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65.xml" ContentType="application/vnd.openxmlformats-officedocument.drawingml.chart+xml"/>
  <Override PartName="/xl/drawings/drawing17.xml" ContentType="application/vnd.openxmlformats-officedocument.drawing+xml"/>
  <Override PartName="/xl/charts/chart64.xml" ContentType="application/vnd.openxmlformats-officedocument.drawingml.chart+xml"/>
  <Override PartName="/xl/drawings/drawing16.xml" ContentType="application/vnd.openxmlformats-officedocument.drawing+xml"/>
  <Override PartName="/xl/charts/chart63.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worksheets/sheet3.xml" ContentType="application/vnd.openxmlformats-officedocument.spreadsheetml.worksheet+xml"/>
  <Override PartName="/xl/charts/chart72.xml" ContentType="application/vnd.openxmlformats-officedocument.drawingml.chart+xml"/>
  <Override PartName="/xl/drawings/drawing19.xml" ContentType="application/vnd.openxmlformats-officedocument.drawing+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58.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drawings/drawing13.xml" ContentType="application/vnd.openxmlformats-officedocument.drawing+xml"/>
  <Override PartName="/xl/charts/chart48.xml" ContentType="application/vnd.openxmlformats-officedocument.drawingml.chart+xml"/>
  <Override PartName="/xl/worksheets/sheet1.xml" ContentType="application/vnd.openxmlformats-officedocument.spreadsheetml.worksheet+xml"/>
  <Override PartName="/xl/charts/chart47.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51.xml" ContentType="application/vnd.openxmlformats-officedocument.drawingml.chart+xml"/>
  <Override PartName="/xl/charts/style1.xml" ContentType="application/vnd.ms-office.chartstyle+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olors1.xml" ContentType="application/vnd.ms-office.chartcolorstyle+xml"/>
  <Override PartName="/xl/worksheets/sheet2.xml" ContentType="application/vnd.openxmlformats-officedocument.spreadsheetml.worksheet+xml"/>
  <Override PartName="/xl/charts/chart45.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2.xml" ContentType="application/vnd.openxmlformats-officedocument.drawing+xml"/>
  <Override PartName="/xl/charts/chart44.xml" ContentType="application/vnd.openxmlformats-officedocument.drawingml.chart+xml"/>
  <Override PartName="/xl/charts/chart43.xml" ContentType="application/vnd.openxmlformats-officedocument.drawingml.chart+xml"/>
  <Override PartName="/xl/charts/chart34.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charts/chart32.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19.xml" ContentType="application/vnd.openxmlformats-officedocument.drawingml.chart+xml"/>
  <Override PartName="/xl/charts/chart29.xml" ContentType="application/vnd.openxmlformats-officedocument.drawingml.chart+xml"/>
  <Override PartName="/xl/drawings/drawing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28.xml" ContentType="application/vnd.openxmlformats-officedocument.drawingml.chart+xml"/>
  <Override PartName="/xl/charts/chart30.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7.xml" ContentType="application/vnd.openxmlformats-officedocument.drawingml.chart+xml"/>
  <Override PartName="/xl/charts/chart21.xml" ContentType="application/vnd.openxmlformats-officedocument.drawingml.chart+xml"/>
  <Override PartName="/xl/drawings/drawing3.xml" ContentType="application/vnd.openxmlformats-officedocument.drawing+xml"/>
  <Override PartName="/xl/charts/chart20.xml" ContentType="application/vnd.openxmlformats-officedocument.drawingml.chart+xml"/>
  <Override PartName="/xl/charts/chart23.xml" ContentType="application/vnd.openxmlformats-officedocument.drawingml.chart+xml"/>
  <Override PartName="/xl/drawings/drawing4.xml" ContentType="application/vnd.openxmlformats-officedocument.drawing+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MIB\MibiMitarbeiter\Resi 2021\Gesamt\"/>
    </mc:Choice>
  </mc:AlternateContent>
  <bookViews>
    <workbookView xWindow="0" yWindow="0" windowWidth="19440" windowHeight="8820" tabRatio="821"/>
  </bookViews>
  <sheets>
    <sheet name="vorschau" sheetId="1" r:id="rId1"/>
    <sheet name="Entero" sheetId="26" r:id="rId2"/>
    <sheet name="Pseud" sheetId="27" r:id="rId3"/>
    <sheet name="Acinetob" sheetId="28" r:id="rId4"/>
    <sheet name="Stemal" sheetId="25" r:id="rId5"/>
    <sheet name="S.aureus" sheetId="29" r:id="rId6"/>
    <sheet name="CNS" sheetId="30" r:id="rId7"/>
    <sheet name="EK" sheetId="31" r:id="rId8"/>
    <sheet name="Pneu" sheetId="18" r:id="rId9"/>
    <sheet name="HSC" sheetId="16" r:id="rId10"/>
    <sheet name="Viridans" sheetId="9" r:id="rId11"/>
    <sheet name="Haemo" sheetId="22" r:id="rId12"/>
    <sheet name="Moraxella" sheetId="23" r:id="rId13"/>
    <sheet name="Coryne" sheetId="21" r:id="rId14"/>
    <sheet name="anaerob+" sheetId="14" r:id="rId15"/>
    <sheet name="anaerob-" sheetId="17" r:id="rId16"/>
    <sheet name="Cdiff" sheetId="20" r:id="rId17"/>
    <sheet name="Heli" sheetId="24" r:id="rId18"/>
    <sheet name="Candida" sheetId="13" r:id="rId19"/>
    <sheet name="Asp" sheetId="19" r:id="rId20"/>
  </sheets>
  <calcPr calcId="162913"/>
</workbook>
</file>

<file path=xl/calcChain.xml><?xml version="1.0" encoding="utf-8"?>
<calcChain xmlns="http://schemas.openxmlformats.org/spreadsheetml/2006/main">
  <c r="AT231" i="30" l="1"/>
  <c r="AS231" i="30"/>
  <c r="AR231" i="30"/>
  <c r="AQ231" i="30"/>
  <c r="AP231" i="30"/>
  <c r="DQ215" i="30" s="1"/>
  <c r="AO231" i="30"/>
  <c r="DP215" i="30" s="1"/>
  <c r="AN231" i="30"/>
  <c r="AM231" i="30"/>
  <c r="AL231" i="30"/>
  <c r="DM215" i="30" s="1"/>
  <c r="AK231" i="30"/>
  <c r="AJ231" i="30"/>
  <c r="DK215" i="30" s="1"/>
  <c r="AI231" i="30"/>
  <c r="DJ215" i="30" s="1"/>
  <c r="AH231" i="30"/>
  <c r="AG231" i="30"/>
  <c r="AF231" i="30"/>
  <c r="AE231" i="30"/>
  <c r="DF215" i="30" s="1"/>
  <c r="AD231" i="30"/>
  <c r="DE215" i="30" s="1"/>
  <c r="AC231" i="30"/>
  <c r="DD215" i="30" s="1"/>
  <c r="AB231" i="30"/>
  <c r="AA231" i="30"/>
  <c r="Z231" i="30"/>
  <c r="Y231" i="30"/>
  <c r="X231" i="30"/>
  <c r="CY215" i="30" s="1"/>
  <c r="W231" i="30"/>
  <c r="CX215" i="30" s="1"/>
  <c r="AT230" i="30"/>
  <c r="BT230" i="30" s="1"/>
  <c r="AS230" i="30"/>
  <c r="BS230" i="30" s="1"/>
  <c r="AR230" i="30"/>
  <c r="AQ230" i="30"/>
  <c r="BQ230" i="30" s="1"/>
  <c r="AP230" i="30"/>
  <c r="AO230" i="30"/>
  <c r="BO230" i="30" s="1"/>
  <c r="AN230" i="30"/>
  <c r="BN230" i="30" s="1"/>
  <c r="AM230" i="30"/>
  <c r="BM230" i="30" s="1"/>
  <c r="AL230" i="30"/>
  <c r="AK230" i="30"/>
  <c r="BK230" i="30" s="1"/>
  <c r="AJ230" i="30"/>
  <c r="AI230" i="30"/>
  <c r="BI230" i="30" s="1"/>
  <c r="AH230" i="30"/>
  <c r="BH230" i="30" s="1"/>
  <c r="AG230" i="30"/>
  <c r="BG230" i="30" s="1"/>
  <c r="AF230" i="30"/>
  <c r="AE230" i="30"/>
  <c r="BE230" i="30" s="1"/>
  <c r="AD230" i="30"/>
  <c r="AC230" i="30"/>
  <c r="BC230" i="30" s="1"/>
  <c r="AB230" i="30"/>
  <c r="BB230" i="30" s="1"/>
  <c r="AA230" i="30"/>
  <c r="BA230" i="30" s="1"/>
  <c r="Z230" i="30"/>
  <c r="Y230" i="30"/>
  <c r="AY230" i="30" s="1"/>
  <c r="X230" i="30"/>
  <c r="W230" i="30"/>
  <c r="AW230" i="30" s="1"/>
  <c r="AT229" i="30"/>
  <c r="BT229" i="30" s="1"/>
  <c r="AS229" i="30"/>
  <c r="AR229" i="30"/>
  <c r="AQ229" i="30"/>
  <c r="BQ229" i="30" s="1"/>
  <c r="AP229" i="30"/>
  <c r="AO229" i="30"/>
  <c r="BO229" i="30" s="1"/>
  <c r="AN229" i="30"/>
  <c r="BN229" i="30" s="1"/>
  <c r="AM229" i="30"/>
  <c r="AL229" i="30"/>
  <c r="AK229" i="30"/>
  <c r="BK229" i="30" s="1"/>
  <c r="AJ229" i="30"/>
  <c r="AI229" i="30"/>
  <c r="BI229" i="30" s="1"/>
  <c r="AH229" i="30"/>
  <c r="BH229" i="30" s="1"/>
  <c r="AG229" i="30"/>
  <c r="AF229" i="30"/>
  <c r="AE229" i="30"/>
  <c r="BE229" i="30" s="1"/>
  <c r="AD229" i="30"/>
  <c r="AC229" i="30"/>
  <c r="BC229" i="30" s="1"/>
  <c r="AB229" i="30"/>
  <c r="BB229" i="30" s="1"/>
  <c r="AA229" i="30"/>
  <c r="Z229" i="30"/>
  <c r="Y229" i="30"/>
  <c r="AY229" i="30" s="1"/>
  <c r="X229" i="30"/>
  <c r="W229" i="30"/>
  <c r="AW229" i="30" s="1"/>
  <c r="AT228" i="30"/>
  <c r="BT228" i="30" s="1"/>
  <c r="AS228" i="30"/>
  <c r="AR228" i="30"/>
  <c r="AQ228" i="30"/>
  <c r="BQ228" i="30" s="1"/>
  <c r="AP228" i="30"/>
  <c r="AO228" i="30"/>
  <c r="BO228" i="30" s="1"/>
  <c r="AN228" i="30"/>
  <c r="BN228" i="30" s="1"/>
  <c r="AM228" i="30"/>
  <c r="AL228" i="30"/>
  <c r="AK228" i="30"/>
  <c r="BK228" i="30" s="1"/>
  <c r="AJ228" i="30"/>
  <c r="AI228" i="30"/>
  <c r="BI228" i="30" s="1"/>
  <c r="AH228" i="30"/>
  <c r="BH228" i="30" s="1"/>
  <c r="AG228" i="30"/>
  <c r="AF228" i="30"/>
  <c r="AE228" i="30"/>
  <c r="BE228" i="30" s="1"/>
  <c r="AD228" i="30"/>
  <c r="AC228" i="30"/>
  <c r="BC228" i="30" s="1"/>
  <c r="AB228" i="30"/>
  <c r="BB228" i="30" s="1"/>
  <c r="AA228" i="30"/>
  <c r="Z228" i="30"/>
  <c r="Y228" i="30"/>
  <c r="AY228" i="30" s="1"/>
  <c r="X228" i="30"/>
  <c r="W228" i="30"/>
  <c r="AW228" i="30" s="1"/>
  <c r="AT227" i="30"/>
  <c r="AS227" i="30"/>
  <c r="BS227" i="30" s="1"/>
  <c r="AR227" i="30"/>
  <c r="AQ227" i="30"/>
  <c r="BQ227" i="30" s="1"/>
  <c r="AP227" i="30"/>
  <c r="AO227" i="30"/>
  <c r="BO227" i="30" s="1"/>
  <c r="AN227" i="30"/>
  <c r="AM227" i="30"/>
  <c r="BM227" i="30" s="1"/>
  <c r="AL227" i="30"/>
  <c r="AK227" i="30"/>
  <c r="BK227" i="30" s="1"/>
  <c r="AJ227" i="30"/>
  <c r="AI227" i="30"/>
  <c r="BI227" i="30" s="1"/>
  <c r="AH227" i="30"/>
  <c r="AG227" i="30"/>
  <c r="BG227" i="30" s="1"/>
  <c r="AF227" i="30"/>
  <c r="AE227" i="30"/>
  <c r="BE227" i="30" s="1"/>
  <c r="AD227" i="30"/>
  <c r="AC227" i="30"/>
  <c r="BC227" i="30" s="1"/>
  <c r="AB227" i="30"/>
  <c r="AA227" i="30"/>
  <c r="BA227" i="30" s="1"/>
  <c r="Z227" i="30"/>
  <c r="Y227" i="30"/>
  <c r="AY227" i="30" s="1"/>
  <c r="X227" i="30"/>
  <c r="W227" i="30"/>
  <c r="AW227" i="30" s="1"/>
  <c r="AT226" i="30"/>
  <c r="AS226" i="30"/>
  <c r="BS226" i="30" s="1"/>
  <c r="AR226" i="30"/>
  <c r="AQ226" i="30"/>
  <c r="AP226" i="30"/>
  <c r="AO226" i="30"/>
  <c r="AN226" i="30"/>
  <c r="AM226" i="30"/>
  <c r="BM226" i="30" s="1"/>
  <c r="AL226" i="30"/>
  <c r="AK226" i="30"/>
  <c r="AJ226" i="30"/>
  <c r="AI226" i="30"/>
  <c r="AH226" i="30"/>
  <c r="AG226" i="30"/>
  <c r="BG226" i="30" s="1"/>
  <c r="AF226" i="30"/>
  <c r="AE226" i="30"/>
  <c r="AD226" i="30"/>
  <c r="AC226" i="30"/>
  <c r="AB226" i="30"/>
  <c r="AA226" i="30"/>
  <c r="BA226" i="30" s="1"/>
  <c r="Z226" i="30"/>
  <c r="Y226" i="30"/>
  <c r="X226" i="30"/>
  <c r="W226" i="30"/>
  <c r="BG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AZ225" i="30" s="1"/>
  <c r="Y225" i="30"/>
  <c r="X225" i="30"/>
  <c r="W225" i="30"/>
  <c r="AT224" i="30"/>
  <c r="AS224" i="30"/>
  <c r="BS224" i="30" s="1"/>
  <c r="AR224" i="30"/>
  <c r="AQ224" i="30"/>
  <c r="AP224" i="30"/>
  <c r="AO224" i="30"/>
  <c r="AN224" i="30"/>
  <c r="AM224" i="30"/>
  <c r="BM224" i="30" s="1"/>
  <c r="AL224" i="30"/>
  <c r="AK224" i="30"/>
  <c r="AJ224" i="30"/>
  <c r="AI224" i="30"/>
  <c r="AH224" i="30"/>
  <c r="AG224" i="30"/>
  <c r="BG224" i="30" s="1"/>
  <c r="AF224" i="30"/>
  <c r="AE224" i="30"/>
  <c r="AD224" i="30"/>
  <c r="AC224" i="30"/>
  <c r="AB224" i="30"/>
  <c r="AA224" i="30"/>
  <c r="BA224" i="30" s="1"/>
  <c r="Z224" i="30"/>
  <c r="Y224" i="30"/>
  <c r="X224" i="30"/>
  <c r="W224" i="30"/>
  <c r="AT223" i="30"/>
  <c r="AS223" i="30"/>
  <c r="BS223" i="30" s="1"/>
  <c r="AR223" i="30"/>
  <c r="AQ223" i="30"/>
  <c r="AP223" i="30"/>
  <c r="BP223" i="30" s="1"/>
  <c r="AO223" i="30"/>
  <c r="AN223" i="30"/>
  <c r="AM223" i="30"/>
  <c r="BM223" i="30" s="1"/>
  <c r="AL223" i="30"/>
  <c r="AK223" i="30"/>
  <c r="AJ223" i="30"/>
  <c r="BJ223" i="30" s="1"/>
  <c r="AI223" i="30"/>
  <c r="AH223" i="30"/>
  <c r="AG223" i="30"/>
  <c r="BG223" i="30" s="1"/>
  <c r="AF223" i="30"/>
  <c r="AE223" i="30"/>
  <c r="AD223" i="30"/>
  <c r="BD223" i="30" s="1"/>
  <c r="AC223" i="30"/>
  <c r="AB223" i="30"/>
  <c r="AA223" i="30"/>
  <c r="BA223" i="30" s="1"/>
  <c r="Z223" i="30"/>
  <c r="Y223" i="30"/>
  <c r="X223" i="30"/>
  <c r="AX223" i="30" s="1"/>
  <c r="W223" i="30"/>
  <c r="AY222" i="30"/>
  <c r="AT222" i="30"/>
  <c r="AS222" i="30"/>
  <c r="BS222" i="30" s="1"/>
  <c r="AR222" i="30"/>
  <c r="BR222" i="30" s="1"/>
  <c r="AQ222" i="30"/>
  <c r="BQ222" i="30" s="1"/>
  <c r="AP222" i="30"/>
  <c r="AO222" i="30"/>
  <c r="BO222" i="30" s="1"/>
  <c r="AN222" i="30"/>
  <c r="AM222" i="30"/>
  <c r="BM222" i="30" s="1"/>
  <c r="AL222" i="30"/>
  <c r="AK222" i="30"/>
  <c r="BK222" i="30" s="1"/>
  <c r="AJ222" i="30"/>
  <c r="AI222" i="30"/>
  <c r="BI222" i="30" s="1"/>
  <c r="AH222" i="30"/>
  <c r="AG222" i="30"/>
  <c r="BG222" i="30" s="1"/>
  <c r="AF222" i="30"/>
  <c r="AE222" i="30"/>
  <c r="BE222" i="30" s="1"/>
  <c r="AD222" i="30"/>
  <c r="AC222" i="30"/>
  <c r="BC222" i="30" s="1"/>
  <c r="AB222" i="30"/>
  <c r="AA222" i="30"/>
  <c r="BA222" i="30" s="1"/>
  <c r="Z222" i="30"/>
  <c r="Y222" i="30"/>
  <c r="X222" i="30"/>
  <c r="W222" i="30"/>
  <c r="AW222" i="30" s="1"/>
  <c r="AT221" i="30"/>
  <c r="AS221" i="30"/>
  <c r="BS221" i="30" s="1"/>
  <c r="AR221" i="30"/>
  <c r="AQ221" i="30"/>
  <c r="AP221" i="30"/>
  <c r="AO221" i="30"/>
  <c r="AN221" i="30"/>
  <c r="AM221" i="30"/>
  <c r="AL221" i="30"/>
  <c r="BL221" i="30" s="1"/>
  <c r="AK221" i="30"/>
  <c r="AJ221" i="30"/>
  <c r="AI221" i="30"/>
  <c r="AH221" i="30"/>
  <c r="AG221" i="30"/>
  <c r="AF221" i="30"/>
  <c r="BF221" i="30" s="1"/>
  <c r="AE221" i="30"/>
  <c r="AD221" i="30"/>
  <c r="AC221" i="30"/>
  <c r="BC221" i="30" s="1"/>
  <c r="AB221" i="30"/>
  <c r="AA221" i="30"/>
  <c r="BA221" i="30" s="1"/>
  <c r="Z221" i="30"/>
  <c r="Y221" i="30"/>
  <c r="X221" i="30"/>
  <c r="W221" i="30"/>
  <c r="CY220" i="30"/>
  <c r="AT220" i="30"/>
  <c r="BT220" i="30" s="1"/>
  <c r="AS220" i="30"/>
  <c r="AR220" i="30"/>
  <c r="AQ220" i="30"/>
  <c r="BQ220" i="30" s="1"/>
  <c r="AP220" i="30"/>
  <c r="AO220" i="30"/>
  <c r="AN220" i="30"/>
  <c r="BN220" i="30" s="1"/>
  <c r="AM220" i="30"/>
  <c r="AL220" i="30"/>
  <c r="AK220" i="30"/>
  <c r="BK220" i="30" s="1"/>
  <c r="AJ220" i="30"/>
  <c r="AI220" i="30"/>
  <c r="AH220" i="30"/>
  <c r="BH220" i="30" s="1"/>
  <c r="AG220" i="30"/>
  <c r="AF220" i="30"/>
  <c r="AE220" i="30"/>
  <c r="BE220" i="30" s="1"/>
  <c r="AD220" i="30"/>
  <c r="AC220" i="30"/>
  <c r="AB220" i="30"/>
  <c r="BB220" i="30" s="1"/>
  <c r="AA220" i="30"/>
  <c r="Z220" i="30"/>
  <c r="Y220" i="30"/>
  <c r="AY220" i="30" s="1"/>
  <c r="X220" i="30"/>
  <c r="W220" i="30"/>
  <c r="BF219" i="30"/>
  <c r="AT219" i="30"/>
  <c r="BT219" i="30" s="1"/>
  <c r="AS219" i="30"/>
  <c r="BS219" i="30" s="1"/>
  <c r="AR219" i="30"/>
  <c r="AQ219" i="30"/>
  <c r="AP219" i="30"/>
  <c r="BP219" i="30" s="1"/>
  <c r="AO219" i="30"/>
  <c r="AN219" i="30"/>
  <c r="BN219" i="30" s="1"/>
  <c r="AM219" i="30"/>
  <c r="BM219" i="30" s="1"/>
  <c r="AL219" i="30"/>
  <c r="BL219" i="30" s="1"/>
  <c r="AK219" i="30"/>
  <c r="AJ219" i="30"/>
  <c r="BJ219" i="30" s="1"/>
  <c r="AI219" i="30"/>
  <c r="AH219" i="30"/>
  <c r="BH219" i="30" s="1"/>
  <c r="AG219" i="30"/>
  <c r="BG219" i="30" s="1"/>
  <c r="AF219" i="30"/>
  <c r="AE219" i="30"/>
  <c r="AD219" i="30"/>
  <c r="BD219" i="30" s="1"/>
  <c r="AC219" i="30"/>
  <c r="AB219" i="30"/>
  <c r="BB219" i="30" s="1"/>
  <c r="AA219" i="30"/>
  <c r="BA219" i="30" s="1"/>
  <c r="Z219" i="30"/>
  <c r="Y219" i="30"/>
  <c r="X219" i="30"/>
  <c r="AX219" i="30" s="1"/>
  <c r="W219" i="30"/>
  <c r="BQ218" i="30"/>
  <c r="BG218" i="30"/>
  <c r="AY218" i="30"/>
  <c r="AT218" i="30"/>
  <c r="BT218" i="30" s="1"/>
  <c r="AS218" i="30"/>
  <c r="BS218" i="30" s="1"/>
  <c r="AR218" i="30"/>
  <c r="AQ218" i="30"/>
  <c r="AP218" i="30"/>
  <c r="AO218" i="30"/>
  <c r="AN218" i="30"/>
  <c r="BN218" i="30" s="1"/>
  <c r="AM218" i="30"/>
  <c r="AL218" i="30"/>
  <c r="BL218" i="30" s="1"/>
  <c r="AK218" i="30"/>
  <c r="BK218" i="30" s="1"/>
  <c r="AJ218" i="30"/>
  <c r="AI218" i="30"/>
  <c r="AH218" i="30"/>
  <c r="BH218" i="30" s="1"/>
  <c r="AG218" i="30"/>
  <c r="AF218" i="30"/>
  <c r="BF218" i="30" s="1"/>
  <c r="AE218" i="30"/>
  <c r="BE218" i="30" s="1"/>
  <c r="AD218" i="30"/>
  <c r="AC218" i="30"/>
  <c r="AB218" i="30"/>
  <c r="BB218" i="30" s="1"/>
  <c r="AA218" i="30"/>
  <c r="BA218" i="30" s="1"/>
  <c r="Z218" i="30"/>
  <c r="Y218" i="30"/>
  <c r="X218" i="30"/>
  <c r="W218" i="30"/>
  <c r="BA217" i="30"/>
  <c r="AT217" i="30"/>
  <c r="BT217" i="30" s="1"/>
  <c r="AS217" i="30"/>
  <c r="BS217" i="30" s="1"/>
  <c r="AR217" i="30"/>
  <c r="AQ217" i="30"/>
  <c r="BQ217" i="30" s="1"/>
  <c r="AP217" i="30"/>
  <c r="AO217" i="30"/>
  <c r="BO217" i="30" s="1"/>
  <c r="AN217" i="30"/>
  <c r="BN217" i="30" s="1"/>
  <c r="AM217" i="30"/>
  <c r="BM217" i="30" s="1"/>
  <c r="AL217" i="30"/>
  <c r="BL217" i="30" s="1"/>
  <c r="AK217" i="30"/>
  <c r="BK217" i="30" s="1"/>
  <c r="AJ217" i="30"/>
  <c r="AI217" i="30"/>
  <c r="BI217" i="30" s="1"/>
  <c r="AH217" i="30"/>
  <c r="BH217" i="30" s="1"/>
  <c r="AG217" i="30"/>
  <c r="BG217" i="30" s="1"/>
  <c r="AF217" i="30"/>
  <c r="BF217" i="30" s="1"/>
  <c r="AE217" i="30"/>
  <c r="BE217" i="30" s="1"/>
  <c r="AD217" i="30"/>
  <c r="AC217" i="30"/>
  <c r="BC217" i="30" s="1"/>
  <c r="AB217" i="30"/>
  <c r="BB217" i="30" s="1"/>
  <c r="AA217" i="30"/>
  <c r="Z217" i="30"/>
  <c r="Y217" i="30"/>
  <c r="AY217" i="30" s="1"/>
  <c r="X217" i="30"/>
  <c r="W217" i="30"/>
  <c r="AW217" i="30" s="1"/>
  <c r="AT216" i="30"/>
  <c r="BT216" i="30" s="1"/>
  <c r="AS216" i="30"/>
  <c r="BS216" i="30" s="1"/>
  <c r="AR216" i="30"/>
  <c r="BR216" i="30" s="1"/>
  <c r="AQ216" i="30"/>
  <c r="BQ216" i="30" s="1"/>
  <c r="AP216" i="30"/>
  <c r="AO216" i="30"/>
  <c r="BO216" i="30" s="1"/>
  <c r="AN216" i="30"/>
  <c r="BN216" i="30" s="1"/>
  <c r="AM216" i="30"/>
  <c r="BM216" i="30" s="1"/>
  <c r="AL216" i="30"/>
  <c r="BL216" i="30" s="1"/>
  <c r="AK216" i="30"/>
  <c r="BK216" i="30" s="1"/>
  <c r="AJ216" i="30"/>
  <c r="AI216" i="30"/>
  <c r="BI216" i="30" s="1"/>
  <c r="AH216" i="30"/>
  <c r="BH216" i="30" s="1"/>
  <c r="AG216" i="30"/>
  <c r="BG216" i="30" s="1"/>
  <c r="AF216" i="30"/>
  <c r="BF216" i="30" s="1"/>
  <c r="AE216" i="30"/>
  <c r="BE216" i="30" s="1"/>
  <c r="AD216" i="30"/>
  <c r="AC216" i="30"/>
  <c r="BC216" i="30" s="1"/>
  <c r="AB216" i="30"/>
  <c r="BB216" i="30" s="1"/>
  <c r="AA216" i="30"/>
  <c r="BA216" i="30" s="1"/>
  <c r="Z216" i="30"/>
  <c r="AZ216" i="30" s="1"/>
  <c r="Y216" i="30"/>
  <c r="AY216" i="30" s="1"/>
  <c r="X216" i="30"/>
  <c r="W216" i="30"/>
  <c r="AW216" i="30" s="1"/>
  <c r="DU215" i="30"/>
  <c r="DT215" i="30"/>
  <c r="DS215" i="30"/>
  <c r="DR215" i="30"/>
  <c r="DO215" i="30"/>
  <c r="DN215" i="30"/>
  <c r="DL215" i="30"/>
  <c r="DI215" i="30"/>
  <c r="DH215" i="30"/>
  <c r="DG215" i="30"/>
  <c r="DC215" i="30"/>
  <c r="DB215" i="30"/>
  <c r="DA215" i="30"/>
  <c r="CZ215" i="30"/>
  <c r="AT215" i="30"/>
  <c r="BT215" i="30" s="1"/>
  <c r="AS215" i="30"/>
  <c r="BS215" i="30" s="1"/>
  <c r="AR215" i="30"/>
  <c r="AQ215" i="30"/>
  <c r="BQ215" i="30" s="1"/>
  <c r="AP215" i="30"/>
  <c r="AO215" i="30"/>
  <c r="AN215" i="30"/>
  <c r="BN215" i="30" s="1"/>
  <c r="AM215" i="30"/>
  <c r="BM215" i="30" s="1"/>
  <c r="AL215" i="30"/>
  <c r="AK215" i="30"/>
  <c r="BK215" i="30" s="1"/>
  <c r="AJ215" i="30"/>
  <c r="AI215" i="30"/>
  <c r="AH215" i="30"/>
  <c r="BH215" i="30" s="1"/>
  <c r="AG215" i="30"/>
  <c r="BG215" i="30" s="1"/>
  <c r="AF215" i="30"/>
  <c r="AE215" i="30"/>
  <c r="BE215" i="30" s="1"/>
  <c r="AD215" i="30"/>
  <c r="AC215" i="30"/>
  <c r="AB215" i="30"/>
  <c r="BB215" i="30" s="1"/>
  <c r="AA215" i="30"/>
  <c r="BA215" i="30" s="1"/>
  <c r="Z215" i="30"/>
  <c r="Y215" i="30"/>
  <c r="AY215" i="30" s="1"/>
  <c r="X215" i="30"/>
  <c r="W215" i="30"/>
  <c r="CS214" i="30"/>
  <c r="CQ214" i="30"/>
  <c r="CG214" i="30"/>
  <c r="CE214" i="30"/>
  <c r="BS214" i="30"/>
  <c r="BQ214" i="30"/>
  <c r="BK214" i="30"/>
  <c r="BE214" i="30"/>
  <c r="BA214" i="30"/>
  <c r="AY214" i="30"/>
  <c r="AR214" i="30"/>
  <c r="CR214" i="30" s="1"/>
  <c r="AQ214" i="30"/>
  <c r="AP214" i="30"/>
  <c r="CP214" i="30" s="1"/>
  <c r="AO214" i="30"/>
  <c r="CO214" i="30" s="1"/>
  <c r="AN214" i="30"/>
  <c r="AM214" i="30"/>
  <c r="CM214" i="30" s="1"/>
  <c r="AL214" i="30"/>
  <c r="CL214" i="30" s="1"/>
  <c r="AK214" i="30"/>
  <c r="CK214" i="30" s="1"/>
  <c r="AJ214" i="30"/>
  <c r="CJ214" i="30" s="1"/>
  <c r="AI214" i="30"/>
  <c r="CI214" i="30" s="1"/>
  <c r="AH214" i="30"/>
  <c r="AG214" i="30"/>
  <c r="BG214" i="30" s="1"/>
  <c r="AF214" i="30"/>
  <c r="BF214" i="30" s="1"/>
  <c r="AE214" i="30"/>
  <c r="AD214" i="30"/>
  <c r="CD214" i="30" s="1"/>
  <c r="AC214" i="30"/>
  <c r="CC214" i="30" s="1"/>
  <c r="AB214" i="30"/>
  <c r="AA214" i="30"/>
  <c r="CA214" i="30" s="1"/>
  <c r="Z214" i="30"/>
  <c r="BZ214" i="30" s="1"/>
  <c r="Y214" i="30"/>
  <c r="BY214" i="30" s="1"/>
  <c r="X214" i="30"/>
  <c r="BX214" i="30" s="1"/>
  <c r="W214" i="30"/>
  <c r="BW214" i="30" s="1"/>
  <c r="BV213" i="30"/>
  <c r="AV213" i="30"/>
  <c r="V213" i="30"/>
  <c r="AT201" i="30"/>
  <c r="DU185" i="30" s="1"/>
  <c r="AS201" i="30"/>
  <c r="DT185" i="30" s="1"/>
  <c r="AR201" i="30"/>
  <c r="AQ201" i="30"/>
  <c r="DR185" i="30" s="1"/>
  <c r="AP201" i="30"/>
  <c r="AO201" i="30"/>
  <c r="DP185" i="30" s="1"/>
  <c r="AN201" i="30"/>
  <c r="DO185" i="30" s="1"/>
  <c r="AM201" i="30"/>
  <c r="AL201" i="30"/>
  <c r="AK201" i="30"/>
  <c r="BK193" i="30" s="1"/>
  <c r="AJ201" i="30"/>
  <c r="AI201" i="30"/>
  <c r="DJ185" i="30" s="1"/>
  <c r="AH201" i="30"/>
  <c r="DI185" i="30" s="1"/>
  <c r="AG201" i="30"/>
  <c r="DH185" i="30" s="1"/>
  <c r="AF201" i="30"/>
  <c r="AE201" i="30"/>
  <c r="DF185" i="30" s="1"/>
  <c r="AD201" i="30"/>
  <c r="AC201" i="30"/>
  <c r="DD185" i="30" s="1"/>
  <c r="AB201" i="30"/>
  <c r="DC185" i="30" s="1"/>
  <c r="AA201" i="30"/>
  <c r="DB185" i="30" s="1"/>
  <c r="Z201" i="30"/>
  <c r="Y201" i="30"/>
  <c r="AY196" i="30" s="1"/>
  <c r="X201" i="30"/>
  <c r="W201" i="30"/>
  <c r="CX185" i="30" s="1"/>
  <c r="AZ200" i="30"/>
  <c r="AT200" i="30"/>
  <c r="AS200" i="30"/>
  <c r="AR200" i="30"/>
  <c r="BR200" i="30" s="1"/>
  <c r="AQ200" i="30"/>
  <c r="AP200" i="30"/>
  <c r="BP200" i="30" s="1"/>
  <c r="AO200" i="30"/>
  <c r="AN200" i="30"/>
  <c r="AM200" i="30"/>
  <c r="AL200" i="30"/>
  <c r="BL200" i="30" s="1"/>
  <c r="AK200" i="30"/>
  <c r="AJ200" i="30"/>
  <c r="BJ200" i="30" s="1"/>
  <c r="AI200" i="30"/>
  <c r="AH200" i="30"/>
  <c r="AG200" i="30"/>
  <c r="AF200" i="30"/>
  <c r="BF200" i="30" s="1"/>
  <c r="AE200" i="30"/>
  <c r="AD200" i="30"/>
  <c r="BD200" i="30" s="1"/>
  <c r="AC200" i="30"/>
  <c r="AB200" i="30"/>
  <c r="AA200" i="30"/>
  <c r="Z200" i="30"/>
  <c r="Y200" i="30"/>
  <c r="AY200" i="30" s="1"/>
  <c r="X200" i="30"/>
  <c r="AX200" i="30" s="1"/>
  <c r="W200" i="30"/>
  <c r="BF199" i="30"/>
  <c r="AZ199" i="30"/>
  <c r="AT199" i="30"/>
  <c r="AS199" i="30"/>
  <c r="AR199" i="30"/>
  <c r="BR199" i="30" s="1"/>
  <c r="AQ199" i="30"/>
  <c r="AP199" i="30"/>
  <c r="BP199" i="30" s="1"/>
  <c r="AO199" i="30"/>
  <c r="BO199" i="30" s="1"/>
  <c r="AN199" i="30"/>
  <c r="AM199" i="30"/>
  <c r="AL199" i="30"/>
  <c r="AK199" i="30"/>
  <c r="AJ199" i="30"/>
  <c r="BJ199" i="30" s="1"/>
  <c r="AI199" i="30"/>
  <c r="BI199" i="30" s="1"/>
  <c r="AH199" i="30"/>
  <c r="AG199" i="30"/>
  <c r="AF199" i="30"/>
  <c r="AE199" i="30"/>
  <c r="AD199" i="30"/>
  <c r="BD199" i="30" s="1"/>
  <c r="AC199" i="30"/>
  <c r="BC199" i="30" s="1"/>
  <c r="AB199" i="30"/>
  <c r="AA199" i="30"/>
  <c r="Z199" i="30"/>
  <c r="Y199" i="30"/>
  <c r="AY199" i="30" s="1"/>
  <c r="X199" i="30"/>
  <c r="AX199" i="30" s="1"/>
  <c r="W199" i="30"/>
  <c r="AW199" i="30" s="1"/>
  <c r="BF198" i="30"/>
  <c r="AT198" i="30"/>
  <c r="AS198" i="30"/>
  <c r="AR198" i="30"/>
  <c r="BR198" i="30" s="1"/>
  <c r="AQ198" i="30"/>
  <c r="BQ198" i="30" s="1"/>
  <c r="AP198" i="30"/>
  <c r="BP198" i="30" s="1"/>
  <c r="AO198" i="30"/>
  <c r="BO198" i="30" s="1"/>
  <c r="AN198" i="30"/>
  <c r="AM198" i="30"/>
  <c r="AL198" i="30"/>
  <c r="BL198" i="30" s="1"/>
  <c r="AK198" i="30"/>
  <c r="BK198" i="30" s="1"/>
  <c r="AJ198" i="30"/>
  <c r="BJ198" i="30" s="1"/>
  <c r="AI198" i="30"/>
  <c r="BI198" i="30" s="1"/>
  <c r="AH198" i="30"/>
  <c r="AG198" i="30"/>
  <c r="AF198" i="30"/>
  <c r="AE198" i="30"/>
  <c r="BE198" i="30" s="1"/>
  <c r="AD198" i="30"/>
  <c r="BD198" i="30" s="1"/>
  <c r="AC198" i="30"/>
  <c r="BC198" i="30" s="1"/>
  <c r="AB198" i="30"/>
  <c r="AA198" i="30"/>
  <c r="Z198" i="30"/>
  <c r="AZ198" i="30" s="1"/>
  <c r="Y198" i="30"/>
  <c r="AY198" i="30" s="1"/>
  <c r="X198" i="30"/>
  <c r="AX198" i="30" s="1"/>
  <c r="W198" i="30"/>
  <c r="AW198" i="30" s="1"/>
  <c r="BF197" i="30"/>
  <c r="AZ197" i="30"/>
  <c r="AT197" i="30"/>
  <c r="AS197" i="30"/>
  <c r="AR197" i="30"/>
  <c r="AQ197" i="30"/>
  <c r="AP197" i="30"/>
  <c r="BP197" i="30" s="1"/>
  <c r="AO197" i="30"/>
  <c r="AN197" i="30"/>
  <c r="AM197" i="30"/>
  <c r="AL197" i="30"/>
  <c r="AK197" i="30"/>
  <c r="AJ197" i="30"/>
  <c r="BJ197" i="30" s="1"/>
  <c r="AI197" i="30"/>
  <c r="BI197" i="30" s="1"/>
  <c r="AH197" i="30"/>
  <c r="AG197" i="30"/>
  <c r="AF197" i="30"/>
  <c r="AE197" i="30"/>
  <c r="AD197" i="30"/>
  <c r="BD197" i="30" s="1"/>
  <c r="AC197" i="30"/>
  <c r="AB197" i="30"/>
  <c r="AA197" i="30"/>
  <c r="Z197" i="30"/>
  <c r="Y197" i="30"/>
  <c r="X197" i="30"/>
  <c r="AX197" i="30" s="1"/>
  <c r="W197" i="30"/>
  <c r="BQ196" i="30"/>
  <c r="AT196" i="30"/>
  <c r="BT196" i="30" s="1"/>
  <c r="AS196" i="30"/>
  <c r="AR196" i="30"/>
  <c r="BR196" i="30" s="1"/>
  <c r="AQ196" i="30"/>
  <c r="AP196" i="30"/>
  <c r="AO196" i="30"/>
  <c r="AN196" i="30"/>
  <c r="BN196" i="30" s="1"/>
  <c r="AM196" i="30"/>
  <c r="AL196" i="30"/>
  <c r="BL196" i="30" s="1"/>
  <c r="AK196" i="30"/>
  <c r="AJ196" i="30"/>
  <c r="AI196" i="30"/>
  <c r="BI196" i="30" s="1"/>
  <c r="AH196" i="30"/>
  <c r="BH196" i="30" s="1"/>
  <c r="AG196" i="30"/>
  <c r="AF196" i="30"/>
  <c r="BF196" i="30" s="1"/>
  <c r="AE196" i="30"/>
  <c r="AD196" i="30"/>
  <c r="AC196" i="30"/>
  <c r="AB196" i="30"/>
  <c r="BB196" i="30" s="1"/>
  <c r="AA196" i="30"/>
  <c r="Z196" i="30"/>
  <c r="AZ196" i="30" s="1"/>
  <c r="Y196" i="30"/>
  <c r="X196" i="30"/>
  <c r="W196" i="30"/>
  <c r="BT195" i="30"/>
  <c r="AT195" i="30"/>
  <c r="AS195" i="30"/>
  <c r="AR195" i="30"/>
  <c r="AQ195" i="30"/>
  <c r="AP195" i="30"/>
  <c r="AO195" i="30"/>
  <c r="AN195" i="30"/>
  <c r="AM195" i="30"/>
  <c r="AL195" i="30"/>
  <c r="AK195" i="30"/>
  <c r="AJ195" i="30"/>
  <c r="AI195" i="30"/>
  <c r="AH195" i="30"/>
  <c r="AG195" i="30"/>
  <c r="AF195" i="30"/>
  <c r="AE195" i="30"/>
  <c r="AD195" i="30"/>
  <c r="AC195" i="30"/>
  <c r="BC195" i="30" s="1"/>
  <c r="AB195" i="30"/>
  <c r="BB195" i="30" s="1"/>
  <c r="AA195" i="30"/>
  <c r="Z195" i="30"/>
  <c r="Y195" i="30"/>
  <c r="X195" i="30"/>
  <c r="W195" i="30"/>
  <c r="AY194" i="30"/>
  <c r="AT194" i="30"/>
  <c r="AS194" i="30"/>
  <c r="AR194" i="30"/>
  <c r="BR194" i="30" s="1"/>
  <c r="AQ194" i="30"/>
  <c r="BQ194" i="30" s="1"/>
  <c r="AP194" i="30"/>
  <c r="AO194" i="30"/>
  <c r="AN194" i="30"/>
  <c r="AM194" i="30"/>
  <c r="AL194" i="30"/>
  <c r="BL194" i="30" s="1"/>
  <c r="AK194" i="30"/>
  <c r="AJ194" i="30"/>
  <c r="AI194" i="30"/>
  <c r="AH194" i="30"/>
  <c r="AG194" i="30"/>
  <c r="AF194" i="30"/>
  <c r="BF194" i="30" s="1"/>
  <c r="AE194" i="30"/>
  <c r="AD194" i="30"/>
  <c r="AC194" i="30"/>
  <c r="AB194" i="30"/>
  <c r="AA194" i="30"/>
  <c r="Z194" i="30"/>
  <c r="AZ194" i="30" s="1"/>
  <c r="Y194" i="30"/>
  <c r="X194" i="30"/>
  <c r="W194" i="30"/>
  <c r="AT193" i="30"/>
  <c r="BT193" i="30" s="1"/>
  <c r="AS193" i="30"/>
  <c r="BS193" i="30" s="1"/>
  <c r="AR193" i="30"/>
  <c r="BR193" i="30" s="1"/>
  <c r="AQ193" i="30"/>
  <c r="BQ193" i="30" s="1"/>
  <c r="AP193" i="30"/>
  <c r="BP193" i="30" s="1"/>
  <c r="AO193" i="30"/>
  <c r="BO193" i="30" s="1"/>
  <c r="AN193" i="30"/>
  <c r="BN193" i="30" s="1"/>
  <c r="AM193" i="30"/>
  <c r="BM193" i="30" s="1"/>
  <c r="AL193" i="30"/>
  <c r="BL193" i="30" s="1"/>
  <c r="AK193" i="30"/>
  <c r="AJ193" i="30"/>
  <c r="BJ193" i="30" s="1"/>
  <c r="AI193" i="30"/>
  <c r="BI193" i="30" s="1"/>
  <c r="AH193" i="30"/>
  <c r="BH193" i="30" s="1"/>
  <c r="AG193" i="30"/>
  <c r="BG193" i="30" s="1"/>
  <c r="AF193" i="30"/>
  <c r="BF193" i="30" s="1"/>
  <c r="AE193" i="30"/>
  <c r="AD193" i="30"/>
  <c r="BD193" i="30" s="1"/>
  <c r="AC193" i="30"/>
  <c r="AB193" i="30"/>
  <c r="BB193" i="30" s="1"/>
  <c r="AA193" i="30"/>
  <c r="BA193" i="30" s="1"/>
  <c r="Z193" i="30"/>
  <c r="AZ193" i="30" s="1"/>
  <c r="Y193" i="30"/>
  <c r="X193" i="30"/>
  <c r="AX193" i="30" s="1"/>
  <c r="W193" i="30"/>
  <c r="AW193" i="30" s="1"/>
  <c r="AT192" i="30"/>
  <c r="BT192" i="30" s="1"/>
  <c r="AS192" i="30"/>
  <c r="AR192" i="30"/>
  <c r="BR192" i="30" s="1"/>
  <c r="AQ192" i="30"/>
  <c r="AP192" i="30"/>
  <c r="AO192" i="30"/>
  <c r="BO192" i="30" s="1"/>
  <c r="AN192" i="30"/>
  <c r="BN192" i="30" s="1"/>
  <c r="AM192" i="30"/>
  <c r="AL192" i="30"/>
  <c r="BL192" i="30" s="1"/>
  <c r="AK192" i="30"/>
  <c r="BK192" i="30" s="1"/>
  <c r="AJ192" i="30"/>
  <c r="AI192" i="30"/>
  <c r="BI192" i="30" s="1"/>
  <c r="AH192" i="30"/>
  <c r="BH192" i="30" s="1"/>
  <c r="AG192" i="30"/>
  <c r="AF192" i="30"/>
  <c r="BF192" i="30" s="1"/>
  <c r="AE192" i="30"/>
  <c r="AD192" i="30"/>
  <c r="AC192" i="30"/>
  <c r="BC192" i="30" s="1"/>
  <c r="AB192" i="30"/>
  <c r="BB192" i="30" s="1"/>
  <c r="AA192" i="30"/>
  <c r="Z192" i="30"/>
  <c r="AZ192" i="30" s="1"/>
  <c r="Y192" i="30"/>
  <c r="X192" i="30"/>
  <c r="W192" i="30"/>
  <c r="AW192" i="30" s="1"/>
  <c r="BR191" i="30"/>
  <c r="AZ191" i="30"/>
  <c r="AT191" i="30"/>
  <c r="BT191" i="30" s="1"/>
  <c r="AS191" i="30"/>
  <c r="AR191" i="30"/>
  <c r="AQ191" i="30"/>
  <c r="BQ191" i="30" s="1"/>
  <c r="AP191" i="30"/>
  <c r="BP191" i="30" s="1"/>
  <c r="AO191" i="30"/>
  <c r="BO191" i="30" s="1"/>
  <c r="AN191" i="30"/>
  <c r="BN191" i="30" s="1"/>
  <c r="AM191" i="30"/>
  <c r="AL191" i="30"/>
  <c r="AK191" i="30"/>
  <c r="AJ191" i="30"/>
  <c r="BJ191" i="30" s="1"/>
  <c r="AI191" i="30"/>
  <c r="BI191" i="30" s="1"/>
  <c r="AH191" i="30"/>
  <c r="BH191" i="30" s="1"/>
  <c r="AG191" i="30"/>
  <c r="AF191" i="30"/>
  <c r="AE191" i="30"/>
  <c r="AD191" i="30"/>
  <c r="BD191" i="30" s="1"/>
  <c r="AC191" i="30"/>
  <c r="BC191" i="30" s="1"/>
  <c r="AB191" i="30"/>
  <c r="BB191" i="30" s="1"/>
  <c r="AA191" i="30"/>
  <c r="Z191" i="30"/>
  <c r="Y191" i="30"/>
  <c r="X191" i="30"/>
  <c r="AX191" i="30" s="1"/>
  <c r="W191" i="30"/>
  <c r="AW191" i="30" s="1"/>
  <c r="CY190" i="30"/>
  <c r="BB190" i="30"/>
  <c r="AT190" i="30"/>
  <c r="AS190" i="30"/>
  <c r="AR190" i="30"/>
  <c r="BR190" i="30" s="1"/>
  <c r="AQ190" i="30"/>
  <c r="AP190" i="30"/>
  <c r="BP190" i="30" s="1"/>
  <c r="AO190" i="30"/>
  <c r="BO190" i="30" s="1"/>
  <c r="AN190" i="30"/>
  <c r="BN190" i="30" s="1"/>
  <c r="AM190" i="30"/>
  <c r="AL190" i="30"/>
  <c r="BL190" i="30" s="1"/>
  <c r="AK190" i="30"/>
  <c r="AJ190" i="30"/>
  <c r="BJ190" i="30" s="1"/>
  <c r="AI190" i="30"/>
  <c r="BI190" i="30" s="1"/>
  <c r="AH190" i="30"/>
  <c r="AG190" i="30"/>
  <c r="AF190" i="30"/>
  <c r="BF190" i="30" s="1"/>
  <c r="AE190" i="30"/>
  <c r="AD190" i="30"/>
  <c r="BD190" i="30" s="1"/>
  <c r="AC190" i="30"/>
  <c r="BC190" i="30" s="1"/>
  <c r="AB190" i="30"/>
  <c r="AA190" i="30"/>
  <c r="BA190" i="30" s="1"/>
  <c r="Z190" i="30"/>
  <c r="AZ190" i="30" s="1"/>
  <c r="Y190" i="30"/>
  <c r="X190" i="30"/>
  <c r="AX190" i="30" s="1"/>
  <c r="W190" i="30"/>
  <c r="AW190" i="30" s="1"/>
  <c r="AT189" i="30"/>
  <c r="AS189" i="30"/>
  <c r="AR189" i="30"/>
  <c r="BR189" i="30" s="1"/>
  <c r="AQ189" i="30"/>
  <c r="AP189" i="30"/>
  <c r="BP189" i="30" s="1"/>
  <c r="AO189" i="30"/>
  <c r="BO189" i="30" s="1"/>
  <c r="AN189" i="30"/>
  <c r="BN189" i="30" s="1"/>
  <c r="AM189" i="30"/>
  <c r="AL189" i="30"/>
  <c r="BL189" i="30" s="1"/>
  <c r="AK189" i="30"/>
  <c r="AJ189" i="30"/>
  <c r="BJ189" i="30" s="1"/>
  <c r="AI189" i="30"/>
  <c r="BI189" i="30" s="1"/>
  <c r="AH189" i="30"/>
  <c r="AG189" i="30"/>
  <c r="AF189" i="30"/>
  <c r="BF189" i="30" s="1"/>
  <c r="AE189" i="30"/>
  <c r="AD189" i="30"/>
  <c r="BD189" i="30" s="1"/>
  <c r="AC189" i="30"/>
  <c r="BC189" i="30" s="1"/>
  <c r="AB189" i="30"/>
  <c r="BB189" i="30" s="1"/>
  <c r="AA189" i="30"/>
  <c r="BA189" i="30" s="1"/>
  <c r="Z189" i="30"/>
  <c r="AZ189" i="30" s="1"/>
  <c r="Y189" i="30"/>
  <c r="X189" i="30"/>
  <c r="AX189" i="30" s="1"/>
  <c r="W189" i="30"/>
  <c r="AW189" i="30" s="1"/>
  <c r="BA188" i="30"/>
  <c r="AT188" i="30"/>
  <c r="BT188" i="30" s="1"/>
  <c r="AS188" i="30"/>
  <c r="AR188" i="30"/>
  <c r="BR188" i="30" s="1"/>
  <c r="AQ188" i="30"/>
  <c r="AP188" i="30"/>
  <c r="BP188" i="30" s="1"/>
  <c r="AO188" i="30"/>
  <c r="BO188" i="30" s="1"/>
  <c r="AN188" i="30"/>
  <c r="AM188" i="30"/>
  <c r="AL188" i="30"/>
  <c r="BL188" i="30" s="1"/>
  <c r="AK188" i="30"/>
  <c r="AJ188" i="30"/>
  <c r="BJ188" i="30" s="1"/>
  <c r="AI188" i="30"/>
  <c r="BI188" i="30" s="1"/>
  <c r="AH188" i="30"/>
  <c r="AG188" i="30"/>
  <c r="AF188" i="30"/>
  <c r="BF188" i="30" s="1"/>
  <c r="AE188" i="30"/>
  <c r="AD188" i="30"/>
  <c r="BD188" i="30" s="1"/>
  <c r="AC188" i="30"/>
  <c r="BC188" i="30" s="1"/>
  <c r="AB188" i="30"/>
  <c r="BB188" i="30" s="1"/>
  <c r="AA188" i="30"/>
  <c r="Z188" i="30"/>
  <c r="AZ188" i="30" s="1"/>
  <c r="Y188" i="30"/>
  <c r="X188" i="30"/>
  <c r="AX188" i="30" s="1"/>
  <c r="W188" i="30"/>
  <c r="AW188" i="30" s="1"/>
  <c r="BC187" i="30"/>
  <c r="AT187" i="30"/>
  <c r="AS187" i="30"/>
  <c r="AR187" i="30"/>
  <c r="BR187" i="30" s="1"/>
  <c r="AQ187" i="30"/>
  <c r="AP187" i="30"/>
  <c r="BP187" i="30" s="1"/>
  <c r="AO187" i="30"/>
  <c r="AN187" i="30"/>
  <c r="AM187" i="30"/>
  <c r="AL187" i="30"/>
  <c r="BL187" i="30" s="1"/>
  <c r="AK187" i="30"/>
  <c r="AJ187" i="30"/>
  <c r="BJ187" i="30" s="1"/>
  <c r="AI187" i="30"/>
  <c r="BI187" i="30" s="1"/>
  <c r="AH187" i="30"/>
  <c r="AG187" i="30"/>
  <c r="AF187" i="30"/>
  <c r="BF187" i="30" s="1"/>
  <c r="AE187" i="30"/>
  <c r="AD187" i="30"/>
  <c r="BD187" i="30" s="1"/>
  <c r="AC187" i="30"/>
  <c r="AB187" i="30"/>
  <c r="BB187" i="30" s="1"/>
  <c r="AA187" i="30"/>
  <c r="Z187" i="30"/>
  <c r="AZ187" i="30" s="1"/>
  <c r="Y187" i="30"/>
  <c r="X187" i="30"/>
  <c r="AX187" i="30" s="1"/>
  <c r="W187" i="30"/>
  <c r="AT186" i="30"/>
  <c r="AS186" i="30"/>
  <c r="AR186" i="30"/>
  <c r="BR186" i="30" s="1"/>
  <c r="AQ186" i="30"/>
  <c r="AP186" i="30"/>
  <c r="BP186" i="30" s="1"/>
  <c r="AO186" i="30"/>
  <c r="AN186" i="30"/>
  <c r="AM186" i="30"/>
  <c r="AL186" i="30"/>
  <c r="BL186" i="30" s="1"/>
  <c r="AK186" i="30"/>
  <c r="AJ186" i="30"/>
  <c r="BJ186" i="30" s="1"/>
  <c r="AI186" i="30"/>
  <c r="AH186" i="30"/>
  <c r="AG186" i="30"/>
  <c r="AF186" i="30"/>
  <c r="BF186" i="30" s="1"/>
  <c r="AE186" i="30"/>
  <c r="AD186" i="30"/>
  <c r="BD186" i="30" s="1"/>
  <c r="AC186" i="30"/>
  <c r="AB186" i="30"/>
  <c r="AA186" i="30"/>
  <c r="Z186" i="30"/>
  <c r="AZ186" i="30" s="1"/>
  <c r="Y186" i="30"/>
  <c r="X186" i="30"/>
  <c r="AX186" i="30" s="1"/>
  <c r="W186" i="30"/>
  <c r="DS185" i="30"/>
  <c r="DQ185" i="30"/>
  <c r="DM185" i="30"/>
  <c r="DL185" i="30"/>
  <c r="DK185" i="30"/>
  <c r="DG185" i="30"/>
  <c r="DE185" i="30"/>
  <c r="DA185" i="30"/>
  <c r="CZ185" i="30"/>
  <c r="CY185" i="30"/>
  <c r="AT185" i="30"/>
  <c r="AS185" i="30"/>
  <c r="AR185" i="30"/>
  <c r="BR185" i="30" s="1"/>
  <c r="AQ185" i="30"/>
  <c r="AP185" i="30"/>
  <c r="BP185" i="30" s="1"/>
  <c r="AO185" i="30"/>
  <c r="AN185" i="30"/>
  <c r="AM185" i="30"/>
  <c r="AL185" i="30"/>
  <c r="BL185" i="30" s="1"/>
  <c r="AK185" i="30"/>
  <c r="AJ185" i="30"/>
  <c r="BJ185" i="30" s="1"/>
  <c r="AI185" i="30"/>
  <c r="AH185" i="30"/>
  <c r="AG185" i="30"/>
  <c r="AF185" i="30"/>
  <c r="BF185" i="30" s="1"/>
  <c r="AE185" i="30"/>
  <c r="AD185" i="30"/>
  <c r="BD185" i="30" s="1"/>
  <c r="AC185" i="30"/>
  <c r="AB185" i="30"/>
  <c r="AA185" i="30"/>
  <c r="Z185" i="30"/>
  <c r="AZ185" i="30" s="1"/>
  <c r="Y185" i="30"/>
  <c r="X185" i="30"/>
  <c r="AX185" i="30" s="1"/>
  <c r="W185" i="30"/>
  <c r="CS184" i="30"/>
  <c r="CQ184" i="30"/>
  <c r="CE184" i="30"/>
  <c r="BS184" i="30"/>
  <c r="BQ184" i="30"/>
  <c r="BP184" i="30"/>
  <c r="BM184" i="30"/>
  <c r="BJ184" i="30"/>
  <c r="BE184" i="30"/>
  <c r="AY184" i="30"/>
  <c r="AX184" i="30"/>
  <c r="AR184" i="30"/>
  <c r="CR184" i="30" s="1"/>
  <c r="AQ184" i="30"/>
  <c r="AP184" i="30"/>
  <c r="CP184" i="30" s="1"/>
  <c r="AO184" i="30"/>
  <c r="CO184" i="30" s="1"/>
  <c r="AN184" i="30"/>
  <c r="BN184" i="30" s="1"/>
  <c r="AM184" i="30"/>
  <c r="CM184" i="30" s="1"/>
  <c r="AL184" i="30"/>
  <c r="BL184" i="30" s="1"/>
  <c r="AK184" i="30"/>
  <c r="BK184" i="30" s="1"/>
  <c r="AJ184" i="30"/>
  <c r="CJ184" i="30" s="1"/>
  <c r="AI184" i="30"/>
  <c r="CI184" i="30" s="1"/>
  <c r="AH184" i="30"/>
  <c r="BH184" i="30" s="1"/>
  <c r="AG184" i="30"/>
  <c r="CG184" i="30" s="1"/>
  <c r="AF184" i="30"/>
  <c r="CF184" i="30" s="1"/>
  <c r="AE184" i="30"/>
  <c r="AD184" i="30"/>
  <c r="CD184" i="30" s="1"/>
  <c r="AC184" i="30"/>
  <c r="CC184" i="30" s="1"/>
  <c r="AB184" i="30"/>
  <c r="BB184" i="30" s="1"/>
  <c r="AA184" i="30"/>
  <c r="BA184" i="30" s="1"/>
  <c r="Z184" i="30"/>
  <c r="BZ184" i="30" s="1"/>
  <c r="Y184" i="30"/>
  <c r="BY184" i="30" s="1"/>
  <c r="X184" i="30"/>
  <c r="BX184" i="30" s="1"/>
  <c r="W184" i="30"/>
  <c r="BW184" i="30" s="1"/>
  <c r="BV183" i="30"/>
  <c r="AV183" i="30"/>
  <c r="V183" i="30"/>
  <c r="AT171" i="30"/>
  <c r="AS171" i="30"/>
  <c r="AR171" i="30"/>
  <c r="AQ171" i="30"/>
  <c r="AP171" i="30"/>
  <c r="AO171" i="30"/>
  <c r="BO170" i="30" s="1"/>
  <c r="AN171" i="30"/>
  <c r="AM171" i="30"/>
  <c r="AL171" i="30"/>
  <c r="AK171" i="30"/>
  <c r="AJ171" i="30"/>
  <c r="AI171" i="30"/>
  <c r="DJ155" i="30" s="1"/>
  <c r="AH171" i="30"/>
  <c r="AG171" i="30"/>
  <c r="AF171" i="30"/>
  <c r="AE171" i="30"/>
  <c r="AD171" i="30"/>
  <c r="AC171" i="30"/>
  <c r="DD155" i="30" s="1"/>
  <c r="AB171" i="30"/>
  <c r="AA171" i="30"/>
  <c r="Z171" i="30"/>
  <c r="Y171" i="30"/>
  <c r="X171" i="30"/>
  <c r="W171" i="30"/>
  <c r="CX155" i="30" s="1"/>
  <c r="AT170" i="30"/>
  <c r="BT170" i="30" s="1"/>
  <c r="AS170" i="30"/>
  <c r="BS170" i="30" s="1"/>
  <c r="AR170" i="30"/>
  <c r="BR170" i="30" s="1"/>
  <c r="AQ170" i="30"/>
  <c r="BQ170" i="30" s="1"/>
  <c r="AP170" i="30"/>
  <c r="AO170" i="30"/>
  <c r="AN170" i="30"/>
  <c r="BN170" i="30" s="1"/>
  <c r="AM170" i="30"/>
  <c r="BM170" i="30" s="1"/>
  <c r="AL170" i="30"/>
  <c r="BL170" i="30" s="1"/>
  <c r="AK170" i="30"/>
  <c r="BK170" i="30" s="1"/>
  <c r="AJ170" i="30"/>
  <c r="AI170" i="30"/>
  <c r="BI170" i="30" s="1"/>
  <c r="AH170" i="30"/>
  <c r="BH170" i="30" s="1"/>
  <c r="AG170" i="30"/>
  <c r="BG170" i="30" s="1"/>
  <c r="AF170" i="30"/>
  <c r="BF170" i="30" s="1"/>
  <c r="AE170" i="30"/>
  <c r="BE170" i="30" s="1"/>
  <c r="AD170" i="30"/>
  <c r="AC170" i="30"/>
  <c r="BC170" i="30" s="1"/>
  <c r="AB170" i="30"/>
  <c r="BB170" i="30" s="1"/>
  <c r="AA170" i="30"/>
  <c r="BA170" i="30" s="1"/>
  <c r="Z170" i="30"/>
  <c r="AZ170" i="30" s="1"/>
  <c r="Y170" i="30"/>
  <c r="AY170" i="30" s="1"/>
  <c r="X170" i="30"/>
  <c r="W170" i="30"/>
  <c r="AT169" i="30"/>
  <c r="BT169" i="30" s="1"/>
  <c r="AS169" i="30"/>
  <c r="AR169" i="30"/>
  <c r="BR169" i="30" s="1"/>
  <c r="AQ169" i="30"/>
  <c r="AP169" i="30"/>
  <c r="BP169" i="30" s="1"/>
  <c r="AO169" i="30"/>
  <c r="AN169" i="30"/>
  <c r="BN169" i="30" s="1"/>
  <c r="AM169" i="30"/>
  <c r="AL169" i="30"/>
  <c r="BL169" i="30" s="1"/>
  <c r="AK169" i="30"/>
  <c r="AJ169" i="30"/>
  <c r="BJ169" i="30" s="1"/>
  <c r="AI169" i="30"/>
  <c r="AH169" i="30"/>
  <c r="BH169" i="30" s="1"/>
  <c r="AG169" i="30"/>
  <c r="AF169" i="30"/>
  <c r="BF169" i="30" s="1"/>
  <c r="AE169" i="30"/>
  <c r="AD169" i="30"/>
  <c r="BD169" i="30" s="1"/>
  <c r="AC169" i="30"/>
  <c r="AB169" i="30"/>
  <c r="BB169" i="30" s="1"/>
  <c r="AA169" i="30"/>
  <c r="BA169" i="30" s="1"/>
  <c r="Z169" i="30"/>
  <c r="AZ169" i="30" s="1"/>
  <c r="Y169" i="30"/>
  <c r="X169" i="30"/>
  <c r="AX169" i="30" s="1"/>
  <c r="W169" i="30"/>
  <c r="BR168" i="30"/>
  <c r="AZ168" i="30"/>
  <c r="AT168" i="30"/>
  <c r="AS168" i="30"/>
  <c r="BS168" i="30" s="1"/>
  <c r="AR168" i="30"/>
  <c r="AQ168" i="30"/>
  <c r="BQ168" i="30" s="1"/>
  <c r="AP168" i="30"/>
  <c r="BP168" i="30" s="1"/>
  <c r="AO168" i="30"/>
  <c r="AN168" i="30"/>
  <c r="AM168" i="30"/>
  <c r="BM168" i="30" s="1"/>
  <c r="AL168" i="30"/>
  <c r="AK168" i="30"/>
  <c r="BK168" i="30" s="1"/>
  <c r="AJ168" i="30"/>
  <c r="BJ168" i="30" s="1"/>
  <c r="AI168" i="30"/>
  <c r="AH168" i="30"/>
  <c r="AG168" i="30"/>
  <c r="BG168" i="30" s="1"/>
  <c r="AF168" i="30"/>
  <c r="AE168" i="30"/>
  <c r="BE168" i="30" s="1"/>
  <c r="AD168" i="30"/>
  <c r="BD168" i="30" s="1"/>
  <c r="AC168" i="30"/>
  <c r="AB168" i="30"/>
  <c r="AA168" i="30"/>
  <c r="BA168" i="30" s="1"/>
  <c r="Z168" i="30"/>
  <c r="Y168" i="30"/>
  <c r="AY168" i="30" s="1"/>
  <c r="X168" i="30"/>
  <c r="AX168" i="30" s="1"/>
  <c r="W168" i="30"/>
  <c r="AY167" i="30"/>
  <c r="AT167" i="30"/>
  <c r="BT167" i="30" s="1"/>
  <c r="AS167" i="30"/>
  <c r="AR167" i="30"/>
  <c r="BR167" i="30" s="1"/>
  <c r="AQ167" i="30"/>
  <c r="BQ167" i="30" s="1"/>
  <c r="AP167" i="30"/>
  <c r="BP167" i="30" s="1"/>
  <c r="AO167" i="30"/>
  <c r="BO167" i="30" s="1"/>
  <c r="AN167" i="30"/>
  <c r="BN167" i="30" s="1"/>
  <c r="AM167" i="30"/>
  <c r="AL167" i="30"/>
  <c r="BL167" i="30" s="1"/>
  <c r="AK167" i="30"/>
  <c r="AJ167" i="30"/>
  <c r="BJ167" i="30" s="1"/>
  <c r="AI167" i="30"/>
  <c r="AH167" i="30"/>
  <c r="BH167" i="30" s="1"/>
  <c r="AG167" i="30"/>
  <c r="AF167" i="30"/>
  <c r="BF167" i="30" s="1"/>
  <c r="AE167" i="30"/>
  <c r="AD167" i="30"/>
  <c r="BD167" i="30" s="1"/>
  <c r="AC167" i="30"/>
  <c r="BC167" i="30" s="1"/>
  <c r="AB167" i="30"/>
  <c r="BB167" i="30" s="1"/>
  <c r="AA167" i="30"/>
  <c r="BA167" i="30" s="1"/>
  <c r="Z167" i="30"/>
  <c r="AZ167" i="30" s="1"/>
  <c r="Y167" i="30"/>
  <c r="X167" i="30"/>
  <c r="AX167" i="30" s="1"/>
  <c r="W167" i="30"/>
  <c r="AT166" i="30"/>
  <c r="BT166" i="30" s="1"/>
  <c r="AS166" i="30"/>
  <c r="BS166" i="30" s="1"/>
  <c r="AR166" i="30"/>
  <c r="BR166" i="30" s="1"/>
  <c r="AQ166" i="30"/>
  <c r="AP166" i="30"/>
  <c r="BP166" i="30" s="1"/>
  <c r="AO166" i="30"/>
  <c r="AN166" i="30"/>
  <c r="BN166" i="30" s="1"/>
  <c r="AM166" i="30"/>
  <c r="BM166" i="30" s="1"/>
  <c r="AL166" i="30"/>
  <c r="AK166" i="30"/>
  <c r="AJ166" i="30"/>
  <c r="BJ166" i="30" s="1"/>
  <c r="AI166" i="30"/>
  <c r="AH166" i="30"/>
  <c r="BH166" i="30" s="1"/>
  <c r="AG166" i="30"/>
  <c r="BG166" i="30" s="1"/>
  <c r="AF166" i="30"/>
  <c r="BF166" i="30" s="1"/>
  <c r="AE166" i="30"/>
  <c r="AD166" i="30"/>
  <c r="BD166" i="30" s="1"/>
  <c r="AC166" i="30"/>
  <c r="AB166" i="30"/>
  <c r="BB166" i="30" s="1"/>
  <c r="AA166" i="30"/>
  <c r="BA166" i="30" s="1"/>
  <c r="Z166" i="30"/>
  <c r="Y166" i="30"/>
  <c r="X166" i="30"/>
  <c r="AX166" i="30" s="1"/>
  <c r="W166" i="30"/>
  <c r="AZ165" i="30"/>
  <c r="AT165" i="30"/>
  <c r="BT165" i="30" s="1"/>
  <c r="AS165" i="30"/>
  <c r="BS165" i="30" s="1"/>
  <c r="AR165" i="30"/>
  <c r="BR165" i="30" s="1"/>
  <c r="AQ165" i="30"/>
  <c r="BQ165" i="30" s="1"/>
  <c r="AP165" i="30"/>
  <c r="BP165" i="30" s="1"/>
  <c r="AO165" i="30"/>
  <c r="AN165" i="30"/>
  <c r="BN165" i="30" s="1"/>
  <c r="AM165" i="30"/>
  <c r="BM165" i="30" s="1"/>
  <c r="AL165" i="30"/>
  <c r="BL165" i="30" s="1"/>
  <c r="AK165" i="30"/>
  <c r="BK165" i="30" s="1"/>
  <c r="AJ165" i="30"/>
  <c r="BJ165" i="30" s="1"/>
  <c r="AI165" i="30"/>
  <c r="AH165" i="30"/>
  <c r="BH165" i="30" s="1"/>
  <c r="AG165" i="30"/>
  <c r="BG165" i="30" s="1"/>
  <c r="AF165" i="30"/>
  <c r="BF165" i="30" s="1"/>
  <c r="AE165" i="30"/>
  <c r="BE165" i="30" s="1"/>
  <c r="AD165" i="30"/>
  <c r="BD165" i="30" s="1"/>
  <c r="AC165" i="30"/>
  <c r="AB165" i="30"/>
  <c r="BB165" i="30" s="1"/>
  <c r="AA165" i="30"/>
  <c r="BA165" i="30" s="1"/>
  <c r="Z165" i="30"/>
  <c r="Y165" i="30"/>
  <c r="AY165" i="30" s="1"/>
  <c r="X165" i="30"/>
  <c r="AX165" i="30" s="1"/>
  <c r="W165" i="30"/>
  <c r="AT164" i="30"/>
  <c r="BT164" i="30" s="1"/>
  <c r="AS164" i="30"/>
  <c r="BS164" i="30" s="1"/>
  <c r="AR164" i="30"/>
  <c r="AQ164" i="30"/>
  <c r="BQ164" i="30" s="1"/>
  <c r="AP164" i="30"/>
  <c r="BP164" i="30" s="1"/>
  <c r="AO164" i="30"/>
  <c r="AN164" i="30"/>
  <c r="BN164" i="30" s="1"/>
  <c r="AM164" i="30"/>
  <c r="BM164" i="30" s="1"/>
  <c r="AL164" i="30"/>
  <c r="AK164" i="30"/>
  <c r="BK164" i="30" s="1"/>
  <c r="AJ164" i="30"/>
  <c r="BJ164" i="30" s="1"/>
  <c r="AI164" i="30"/>
  <c r="AH164" i="30"/>
  <c r="BH164" i="30" s="1"/>
  <c r="AG164" i="30"/>
  <c r="BG164" i="30" s="1"/>
  <c r="AF164" i="30"/>
  <c r="AE164" i="30"/>
  <c r="BE164" i="30" s="1"/>
  <c r="AD164" i="30"/>
  <c r="BD164" i="30" s="1"/>
  <c r="AC164" i="30"/>
  <c r="AB164" i="30"/>
  <c r="BB164" i="30" s="1"/>
  <c r="AA164" i="30"/>
  <c r="BA164" i="30" s="1"/>
  <c r="Z164" i="30"/>
  <c r="Y164" i="30"/>
  <c r="AY164" i="30" s="1"/>
  <c r="X164" i="30"/>
  <c r="AX164" i="30" s="1"/>
  <c r="W164" i="30"/>
  <c r="BR163" i="30"/>
  <c r="AT163" i="30"/>
  <c r="BT163" i="30" s="1"/>
  <c r="AS163" i="30"/>
  <c r="BS163" i="30" s="1"/>
  <c r="AR163" i="30"/>
  <c r="AQ163" i="30"/>
  <c r="BQ163" i="30" s="1"/>
  <c r="AP163" i="30"/>
  <c r="BP163" i="30" s="1"/>
  <c r="AO163" i="30"/>
  <c r="AN163" i="30"/>
  <c r="BN163" i="30" s="1"/>
  <c r="AM163" i="30"/>
  <c r="BM163" i="30" s="1"/>
  <c r="AL163" i="30"/>
  <c r="BL163" i="30" s="1"/>
  <c r="AK163" i="30"/>
  <c r="BK163" i="30" s="1"/>
  <c r="AJ163" i="30"/>
  <c r="BJ163" i="30" s="1"/>
  <c r="AI163" i="30"/>
  <c r="BI163" i="30" s="1"/>
  <c r="AH163" i="30"/>
  <c r="BH163" i="30" s="1"/>
  <c r="AG163" i="30"/>
  <c r="BG163" i="30" s="1"/>
  <c r="AF163" i="30"/>
  <c r="BF163" i="30" s="1"/>
  <c r="AE163" i="30"/>
  <c r="BE163" i="30" s="1"/>
  <c r="AD163" i="30"/>
  <c r="BD163" i="30" s="1"/>
  <c r="AC163" i="30"/>
  <c r="AB163" i="30"/>
  <c r="BB163" i="30" s="1"/>
  <c r="AA163" i="30"/>
  <c r="BA163" i="30" s="1"/>
  <c r="Z163" i="30"/>
  <c r="AZ163" i="30" s="1"/>
  <c r="Y163" i="30"/>
  <c r="AY163" i="30" s="1"/>
  <c r="X163" i="30"/>
  <c r="AX163" i="30" s="1"/>
  <c r="W163" i="30"/>
  <c r="BS162" i="30"/>
  <c r="BF162" i="30"/>
  <c r="AT162" i="30"/>
  <c r="BT162" i="30" s="1"/>
  <c r="AS162" i="30"/>
  <c r="AR162" i="30"/>
  <c r="AQ162" i="30"/>
  <c r="BQ162" i="30" s="1"/>
  <c r="AP162" i="30"/>
  <c r="AO162" i="30"/>
  <c r="AN162" i="30"/>
  <c r="BN162" i="30" s="1"/>
  <c r="AM162" i="30"/>
  <c r="BM162" i="30" s="1"/>
  <c r="AL162" i="30"/>
  <c r="AK162" i="30"/>
  <c r="BK162" i="30" s="1"/>
  <c r="AJ162" i="30"/>
  <c r="AI162" i="30"/>
  <c r="AH162" i="30"/>
  <c r="BH162" i="30" s="1"/>
  <c r="AG162" i="30"/>
  <c r="BG162" i="30" s="1"/>
  <c r="AF162" i="30"/>
  <c r="AE162" i="30"/>
  <c r="BE162" i="30" s="1"/>
  <c r="AD162" i="30"/>
  <c r="AC162" i="30"/>
  <c r="AB162" i="30"/>
  <c r="BB162" i="30" s="1"/>
  <c r="AA162" i="30"/>
  <c r="BA162" i="30" s="1"/>
  <c r="Z162" i="30"/>
  <c r="Y162" i="30"/>
  <c r="AY162" i="30" s="1"/>
  <c r="X162" i="30"/>
  <c r="W162" i="30"/>
  <c r="BH161" i="30"/>
  <c r="AT161" i="30"/>
  <c r="BT161" i="30" s="1"/>
  <c r="AS161" i="30"/>
  <c r="BS161" i="30" s="1"/>
  <c r="AR161" i="30"/>
  <c r="AQ161" i="30"/>
  <c r="BQ161" i="30" s="1"/>
  <c r="AP161" i="30"/>
  <c r="BP161" i="30" s="1"/>
  <c r="AO161" i="30"/>
  <c r="AN161" i="30"/>
  <c r="BN161" i="30" s="1"/>
  <c r="AM161" i="30"/>
  <c r="BM161" i="30" s="1"/>
  <c r="AL161" i="30"/>
  <c r="AK161" i="30"/>
  <c r="BK161" i="30" s="1"/>
  <c r="AJ161" i="30"/>
  <c r="BJ161" i="30" s="1"/>
  <c r="AI161" i="30"/>
  <c r="AH161" i="30"/>
  <c r="AG161" i="30"/>
  <c r="BG161" i="30" s="1"/>
  <c r="AF161" i="30"/>
  <c r="AE161" i="30"/>
  <c r="BE161" i="30" s="1"/>
  <c r="AD161" i="30"/>
  <c r="BD161" i="30" s="1"/>
  <c r="AC161" i="30"/>
  <c r="AB161" i="30"/>
  <c r="BB161" i="30" s="1"/>
  <c r="AA161" i="30"/>
  <c r="BA161" i="30" s="1"/>
  <c r="Z161" i="30"/>
  <c r="Y161" i="30"/>
  <c r="AY161" i="30" s="1"/>
  <c r="X161" i="30"/>
  <c r="AX161" i="30" s="1"/>
  <c r="W161" i="30"/>
  <c r="CY160" i="30"/>
  <c r="BM160" i="30"/>
  <c r="AZ160" i="30"/>
  <c r="AX160" i="30"/>
  <c r="AT160" i="30"/>
  <c r="BT160" i="30" s="1"/>
  <c r="AS160" i="30"/>
  <c r="BS160" i="30" s="1"/>
  <c r="AR160" i="30"/>
  <c r="AQ160" i="30"/>
  <c r="BQ160" i="30" s="1"/>
  <c r="AP160" i="30"/>
  <c r="BP160" i="30" s="1"/>
  <c r="AO160" i="30"/>
  <c r="AN160" i="30"/>
  <c r="BN160" i="30" s="1"/>
  <c r="AM160" i="30"/>
  <c r="AL160" i="30"/>
  <c r="AK160" i="30"/>
  <c r="BK160" i="30" s="1"/>
  <c r="AJ160" i="30"/>
  <c r="BJ160" i="30" s="1"/>
  <c r="AI160" i="30"/>
  <c r="AH160" i="30"/>
  <c r="BH160" i="30" s="1"/>
  <c r="AG160" i="30"/>
  <c r="BG160" i="30" s="1"/>
  <c r="AF160" i="30"/>
  <c r="AE160" i="30"/>
  <c r="BE160" i="30" s="1"/>
  <c r="AD160" i="30"/>
  <c r="BD160" i="30" s="1"/>
  <c r="AC160" i="30"/>
  <c r="AB160" i="30"/>
  <c r="BB160" i="30" s="1"/>
  <c r="AA160" i="30"/>
  <c r="BA160" i="30" s="1"/>
  <c r="Z160" i="30"/>
  <c r="Y160" i="30"/>
  <c r="AY160" i="30" s="1"/>
  <c r="X160" i="30"/>
  <c r="W160" i="30"/>
  <c r="AT159" i="30"/>
  <c r="BT159" i="30" s="1"/>
  <c r="AS159" i="30"/>
  <c r="BS159" i="30" s="1"/>
  <c r="AR159" i="30"/>
  <c r="BR159" i="30" s="1"/>
  <c r="AQ159" i="30"/>
  <c r="BQ159" i="30" s="1"/>
  <c r="AP159" i="30"/>
  <c r="BP159" i="30" s="1"/>
  <c r="AO159" i="30"/>
  <c r="AN159" i="30"/>
  <c r="BN159" i="30" s="1"/>
  <c r="AM159" i="30"/>
  <c r="BM159" i="30" s="1"/>
  <c r="AL159" i="30"/>
  <c r="BL159" i="30" s="1"/>
  <c r="AK159" i="30"/>
  <c r="BK159" i="30" s="1"/>
  <c r="AJ159" i="30"/>
  <c r="BJ159" i="30" s="1"/>
  <c r="AI159" i="30"/>
  <c r="AH159" i="30"/>
  <c r="BH159" i="30" s="1"/>
  <c r="AG159" i="30"/>
  <c r="BG159" i="30" s="1"/>
  <c r="AF159" i="30"/>
  <c r="BF159" i="30" s="1"/>
  <c r="AE159" i="30"/>
  <c r="BE159" i="30" s="1"/>
  <c r="AD159" i="30"/>
  <c r="BD159" i="30" s="1"/>
  <c r="AC159" i="30"/>
  <c r="AB159" i="30"/>
  <c r="BB159" i="30" s="1"/>
  <c r="AA159" i="30"/>
  <c r="BA159" i="30" s="1"/>
  <c r="Z159" i="30"/>
  <c r="AZ159" i="30" s="1"/>
  <c r="Y159" i="30"/>
  <c r="AY159" i="30" s="1"/>
  <c r="X159" i="30"/>
  <c r="AX159" i="30" s="1"/>
  <c r="W159" i="30"/>
  <c r="BM158" i="30"/>
  <c r="AT158" i="30"/>
  <c r="BT158" i="30" s="1"/>
  <c r="AS158" i="30"/>
  <c r="BS158" i="30" s="1"/>
  <c r="AR158" i="30"/>
  <c r="BR158" i="30" s="1"/>
  <c r="AQ158" i="30"/>
  <c r="BQ158" i="30" s="1"/>
  <c r="AP158" i="30"/>
  <c r="BP158" i="30" s="1"/>
  <c r="AO158" i="30"/>
  <c r="AN158" i="30"/>
  <c r="BN158" i="30" s="1"/>
  <c r="AM158" i="30"/>
  <c r="AL158" i="30"/>
  <c r="BL158" i="30" s="1"/>
  <c r="AK158" i="30"/>
  <c r="BK158" i="30" s="1"/>
  <c r="AJ158" i="30"/>
  <c r="BJ158" i="30" s="1"/>
  <c r="AI158" i="30"/>
  <c r="AH158" i="30"/>
  <c r="BH158" i="30" s="1"/>
  <c r="AG158" i="30"/>
  <c r="BG158" i="30" s="1"/>
  <c r="AF158" i="30"/>
  <c r="BF158" i="30" s="1"/>
  <c r="AE158" i="30"/>
  <c r="BE158" i="30" s="1"/>
  <c r="AD158" i="30"/>
  <c r="BD158" i="30" s="1"/>
  <c r="AC158" i="30"/>
  <c r="AB158" i="30"/>
  <c r="BB158" i="30" s="1"/>
  <c r="AA158" i="30"/>
  <c r="BA158" i="30" s="1"/>
  <c r="Z158" i="30"/>
  <c r="AZ158" i="30" s="1"/>
  <c r="Y158" i="30"/>
  <c r="AY158" i="30" s="1"/>
  <c r="X158" i="30"/>
  <c r="AX158" i="30" s="1"/>
  <c r="W158" i="30"/>
  <c r="BN157" i="30"/>
  <c r="BH157" i="30"/>
  <c r="BB157" i="30"/>
  <c r="AT157" i="30"/>
  <c r="BT157" i="30" s="1"/>
  <c r="AS157" i="30"/>
  <c r="BS157" i="30" s="1"/>
  <c r="AR157" i="30"/>
  <c r="BR157" i="30" s="1"/>
  <c r="AQ157" i="30"/>
  <c r="BQ157" i="30" s="1"/>
  <c r="AP157" i="30"/>
  <c r="BP157" i="30" s="1"/>
  <c r="AO157" i="30"/>
  <c r="AN157" i="30"/>
  <c r="AM157" i="30"/>
  <c r="BM157" i="30" s="1"/>
  <c r="AL157" i="30"/>
  <c r="BL157" i="30" s="1"/>
  <c r="AK157" i="30"/>
  <c r="BK157" i="30" s="1"/>
  <c r="AJ157" i="30"/>
  <c r="BJ157" i="30" s="1"/>
  <c r="AI157" i="30"/>
  <c r="AH157" i="30"/>
  <c r="AG157" i="30"/>
  <c r="BG157" i="30" s="1"/>
  <c r="AF157" i="30"/>
  <c r="BF157" i="30" s="1"/>
  <c r="AE157" i="30"/>
  <c r="BE157" i="30" s="1"/>
  <c r="AD157" i="30"/>
  <c r="BD157" i="30" s="1"/>
  <c r="AC157" i="30"/>
  <c r="AB157" i="30"/>
  <c r="AA157" i="30"/>
  <c r="BA157" i="30" s="1"/>
  <c r="Z157" i="30"/>
  <c r="AZ157" i="30" s="1"/>
  <c r="Y157" i="30"/>
  <c r="AY157" i="30" s="1"/>
  <c r="X157" i="30"/>
  <c r="AX157" i="30" s="1"/>
  <c r="W157" i="30"/>
  <c r="AT156" i="30"/>
  <c r="BT156" i="30" s="1"/>
  <c r="AS156" i="30"/>
  <c r="BS156" i="30" s="1"/>
  <c r="AR156" i="30"/>
  <c r="BR156" i="30" s="1"/>
  <c r="AQ156" i="30"/>
  <c r="BQ156" i="30" s="1"/>
  <c r="AP156" i="30"/>
  <c r="BP156" i="30" s="1"/>
  <c r="AO156" i="30"/>
  <c r="AN156" i="30"/>
  <c r="BN156" i="30" s="1"/>
  <c r="AM156" i="30"/>
  <c r="BM156" i="30" s="1"/>
  <c r="AL156" i="30"/>
  <c r="BL156" i="30" s="1"/>
  <c r="AK156" i="30"/>
  <c r="BK156" i="30" s="1"/>
  <c r="AJ156" i="30"/>
  <c r="BJ156" i="30" s="1"/>
  <c r="AI156" i="30"/>
  <c r="AH156" i="30"/>
  <c r="BH156" i="30" s="1"/>
  <c r="AG156" i="30"/>
  <c r="BG156" i="30" s="1"/>
  <c r="AF156" i="30"/>
  <c r="BF156" i="30" s="1"/>
  <c r="AE156" i="30"/>
  <c r="BE156" i="30" s="1"/>
  <c r="AD156" i="30"/>
  <c r="BD156" i="30" s="1"/>
  <c r="AC156" i="30"/>
  <c r="AB156" i="30"/>
  <c r="BB156" i="30" s="1"/>
  <c r="AA156" i="30"/>
  <c r="BA156" i="30" s="1"/>
  <c r="Z156" i="30"/>
  <c r="AZ156" i="30" s="1"/>
  <c r="Y156" i="30"/>
  <c r="AY156" i="30" s="1"/>
  <c r="X156" i="30"/>
  <c r="AX156" i="30" s="1"/>
  <c r="W156" i="30"/>
  <c r="DU155" i="30"/>
  <c r="DT155" i="30"/>
  <c r="DS155" i="30"/>
  <c r="DR155" i="30"/>
  <c r="DQ155" i="30"/>
  <c r="DO155" i="30"/>
  <c r="DN155" i="30"/>
  <c r="DM155" i="30"/>
  <c r="DL155" i="30"/>
  <c r="DK155" i="30"/>
  <c r="DI155" i="30"/>
  <c r="DH155" i="30"/>
  <c r="DG155" i="30"/>
  <c r="DF155" i="30"/>
  <c r="DE155" i="30"/>
  <c r="DC155" i="30"/>
  <c r="DB155" i="30"/>
  <c r="DA155" i="30"/>
  <c r="CZ155" i="30"/>
  <c r="CY155" i="30"/>
  <c r="AT155" i="30"/>
  <c r="BT155" i="30" s="1"/>
  <c r="AS155" i="30"/>
  <c r="BS155" i="30" s="1"/>
  <c r="AR155" i="30"/>
  <c r="BR155" i="30" s="1"/>
  <c r="AQ155" i="30"/>
  <c r="BQ155" i="30" s="1"/>
  <c r="AP155" i="30"/>
  <c r="BP155" i="30" s="1"/>
  <c r="AO155" i="30"/>
  <c r="AN155" i="30"/>
  <c r="BN155" i="30" s="1"/>
  <c r="AM155" i="30"/>
  <c r="BM155" i="30" s="1"/>
  <c r="AL155" i="30"/>
  <c r="BL155" i="30" s="1"/>
  <c r="AK155" i="30"/>
  <c r="BK155" i="30" s="1"/>
  <c r="AJ155" i="30"/>
  <c r="BJ155" i="30" s="1"/>
  <c r="AI155" i="30"/>
  <c r="AH155" i="30"/>
  <c r="BH155" i="30" s="1"/>
  <c r="AG155" i="30"/>
  <c r="BG155" i="30" s="1"/>
  <c r="AF155" i="30"/>
  <c r="BF155" i="30" s="1"/>
  <c r="AE155" i="30"/>
  <c r="BE155" i="30" s="1"/>
  <c r="AD155" i="30"/>
  <c r="BD155" i="30" s="1"/>
  <c r="AC155" i="30"/>
  <c r="AB155" i="30"/>
  <c r="BB155" i="30" s="1"/>
  <c r="AA155" i="30"/>
  <c r="BA155" i="30" s="1"/>
  <c r="Z155" i="30"/>
  <c r="AZ155" i="30" s="1"/>
  <c r="Y155" i="30"/>
  <c r="AY155" i="30" s="1"/>
  <c r="X155" i="30"/>
  <c r="AX155" i="30" s="1"/>
  <c r="W155" i="30"/>
  <c r="CS154" i="30"/>
  <c r="CM154" i="30"/>
  <c r="CL154" i="30"/>
  <c r="CG154" i="30"/>
  <c r="CA154" i="30"/>
  <c r="BZ154" i="30"/>
  <c r="BS154" i="30"/>
  <c r="BR154" i="30"/>
  <c r="BM154" i="30"/>
  <c r="BL154" i="30"/>
  <c r="BA154" i="30"/>
  <c r="AZ154" i="30"/>
  <c r="AR154" i="30"/>
  <c r="CR154" i="30" s="1"/>
  <c r="AQ154" i="30"/>
  <c r="CQ154" i="30" s="1"/>
  <c r="AP154" i="30"/>
  <c r="CP154" i="30" s="1"/>
  <c r="AO154" i="30"/>
  <c r="AN154" i="30"/>
  <c r="CN154" i="30" s="1"/>
  <c r="AM154" i="30"/>
  <c r="AL154" i="30"/>
  <c r="AK154" i="30"/>
  <c r="CK154" i="30" s="1"/>
  <c r="AJ154" i="30"/>
  <c r="CJ154" i="30" s="1"/>
  <c r="AI154" i="30"/>
  <c r="AH154" i="30"/>
  <c r="BH154" i="30" s="1"/>
  <c r="AG154" i="30"/>
  <c r="BG154" i="30" s="1"/>
  <c r="AF154" i="30"/>
  <c r="BF154" i="30" s="1"/>
  <c r="AE154" i="30"/>
  <c r="CE154" i="30" s="1"/>
  <c r="AD154" i="30"/>
  <c r="CD154" i="30" s="1"/>
  <c r="AC154" i="30"/>
  <c r="AB154" i="30"/>
  <c r="CB154" i="30" s="1"/>
  <c r="AA154" i="30"/>
  <c r="Z154" i="30"/>
  <c r="Y154" i="30"/>
  <c r="BY154" i="30" s="1"/>
  <c r="X154" i="30"/>
  <c r="BX154" i="30" s="1"/>
  <c r="W154" i="30"/>
  <c r="BV153" i="30"/>
  <c r="AV153" i="30"/>
  <c r="V153" i="30"/>
  <c r="AT141" i="30"/>
  <c r="AS141" i="30"/>
  <c r="AR141" i="30"/>
  <c r="AQ141" i="30"/>
  <c r="AP141" i="30"/>
  <c r="DQ125" i="30" s="1"/>
  <c r="AO141" i="30"/>
  <c r="AN141" i="30"/>
  <c r="AM141" i="30"/>
  <c r="AL141" i="30"/>
  <c r="AK141" i="30"/>
  <c r="AJ141" i="30"/>
  <c r="DK125" i="30" s="1"/>
  <c r="AI141" i="30"/>
  <c r="AH141" i="30"/>
  <c r="AG141" i="30"/>
  <c r="AF141" i="30"/>
  <c r="AE141" i="30"/>
  <c r="AD141" i="30"/>
  <c r="DE125" i="30" s="1"/>
  <c r="AC141" i="30"/>
  <c r="AB141" i="30"/>
  <c r="AA141" i="30"/>
  <c r="BA140" i="30" s="1"/>
  <c r="Z141" i="30"/>
  <c r="Y141" i="30"/>
  <c r="X141" i="30"/>
  <c r="CY125" i="30" s="1"/>
  <c r="W141" i="30"/>
  <c r="AT140" i="30"/>
  <c r="BT140" i="30" s="1"/>
  <c r="AS140" i="30"/>
  <c r="AR140" i="30"/>
  <c r="AQ140" i="30"/>
  <c r="BQ140" i="30" s="1"/>
  <c r="AP140" i="30"/>
  <c r="AO140" i="30"/>
  <c r="BO140" i="30" s="1"/>
  <c r="AN140" i="30"/>
  <c r="BN140" i="30" s="1"/>
  <c r="AM140" i="30"/>
  <c r="AL140" i="30"/>
  <c r="AK140" i="30"/>
  <c r="BK140" i="30" s="1"/>
  <c r="AJ140" i="30"/>
  <c r="AI140" i="30"/>
  <c r="BI140" i="30" s="1"/>
  <c r="AH140" i="30"/>
  <c r="BH140" i="30" s="1"/>
  <c r="AG140" i="30"/>
  <c r="AF140" i="30"/>
  <c r="AE140" i="30"/>
  <c r="AD140" i="30"/>
  <c r="AC140" i="30"/>
  <c r="BC140" i="30" s="1"/>
  <c r="AB140" i="30"/>
  <c r="BB140" i="30" s="1"/>
  <c r="AA140" i="30"/>
  <c r="Z140" i="30"/>
  <c r="Y140" i="30"/>
  <c r="AY140" i="30" s="1"/>
  <c r="X140" i="30"/>
  <c r="W140" i="30"/>
  <c r="AW140" i="30" s="1"/>
  <c r="BA139" i="30"/>
  <c r="AT139" i="30"/>
  <c r="AS139" i="30"/>
  <c r="AR139" i="30"/>
  <c r="AQ139" i="30"/>
  <c r="BQ139" i="30" s="1"/>
  <c r="AP139" i="30"/>
  <c r="AO139" i="30"/>
  <c r="BO139" i="30" s="1"/>
  <c r="AN139" i="30"/>
  <c r="AM139" i="30"/>
  <c r="AL139" i="30"/>
  <c r="AK139" i="30"/>
  <c r="BK139" i="30" s="1"/>
  <c r="AJ139" i="30"/>
  <c r="AI139" i="30"/>
  <c r="BI139" i="30" s="1"/>
  <c r="AH139" i="30"/>
  <c r="AG139" i="30"/>
  <c r="AF139" i="30"/>
  <c r="AE139" i="30"/>
  <c r="BE139" i="30" s="1"/>
  <c r="AD139" i="30"/>
  <c r="AC139" i="30"/>
  <c r="BC139" i="30" s="1"/>
  <c r="AB139" i="30"/>
  <c r="AA139" i="30"/>
  <c r="Z139" i="30"/>
  <c r="Y139" i="30"/>
  <c r="AY139" i="30" s="1"/>
  <c r="X139" i="30"/>
  <c r="W139" i="30"/>
  <c r="AW139" i="30" s="1"/>
  <c r="AT138" i="30"/>
  <c r="BT138" i="30" s="1"/>
  <c r="AS138" i="30"/>
  <c r="AR138" i="30"/>
  <c r="AQ138" i="30"/>
  <c r="BQ138" i="30" s="1"/>
  <c r="AP138" i="30"/>
  <c r="AO138" i="30"/>
  <c r="BO138" i="30" s="1"/>
  <c r="AN138" i="30"/>
  <c r="AM138" i="30"/>
  <c r="AL138" i="30"/>
  <c r="BL138" i="30" s="1"/>
  <c r="AK138" i="30"/>
  <c r="AJ138" i="30"/>
  <c r="AI138" i="30"/>
  <c r="BI138" i="30" s="1"/>
  <c r="AH138" i="30"/>
  <c r="BH138" i="30" s="1"/>
  <c r="AG138" i="30"/>
  <c r="AF138" i="30"/>
  <c r="AE138" i="30"/>
  <c r="BE138" i="30" s="1"/>
  <c r="AD138" i="30"/>
  <c r="AC138" i="30"/>
  <c r="BC138" i="30" s="1"/>
  <c r="AB138" i="30"/>
  <c r="BB138" i="30" s="1"/>
  <c r="AA138" i="30"/>
  <c r="Z138" i="30"/>
  <c r="Y138" i="30"/>
  <c r="AY138" i="30" s="1"/>
  <c r="X138" i="30"/>
  <c r="W138" i="30"/>
  <c r="AW138" i="30" s="1"/>
  <c r="BR137" i="30"/>
  <c r="AT137" i="30"/>
  <c r="BT137" i="30" s="1"/>
  <c r="AS137" i="30"/>
  <c r="BS137" i="30" s="1"/>
  <c r="AR137" i="30"/>
  <c r="AQ137" i="30"/>
  <c r="BQ137" i="30" s="1"/>
  <c r="AP137" i="30"/>
  <c r="AO137" i="30"/>
  <c r="BO137" i="30" s="1"/>
  <c r="AN137" i="30"/>
  <c r="BN137" i="30" s="1"/>
  <c r="AM137" i="30"/>
  <c r="BM137" i="30" s="1"/>
  <c r="AL137" i="30"/>
  <c r="AK137" i="30"/>
  <c r="BK137" i="30" s="1"/>
  <c r="AJ137" i="30"/>
  <c r="AI137" i="30"/>
  <c r="BI137" i="30" s="1"/>
  <c r="AH137" i="30"/>
  <c r="BH137" i="30" s="1"/>
  <c r="AG137" i="30"/>
  <c r="BG137" i="30" s="1"/>
  <c r="AF137" i="30"/>
  <c r="AE137" i="30"/>
  <c r="BE137" i="30" s="1"/>
  <c r="AD137" i="30"/>
  <c r="AC137" i="30"/>
  <c r="BC137" i="30" s="1"/>
  <c r="AB137" i="30"/>
  <c r="BB137" i="30" s="1"/>
  <c r="AA137" i="30"/>
  <c r="BA137" i="30" s="1"/>
  <c r="Z137" i="30"/>
  <c r="Y137" i="30"/>
  <c r="AY137" i="30" s="1"/>
  <c r="X137" i="30"/>
  <c r="W137" i="30"/>
  <c r="AW137" i="30" s="1"/>
  <c r="BR136" i="30"/>
  <c r="BO136" i="30"/>
  <c r="BC136" i="30"/>
  <c r="AT136" i="30"/>
  <c r="BT136" i="30" s="1"/>
  <c r="AS136" i="30"/>
  <c r="BS136" i="30" s="1"/>
  <c r="AR136" i="30"/>
  <c r="AQ136" i="30"/>
  <c r="BQ136" i="30" s="1"/>
  <c r="AP136" i="30"/>
  <c r="AO136" i="30"/>
  <c r="AN136" i="30"/>
  <c r="BN136" i="30" s="1"/>
  <c r="AM136" i="30"/>
  <c r="AL136" i="30"/>
  <c r="BL136" i="30" s="1"/>
  <c r="AK136" i="30"/>
  <c r="BK136" i="30" s="1"/>
  <c r="AJ136" i="30"/>
  <c r="AI136" i="30"/>
  <c r="AH136" i="30"/>
  <c r="BH136" i="30" s="1"/>
  <c r="AG136" i="30"/>
  <c r="BG136" i="30" s="1"/>
  <c r="AF136" i="30"/>
  <c r="BF136" i="30" s="1"/>
  <c r="AE136" i="30"/>
  <c r="BE136" i="30" s="1"/>
  <c r="AD136" i="30"/>
  <c r="AC136" i="30"/>
  <c r="AB136" i="30"/>
  <c r="BB136" i="30" s="1"/>
  <c r="AA136" i="30"/>
  <c r="BA136" i="30" s="1"/>
  <c r="Z136" i="30"/>
  <c r="AZ136" i="30" s="1"/>
  <c r="Y136" i="30"/>
  <c r="AY136" i="30" s="1"/>
  <c r="X136" i="30"/>
  <c r="W136" i="30"/>
  <c r="BQ135" i="30"/>
  <c r="BB135" i="30"/>
  <c r="AT135" i="30"/>
  <c r="BT135" i="30" s="1"/>
  <c r="AS135" i="30"/>
  <c r="BS135" i="30" s="1"/>
  <c r="AR135" i="30"/>
  <c r="BR135" i="30" s="1"/>
  <c r="AQ135" i="30"/>
  <c r="AP135" i="30"/>
  <c r="AO135" i="30"/>
  <c r="BO135" i="30" s="1"/>
  <c r="AN135" i="30"/>
  <c r="AM135" i="30"/>
  <c r="BM135" i="30" s="1"/>
  <c r="AL135" i="30"/>
  <c r="BL135" i="30" s="1"/>
  <c r="AK135" i="30"/>
  <c r="AJ135" i="30"/>
  <c r="AI135" i="30"/>
  <c r="BI135" i="30" s="1"/>
  <c r="AH135" i="30"/>
  <c r="BH135" i="30" s="1"/>
  <c r="AG135" i="30"/>
  <c r="BG135" i="30" s="1"/>
  <c r="AF135" i="30"/>
  <c r="BF135" i="30" s="1"/>
  <c r="AE135" i="30"/>
  <c r="BE135" i="30" s="1"/>
  <c r="AD135" i="30"/>
  <c r="AC135" i="30"/>
  <c r="BC135" i="30" s="1"/>
  <c r="AB135" i="30"/>
  <c r="AA135" i="30"/>
  <c r="BA135" i="30" s="1"/>
  <c r="Z135" i="30"/>
  <c r="AZ135" i="30" s="1"/>
  <c r="Y135" i="30"/>
  <c r="AY135" i="30" s="1"/>
  <c r="X135" i="30"/>
  <c r="W135" i="30"/>
  <c r="AW135" i="30" s="1"/>
  <c r="BK134" i="30"/>
  <c r="AT134" i="30"/>
  <c r="BT134" i="30" s="1"/>
  <c r="AS134" i="30"/>
  <c r="AR134" i="30"/>
  <c r="BR134" i="30" s="1"/>
  <c r="AQ134" i="30"/>
  <c r="BQ134" i="30" s="1"/>
  <c r="AP134" i="30"/>
  <c r="AO134" i="30"/>
  <c r="BO134" i="30" s="1"/>
  <c r="AN134" i="30"/>
  <c r="BN134" i="30" s="1"/>
  <c r="AM134" i="30"/>
  <c r="AL134" i="30"/>
  <c r="BL134" i="30" s="1"/>
  <c r="AK134" i="30"/>
  <c r="AJ134" i="30"/>
  <c r="AI134" i="30"/>
  <c r="BI134" i="30" s="1"/>
  <c r="AH134" i="30"/>
  <c r="BH134" i="30" s="1"/>
  <c r="AG134" i="30"/>
  <c r="BG134" i="30" s="1"/>
  <c r="AF134" i="30"/>
  <c r="BF134" i="30" s="1"/>
  <c r="AE134" i="30"/>
  <c r="BE134" i="30" s="1"/>
  <c r="AD134" i="30"/>
  <c r="AC134" i="30"/>
  <c r="BC134" i="30" s="1"/>
  <c r="AB134" i="30"/>
  <c r="BB134" i="30" s="1"/>
  <c r="AA134" i="30"/>
  <c r="Z134" i="30"/>
  <c r="AZ134" i="30" s="1"/>
  <c r="Y134" i="30"/>
  <c r="AY134" i="30" s="1"/>
  <c r="X134" i="30"/>
  <c r="W134" i="30"/>
  <c r="AW134" i="30" s="1"/>
  <c r="BO133" i="30"/>
  <c r="BG133" i="30"/>
  <c r="AT133" i="30"/>
  <c r="BT133" i="30" s="1"/>
  <c r="AS133" i="30"/>
  <c r="BS133" i="30" s="1"/>
  <c r="AR133" i="30"/>
  <c r="BR133" i="30" s="1"/>
  <c r="AQ133" i="30"/>
  <c r="BQ133" i="30" s="1"/>
  <c r="AP133" i="30"/>
  <c r="AO133" i="30"/>
  <c r="AN133" i="30"/>
  <c r="BN133" i="30" s="1"/>
  <c r="AM133" i="30"/>
  <c r="AL133" i="30"/>
  <c r="BL133" i="30" s="1"/>
  <c r="AK133" i="30"/>
  <c r="BK133" i="30" s="1"/>
  <c r="AJ133" i="30"/>
  <c r="AI133" i="30"/>
  <c r="BI133" i="30" s="1"/>
  <c r="AH133" i="30"/>
  <c r="BH133" i="30" s="1"/>
  <c r="AG133" i="30"/>
  <c r="AF133" i="30"/>
  <c r="BF133" i="30" s="1"/>
  <c r="AE133" i="30"/>
  <c r="BE133" i="30" s="1"/>
  <c r="AD133" i="30"/>
  <c r="AC133" i="30"/>
  <c r="BC133" i="30" s="1"/>
  <c r="AB133" i="30"/>
  <c r="BB133" i="30" s="1"/>
  <c r="AA133" i="30"/>
  <c r="BA133" i="30" s="1"/>
  <c r="Z133" i="30"/>
  <c r="AZ133" i="30" s="1"/>
  <c r="Y133" i="30"/>
  <c r="AY133" i="30" s="1"/>
  <c r="X133" i="30"/>
  <c r="W133" i="30"/>
  <c r="AW133" i="30" s="1"/>
  <c r="BT132" i="30"/>
  <c r="BL132" i="30"/>
  <c r="BF132" i="30"/>
  <c r="BB132" i="30"/>
  <c r="AT132" i="30"/>
  <c r="AS132" i="30"/>
  <c r="BS132" i="30" s="1"/>
  <c r="AR132" i="30"/>
  <c r="AQ132" i="30"/>
  <c r="BQ132" i="30" s="1"/>
  <c r="AP132" i="30"/>
  <c r="AO132" i="30"/>
  <c r="BO132" i="30" s="1"/>
  <c r="AN132" i="30"/>
  <c r="BN132" i="30" s="1"/>
  <c r="AM132" i="30"/>
  <c r="BM132" i="30" s="1"/>
  <c r="AL132" i="30"/>
  <c r="AK132" i="30"/>
  <c r="AJ132" i="30"/>
  <c r="AI132" i="30"/>
  <c r="BI132" i="30" s="1"/>
  <c r="AH132" i="30"/>
  <c r="BH132" i="30" s="1"/>
  <c r="AG132" i="30"/>
  <c r="BG132" i="30" s="1"/>
  <c r="AF132" i="30"/>
  <c r="AE132" i="30"/>
  <c r="BE132" i="30" s="1"/>
  <c r="AD132" i="30"/>
  <c r="AC132" i="30"/>
  <c r="BC132" i="30" s="1"/>
  <c r="AB132" i="30"/>
  <c r="AA132" i="30"/>
  <c r="BA132" i="30" s="1"/>
  <c r="Z132" i="30"/>
  <c r="Y132" i="30"/>
  <c r="AY132" i="30" s="1"/>
  <c r="X132" i="30"/>
  <c r="W132" i="30"/>
  <c r="AW132" i="30" s="1"/>
  <c r="BQ131" i="30"/>
  <c r="AT131" i="30"/>
  <c r="BT131" i="30" s="1"/>
  <c r="AS131" i="30"/>
  <c r="AR131" i="30"/>
  <c r="BR131" i="30" s="1"/>
  <c r="AQ131" i="30"/>
  <c r="AP131" i="30"/>
  <c r="AO131" i="30"/>
  <c r="BO131" i="30" s="1"/>
  <c r="AN131" i="30"/>
  <c r="BN131" i="30" s="1"/>
  <c r="AM131" i="30"/>
  <c r="AL131" i="30"/>
  <c r="BL131" i="30" s="1"/>
  <c r="AK131" i="30"/>
  <c r="BK131" i="30" s="1"/>
  <c r="AJ131" i="30"/>
  <c r="AI131" i="30"/>
  <c r="BI131" i="30" s="1"/>
  <c r="AH131" i="30"/>
  <c r="BH131" i="30" s="1"/>
  <c r="AG131" i="30"/>
  <c r="AF131" i="30"/>
  <c r="BF131" i="30" s="1"/>
  <c r="AE131" i="30"/>
  <c r="BE131" i="30" s="1"/>
  <c r="AD131" i="30"/>
  <c r="AC131" i="30"/>
  <c r="BC131" i="30" s="1"/>
  <c r="AB131" i="30"/>
  <c r="BB131" i="30" s="1"/>
  <c r="AA131" i="30"/>
  <c r="Z131" i="30"/>
  <c r="AZ131" i="30" s="1"/>
  <c r="Y131" i="30"/>
  <c r="AY131" i="30" s="1"/>
  <c r="X131" i="30"/>
  <c r="W131" i="30"/>
  <c r="CY130" i="30"/>
  <c r="BA130" i="30"/>
  <c r="AT130" i="30"/>
  <c r="BT130" i="30" s="1"/>
  <c r="AS130" i="30"/>
  <c r="BS130" i="30" s="1"/>
  <c r="AR130" i="30"/>
  <c r="BR130" i="30" s="1"/>
  <c r="AQ130" i="30"/>
  <c r="BQ130" i="30" s="1"/>
  <c r="AP130" i="30"/>
  <c r="AO130" i="30"/>
  <c r="AN130" i="30"/>
  <c r="BN130" i="30" s="1"/>
  <c r="AM130" i="30"/>
  <c r="BM130" i="30" s="1"/>
  <c r="AL130" i="30"/>
  <c r="BL130" i="30" s="1"/>
  <c r="AK130" i="30"/>
  <c r="BK130" i="30" s="1"/>
  <c r="AJ130" i="30"/>
  <c r="AI130" i="30"/>
  <c r="AH130" i="30"/>
  <c r="BH130" i="30" s="1"/>
  <c r="AG130" i="30"/>
  <c r="BG130" i="30" s="1"/>
  <c r="AF130" i="30"/>
  <c r="BF130" i="30" s="1"/>
  <c r="AE130" i="30"/>
  <c r="BE130" i="30" s="1"/>
  <c r="AD130" i="30"/>
  <c r="AC130" i="30"/>
  <c r="AB130" i="30"/>
  <c r="BB130" i="30" s="1"/>
  <c r="AA130" i="30"/>
  <c r="Z130" i="30"/>
  <c r="AZ130" i="30" s="1"/>
  <c r="Y130" i="30"/>
  <c r="AY130" i="30" s="1"/>
  <c r="X130" i="30"/>
  <c r="W130" i="30"/>
  <c r="BL129" i="30"/>
  <c r="BB129" i="30"/>
  <c r="AT129" i="30"/>
  <c r="BT129" i="30" s="1"/>
  <c r="AS129" i="30"/>
  <c r="BS129" i="30" s="1"/>
  <c r="AR129" i="30"/>
  <c r="BR129" i="30" s="1"/>
  <c r="AQ129" i="30"/>
  <c r="BQ129" i="30" s="1"/>
  <c r="AP129" i="30"/>
  <c r="AO129" i="30"/>
  <c r="BO129" i="30" s="1"/>
  <c r="AN129" i="30"/>
  <c r="BN129" i="30" s="1"/>
  <c r="AM129" i="30"/>
  <c r="BM129" i="30" s="1"/>
  <c r="AL129" i="30"/>
  <c r="AK129" i="30"/>
  <c r="BK129" i="30" s="1"/>
  <c r="AJ129" i="30"/>
  <c r="AI129" i="30"/>
  <c r="BI129" i="30" s="1"/>
  <c r="AH129" i="30"/>
  <c r="BH129" i="30" s="1"/>
  <c r="AG129" i="30"/>
  <c r="BG129" i="30" s="1"/>
  <c r="AF129" i="30"/>
  <c r="BF129" i="30" s="1"/>
  <c r="AE129" i="30"/>
  <c r="BE129" i="30" s="1"/>
  <c r="AD129" i="30"/>
  <c r="AC129" i="30"/>
  <c r="BC129" i="30" s="1"/>
  <c r="AB129" i="30"/>
  <c r="AA129" i="30"/>
  <c r="BA129" i="30" s="1"/>
  <c r="Z129" i="30"/>
  <c r="AZ129" i="30" s="1"/>
  <c r="Y129" i="30"/>
  <c r="AY129" i="30" s="1"/>
  <c r="X129" i="30"/>
  <c r="W129" i="30"/>
  <c r="AW129" i="30" s="1"/>
  <c r="BM128" i="30"/>
  <c r="BL128" i="30"/>
  <c r="BI128" i="30"/>
  <c r="AT128" i="30"/>
  <c r="BT128" i="30" s="1"/>
  <c r="AS128" i="30"/>
  <c r="BS128" i="30" s="1"/>
  <c r="AR128" i="30"/>
  <c r="BR128" i="30" s="1"/>
  <c r="AQ128" i="30"/>
  <c r="BQ128" i="30" s="1"/>
  <c r="AP128" i="30"/>
  <c r="AO128" i="30"/>
  <c r="BO128" i="30" s="1"/>
  <c r="AN128" i="30"/>
  <c r="BN128" i="30" s="1"/>
  <c r="AM128" i="30"/>
  <c r="AL128" i="30"/>
  <c r="AK128" i="30"/>
  <c r="BK128" i="30" s="1"/>
  <c r="AJ128" i="30"/>
  <c r="AI128" i="30"/>
  <c r="AH128" i="30"/>
  <c r="BH128" i="30" s="1"/>
  <c r="AG128" i="30"/>
  <c r="BG128" i="30" s="1"/>
  <c r="AF128" i="30"/>
  <c r="BF128" i="30" s="1"/>
  <c r="AE128" i="30"/>
  <c r="BE128" i="30" s="1"/>
  <c r="AD128" i="30"/>
  <c r="AC128" i="30"/>
  <c r="BC128" i="30" s="1"/>
  <c r="AB128" i="30"/>
  <c r="BB128" i="30" s="1"/>
  <c r="AA128" i="30"/>
  <c r="BA128" i="30" s="1"/>
  <c r="Z128" i="30"/>
  <c r="AZ128" i="30" s="1"/>
  <c r="Y128" i="30"/>
  <c r="AY128" i="30" s="1"/>
  <c r="X128" i="30"/>
  <c r="W128" i="30"/>
  <c r="AW128" i="30" s="1"/>
  <c r="BG127" i="30"/>
  <c r="AT127" i="30"/>
  <c r="BT127" i="30" s="1"/>
  <c r="AS127" i="30"/>
  <c r="BS127" i="30" s="1"/>
  <c r="AR127" i="30"/>
  <c r="BR127" i="30" s="1"/>
  <c r="AQ127" i="30"/>
  <c r="BQ127" i="30" s="1"/>
  <c r="AP127" i="30"/>
  <c r="AO127" i="30"/>
  <c r="BO127" i="30" s="1"/>
  <c r="AN127" i="30"/>
  <c r="BN127" i="30" s="1"/>
  <c r="AM127" i="30"/>
  <c r="BM127" i="30" s="1"/>
  <c r="AL127" i="30"/>
  <c r="BL127" i="30" s="1"/>
  <c r="AK127" i="30"/>
  <c r="BK127" i="30" s="1"/>
  <c r="AJ127" i="30"/>
  <c r="AI127" i="30"/>
  <c r="BI127" i="30" s="1"/>
  <c r="AH127" i="30"/>
  <c r="BH127" i="30" s="1"/>
  <c r="AG127" i="30"/>
  <c r="AF127" i="30"/>
  <c r="BF127" i="30" s="1"/>
  <c r="AE127" i="30"/>
  <c r="BE127" i="30" s="1"/>
  <c r="AD127" i="30"/>
  <c r="AC127" i="30"/>
  <c r="BC127" i="30" s="1"/>
  <c r="AB127" i="30"/>
  <c r="BB127" i="30" s="1"/>
  <c r="AA127" i="30"/>
  <c r="BA127" i="30" s="1"/>
  <c r="Z127" i="30"/>
  <c r="AZ127" i="30" s="1"/>
  <c r="Y127" i="30"/>
  <c r="AY127" i="30" s="1"/>
  <c r="X127" i="30"/>
  <c r="W127" i="30"/>
  <c r="AW127" i="30" s="1"/>
  <c r="AT126" i="30"/>
  <c r="BT126" i="30" s="1"/>
  <c r="AS126" i="30"/>
  <c r="BS126" i="30" s="1"/>
  <c r="AR126" i="30"/>
  <c r="BR126" i="30" s="1"/>
  <c r="AQ126" i="30"/>
  <c r="BQ126" i="30" s="1"/>
  <c r="AP126" i="30"/>
  <c r="AO126" i="30"/>
  <c r="BO126" i="30" s="1"/>
  <c r="AN126" i="30"/>
  <c r="BN126" i="30" s="1"/>
  <c r="AM126" i="30"/>
  <c r="BM126" i="30" s="1"/>
  <c r="AL126" i="30"/>
  <c r="BL126" i="30" s="1"/>
  <c r="AK126" i="30"/>
  <c r="BK126" i="30" s="1"/>
  <c r="AJ126" i="30"/>
  <c r="AI126" i="30"/>
  <c r="BI126" i="30" s="1"/>
  <c r="AH126" i="30"/>
  <c r="BH126" i="30" s="1"/>
  <c r="AG126" i="30"/>
  <c r="BG126" i="30" s="1"/>
  <c r="AF126" i="30"/>
  <c r="BF126" i="30" s="1"/>
  <c r="AE126" i="30"/>
  <c r="BE126" i="30" s="1"/>
  <c r="AD126" i="30"/>
  <c r="AC126" i="30"/>
  <c r="BC126" i="30" s="1"/>
  <c r="AB126" i="30"/>
  <c r="BB126" i="30" s="1"/>
  <c r="AA126" i="30"/>
  <c r="BA126" i="30" s="1"/>
  <c r="Z126" i="30"/>
  <c r="AZ126" i="30" s="1"/>
  <c r="Y126" i="30"/>
  <c r="AY126" i="30" s="1"/>
  <c r="X126" i="30"/>
  <c r="W126" i="30"/>
  <c r="AW126" i="30" s="1"/>
  <c r="DU125" i="30"/>
  <c r="DT125" i="30"/>
  <c r="DS125" i="30"/>
  <c r="DR125" i="30"/>
  <c r="DP125" i="30"/>
  <c r="DO125" i="30"/>
  <c r="DN125" i="30"/>
  <c r="DM125" i="30"/>
  <c r="DL125" i="30"/>
  <c r="DJ125" i="30"/>
  <c r="DI125" i="30"/>
  <c r="DH125" i="30"/>
  <c r="DG125" i="30"/>
  <c r="DF125" i="30"/>
  <c r="DD125" i="30"/>
  <c r="DC125" i="30"/>
  <c r="DB125" i="30"/>
  <c r="DA125" i="30"/>
  <c r="CZ125" i="30"/>
  <c r="CX125" i="30"/>
  <c r="AT125" i="30"/>
  <c r="BT125" i="30" s="1"/>
  <c r="AS125" i="30"/>
  <c r="BS125" i="30" s="1"/>
  <c r="AR125" i="30"/>
  <c r="BR125" i="30" s="1"/>
  <c r="AQ125" i="30"/>
  <c r="BQ125" i="30" s="1"/>
  <c r="AP125" i="30"/>
  <c r="AO125" i="30"/>
  <c r="BO125" i="30" s="1"/>
  <c r="AN125" i="30"/>
  <c r="BN125" i="30" s="1"/>
  <c r="AM125" i="30"/>
  <c r="BM125" i="30" s="1"/>
  <c r="AL125" i="30"/>
  <c r="BL125" i="30" s="1"/>
  <c r="CL126" i="30" s="1"/>
  <c r="AK125" i="30"/>
  <c r="BK125" i="30" s="1"/>
  <c r="AJ125" i="30"/>
  <c r="AI125" i="30"/>
  <c r="BI125" i="30" s="1"/>
  <c r="AH125" i="30"/>
  <c r="BH125" i="30" s="1"/>
  <c r="AG125" i="30"/>
  <c r="BG125" i="30" s="1"/>
  <c r="AF125" i="30"/>
  <c r="BF125" i="30" s="1"/>
  <c r="CF125" i="30" s="1"/>
  <c r="AE125" i="30"/>
  <c r="BE125" i="30" s="1"/>
  <c r="AD125" i="30"/>
  <c r="AC125" i="30"/>
  <c r="BC125" i="30" s="1"/>
  <c r="AB125" i="30"/>
  <c r="BB125" i="30" s="1"/>
  <c r="AA125" i="30"/>
  <c r="BA125" i="30" s="1"/>
  <c r="Z125" i="30"/>
  <c r="AZ125" i="30" s="1"/>
  <c r="Y125" i="30"/>
  <c r="AY125" i="30" s="1"/>
  <c r="X125" i="30"/>
  <c r="W125" i="30"/>
  <c r="AW125" i="30" s="1"/>
  <c r="CS124" i="30"/>
  <c r="CM124" i="30"/>
  <c r="CE124" i="30"/>
  <c r="BS124" i="30"/>
  <c r="BM124" i="30"/>
  <c r="BF124" i="30"/>
  <c r="AY124" i="30"/>
  <c r="AR124" i="30"/>
  <c r="CR124" i="30" s="1"/>
  <c r="AQ124" i="30"/>
  <c r="BQ124" i="30" s="1"/>
  <c r="AP124" i="30"/>
  <c r="BP124" i="30" s="1"/>
  <c r="AO124" i="30"/>
  <c r="CO124" i="30" s="1"/>
  <c r="AN124" i="30"/>
  <c r="BN124" i="30" s="1"/>
  <c r="AM124" i="30"/>
  <c r="AL124" i="30"/>
  <c r="CL124" i="30" s="1"/>
  <c r="AK124" i="30"/>
  <c r="BK124" i="30" s="1"/>
  <c r="AJ124" i="30"/>
  <c r="BJ124" i="30" s="1"/>
  <c r="AI124" i="30"/>
  <c r="CI124" i="30" s="1"/>
  <c r="AH124" i="30"/>
  <c r="BH124" i="30" s="1"/>
  <c r="AG124" i="30"/>
  <c r="CG124" i="30" s="1"/>
  <c r="AF124" i="30"/>
  <c r="CF124" i="30" s="1"/>
  <c r="AE124" i="30"/>
  <c r="BE124" i="30" s="1"/>
  <c r="AD124" i="30"/>
  <c r="BD124" i="30" s="1"/>
  <c r="AC124" i="30"/>
  <c r="CC124" i="30" s="1"/>
  <c r="AB124" i="30"/>
  <c r="BB124" i="30" s="1"/>
  <c r="AA124" i="30"/>
  <c r="CA124" i="30" s="1"/>
  <c r="Z124" i="30"/>
  <c r="BZ124" i="30" s="1"/>
  <c r="Y124" i="30"/>
  <c r="BY124" i="30" s="1"/>
  <c r="X124" i="30"/>
  <c r="BX124" i="30" s="1"/>
  <c r="W124" i="30"/>
  <c r="BW124" i="30" s="1"/>
  <c r="BV123" i="30"/>
  <c r="AV123" i="30"/>
  <c r="V123" i="30"/>
  <c r="AT111" i="30"/>
  <c r="AS111" i="30"/>
  <c r="AR111" i="30"/>
  <c r="DS95" i="30" s="1"/>
  <c r="AQ111" i="30"/>
  <c r="AP111" i="30"/>
  <c r="AO111" i="30"/>
  <c r="AN111" i="30"/>
  <c r="AM111" i="30"/>
  <c r="AL111" i="30"/>
  <c r="AK111" i="30"/>
  <c r="AJ111" i="30"/>
  <c r="AI111" i="30"/>
  <c r="AH111" i="30"/>
  <c r="AG111" i="30"/>
  <c r="AF111" i="30"/>
  <c r="DG95" i="30" s="1"/>
  <c r="AE111" i="30"/>
  <c r="AD111" i="30"/>
  <c r="AC111" i="30"/>
  <c r="AB111" i="30"/>
  <c r="AA111" i="30"/>
  <c r="Z111" i="30"/>
  <c r="DA95" i="30" s="1"/>
  <c r="Y111" i="30"/>
  <c r="X111" i="30"/>
  <c r="W111" i="30"/>
  <c r="BH110" i="30"/>
  <c r="AT110" i="30"/>
  <c r="AS110" i="30"/>
  <c r="BS110" i="30" s="1"/>
  <c r="AR110" i="30"/>
  <c r="AQ110" i="30"/>
  <c r="BQ110" i="30" s="1"/>
  <c r="AP110" i="30"/>
  <c r="BP110" i="30" s="1"/>
  <c r="AO110" i="30"/>
  <c r="BO110" i="30" s="1"/>
  <c r="AN110" i="30"/>
  <c r="AM110" i="30"/>
  <c r="BM110" i="30" s="1"/>
  <c r="AL110" i="30"/>
  <c r="AK110" i="30"/>
  <c r="BK110" i="30" s="1"/>
  <c r="AJ110" i="30"/>
  <c r="BJ110" i="30" s="1"/>
  <c r="AI110" i="30"/>
  <c r="BI110" i="30" s="1"/>
  <c r="AH110" i="30"/>
  <c r="AG110" i="30"/>
  <c r="BG110" i="30" s="1"/>
  <c r="AF110" i="30"/>
  <c r="AE110" i="30"/>
  <c r="BE110" i="30" s="1"/>
  <c r="AD110" i="30"/>
  <c r="BD110" i="30" s="1"/>
  <c r="AC110" i="30"/>
  <c r="BC110" i="30" s="1"/>
  <c r="AB110" i="30"/>
  <c r="AA110" i="30"/>
  <c r="BA110" i="30" s="1"/>
  <c r="Z110" i="30"/>
  <c r="Y110" i="30"/>
  <c r="AY110" i="30" s="1"/>
  <c r="X110" i="30"/>
  <c r="AX110" i="30" s="1"/>
  <c r="W110" i="30"/>
  <c r="AW110" i="30" s="1"/>
  <c r="AT109" i="30"/>
  <c r="AS109" i="30"/>
  <c r="AR109" i="30"/>
  <c r="AQ109" i="30"/>
  <c r="BQ109" i="30" s="1"/>
  <c r="AP109" i="30"/>
  <c r="BP109" i="30" s="1"/>
  <c r="AO109" i="30"/>
  <c r="BO109" i="30" s="1"/>
  <c r="AN109" i="30"/>
  <c r="AM109" i="30"/>
  <c r="AL109" i="30"/>
  <c r="AK109" i="30"/>
  <c r="BK109" i="30" s="1"/>
  <c r="AJ109" i="30"/>
  <c r="BJ109" i="30" s="1"/>
  <c r="AI109" i="30"/>
  <c r="BI109" i="30" s="1"/>
  <c r="AH109" i="30"/>
  <c r="AG109" i="30"/>
  <c r="AF109" i="30"/>
  <c r="AE109" i="30"/>
  <c r="BE109" i="30" s="1"/>
  <c r="AD109" i="30"/>
  <c r="BD109" i="30" s="1"/>
  <c r="AC109" i="30"/>
  <c r="BC109" i="30" s="1"/>
  <c r="AB109" i="30"/>
  <c r="AA109" i="30"/>
  <c r="Z109" i="30"/>
  <c r="Y109" i="30"/>
  <c r="AY109" i="30" s="1"/>
  <c r="X109" i="30"/>
  <c r="AX109" i="30" s="1"/>
  <c r="W109" i="30"/>
  <c r="AW109" i="30" s="1"/>
  <c r="AT108" i="30"/>
  <c r="AS108" i="30"/>
  <c r="AR108" i="30"/>
  <c r="AQ108" i="30"/>
  <c r="BQ108" i="30" s="1"/>
  <c r="AP108" i="30"/>
  <c r="BP108" i="30" s="1"/>
  <c r="AO108" i="30"/>
  <c r="BO108" i="30" s="1"/>
  <c r="AN108" i="30"/>
  <c r="AM108" i="30"/>
  <c r="AL108" i="30"/>
  <c r="AK108" i="30"/>
  <c r="BK108" i="30" s="1"/>
  <c r="AJ108" i="30"/>
  <c r="BJ108" i="30" s="1"/>
  <c r="AI108" i="30"/>
  <c r="BI108" i="30" s="1"/>
  <c r="AH108" i="30"/>
  <c r="AG108" i="30"/>
  <c r="AF108" i="30"/>
  <c r="AE108" i="30"/>
  <c r="BE108" i="30" s="1"/>
  <c r="AD108" i="30"/>
  <c r="BD108" i="30" s="1"/>
  <c r="AC108" i="30"/>
  <c r="BC108" i="30" s="1"/>
  <c r="AB108" i="30"/>
  <c r="AA108" i="30"/>
  <c r="Z108" i="30"/>
  <c r="Y108" i="30"/>
  <c r="AY108" i="30" s="1"/>
  <c r="X108" i="30"/>
  <c r="AX108" i="30" s="1"/>
  <c r="W108" i="30"/>
  <c r="AW108" i="30" s="1"/>
  <c r="AT107" i="30"/>
  <c r="AS107" i="30"/>
  <c r="BS107" i="30" s="1"/>
  <c r="AR107" i="30"/>
  <c r="AQ107" i="30"/>
  <c r="BQ107" i="30" s="1"/>
  <c r="AP107" i="30"/>
  <c r="BP107" i="30" s="1"/>
  <c r="AO107" i="30"/>
  <c r="AN107" i="30"/>
  <c r="AM107" i="30"/>
  <c r="BM107" i="30" s="1"/>
  <c r="AL107" i="30"/>
  <c r="AK107" i="30"/>
  <c r="BK107" i="30" s="1"/>
  <c r="AJ107" i="30"/>
  <c r="BJ107" i="30" s="1"/>
  <c r="AI107" i="30"/>
  <c r="AH107" i="30"/>
  <c r="AG107" i="30"/>
  <c r="BG107" i="30" s="1"/>
  <c r="AF107" i="30"/>
  <c r="AE107" i="30"/>
  <c r="BE107" i="30" s="1"/>
  <c r="AD107" i="30"/>
  <c r="BD107" i="30" s="1"/>
  <c r="AC107" i="30"/>
  <c r="AB107" i="30"/>
  <c r="AA107" i="30"/>
  <c r="BA107" i="30" s="1"/>
  <c r="Z107" i="30"/>
  <c r="Y107" i="30"/>
  <c r="AY107" i="30" s="1"/>
  <c r="X107" i="30"/>
  <c r="AX107" i="30" s="1"/>
  <c r="W107" i="30"/>
  <c r="AT106" i="30"/>
  <c r="AS106" i="30"/>
  <c r="BS106" i="30" s="1"/>
  <c r="AR106" i="30"/>
  <c r="AQ106" i="30"/>
  <c r="BQ106" i="30" s="1"/>
  <c r="AP106" i="30"/>
  <c r="BP106" i="30" s="1"/>
  <c r="AO106" i="30"/>
  <c r="AN106" i="30"/>
  <c r="AM106" i="30"/>
  <c r="BM106" i="30" s="1"/>
  <c r="AL106" i="30"/>
  <c r="AK106" i="30"/>
  <c r="BK106" i="30" s="1"/>
  <c r="AJ106" i="30"/>
  <c r="BJ106" i="30" s="1"/>
  <c r="AI106" i="30"/>
  <c r="AH106" i="30"/>
  <c r="AG106" i="30"/>
  <c r="BG106" i="30" s="1"/>
  <c r="AF106" i="30"/>
  <c r="AE106" i="30"/>
  <c r="BE106" i="30" s="1"/>
  <c r="AD106" i="30"/>
  <c r="BD106" i="30" s="1"/>
  <c r="AC106" i="30"/>
  <c r="AB106" i="30"/>
  <c r="AA106" i="30"/>
  <c r="BA106" i="30" s="1"/>
  <c r="Z106" i="30"/>
  <c r="Y106" i="30"/>
  <c r="AY106" i="30" s="1"/>
  <c r="X106" i="30"/>
  <c r="AX106" i="30" s="1"/>
  <c r="W106" i="30"/>
  <c r="AT105" i="30"/>
  <c r="AS105" i="30"/>
  <c r="BS105" i="30" s="1"/>
  <c r="AR105" i="30"/>
  <c r="AQ105" i="30"/>
  <c r="BQ105" i="30" s="1"/>
  <c r="AP105" i="30"/>
  <c r="BP105" i="30" s="1"/>
  <c r="AO105" i="30"/>
  <c r="BO105" i="30" s="1"/>
  <c r="AN105" i="30"/>
  <c r="AM105" i="30"/>
  <c r="BM105" i="30" s="1"/>
  <c r="AL105" i="30"/>
  <c r="AK105" i="30"/>
  <c r="BK105" i="30" s="1"/>
  <c r="AJ105" i="30"/>
  <c r="BJ105" i="30" s="1"/>
  <c r="AI105" i="30"/>
  <c r="BI105" i="30" s="1"/>
  <c r="AH105" i="30"/>
  <c r="AG105" i="30"/>
  <c r="BG105" i="30" s="1"/>
  <c r="AF105" i="30"/>
  <c r="AE105" i="30"/>
  <c r="BE105" i="30" s="1"/>
  <c r="AD105" i="30"/>
  <c r="BD105" i="30" s="1"/>
  <c r="AC105" i="30"/>
  <c r="BC105" i="30" s="1"/>
  <c r="AB105" i="30"/>
  <c r="AA105" i="30"/>
  <c r="BA105" i="30" s="1"/>
  <c r="Z105" i="30"/>
  <c r="Y105" i="30"/>
  <c r="AY105" i="30" s="1"/>
  <c r="X105" i="30"/>
  <c r="AX105" i="30" s="1"/>
  <c r="W105" i="30"/>
  <c r="AW105" i="30" s="1"/>
  <c r="AT104" i="30"/>
  <c r="AS104" i="30"/>
  <c r="BS104" i="30" s="1"/>
  <c r="AR104" i="30"/>
  <c r="BR104" i="30" s="1"/>
  <c r="AQ104" i="30"/>
  <c r="BQ104" i="30" s="1"/>
  <c r="AP104" i="30"/>
  <c r="BP104" i="30" s="1"/>
  <c r="AO104" i="30"/>
  <c r="BO104" i="30" s="1"/>
  <c r="AN104" i="30"/>
  <c r="AM104" i="30"/>
  <c r="BM104" i="30" s="1"/>
  <c r="AL104" i="30"/>
  <c r="AK104" i="30"/>
  <c r="BK104" i="30" s="1"/>
  <c r="AJ104" i="30"/>
  <c r="BJ104" i="30" s="1"/>
  <c r="AI104" i="30"/>
  <c r="BI104" i="30" s="1"/>
  <c r="AH104" i="30"/>
  <c r="AG104" i="30"/>
  <c r="BG104" i="30" s="1"/>
  <c r="AF104" i="30"/>
  <c r="AE104" i="30"/>
  <c r="BE104" i="30" s="1"/>
  <c r="AD104" i="30"/>
  <c r="BD104" i="30" s="1"/>
  <c r="AC104" i="30"/>
  <c r="BC104" i="30" s="1"/>
  <c r="AB104" i="30"/>
  <c r="AA104" i="30"/>
  <c r="BA104" i="30" s="1"/>
  <c r="Z104" i="30"/>
  <c r="AZ104" i="30" s="1"/>
  <c r="Y104" i="30"/>
  <c r="AY104" i="30" s="1"/>
  <c r="X104" i="30"/>
  <c r="AX104" i="30" s="1"/>
  <c r="W104" i="30"/>
  <c r="AW104" i="30" s="1"/>
  <c r="AT103" i="30"/>
  <c r="AS103" i="30"/>
  <c r="BS103" i="30" s="1"/>
  <c r="AR103" i="30"/>
  <c r="BR103" i="30" s="1"/>
  <c r="AQ103" i="30"/>
  <c r="BQ103" i="30" s="1"/>
  <c r="AP103" i="30"/>
  <c r="BP103" i="30" s="1"/>
  <c r="AO103" i="30"/>
  <c r="BO103" i="30" s="1"/>
  <c r="AN103" i="30"/>
  <c r="AM103" i="30"/>
  <c r="BM103" i="30" s="1"/>
  <c r="AL103" i="30"/>
  <c r="BL103" i="30" s="1"/>
  <c r="AK103" i="30"/>
  <c r="BK103" i="30" s="1"/>
  <c r="AJ103" i="30"/>
  <c r="BJ103" i="30" s="1"/>
  <c r="AI103" i="30"/>
  <c r="BI103" i="30" s="1"/>
  <c r="AH103" i="30"/>
  <c r="AG103" i="30"/>
  <c r="BG103" i="30" s="1"/>
  <c r="AF103" i="30"/>
  <c r="BF103" i="30" s="1"/>
  <c r="AE103" i="30"/>
  <c r="BE103" i="30" s="1"/>
  <c r="AD103" i="30"/>
  <c r="BD103" i="30" s="1"/>
  <c r="AC103" i="30"/>
  <c r="BC103" i="30" s="1"/>
  <c r="AB103" i="30"/>
  <c r="AA103" i="30"/>
  <c r="BA103" i="30" s="1"/>
  <c r="Z103" i="30"/>
  <c r="AZ103" i="30" s="1"/>
  <c r="Y103" i="30"/>
  <c r="AY103" i="30" s="1"/>
  <c r="X103" i="30"/>
  <c r="AX103" i="30" s="1"/>
  <c r="W103" i="30"/>
  <c r="AW103" i="30" s="1"/>
  <c r="AT102" i="30"/>
  <c r="AS102" i="30"/>
  <c r="BS102" i="30" s="1"/>
  <c r="AR102" i="30"/>
  <c r="AQ102" i="30"/>
  <c r="BQ102" i="30" s="1"/>
  <c r="AP102" i="30"/>
  <c r="BP102" i="30" s="1"/>
  <c r="AO102" i="30"/>
  <c r="BO102" i="30" s="1"/>
  <c r="AN102" i="30"/>
  <c r="AM102" i="30"/>
  <c r="BM102" i="30" s="1"/>
  <c r="AL102" i="30"/>
  <c r="AK102" i="30"/>
  <c r="BK102" i="30" s="1"/>
  <c r="AJ102" i="30"/>
  <c r="BJ102" i="30" s="1"/>
  <c r="AI102" i="30"/>
  <c r="BI102" i="30" s="1"/>
  <c r="AH102" i="30"/>
  <c r="AG102" i="30"/>
  <c r="BG102" i="30" s="1"/>
  <c r="AF102" i="30"/>
  <c r="AE102" i="30"/>
  <c r="BE102" i="30" s="1"/>
  <c r="AD102" i="30"/>
  <c r="BD102" i="30" s="1"/>
  <c r="AC102" i="30"/>
  <c r="BC102" i="30" s="1"/>
  <c r="AB102" i="30"/>
  <c r="AA102" i="30"/>
  <c r="BA102" i="30" s="1"/>
  <c r="Z102" i="30"/>
  <c r="AZ102" i="30" s="1"/>
  <c r="Y102" i="30"/>
  <c r="AY102" i="30" s="1"/>
  <c r="X102" i="30"/>
  <c r="AX102" i="30" s="1"/>
  <c r="W102" i="30"/>
  <c r="AW102" i="30" s="1"/>
  <c r="AT101" i="30"/>
  <c r="AS101" i="30"/>
  <c r="BS101" i="30" s="1"/>
  <c r="AR101" i="30"/>
  <c r="AQ101" i="30"/>
  <c r="BQ101" i="30" s="1"/>
  <c r="AP101" i="30"/>
  <c r="BP101" i="30" s="1"/>
  <c r="AO101" i="30"/>
  <c r="BO101" i="30" s="1"/>
  <c r="AN101" i="30"/>
  <c r="AM101" i="30"/>
  <c r="BM101" i="30" s="1"/>
  <c r="AL101" i="30"/>
  <c r="BL101" i="30" s="1"/>
  <c r="AK101" i="30"/>
  <c r="BK101" i="30" s="1"/>
  <c r="AJ101" i="30"/>
  <c r="BJ101" i="30" s="1"/>
  <c r="AI101" i="30"/>
  <c r="BI101" i="30" s="1"/>
  <c r="AH101" i="30"/>
  <c r="AG101" i="30"/>
  <c r="BG101" i="30" s="1"/>
  <c r="AF101" i="30"/>
  <c r="AE101" i="30"/>
  <c r="BE101" i="30" s="1"/>
  <c r="AD101" i="30"/>
  <c r="BD101" i="30" s="1"/>
  <c r="AC101" i="30"/>
  <c r="BC101" i="30" s="1"/>
  <c r="AB101" i="30"/>
  <c r="AA101" i="30"/>
  <c r="BA101" i="30" s="1"/>
  <c r="Z101" i="30"/>
  <c r="AZ101" i="30" s="1"/>
  <c r="Y101" i="30"/>
  <c r="AY101" i="30" s="1"/>
  <c r="X101" i="30"/>
  <c r="AX101" i="30" s="1"/>
  <c r="W101" i="30"/>
  <c r="AW101" i="30" s="1"/>
  <c r="CY100" i="30"/>
  <c r="AT100" i="30"/>
  <c r="AS100" i="30"/>
  <c r="BS100" i="30" s="1"/>
  <c r="AR100" i="30"/>
  <c r="BR100" i="30" s="1"/>
  <c r="AQ100" i="30"/>
  <c r="BQ100" i="30" s="1"/>
  <c r="AP100" i="30"/>
  <c r="BP100" i="30" s="1"/>
  <c r="AO100" i="30"/>
  <c r="BO100" i="30" s="1"/>
  <c r="AN100" i="30"/>
  <c r="AM100" i="30"/>
  <c r="BM100" i="30" s="1"/>
  <c r="AL100" i="30"/>
  <c r="BL100" i="30" s="1"/>
  <c r="AK100" i="30"/>
  <c r="BK100" i="30" s="1"/>
  <c r="AJ100" i="30"/>
  <c r="BJ100" i="30" s="1"/>
  <c r="AI100" i="30"/>
  <c r="BI100" i="30" s="1"/>
  <c r="AH100" i="30"/>
  <c r="AG100" i="30"/>
  <c r="BG100" i="30" s="1"/>
  <c r="AF100" i="30"/>
  <c r="BF100" i="30" s="1"/>
  <c r="AE100" i="30"/>
  <c r="BE100" i="30" s="1"/>
  <c r="AD100" i="30"/>
  <c r="BD100" i="30" s="1"/>
  <c r="AC100" i="30"/>
  <c r="BC100" i="30" s="1"/>
  <c r="AB100" i="30"/>
  <c r="AA100" i="30"/>
  <c r="BA100" i="30" s="1"/>
  <c r="Z100" i="30"/>
  <c r="AZ100" i="30" s="1"/>
  <c r="Y100" i="30"/>
  <c r="AY100" i="30" s="1"/>
  <c r="X100" i="30"/>
  <c r="AX100" i="30" s="1"/>
  <c r="W100" i="30"/>
  <c r="AW100" i="30" s="1"/>
  <c r="AT99" i="30"/>
  <c r="AS99" i="30"/>
  <c r="BS99" i="30" s="1"/>
  <c r="AR99" i="30"/>
  <c r="BR99" i="30" s="1"/>
  <c r="AQ99" i="30"/>
  <c r="BQ99" i="30" s="1"/>
  <c r="AP99" i="30"/>
  <c r="BP99" i="30" s="1"/>
  <c r="AO99" i="30"/>
  <c r="BO99" i="30" s="1"/>
  <c r="AN99" i="30"/>
  <c r="AM99" i="30"/>
  <c r="BM99" i="30" s="1"/>
  <c r="AL99" i="30"/>
  <c r="BL99" i="30" s="1"/>
  <c r="AK99" i="30"/>
  <c r="BK99" i="30" s="1"/>
  <c r="AJ99" i="30"/>
  <c r="BJ99" i="30" s="1"/>
  <c r="AI99" i="30"/>
  <c r="BI99" i="30" s="1"/>
  <c r="AH99" i="30"/>
  <c r="AG99" i="30"/>
  <c r="BG99" i="30" s="1"/>
  <c r="AF99" i="30"/>
  <c r="BF99" i="30" s="1"/>
  <c r="AE99" i="30"/>
  <c r="BE99" i="30" s="1"/>
  <c r="AD99" i="30"/>
  <c r="BD99" i="30" s="1"/>
  <c r="AC99" i="30"/>
  <c r="BC99" i="30" s="1"/>
  <c r="AB99" i="30"/>
  <c r="AA99" i="30"/>
  <c r="BA99" i="30" s="1"/>
  <c r="Z99" i="30"/>
  <c r="AZ99" i="30" s="1"/>
  <c r="Y99" i="30"/>
  <c r="AY99" i="30" s="1"/>
  <c r="X99" i="30"/>
  <c r="AX99" i="30" s="1"/>
  <c r="W99" i="30"/>
  <c r="AW99" i="30" s="1"/>
  <c r="AT98" i="30"/>
  <c r="AS98" i="30"/>
  <c r="BS98" i="30" s="1"/>
  <c r="AR98" i="30"/>
  <c r="AQ98" i="30"/>
  <c r="BQ98" i="30" s="1"/>
  <c r="AP98" i="30"/>
  <c r="BP98" i="30" s="1"/>
  <c r="AO98" i="30"/>
  <c r="BO98" i="30" s="1"/>
  <c r="AN98" i="30"/>
  <c r="AM98" i="30"/>
  <c r="BM98" i="30" s="1"/>
  <c r="AL98" i="30"/>
  <c r="AK98" i="30"/>
  <c r="BK98" i="30" s="1"/>
  <c r="AJ98" i="30"/>
  <c r="BJ98" i="30" s="1"/>
  <c r="AI98" i="30"/>
  <c r="BI98" i="30" s="1"/>
  <c r="AH98" i="30"/>
  <c r="AG98" i="30"/>
  <c r="BG98" i="30" s="1"/>
  <c r="AF98" i="30"/>
  <c r="AE98" i="30"/>
  <c r="BE98" i="30" s="1"/>
  <c r="AD98" i="30"/>
  <c r="BD98" i="30" s="1"/>
  <c r="AC98" i="30"/>
  <c r="BC98" i="30" s="1"/>
  <c r="AB98" i="30"/>
  <c r="AA98" i="30"/>
  <c r="BA98" i="30" s="1"/>
  <c r="Z98" i="30"/>
  <c r="Y98" i="30"/>
  <c r="AY98" i="30" s="1"/>
  <c r="X98" i="30"/>
  <c r="AX98" i="30" s="1"/>
  <c r="W98" i="30"/>
  <c r="AW98" i="30" s="1"/>
  <c r="AT97" i="30"/>
  <c r="AS97" i="30"/>
  <c r="BS97" i="30" s="1"/>
  <c r="AR97" i="30"/>
  <c r="AQ97" i="30"/>
  <c r="BQ97" i="30" s="1"/>
  <c r="AP97" i="30"/>
  <c r="BP97" i="30" s="1"/>
  <c r="AO97" i="30"/>
  <c r="BO97" i="30" s="1"/>
  <c r="AN97" i="30"/>
  <c r="AM97" i="30"/>
  <c r="BM97" i="30" s="1"/>
  <c r="AL97" i="30"/>
  <c r="AK97" i="30"/>
  <c r="BK97" i="30" s="1"/>
  <c r="AJ97" i="30"/>
  <c r="BJ97" i="30" s="1"/>
  <c r="AI97" i="30"/>
  <c r="BI97" i="30" s="1"/>
  <c r="AH97" i="30"/>
  <c r="AG97" i="30"/>
  <c r="BG97" i="30" s="1"/>
  <c r="AF97" i="30"/>
  <c r="AE97" i="30"/>
  <c r="BE97" i="30" s="1"/>
  <c r="AD97" i="30"/>
  <c r="BD97" i="30" s="1"/>
  <c r="AC97" i="30"/>
  <c r="BC97" i="30" s="1"/>
  <c r="AB97" i="30"/>
  <c r="AA97" i="30"/>
  <c r="BA97" i="30" s="1"/>
  <c r="Z97" i="30"/>
  <c r="Y97" i="30"/>
  <c r="AY97" i="30" s="1"/>
  <c r="X97" i="30"/>
  <c r="AX97" i="30" s="1"/>
  <c r="W97" i="30"/>
  <c r="AW97" i="30" s="1"/>
  <c r="AT96" i="30"/>
  <c r="AS96" i="30"/>
  <c r="BS96" i="30" s="1"/>
  <c r="AR96" i="30"/>
  <c r="BR96" i="30" s="1"/>
  <c r="AQ96" i="30"/>
  <c r="BQ96" i="30" s="1"/>
  <c r="AP96" i="30"/>
  <c r="BP96" i="30" s="1"/>
  <c r="AO96" i="30"/>
  <c r="BO96" i="30" s="1"/>
  <c r="AN96" i="30"/>
  <c r="AM96" i="30"/>
  <c r="BM96" i="30" s="1"/>
  <c r="AL96" i="30"/>
  <c r="BL96" i="30" s="1"/>
  <c r="AK96" i="30"/>
  <c r="BK96" i="30" s="1"/>
  <c r="AJ96" i="30"/>
  <c r="BJ96" i="30" s="1"/>
  <c r="AI96" i="30"/>
  <c r="BI96" i="30" s="1"/>
  <c r="AH96" i="30"/>
  <c r="AG96" i="30"/>
  <c r="BG96" i="30" s="1"/>
  <c r="AF96" i="30"/>
  <c r="BF96" i="30" s="1"/>
  <c r="AE96" i="30"/>
  <c r="BE96" i="30" s="1"/>
  <c r="AD96" i="30"/>
  <c r="BD96" i="30" s="1"/>
  <c r="AC96" i="30"/>
  <c r="BC96" i="30" s="1"/>
  <c r="AB96" i="30"/>
  <c r="AA96" i="30"/>
  <c r="BA96" i="30" s="1"/>
  <c r="Z96" i="30"/>
  <c r="AZ96" i="30" s="1"/>
  <c r="Y96" i="30"/>
  <c r="AY96" i="30" s="1"/>
  <c r="X96" i="30"/>
  <c r="AX96" i="30" s="1"/>
  <c r="W96" i="30"/>
  <c r="AW96" i="30" s="1"/>
  <c r="DT95" i="30"/>
  <c r="DR95" i="30"/>
  <c r="DQ95" i="30"/>
  <c r="DP95" i="30"/>
  <c r="DN95" i="30"/>
  <c r="DL95" i="30"/>
  <c r="DK95" i="30"/>
  <c r="DJ95" i="30"/>
  <c r="DH95" i="30"/>
  <c r="DF95" i="30"/>
  <c r="DE95" i="30"/>
  <c r="DD95" i="30"/>
  <c r="DB95" i="30"/>
  <c r="CZ95" i="30"/>
  <c r="CY95" i="30"/>
  <c r="CX95" i="30"/>
  <c r="AT95" i="30"/>
  <c r="AS95" i="30"/>
  <c r="BS95" i="30" s="1"/>
  <c r="AR95" i="30"/>
  <c r="BR95" i="30" s="1"/>
  <c r="AQ95" i="30"/>
  <c r="BQ95" i="30" s="1"/>
  <c r="AP95" i="30"/>
  <c r="BP95" i="30" s="1"/>
  <c r="AO95" i="30"/>
  <c r="BO95" i="30" s="1"/>
  <c r="AN95" i="30"/>
  <c r="AM95" i="30"/>
  <c r="BM95" i="30" s="1"/>
  <c r="AL95" i="30"/>
  <c r="BL95" i="30" s="1"/>
  <c r="AK95" i="30"/>
  <c r="BK95" i="30" s="1"/>
  <c r="AJ95" i="30"/>
  <c r="BJ95" i="30" s="1"/>
  <c r="AI95" i="30"/>
  <c r="BI95" i="30" s="1"/>
  <c r="AH95" i="30"/>
  <c r="AG95" i="30"/>
  <c r="BG95" i="30" s="1"/>
  <c r="AF95" i="30"/>
  <c r="BF95" i="30" s="1"/>
  <c r="AE95" i="30"/>
  <c r="BE95" i="30" s="1"/>
  <c r="AD95" i="30"/>
  <c r="BD95" i="30" s="1"/>
  <c r="AC95" i="30"/>
  <c r="BC95" i="30" s="1"/>
  <c r="AB95" i="30"/>
  <c r="AA95" i="30"/>
  <c r="BA95" i="30" s="1"/>
  <c r="Z95" i="30"/>
  <c r="AZ95" i="30" s="1"/>
  <c r="Y95" i="30"/>
  <c r="AY95" i="30" s="1"/>
  <c r="X95" i="30"/>
  <c r="AX95" i="30" s="1"/>
  <c r="W95" i="30"/>
  <c r="AW95" i="30" s="1"/>
  <c r="CS94" i="30"/>
  <c r="CQ94" i="30"/>
  <c r="CE94" i="30"/>
  <c r="BS94" i="30"/>
  <c r="BR94" i="30"/>
  <c r="BC94" i="30"/>
  <c r="AZ94" i="30"/>
  <c r="AR94" i="30"/>
  <c r="CR94" i="30" s="1"/>
  <c r="AQ94" i="30"/>
  <c r="BQ94" i="30" s="1"/>
  <c r="AP94" i="30"/>
  <c r="BP94" i="30" s="1"/>
  <c r="AO94" i="30"/>
  <c r="CO94" i="30" s="1"/>
  <c r="AN94" i="30"/>
  <c r="AM94" i="30"/>
  <c r="AL94" i="30"/>
  <c r="CL94" i="30" s="1"/>
  <c r="AK94" i="30"/>
  <c r="CK94" i="30" s="1"/>
  <c r="AJ94" i="30"/>
  <c r="CJ94" i="30" s="1"/>
  <c r="AI94" i="30"/>
  <c r="CI94" i="30" s="1"/>
  <c r="AH94" i="30"/>
  <c r="AG94" i="30"/>
  <c r="AF94" i="30"/>
  <c r="BF94" i="30" s="1"/>
  <c r="AE94" i="30"/>
  <c r="BE94" i="30" s="1"/>
  <c r="AD94" i="30"/>
  <c r="BD94" i="30" s="1"/>
  <c r="AC94" i="30"/>
  <c r="CC94" i="30" s="1"/>
  <c r="AB94" i="30"/>
  <c r="AA94" i="30"/>
  <c r="Z94" i="30"/>
  <c r="BZ94" i="30" s="1"/>
  <c r="Y94" i="30"/>
  <c r="BY94" i="30" s="1"/>
  <c r="X94" i="30"/>
  <c r="AX94" i="30" s="1"/>
  <c r="W94" i="30"/>
  <c r="BW94" i="30" s="1"/>
  <c r="BV93" i="30"/>
  <c r="AV93" i="30"/>
  <c r="V93" i="30"/>
  <c r="AT50" i="30"/>
  <c r="BT48" i="30" s="1"/>
  <c r="AS50" i="30"/>
  <c r="AR50" i="30"/>
  <c r="AQ50" i="30"/>
  <c r="DR34" i="30" s="1"/>
  <c r="AP50" i="30"/>
  <c r="AO50" i="30"/>
  <c r="DP34" i="30" s="1"/>
  <c r="AN50" i="30"/>
  <c r="BN35" i="30" s="1"/>
  <c r="AM50" i="30"/>
  <c r="AL50" i="30"/>
  <c r="AK50" i="30"/>
  <c r="DL34" i="30" s="1"/>
  <c r="AJ50" i="30"/>
  <c r="AI50" i="30"/>
  <c r="DJ34" i="30" s="1"/>
  <c r="AH50" i="30"/>
  <c r="DI34" i="30" s="1"/>
  <c r="AG50" i="30"/>
  <c r="AF50" i="30"/>
  <c r="AE50" i="30"/>
  <c r="DF34" i="30" s="1"/>
  <c r="AD50" i="30"/>
  <c r="AC50" i="30"/>
  <c r="DD34" i="30" s="1"/>
  <c r="AB50" i="30"/>
  <c r="DC34" i="30" s="1"/>
  <c r="AA50" i="30"/>
  <c r="Z50" i="30"/>
  <c r="Y50" i="30"/>
  <c r="CZ34" i="30" s="1"/>
  <c r="X50" i="30"/>
  <c r="W50" i="30"/>
  <c r="CX34" i="30" s="1"/>
  <c r="BP49" i="30"/>
  <c r="AX49" i="30"/>
  <c r="AT49" i="30"/>
  <c r="AS49" i="30"/>
  <c r="BS49" i="30" s="1"/>
  <c r="AR49" i="30"/>
  <c r="AQ49" i="30"/>
  <c r="AP49" i="30"/>
  <c r="AO49" i="30"/>
  <c r="AN49" i="30"/>
  <c r="AM49" i="30"/>
  <c r="BM49" i="30" s="1"/>
  <c r="AL49" i="30"/>
  <c r="AK49" i="30"/>
  <c r="AJ49" i="30"/>
  <c r="BJ49" i="30" s="1"/>
  <c r="AI49" i="30"/>
  <c r="AH49" i="30"/>
  <c r="AG49" i="30"/>
  <c r="BG49" i="30" s="1"/>
  <c r="AF49" i="30"/>
  <c r="AE49" i="30"/>
  <c r="AD49" i="30"/>
  <c r="BD49" i="30" s="1"/>
  <c r="AC49" i="30"/>
  <c r="AB49" i="30"/>
  <c r="AA49" i="30"/>
  <c r="BA49" i="30" s="1"/>
  <c r="Z49" i="30"/>
  <c r="Y49" i="30"/>
  <c r="X49" i="30"/>
  <c r="W49" i="30"/>
  <c r="BG48" i="30"/>
  <c r="AY48" i="30"/>
  <c r="AT48" i="30"/>
  <c r="AS48" i="30"/>
  <c r="AR48" i="30"/>
  <c r="BR48" i="30" s="1"/>
  <c r="AQ48" i="30"/>
  <c r="AP48" i="30"/>
  <c r="BP48" i="30" s="1"/>
  <c r="AO48" i="30"/>
  <c r="AN48" i="30"/>
  <c r="AM48" i="30"/>
  <c r="BM48" i="30" s="1"/>
  <c r="AL48" i="30"/>
  <c r="BL48" i="30" s="1"/>
  <c r="AK48" i="30"/>
  <c r="AJ48" i="30"/>
  <c r="BJ48" i="30" s="1"/>
  <c r="AI48" i="30"/>
  <c r="AH48" i="30"/>
  <c r="AG48" i="30"/>
  <c r="AF48" i="30"/>
  <c r="BF48" i="30" s="1"/>
  <c r="AE48" i="30"/>
  <c r="AD48" i="30"/>
  <c r="BD48" i="30" s="1"/>
  <c r="AC48" i="30"/>
  <c r="AB48" i="30"/>
  <c r="AA48" i="30"/>
  <c r="Z48" i="30"/>
  <c r="AZ48" i="30" s="1"/>
  <c r="Y48" i="30"/>
  <c r="X48" i="30"/>
  <c r="AX48" i="30" s="1"/>
  <c r="W48" i="30"/>
  <c r="BM47" i="30"/>
  <c r="BG47" i="30"/>
  <c r="BD47" i="30"/>
  <c r="AT47" i="30"/>
  <c r="BT47" i="30" s="1"/>
  <c r="AS47" i="30"/>
  <c r="BS47" i="30" s="1"/>
  <c r="AR47" i="30"/>
  <c r="BR47" i="30" s="1"/>
  <c r="AQ47" i="30"/>
  <c r="AP47" i="30"/>
  <c r="BP47" i="30" s="1"/>
  <c r="AO47" i="30"/>
  <c r="AN47" i="30"/>
  <c r="BN47" i="30" s="1"/>
  <c r="AM47" i="30"/>
  <c r="AL47" i="30"/>
  <c r="BL47" i="30" s="1"/>
  <c r="AK47" i="30"/>
  <c r="BK47" i="30" s="1"/>
  <c r="AJ47" i="30"/>
  <c r="BJ47" i="30" s="1"/>
  <c r="AI47" i="30"/>
  <c r="AH47" i="30"/>
  <c r="BH47" i="30" s="1"/>
  <c r="AG47" i="30"/>
  <c r="AF47" i="30"/>
  <c r="BF47" i="30" s="1"/>
  <c r="AE47" i="30"/>
  <c r="BE47" i="30" s="1"/>
  <c r="AD47" i="30"/>
  <c r="AC47" i="30"/>
  <c r="AB47" i="30"/>
  <c r="BB47" i="30" s="1"/>
  <c r="AA47" i="30"/>
  <c r="Z47" i="30"/>
  <c r="AZ47" i="30" s="1"/>
  <c r="Y47" i="30"/>
  <c r="X47" i="30"/>
  <c r="AX47" i="30" s="1"/>
  <c r="W47" i="30"/>
  <c r="BQ46" i="30"/>
  <c r="BE46" i="30"/>
  <c r="AT46" i="30"/>
  <c r="AS46" i="30"/>
  <c r="BS46" i="30" s="1"/>
  <c r="AR46" i="30"/>
  <c r="BR46" i="30" s="1"/>
  <c r="AQ46" i="30"/>
  <c r="AP46" i="30"/>
  <c r="BP46" i="30" s="1"/>
  <c r="AO46" i="30"/>
  <c r="AN46" i="30"/>
  <c r="AM46" i="30"/>
  <c r="BM46" i="30" s="1"/>
  <c r="AL46" i="30"/>
  <c r="BL46" i="30" s="1"/>
  <c r="AK46" i="30"/>
  <c r="BK46" i="30" s="1"/>
  <c r="AJ46" i="30"/>
  <c r="BJ46" i="30" s="1"/>
  <c r="AI46" i="30"/>
  <c r="AH46" i="30"/>
  <c r="AG46" i="30"/>
  <c r="BG46" i="30" s="1"/>
  <c r="AF46" i="30"/>
  <c r="BF46" i="30" s="1"/>
  <c r="AE46" i="30"/>
  <c r="AD46" i="30"/>
  <c r="BD46" i="30" s="1"/>
  <c r="AC46" i="30"/>
  <c r="AB46" i="30"/>
  <c r="AA46" i="30"/>
  <c r="BA46" i="30" s="1"/>
  <c r="Z46" i="30"/>
  <c r="AZ46" i="30" s="1"/>
  <c r="Y46" i="30"/>
  <c r="X46" i="30"/>
  <c r="AX46" i="30" s="1"/>
  <c r="W46" i="30"/>
  <c r="BF45" i="30"/>
  <c r="AT45" i="30"/>
  <c r="BT45" i="30" s="1"/>
  <c r="AS45" i="30"/>
  <c r="BS45" i="30" s="1"/>
  <c r="AR45" i="30"/>
  <c r="BR45" i="30" s="1"/>
  <c r="AQ45" i="30"/>
  <c r="AP45" i="30"/>
  <c r="BP45" i="30" s="1"/>
  <c r="AO45" i="30"/>
  <c r="AN45" i="30"/>
  <c r="BN45" i="30" s="1"/>
  <c r="AM45" i="30"/>
  <c r="BM45" i="30" s="1"/>
  <c r="AL45" i="30"/>
  <c r="BL45" i="30" s="1"/>
  <c r="AK45" i="30"/>
  <c r="AJ45" i="30"/>
  <c r="BJ45" i="30" s="1"/>
  <c r="AI45" i="30"/>
  <c r="AH45" i="30"/>
  <c r="AG45" i="30"/>
  <c r="BG45" i="30" s="1"/>
  <c r="AF45" i="30"/>
  <c r="AE45" i="30"/>
  <c r="AD45" i="30"/>
  <c r="BD45" i="30" s="1"/>
  <c r="AC45" i="30"/>
  <c r="AB45" i="30"/>
  <c r="AA45" i="30"/>
  <c r="BA45" i="30" s="1"/>
  <c r="Z45" i="30"/>
  <c r="AZ45" i="30" s="1"/>
  <c r="Y45" i="30"/>
  <c r="X45" i="30"/>
  <c r="AX45" i="30" s="1"/>
  <c r="W45" i="30"/>
  <c r="BR44" i="30"/>
  <c r="BF44" i="30"/>
  <c r="BE44" i="30"/>
  <c r="AZ44" i="30"/>
  <c r="AT44" i="30"/>
  <c r="AS44" i="30"/>
  <c r="BS44" i="30" s="1"/>
  <c r="AR44" i="30"/>
  <c r="AQ44" i="30"/>
  <c r="AP44" i="30"/>
  <c r="BP44" i="30" s="1"/>
  <c r="AO44" i="30"/>
  <c r="AN44" i="30"/>
  <c r="AM44" i="30"/>
  <c r="BM44" i="30" s="1"/>
  <c r="AL44" i="30"/>
  <c r="BL44" i="30" s="1"/>
  <c r="AK44" i="30"/>
  <c r="BK44" i="30" s="1"/>
  <c r="AJ44" i="30"/>
  <c r="BJ44" i="30" s="1"/>
  <c r="AI44" i="30"/>
  <c r="AH44" i="30"/>
  <c r="AG44" i="30"/>
  <c r="BG44" i="30" s="1"/>
  <c r="AF44" i="30"/>
  <c r="AE44" i="30"/>
  <c r="AD44" i="30"/>
  <c r="BD44" i="30" s="1"/>
  <c r="AC44" i="30"/>
  <c r="AB44" i="30"/>
  <c r="AA44" i="30"/>
  <c r="BA44" i="30" s="1"/>
  <c r="Z44" i="30"/>
  <c r="Y44" i="30"/>
  <c r="X44" i="30"/>
  <c r="AX44" i="30" s="1"/>
  <c r="W44" i="30"/>
  <c r="BQ43" i="30"/>
  <c r="BP43" i="30"/>
  <c r="AT43" i="30"/>
  <c r="AS43" i="30"/>
  <c r="BS43" i="30" s="1"/>
  <c r="AR43" i="30"/>
  <c r="BR43" i="30" s="1"/>
  <c r="AQ43" i="30"/>
  <c r="AP43" i="30"/>
  <c r="AO43" i="30"/>
  <c r="BO43" i="30" s="1"/>
  <c r="AN43" i="30"/>
  <c r="AM43" i="30"/>
  <c r="BM43" i="30" s="1"/>
  <c r="AL43" i="30"/>
  <c r="BL43" i="30" s="1"/>
  <c r="AK43" i="30"/>
  <c r="BK43" i="30" s="1"/>
  <c r="AJ43" i="30"/>
  <c r="BJ43" i="30" s="1"/>
  <c r="AI43" i="30"/>
  <c r="BI43" i="30" s="1"/>
  <c r="AH43" i="30"/>
  <c r="BH43" i="30" s="1"/>
  <c r="AG43" i="30"/>
  <c r="BG43" i="30" s="1"/>
  <c r="AF43" i="30"/>
  <c r="BF43" i="30" s="1"/>
  <c r="AE43" i="30"/>
  <c r="BE43" i="30" s="1"/>
  <c r="AD43" i="30"/>
  <c r="BD43" i="30" s="1"/>
  <c r="AC43" i="30"/>
  <c r="BC43" i="30" s="1"/>
  <c r="AB43" i="30"/>
  <c r="BB43" i="30" s="1"/>
  <c r="AA43" i="30"/>
  <c r="BA43" i="30" s="1"/>
  <c r="Z43" i="30"/>
  <c r="AZ43" i="30" s="1"/>
  <c r="Y43" i="30"/>
  <c r="AY43" i="30" s="1"/>
  <c r="X43" i="30"/>
  <c r="AX43" i="30" s="1"/>
  <c r="W43" i="30"/>
  <c r="AW43" i="30" s="1"/>
  <c r="BB42" i="30"/>
  <c r="AT42" i="30"/>
  <c r="AS42" i="30"/>
  <c r="BS42" i="30" s="1"/>
  <c r="AR42" i="30"/>
  <c r="BR42" i="30" s="1"/>
  <c r="AQ42" i="30"/>
  <c r="BQ42" i="30" s="1"/>
  <c r="AP42" i="30"/>
  <c r="BP42" i="30" s="1"/>
  <c r="AO42" i="30"/>
  <c r="BO42" i="30" s="1"/>
  <c r="AN42" i="30"/>
  <c r="AM42" i="30"/>
  <c r="BM42" i="30" s="1"/>
  <c r="AL42" i="30"/>
  <c r="BL42" i="30" s="1"/>
  <c r="AK42" i="30"/>
  <c r="BK42" i="30" s="1"/>
  <c r="AJ42" i="30"/>
  <c r="BJ42" i="30" s="1"/>
  <c r="AI42" i="30"/>
  <c r="BI42" i="30" s="1"/>
  <c r="AH42" i="30"/>
  <c r="AG42" i="30"/>
  <c r="BG42" i="30" s="1"/>
  <c r="AF42" i="30"/>
  <c r="BF42" i="30" s="1"/>
  <c r="AE42" i="30"/>
  <c r="BE42" i="30" s="1"/>
  <c r="AD42" i="30"/>
  <c r="BD42" i="30" s="1"/>
  <c r="AC42" i="30"/>
  <c r="BC42" i="30" s="1"/>
  <c r="AB42" i="30"/>
  <c r="AA42" i="30"/>
  <c r="BA42" i="30" s="1"/>
  <c r="Z42" i="30"/>
  <c r="AZ42" i="30" s="1"/>
  <c r="Y42" i="30"/>
  <c r="AY42" i="30" s="1"/>
  <c r="X42" i="30"/>
  <c r="AX42" i="30" s="1"/>
  <c r="W42" i="30"/>
  <c r="AW42" i="30" s="1"/>
  <c r="BL41" i="30"/>
  <c r="BF41" i="30"/>
  <c r="AZ41" i="30"/>
  <c r="AT41" i="30"/>
  <c r="AS41" i="30"/>
  <c r="BS41" i="30" s="1"/>
  <c r="AR41" i="30"/>
  <c r="BR41" i="30" s="1"/>
  <c r="AQ41" i="30"/>
  <c r="BQ41" i="30" s="1"/>
  <c r="AP41" i="30"/>
  <c r="BP41" i="30" s="1"/>
  <c r="AO41" i="30"/>
  <c r="AN41" i="30"/>
  <c r="AM41" i="30"/>
  <c r="BM41" i="30" s="1"/>
  <c r="AL41" i="30"/>
  <c r="AK41" i="30"/>
  <c r="BK41" i="30" s="1"/>
  <c r="AJ41" i="30"/>
  <c r="BJ41" i="30" s="1"/>
  <c r="AI41" i="30"/>
  <c r="AH41" i="30"/>
  <c r="AG41" i="30"/>
  <c r="BG41" i="30" s="1"/>
  <c r="AF41" i="30"/>
  <c r="AE41" i="30"/>
  <c r="BE41" i="30" s="1"/>
  <c r="AD41" i="30"/>
  <c r="BD41" i="30" s="1"/>
  <c r="AC41" i="30"/>
  <c r="AB41" i="30"/>
  <c r="AA41" i="30"/>
  <c r="BA41" i="30" s="1"/>
  <c r="Z41" i="30"/>
  <c r="Y41" i="30"/>
  <c r="AY41" i="30" s="1"/>
  <c r="X41" i="30"/>
  <c r="AX41" i="30" s="1"/>
  <c r="W41" i="30"/>
  <c r="BS40" i="30"/>
  <c r="AT40" i="30"/>
  <c r="AS40" i="30"/>
  <c r="AR40" i="30"/>
  <c r="BR40" i="30" s="1"/>
  <c r="AQ40" i="30"/>
  <c r="BQ40" i="30" s="1"/>
  <c r="AP40" i="30"/>
  <c r="BP40" i="30" s="1"/>
  <c r="AO40" i="30"/>
  <c r="AN40" i="30"/>
  <c r="AM40" i="30"/>
  <c r="BM40" i="30" s="1"/>
  <c r="AL40" i="30"/>
  <c r="BL40" i="30" s="1"/>
  <c r="AK40" i="30"/>
  <c r="BK40" i="30" s="1"/>
  <c r="AJ40" i="30"/>
  <c r="BJ40" i="30" s="1"/>
  <c r="AI40" i="30"/>
  <c r="AH40" i="30"/>
  <c r="AG40" i="30"/>
  <c r="BG40" i="30" s="1"/>
  <c r="AF40" i="30"/>
  <c r="BF40" i="30" s="1"/>
  <c r="AE40" i="30"/>
  <c r="BE40" i="30" s="1"/>
  <c r="AD40" i="30"/>
  <c r="BD40" i="30" s="1"/>
  <c r="AC40" i="30"/>
  <c r="AB40" i="30"/>
  <c r="AA40" i="30"/>
  <c r="BA40" i="30" s="1"/>
  <c r="Z40" i="30"/>
  <c r="AZ40" i="30" s="1"/>
  <c r="Y40" i="30"/>
  <c r="AY40" i="30" s="1"/>
  <c r="X40" i="30"/>
  <c r="AX40" i="30" s="1"/>
  <c r="W40" i="30"/>
  <c r="CY39" i="30"/>
  <c r="AT39" i="30"/>
  <c r="AS39" i="30"/>
  <c r="BS39" i="30" s="1"/>
  <c r="AR39" i="30"/>
  <c r="BR39" i="30" s="1"/>
  <c r="AQ39" i="30"/>
  <c r="AP39" i="30"/>
  <c r="BP39" i="30" s="1"/>
  <c r="AO39" i="30"/>
  <c r="AN39" i="30"/>
  <c r="AM39" i="30"/>
  <c r="BM39" i="30" s="1"/>
  <c r="AL39" i="30"/>
  <c r="BL39" i="30" s="1"/>
  <c r="AK39" i="30"/>
  <c r="AJ39" i="30"/>
  <c r="BJ39" i="30" s="1"/>
  <c r="AI39" i="30"/>
  <c r="AH39" i="30"/>
  <c r="AG39" i="30"/>
  <c r="BG39" i="30" s="1"/>
  <c r="AF39" i="30"/>
  <c r="BF39" i="30" s="1"/>
  <c r="AE39" i="30"/>
  <c r="AD39" i="30"/>
  <c r="BD39" i="30" s="1"/>
  <c r="AC39" i="30"/>
  <c r="BC39" i="30" s="1"/>
  <c r="AB39" i="30"/>
  <c r="AA39" i="30"/>
  <c r="BA39" i="30" s="1"/>
  <c r="Z39" i="30"/>
  <c r="AZ39" i="30" s="1"/>
  <c r="Y39" i="30"/>
  <c r="X39" i="30"/>
  <c r="AX39" i="30" s="1"/>
  <c r="W39" i="30"/>
  <c r="AT38" i="30"/>
  <c r="AS38" i="30"/>
  <c r="BS38" i="30" s="1"/>
  <c r="AR38" i="30"/>
  <c r="BR38" i="30" s="1"/>
  <c r="AQ38" i="30"/>
  <c r="BQ38" i="30" s="1"/>
  <c r="AP38" i="30"/>
  <c r="BP38" i="30" s="1"/>
  <c r="AO38" i="30"/>
  <c r="AN38" i="30"/>
  <c r="AM38" i="30"/>
  <c r="BM38" i="30" s="1"/>
  <c r="AL38" i="30"/>
  <c r="BL38" i="30" s="1"/>
  <c r="AK38" i="30"/>
  <c r="BK38" i="30" s="1"/>
  <c r="AJ38" i="30"/>
  <c r="BJ38" i="30" s="1"/>
  <c r="AI38" i="30"/>
  <c r="AH38" i="30"/>
  <c r="AG38" i="30"/>
  <c r="BG38" i="30" s="1"/>
  <c r="AF38" i="30"/>
  <c r="BF38" i="30" s="1"/>
  <c r="AE38" i="30"/>
  <c r="BE38" i="30" s="1"/>
  <c r="AD38" i="30"/>
  <c r="BD38" i="30" s="1"/>
  <c r="AC38" i="30"/>
  <c r="AB38" i="30"/>
  <c r="AA38" i="30"/>
  <c r="BA38" i="30" s="1"/>
  <c r="Z38" i="30"/>
  <c r="AZ38" i="30" s="1"/>
  <c r="Y38" i="30"/>
  <c r="AY38" i="30" s="1"/>
  <c r="X38" i="30"/>
  <c r="AX38" i="30" s="1"/>
  <c r="W38" i="30"/>
  <c r="BR37" i="30"/>
  <c r="BE37" i="30"/>
  <c r="AT37" i="30"/>
  <c r="AS37" i="30"/>
  <c r="BS37" i="30" s="1"/>
  <c r="AR37" i="30"/>
  <c r="AQ37" i="30"/>
  <c r="BQ37" i="30" s="1"/>
  <c r="AP37" i="30"/>
  <c r="BP37" i="30" s="1"/>
  <c r="AO37" i="30"/>
  <c r="AN37" i="30"/>
  <c r="AM37" i="30"/>
  <c r="BM37" i="30" s="1"/>
  <c r="AL37" i="30"/>
  <c r="BL37" i="30" s="1"/>
  <c r="AK37" i="30"/>
  <c r="BK37" i="30" s="1"/>
  <c r="AJ37" i="30"/>
  <c r="BJ37" i="30" s="1"/>
  <c r="AI37" i="30"/>
  <c r="AH37" i="30"/>
  <c r="AG37" i="30"/>
  <c r="BG37" i="30" s="1"/>
  <c r="AF37" i="30"/>
  <c r="AE37" i="30"/>
  <c r="AD37" i="30"/>
  <c r="BD37" i="30" s="1"/>
  <c r="AC37" i="30"/>
  <c r="BC37" i="30" s="1"/>
  <c r="AB37" i="30"/>
  <c r="AA37" i="30"/>
  <c r="BA37" i="30" s="1"/>
  <c r="Z37" i="30"/>
  <c r="Y37" i="30"/>
  <c r="AY37" i="30" s="1"/>
  <c r="X37" i="30"/>
  <c r="AX37" i="30" s="1"/>
  <c r="W37" i="30"/>
  <c r="BH36" i="30"/>
  <c r="AT36" i="30"/>
  <c r="AS36" i="30"/>
  <c r="BS36" i="30" s="1"/>
  <c r="AR36" i="30"/>
  <c r="BR36" i="30" s="1"/>
  <c r="AQ36" i="30"/>
  <c r="BQ36" i="30" s="1"/>
  <c r="AP36" i="30"/>
  <c r="BP36" i="30" s="1"/>
  <c r="AO36" i="30"/>
  <c r="BO36" i="30" s="1"/>
  <c r="AN36" i="30"/>
  <c r="AM36" i="30"/>
  <c r="AL36" i="30"/>
  <c r="BL36" i="30" s="1"/>
  <c r="AK36" i="30"/>
  <c r="BK36" i="30" s="1"/>
  <c r="AJ36" i="30"/>
  <c r="BJ36" i="30" s="1"/>
  <c r="AI36" i="30"/>
  <c r="AH36" i="30"/>
  <c r="AG36" i="30"/>
  <c r="BG36" i="30" s="1"/>
  <c r="AF36" i="30"/>
  <c r="BF36" i="30" s="1"/>
  <c r="AE36" i="30"/>
  <c r="BE36" i="30" s="1"/>
  <c r="AD36" i="30"/>
  <c r="BD36" i="30" s="1"/>
  <c r="AC36" i="30"/>
  <c r="AB36" i="30"/>
  <c r="AA36" i="30"/>
  <c r="BA36" i="30" s="1"/>
  <c r="Z36" i="30"/>
  <c r="AZ36" i="30" s="1"/>
  <c r="Y36" i="30"/>
  <c r="AY36" i="30" s="1"/>
  <c r="X36" i="30"/>
  <c r="AX36" i="30" s="1"/>
  <c r="W36" i="30"/>
  <c r="AT35" i="30"/>
  <c r="AS35" i="30"/>
  <c r="BS35" i="30" s="1"/>
  <c r="AR35" i="30"/>
  <c r="BR35" i="30" s="1"/>
  <c r="AQ35" i="30"/>
  <c r="AP35" i="30"/>
  <c r="BP35" i="30" s="1"/>
  <c r="AO35" i="30"/>
  <c r="AN35" i="30"/>
  <c r="AM35" i="30"/>
  <c r="BM35" i="30" s="1"/>
  <c r="AL35" i="30"/>
  <c r="BL35" i="30" s="1"/>
  <c r="AK35" i="30"/>
  <c r="AJ35" i="30"/>
  <c r="BJ35" i="30" s="1"/>
  <c r="AI35" i="30"/>
  <c r="AH35" i="30"/>
  <c r="AG35" i="30"/>
  <c r="BG35" i="30" s="1"/>
  <c r="AF35" i="30"/>
  <c r="BF35" i="30" s="1"/>
  <c r="AE35" i="30"/>
  <c r="AD35" i="30"/>
  <c r="BD35" i="30" s="1"/>
  <c r="AC35" i="30"/>
  <c r="AB35" i="30"/>
  <c r="AA35" i="30"/>
  <c r="BA35" i="30" s="1"/>
  <c r="Z35" i="30"/>
  <c r="AZ35" i="30" s="1"/>
  <c r="Y35" i="30"/>
  <c r="X35" i="30"/>
  <c r="AX35" i="30" s="1"/>
  <c r="W35" i="30"/>
  <c r="DT34" i="30"/>
  <c r="DS34" i="30"/>
  <c r="DQ34" i="30"/>
  <c r="DN34" i="30"/>
  <c r="DM34" i="30"/>
  <c r="DK34" i="30"/>
  <c r="DH34" i="30"/>
  <c r="DG34" i="30"/>
  <c r="DE34" i="30"/>
  <c r="DB34" i="30"/>
  <c r="DA34" i="30"/>
  <c r="CY34" i="30"/>
  <c r="BB34" i="30"/>
  <c r="CB34" i="30" s="1"/>
  <c r="AT34" i="30"/>
  <c r="AS34" i="30"/>
  <c r="BS34" i="30" s="1"/>
  <c r="AR34" i="30"/>
  <c r="BR34" i="30" s="1"/>
  <c r="AQ34" i="30"/>
  <c r="BQ34" i="30" s="1"/>
  <c r="CQ34" i="30" s="1"/>
  <c r="AP34" i="30"/>
  <c r="BP34" i="30" s="1"/>
  <c r="AO34" i="30"/>
  <c r="AN34" i="30"/>
  <c r="AM34" i="30"/>
  <c r="BM34" i="30" s="1"/>
  <c r="AL34" i="30"/>
  <c r="BL34" i="30" s="1"/>
  <c r="AK34" i="30"/>
  <c r="BK34" i="30" s="1"/>
  <c r="AJ34" i="30"/>
  <c r="BJ34" i="30" s="1"/>
  <c r="CJ34" i="30" s="1"/>
  <c r="AI34" i="30"/>
  <c r="AH34" i="30"/>
  <c r="AG34" i="30"/>
  <c r="BG34" i="30" s="1"/>
  <c r="AF34" i="30"/>
  <c r="BF34" i="30" s="1"/>
  <c r="AE34" i="30"/>
  <c r="BE34" i="30" s="1"/>
  <c r="AD34" i="30"/>
  <c r="BD34" i="30" s="1"/>
  <c r="AC34" i="30"/>
  <c r="AB34" i="30"/>
  <c r="AA34" i="30"/>
  <c r="BA34" i="30" s="1"/>
  <c r="Z34" i="30"/>
  <c r="AZ34" i="30" s="1"/>
  <c r="Y34" i="30"/>
  <c r="AY34" i="30" s="1"/>
  <c r="X34" i="30"/>
  <c r="AX34" i="30" s="1"/>
  <c r="W34" i="30"/>
  <c r="CS33" i="30"/>
  <c r="CQ33" i="30"/>
  <c r="CM33" i="30"/>
  <c r="CK33" i="30"/>
  <c r="CG33" i="30"/>
  <c r="CE33" i="30"/>
  <c r="BY33" i="30"/>
  <c r="BS33" i="30"/>
  <c r="BQ33" i="30"/>
  <c r="BN33" i="30"/>
  <c r="BK33" i="30"/>
  <c r="BE33" i="30"/>
  <c r="BB33" i="30"/>
  <c r="AY33" i="30"/>
  <c r="AR33" i="30"/>
  <c r="CR33" i="30" s="1"/>
  <c r="AQ33" i="30"/>
  <c r="AP33" i="30"/>
  <c r="CP33" i="30" s="1"/>
  <c r="AO33" i="30"/>
  <c r="BO33" i="30" s="1"/>
  <c r="AN33" i="30"/>
  <c r="CN33" i="30" s="1"/>
  <c r="AM33" i="30"/>
  <c r="BM33" i="30" s="1"/>
  <c r="AL33" i="30"/>
  <c r="BL33" i="30" s="1"/>
  <c r="AK33" i="30"/>
  <c r="AJ33" i="30"/>
  <c r="BJ33" i="30" s="1"/>
  <c r="AI33" i="30"/>
  <c r="CI33" i="30" s="1"/>
  <c r="AH33" i="30"/>
  <c r="CH33" i="30" s="1"/>
  <c r="AG33" i="30"/>
  <c r="BG33" i="30" s="1"/>
  <c r="AF33" i="30"/>
  <c r="BF33" i="30" s="1"/>
  <c r="AE33" i="30"/>
  <c r="AD33" i="30"/>
  <c r="BD33" i="30" s="1"/>
  <c r="AC33" i="30"/>
  <c r="CC33" i="30" s="1"/>
  <c r="AB33" i="30"/>
  <c r="CB33" i="30" s="1"/>
  <c r="AA33" i="30"/>
  <c r="BA33" i="30" s="1"/>
  <c r="Z33" i="30"/>
  <c r="BZ33" i="30" s="1"/>
  <c r="Y33" i="30"/>
  <c r="X33" i="30"/>
  <c r="BX33" i="30" s="1"/>
  <c r="W33" i="30"/>
  <c r="BW33" i="30" s="1"/>
  <c r="BV32" i="30"/>
  <c r="AV32" i="30"/>
  <c r="V32" i="30"/>
  <c r="AQ539" i="26"/>
  <c r="AP539" i="26"/>
  <c r="AO539" i="26"/>
  <c r="AN539" i="26"/>
  <c r="BL534" i="26" s="1"/>
  <c r="AM539" i="26"/>
  <c r="AL539" i="26"/>
  <c r="AK539" i="26"/>
  <c r="AJ539" i="26"/>
  <c r="AI539" i="26"/>
  <c r="AH539" i="26"/>
  <c r="AG539" i="26"/>
  <c r="AF539" i="26"/>
  <c r="AE539" i="26"/>
  <c r="AD539" i="26"/>
  <c r="AC539" i="26"/>
  <c r="AB539" i="26"/>
  <c r="AA539" i="26"/>
  <c r="Z539" i="26"/>
  <c r="Y539" i="26"/>
  <c r="X539" i="26"/>
  <c r="W539" i="26"/>
  <c r="BN538" i="26"/>
  <c r="BH538" i="26"/>
  <c r="AQ538" i="26"/>
  <c r="AP538" i="26"/>
  <c r="AO538" i="26"/>
  <c r="BM538" i="26" s="1"/>
  <c r="AN538" i="26"/>
  <c r="BL538" i="26" s="1"/>
  <c r="AM538" i="26"/>
  <c r="AL538" i="26"/>
  <c r="AK538" i="26"/>
  <c r="AJ538" i="26"/>
  <c r="AI538" i="26"/>
  <c r="BG538" i="26" s="1"/>
  <c r="AH538" i="26"/>
  <c r="BF538" i="26" s="1"/>
  <c r="AG538" i="26"/>
  <c r="AF538" i="26"/>
  <c r="AE538" i="26"/>
  <c r="AD538" i="26"/>
  <c r="BB538" i="26" s="1"/>
  <c r="AC538" i="26"/>
  <c r="BA538" i="26" s="1"/>
  <c r="AB538" i="26"/>
  <c r="AZ538" i="26" s="1"/>
  <c r="AA538" i="26"/>
  <c r="Z538" i="26"/>
  <c r="Y538" i="26"/>
  <c r="X538" i="26"/>
  <c r="AV538" i="26" s="1"/>
  <c r="W538" i="26"/>
  <c r="AU538" i="26" s="1"/>
  <c r="BN537" i="26"/>
  <c r="BC537" i="26"/>
  <c r="AQ537" i="26"/>
  <c r="AP537" i="26"/>
  <c r="AO537" i="26"/>
  <c r="BM537" i="26" s="1"/>
  <c r="AN537" i="26"/>
  <c r="BL537" i="26" s="1"/>
  <c r="AM537" i="26"/>
  <c r="AL537" i="26"/>
  <c r="AK537" i="26"/>
  <c r="AJ537" i="26"/>
  <c r="BH537" i="26" s="1"/>
  <c r="AI537" i="26"/>
  <c r="BG537" i="26" s="1"/>
  <c r="AH537" i="26"/>
  <c r="BF537" i="26" s="1"/>
  <c r="AG537" i="26"/>
  <c r="AF537" i="26"/>
  <c r="AE537" i="26"/>
  <c r="AD537" i="26"/>
  <c r="BB537" i="26" s="1"/>
  <c r="AC537" i="26"/>
  <c r="BA537" i="26" s="1"/>
  <c r="AB537" i="26"/>
  <c r="AZ537" i="26" s="1"/>
  <c r="AA537" i="26"/>
  <c r="Z537" i="26"/>
  <c r="Y537" i="26"/>
  <c r="X537" i="26"/>
  <c r="AV537" i="26" s="1"/>
  <c r="W537" i="26"/>
  <c r="AU537" i="26" s="1"/>
  <c r="AQ536" i="26"/>
  <c r="AP536" i="26"/>
  <c r="BN536" i="26" s="1"/>
  <c r="AO536" i="26"/>
  <c r="BM536" i="26" s="1"/>
  <c r="AN536" i="26"/>
  <c r="AM536" i="26"/>
  <c r="AL536" i="26"/>
  <c r="AK536" i="26"/>
  <c r="AJ536" i="26"/>
  <c r="BH536" i="26" s="1"/>
  <c r="AI536" i="26"/>
  <c r="BG536" i="26" s="1"/>
  <c r="AH536" i="26"/>
  <c r="AG536" i="26"/>
  <c r="AF536" i="26"/>
  <c r="AE536" i="26"/>
  <c r="AD536" i="26"/>
  <c r="BB536" i="26" s="1"/>
  <c r="AC536" i="26"/>
  <c r="BA536" i="26" s="1"/>
  <c r="AB536" i="26"/>
  <c r="AA536" i="26"/>
  <c r="Z536" i="26"/>
  <c r="Y536" i="26"/>
  <c r="X536" i="26"/>
  <c r="AV536" i="26" s="1"/>
  <c r="W536" i="26"/>
  <c r="AU536" i="26" s="1"/>
  <c r="BA535" i="26"/>
  <c r="AV535" i="26"/>
  <c r="AQ535" i="26"/>
  <c r="AP535" i="26"/>
  <c r="BN535" i="26" s="1"/>
  <c r="AO535" i="26"/>
  <c r="BM535" i="26" s="1"/>
  <c r="AN535" i="26"/>
  <c r="AM535" i="26"/>
  <c r="AL535" i="26"/>
  <c r="BJ535" i="26" s="1"/>
  <c r="AK535" i="26"/>
  <c r="AJ535" i="26"/>
  <c r="BH535" i="26" s="1"/>
  <c r="AI535" i="26"/>
  <c r="BG535" i="26" s="1"/>
  <c r="AH535" i="26"/>
  <c r="AG535" i="26"/>
  <c r="AF535" i="26"/>
  <c r="BD535" i="26" s="1"/>
  <c r="AE535" i="26"/>
  <c r="AD535" i="26"/>
  <c r="BB535" i="26" s="1"/>
  <c r="AC535" i="26"/>
  <c r="AB535" i="26"/>
  <c r="AA535" i="26"/>
  <c r="Z535" i="26"/>
  <c r="AX535" i="26" s="1"/>
  <c r="Y535" i="26"/>
  <c r="X535" i="26"/>
  <c r="W535" i="26"/>
  <c r="AU535" i="26" s="1"/>
  <c r="AQ534" i="26"/>
  <c r="AP534" i="26"/>
  <c r="BN534" i="26" s="1"/>
  <c r="AO534" i="26"/>
  <c r="BM534" i="26" s="1"/>
  <c r="AN534" i="26"/>
  <c r="AM534" i="26"/>
  <c r="BK534" i="26" s="1"/>
  <c r="AL534" i="26"/>
  <c r="AK534" i="26"/>
  <c r="AJ534" i="26"/>
  <c r="BH534" i="26" s="1"/>
  <c r="AI534" i="26"/>
  <c r="BG534" i="26" s="1"/>
  <c r="AH534" i="26"/>
  <c r="AG534" i="26"/>
  <c r="BE534" i="26" s="1"/>
  <c r="AF534" i="26"/>
  <c r="AE534" i="26"/>
  <c r="AD534" i="26"/>
  <c r="BB534" i="26" s="1"/>
  <c r="AC534" i="26"/>
  <c r="BA534" i="26" s="1"/>
  <c r="AB534" i="26"/>
  <c r="AA534" i="26"/>
  <c r="Z534" i="26"/>
  <c r="AX534" i="26" s="1"/>
  <c r="Y534" i="26"/>
  <c r="X534" i="26"/>
  <c r="AV534" i="26" s="1"/>
  <c r="W534" i="26"/>
  <c r="AU534" i="26" s="1"/>
  <c r="AQ533" i="26"/>
  <c r="AP533" i="26"/>
  <c r="BN533" i="26" s="1"/>
  <c r="AO533" i="26"/>
  <c r="BM533" i="26" s="1"/>
  <c r="AN533" i="26"/>
  <c r="BL533" i="26" s="1"/>
  <c r="AM533" i="26"/>
  <c r="BK533" i="26" s="1"/>
  <c r="AL533" i="26"/>
  <c r="AK533" i="26"/>
  <c r="AJ533" i="26"/>
  <c r="BH533" i="26" s="1"/>
  <c r="AI533" i="26"/>
  <c r="BG533" i="26" s="1"/>
  <c r="AH533" i="26"/>
  <c r="BF533" i="26" s="1"/>
  <c r="AG533" i="26"/>
  <c r="BE533" i="26" s="1"/>
  <c r="AF533" i="26"/>
  <c r="AE533" i="26"/>
  <c r="AD533" i="26"/>
  <c r="BB533" i="26" s="1"/>
  <c r="AC533" i="26"/>
  <c r="BA533" i="26" s="1"/>
  <c r="AB533" i="26"/>
  <c r="AZ533" i="26" s="1"/>
  <c r="AA533" i="26"/>
  <c r="AY533" i="26" s="1"/>
  <c r="Z533" i="26"/>
  <c r="Y533" i="26"/>
  <c r="X533" i="26"/>
  <c r="AV533" i="26" s="1"/>
  <c r="W533" i="26"/>
  <c r="AU533" i="26" s="1"/>
  <c r="BN532" i="26"/>
  <c r="BB532" i="26"/>
  <c r="AQ532" i="26"/>
  <c r="BO532" i="26" s="1"/>
  <c r="AP532" i="26"/>
  <c r="AO532" i="26"/>
  <c r="BM532" i="26" s="1"/>
  <c r="AN532" i="26"/>
  <c r="BL532" i="26" s="1"/>
  <c r="AM532" i="26"/>
  <c r="BK532" i="26" s="1"/>
  <c r="AL532" i="26"/>
  <c r="AK532" i="26"/>
  <c r="BI532" i="26" s="1"/>
  <c r="AJ532" i="26"/>
  <c r="BH532" i="26" s="1"/>
  <c r="AI532" i="26"/>
  <c r="BG532" i="26" s="1"/>
  <c r="AH532" i="26"/>
  <c r="BF532" i="26" s="1"/>
  <c r="AG532" i="26"/>
  <c r="BE532" i="26" s="1"/>
  <c r="AF532" i="26"/>
  <c r="AE532" i="26"/>
  <c r="BC532" i="26" s="1"/>
  <c r="AD532" i="26"/>
  <c r="AC532" i="26"/>
  <c r="BA532" i="26" s="1"/>
  <c r="AB532" i="26"/>
  <c r="AZ532" i="26" s="1"/>
  <c r="AA532" i="26"/>
  <c r="AY532" i="26" s="1"/>
  <c r="Z532" i="26"/>
  <c r="Y532" i="26"/>
  <c r="AW532" i="26" s="1"/>
  <c r="X532" i="26"/>
  <c r="AV532" i="26" s="1"/>
  <c r="W532" i="26"/>
  <c r="AU532" i="26" s="1"/>
  <c r="AY531" i="26"/>
  <c r="AQ531" i="26"/>
  <c r="AP531" i="26"/>
  <c r="BN531" i="26" s="1"/>
  <c r="AO531" i="26"/>
  <c r="BM531" i="26" s="1"/>
  <c r="AN531" i="26"/>
  <c r="AM531" i="26"/>
  <c r="BK531" i="26" s="1"/>
  <c r="AL531" i="26"/>
  <c r="AK531" i="26"/>
  <c r="AJ531" i="26"/>
  <c r="BH531" i="26" s="1"/>
  <c r="AI531" i="26"/>
  <c r="BG531" i="26" s="1"/>
  <c r="AH531" i="26"/>
  <c r="AG531" i="26"/>
  <c r="AF531" i="26"/>
  <c r="AE531" i="26"/>
  <c r="AD531" i="26"/>
  <c r="BB531" i="26" s="1"/>
  <c r="AC531" i="26"/>
  <c r="BA531" i="26" s="1"/>
  <c r="AB531" i="26"/>
  <c r="AA531" i="26"/>
  <c r="Z531" i="26"/>
  <c r="Y531" i="26"/>
  <c r="X531" i="26"/>
  <c r="AV531" i="26" s="1"/>
  <c r="W531" i="26"/>
  <c r="AU531" i="26" s="1"/>
  <c r="AQ530" i="26"/>
  <c r="BO530" i="26" s="1"/>
  <c r="AP530" i="26"/>
  <c r="BN530" i="26" s="1"/>
  <c r="AO530" i="26"/>
  <c r="BM530" i="26" s="1"/>
  <c r="AN530" i="26"/>
  <c r="AM530" i="26"/>
  <c r="AL530" i="26"/>
  <c r="AK530" i="26"/>
  <c r="BI530" i="26" s="1"/>
  <c r="AJ530" i="26"/>
  <c r="BH530" i="26" s="1"/>
  <c r="AI530" i="26"/>
  <c r="BG530" i="26" s="1"/>
  <c r="AH530" i="26"/>
  <c r="AG530" i="26"/>
  <c r="AF530" i="26"/>
  <c r="AE530" i="26"/>
  <c r="BC530" i="26" s="1"/>
  <c r="AD530" i="26"/>
  <c r="BB530" i="26" s="1"/>
  <c r="AC530" i="26"/>
  <c r="BA530" i="26" s="1"/>
  <c r="AB530" i="26"/>
  <c r="AA530" i="26"/>
  <c r="Z530" i="26"/>
  <c r="Y530" i="26"/>
  <c r="AW530" i="26" s="1"/>
  <c r="X530" i="26"/>
  <c r="AV530" i="26" s="1"/>
  <c r="W530" i="26"/>
  <c r="AU530" i="26" s="1"/>
  <c r="AQ529" i="26"/>
  <c r="BO529" i="26" s="1"/>
  <c r="AP529" i="26"/>
  <c r="BN529" i="26" s="1"/>
  <c r="AO529" i="26"/>
  <c r="BM529" i="26" s="1"/>
  <c r="AN529" i="26"/>
  <c r="AM529" i="26"/>
  <c r="BK529" i="26" s="1"/>
  <c r="AL529" i="26"/>
  <c r="BJ529" i="26" s="1"/>
  <c r="AK529" i="26"/>
  <c r="BI529" i="26" s="1"/>
  <c r="AJ529" i="26"/>
  <c r="BH529" i="26" s="1"/>
  <c r="AI529" i="26"/>
  <c r="BG529" i="26" s="1"/>
  <c r="AH529" i="26"/>
  <c r="AG529" i="26"/>
  <c r="BE529" i="26" s="1"/>
  <c r="AF529" i="26"/>
  <c r="BD529" i="26" s="1"/>
  <c r="AE529" i="26"/>
  <c r="BC529" i="26" s="1"/>
  <c r="AD529" i="26"/>
  <c r="BB529" i="26" s="1"/>
  <c r="AC529" i="26"/>
  <c r="BA529" i="26" s="1"/>
  <c r="AB529" i="26"/>
  <c r="AA529" i="26"/>
  <c r="AY529" i="26" s="1"/>
  <c r="Z529" i="26"/>
  <c r="AX529" i="26" s="1"/>
  <c r="Y529" i="26"/>
  <c r="AW529" i="26" s="1"/>
  <c r="X529" i="26"/>
  <c r="AV529" i="26" s="1"/>
  <c r="W529" i="26"/>
  <c r="AU529" i="26" s="1"/>
  <c r="CR528" i="26"/>
  <c r="AQ528" i="26"/>
  <c r="BO528" i="26" s="1"/>
  <c r="AP528" i="26"/>
  <c r="BN528" i="26" s="1"/>
  <c r="AO528" i="26"/>
  <c r="BM528" i="26" s="1"/>
  <c r="AN528" i="26"/>
  <c r="AM528" i="26"/>
  <c r="BK528" i="26" s="1"/>
  <c r="AL528" i="26"/>
  <c r="BJ528" i="26" s="1"/>
  <c r="AK528" i="26"/>
  <c r="BI528" i="26" s="1"/>
  <c r="AJ528" i="26"/>
  <c r="BH528" i="26" s="1"/>
  <c r="AI528" i="26"/>
  <c r="BG528" i="26" s="1"/>
  <c r="AH528" i="26"/>
  <c r="AG528" i="26"/>
  <c r="BE528" i="26" s="1"/>
  <c r="AF528" i="26"/>
  <c r="BD528" i="26" s="1"/>
  <c r="AE528" i="26"/>
  <c r="AD528" i="26"/>
  <c r="BB528" i="26" s="1"/>
  <c r="AC528" i="26"/>
  <c r="BA528" i="26" s="1"/>
  <c r="AB528" i="26"/>
  <c r="AA528" i="26"/>
  <c r="AY528" i="26" s="1"/>
  <c r="Z528" i="26"/>
  <c r="AX528" i="26" s="1"/>
  <c r="Y528" i="26"/>
  <c r="X528" i="26"/>
  <c r="AV528" i="26" s="1"/>
  <c r="W528" i="26"/>
  <c r="AU528" i="26" s="1"/>
  <c r="AU527" i="26"/>
  <c r="AQ527" i="26"/>
  <c r="AP527" i="26"/>
  <c r="BN527" i="26" s="1"/>
  <c r="AO527" i="26"/>
  <c r="BM527" i="26" s="1"/>
  <c r="AN527" i="26"/>
  <c r="AM527" i="26"/>
  <c r="AL527" i="26"/>
  <c r="BJ527" i="26" s="1"/>
  <c r="AK527" i="26"/>
  <c r="BI527" i="26" s="1"/>
  <c r="AJ527" i="26"/>
  <c r="BH527" i="26" s="1"/>
  <c r="AI527" i="26"/>
  <c r="BG527" i="26" s="1"/>
  <c r="AH527" i="26"/>
  <c r="AG527" i="26"/>
  <c r="AF527" i="26"/>
  <c r="BD527" i="26" s="1"/>
  <c r="AE527" i="26"/>
  <c r="AD527" i="26"/>
  <c r="BB527" i="26" s="1"/>
  <c r="AC527" i="26"/>
  <c r="BA527" i="26" s="1"/>
  <c r="AB527" i="26"/>
  <c r="AA527" i="26"/>
  <c r="Z527" i="26"/>
  <c r="AX527" i="26" s="1"/>
  <c r="Y527" i="26"/>
  <c r="X527" i="26"/>
  <c r="AV527" i="26" s="1"/>
  <c r="W527" i="26"/>
  <c r="AQ526" i="26"/>
  <c r="BO526" i="26" s="1"/>
  <c r="AP526" i="26"/>
  <c r="BN526" i="26" s="1"/>
  <c r="AO526" i="26"/>
  <c r="BM526" i="26" s="1"/>
  <c r="AN526" i="26"/>
  <c r="AM526" i="26"/>
  <c r="BK526" i="26" s="1"/>
  <c r="AL526" i="26"/>
  <c r="BJ526" i="26" s="1"/>
  <c r="AK526" i="26"/>
  <c r="BI526" i="26" s="1"/>
  <c r="AJ526" i="26"/>
  <c r="BH526" i="26" s="1"/>
  <c r="AI526" i="26"/>
  <c r="BG526" i="26" s="1"/>
  <c r="AH526" i="26"/>
  <c r="AG526" i="26"/>
  <c r="BE526" i="26" s="1"/>
  <c r="AF526" i="26"/>
  <c r="BD526" i="26" s="1"/>
  <c r="AE526" i="26"/>
  <c r="BC526" i="26" s="1"/>
  <c r="AD526" i="26"/>
  <c r="BB526" i="26" s="1"/>
  <c r="AC526" i="26"/>
  <c r="BA526" i="26" s="1"/>
  <c r="AB526" i="26"/>
  <c r="AA526" i="26"/>
  <c r="AY526" i="26" s="1"/>
  <c r="Z526" i="26"/>
  <c r="AX526" i="26" s="1"/>
  <c r="Y526" i="26"/>
  <c r="AW526" i="26" s="1"/>
  <c r="X526" i="26"/>
  <c r="AV526" i="26" s="1"/>
  <c r="W526" i="26"/>
  <c r="AU526" i="26" s="1"/>
  <c r="AQ525" i="26"/>
  <c r="BO525" i="26" s="1"/>
  <c r="AP525" i="26"/>
  <c r="BN525" i="26" s="1"/>
  <c r="AO525" i="26"/>
  <c r="BM525" i="26" s="1"/>
  <c r="AN525" i="26"/>
  <c r="BL525" i="26" s="1"/>
  <c r="AM525" i="26"/>
  <c r="BK525" i="26" s="1"/>
  <c r="AL525" i="26"/>
  <c r="AK525" i="26"/>
  <c r="BI525" i="26" s="1"/>
  <c r="AJ525" i="26"/>
  <c r="BH525" i="26" s="1"/>
  <c r="AI525" i="26"/>
  <c r="BG525" i="26" s="1"/>
  <c r="AH525" i="26"/>
  <c r="AG525" i="26"/>
  <c r="BE525" i="26" s="1"/>
  <c r="AF525" i="26"/>
  <c r="BD525" i="26" s="1"/>
  <c r="AE525" i="26"/>
  <c r="BC525" i="26" s="1"/>
  <c r="AD525" i="26"/>
  <c r="BB525" i="26" s="1"/>
  <c r="AC525" i="26"/>
  <c r="BA525" i="26" s="1"/>
  <c r="AB525" i="26"/>
  <c r="AA525" i="26"/>
  <c r="AY525" i="26" s="1"/>
  <c r="Z525" i="26"/>
  <c r="AX525" i="26" s="1"/>
  <c r="Y525" i="26"/>
  <c r="AW525" i="26" s="1"/>
  <c r="X525" i="26"/>
  <c r="AV525" i="26" s="1"/>
  <c r="W525" i="26"/>
  <c r="AU525" i="26" s="1"/>
  <c r="AQ524" i="26"/>
  <c r="BO524" i="26" s="1"/>
  <c r="AP524" i="26"/>
  <c r="BN524" i="26" s="1"/>
  <c r="AO524" i="26"/>
  <c r="BM524" i="26" s="1"/>
  <c r="AN524" i="26"/>
  <c r="AM524" i="26"/>
  <c r="AL524" i="26"/>
  <c r="BJ524" i="26" s="1"/>
  <c r="AK524" i="26"/>
  <c r="BI524" i="26" s="1"/>
  <c r="AJ524" i="26"/>
  <c r="BH524" i="26" s="1"/>
  <c r="AI524" i="26"/>
  <c r="BG524" i="26" s="1"/>
  <c r="AH524" i="26"/>
  <c r="AG524" i="26"/>
  <c r="AF524" i="26"/>
  <c r="BD524" i="26" s="1"/>
  <c r="AE524" i="26"/>
  <c r="BC524" i="26" s="1"/>
  <c r="AD524" i="26"/>
  <c r="BB524" i="26" s="1"/>
  <c r="AC524" i="26"/>
  <c r="BA524" i="26" s="1"/>
  <c r="AB524" i="26"/>
  <c r="AA524" i="26"/>
  <c r="Z524" i="26"/>
  <c r="AX524" i="26" s="1"/>
  <c r="Y524" i="26"/>
  <c r="AW524" i="26" s="1"/>
  <c r="X524" i="26"/>
  <c r="AV524" i="26" s="1"/>
  <c r="W524" i="26"/>
  <c r="AU524" i="26" s="1"/>
  <c r="DL523" i="26"/>
  <c r="DK523" i="26"/>
  <c r="DJ523" i="26"/>
  <c r="DI523" i="26"/>
  <c r="DH523" i="26"/>
  <c r="DG523" i="26"/>
  <c r="DF523" i="26"/>
  <c r="DE523" i="26"/>
  <c r="DD523" i="26"/>
  <c r="DC523" i="26"/>
  <c r="DB523" i="26"/>
  <c r="DA523" i="26"/>
  <c r="CZ523" i="26"/>
  <c r="CY523" i="26"/>
  <c r="CX523" i="26"/>
  <c r="CW523" i="26"/>
  <c r="CV523" i="26"/>
  <c r="CU523" i="26"/>
  <c r="CT523" i="26"/>
  <c r="CS523" i="26"/>
  <c r="CR523" i="26"/>
  <c r="BA523" i="26"/>
  <c r="AQ523" i="26"/>
  <c r="BO523" i="26" s="1"/>
  <c r="AP523" i="26"/>
  <c r="BN523" i="26" s="1"/>
  <c r="AO523" i="26"/>
  <c r="BM523" i="26" s="1"/>
  <c r="AN523" i="26"/>
  <c r="AM523" i="26"/>
  <c r="BK523" i="26" s="1"/>
  <c r="AL523" i="26"/>
  <c r="BJ523" i="26" s="1"/>
  <c r="AK523" i="26"/>
  <c r="BI523" i="26" s="1"/>
  <c r="AJ523" i="26"/>
  <c r="BH523" i="26" s="1"/>
  <c r="AI523" i="26"/>
  <c r="BG523" i="26" s="1"/>
  <c r="AH523" i="26"/>
  <c r="AG523" i="26"/>
  <c r="BE523" i="26" s="1"/>
  <c r="AF523" i="26"/>
  <c r="BD523" i="26" s="1"/>
  <c r="AE523" i="26"/>
  <c r="BC523" i="26" s="1"/>
  <c r="AD523" i="26"/>
  <c r="BB523" i="26" s="1"/>
  <c r="AC523" i="26"/>
  <c r="AB523" i="26"/>
  <c r="AZ523" i="26" s="1"/>
  <c r="AA523" i="26"/>
  <c r="AY523" i="26" s="1"/>
  <c r="Z523" i="26"/>
  <c r="AX523" i="26" s="1"/>
  <c r="Y523" i="26"/>
  <c r="AW523" i="26" s="1"/>
  <c r="X523" i="26"/>
  <c r="AV523" i="26" s="1"/>
  <c r="W523" i="26"/>
  <c r="AU523" i="26" s="1"/>
  <c r="BO522" i="26"/>
  <c r="BN522" i="26"/>
  <c r="BC522" i="26"/>
  <c r="BB522" i="26"/>
  <c r="AQ522" i="26"/>
  <c r="CM522" i="26" s="1"/>
  <c r="AP522" i="26"/>
  <c r="CL522" i="26" s="1"/>
  <c r="AO522" i="26"/>
  <c r="CK522" i="26" s="1"/>
  <c r="AN522" i="26"/>
  <c r="BL522" i="26" s="1"/>
  <c r="AM522" i="26"/>
  <c r="BK522" i="26" s="1"/>
  <c r="AL522" i="26"/>
  <c r="CH522" i="26" s="1"/>
  <c r="AK522" i="26"/>
  <c r="CG522" i="26" s="1"/>
  <c r="AJ522" i="26"/>
  <c r="CF522" i="26" s="1"/>
  <c r="AI522" i="26"/>
  <c r="CE522" i="26" s="1"/>
  <c r="AH522" i="26"/>
  <c r="BF522" i="26" s="1"/>
  <c r="AG522" i="26"/>
  <c r="CC522" i="26" s="1"/>
  <c r="AF522" i="26"/>
  <c r="CB522" i="26" s="1"/>
  <c r="AE522" i="26"/>
  <c r="CA522" i="26" s="1"/>
  <c r="AD522" i="26"/>
  <c r="BZ522" i="26" s="1"/>
  <c r="AC522" i="26"/>
  <c r="BY522" i="26" s="1"/>
  <c r="AB522" i="26"/>
  <c r="AZ522" i="26" s="1"/>
  <c r="AA522" i="26"/>
  <c r="AY522" i="26" s="1"/>
  <c r="Z522" i="26"/>
  <c r="BV522" i="26" s="1"/>
  <c r="Y522" i="26"/>
  <c r="BU522" i="26" s="1"/>
  <c r="X522" i="26"/>
  <c r="BT522" i="26" s="1"/>
  <c r="W522" i="26"/>
  <c r="BS522" i="26" s="1"/>
  <c r="BR521" i="26"/>
  <c r="AT521" i="26"/>
  <c r="V521" i="26"/>
  <c r="AQ509" i="26"/>
  <c r="AP509" i="26"/>
  <c r="AO509" i="26"/>
  <c r="AN509" i="26"/>
  <c r="AM509" i="26"/>
  <c r="AL509" i="26"/>
  <c r="BJ502" i="26" s="1"/>
  <c r="AK509" i="26"/>
  <c r="AJ509" i="26"/>
  <c r="AI509" i="26"/>
  <c r="AH509" i="26"/>
  <c r="AG509" i="26"/>
  <c r="AF509" i="26"/>
  <c r="BD504" i="26" s="1"/>
  <c r="AE509" i="26"/>
  <c r="AD509" i="26"/>
  <c r="AC509" i="26"/>
  <c r="AB509" i="26"/>
  <c r="AA509" i="26"/>
  <c r="Z509" i="26"/>
  <c r="AX504" i="26" s="1"/>
  <c r="Y509" i="26"/>
  <c r="X509" i="26"/>
  <c r="W509" i="26"/>
  <c r="BB508" i="26"/>
  <c r="AQ508" i="26"/>
  <c r="BO508" i="26" s="1"/>
  <c r="AP508" i="26"/>
  <c r="BN508" i="26" s="1"/>
  <c r="AO508" i="26"/>
  <c r="AN508" i="26"/>
  <c r="BL508" i="26" s="1"/>
  <c r="AM508" i="26"/>
  <c r="AL508" i="26"/>
  <c r="AK508" i="26"/>
  <c r="BI508" i="26" s="1"/>
  <c r="AJ508" i="26"/>
  <c r="AI508" i="26"/>
  <c r="AH508" i="26"/>
  <c r="BF508" i="26" s="1"/>
  <c r="AG508" i="26"/>
  <c r="AF508" i="26"/>
  <c r="AE508" i="26"/>
  <c r="BC508" i="26" s="1"/>
  <c r="AD508" i="26"/>
  <c r="AC508" i="26"/>
  <c r="AB508" i="26"/>
  <c r="AZ508" i="26" s="1"/>
  <c r="AA508" i="26"/>
  <c r="Z508" i="26"/>
  <c r="Y508" i="26"/>
  <c r="AW508" i="26" s="1"/>
  <c r="X508" i="26"/>
  <c r="W508" i="26"/>
  <c r="BO507" i="26"/>
  <c r="BI507" i="26"/>
  <c r="AW507" i="26"/>
  <c r="AQ507" i="26"/>
  <c r="AP507" i="26"/>
  <c r="AO507" i="26"/>
  <c r="BM507" i="26" s="1"/>
  <c r="AN507" i="26"/>
  <c r="BL507" i="26" s="1"/>
  <c r="AM507" i="26"/>
  <c r="BK507" i="26" s="1"/>
  <c r="AL507" i="26"/>
  <c r="AK507" i="26"/>
  <c r="AJ507" i="26"/>
  <c r="AI507" i="26"/>
  <c r="BG507" i="26" s="1"/>
  <c r="AH507" i="26"/>
  <c r="BF507" i="26" s="1"/>
  <c r="AG507" i="26"/>
  <c r="BE507" i="26" s="1"/>
  <c r="AF507" i="26"/>
  <c r="AE507" i="26"/>
  <c r="BC507" i="26" s="1"/>
  <c r="AD507" i="26"/>
  <c r="AC507" i="26"/>
  <c r="BA507" i="26" s="1"/>
  <c r="AB507" i="26"/>
  <c r="AZ507" i="26" s="1"/>
  <c r="AA507" i="26"/>
  <c r="AY507" i="26" s="1"/>
  <c r="Z507" i="26"/>
  <c r="Y507" i="26"/>
  <c r="X507" i="26"/>
  <c r="W507" i="26"/>
  <c r="AU507" i="26" s="1"/>
  <c r="BN506" i="26"/>
  <c r="BL506" i="26"/>
  <c r="AQ506" i="26"/>
  <c r="BO506" i="26" s="1"/>
  <c r="AP506" i="26"/>
  <c r="AO506" i="26"/>
  <c r="BM506" i="26" s="1"/>
  <c r="AN506" i="26"/>
  <c r="AM506" i="26"/>
  <c r="BK506" i="26" s="1"/>
  <c r="AL506" i="26"/>
  <c r="AK506" i="26"/>
  <c r="BI506" i="26" s="1"/>
  <c r="AJ506" i="26"/>
  <c r="BH506" i="26" s="1"/>
  <c r="AI506" i="26"/>
  <c r="BG506" i="26" s="1"/>
  <c r="AH506" i="26"/>
  <c r="BF506" i="26" s="1"/>
  <c r="AG506" i="26"/>
  <c r="BE506" i="26" s="1"/>
  <c r="AF506" i="26"/>
  <c r="AE506" i="26"/>
  <c r="BC506" i="26" s="1"/>
  <c r="AD506" i="26"/>
  <c r="BB506" i="26" s="1"/>
  <c r="AC506" i="26"/>
  <c r="BA506" i="26" s="1"/>
  <c r="AB506" i="26"/>
  <c r="AZ506" i="26" s="1"/>
  <c r="AA506" i="26"/>
  <c r="AY506" i="26" s="1"/>
  <c r="Z506" i="26"/>
  <c r="Y506" i="26"/>
  <c r="AW506" i="26" s="1"/>
  <c r="X506" i="26"/>
  <c r="AV506" i="26" s="1"/>
  <c r="W506" i="26"/>
  <c r="AU506" i="26" s="1"/>
  <c r="BO505" i="26"/>
  <c r="BK505" i="26"/>
  <c r="AQ505" i="26"/>
  <c r="AP505" i="26"/>
  <c r="BN505" i="26" s="1"/>
  <c r="AO505" i="26"/>
  <c r="BM505" i="26" s="1"/>
  <c r="AN505" i="26"/>
  <c r="BL505" i="26" s="1"/>
  <c r="AM505" i="26"/>
  <c r="AL505" i="26"/>
  <c r="AK505" i="26"/>
  <c r="BI505" i="26" s="1"/>
  <c r="AJ505" i="26"/>
  <c r="BH505" i="26" s="1"/>
  <c r="AI505" i="26"/>
  <c r="BG505" i="26" s="1"/>
  <c r="AH505" i="26"/>
  <c r="BF505" i="26" s="1"/>
  <c r="AG505" i="26"/>
  <c r="AF505" i="26"/>
  <c r="AE505" i="26"/>
  <c r="BC505" i="26" s="1"/>
  <c r="AD505" i="26"/>
  <c r="BB505" i="26" s="1"/>
  <c r="AC505" i="26"/>
  <c r="BA505" i="26" s="1"/>
  <c r="AB505" i="26"/>
  <c r="AZ505" i="26" s="1"/>
  <c r="AA505" i="26"/>
  <c r="AY505" i="26" s="1"/>
  <c r="Z505" i="26"/>
  <c r="Y505" i="26"/>
  <c r="AW505" i="26" s="1"/>
  <c r="X505" i="26"/>
  <c r="AV505" i="26" s="1"/>
  <c r="W505" i="26"/>
  <c r="AU505" i="26" s="1"/>
  <c r="BN504" i="26"/>
  <c r="AQ504" i="26"/>
  <c r="BO504" i="26" s="1"/>
  <c r="AP504" i="26"/>
  <c r="AO504" i="26"/>
  <c r="BM504" i="26" s="1"/>
  <c r="AN504" i="26"/>
  <c r="BL504" i="26" s="1"/>
  <c r="AM504" i="26"/>
  <c r="AL504" i="26"/>
  <c r="AK504" i="26"/>
  <c r="BI504" i="26" s="1"/>
  <c r="AJ504" i="26"/>
  <c r="AI504" i="26"/>
  <c r="BG504" i="26" s="1"/>
  <c r="AH504" i="26"/>
  <c r="BF504" i="26" s="1"/>
  <c r="AG504" i="26"/>
  <c r="AF504" i="26"/>
  <c r="AE504" i="26"/>
  <c r="BC504" i="26" s="1"/>
  <c r="AD504" i="26"/>
  <c r="BB504" i="26" s="1"/>
  <c r="AC504" i="26"/>
  <c r="BA504" i="26" s="1"/>
  <c r="AB504" i="26"/>
  <c r="AZ504" i="26" s="1"/>
  <c r="AA504" i="26"/>
  <c r="Z504" i="26"/>
  <c r="Y504" i="26"/>
  <c r="AW504" i="26" s="1"/>
  <c r="X504" i="26"/>
  <c r="AV504" i="26" s="1"/>
  <c r="W504" i="26"/>
  <c r="AU504" i="26" s="1"/>
  <c r="BO503" i="26"/>
  <c r="AQ503" i="26"/>
  <c r="AP503" i="26"/>
  <c r="BN503" i="26" s="1"/>
  <c r="AO503" i="26"/>
  <c r="BM503" i="26" s="1"/>
  <c r="AN503" i="26"/>
  <c r="AM503" i="26"/>
  <c r="BK503" i="26" s="1"/>
  <c r="AL503" i="26"/>
  <c r="AK503" i="26"/>
  <c r="BI503" i="26" s="1"/>
  <c r="AJ503" i="26"/>
  <c r="BH503" i="26" s="1"/>
  <c r="AI503" i="26"/>
  <c r="BG503" i="26" s="1"/>
  <c r="AH503" i="26"/>
  <c r="AG503" i="26"/>
  <c r="AF503" i="26"/>
  <c r="AE503" i="26"/>
  <c r="BC503" i="26" s="1"/>
  <c r="AD503" i="26"/>
  <c r="BB503" i="26" s="1"/>
  <c r="AC503" i="26"/>
  <c r="BA503" i="26" s="1"/>
  <c r="AB503" i="26"/>
  <c r="AA503" i="26"/>
  <c r="Z503" i="26"/>
  <c r="Y503" i="26"/>
  <c r="AW503" i="26" s="1"/>
  <c r="X503" i="26"/>
  <c r="AV503" i="26" s="1"/>
  <c r="W503" i="26"/>
  <c r="AU503" i="26" s="1"/>
  <c r="AQ502" i="26"/>
  <c r="AP502" i="26"/>
  <c r="BN502" i="26" s="1"/>
  <c r="AO502" i="26"/>
  <c r="BM502" i="26" s="1"/>
  <c r="AN502" i="26"/>
  <c r="BL502" i="26" s="1"/>
  <c r="AM502" i="26"/>
  <c r="BK502" i="26" s="1"/>
  <c r="AL502" i="26"/>
  <c r="AK502" i="26"/>
  <c r="AJ502" i="26"/>
  <c r="BH502" i="26" s="1"/>
  <c r="AI502" i="26"/>
  <c r="BG502" i="26" s="1"/>
  <c r="AH502" i="26"/>
  <c r="BF502" i="26" s="1"/>
  <c r="AG502" i="26"/>
  <c r="BE502" i="26" s="1"/>
  <c r="AF502" i="26"/>
  <c r="AE502" i="26"/>
  <c r="AD502" i="26"/>
  <c r="BB502" i="26" s="1"/>
  <c r="AC502" i="26"/>
  <c r="BA502" i="26" s="1"/>
  <c r="AB502" i="26"/>
  <c r="AZ502" i="26" s="1"/>
  <c r="AA502" i="26"/>
  <c r="AY502" i="26" s="1"/>
  <c r="Z502" i="26"/>
  <c r="Y502" i="26"/>
  <c r="X502" i="26"/>
  <c r="AV502" i="26" s="1"/>
  <c r="W502" i="26"/>
  <c r="AU502" i="26" s="1"/>
  <c r="AQ501" i="26"/>
  <c r="BO501" i="26" s="1"/>
  <c r="AP501" i="26"/>
  <c r="BN501" i="26" s="1"/>
  <c r="AO501" i="26"/>
  <c r="BM501" i="26" s="1"/>
  <c r="AN501" i="26"/>
  <c r="BL501" i="26" s="1"/>
  <c r="AM501" i="26"/>
  <c r="BK501" i="26" s="1"/>
  <c r="AL501" i="26"/>
  <c r="AK501" i="26"/>
  <c r="BI501" i="26" s="1"/>
  <c r="AJ501" i="26"/>
  <c r="BH501" i="26" s="1"/>
  <c r="AI501" i="26"/>
  <c r="BG501" i="26" s="1"/>
  <c r="AH501" i="26"/>
  <c r="BF501" i="26" s="1"/>
  <c r="AG501" i="26"/>
  <c r="AF501" i="26"/>
  <c r="AE501" i="26"/>
  <c r="BC501" i="26" s="1"/>
  <c r="AD501" i="26"/>
  <c r="BB501" i="26" s="1"/>
  <c r="AC501" i="26"/>
  <c r="BA501" i="26" s="1"/>
  <c r="AB501" i="26"/>
  <c r="AZ501" i="26" s="1"/>
  <c r="AA501" i="26"/>
  <c r="AY501" i="26" s="1"/>
  <c r="Z501" i="26"/>
  <c r="Y501" i="26"/>
  <c r="AW501" i="26" s="1"/>
  <c r="X501" i="26"/>
  <c r="AV501" i="26" s="1"/>
  <c r="W501" i="26"/>
  <c r="AU501" i="26" s="1"/>
  <c r="BN500" i="26"/>
  <c r="AQ500" i="26"/>
  <c r="BO500" i="26" s="1"/>
  <c r="AP500" i="26"/>
  <c r="AO500" i="26"/>
  <c r="BM500" i="26" s="1"/>
  <c r="AN500" i="26"/>
  <c r="BL500" i="26" s="1"/>
  <c r="AM500" i="26"/>
  <c r="AL500" i="26"/>
  <c r="AK500" i="26"/>
  <c r="BI500" i="26" s="1"/>
  <c r="AJ500" i="26"/>
  <c r="BH500" i="26" s="1"/>
  <c r="AI500" i="26"/>
  <c r="BG500" i="26" s="1"/>
  <c r="AH500" i="26"/>
  <c r="BF500" i="26" s="1"/>
  <c r="AG500" i="26"/>
  <c r="AF500" i="26"/>
  <c r="AE500" i="26"/>
  <c r="BC500" i="26" s="1"/>
  <c r="AD500" i="26"/>
  <c r="BB500" i="26" s="1"/>
  <c r="AC500" i="26"/>
  <c r="BA500" i="26" s="1"/>
  <c r="AB500" i="26"/>
  <c r="AZ500" i="26" s="1"/>
  <c r="AA500" i="26"/>
  <c r="Z500" i="26"/>
  <c r="Y500" i="26"/>
  <c r="AW500" i="26" s="1"/>
  <c r="X500" i="26"/>
  <c r="AV500" i="26" s="1"/>
  <c r="W500" i="26"/>
  <c r="AU500" i="26" s="1"/>
  <c r="BE499" i="26"/>
  <c r="AQ499" i="26"/>
  <c r="BO499" i="26" s="1"/>
  <c r="AP499" i="26"/>
  <c r="BN499" i="26" s="1"/>
  <c r="AO499" i="26"/>
  <c r="BM499" i="26" s="1"/>
  <c r="AN499" i="26"/>
  <c r="AM499" i="26"/>
  <c r="AL499" i="26"/>
  <c r="AK499" i="26"/>
  <c r="BI499" i="26" s="1"/>
  <c r="AJ499" i="26"/>
  <c r="BH499" i="26" s="1"/>
  <c r="AI499" i="26"/>
  <c r="BG499" i="26" s="1"/>
  <c r="AH499" i="26"/>
  <c r="AG499" i="26"/>
  <c r="AF499" i="26"/>
  <c r="AE499" i="26"/>
  <c r="BC499" i="26" s="1"/>
  <c r="AD499" i="26"/>
  <c r="BB499" i="26" s="1"/>
  <c r="AC499" i="26"/>
  <c r="BA499" i="26" s="1"/>
  <c r="AB499" i="26"/>
  <c r="AA499" i="26"/>
  <c r="Z499" i="26"/>
  <c r="Y499" i="26"/>
  <c r="AW499" i="26" s="1"/>
  <c r="X499" i="26"/>
  <c r="AV499" i="26" s="1"/>
  <c r="W499" i="26"/>
  <c r="AU499" i="26" s="1"/>
  <c r="CR498" i="26"/>
  <c r="AW498" i="26"/>
  <c r="AQ498" i="26"/>
  <c r="BO498" i="26" s="1"/>
  <c r="AP498" i="26"/>
  <c r="BN498" i="26" s="1"/>
  <c r="AO498" i="26"/>
  <c r="BM498" i="26" s="1"/>
  <c r="AN498" i="26"/>
  <c r="BL498" i="26" s="1"/>
  <c r="AM498" i="26"/>
  <c r="BK498" i="26" s="1"/>
  <c r="AL498" i="26"/>
  <c r="AK498" i="26"/>
  <c r="BI498" i="26" s="1"/>
  <c r="AJ498" i="26"/>
  <c r="BH498" i="26" s="1"/>
  <c r="AI498" i="26"/>
  <c r="BG498" i="26" s="1"/>
  <c r="AH498" i="26"/>
  <c r="BF498" i="26" s="1"/>
  <c r="AG498" i="26"/>
  <c r="BE498" i="26" s="1"/>
  <c r="AF498" i="26"/>
  <c r="AE498" i="26"/>
  <c r="BC498" i="26" s="1"/>
  <c r="AD498" i="26"/>
  <c r="BB498" i="26" s="1"/>
  <c r="AC498" i="26"/>
  <c r="BA498" i="26" s="1"/>
  <c r="AB498" i="26"/>
  <c r="AZ498" i="26" s="1"/>
  <c r="AA498" i="26"/>
  <c r="AY498" i="26" s="1"/>
  <c r="Z498" i="26"/>
  <c r="Y498" i="26"/>
  <c r="X498" i="26"/>
  <c r="AV498" i="26" s="1"/>
  <c r="W498" i="26"/>
  <c r="AU498" i="26" s="1"/>
  <c r="AV497" i="26"/>
  <c r="AQ497" i="26"/>
  <c r="BO497" i="26" s="1"/>
  <c r="AP497" i="26"/>
  <c r="BN497" i="26" s="1"/>
  <c r="AO497" i="26"/>
  <c r="AN497" i="26"/>
  <c r="BL497" i="26" s="1"/>
  <c r="AM497" i="26"/>
  <c r="AL497" i="26"/>
  <c r="BJ497" i="26" s="1"/>
  <c r="AK497" i="26"/>
  <c r="BI497" i="26" s="1"/>
  <c r="AJ497" i="26"/>
  <c r="AI497" i="26"/>
  <c r="AH497" i="26"/>
  <c r="BF497" i="26" s="1"/>
  <c r="AG497" i="26"/>
  <c r="AF497" i="26"/>
  <c r="BD497" i="26" s="1"/>
  <c r="AE497" i="26"/>
  <c r="BC497" i="26" s="1"/>
  <c r="AD497" i="26"/>
  <c r="BB497" i="26" s="1"/>
  <c r="AC497" i="26"/>
  <c r="AB497" i="26"/>
  <c r="AZ497" i="26" s="1"/>
  <c r="AA497" i="26"/>
  <c r="Z497" i="26"/>
  <c r="AX497" i="26" s="1"/>
  <c r="Y497" i="26"/>
  <c r="AW497" i="26" s="1"/>
  <c r="X497" i="26"/>
  <c r="W497" i="26"/>
  <c r="BG496" i="26"/>
  <c r="AQ496" i="26"/>
  <c r="BO496" i="26" s="1"/>
  <c r="AP496" i="26"/>
  <c r="BN496" i="26" s="1"/>
  <c r="AO496" i="26"/>
  <c r="BM496" i="26" s="1"/>
  <c r="AN496" i="26"/>
  <c r="BL496" i="26" s="1"/>
  <c r="AM496" i="26"/>
  <c r="BK496" i="26" s="1"/>
  <c r="AL496" i="26"/>
  <c r="AK496" i="26"/>
  <c r="BI496" i="26" s="1"/>
  <c r="AJ496" i="26"/>
  <c r="BH496" i="26" s="1"/>
  <c r="AI496" i="26"/>
  <c r="AH496" i="26"/>
  <c r="BF496" i="26" s="1"/>
  <c r="AG496" i="26"/>
  <c r="BE496" i="26" s="1"/>
  <c r="AF496" i="26"/>
  <c r="AE496" i="26"/>
  <c r="BC496" i="26" s="1"/>
  <c r="AD496" i="26"/>
  <c r="BB496" i="26" s="1"/>
  <c r="AC496" i="26"/>
  <c r="BA496" i="26" s="1"/>
  <c r="AB496" i="26"/>
  <c r="AZ496" i="26" s="1"/>
  <c r="AA496" i="26"/>
  <c r="AY496" i="26" s="1"/>
  <c r="Z496" i="26"/>
  <c r="Y496" i="26"/>
  <c r="AW496" i="26" s="1"/>
  <c r="X496" i="26"/>
  <c r="AV496" i="26" s="1"/>
  <c r="W496" i="26"/>
  <c r="AU496" i="26" s="1"/>
  <c r="BL495" i="26"/>
  <c r="AQ495" i="26"/>
  <c r="BO495" i="26" s="1"/>
  <c r="AP495" i="26"/>
  <c r="BN495" i="26" s="1"/>
  <c r="AO495" i="26"/>
  <c r="BM495" i="26" s="1"/>
  <c r="AN495" i="26"/>
  <c r="AM495" i="26"/>
  <c r="BK495" i="26" s="1"/>
  <c r="AL495" i="26"/>
  <c r="AK495" i="26"/>
  <c r="BI495" i="26" s="1"/>
  <c r="AJ495" i="26"/>
  <c r="BH495" i="26" s="1"/>
  <c r="AI495" i="26"/>
  <c r="BG495" i="26" s="1"/>
  <c r="AH495" i="26"/>
  <c r="BF495" i="26" s="1"/>
  <c r="AG495" i="26"/>
  <c r="BE495" i="26" s="1"/>
  <c r="AF495" i="26"/>
  <c r="AE495" i="26"/>
  <c r="BC495" i="26" s="1"/>
  <c r="AD495" i="26"/>
  <c r="BB495" i="26" s="1"/>
  <c r="AC495" i="26"/>
  <c r="BA495" i="26" s="1"/>
  <c r="AB495" i="26"/>
  <c r="AZ495" i="26" s="1"/>
  <c r="AA495" i="26"/>
  <c r="AY495" i="26" s="1"/>
  <c r="Z495" i="26"/>
  <c r="Y495" i="26"/>
  <c r="AW495" i="26" s="1"/>
  <c r="X495" i="26"/>
  <c r="AV495" i="26" s="1"/>
  <c r="W495" i="26"/>
  <c r="AU495" i="26" s="1"/>
  <c r="AQ494" i="26"/>
  <c r="BO494" i="26" s="1"/>
  <c r="AP494" i="26"/>
  <c r="BN494" i="26" s="1"/>
  <c r="AO494" i="26"/>
  <c r="BM494" i="26" s="1"/>
  <c r="AN494" i="26"/>
  <c r="BL494" i="26" s="1"/>
  <c r="AM494" i="26"/>
  <c r="AL494" i="26"/>
  <c r="AK494" i="26"/>
  <c r="BI494" i="26" s="1"/>
  <c r="AJ494" i="26"/>
  <c r="BH494" i="26" s="1"/>
  <c r="AI494" i="26"/>
  <c r="BG494" i="26" s="1"/>
  <c r="AH494" i="26"/>
  <c r="BF494" i="26" s="1"/>
  <c r="AG494" i="26"/>
  <c r="AF494" i="26"/>
  <c r="AE494" i="26"/>
  <c r="BC494" i="26" s="1"/>
  <c r="AD494" i="26"/>
  <c r="BB494" i="26" s="1"/>
  <c r="AC494" i="26"/>
  <c r="BA494" i="26" s="1"/>
  <c r="AB494" i="26"/>
  <c r="AZ494" i="26" s="1"/>
  <c r="AA494" i="26"/>
  <c r="Z494" i="26"/>
  <c r="Y494" i="26"/>
  <c r="AW494" i="26" s="1"/>
  <c r="X494" i="26"/>
  <c r="AV494" i="26" s="1"/>
  <c r="W494" i="26"/>
  <c r="AU494" i="26" s="1"/>
  <c r="DL493" i="26"/>
  <c r="DK493" i="26"/>
  <c r="DJ493" i="26"/>
  <c r="DI493" i="26"/>
  <c r="DH493" i="26"/>
  <c r="DG493" i="26"/>
  <c r="DF493" i="26"/>
  <c r="DE493" i="26"/>
  <c r="DD493" i="26"/>
  <c r="DC493" i="26"/>
  <c r="DB493" i="26"/>
  <c r="DA493" i="26"/>
  <c r="CZ493" i="26"/>
  <c r="CY493" i="26"/>
  <c r="CX493" i="26"/>
  <c r="CW493" i="26"/>
  <c r="CV493" i="26"/>
  <c r="CU493" i="26"/>
  <c r="CT493" i="26"/>
  <c r="CS493" i="26"/>
  <c r="CR493" i="26"/>
  <c r="BC493" i="26"/>
  <c r="AU493" i="26"/>
  <c r="AQ493" i="26"/>
  <c r="BO493" i="26" s="1"/>
  <c r="AP493" i="26"/>
  <c r="BN493" i="26" s="1"/>
  <c r="AO493" i="26"/>
  <c r="BM493" i="26" s="1"/>
  <c r="AN493" i="26"/>
  <c r="AM493" i="26"/>
  <c r="BK493" i="26" s="1"/>
  <c r="AL493" i="26"/>
  <c r="AK493" i="26"/>
  <c r="BI493" i="26" s="1"/>
  <c r="AJ493" i="26"/>
  <c r="BH493" i="26" s="1"/>
  <c r="AI493" i="26"/>
  <c r="BG493" i="26" s="1"/>
  <c r="AH493" i="26"/>
  <c r="AG493" i="26"/>
  <c r="AF493" i="26"/>
  <c r="AE493" i="26"/>
  <c r="AD493" i="26"/>
  <c r="BB493" i="26" s="1"/>
  <c r="AC493" i="26"/>
  <c r="BA493" i="26" s="1"/>
  <c r="AB493" i="26"/>
  <c r="AA493" i="26"/>
  <c r="AY493" i="26" s="1"/>
  <c r="BW493" i="26" s="1"/>
  <c r="Z493" i="26"/>
  <c r="Y493" i="26"/>
  <c r="AW493" i="26" s="1"/>
  <c r="X493" i="26"/>
  <c r="AV493" i="26" s="1"/>
  <c r="W493" i="26"/>
  <c r="CI492" i="26"/>
  <c r="CE492" i="26"/>
  <c r="BY492" i="26"/>
  <c r="BG492" i="26"/>
  <c r="BF492" i="26"/>
  <c r="AU492" i="26"/>
  <c r="AQ492" i="26"/>
  <c r="BO492" i="26" s="1"/>
  <c r="AP492" i="26"/>
  <c r="BN492" i="26" s="1"/>
  <c r="AO492" i="26"/>
  <c r="BM492" i="26" s="1"/>
  <c r="AN492" i="26"/>
  <c r="CJ492" i="26" s="1"/>
  <c r="AM492" i="26"/>
  <c r="BK492" i="26" s="1"/>
  <c r="AL492" i="26"/>
  <c r="CH492" i="26" s="1"/>
  <c r="AK492" i="26"/>
  <c r="BI492" i="26" s="1"/>
  <c r="AJ492" i="26"/>
  <c r="BH492" i="26" s="1"/>
  <c r="AI492" i="26"/>
  <c r="AH492" i="26"/>
  <c r="CD492" i="26" s="1"/>
  <c r="AG492" i="26"/>
  <c r="CC492" i="26" s="1"/>
  <c r="AF492" i="26"/>
  <c r="CB492" i="26" s="1"/>
  <c r="AE492" i="26"/>
  <c r="BC492" i="26" s="1"/>
  <c r="AD492" i="26"/>
  <c r="BB492" i="26" s="1"/>
  <c r="AC492" i="26"/>
  <c r="BA492" i="26" s="1"/>
  <c r="AB492" i="26"/>
  <c r="BX492" i="26" s="1"/>
  <c r="AA492" i="26"/>
  <c r="BW492" i="26" s="1"/>
  <c r="Z492" i="26"/>
  <c r="BV492" i="26" s="1"/>
  <c r="Y492" i="26"/>
  <c r="BU492" i="26" s="1"/>
  <c r="X492" i="26"/>
  <c r="BT492" i="26" s="1"/>
  <c r="W492" i="26"/>
  <c r="BS492" i="26" s="1"/>
  <c r="BR491" i="26"/>
  <c r="AT491" i="26"/>
  <c r="V491" i="26"/>
  <c r="AR50" i="27"/>
  <c r="AQ50" i="27"/>
  <c r="AP50" i="27"/>
  <c r="AO50" i="27"/>
  <c r="AN50" i="27"/>
  <c r="AM50" i="27"/>
  <c r="AL50" i="27"/>
  <c r="AK50" i="27"/>
  <c r="AJ50" i="27"/>
  <c r="BI44" i="27" s="1"/>
  <c r="AI50" i="27"/>
  <c r="AH50" i="27"/>
  <c r="AG50" i="27"/>
  <c r="AF50" i="27"/>
  <c r="AE50" i="27"/>
  <c r="AD50" i="27"/>
  <c r="BC48" i="27" s="1"/>
  <c r="AC50" i="27"/>
  <c r="AB50" i="27"/>
  <c r="AA50" i="27"/>
  <c r="Z50" i="27"/>
  <c r="Y50" i="27"/>
  <c r="X50" i="27"/>
  <c r="AW39" i="27" s="1"/>
  <c r="W50" i="27"/>
  <c r="AR49" i="27"/>
  <c r="AQ49" i="27"/>
  <c r="BP49" i="27" s="1"/>
  <c r="AP49" i="27"/>
  <c r="BO49" i="27" s="1"/>
  <c r="AO49" i="27"/>
  <c r="BN49" i="27" s="1"/>
  <c r="AN49" i="27"/>
  <c r="BM49" i="27" s="1"/>
  <c r="AM49" i="27"/>
  <c r="BL49" i="27" s="1"/>
  <c r="AL49" i="27"/>
  <c r="AK49" i="27"/>
  <c r="BJ49" i="27" s="1"/>
  <c r="AJ49" i="27"/>
  <c r="BI49" i="27" s="1"/>
  <c r="AI49" i="27"/>
  <c r="BH49" i="27" s="1"/>
  <c r="AH49" i="27"/>
  <c r="BG49" i="27" s="1"/>
  <c r="AG49" i="27"/>
  <c r="BF49" i="27" s="1"/>
  <c r="AF49" i="27"/>
  <c r="AE49" i="27"/>
  <c r="BD49" i="27" s="1"/>
  <c r="AD49" i="27"/>
  <c r="BC49" i="27" s="1"/>
  <c r="AC49" i="27"/>
  <c r="BB49" i="27" s="1"/>
  <c r="AB49" i="27"/>
  <c r="BA49" i="27" s="1"/>
  <c r="AA49" i="27"/>
  <c r="AZ49" i="27" s="1"/>
  <c r="Z49" i="27"/>
  <c r="Y49" i="27"/>
  <c r="AX49" i="27" s="1"/>
  <c r="X49" i="27"/>
  <c r="AW49" i="27" s="1"/>
  <c r="W49" i="27"/>
  <c r="AV49" i="27" s="1"/>
  <c r="AR48" i="27"/>
  <c r="AQ48" i="27"/>
  <c r="BP48" i="27" s="1"/>
  <c r="AP48" i="27"/>
  <c r="BO48" i="27" s="1"/>
  <c r="AO48" i="27"/>
  <c r="BN48" i="27" s="1"/>
  <c r="AN48" i="27"/>
  <c r="AM48" i="27"/>
  <c r="BL48" i="27" s="1"/>
  <c r="AL48" i="27"/>
  <c r="AK48" i="27"/>
  <c r="BJ48" i="27" s="1"/>
  <c r="AJ48" i="27"/>
  <c r="BI48" i="27" s="1"/>
  <c r="AI48" i="27"/>
  <c r="BH48" i="27" s="1"/>
  <c r="AH48" i="27"/>
  <c r="AG48" i="27"/>
  <c r="BF48" i="27" s="1"/>
  <c r="AF48" i="27"/>
  <c r="AE48" i="27"/>
  <c r="BD48" i="27" s="1"/>
  <c r="AD48" i="27"/>
  <c r="AC48" i="27"/>
  <c r="BB48" i="27" s="1"/>
  <c r="AB48" i="27"/>
  <c r="AA48" i="27"/>
  <c r="AZ48" i="27" s="1"/>
  <c r="Z48" i="27"/>
  <c r="Y48" i="27"/>
  <c r="AX48" i="27" s="1"/>
  <c r="X48" i="27"/>
  <c r="AW48" i="27" s="1"/>
  <c r="W48" i="27"/>
  <c r="AV48" i="27" s="1"/>
  <c r="AR47" i="27"/>
  <c r="AQ47" i="27"/>
  <c r="AP47" i="27"/>
  <c r="BO47" i="27" s="1"/>
  <c r="AO47" i="27"/>
  <c r="BN47" i="27" s="1"/>
  <c r="AN47" i="27"/>
  <c r="AM47" i="27"/>
  <c r="BL47" i="27" s="1"/>
  <c r="AL47" i="27"/>
  <c r="AK47" i="27"/>
  <c r="AJ47" i="27"/>
  <c r="BI47" i="27" s="1"/>
  <c r="AI47" i="27"/>
  <c r="BH47" i="27" s="1"/>
  <c r="AH47" i="27"/>
  <c r="AG47" i="27"/>
  <c r="BF47" i="27" s="1"/>
  <c r="AF47" i="27"/>
  <c r="AE47" i="27"/>
  <c r="AD47" i="27"/>
  <c r="AC47" i="27"/>
  <c r="BB47" i="27" s="1"/>
  <c r="AB47" i="27"/>
  <c r="AA47" i="27"/>
  <c r="AZ47" i="27" s="1"/>
  <c r="Z47" i="27"/>
  <c r="Y47" i="27"/>
  <c r="X47" i="27"/>
  <c r="W47" i="27"/>
  <c r="AV47" i="27" s="1"/>
  <c r="AX46" i="27"/>
  <c r="AR46" i="27"/>
  <c r="BQ46" i="27" s="1"/>
  <c r="AQ46" i="27"/>
  <c r="AP46" i="27"/>
  <c r="AO46" i="27"/>
  <c r="BN46" i="27" s="1"/>
  <c r="AN46" i="27"/>
  <c r="BM46" i="27" s="1"/>
  <c r="AM46" i="27"/>
  <c r="BL46" i="27" s="1"/>
  <c r="AL46" i="27"/>
  <c r="BK46" i="27" s="1"/>
  <c r="AK46" i="27"/>
  <c r="BJ46" i="27" s="1"/>
  <c r="AJ46" i="27"/>
  <c r="AI46" i="27"/>
  <c r="BH46" i="27" s="1"/>
  <c r="AH46" i="27"/>
  <c r="BG46" i="27" s="1"/>
  <c r="AG46" i="27"/>
  <c r="BF46" i="27" s="1"/>
  <c r="AF46" i="27"/>
  <c r="BE46" i="27" s="1"/>
  <c r="AE46" i="27"/>
  <c r="AD46" i="27"/>
  <c r="AC46" i="27"/>
  <c r="BB46" i="27" s="1"/>
  <c r="AB46" i="27"/>
  <c r="BA46" i="27" s="1"/>
  <c r="AA46" i="27"/>
  <c r="AZ46" i="27" s="1"/>
  <c r="Z46" i="27"/>
  <c r="AY46" i="27" s="1"/>
  <c r="Y46" i="27"/>
  <c r="X46" i="27"/>
  <c r="W46" i="27"/>
  <c r="AV46" i="27" s="1"/>
  <c r="BD45" i="27"/>
  <c r="AX45" i="27"/>
  <c r="AR45" i="27"/>
  <c r="AQ45" i="27"/>
  <c r="BP45" i="27" s="1"/>
  <c r="AP45" i="27"/>
  <c r="AO45" i="27"/>
  <c r="BN45" i="27" s="1"/>
  <c r="AN45" i="27"/>
  <c r="AM45" i="27"/>
  <c r="BL45" i="27" s="1"/>
  <c r="AL45" i="27"/>
  <c r="AK45" i="27"/>
  <c r="AJ45" i="27"/>
  <c r="AI45" i="27"/>
  <c r="BH45" i="27" s="1"/>
  <c r="AH45" i="27"/>
  <c r="AG45" i="27"/>
  <c r="BF45" i="27" s="1"/>
  <c r="AF45" i="27"/>
  <c r="AE45" i="27"/>
  <c r="AD45" i="27"/>
  <c r="AC45" i="27"/>
  <c r="BB45" i="27" s="1"/>
  <c r="AB45" i="27"/>
  <c r="AA45" i="27"/>
  <c r="AZ45" i="27" s="1"/>
  <c r="Z45" i="27"/>
  <c r="Y45" i="27"/>
  <c r="X45" i="27"/>
  <c r="W45" i="27"/>
  <c r="AV45" i="27" s="1"/>
  <c r="BK44" i="27"/>
  <c r="AY44" i="27"/>
  <c r="AR44" i="27"/>
  <c r="BQ44" i="27" s="1"/>
  <c r="AQ44" i="27"/>
  <c r="AP44" i="27"/>
  <c r="AO44" i="27"/>
  <c r="BN44" i="27" s="1"/>
  <c r="AN44" i="27"/>
  <c r="BM44" i="27" s="1"/>
  <c r="AM44" i="27"/>
  <c r="BL44" i="27" s="1"/>
  <c r="AL44" i="27"/>
  <c r="AK44" i="27"/>
  <c r="AJ44" i="27"/>
  <c r="AI44" i="27"/>
  <c r="BH44" i="27" s="1"/>
  <c r="AH44" i="27"/>
  <c r="AG44" i="27"/>
  <c r="BF44" i="27" s="1"/>
  <c r="AF44" i="27"/>
  <c r="AE44" i="27"/>
  <c r="AD44" i="27"/>
  <c r="AC44" i="27"/>
  <c r="BB44" i="27" s="1"/>
  <c r="AB44" i="27"/>
  <c r="AA44" i="27"/>
  <c r="AZ44" i="27" s="1"/>
  <c r="Z44" i="27"/>
  <c r="Y44" i="27"/>
  <c r="X44" i="27"/>
  <c r="AW44" i="27" s="1"/>
  <c r="W44" i="27"/>
  <c r="AV44" i="27" s="1"/>
  <c r="AX43" i="27"/>
  <c r="AR43" i="27"/>
  <c r="BQ43" i="27" s="1"/>
  <c r="AQ43" i="27"/>
  <c r="BP43" i="27" s="1"/>
  <c r="AP43" i="27"/>
  <c r="AO43" i="27"/>
  <c r="BN43" i="27" s="1"/>
  <c r="AN43" i="27"/>
  <c r="AM43" i="27"/>
  <c r="BL43" i="27" s="1"/>
  <c r="AL43" i="27"/>
  <c r="AK43" i="27"/>
  <c r="BJ43" i="27" s="1"/>
  <c r="AJ43" i="27"/>
  <c r="AI43" i="27"/>
  <c r="BH43" i="27" s="1"/>
  <c r="AH43" i="27"/>
  <c r="AG43" i="27"/>
  <c r="BF43" i="27" s="1"/>
  <c r="AF43" i="27"/>
  <c r="AE43" i="27"/>
  <c r="BD43" i="27" s="1"/>
  <c r="AD43" i="27"/>
  <c r="AC43" i="27"/>
  <c r="BB43" i="27" s="1"/>
  <c r="AB43" i="27"/>
  <c r="AA43" i="27"/>
  <c r="AZ43" i="27" s="1"/>
  <c r="Z43" i="27"/>
  <c r="Y43" i="27"/>
  <c r="X43" i="27"/>
  <c r="W43" i="27"/>
  <c r="AV43" i="27" s="1"/>
  <c r="BC42" i="27"/>
  <c r="AR42" i="27"/>
  <c r="BQ42" i="27" s="1"/>
  <c r="AQ42" i="27"/>
  <c r="AP42" i="27"/>
  <c r="BO42" i="27" s="1"/>
  <c r="AO42" i="27"/>
  <c r="BN42" i="27" s="1"/>
  <c r="AN42" i="27"/>
  <c r="BM42" i="27" s="1"/>
  <c r="AM42" i="27"/>
  <c r="BL42" i="27" s="1"/>
  <c r="AL42" i="27"/>
  <c r="BK42" i="27" s="1"/>
  <c r="AK42" i="27"/>
  <c r="AJ42" i="27"/>
  <c r="AI42" i="27"/>
  <c r="BH42" i="27" s="1"/>
  <c r="AH42" i="27"/>
  <c r="AG42" i="27"/>
  <c r="BF42" i="27" s="1"/>
  <c r="AF42" i="27"/>
  <c r="BE42" i="27" s="1"/>
  <c r="AE42" i="27"/>
  <c r="AD42" i="27"/>
  <c r="AC42" i="27"/>
  <c r="BB42" i="27" s="1"/>
  <c r="AB42" i="27"/>
  <c r="AA42" i="27"/>
  <c r="AZ42" i="27" s="1"/>
  <c r="Z42" i="27"/>
  <c r="AY42" i="27" s="1"/>
  <c r="Y42" i="27"/>
  <c r="X42" i="27"/>
  <c r="AW42" i="27" s="1"/>
  <c r="W42" i="27"/>
  <c r="AV42" i="27" s="1"/>
  <c r="BI41" i="27"/>
  <c r="AR41" i="27"/>
  <c r="BQ41" i="27" s="1"/>
  <c r="AQ41" i="27"/>
  <c r="AP41" i="27"/>
  <c r="AO41" i="27"/>
  <c r="BN41" i="27" s="1"/>
  <c r="AN41" i="27"/>
  <c r="AM41" i="27"/>
  <c r="BL41" i="27" s="1"/>
  <c r="AL41" i="27"/>
  <c r="BK41" i="27" s="1"/>
  <c r="AK41" i="27"/>
  <c r="AJ41" i="27"/>
  <c r="AI41" i="27"/>
  <c r="BH41" i="27" s="1"/>
  <c r="AH41" i="27"/>
  <c r="BG41" i="27" s="1"/>
  <c r="AG41" i="27"/>
  <c r="BF41" i="27" s="1"/>
  <c r="AF41" i="27"/>
  <c r="BE41" i="27" s="1"/>
  <c r="AE41" i="27"/>
  <c r="BD41" i="27" s="1"/>
  <c r="AD41" i="27"/>
  <c r="AC41" i="27"/>
  <c r="BB41" i="27" s="1"/>
  <c r="AB41" i="27"/>
  <c r="AA41" i="27"/>
  <c r="AZ41" i="27" s="1"/>
  <c r="Z41" i="27"/>
  <c r="AY41" i="27" s="1"/>
  <c r="Y41" i="27"/>
  <c r="X41" i="27"/>
  <c r="W41" i="27"/>
  <c r="AV41" i="27" s="1"/>
  <c r="BK40" i="27"/>
  <c r="AY40" i="27"/>
  <c r="AR40" i="27"/>
  <c r="AQ40" i="27"/>
  <c r="BP40" i="27" s="1"/>
  <c r="AP40" i="27"/>
  <c r="BO40" i="27" s="1"/>
  <c r="AO40" i="27"/>
  <c r="BN40" i="27" s="1"/>
  <c r="AN40" i="27"/>
  <c r="AM40" i="27"/>
  <c r="BL40" i="27" s="1"/>
  <c r="AL40" i="27"/>
  <c r="AK40" i="27"/>
  <c r="BJ40" i="27" s="1"/>
  <c r="AJ40" i="27"/>
  <c r="BI40" i="27" s="1"/>
  <c r="AI40" i="27"/>
  <c r="BH40" i="27" s="1"/>
  <c r="AH40" i="27"/>
  <c r="AG40" i="27"/>
  <c r="BF40" i="27" s="1"/>
  <c r="AF40" i="27"/>
  <c r="AE40" i="27"/>
  <c r="BD40" i="27" s="1"/>
  <c r="AD40" i="27"/>
  <c r="BC40" i="27" s="1"/>
  <c r="AC40" i="27"/>
  <c r="BB40" i="27" s="1"/>
  <c r="AB40" i="27"/>
  <c r="AA40" i="27"/>
  <c r="AZ40" i="27" s="1"/>
  <c r="Z40" i="27"/>
  <c r="Y40" i="27"/>
  <c r="AX40" i="27" s="1"/>
  <c r="X40" i="27"/>
  <c r="AW40" i="27" s="1"/>
  <c r="W40" i="27"/>
  <c r="AV40" i="27" s="1"/>
  <c r="CV39" i="27"/>
  <c r="AZ39" i="27"/>
  <c r="AR39" i="27"/>
  <c r="BQ39" i="27" s="1"/>
  <c r="AQ39" i="27"/>
  <c r="AP39" i="27"/>
  <c r="AO39" i="27"/>
  <c r="BN39" i="27" s="1"/>
  <c r="AN39" i="27"/>
  <c r="AM39" i="27"/>
  <c r="BL39" i="27" s="1"/>
  <c r="AL39" i="27"/>
  <c r="BK39" i="27" s="1"/>
  <c r="AK39" i="27"/>
  <c r="AJ39" i="27"/>
  <c r="AI39" i="27"/>
  <c r="BH39" i="27" s="1"/>
  <c r="AH39" i="27"/>
  <c r="AG39" i="27"/>
  <c r="BF39" i="27" s="1"/>
  <c r="AF39" i="27"/>
  <c r="BE39" i="27" s="1"/>
  <c r="AE39" i="27"/>
  <c r="AD39" i="27"/>
  <c r="AC39" i="27"/>
  <c r="BB39" i="27" s="1"/>
  <c r="AB39" i="27"/>
  <c r="AA39" i="27"/>
  <c r="Z39" i="27"/>
  <c r="AY39" i="27" s="1"/>
  <c r="Y39" i="27"/>
  <c r="X39" i="27"/>
  <c r="W39" i="27"/>
  <c r="AV39" i="27" s="1"/>
  <c r="BQ38" i="27"/>
  <c r="AR38" i="27"/>
  <c r="AQ38" i="27"/>
  <c r="AP38" i="27"/>
  <c r="BO38" i="27" s="1"/>
  <c r="AO38" i="27"/>
  <c r="BN38" i="27" s="1"/>
  <c r="AN38" i="27"/>
  <c r="AM38" i="27"/>
  <c r="BL38" i="27" s="1"/>
  <c r="AL38" i="27"/>
  <c r="BK38" i="27" s="1"/>
  <c r="AK38" i="27"/>
  <c r="AJ38" i="27"/>
  <c r="BI38" i="27" s="1"/>
  <c r="AI38" i="27"/>
  <c r="BH38" i="27" s="1"/>
  <c r="AH38" i="27"/>
  <c r="AG38" i="27"/>
  <c r="BF38" i="27" s="1"/>
  <c r="AF38" i="27"/>
  <c r="BE38" i="27" s="1"/>
  <c r="AE38" i="27"/>
  <c r="AD38" i="27"/>
  <c r="BC38" i="27" s="1"/>
  <c r="AC38" i="27"/>
  <c r="BB38" i="27" s="1"/>
  <c r="AB38" i="27"/>
  <c r="AA38" i="27"/>
  <c r="AZ38" i="27" s="1"/>
  <c r="Z38" i="27"/>
  <c r="AY38" i="27" s="1"/>
  <c r="Y38" i="27"/>
  <c r="X38" i="27"/>
  <c r="AW38" i="27" s="1"/>
  <c r="W38" i="27"/>
  <c r="AV38" i="27" s="1"/>
  <c r="BE37" i="27"/>
  <c r="BB37" i="27"/>
  <c r="AR37" i="27"/>
  <c r="BQ37" i="27" s="1"/>
  <c r="AQ37" i="27"/>
  <c r="AP37" i="27"/>
  <c r="AO37" i="27"/>
  <c r="BN37" i="27" s="1"/>
  <c r="AN37" i="27"/>
  <c r="BM37" i="27" s="1"/>
  <c r="AM37" i="27"/>
  <c r="BL37" i="27" s="1"/>
  <c r="AL37" i="27"/>
  <c r="BK37" i="27" s="1"/>
  <c r="AK37" i="27"/>
  <c r="AJ37" i="27"/>
  <c r="AI37" i="27"/>
  <c r="BH37" i="27" s="1"/>
  <c r="AH37" i="27"/>
  <c r="BG37" i="27" s="1"/>
  <c r="AG37" i="27"/>
  <c r="BF37" i="27" s="1"/>
  <c r="AF37" i="27"/>
  <c r="AE37" i="27"/>
  <c r="AD37" i="27"/>
  <c r="AC37" i="27"/>
  <c r="AB37" i="27"/>
  <c r="BA37" i="27" s="1"/>
  <c r="AA37" i="27"/>
  <c r="AZ37" i="27" s="1"/>
  <c r="Z37" i="27"/>
  <c r="AY37" i="27" s="1"/>
  <c r="Y37" i="27"/>
  <c r="X37" i="27"/>
  <c r="W37" i="27"/>
  <c r="AV37" i="27" s="1"/>
  <c r="BO36" i="27"/>
  <c r="AR36" i="27"/>
  <c r="BQ36" i="27" s="1"/>
  <c r="AQ36" i="27"/>
  <c r="AP36" i="27"/>
  <c r="AO36" i="27"/>
  <c r="BN36" i="27" s="1"/>
  <c r="AN36" i="27"/>
  <c r="AM36" i="27"/>
  <c r="BL36" i="27" s="1"/>
  <c r="AL36" i="27"/>
  <c r="BK36" i="27" s="1"/>
  <c r="AK36" i="27"/>
  <c r="AJ36" i="27"/>
  <c r="BI36" i="27" s="1"/>
  <c r="AI36" i="27"/>
  <c r="BH36" i="27" s="1"/>
  <c r="AH36" i="27"/>
  <c r="AG36" i="27"/>
  <c r="BF36" i="27" s="1"/>
  <c r="AF36" i="27"/>
  <c r="BE36" i="27" s="1"/>
  <c r="AE36" i="27"/>
  <c r="AD36" i="27"/>
  <c r="BC36" i="27" s="1"/>
  <c r="AC36" i="27"/>
  <c r="BB36" i="27" s="1"/>
  <c r="AB36" i="27"/>
  <c r="AA36" i="27"/>
  <c r="AZ36" i="27" s="1"/>
  <c r="Z36" i="27"/>
  <c r="AY36" i="27" s="1"/>
  <c r="Y36" i="27"/>
  <c r="X36" i="27"/>
  <c r="AW36" i="27" s="1"/>
  <c r="W36" i="27"/>
  <c r="AV36" i="27" s="1"/>
  <c r="AR35" i="27"/>
  <c r="BQ35" i="27" s="1"/>
  <c r="AQ35" i="27"/>
  <c r="BP35" i="27" s="1"/>
  <c r="AP35" i="27"/>
  <c r="AO35" i="27"/>
  <c r="BN35" i="27" s="1"/>
  <c r="AN35" i="27"/>
  <c r="BM35" i="27" s="1"/>
  <c r="AM35" i="27"/>
  <c r="BL35" i="27" s="1"/>
  <c r="AL35" i="27"/>
  <c r="BK35" i="27" s="1"/>
  <c r="AK35" i="27"/>
  <c r="BJ35" i="27" s="1"/>
  <c r="AJ35" i="27"/>
  <c r="AI35" i="27"/>
  <c r="BH35" i="27" s="1"/>
  <c r="AH35" i="27"/>
  <c r="AG35" i="27"/>
  <c r="BF35" i="27" s="1"/>
  <c r="AF35" i="27"/>
  <c r="BE35" i="27" s="1"/>
  <c r="AE35" i="27"/>
  <c r="BD35" i="27" s="1"/>
  <c r="AD35" i="27"/>
  <c r="AC35" i="27"/>
  <c r="BB35" i="27" s="1"/>
  <c r="AB35" i="27"/>
  <c r="BA35" i="27" s="1"/>
  <c r="AA35" i="27"/>
  <c r="AZ35" i="27" s="1"/>
  <c r="Z35" i="27"/>
  <c r="AY35" i="27" s="1"/>
  <c r="Y35" i="27"/>
  <c r="AX35" i="27" s="1"/>
  <c r="X35" i="27"/>
  <c r="W35" i="27"/>
  <c r="AV35" i="27" s="1"/>
  <c r="DP34" i="27"/>
  <c r="DO34" i="27"/>
  <c r="DN34" i="27"/>
  <c r="DM34" i="27"/>
  <c r="DL34" i="27"/>
  <c r="DK34" i="27"/>
  <c r="DJ34" i="27"/>
  <c r="DI34" i="27"/>
  <c r="DH34" i="27"/>
  <c r="DG34" i="27"/>
  <c r="DF34" i="27"/>
  <c r="DE34" i="27"/>
  <c r="DD34" i="27"/>
  <c r="DC34" i="27"/>
  <c r="DB34" i="27"/>
  <c r="DA34" i="27"/>
  <c r="CZ34" i="27"/>
  <c r="CY34" i="27"/>
  <c r="CX34" i="27"/>
  <c r="CW34" i="27"/>
  <c r="CV34" i="27"/>
  <c r="CU34" i="27"/>
  <c r="BQ34" i="27"/>
  <c r="CP34" i="27" s="1"/>
  <c r="AR34" i="27"/>
  <c r="AQ34" i="27"/>
  <c r="BP34" i="27" s="1"/>
  <c r="AP34" i="27"/>
  <c r="BO34" i="27" s="1"/>
  <c r="AO34" i="27"/>
  <c r="BN34" i="27" s="1"/>
  <c r="CM34" i="27" s="1"/>
  <c r="AN34" i="27"/>
  <c r="BM34" i="27" s="1"/>
  <c r="AM34" i="27"/>
  <c r="BL34" i="27" s="1"/>
  <c r="AL34" i="27"/>
  <c r="BK34" i="27" s="1"/>
  <c r="AK34" i="27"/>
  <c r="BJ34" i="27" s="1"/>
  <c r="AJ34" i="27"/>
  <c r="BI34" i="27" s="1"/>
  <c r="AI34" i="27"/>
  <c r="BH34" i="27" s="1"/>
  <c r="CG34" i="27" s="1"/>
  <c r="AH34" i="27"/>
  <c r="BG34" i="27" s="1"/>
  <c r="AG34" i="27"/>
  <c r="BF34" i="27" s="1"/>
  <c r="AF34" i="27"/>
  <c r="BE34" i="27" s="1"/>
  <c r="AE34" i="27"/>
  <c r="BD34" i="27" s="1"/>
  <c r="AD34" i="27"/>
  <c r="BC34" i="27" s="1"/>
  <c r="AC34" i="27"/>
  <c r="BB34" i="27" s="1"/>
  <c r="AB34" i="27"/>
  <c r="BA34" i="27" s="1"/>
  <c r="BZ34" i="27" s="1"/>
  <c r="AA34" i="27"/>
  <c r="AZ34" i="27" s="1"/>
  <c r="Z34" i="27"/>
  <c r="AY34" i="27" s="1"/>
  <c r="Y34" i="27"/>
  <c r="AX34" i="27" s="1"/>
  <c r="X34" i="27"/>
  <c r="AW34" i="27" s="1"/>
  <c r="W34" i="27"/>
  <c r="AV34" i="27" s="1"/>
  <c r="BU34" i="27" s="1"/>
  <c r="CP33" i="27"/>
  <c r="CM33" i="27"/>
  <c r="BN33" i="27"/>
  <c r="BH33" i="27"/>
  <c r="BB33" i="27"/>
  <c r="AV33" i="27"/>
  <c r="AQ33" i="27"/>
  <c r="BP33" i="27" s="1"/>
  <c r="AP33" i="27"/>
  <c r="CN33" i="27" s="1"/>
  <c r="AO33" i="27"/>
  <c r="AN33" i="27"/>
  <c r="BM33" i="27" s="1"/>
  <c r="AM33" i="27"/>
  <c r="CK33" i="27" s="1"/>
  <c r="AL33" i="27"/>
  <c r="BK33" i="27" s="1"/>
  <c r="AK33" i="27"/>
  <c r="BJ33" i="27" s="1"/>
  <c r="AJ33" i="27"/>
  <c r="BI33" i="27" s="1"/>
  <c r="AI33" i="27"/>
  <c r="CG33" i="27" s="1"/>
  <c r="AH33" i="27"/>
  <c r="BG33" i="27" s="1"/>
  <c r="AG33" i="27"/>
  <c r="CE33" i="27" s="1"/>
  <c r="AF33" i="27"/>
  <c r="CD33" i="27" s="1"/>
  <c r="AE33" i="27"/>
  <c r="BD33" i="27" s="1"/>
  <c r="AD33" i="27"/>
  <c r="CB33" i="27" s="1"/>
  <c r="AC33" i="27"/>
  <c r="CA33" i="27" s="1"/>
  <c r="AB33" i="27"/>
  <c r="BZ33" i="27" s="1"/>
  <c r="AA33" i="27"/>
  <c r="AZ33" i="27" s="1"/>
  <c r="Z33" i="27"/>
  <c r="AY33" i="27" s="1"/>
  <c r="Y33" i="27"/>
  <c r="AX33" i="27" s="1"/>
  <c r="X33" i="27"/>
  <c r="BV33" i="27" s="1"/>
  <c r="W33" i="27"/>
  <c r="BU33" i="27" s="1"/>
  <c r="BT32" i="27"/>
  <c r="AU32" i="27"/>
  <c r="V32" i="27"/>
  <c r="AQ476" i="26"/>
  <c r="AP476" i="26"/>
  <c r="AO476" i="26"/>
  <c r="AN476" i="26"/>
  <c r="BL468" i="26" s="1"/>
  <c r="AM476" i="26"/>
  <c r="AL476" i="26"/>
  <c r="AK476" i="26"/>
  <c r="AJ476" i="26"/>
  <c r="AI476" i="26"/>
  <c r="AH476" i="26"/>
  <c r="AG476" i="26"/>
  <c r="AF476" i="26"/>
  <c r="AE476" i="26"/>
  <c r="AD476" i="26"/>
  <c r="BB475" i="26" s="1"/>
  <c r="AC476" i="26"/>
  <c r="AB476" i="26"/>
  <c r="AA476" i="26"/>
  <c r="Z476" i="26"/>
  <c r="Y476" i="26"/>
  <c r="X476" i="26"/>
  <c r="W476" i="26"/>
  <c r="AQ475" i="26"/>
  <c r="BO475" i="26" s="1"/>
  <c r="AP475" i="26"/>
  <c r="AO475" i="26"/>
  <c r="AN475" i="26"/>
  <c r="AM475" i="26"/>
  <c r="AL475" i="26"/>
  <c r="BJ475" i="26" s="1"/>
  <c r="AK475" i="26"/>
  <c r="BI475" i="26" s="1"/>
  <c r="AJ475" i="26"/>
  <c r="AI475" i="26"/>
  <c r="AH475" i="26"/>
  <c r="AG475" i="26"/>
  <c r="AF475" i="26"/>
  <c r="BD475" i="26" s="1"/>
  <c r="AE475" i="26"/>
  <c r="BC475" i="26" s="1"/>
  <c r="AD475" i="26"/>
  <c r="AC475" i="26"/>
  <c r="AB475" i="26"/>
  <c r="AA475" i="26"/>
  <c r="Z475" i="26"/>
  <c r="AX475" i="26" s="1"/>
  <c r="Y475" i="26"/>
  <c r="AW475" i="26" s="1"/>
  <c r="X475" i="26"/>
  <c r="W475" i="26"/>
  <c r="BG474" i="26"/>
  <c r="AQ474" i="26"/>
  <c r="AP474" i="26"/>
  <c r="AO474" i="26"/>
  <c r="BM474" i="26" s="1"/>
  <c r="AN474" i="26"/>
  <c r="AM474" i="26"/>
  <c r="BK474" i="26" s="1"/>
  <c r="AL474" i="26"/>
  <c r="BJ474" i="26" s="1"/>
  <c r="AK474" i="26"/>
  <c r="AJ474" i="26"/>
  <c r="AI474" i="26"/>
  <c r="AH474" i="26"/>
  <c r="AG474" i="26"/>
  <c r="BE474" i="26" s="1"/>
  <c r="AF474" i="26"/>
  <c r="BD474" i="26" s="1"/>
  <c r="AE474" i="26"/>
  <c r="AD474" i="26"/>
  <c r="AC474" i="26"/>
  <c r="BA474" i="26" s="1"/>
  <c r="AB474" i="26"/>
  <c r="AA474" i="26"/>
  <c r="AY474" i="26" s="1"/>
  <c r="Z474" i="26"/>
  <c r="AX474" i="26" s="1"/>
  <c r="Y474" i="26"/>
  <c r="X474" i="26"/>
  <c r="W474" i="26"/>
  <c r="AU474" i="26" s="1"/>
  <c r="BJ473" i="26"/>
  <c r="BC473" i="26"/>
  <c r="AQ473" i="26"/>
  <c r="BO473" i="26" s="1"/>
  <c r="AP473" i="26"/>
  <c r="BN473" i="26" s="1"/>
  <c r="AO473" i="26"/>
  <c r="BM473" i="26" s="1"/>
  <c r="AN473" i="26"/>
  <c r="AM473" i="26"/>
  <c r="AL473" i="26"/>
  <c r="AK473" i="26"/>
  <c r="BI473" i="26" s="1"/>
  <c r="AJ473" i="26"/>
  <c r="AI473" i="26"/>
  <c r="BG473" i="26" s="1"/>
  <c r="AH473" i="26"/>
  <c r="AG473" i="26"/>
  <c r="AF473" i="26"/>
  <c r="BD473" i="26" s="1"/>
  <c r="AE473" i="26"/>
  <c r="AD473" i="26"/>
  <c r="BB473" i="26" s="1"/>
  <c r="AC473" i="26"/>
  <c r="BA473" i="26" s="1"/>
  <c r="AB473" i="26"/>
  <c r="AA473" i="26"/>
  <c r="Z473" i="26"/>
  <c r="AX473" i="26" s="1"/>
  <c r="Y473" i="26"/>
  <c r="AW473" i="26" s="1"/>
  <c r="X473" i="26"/>
  <c r="W473" i="26"/>
  <c r="AU473" i="26" s="1"/>
  <c r="BA472" i="26"/>
  <c r="AQ472" i="26"/>
  <c r="BO472" i="26" s="1"/>
  <c r="AP472" i="26"/>
  <c r="BN472" i="26" s="1"/>
  <c r="AO472" i="26"/>
  <c r="BM472" i="26" s="1"/>
  <c r="AN472" i="26"/>
  <c r="AM472" i="26"/>
  <c r="BK472" i="26" s="1"/>
  <c r="AL472" i="26"/>
  <c r="BJ472" i="26" s="1"/>
  <c r="AK472" i="26"/>
  <c r="BI472" i="26" s="1"/>
  <c r="AJ472" i="26"/>
  <c r="BH472" i="26" s="1"/>
  <c r="AI472" i="26"/>
  <c r="BG472" i="26" s="1"/>
  <c r="AH472" i="26"/>
  <c r="AG472" i="26"/>
  <c r="BE472" i="26" s="1"/>
  <c r="AF472" i="26"/>
  <c r="BD472" i="26" s="1"/>
  <c r="AE472" i="26"/>
  <c r="BC472" i="26" s="1"/>
  <c r="AD472" i="26"/>
  <c r="BB472" i="26" s="1"/>
  <c r="AC472" i="26"/>
  <c r="AB472" i="26"/>
  <c r="AZ472" i="26" s="1"/>
  <c r="AA472" i="26"/>
  <c r="AY472" i="26" s="1"/>
  <c r="Z472" i="26"/>
  <c r="AX472" i="26" s="1"/>
  <c r="Y472" i="26"/>
  <c r="AW472" i="26" s="1"/>
  <c r="X472" i="26"/>
  <c r="AV472" i="26" s="1"/>
  <c r="W472" i="26"/>
  <c r="AU472" i="26" s="1"/>
  <c r="BN471" i="26"/>
  <c r="AQ471" i="26"/>
  <c r="BO471" i="26" s="1"/>
  <c r="AP471" i="26"/>
  <c r="AO471" i="26"/>
  <c r="BM471" i="26" s="1"/>
  <c r="AN471" i="26"/>
  <c r="AM471" i="26"/>
  <c r="BK471" i="26" s="1"/>
  <c r="AL471" i="26"/>
  <c r="BJ471" i="26" s="1"/>
  <c r="AK471" i="26"/>
  <c r="BI471" i="26" s="1"/>
  <c r="AJ471" i="26"/>
  <c r="BH471" i="26" s="1"/>
  <c r="AI471" i="26"/>
  <c r="BG471" i="26" s="1"/>
  <c r="AH471" i="26"/>
  <c r="AG471" i="26"/>
  <c r="AF471" i="26"/>
  <c r="BD471" i="26" s="1"/>
  <c r="AE471" i="26"/>
  <c r="BC471" i="26" s="1"/>
  <c r="AD471" i="26"/>
  <c r="BB471" i="26" s="1"/>
  <c r="AC471" i="26"/>
  <c r="BA471" i="26" s="1"/>
  <c r="AB471" i="26"/>
  <c r="AA471" i="26"/>
  <c r="Z471" i="26"/>
  <c r="AX471" i="26" s="1"/>
  <c r="Y471" i="26"/>
  <c r="AW471" i="26" s="1"/>
  <c r="X471" i="26"/>
  <c r="AV471" i="26" s="1"/>
  <c r="W471" i="26"/>
  <c r="AU471" i="26" s="1"/>
  <c r="AQ470" i="26"/>
  <c r="BO470" i="26" s="1"/>
  <c r="AP470" i="26"/>
  <c r="BN470" i="26" s="1"/>
  <c r="AO470" i="26"/>
  <c r="BM470" i="26" s="1"/>
  <c r="AN470" i="26"/>
  <c r="BL470" i="26" s="1"/>
  <c r="AM470" i="26"/>
  <c r="AL470" i="26"/>
  <c r="BJ470" i="26" s="1"/>
  <c r="AK470" i="26"/>
  <c r="BI470" i="26" s="1"/>
  <c r="AJ470" i="26"/>
  <c r="AI470" i="26"/>
  <c r="BG470" i="26" s="1"/>
  <c r="AH470" i="26"/>
  <c r="AG470" i="26"/>
  <c r="AF470" i="26"/>
  <c r="BD470" i="26" s="1"/>
  <c r="AE470" i="26"/>
  <c r="BC470" i="26" s="1"/>
  <c r="AD470" i="26"/>
  <c r="BB470" i="26" s="1"/>
  <c r="AC470" i="26"/>
  <c r="BA470" i="26" s="1"/>
  <c r="AB470" i="26"/>
  <c r="AZ470" i="26" s="1"/>
  <c r="AA470" i="26"/>
  <c r="Z470" i="26"/>
  <c r="AX470" i="26" s="1"/>
  <c r="Y470" i="26"/>
  <c r="AW470" i="26" s="1"/>
  <c r="X470" i="26"/>
  <c r="AV470" i="26" s="1"/>
  <c r="W470" i="26"/>
  <c r="AU470" i="26" s="1"/>
  <c r="BI469" i="26"/>
  <c r="AQ469" i="26"/>
  <c r="BO469" i="26" s="1"/>
  <c r="AP469" i="26"/>
  <c r="BN469" i="26" s="1"/>
  <c r="AO469" i="26"/>
  <c r="BM469" i="26" s="1"/>
  <c r="AN469" i="26"/>
  <c r="AM469" i="26"/>
  <c r="AL469" i="26"/>
  <c r="BJ469" i="26" s="1"/>
  <c r="AK469" i="26"/>
  <c r="AJ469" i="26"/>
  <c r="AI469" i="26"/>
  <c r="BG469" i="26" s="1"/>
  <c r="AH469" i="26"/>
  <c r="AG469" i="26"/>
  <c r="AF469" i="26"/>
  <c r="BD469" i="26" s="1"/>
  <c r="AE469" i="26"/>
  <c r="BC469" i="26" s="1"/>
  <c r="AD469" i="26"/>
  <c r="BB469" i="26" s="1"/>
  <c r="AC469" i="26"/>
  <c r="BA469" i="26" s="1"/>
  <c r="AB469" i="26"/>
  <c r="AA469" i="26"/>
  <c r="Z469" i="26"/>
  <c r="AX469" i="26" s="1"/>
  <c r="Y469" i="26"/>
  <c r="AW469" i="26" s="1"/>
  <c r="X469" i="26"/>
  <c r="W469" i="26"/>
  <c r="AU469" i="26" s="1"/>
  <c r="AQ468" i="26"/>
  <c r="BO468" i="26" s="1"/>
  <c r="AP468" i="26"/>
  <c r="AO468" i="26"/>
  <c r="BM468" i="26" s="1"/>
  <c r="AN468" i="26"/>
  <c r="AM468" i="26"/>
  <c r="AL468" i="26"/>
  <c r="BJ468" i="26" s="1"/>
  <c r="AK468" i="26"/>
  <c r="BI468" i="26" s="1"/>
  <c r="AJ468" i="26"/>
  <c r="BH468" i="26" s="1"/>
  <c r="AI468" i="26"/>
  <c r="BG468" i="26" s="1"/>
  <c r="AH468" i="26"/>
  <c r="BF468" i="26" s="1"/>
  <c r="AG468" i="26"/>
  <c r="AF468" i="26"/>
  <c r="BD468" i="26" s="1"/>
  <c r="AE468" i="26"/>
  <c r="BC468" i="26" s="1"/>
  <c r="AD468" i="26"/>
  <c r="AC468" i="26"/>
  <c r="BA468" i="26" s="1"/>
  <c r="AB468" i="26"/>
  <c r="AA468" i="26"/>
  <c r="AY468" i="26" s="1"/>
  <c r="Z468" i="26"/>
  <c r="AX468" i="26" s="1"/>
  <c r="Y468" i="26"/>
  <c r="AW468" i="26" s="1"/>
  <c r="X468" i="26"/>
  <c r="AV468" i="26" s="1"/>
  <c r="W468" i="26"/>
  <c r="AU468" i="26" s="1"/>
  <c r="AQ467" i="26"/>
  <c r="BO467" i="26" s="1"/>
  <c r="AP467" i="26"/>
  <c r="BN467" i="26" s="1"/>
  <c r="AO467" i="26"/>
  <c r="BM467" i="26" s="1"/>
  <c r="AN467" i="26"/>
  <c r="AM467" i="26"/>
  <c r="BK467" i="26" s="1"/>
  <c r="AL467" i="26"/>
  <c r="BJ467" i="26" s="1"/>
  <c r="AK467" i="26"/>
  <c r="BI467" i="26" s="1"/>
  <c r="AJ467" i="26"/>
  <c r="BH467" i="26" s="1"/>
  <c r="AI467" i="26"/>
  <c r="BG467" i="26" s="1"/>
  <c r="AH467" i="26"/>
  <c r="AG467" i="26"/>
  <c r="BE467" i="26" s="1"/>
  <c r="AF467" i="26"/>
  <c r="BD467" i="26" s="1"/>
  <c r="AE467" i="26"/>
  <c r="BC467" i="26" s="1"/>
  <c r="AD467" i="26"/>
  <c r="BB467" i="26" s="1"/>
  <c r="AC467" i="26"/>
  <c r="BA467" i="26" s="1"/>
  <c r="AB467" i="26"/>
  <c r="AA467" i="26"/>
  <c r="AY467" i="26" s="1"/>
  <c r="Z467" i="26"/>
  <c r="AX467" i="26" s="1"/>
  <c r="Y467" i="26"/>
  <c r="AW467" i="26" s="1"/>
  <c r="X467" i="26"/>
  <c r="AV467" i="26" s="1"/>
  <c r="W467" i="26"/>
  <c r="AU467" i="26" s="1"/>
  <c r="AQ466" i="26"/>
  <c r="BO466" i="26" s="1"/>
  <c r="AP466" i="26"/>
  <c r="AO466" i="26"/>
  <c r="BM466" i="26" s="1"/>
  <c r="AN466" i="26"/>
  <c r="AM466" i="26"/>
  <c r="BK466" i="26" s="1"/>
  <c r="AL466" i="26"/>
  <c r="BJ466" i="26" s="1"/>
  <c r="AK466" i="26"/>
  <c r="BI466" i="26" s="1"/>
  <c r="AJ466" i="26"/>
  <c r="BH466" i="26" s="1"/>
  <c r="AI466" i="26"/>
  <c r="BG466" i="26" s="1"/>
  <c r="AH466" i="26"/>
  <c r="AG466" i="26"/>
  <c r="AF466" i="26"/>
  <c r="BD466" i="26" s="1"/>
  <c r="AE466" i="26"/>
  <c r="BC466" i="26" s="1"/>
  <c r="AD466" i="26"/>
  <c r="BB466" i="26" s="1"/>
  <c r="AC466" i="26"/>
  <c r="BA466" i="26" s="1"/>
  <c r="AB466" i="26"/>
  <c r="AA466" i="26"/>
  <c r="Z466" i="26"/>
  <c r="AX466" i="26" s="1"/>
  <c r="Y466" i="26"/>
  <c r="AW466" i="26" s="1"/>
  <c r="X466" i="26"/>
  <c r="W466" i="26"/>
  <c r="AU466" i="26" s="1"/>
  <c r="CR465" i="26"/>
  <c r="AQ465" i="26"/>
  <c r="BO465" i="26" s="1"/>
  <c r="AP465" i="26"/>
  <c r="BN465" i="26" s="1"/>
  <c r="AO465" i="26"/>
  <c r="AN465" i="26"/>
  <c r="AM465" i="26"/>
  <c r="AL465" i="26"/>
  <c r="BJ465" i="26" s="1"/>
  <c r="AK465" i="26"/>
  <c r="BI465" i="26" s="1"/>
  <c r="AJ465" i="26"/>
  <c r="BH465" i="26" s="1"/>
  <c r="AI465" i="26"/>
  <c r="BG465" i="26" s="1"/>
  <c r="AH465" i="26"/>
  <c r="AG465" i="26"/>
  <c r="BE465" i="26" s="1"/>
  <c r="AF465" i="26"/>
  <c r="BD465" i="26" s="1"/>
  <c r="AE465" i="26"/>
  <c r="BC465" i="26" s="1"/>
  <c r="AD465" i="26"/>
  <c r="BB465" i="26" s="1"/>
  <c r="AC465" i="26"/>
  <c r="AB465" i="26"/>
  <c r="AA465" i="26"/>
  <c r="AY465" i="26" s="1"/>
  <c r="Z465" i="26"/>
  <c r="AX465" i="26" s="1"/>
  <c r="Y465" i="26"/>
  <c r="AW465" i="26" s="1"/>
  <c r="X465" i="26"/>
  <c r="AV465" i="26" s="1"/>
  <c r="W465" i="26"/>
  <c r="AQ464" i="26"/>
  <c r="BO464" i="26" s="1"/>
  <c r="AP464" i="26"/>
  <c r="BN464" i="26" s="1"/>
  <c r="AO464" i="26"/>
  <c r="BM464" i="26" s="1"/>
  <c r="AN464" i="26"/>
  <c r="AM464" i="26"/>
  <c r="AL464" i="26"/>
  <c r="BJ464" i="26" s="1"/>
  <c r="AK464" i="26"/>
  <c r="BI464" i="26" s="1"/>
  <c r="AJ464" i="26"/>
  <c r="AI464" i="26"/>
  <c r="BG464" i="26" s="1"/>
  <c r="AH464" i="26"/>
  <c r="AG464" i="26"/>
  <c r="AF464" i="26"/>
  <c r="BD464" i="26" s="1"/>
  <c r="AE464" i="26"/>
  <c r="BC464" i="26" s="1"/>
  <c r="AD464" i="26"/>
  <c r="BB464" i="26" s="1"/>
  <c r="AC464" i="26"/>
  <c r="BA464" i="26" s="1"/>
  <c r="AB464" i="26"/>
  <c r="AA464" i="26"/>
  <c r="Z464" i="26"/>
  <c r="AX464" i="26" s="1"/>
  <c r="Y464" i="26"/>
  <c r="AW464" i="26" s="1"/>
  <c r="X464" i="26"/>
  <c r="AV464" i="26" s="1"/>
  <c r="W464" i="26"/>
  <c r="AU464" i="26" s="1"/>
  <c r="AQ463" i="26"/>
  <c r="BO463" i="26" s="1"/>
  <c r="AP463" i="26"/>
  <c r="BN463" i="26" s="1"/>
  <c r="AO463" i="26"/>
  <c r="BM463" i="26" s="1"/>
  <c r="AN463" i="26"/>
  <c r="AM463" i="26"/>
  <c r="AL463" i="26"/>
  <c r="BJ463" i="26" s="1"/>
  <c r="AK463" i="26"/>
  <c r="BI463" i="26" s="1"/>
  <c r="AJ463" i="26"/>
  <c r="BH463" i="26" s="1"/>
  <c r="AI463" i="26"/>
  <c r="BG463" i="26" s="1"/>
  <c r="AH463" i="26"/>
  <c r="BF463" i="26" s="1"/>
  <c r="AG463" i="26"/>
  <c r="BE463" i="26" s="1"/>
  <c r="AF463" i="26"/>
  <c r="BD463" i="26" s="1"/>
  <c r="AE463" i="26"/>
  <c r="BC463" i="26" s="1"/>
  <c r="AD463" i="26"/>
  <c r="BB463" i="26" s="1"/>
  <c r="AC463" i="26"/>
  <c r="BA463" i="26" s="1"/>
  <c r="AB463" i="26"/>
  <c r="AA463" i="26"/>
  <c r="Z463" i="26"/>
  <c r="AX463" i="26" s="1"/>
  <c r="Y463" i="26"/>
  <c r="AW463" i="26" s="1"/>
  <c r="X463" i="26"/>
  <c r="AV463" i="26" s="1"/>
  <c r="W463" i="26"/>
  <c r="AU463" i="26" s="1"/>
  <c r="BE462" i="26"/>
  <c r="AQ462" i="26"/>
  <c r="BO462" i="26" s="1"/>
  <c r="AP462" i="26"/>
  <c r="BN462" i="26" s="1"/>
  <c r="AO462" i="26"/>
  <c r="BM462" i="26" s="1"/>
  <c r="AN462" i="26"/>
  <c r="AM462" i="26"/>
  <c r="AL462" i="26"/>
  <c r="BJ462" i="26" s="1"/>
  <c r="AK462" i="26"/>
  <c r="BI462" i="26" s="1"/>
  <c r="AJ462" i="26"/>
  <c r="BH462" i="26" s="1"/>
  <c r="AI462" i="26"/>
  <c r="BG462" i="26" s="1"/>
  <c r="AH462" i="26"/>
  <c r="BF462" i="26" s="1"/>
  <c r="AG462" i="26"/>
  <c r="AF462" i="26"/>
  <c r="BD462" i="26" s="1"/>
  <c r="AE462" i="26"/>
  <c r="BC462" i="26" s="1"/>
  <c r="AD462" i="26"/>
  <c r="BB462" i="26" s="1"/>
  <c r="AC462" i="26"/>
  <c r="BA462" i="26" s="1"/>
  <c r="AB462" i="26"/>
  <c r="AA462" i="26"/>
  <c r="AY462" i="26" s="1"/>
  <c r="Z462" i="26"/>
  <c r="AX462" i="26" s="1"/>
  <c r="Y462" i="26"/>
  <c r="AW462" i="26" s="1"/>
  <c r="X462" i="26"/>
  <c r="AV462" i="26" s="1"/>
  <c r="W462" i="26"/>
  <c r="AU462" i="26" s="1"/>
  <c r="AQ461" i="26"/>
  <c r="BO461" i="26" s="1"/>
  <c r="AP461" i="26"/>
  <c r="BN461" i="26" s="1"/>
  <c r="AO461" i="26"/>
  <c r="BM461" i="26" s="1"/>
  <c r="AN461" i="26"/>
  <c r="AM461" i="26"/>
  <c r="AL461" i="26"/>
  <c r="BJ461" i="26" s="1"/>
  <c r="AK461" i="26"/>
  <c r="BI461" i="26" s="1"/>
  <c r="AJ461" i="26"/>
  <c r="BH461" i="26" s="1"/>
  <c r="AI461" i="26"/>
  <c r="BG461" i="26" s="1"/>
  <c r="AH461" i="26"/>
  <c r="AG461" i="26"/>
  <c r="AF461" i="26"/>
  <c r="BD461" i="26" s="1"/>
  <c r="AE461" i="26"/>
  <c r="BC461" i="26" s="1"/>
  <c r="AD461" i="26"/>
  <c r="BB461" i="26" s="1"/>
  <c r="AC461" i="26"/>
  <c r="BA461" i="26" s="1"/>
  <c r="AB461" i="26"/>
  <c r="AA461" i="26"/>
  <c r="Z461" i="26"/>
  <c r="AX461" i="26" s="1"/>
  <c r="Y461" i="26"/>
  <c r="AW461" i="26" s="1"/>
  <c r="X461" i="26"/>
  <c r="AV461" i="26" s="1"/>
  <c r="W461" i="26"/>
  <c r="AU461" i="26" s="1"/>
  <c r="DL460" i="26"/>
  <c r="DK460" i="26"/>
  <c r="DJ460" i="26"/>
  <c r="DI460" i="26"/>
  <c r="DH460" i="26"/>
  <c r="DG460" i="26"/>
  <c r="DF460" i="26"/>
  <c r="DE460" i="26"/>
  <c r="DD460" i="26"/>
  <c r="DC460" i="26"/>
  <c r="DB460" i="26"/>
  <c r="DA460" i="26"/>
  <c r="CZ460" i="26"/>
  <c r="CY460" i="26"/>
  <c r="CX460" i="26"/>
  <c r="CW460" i="26"/>
  <c r="CV460" i="26"/>
  <c r="CU460" i="26"/>
  <c r="CT460" i="26"/>
  <c r="CS460" i="26"/>
  <c r="CR460" i="26"/>
  <c r="BS460" i="26"/>
  <c r="BO460" i="26"/>
  <c r="AQ460" i="26"/>
  <c r="AP460" i="26"/>
  <c r="BN460" i="26" s="1"/>
  <c r="AO460" i="26"/>
  <c r="BM460" i="26" s="1"/>
  <c r="CK461" i="26" s="1"/>
  <c r="AN460" i="26"/>
  <c r="AM460" i="26"/>
  <c r="BK460" i="26" s="1"/>
  <c r="AL460" i="26"/>
  <c r="BJ460" i="26" s="1"/>
  <c r="AK460" i="26"/>
  <c r="BI460" i="26" s="1"/>
  <c r="AJ460" i="26"/>
  <c r="BH460" i="26" s="1"/>
  <c r="CF460" i="26" s="1"/>
  <c r="AI460" i="26"/>
  <c r="BG460" i="26" s="1"/>
  <c r="AH460" i="26"/>
  <c r="AG460" i="26"/>
  <c r="AF460" i="26"/>
  <c r="BD460" i="26" s="1"/>
  <c r="AE460" i="26"/>
  <c r="BC460" i="26" s="1"/>
  <c r="AD460" i="26"/>
  <c r="BB460" i="26" s="1"/>
  <c r="AC460" i="26"/>
  <c r="BA460" i="26" s="1"/>
  <c r="BY460" i="26" s="1"/>
  <c r="AB460" i="26"/>
  <c r="AA460" i="26"/>
  <c r="Z460" i="26"/>
  <c r="AX460" i="26" s="1"/>
  <c r="Y460" i="26"/>
  <c r="AW460" i="26" s="1"/>
  <c r="X460" i="26"/>
  <c r="AV460" i="26" s="1"/>
  <c r="W460" i="26"/>
  <c r="AU460" i="26" s="1"/>
  <c r="CA459" i="26"/>
  <c r="BZ459" i="26"/>
  <c r="AQ459" i="26"/>
  <c r="BO459" i="26" s="1"/>
  <c r="AP459" i="26"/>
  <c r="CL459" i="26" s="1"/>
  <c r="AO459" i="26"/>
  <c r="CK459" i="26" s="1"/>
  <c r="AN459" i="26"/>
  <c r="CJ459" i="26" s="1"/>
  <c r="AM459" i="26"/>
  <c r="CI459" i="26" s="1"/>
  <c r="AL459" i="26"/>
  <c r="BJ459" i="26" s="1"/>
  <c r="AK459" i="26"/>
  <c r="BI459" i="26" s="1"/>
  <c r="AJ459" i="26"/>
  <c r="CF459" i="26" s="1"/>
  <c r="AI459" i="26"/>
  <c r="CE459" i="26" s="1"/>
  <c r="AH459" i="26"/>
  <c r="CD459" i="26" s="1"/>
  <c r="AG459" i="26"/>
  <c r="BE459" i="26" s="1"/>
  <c r="AF459" i="26"/>
  <c r="BD459" i="26" s="1"/>
  <c r="AE459" i="26"/>
  <c r="BC459" i="26" s="1"/>
  <c r="AD459" i="26"/>
  <c r="BB459" i="26" s="1"/>
  <c r="AC459" i="26"/>
  <c r="BY459" i="26" s="1"/>
  <c r="AB459" i="26"/>
  <c r="BX459" i="26" s="1"/>
  <c r="AA459" i="26"/>
  <c r="AY459" i="26" s="1"/>
  <c r="Z459" i="26"/>
  <c r="AX459" i="26" s="1"/>
  <c r="Y459" i="26"/>
  <c r="BU459" i="26" s="1"/>
  <c r="X459" i="26"/>
  <c r="BT459" i="26" s="1"/>
  <c r="W459" i="26"/>
  <c r="BS459" i="26" s="1"/>
  <c r="BR458" i="26"/>
  <c r="AT458" i="26"/>
  <c r="V458" i="26"/>
  <c r="AQ444" i="26"/>
  <c r="AP444" i="26"/>
  <c r="AO444" i="26"/>
  <c r="AN444" i="26"/>
  <c r="AM444" i="26"/>
  <c r="AL444" i="26"/>
  <c r="AK444" i="26"/>
  <c r="AJ444" i="26"/>
  <c r="AI444" i="26"/>
  <c r="AH444" i="26"/>
  <c r="AG444" i="26"/>
  <c r="AF444" i="26"/>
  <c r="AE444" i="26"/>
  <c r="AD444" i="26"/>
  <c r="AC444" i="26"/>
  <c r="AB444" i="26"/>
  <c r="AA444" i="26"/>
  <c r="Z444" i="26"/>
  <c r="Y444" i="26"/>
  <c r="X444" i="26"/>
  <c r="W444" i="26"/>
  <c r="BI443" i="26"/>
  <c r="AW443" i="26"/>
  <c r="AQ443" i="26"/>
  <c r="AP443" i="26"/>
  <c r="BN443" i="26" s="1"/>
  <c r="AO443" i="26"/>
  <c r="BM443" i="26" s="1"/>
  <c r="AN443" i="26"/>
  <c r="AM443" i="26"/>
  <c r="AL443" i="26"/>
  <c r="BJ443" i="26" s="1"/>
  <c r="AK443" i="26"/>
  <c r="AJ443" i="26"/>
  <c r="BH443" i="26" s="1"/>
  <c r="AI443" i="26"/>
  <c r="BG443" i="26" s="1"/>
  <c r="AH443" i="26"/>
  <c r="AG443" i="26"/>
  <c r="AF443" i="26"/>
  <c r="BD443" i="26" s="1"/>
  <c r="AE443" i="26"/>
  <c r="AD443" i="26"/>
  <c r="BB443" i="26" s="1"/>
  <c r="AC443" i="26"/>
  <c r="BA443" i="26" s="1"/>
  <c r="AB443" i="26"/>
  <c r="AA443" i="26"/>
  <c r="Z443" i="26"/>
  <c r="AX443" i="26" s="1"/>
  <c r="Y443" i="26"/>
  <c r="X443" i="26"/>
  <c r="AV443" i="26" s="1"/>
  <c r="W443" i="26"/>
  <c r="AU443" i="26" s="1"/>
  <c r="BE442" i="26"/>
  <c r="AQ442" i="26"/>
  <c r="AP442" i="26"/>
  <c r="AO442" i="26"/>
  <c r="BM442" i="26" s="1"/>
  <c r="AN442" i="26"/>
  <c r="BL442" i="26" s="1"/>
  <c r="AM442" i="26"/>
  <c r="AL442" i="26"/>
  <c r="BJ442" i="26" s="1"/>
  <c r="AK442" i="26"/>
  <c r="AJ442" i="26"/>
  <c r="AI442" i="26"/>
  <c r="BG442" i="26" s="1"/>
  <c r="AH442" i="26"/>
  <c r="BF442" i="26" s="1"/>
  <c r="AG442" i="26"/>
  <c r="AF442" i="26"/>
  <c r="BD442" i="26" s="1"/>
  <c r="AE442" i="26"/>
  <c r="AD442" i="26"/>
  <c r="AC442" i="26"/>
  <c r="BA442" i="26" s="1"/>
  <c r="AB442" i="26"/>
  <c r="AZ442" i="26" s="1"/>
  <c r="AA442" i="26"/>
  <c r="Z442" i="26"/>
  <c r="AX442" i="26" s="1"/>
  <c r="Y442" i="26"/>
  <c r="X442" i="26"/>
  <c r="W442" i="26"/>
  <c r="AU442" i="26" s="1"/>
  <c r="BN441" i="26"/>
  <c r="BB441" i="26"/>
  <c r="AW441" i="26"/>
  <c r="AQ441" i="26"/>
  <c r="AP441" i="26"/>
  <c r="AO441" i="26"/>
  <c r="BM441" i="26" s="1"/>
  <c r="AN441" i="26"/>
  <c r="BL441" i="26" s="1"/>
  <c r="AM441" i="26"/>
  <c r="AL441" i="26"/>
  <c r="BJ441" i="26" s="1"/>
  <c r="AK441" i="26"/>
  <c r="AJ441" i="26"/>
  <c r="AI441" i="26"/>
  <c r="BG441" i="26" s="1"/>
  <c r="AH441" i="26"/>
  <c r="BF441" i="26" s="1"/>
  <c r="AG441" i="26"/>
  <c r="AF441" i="26"/>
  <c r="BD441" i="26" s="1"/>
  <c r="AE441" i="26"/>
  <c r="AD441" i="26"/>
  <c r="AC441" i="26"/>
  <c r="BA441" i="26" s="1"/>
  <c r="AB441" i="26"/>
  <c r="AZ441" i="26" s="1"/>
  <c r="AA441" i="26"/>
  <c r="Z441" i="26"/>
  <c r="AX441" i="26" s="1"/>
  <c r="Y441" i="26"/>
  <c r="X441" i="26"/>
  <c r="W441" i="26"/>
  <c r="AU441" i="26" s="1"/>
  <c r="BM440" i="26"/>
  <c r="AQ440" i="26"/>
  <c r="BO440" i="26" s="1"/>
  <c r="AP440" i="26"/>
  <c r="BN440" i="26" s="1"/>
  <c r="AO440" i="26"/>
  <c r="AN440" i="26"/>
  <c r="BL440" i="26" s="1"/>
  <c r="AM440" i="26"/>
  <c r="AL440" i="26"/>
  <c r="BJ440" i="26" s="1"/>
  <c r="AK440" i="26"/>
  <c r="AJ440" i="26"/>
  <c r="BH440" i="26" s="1"/>
  <c r="AI440" i="26"/>
  <c r="BG440" i="26" s="1"/>
  <c r="AH440" i="26"/>
  <c r="BF440" i="26" s="1"/>
  <c r="AG440" i="26"/>
  <c r="AF440" i="26"/>
  <c r="BD440" i="26" s="1"/>
  <c r="AE440" i="26"/>
  <c r="AD440" i="26"/>
  <c r="BB440" i="26" s="1"/>
  <c r="AC440" i="26"/>
  <c r="BA440" i="26" s="1"/>
  <c r="AB440" i="26"/>
  <c r="AZ440" i="26" s="1"/>
  <c r="AA440" i="26"/>
  <c r="Z440" i="26"/>
  <c r="AX440" i="26" s="1"/>
  <c r="Y440" i="26"/>
  <c r="X440" i="26"/>
  <c r="AV440" i="26" s="1"/>
  <c r="W440" i="26"/>
  <c r="AU440" i="26" s="1"/>
  <c r="BD439" i="26"/>
  <c r="AQ439" i="26"/>
  <c r="BO439" i="26" s="1"/>
  <c r="AP439" i="26"/>
  <c r="AO439" i="26"/>
  <c r="BM439" i="26" s="1"/>
  <c r="AN439" i="26"/>
  <c r="BL439" i="26" s="1"/>
  <c r="AM439" i="26"/>
  <c r="AL439" i="26"/>
  <c r="BJ439" i="26" s="1"/>
  <c r="AK439" i="26"/>
  <c r="BI439" i="26" s="1"/>
  <c r="AJ439" i="26"/>
  <c r="BH439" i="26" s="1"/>
  <c r="AI439" i="26"/>
  <c r="BG439" i="26" s="1"/>
  <c r="AH439" i="26"/>
  <c r="BF439" i="26" s="1"/>
  <c r="AG439" i="26"/>
  <c r="AF439" i="26"/>
  <c r="AE439" i="26"/>
  <c r="BC439" i="26" s="1"/>
  <c r="AD439" i="26"/>
  <c r="AC439" i="26"/>
  <c r="BA439" i="26" s="1"/>
  <c r="AB439" i="26"/>
  <c r="AZ439" i="26" s="1"/>
  <c r="AA439" i="26"/>
  <c r="Z439" i="26"/>
  <c r="AX439" i="26" s="1"/>
  <c r="Y439" i="26"/>
  <c r="AW439" i="26" s="1"/>
  <c r="X439" i="26"/>
  <c r="AV439" i="26" s="1"/>
  <c r="W439" i="26"/>
  <c r="AU439" i="26" s="1"/>
  <c r="AQ438" i="26"/>
  <c r="BO438" i="26" s="1"/>
  <c r="AP438" i="26"/>
  <c r="BN438" i="26" s="1"/>
  <c r="AO438" i="26"/>
  <c r="BM438" i="26" s="1"/>
  <c r="AN438" i="26"/>
  <c r="BL438" i="26" s="1"/>
  <c r="AM438" i="26"/>
  <c r="AL438" i="26"/>
  <c r="BJ438" i="26" s="1"/>
  <c r="AK438" i="26"/>
  <c r="BI438" i="26" s="1"/>
  <c r="AJ438" i="26"/>
  <c r="BH438" i="26" s="1"/>
  <c r="AI438" i="26"/>
  <c r="BG438" i="26" s="1"/>
  <c r="AH438" i="26"/>
  <c r="BF438" i="26" s="1"/>
  <c r="AG438" i="26"/>
  <c r="BE438" i="26" s="1"/>
  <c r="AF438" i="26"/>
  <c r="BD438" i="26" s="1"/>
  <c r="AE438" i="26"/>
  <c r="BC438" i="26" s="1"/>
  <c r="AD438" i="26"/>
  <c r="BB438" i="26" s="1"/>
  <c r="AC438" i="26"/>
  <c r="BA438" i="26" s="1"/>
  <c r="AB438" i="26"/>
  <c r="AZ438" i="26" s="1"/>
  <c r="AA438" i="26"/>
  <c r="Z438" i="26"/>
  <c r="AX438" i="26" s="1"/>
  <c r="Y438" i="26"/>
  <c r="AW438" i="26" s="1"/>
  <c r="X438" i="26"/>
  <c r="AV438" i="26" s="1"/>
  <c r="W438" i="26"/>
  <c r="AU438" i="26" s="1"/>
  <c r="AQ437" i="26"/>
  <c r="BO437" i="26" s="1"/>
  <c r="AP437" i="26"/>
  <c r="BN437" i="26" s="1"/>
  <c r="AO437" i="26"/>
  <c r="BM437" i="26" s="1"/>
  <c r="AN437" i="26"/>
  <c r="BL437" i="26" s="1"/>
  <c r="AM437" i="26"/>
  <c r="AL437" i="26"/>
  <c r="BJ437" i="26" s="1"/>
  <c r="AK437" i="26"/>
  <c r="BI437" i="26" s="1"/>
  <c r="AJ437" i="26"/>
  <c r="BH437" i="26" s="1"/>
  <c r="AI437" i="26"/>
  <c r="BG437" i="26" s="1"/>
  <c r="AH437" i="26"/>
  <c r="BF437" i="26" s="1"/>
  <c r="AG437" i="26"/>
  <c r="AF437" i="26"/>
  <c r="BD437" i="26" s="1"/>
  <c r="AE437" i="26"/>
  <c r="BC437" i="26" s="1"/>
  <c r="AD437" i="26"/>
  <c r="BB437" i="26" s="1"/>
  <c r="AC437" i="26"/>
  <c r="BA437" i="26" s="1"/>
  <c r="AB437" i="26"/>
  <c r="AZ437" i="26" s="1"/>
  <c r="AA437" i="26"/>
  <c r="Z437" i="26"/>
  <c r="AX437" i="26" s="1"/>
  <c r="Y437" i="26"/>
  <c r="AW437" i="26" s="1"/>
  <c r="X437" i="26"/>
  <c r="AV437" i="26" s="1"/>
  <c r="W437" i="26"/>
  <c r="AU437" i="26" s="1"/>
  <c r="AQ436" i="26"/>
  <c r="AP436" i="26"/>
  <c r="BN436" i="26" s="1"/>
  <c r="AO436" i="26"/>
  <c r="BM436" i="26" s="1"/>
  <c r="AN436" i="26"/>
  <c r="BL436" i="26" s="1"/>
  <c r="AM436" i="26"/>
  <c r="AL436" i="26"/>
  <c r="BJ436" i="26" s="1"/>
  <c r="AK436" i="26"/>
  <c r="AJ436" i="26"/>
  <c r="BH436" i="26" s="1"/>
  <c r="AI436" i="26"/>
  <c r="BG436" i="26" s="1"/>
  <c r="AH436" i="26"/>
  <c r="BF436" i="26" s="1"/>
  <c r="AG436" i="26"/>
  <c r="AF436" i="26"/>
  <c r="BD436" i="26" s="1"/>
  <c r="AE436" i="26"/>
  <c r="AD436" i="26"/>
  <c r="BB436" i="26" s="1"/>
  <c r="AC436" i="26"/>
  <c r="BA436" i="26" s="1"/>
  <c r="AB436" i="26"/>
  <c r="AZ436" i="26" s="1"/>
  <c r="AA436" i="26"/>
  <c r="Z436" i="26"/>
  <c r="AX436" i="26" s="1"/>
  <c r="Y436" i="26"/>
  <c r="X436" i="26"/>
  <c r="AV436" i="26" s="1"/>
  <c r="W436" i="26"/>
  <c r="AU436" i="26" s="1"/>
  <c r="AQ435" i="26"/>
  <c r="BO435" i="26" s="1"/>
  <c r="AP435" i="26"/>
  <c r="BN435" i="26" s="1"/>
  <c r="AO435" i="26"/>
  <c r="BM435" i="26" s="1"/>
  <c r="AN435" i="26"/>
  <c r="BL435" i="26" s="1"/>
  <c r="AM435" i="26"/>
  <c r="AL435" i="26"/>
  <c r="BJ435" i="26" s="1"/>
  <c r="AK435" i="26"/>
  <c r="BI435" i="26" s="1"/>
  <c r="AJ435" i="26"/>
  <c r="BH435" i="26" s="1"/>
  <c r="AI435" i="26"/>
  <c r="BG435" i="26" s="1"/>
  <c r="AH435" i="26"/>
  <c r="BF435" i="26" s="1"/>
  <c r="AG435" i="26"/>
  <c r="AF435" i="26"/>
  <c r="BD435" i="26" s="1"/>
  <c r="AE435" i="26"/>
  <c r="BC435" i="26" s="1"/>
  <c r="AD435" i="26"/>
  <c r="BB435" i="26" s="1"/>
  <c r="AC435" i="26"/>
  <c r="BA435" i="26" s="1"/>
  <c r="AB435" i="26"/>
  <c r="AZ435" i="26" s="1"/>
  <c r="AA435" i="26"/>
  <c r="Z435" i="26"/>
  <c r="AX435" i="26" s="1"/>
  <c r="Y435" i="26"/>
  <c r="AW435" i="26" s="1"/>
  <c r="X435" i="26"/>
  <c r="AV435" i="26" s="1"/>
  <c r="W435" i="26"/>
  <c r="AU435" i="26" s="1"/>
  <c r="BF434" i="26"/>
  <c r="AU434" i="26"/>
  <c r="AQ434" i="26"/>
  <c r="BO434" i="26" s="1"/>
  <c r="AP434" i="26"/>
  <c r="BN434" i="26" s="1"/>
  <c r="AO434" i="26"/>
  <c r="BM434" i="26" s="1"/>
  <c r="AN434" i="26"/>
  <c r="BL434" i="26" s="1"/>
  <c r="AM434" i="26"/>
  <c r="AL434" i="26"/>
  <c r="BJ434" i="26" s="1"/>
  <c r="AK434" i="26"/>
  <c r="BI434" i="26" s="1"/>
  <c r="AJ434" i="26"/>
  <c r="BH434" i="26" s="1"/>
  <c r="AI434" i="26"/>
  <c r="BG434" i="26" s="1"/>
  <c r="AH434" i="26"/>
  <c r="AG434" i="26"/>
  <c r="AF434" i="26"/>
  <c r="BD434" i="26" s="1"/>
  <c r="AE434" i="26"/>
  <c r="BC434" i="26" s="1"/>
  <c r="AD434" i="26"/>
  <c r="BB434" i="26" s="1"/>
  <c r="AC434" i="26"/>
  <c r="BA434" i="26" s="1"/>
  <c r="AB434" i="26"/>
  <c r="AZ434" i="26" s="1"/>
  <c r="AA434" i="26"/>
  <c r="Z434" i="26"/>
  <c r="AX434" i="26" s="1"/>
  <c r="Y434" i="26"/>
  <c r="AW434" i="26" s="1"/>
  <c r="X434" i="26"/>
  <c r="AV434" i="26" s="1"/>
  <c r="W434" i="26"/>
  <c r="CR433" i="26"/>
  <c r="AQ433" i="26"/>
  <c r="BO433" i="26" s="1"/>
  <c r="AP433" i="26"/>
  <c r="BN433" i="26" s="1"/>
  <c r="AO433" i="26"/>
  <c r="BM433" i="26" s="1"/>
  <c r="AN433" i="26"/>
  <c r="BL433" i="26" s="1"/>
  <c r="AM433" i="26"/>
  <c r="AL433" i="26"/>
  <c r="BJ433" i="26" s="1"/>
  <c r="AK433" i="26"/>
  <c r="BI433" i="26" s="1"/>
  <c r="AJ433" i="26"/>
  <c r="BH433" i="26" s="1"/>
  <c r="AI433" i="26"/>
  <c r="BG433" i="26" s="1"/>
  <c r="AH433" i="26"/>
  <c r="BF433" i="26" s="1"/>
  <c r="AG433" i="26"/>
  <c r="AF433" i="26"/>
  <c r="BD433" i="26" s="1"/>
  <c r="AE433" i="26"/>
  <c r="BC433" i="26" s="1"/>
  <c r="AD433" i="26"/>
  <c r="BB433" i="26" s="1"/>
  <c r="AC433" i="26"/>
  <c r="BA433" i="26" s="1"/>
  <c r="AB433" i="26"/>
  <c r="AZ433" i="26" s="1"/>
  <c r="AA433" i="26"/>
  <c r="Z433" i="26"/>
  <c r="AX433" i="26" s="1"/>
  <c r="Y433" i="26"/>
  <c r="AW433" i="26" s="1"/>
  <c r="X433" i="26"/>
  <c r="AV433" i="26" s="1"/>
  <c r="W433" i="26"/>
  <c r="AU433" i="26" s="1"/>
  <c r="BA432" i="26"/>
  <c r="AQ432" i="26"/>
  <c r="BO432" i="26" s="1"/>
  <c r="AP432" i="26"/>
  <c r="BN432" i="26" s="1"/>
  <c r="AO432" i="26"/>
  <c r="BM432" i="26" s="1"/>
  <c r="AN432" i="26"/>
  <c r="BL432" i="26" s="1"/>
  <c r="AM432" i="26"/>
  <c r="AL432" i="26"/>
  <c r="BJ432" i="26" s="1"/>
  <c r="AK432" i="26"/>
  <c r="BI432" i="26" s="1"/>
  <c r="AJ432" i="26"/>
  <c r="BH432" i="26" s="1"/>
  <c r="AI432" i="26"/>
  <c r="BG432" i="26" s="1"/>
  <c r="AH432" i="26"/>
  <c r="BF432" i="26" s="1"/>
  <c r="AG432" i="26"/>
  <c r="AF432" i="26"/>
  <c r="BD432" i="26" s="1"/>
  <c r="AE432" i="26"/>
  <c r="BC432" i="26" s="1"/>
  <c r="AD432" i="26"/>
  <c r="BB432" i="26" s="1"/>
  <c r="AC432" i="26"/>
  <c r="AB432" i="26"/>
  <c r="AZ432" i="26" s="1"/>
  <c r="AA432" i="26"/>
  <c r="Z432" i="26"/>
  <c r="AX432" i="26" s="1"/>
  <c r="Y432" i="26"/>
  <c r="AW432" i="26" s="1"/>
  <c r="X432" i="26"/>
  <c r="AV432" i="26" s="1"/>
  <c r="W432" i="26"/>
  <c r="AU432" i="26" s="1"/>
  <c r="AQ431" i="26"/>
  <c r="BO431" i="26" s="1"/>
  <c r="AP431" i="26"/>
  <c r="BN431" i="26" s="1"/>
  <c r="AO431" i="26"/>
  <c r="BM431" i="26" s="1"/>
  <c r="AN431" i="26"/>
  <c r="BL431" i="26" s="1"/>
  <c r="AM431" i="26"/>
  <c r="AL431" i="26"/>
  <c r="BJ431" i="26" s="1"/>
  <c r="AK431" i="26"/>
  <c r="BI431" i="26" s="1"/>
  <c r="AJ431" i="26"/>
  <c r="BH431" i="26" s="1"/>
  <c r="AI431" i="26"/>
  <c r="BG431" i="26" s="1"/>
  <c r="AH431" i="26"/>
  <c r="BF431" i="26" s="1"/>
  <c r="AG431" i="26"/>
  <c r="AF431" i="26"/>
  <c r="BD431" i="26" s="1"/>
  <c r="AE431" i="26"/>
  <c r="BC431" i="26" s="1"/>
  <c r="AD431" i="26"/>
  <c r="BB431" i="26" s="1"/>
  <c r="AC431" i="26"/>
  <c r="BA431" i="26" s="1"/>
  <c r="AB431" i="26"/>
  <c r="AZ431" i="26" s="1"/>
  <c r="AA431" i="26"/>
  <c r="AY431" i="26" s="1"/>
  <c r="Z431" i="26"/>
  <c r="AX431" i="26" s="1"/>
  <c r="Y431" i="26"/>
  <c r="AW431" i="26" s="1"/>
  <c r="X431" i="26"/>
  <c r="AV431" i="26" s="1"/>
  <c r="W431" i="26"/>
  <c r="AU431" i="26" s="1"/>
  <c r="AQ430" i="26"/>
  <c r="BO430" i="26" s="1"/>
  <c r="AP430" i="26"/>
  <c r="BN430" i="26" s="1"/>
  <c r="AO430" i="26"/>
  <c r="BM430" i="26" s="1"/>
  <c r="AN430" i="26"/>
  <c r="BL430" i="26" s="1"/>
  <c r="AM430" i="26"/>
  <c r="AL430" i="26"/>
  <c r="BJ430" i="26" s="1"/>
  <c r="AK430" i="26"/>
  <c r="BI430" i="26" s="1"/>
  <c r="AJ430" i="26"/>
  <c r="BH430" i="26" s="1"/>
  <c r="AI430" i="26"/>
  <c r="BG430" i="26" s="1"/>
  <c r="AH430" i="26"/>
  <c r="BF430" i="26" s="1"/>
  <c r="AG430" i="26"/>
  <c r="AF430" i="26"/>
  <c r="BD430" i="26" s="1"/>
  <c r="AE430" i="26"/>
  <c r="BC430" i="26" s="1"/>
  <c r="AD430" i="26"/>
  <c r="BB430" i="26" s="1"/>
  <c r="AC430" i="26"/>
  <c r="BA430" i="26" s="1"/>
  <c r="AB430" i="26"/>
  <c r="AZ430" i="26" s="1"/>
  <c r="AA430" i="26"/>
  <c r="Z430" i="26"/>
  <c r="AX430" i="26" s="1"/>
  <c r="Y430" i="26"/>
  <c r="AW430" i="26" s="1"/>
  <c r="X430" i="26"/>
  <c r="AV430" i="26" s="1"/>
  <c r="W430" i="26"/>
  <c r="AU430" i="26" s="1"/>
  <c r="AQ429" i="26"/>
  <c r="BO429" i="26" s="1"/>
  <c r="AP429" i="26"/>
  <c r="BN429" i="26" s="1"/>
  <c r="AO429" i="26"/>
  <c r="BM429" i="26" s="1"/>
  <c r="AN429" i="26"/>
  <c r="BL429" i="26" s="1"/>
  <c r="AM429" i="26"/>
  <c r="AL429" i="26"/>
  <c r="BJ429" i="26" s="1"/>
  <c r="AK429" i="26"/>
  <c r="BI429" i="26" s="1"/>
  <c r="AJ429" i="26"/>
  <c r="BH429" i="26" s="1"/>
  <c r="AI429" i="26"/>
  <c r="BG429" i="26" s="1"/>
  <c r="AH429" i="26"/>
  <c r="BF429" i="26" s="1"/>
  <c r="AG429" i="26"/>
  <c r="AF429" i="26"/>
  <c r="BD429" i="26" s="1"/>
  <c r="AE429" i="26"/>
  <c r="BC429" i="26" s="1"/>
  <c r="AD429" i="26"/>
  <c r="BB429" i="26" s="1"/>
  <c r="AC429" i="26"/>
  <c r="BA429" i="26" s="1"/>
  <c r="AB429" i="26"/>
  <c r="AZ429" i="26" s="1"/>
  <c r="AA429" i="26"/>
  <c r="Z429" i="26"/>
  <c r="AX429" i="26" s="1"/>
  <c r="Y429" i="26"/>
  <c r="AW429" i="26" s="1"/>
  <c r="X429" i="26"/>
  <c r="AV429" i="26" s="1"/>
  <c r="W429" i="26"/>
  <c r="AU429" i="26" s="1"/>
  <c r="DL428" i="26"/>
  <c r="DK428" i="26"/>
  <c r="DJ428" i="26"/>
  <c r="DI428" i="26"/>
  <c r="DH428" i="26"/>
  <c r="DG428" i="26"/>
  <c r="DF428" i="26"/>
  <c r="DE428" i="26"/>
  <c r="DD428" i="26"/>
  <c r="DC428" i="26"/>
  <c r="DB428" i="26"/>
  <c r="DA428" i="26"/>
  <c r="CZ428" i="26"/>
  <c r="CY428" i="26"/>
  <c r="CX428" i="26"/>
  <c r="CW428" i="26"/>
  <c r="CV428" i="26"/>
  <c r="CU428" i="26"/>
  <c r="CT428" i="26"/>
  <c r="CS428" i="26"/>
  <c r="CR428" i="26"/>
  <c r="AQ428" i="26"/>
  <c r="BO428" i="26" s="1"/>
  <c r="AP428" i="26"/>
  <c r="BN428" i="26" s="1"/>
  <c r="AO428" i="26"/>
  <c r="BM428" i="26" s="1"/>
  <c r="AN428" i="26"/>
  <c r="BL428" i="26" s="1"/>
  <c r="AM428" i="26"/>
  <c r="AL428" i="26"/>
  <c r="BJ428" i="26" s="1"/>
  <c r="AK428" i="26"/>
  <c r="BI428" i="26" s="1"/>
  <c r="AJ428" i="26"/>
  <c r="BH428" i="26" s="1"/>
  <c r="AI428" i="26"/>
  <c r="BG428" i="26" s="1"/>
  <c r="AH428" i="26"/>
  <c r="BF428" i="26" s="1"/>
  <c r="AG428" i="26"/>
  <c r="AF428" i="26"/>
  <c r="BD428" i="26" s="1"/>
  <c r="CB428" i="26" s="1"/>
  <c r="AE428" i="26"/>
  <c r="BC428" i="26" s="1"/>
  <c r="AD428" i="26"/>
  <c r="BB428" i="26" s="1"/>
  <c r="AC428" i="26"/>
  <c r="BA428" i="26" s="1"/>
  <c r="AB428" i="26"/>
  <c r="AZ428" i="26" s="1"/>
  <c r="AA428" i="26"/>
  <c r="Z428" i="26"/>
  <c r="AX428" i="26" s="1"/>
  <c r="Y428" i="26"/>
  <c r="AW428" i="26" s="1"/>
  <c r="X428" i="26"/>
  <c r="AV428" i="26" s="1"/>
  <c r="BT436" i="26" s="1"/>
  <c r="W428" i="26"/>
  <c r="AU428" i="26" s="1"/>
  <c r="CB427" i="26"/>
  <c r="BU427" i="26"/>
  <c r="BJ427" i="26"/>
  <c r="BC427" i="26"/>
  <c r="AW427" i="26"/>
  <c r="AQ427" i="26"/>
  <c r="CM427" i="26" s="1"/>
  <c r="AP427" i="26"/>
  <c r="BN427" i="26" s="1"/>
  <c r="AO427" i="26"/>
  <c r="BM427" i="26" s="1"/>
  <c r="AN427" i="26"/>
  <c r="AM427" i="26"/>
  <c r="AL427" i="26"/>
  <c r="CH427" i="26" s="1"/>
  <c r="AK427" i="26"/>
  <c r="CG427" i="26" s="1"/>
  <c r="AJ427" i="26"/>
  <c r="BH427" i="26" s="1"/>
  <c r="AI427" i="26"/>
  <c r="BG427" i="26" s="1"/>
  <c r="AH427" i="26"/>
  <c r="AG427" i="26"/>
  <c r="AF427" i="26"/>
  <c r="BD427" i="26" s="1"/>
  <c r="AE427" i="26"/>
  <c r="CA427" i="26" s="1"/>
  <c r="AD427" i="26"/>
  <c r="BB427" i="26" s="1"/>
  <c r="AC427" i="26"/>
  <c r="BY427" i="26" s="1"/>
  <c r="AB427" i="26"/>
  <c r="AA427" i="26"/>
  <c r="Z427" i="26"/>
  <c r="BV427" i="26" s="1"/>
  <c r="Y427" i="26"/>
  <c r="X427" i="26"/>
  <c r="BT427" i="26" s="1"/>
  <c r="W427" i="26"/>
  <c r="AU427" i="26" s="1"/>
  <c r="BR426" i="26"/>
  <c r="AT426" i="26"/>
  <c r="V426" i="26"/>
  <c r="AQ378" i="26"/>
  <c r="AP378" i="26"/>
  <c r="AO378" i="26"/>
  <c r="AN378" i="26"/>
  <c r="AM378" i="26"/>
  <c r="AL378" i="26"/>
  <c r="AK378" i="26"/>
  <c r="AJ378" i="26"/>
  <c r="AI378" i="26"/>
  <c r="AH378" i="26"/>
  <c r="AG378" i="26"/>
  <c r="AF378" i="26"/>
  <c r="AE378" i="26"/>
  <c r="AD378" i="26"/>
  <c r="AC378" i="26"/>
  <c r="AB378" i="26"/>
  <c r="AA378" i="26"/>
  <c r="Z378" i="26"/>
  <c r="Y378" i="26"/>
  <c r="X378" i="26"/>
  <c r="W378" i="26"/>
  <c r="AQ377" i="26"/>
  <c r="AP377" i="26"/>
  <c r="BN377" i="26" s="1"/>
  <c r="AO377" i="26"/>
  <c r="BM377" i="26" s="1"/>
  <c r="AN377" i="26"/>
  <c r="AM377" i="26"/>
  <c r="AL377" i="26"/>
  <c r="AK377" i="26"/>
  <c r="AJ377" i="26"/>
  <c r="BH377" i="26" s="1"/>
  <c r="AI377" i="26"/>
  <c r="BG377" i="26" s="1"/>
  <c r="AH377" i="26"/>
  <c r="BF377" i="26" s="1"/>
  <c r="AG377" i="26"/>
  <c r="BE377" i="26" s="1"/>
  <c r="AF377" i="26"/>
  <c r="AE377" i="26"/>
  <c r="AD377" i="26"/>
  <c r="BB377" i="26" s="1"/>
  <c r="AC377" i="26"/>
  <c r="BA377" i="26" s="1"/>
  <c r="AB377" i="26"/>
  <c r="AA377" i="26"/>
  <c r="Z377" i="26"/>
  <c r="Y377" i="26"/>
  <c r="X377" i="26"/>
  <c r="AV377" i="26" s="1"/>
  <c r="W377" i="26"/>
  <c r="AU377" i="26" s="1"/>
  <c r="AQ376" i="26"/>
  <c r="AP376" i="26"/>
  <c r="AO376" i="26"/>
  <c r="AN376" i="26"/>
  <c r="AM376" i="26"/>
  <c r="BK376" i="26" s="1"/>
  <c r="AL376" i="26"/>
  <c r="BJ376" i="26" s="1"/>
  <c r="AK376" i="26"/>
  <c r="AJ376" i="26"/>
  <c r="BH376" i="26" s="1"/>
  <c r="AI376" i="26"/>
  <c r="AH376" i="26"/>
  <c r="AG376" i="26"/>
  <c r="BE376" i="26" s="1"/>
  <c r="AF376" i="26"/>
  <c r="BD376" i="26" s="1"/>
  <c r="AE376" i="26"/>
  <c r="AD376" i="26"/>
  <c r="AC376" i="26"/>
  <c r="AB376" i="26"/>
  <c r="AA376" i="26"/>
  <c r="AY376" i="26" s="1"/>
  <c r="Z376" i="26"/>
  <c r="AX376" i="26" s="1"/>
  <c r="Y376" i="26"/>
  <c r="AW376" i="26" s="1"/>
  <c r="X376" i="26"/>
  <c r="AV376" i="26" s="1"/>
  <c r="W376" i="26"/>
  <c r="AQ375" i="26"/>
  <c r="AP375" i="26"/>
  <c r="AO375" i="26"/>
  <c r="BM375" i="26" s="1"/>
  <c r="AN375" i="26"/>
  <c r="AM375" i="26"/>
  <c r="AL375" i="26"/>
  <c r="BJ375" i="26" s="1"/>
  <c r="AK375" i="26"/>
  <c r="AJ375" i="26"/>
  <c r="AI375" i="26"/>
  <c r="AH375" i="26"/>
  <c r="AG375" i="26"/>
  <c r="AF375" i="26"/>
  <c r="BD375" i="26" s="1"/>
  <c r="AE375" i="26"/>
  <c r="AD375" i="26"/>
  <c r="AC375" i="26"/>
  <c r="BA375" i="26" s="1"/>
  <c r="AB375" i="26"/>
  <c r="AA375" i="26"/>
  <c r="Z375" i="26"/>
  <c r="AX375" i="26" s="1"/>
  <c r="Y375" i="26"/>
  <c r="X375" i="26"/>
  <c r="W375" i="26"/>
  <c r="AQ374" i="26"/>
  <c r="AP374" i="26"/>
  <c r="BN374" i="26" s="1"/>
  <c r="AO374" i="26"/>
  <c r="BM374" i="26" s="1"/>
  <c r="AN374" i="26"/>
  <c r="BL374" i="26" s="1"/>
  <c r="AM374" i="26"/>
  <c r="AL374" i="26"/>
  <c r="BJ374" i="26" s="1"/>
  <c r="AK374" i="26"/>
  <c r="AJ374" i="26"/>
  <c r="BH374" i="26" s="1"/>
  <c r="AI374" i="26"/>
  <c r="BG374" i="26" s="1"/>
  <c r="AH374" i="26"/>
  <c r="BF374" i="26" s="1"/>
  <c r="AG374" i="26"/>
  <c r="AF374" i="26"/>
  <c r="BD374" i="26" s="1"/>
  <c r="AE374" i="26"/>
  <c r="AD374" i="26"/>
  <c r="BB374" i="26" s="1"/>
  <c r="AC374" i="26"/>
  <c r="BA374" i="26" s="1"/>
  <c r="AB374" i="26"/>
  <c r="AZ374" i="26" s="1"/>
  <c r="AA374" i="26"/>
  <c r="Z374" i="26"/>
  <c r="AX374" i="26" s="1"/>
  <c r="Y374" i="26"/>
  <c r="X374" i="26"/>
  <c r="AV374" i="26" s="1"/>
  <c r="W374" i="26"/>
  <c r="AU374" i="26" s="1"/>
  <c r="AQ373" i="26"/>
  <c r="AP373" i="26"/>
  <c r="BN373" i="26" s="1"/>
  <c r="AO373" i="26"/>
  <c r="BM373" i="26" s="1"/>
  <c r="AN373" i="26"/>
  <c r="BL373" i="26" s="1"/>
  <c r="AM373" i="26"/>
  <c r="BK373" i="26" s="1"/>
  <c r="AL373" i="26"/>
  <c r="BJ373" i="26" s="1"/>
  <c r="AK373" i="26"/>
  <c r="AJ373" i="26"/>
  <c r="BH373" i="26" s="1"/>
  <c r="AI373" i="26"/>
  <c r="BG373" i="26" s="1"/>
  <c r="AH373" i="26"/>
  <c r="BF373" i="26" s="1"/>
  <c r="AG373" i="26"/>
  <c r="BE373" i="26" s="1"/>
  <c r="AF373" i="26"/>
  <c r="BD373" i="26" s="1"/>
  <c r="AE373" i="26"/>
  <c r="AD373" i="26"/>
  <c r="BB373" i="26" s="1"/>
  <c r="AC373" i="26"/>
  <c r="BA373" i="26" s="1"/>
  <c r="AB373" i="26"/>
  <c r="AZ373" i="26" s="1"/>
  <c r="AA373" i="26"/>
  <c r="AY373" i="26" s="1"/>
  <c r="Z373" i="26"/>
  <c r="AX373" i="26" s="1"/>
  <c r="Y373" i="26"/>
  <c r="X373" i="26"/>
  <c r="AV373" i="26" s="1"/>
  <c r="W373" i="26"/>
  <c r="AU373" i="26" s="1"/>
  <c r="BB372" i="26"/>
  <c r="AQ372" i="26"/>
  <c r="AP372" i="26"/>
  <c r="BN372" i="26" s="1"/>
  <c r="AO372" i="26"/>
  <c r="BM372" i="26" s="1"/>
  <c r="AN372" i="26"/>
  <c r="BL372" i="26" s="1"/>
  <c r="AM372" i="26"/>
  <c r="AL372" i="26"/>
  <c r="AK372" i="26"/>
  <c r="AJ372" i="26"/>
  <c r="BH372" i="26" s="1"/>
  <c r="AI372" i="26"/>
  <c r="BG372" i="26" s="1"/>
  <c r="AH372" i="26"/>
  <c r="BF372" i="26" s="1"/>
  <c r="AG372" i="26"/>
  <c r="AF372" i="26"/>
  <c r="AE372" i="26"/>
  <c r="AD372" i="26"/>
  <c r="AC372" i="26"/>
  <c r="BA372" i="26" s="1"/>
  <c r="AB372" i="26"/>
  <c r="AZ372" i="26" s="1"/>
  <c r="AA372" i="26"/>
  <c r="Z372" i="26"/>
  <c r="AX372" i="26" s="1"/>
  <c r="Y372" i="26"/>
  <c r="X372" i="26"/>
  <c r="AV372" i="26" s="1"/>
  <c r="W372" i="26"/>
  <c r="AU372" i="26" s="1"/>
  <c r="AQ371" i="26"/>
  <c r="BO371" i="26" s="1"/>
  <c r="AP371" i="26"/>
  <c r="BN371" i="26" s="1"/>
  <c r="AO371" i="26"/>
  <c r="BM371" i="26" s="1"/>
  <c r="AN371" i="26"/>
  <c r="BL371" i="26" s="1"/>
  <c r="AM371" i="26"/>
  <c r="AL371" i="26"/>
  <c r="BJ371" i="26" s="1"/>
  <c r="AK371" i="26"/>
  <c r="BI371" i="26" s="1"/>
  <c r="AJ371" i="26"/>
  <c r="BH371" i="26" s="1"/>
  <c r="AI371" i="26"/>
  <c r="BG371" i="26" s="1"/>
  <c r="AH371" i="26"/>
  <c r="BF371" i="26" s="1"/>
  <c r="AG371" i="26"/>
  <c r="BE371" i="26" s="1"/>
  <c r="AF371" i="26"/>
  <c r="BD371" i="26" s="1"/>
  <c r="AE371" i="26"/>
  <c r="BC371" i="26" s="1"/>
  <c r="AD371" i="26"/>
  <c r="BB371" i="26" s="1"/>
  <c r="AC371" i="26"/>
  <c r="BA371" i="26" s="1"/>
  <c r="AB371" i="26"/>
  <c r="AZ371" i="26" s="1"/>
  <c r="AA371" i="26"/>
  <c r="AY371" i="26" s="1"/>
  <c r="Z371" i="26"/>
  <c r="AX371" i="26" s="1"/>
  <c r="Y371" i="26"/>
  <c r="AW371" i="26" s="1"/>
  <c r="X371" i="26"/>
  <c r="AV371" i="26" s="1"/>
  <c r="W371" i="26"/>
  <c r="AU371" i="26" s="1"/>
  <c r="AQ370" i="26"/>
  <c r="AP370" i="26"/>
  <c r="BN370" i="26" s="1"/>
  <c r="AO370" i="26"/>
  <c r="BM370" i="26" s="1"/>
  <c r="AN370" i="26"/>
  <c r="BL370" i="26" s="1"/>
  <c r="AM370" i="26"/>
  <c r="BK370" i="26" s="1"/>
  <c r="AL370" i="26"/>
  <c r="BJ370" i="26" s="1"/>
  <c r="AK370" i="26"/>
  <c r="AJ370" i="26"/>
  <c r="BH370" i="26" s="1"/>
  <c r="AI370" i="26"/>
  <c r="AH370" i="26"/>
  <c r="BF370" i="26" s="1"/>
  <c r="AG370" i="26"/>
  <c r="BE370" i="26" s="1"/>
  <c r="AF370" i="26"/>
  <c r="BD370" i="26" s="1"/>
  <c r="AE370" i="26"/>
  <c r="AD370" i="26"/>
  <c r="BB370" i="26" s="1"/>
  <c r="AC370" i="26"/>
  <c r="AB370" i="26"/>
  <c r="AZ370" i="26" s="1"/>
  <c r="AA370" i="26"/>
  <c r="AY370" i="26" s="1"/>
  <c r="Z370" i="26"/>
  <c r="AX370" i="26" s="1"/>
  <c r="Y370" i="26"/>
  <c r="X370" i="26"/>
  <c r="AV370" i="26" s="1"/>
  <c r="W370" i="26"/>
  <c r="AU370" i="26" s="1"/>
  <c r="AQ369" i="26"/>
  <c r="AP369" i="26"/>
  <c r="AO369" i="26"/>
  <c r="BM369" i="26" s="1"/>
  <c r="AN369" i="26"/>
  <c r="BL369" i="26" s="1"/>
  <c r="AM369" i="26"/>
  <c r="AL369" i="26"/>
  <c r="BJ369" i="26" s="1"/>
  <c r="AK369" i="26"/>
  <c r="AJ369" i="26"/>
  <c r="AI369" i="26"/>
  <c r="BG369" i="26" s="1"/>
  <c r="AH369" i="26"/>
  <c r="BF369" i="26" s="1"/>
  <c r="AG369" i="26"/>
  <c r="AF369" i="26"/>
  <c r="BD369" i="26" s="1"/>
  <c r="AE369" i="26"/>
  <c r="AD369" i="26"/>
  <c r="AC369" i="26"/>
  <c r="BA369" i="26" s="1"/>
  <c r="AB369" i="26"/>
  <c r="AZ369" i="26" s="1"/>
  <c r="AA369" i="26"/>
  <c r="Z369" i="26"/>
  <c r="AX369" i="26" s="1"/>
  <c r="Y369" i="26"/>
  <c r="X369" i="26"/>
  <c r="W369" i="26"/>
  <c r="AU369" i="26" s="1"/>
  <c r="AQ368" i="26"/>
  <c r="AP368" i="26"/>
  <c r="BN368" i="26" s="1"/>
  <c r="AO368" i="26"/>
  <c r="BM368" i="26" s="1"/>
  <c r="AN368" i="26"/>
  <c r="BL368" i="26" s="1"/>
  <c r="AM368" i="26"/>
  <c r="AL368" i="26"/>
  <c r="BJ368" i="26" s="1"/>
  <c r="AK368" i="26"/>
  <c r="AJ368" i="26"/>
  <c r="BH368" i="26" s="1"/>
  <c r="AI368" i="26"/>
  <c r="BG368" i="26" s="1"/>
  <c r="AH368" i="26"/>
  <c r="BF368" i="26" s="1"/>
  <c r="AG368" i="26"/>
  <c r="AF368" i="26"/>
  <c r="BD368" i="26" s="1"/>
  <c r="AE368" i="26"/>
  <c r="AD368" i="26"/>
  <c r="BB368" i="26" s="1"/>
  <c r="AC368" i="26"/>
  <c r="BA368" i="26" s="1"/>
  <c r="AB368" i="26"/>
  <c r="AZ368" i="26" s="1"/>
  <c r="AA368" i="26"/>
  <c r="Z368" i="26"/>
  <c r="AX368" i="26" s="1"/>
  <c r="Y368" i="26"/>
  <c r="X368" i="26"/>
  <c r="AV368" i="26" s="1"/>
  <c r="W368" i="26"/>
  <c r="AU368" i="26" s="1"/>
  <c r="CR367" i="26"/>
  <c r="AQ367" i="26"/>
  <c r="AP367" i="26"/>
  <c r="BN367" i="26" s="1"/>
  <c r="AO367" i="26"/>
  <c r="BM367" i="26" s="1"/>
  <c r="AN367" i="26"/>
  <c r="BL367" i="26" s="1"/>
  <c r="AM367" i="26"/>
  <c r="AL367" i="26"/>
  <c r="BJ367" i="26" s="1"/>
  <c r="AK367" i="26"/>
  <c r="AJ367" i="26"/>
  <c r="BH367" i="26" s="1"/>
  <c r="AI367" i="26"/>
  <c r="BG367" i="26" s="1"/>
  <c r="AH367" i="26"/>
  <c r="BF367" i="26" s="1"/>
  <c r="AG367" i="26"/>
  <c r="BE367" i="26" s="1"/>
  <c r="AF367" i="26"/>
  <c r="BD367" i="26" s="1"/>
  <c r="AE367" i="26"/>
  <c r="AD367" i="26"/>
  <c r="BB367" i="26" s="1"/>
  <c r="AC367" i="26"/>
  <c r="BA367" i="26" s="1"/>
  <c r="AB367" i="26"/>
  <c r="AZ367" i="26" s="1"/>
  <c r="AA367" i="26"/>
  <c r="Z367" i="26"/>
  <c r="AX367" i="26" s="1"/>
  <c r="Y367" i="26"/>
  <c r="X367" i="26"/>
  <c r="AV367" i="26" s="1"/>
  <c r="W367" i="26"/>
  <c r="AU367" i="26" s="1"/>
  <c r="BJ366" i="26"/>
  <c r="AQ366" i="26"/>
  <c r="AP366" i="26"/>
  <c r="BN366" i="26" s="1"/>
  <c r="AO366" i="26"/>
  <c r="BM366" i="26" s="1"/>
  <c r="AN366" i="26"/>
  <c r="BL366" i="26" s="1"/>
  <c r="AM366" i="26"/>
  <c r="AL366" i="26"/>
  <c r="AK366" i="26"/>
  <c r="AJ366" i="26"/>
  <c r="BH366" i="26" s="1"/>
  <c r="AI366" i="26"/>
  <c r="BG366" i="26" s="1"/>
  <c r="AH366" i="26"/>
  <c r="BF366" i="26" s="1"/>
  <c r="AG366" i="26"/>
  <c r="AF366" i="26"/>
  <c r="AE366" i="26"/>
  <c r="AD366" i="26"/>
  <c r="BB366" i="26" s="1"/>
  <c r="AC366" i="26"/>
  <c r="BA366" i="26" s="1"/>
  <c r="AB366" i="26"/>
  <c r="AZ366" i="26" s="1"/>
  <c r="AA366" i="26"/>
  <c r="Z366" i="26"/>
  <c r="Y366" i="26"/>
  <c r="X366" i="26"/>
  <c r="AV366" i="26" s="1"/>
  <c r="W366" i="26"/>
  <c r="AU366" i="26" s="1"/>
  <c r="AQ365" i="26"/>
  <c r="BO365" i="26" s="1"/>
  <c r="AP365" i="26"/>
  <c r="BN365" i="26" s="1"/>
  <c r="AO365" i="26"/>
  <c r="BM365" i="26" s="1"/>
  <c r="AN365" i="26"/>
  <c r="AM365" i="26"/>
  <c r="BK365" i="26" s="1"/>
  <c r="AL365" i="26"/>
  <c r="BJ365" i="26" s="1"/>
  <c r="AK365" i="26"/>
  <c r="BI365" i="26" s="1"/>
  <c r="AJ365" i="26"/>
  <c r="BH365" i="26" s="1"/>
  <c r="AI365" i="26"/>
  <c r="BG365" i="26" s="1"/>
  <c r="AH365" i="26"/>
  <c r="BF365" i="26" s="1"/>
  <c r="AG365" i="26"/>
  <c r="AF365" i="26"/>
  <c r="BD365" i="26" s="1"/>
  <c r="AE365" i="26"/>
  <c r="BC365" i="26" s="1"/>
  <c r="AD365" i="26"/>
  <c r="BB365" i="26" s="1"/>
  <c r="AC365" i="26"/>
  <c r="BA365" i="26" s="1"/>
  <c r="AB365" i="26"/>
  <c r="AZ365" i="26" s="1"/>
  <c r="AA365" i="26"/>
  <c r="Z365" i="26"/>
  <c r="AX365" i="26" s="1"/>
  <c r="Y365" i="26"/>
  <c r="AW365" i="26" s="1"/>
  <c r="X365" i="26"/>
  <c r="AV365" i="26" s="1"/>
  <c r="W365" i="26"/>
  <c r="AU365" i="26" s="1"/>
  <c r="AQ364" i="26"/>
  <c r="AP364" i="26"/>
  <c r="BN364" i="26" s="1"/>
  <c r="AO364" i="26"/>
  <c r="BM364" i="26" s="1"/>
  <c r="AN364" i="26"/>
  <c r="BL364" i="26" s="1"/>
  <c r="AM364" i="26"/>
  <c r="AL364" i="26"/>
  <c r="BJ364" i="26" s="1"/>
  <c r="AK364" i="26"/>
  <c r="AJ364" i="26"/>
  <c r="BH364" i="26" s="1"/>
  <c r="AI364" i="26"/>
  <c r="BG364" i="26" s="1"/>
  <c r="AH364" i="26"/>
  <c r="BF364" i="26" s="1"/>
  <c r="AG364" i="26"/>
  <c r="AF364" i="26"/>
  <c r="BD364" i="26" s="1"/>
  <c r="AE364" i="26"/>
  <c r="AD364" i="26"/>
  <c r="BB364" i="26" s="1"/>
  <c r="AC364" i="26"/>
  <c r="BA364" i="26" s="1"/>
  <c r="AB364" i="26"/>
  <c r="AZ364" i="26" s="1"/>
  <c r="AA364" i="26"/>
  <c r="Z364" i="26"/>
  <c r="AX364" i="26" s="1"/>
  <c r="Y364" i="26"/>
  <c r="X364" i="26"/>
  <c r="AV364" i="26" s="1"/>
  <c r="W364" i="26"/>
  <c r="AU364" i="26" s="1"/>
  <c r="AQ363" i="26"/>
  <c r="AP363" i="26"/>
  <c r="AO363" i="26"/>
  <c r="BM363" i="26" s="1"/>
  <c r="AN363" i="26"/>
  <c r="BL363" i="26" s="1"/>
  <c r="AM363" i="26"/>
  <c r="AL363" i="26"/>
  <c r="BJ363" i="26" s="1"/>
  <c r="AK363" i="26"/>
  <c r="AJ363" i="26"/>
  <c r="AI363" i="26"/>
  <c r="BG363" i="26" s="1"/>
  <c r="AH363" i="26"/>
  <c r="BF363" i="26" s="1"/>
  <c r="AG363" i="26"/>
  <c r="AF363" i="26"/>
  <c r="BD363" i="26" s="1"/>
  <c r="AE363" i="26"/>
  <c r="AD363" i="26"/>
  <c r="AC363" i="26"/>
  <c r="BA363" i="26" s="1"/>
  <c r="AB363" i="26"/>
  <c r="AZ363" i="26" s="1"/>
  <c r="AA363" i="26"/>
  <c r="Z363" i="26"/>
  <c r="AX363" i="26" s="1"/>
  <c r="Y363" i="26"/>
  <c r="X363" i="26"/>
  <c r="W363" i="26"/>
  <c r="AU363" i="26" s="1"/>
  <c r="DL362" i="26"/>
  <c r="DK362" i="26"/>
  <c r="DJ362" i="26"/>
  <c r="DI362" i="26"/>
  <c r="DH362" i="26"/>
  <c r="DG362" i="26"/>
  <c r="DF362" i="26"/>
  <c r="DE362" i="26"/>
  <c r="DD362" i="26"/>
  <c r="DC362" i="26"/>
  <c r="DB362" i="26"/>
  <c r="DA362" i="26"/>
  <c r="CZ362" i="26"/>
  <c r="CY362" i="26"/>
  <c r="CX362" i="26"/>
  <c r="CW362" i="26"/>
  <c r="CV362" i="26"/>
  <c r="CU362" i="26"/>
  <c r="CT362" i="26"/>
  <c r="CS362" i="26"/>
  <c r="CR362" i="26"/>
  <c r="AQ362" i="26"/>
  <c r="AP362" i="26"/>
  <c r="BN362" i="26" s="1"/>
  <c r="AO362" i="26"/>
  <c r="BM362" i="26" s="1"/>
  <c r="AN362" i="26"/>
  <c r="AM362" i="26"/>
  <c r="AL362" i="26"/>
  <c r="BJ362" i="26" s="1"/>
  <c r="AK362" i="26"/>
  <c r="AJ362" i="26"/>
  <c r="BH362" i="26" s="1"/>
  <c r="AI362" i="26"/>
  <c r="BG362" i="26" s="1"/>
  <c r="AH362" i="26"/>
  <c r="BF362" i="26" s="1"/>
  <c r="AG362" i="26"/>
  <c r="AF362" i="26"/>
  <c r="BD362" i="26" s="1"/>
  <c r="AE362" i="26"/>
  <c r="AD362" i="26"/>
  <c r="BB362" i="26" s="1"/>
  <c r="BZ362" i="26" s="1"/>
  <c r="AC362" i="26"/>
  <c r="BA362" i="26" s="1"/>
  <c r="AB362" i="26"/>
  <c r="AZ362" i="26" s="1"/>
  <c r="AA362" i="26"/>
  <c r="Z362" i="26"/>
  <c r="AX362" i="26" s="1"/>
  <c r="Y362" i="26"/>
  <c r="X362" i="26"/>
  <c r="AV362" i="26" s="1"/>
  <c r="W362" i="26"/>
  <c r="AU362" i="26" s="1"/>
  <c r="BU361" i="26"/>
  <c r="AQ361" i="26"/>
  <c r="CM361" i="26" s="1"/>
  <c r="AP361" i="26"/>
  <c r="CL361" i="26" s="1"/>
  <c r="AO361" i="26"/>
  <c r="BM361" i="26" s="1"/>
  <c r="AN361" i="26"/>
  <c r="AM361" i="26"/>
  <c r="CI361" i="26" s="1"/>
  <c r="AL361" i="26"/>
  <c r="AK361" i="26"/>
  <c r="BI361" i="26" s="1"/>
  <c r="AJ361" i="26"/>
  <c r="CF361" i="26" s="1"/>
  <c r="AI361" i="26"/>
  <c r="BG361" i="26" s="1"/>
  <c r="AH361" i="26"/>
  <c r="BF361" i="26" s="1"/>
  <c r="AG361" i="26"/>
  <c r="BE361" i="26" s="1"/>
  <c r="AF361" i="26"/>
  <c r="CB361" i="26" s="1"/>
  <c r="AE361" i="26"/>
  <c r="BC361" i="26" s="1"/>
  <c r="AD361" i="26"/>
  <c r="BB361" i="26" s="1"/>
  <c r="AC361" i="26"/>
  <c r="BY361" i="26" s="1"/>
  <c r="AB361" i="26"/>
  <c r="BX361" i="26" s="1"/>
  <c r="AA361" i="26"/>
  <c r="AY361" i="26" s="1"/>
  <c r="Z361" i="26"/>
  <c r="BV361" i="26" s="1"/>
  <c r="Y361" i="26"/>
  <c r="AW361" i="26" s="1"/>
  <c r="X361" i="26"/>
  <c r="BT361" i="26" s="1"/>
  <c r="W361" i="26"/>
  <c r="AU361" i="26" s="1"/>
  <c r="BR360" i="26"/>
  <c r="AT360" i="26"/>
  <c r="V360" i="26"/>
  <c r="AZ215" i="30" l="1"/>
  <c r="BF215" i="30"/>
  <c r="BL215" i="30"/>
  <c r="BR215" i="30"/>
  <c r="CR215" i="30" s="1"/>
  <c r="AZ220" i="30"/>
  <c r="BF220" i="30"/>
  <c r="BL220" i="30"/>
  <c r="BR220" i="30"/>
  <c r="AY221" i="30"/>
  <c r="BE221" i="30"/>
  <c r="BK221" i="30"/>
  <c r="BQ221" i="30"/>
  <c r="BB223" i="30"/>
  <c r="BH223" i="30"/>
  <c r="BN223" i="30"/>
  <c r="BT223" i="30"/>
  <c r="CT223" i="30" s="1"/>
  <c r="AY226" i="30"/>
  <c r="AY231" i="30" s="1"/>
  <c r="BE226" i="30"/>
  <c r="BK226" i="30"/>
  <c r="BQ226" i="30"/>
  <c r="AW219" i="30"/>
  <c r="BC219" i="30"/>
  <c r="CC230" i="30" s="1"/>
  <c r="BI219" i="30"/>
  <c r="CI227" i="30" s="1"/>
  <c r="BO219" i="30"/>
  <c r="AW223" i="30"/>
  <c r="BC223" i="30"/>
  <c r="BI223" i="30"/>
  <c r="BO223" i="30"/>
  <c r="AW218" i="30"/>
  <c r="BC218" i="30"/>
  <c r="BI218" i="30"/>
  <c r="BO218" i="30"/>
  <c r="AW224" i="30"/>
  <c r="BC224" i="30"/>
  <c r="BI224" i="30"/>
  <c r="BO224" i="30"/>
  <c r="AW225" i="30"/>
  <c r="BC225" i="30"/>
  <c r="BI225" i="30"/>
  <c r="BO225" i="30"/>
  <c r="AW215" i="30"/>
  <c r="BW230" i="30" s="1"/>
  <c r="BC215" i="30"/>
  <c r="BI215" i="30"/>
  <c r="BO215" i="30"/>
  <c r="AY219" i="30"/>
  <c r="BE219" i="30"/>
  <c r="CE230" i="30" s="1"/>
  <c r="BK219" i="30"/>
  <c r="CK224" i="30" s="1"/>
  <c r="BQ219" i="30"/>
  <c r="AW220" i="30"/>
  <c r="BC220" i="30"/>
  <c r="BI220" i="30"/>
  <c r="BO220" i="30"/>
  <c r="CO228" i="30" s="1"/>
  <c r="BB221" i="30"/>
  <c r="CB227" i="30" s="1"/>
  <c r="BH221" i="30"/>
  <c r="BN221" i="30"/>
  <c r="BT221" i="30"/>
  <c r="AY223" i="30"/>
  <c r="BE223" i="30"/>
  <c r="BK223" i="30"/>
  <c r="BQ223" i="30"/>
  <c r="BB226" i="30"/>
  <c r="BH226" i="30"/>
  <c r="BN226" i="30"/>
  <c r="BT226" i="30"/>
  <c r="AW221" i="30"/>
  <c r="BI221" i="30"/>
  <c r="BO221" i="30"/>
  <c r="AY224" i="30"/>
  <c r="BE224" i="30"/>
  <c r="BK224" i="30"/>
  <c r="BQ224" i="30"/>
  <c r="CQ227" i="30" s="1"/>
  <c r="AY225" i="30"/>
  <c r="BE225" i="30"/>
  <c r="BK225" i="30"/>
  <c r="BQ225" i="30"/>
  <c r="AW226" i="30"/>
  <c r="BC226" i="30"/>
  <c r="CC227" i="30" s="1"/>
  <c r="BI226" i="30"/>
  <c r="BO226" i="30"/>
  <c r="BS188" i="30"/>
  <c r="AY189" i="30"/>
  <c r="BE189" i="30"/>
  <c r="BK189" i="30"/>
  <c r="BQ189" i="30"/>
  <c r="CQ196" i="30" s="1"/>
  <c r="BF191" i="30"/>
  <c r="BL191" i="30"/>
  <c r="BE193" i="30"/>
  <c r="BB194" i="30"/>
  <c r="BH194" i="30"/>
  <c r="BN194" i="30"/>
  <c r="CN196" i="30" s="1"/>
  <c r="BT194" i="30"/>
  <c r="AZ195" i="30"/>
  <c r="BF195" i="30"/>
  <c r="BL195" i="30"/>
  <c r="BR195" i="30"/>
  <c r="CR196" i="30" s="1"/>
  <c r="BE196" i="30"/>
  <c r="CE198" i="30" s="1"/>
  <c r="BK196" i="30"/>
  <c r="AW200" i="30"/>
  <c r="BC200" i="30"/>
  <c r="BI200" i="30"/>
  <c r="BO200" i="30"/>
  <c r="AY185" i="30"/>
  <c r="BY193" i="30" s="1"/>
  <c r="BE185" i="30"/>
  <c r="BK185" i="30"/>
  <c r="BQ185" i="30"/>
  <c r="AY186" i="30"/>
  <c r="BE186" i="30"/>
  <c r="CE190" i="30" s="1"/>
  <c r="BK186" i="30"/>
  <c r="CK189" i="30" s="1"/>
  <c r="DL186" i="30" s="1"/>
  <c r="BQ186" i="30"/>
  <c r="AY187" i="30"/>
  <c r="BE187" i="30"/>
  <c r="BK187" i="30"/>
  <c r="BQ187" i="30"/>
  <c r="CQ200" i="30" s="1"/>
  <c r="AY190" i="30"/>
  <c r="BE190" i="30"/>
  <c r="BK190" i="30"/>
  <c r="BQ190" i="30"/>
  <c r="BE200" i="30"/>
  <c r="BK200" i="30"/>
  <c r="BQ200" i="30"/>
  <c r="AY191" i="30"/>
  <c r="BE194" i="30"/>
  <c r="BK194" i="30"/>
  <c r="BM190" i="30"/>
  <c r="AY188" i="30"/>
  <c r="BE188" i="30"/>
  <c r="BE201" i="30" s="1"/>
  <c r="BK188" i="30"/>
  <c r="BQ188" i="30"/>
  <c r="AY192" i="30"/>
  <c r="BE192" i="30"/>
  <c r="BQ192" i="30"/>
  <c r="AY193" i="30"/>
  <c r="AY197" i="30"/>
  <c r="BE197" i="30"/>
  <c r="BK197" i="30"/>
  <c r="BQ197" i="30"/>
  <c r="BE199" i="30"/>
  <c r="BK199" i="30"/>
  <c r="BQ199" i="30"/>
  <c r="BE191" i="30"/>
  <c r="BK191" i="30"/>
  <c r="AY195" i="30"/>
  <c r="BE195" i="30"/>
  <c r="BK195" i="30"/>
  <c r="BQ195" i="30"/>
  <c r="BL197" i="30"/>
  <c r="BR197" i="30"/>
  <c r="BL199" i="30"/>
  <c r="BB200" i="30"/>
  <c r="BH200" i="30"/>
  <c r="BN200" i="30"/>
  <c r="BT200" i="30"/>
  <c r="BF160" i="30"/>
  <c r="BL160" i="30"/>
  <c r="BR160" i="30"/>
  <c r="AZ161" i="30"/>
  <c r="BZ162" i="30" s="1"/>
  <c r="BF161" i="30"/>
  <c r="CF169" i="30" s="1"/>
  <c r="BL161" i="30"/>
  <c r="BR161" i="30"/>
  <c r="AZ162" i="30"/>
  <c r="BL162" i="30"/>
  <c r="BR162" i="30"/>
  <c r="CR167" i="30" s="1"/>
  <c r="AZ164" i="30"/>
  <c r="BZ169" i="30" s="1"/>
  <c r="BF164" i="30"/>
  <c r="BL164" i="30"/>
  <c r="BR164" i="30"/>
  <c r="AY166" i="30"/>
  <c r="BE166" i="30"/>
  <c r="BE171" i="30" s="1"/>
  <c r="BB168" i="30"/>
  <c r="CB169" i="30" s="1"/>
  <c r="BH168" i="30"/>
  <c r="BN168" i="30"/>
  <c r="CN169" i="30" s="1"/>
  <c r="BT168" i="30"/>
  <c r="AW157" i="30"/>
  <c r="BC157" i="30"/>
  <c r="BI157" i="30"/>
  <c r="CI158" i="30" s="1"/>
  <c r="BO157" i="30"/>
  <c r="BC159" i="30"/>
  <c r="BC163" i="30"/>
  <c r="BO163" i="30"/>
  <c r="AW168" i="30"/>
  <c r="BC168" i="30"/>
  <c r="BI168" i="30"/>
  <c r="BO168" i="30"/>
  <c r="AW160" i="30"/>
  <c r="BC160" i="30"/>
  <c r="BI160" i="30"/>
  <c r="BO160" i="30"/>
  <c r="CO168" i="30" s="1"/>
  <c r="AW161" i="30"/>
  <c r="BC161" i="30"/>
  <c r="BI161" i="30"/>
  <c r="BO161" i="30"/>
  <c r="BF168" i="30"/>
  <c r="BL168" i="30"/>
  <c r="BC169" i="30"/>
  <c r="BI169" i="30"/>
  <c r="BZ129" i="30"/>
  <c r="CN128" i="30"/>
  <c r="AX130" i="30"/>
  <c r="BD130" i="30"/>
  <c r="BJ130" i="30"/>
  <c r="BP130" i="30"/>
  <c r="BA131" i="30"/>
  <c r="BG131" i="30"/>
  <c r="CG136" i="30" s="1"/>
  <c r="DH126" i="30" s="1"/>
  <c r="BM131" i="30"/>
  <c r="BS131" i="30"/>
  <c r="CS131" i="30" s="1"/>
  <c r="AX134" i="30"/>
  <c r="BD134" i="30"/>
  <c r="BJ134" i="30"/>
  <c r="BP134" i="30"/>
  <c r="AZ137" i="30"/>
  <c r="BF137" i="30"/>
  <c r="BL137" i="30"/>
  <c r="CL138" i="30" s="1"/>
  <c r="AX140" i="30"/>
  <c r="BD140" i="30"/>
  <c r="BJ140" i="30"/>
  <c r="BP140" i="30"/>
  <c r="BA134" i="30"/>
  <c r="CA138" i="30" s="1"/>
  <c r="BM134" i="30"/>
  <c r="BS134" i="30"/>
  <c r="CS138" i="30" s="1"/>
  <c r="BF138" i="30"/>
  <c r="BM139" i="30"/>
  <c r="BS139" i="30"/>
  <c r="AZ140" i="30"/>
  <c r="BF140" i="30"/>
  <c r="BF141" i="30" s="1"/>
  <c r="BL140" i="30"/>
  <c r="BR140" i="30"/>
  <c r="AX125" i="30"/>
  <c r="BX125" i="30" s="1"/>
  <c r="BD125" i="30"/>
  <c r="BJ125" i="30"/>
  <c r="BP125" i="30"/>
  <c r="CP132" i="30" s="1"/>
  <c r="AX137" i="30"/>
  <c r="BD137" i="30"/>
  <c r="BJ137" i="30"/>
  <c r="BP137" i="30"/>
  <c r="BA138" i="30"/>
  <c r="BG138" i="30"/>
  <c r="CG138" i="30" s="1"/>
  <c r="BM138" i="30"/>
  <c r="BS138" i="30"/>
  <c r="BB139" i="30"/>
  <c r="BH139" i="30"/>
  <c r="BN139" i="30"/>
  <c r="BT139" i="30"/>
  <c r="BT141" i="30" s="1"/>
  <c r="BG140" i="30"/>
  <c r="BM140" i="30"/>
  <c r="BS140" i="30"/>
  <c r="BX102" i="30"/>
  <c r="CR96" i="30"/>
  <c r="BN107" i="30"/>
  <c r="BH100" i="30"/>
  <c r="BH103" i="30"/>
  <c r="BT103" i="30"/>
  <c r="BB104" i="30"/>
  <c r="BT104" i="30"/>
  <c r="BH101" i="30"/>
  <c r="BT101" i="30"/>
  <c r="BH102" i="30"/>
  <c r="BT102" i="30"/>
  <c r="BB108" i="30"/>
  <c r="BH108" i="30"/>
  <c r="BN108" i="30"/>
  <c r="BT108" i="30"/>
  <c r="BB109" i="30"/>
  <c r="BH109" i="30"/>
  <c r="BN109" i="30"/>
  <c r="BT109" i="30"/>
  <c r="BB96" i="30"/>
  <c r="BH96" i="30"/>
  <c r="BN96" i="30"/>
  <c r="BT96" i="30"/>
  <c r="BN104" i="30"/>
  <c r="BB95" i="30"/>
  <c r="BH95" i="30"/>
  <c r="BN95" i="30"/>
  <c r="BT95" i="30"/>
  <c r="CT104" i="30" s="1"/>
  <c r="BB97" i="30"/>
  <c r="CB98" i="30" s="1"/>
  <c r="BH97" i="30"/>
  <c r="BN97" i="30"/>
  <c r="BT97" i="30"/>
  <c r="BB98" i="30"/>
  <c r="BH98" i="30"/>
  <c r="BN98" i="30"/>
  <c r="BT98" i="30"/>
  <c r="BB99" i="30"/>
  <c r="BH99" i="30"/>
  <c r="BN99" i="30"/>
  <c r="BT99" i="30"/>
  <c r="BB100" i="30"/>
  <c r="BN100" i="30"/>
  <c r="BT100" i="30"/>
  <c r="BB105" i="30"/>
  <c r="BH105" i="30"/>
  <c r="BN105" i="30"/>
  <c r="BT105" i="30"/>
  <c r="BB106" i="30"/>
  <c r="BH106" i="30"/>
  <c r="BH107" i="30"/>
  <c r="BL102" i="30"/>
  <c r="BH34" i="30"/>
  <c r="BT34" i="30"/>
  <c r="BN48" i="30"/>
  <c r="BE49" i="30"/>
  <c r="BQ49" i="30"/>
  <c r="BA47" i="30"/>
  <c r="DU34" i="30"/>
  <c r="BB35" i="30"/>
  <c r="BH35" i="30"/>
  <c r="CH40" i="30" s="1"/>
  <c r="BT35" i="30"/>
  <c r="CT37" i="30" s="1"/>
  <c r="BB37" i="30"/>
  <c r="BH37" i="30"/>
  <c r="BN37" i="30"/>
  <c r="BT37" i="30"/>
  <c r="BB38" i="30"/>
  <c r="BH38" i="30"/>
  <c r="CH41" i="30" s="1"/>
  <c r="DI35" i="30" s="1"/>
  <c r="BN38" i="30"/>
  <c r="BT38" i="30"/>
  <c r="BB39" i="30"/>
  <c r="BH39" i="30"/>
  <c r="BN39" i="30"/>
  <c r="BT39" i="30"/>
  <c r="BN42" i="30"/>
  <c r="BN43" i="30"/>
  <c r="BT43" i="30"/>
  <c r="BB44" i="30"/>
  <c r="BH44" i="30"/>
  <c r="BN44" i="30"/>
  <c r="BT44" i="30"/>
  <c r="BB46" i="30"/>
  <c r="BH46" i="30"/>
  <c r="BN46" i="30"/>
  <c r="BT46" i="30"/>
  <c r="BB49" i="30"/>
  <c r="BH49" i="30"/>
  <c r="BN49" i="30"/>
  <c r="BT49" i="30"/>
  <c r="BN34" i="30"/>
  <c r="CN34" i="30" s="1"/>
  <c r="DO34" i="30"/>
  <c r="BB36" i="30"/>
  <c r="CB37" i="30" s="1"/>
  <c r="BN36" i="30"/>
  <c r="CN44" i="30" s="1"/>
  <c r="BT36" i="30"/>
  <c r="BT42" i="30"/>
  <c r="BY526" i="26"/>
  <c r="AZ531" i="26"/>
  <c r="BF531" i="26"/>
  <c r="BL531" i="26"/>
  <c r="AZ536" i="26"/>
  <c r="BF536" i="26"/>
  <c r="BL536" i="26"/>
  <c r="AW538" i="26"/>
  <c r="BC538" i="26"/>
  <c r="BI538" i="26"/>
  <c r="BO536" i="26"/>
  <c r="BF523" i="26"/>
  <c r="BL523" i="26"/>
  <c r="BF525" i="26"/>
  <c r="AZ526" i="26"/>
  <c r="BF526" i="26"/>
  <c r="CD533" i="26" s="1"/>
  <c r="BL526" i="26"/>
  <c r="CJ536" i="26" s="1"/>
  <c r="AZ529" i="26"/>
  <c r="BF529" i="26"/>
  <c r="BL529" i="26"/>
  <c r="BS528" i="26"/>
  <c r="AZ530" i="26"/>
  <c r="BF530" i="26"/>
  <c r="AY536" i="26"/>
  <c r="BE537" i="26"/>
  <c r="AX498" i="26"/>
  <c r="BD498" i="26"/>
  <c r="BJ498" i="26"/>
  <c r="AX508" i="26"/>
  <c r="BD508" i="26"/>
  <c r="AX496" i="26"/>
  <c r="BD496" i="26"/>
  <c r="BJ496" i="26"/>
  <c r="AX502" i="26"/>
  <c r="AY503" i="26"/>
  <c r="BE504" i="26"/>
  <c r="AX495" i="26"/>
  <c r="BV497" i="26" s="1"/>
  <c r="BD495" i="26"/>
  <c r="BJ495" i="26"/>
  <c r="BJ500" i="26"/>
  <c r="AX506" i="26"/>
  <c r="BD506" i="26"/>
  <c r="BJ506" i="26"/>
  <c r="AX507" i="26"/>
  <c r="BD507" i="26"/>
  <c r="BJ507" i="26"/>
  <c r="CG500" i="26"/>
  <c r="CM495" i="26"/>
  <c r="BJ504" i="26"/>
  <c r="AW37" i="27"/>
  <c r="BC37" i="27"/>
  <c r="BI37" i="27"/>
  <c r="BO37" i="27"/>
  <c r="CN44" i="27" s="1"/>
  <c r="BI39" i="27"/>
  <c r="CH45" i="27" s="1"/>
  <c r="BO39" i="27"/>
  <c r="BC41" i="27"/>
  <c r="BC43" i="27"/>
  <c r="BC44" i="27"/>
  <c r="BO44" i="27"/>
  <c r="AY43" i="27"/>
  <c r="BX47" i="27" s="1"/>
  <c r="BK43" i="27"/>
  <c r="CJ43" i="27" s="1"/>
  <c r="BC39" i="27"/>
  <c r="AW47" i="27"/>
  <c r="AX37" i="27"/>
  <c r="BD37" i="27"/>
  <c r="BJ37" i="27"/>
  <c r="BP37" i="27"/>
  <c r="CO37" i="27" s="1"/>
  <c r="AX41" i="27"/>
  <c r="BJ41" i="27"/>
  <c r="BP41" i="27"/>
  <c r="AX42" i="27"/>
  <c r="BD42" i="27"/>
  <c r="BJ42" i="27"/>
  <c r="BP42" i="27"/>
  <c r="AX44" i="27"/>
  <c r="BD44" i="27"/>
  <c r="BJ44" i="27"/>
  <c r="BP44" i="27"/>
  <c r="AW45" i="27"/>
  <c r="BC45" i="27"/>
  <c r="BI45" i="27"/>
  <c r="BO45" i="27"/>
  <c r="AW43" i="27"/>
  <c r="BI43" i="27"/>
  <c r="BO43" i="27"/>
  <c r="BJ45" i="27"/>
  <c r="AW46" i="27"/>
  <c r="BC46" i="27"/>
  <c r="BI46" i="27"/>
  <c r="BO46" i="27"/>
  <c r="BO50" i="27" s="1"/>
  <c r="BG43" i="27"/>
  <c r="BM41" i="27"/>
  <c r="BI42" i="27"/>
  <c r="BD46" i="27"/>
  <c r="BP46" i="27"/>
  <c r="AX47" i="27"/>
  <c r="BW48" i="27" s="1"/>
  <c r="BD47" i="27"/>
  <c r="BJ47" i="27"/>
  <c r="BP47" i="27"/>
  <c r="BF470" i="26"/>
  <c r="BS461" i="26"/>
  <c r="CE461" i="26"/>
  <c r="AZ471" i="26"/>
  <c r="BF471" i="26"/>
  <c r="BL471" i="26"/>
  <c r="BE470" i="26"/>
  <c r="BK465" i="26"/>
  <c r="BF472" i="26"/>
  <c r="BL472" i="26"/>
  <c r="CH466" i="26"/>
  <c r="BN475" i="26"/>
  <c r="BU464" i="26"/>
  <c r="AZ463" i="26"/>
  <c r="BL463" i="26"/>
  <c r="AZ474" i="26"/>
  <c r="BF474" i="26"/>
  <c r="CD475" i="26" s="1"/>
  <c r="BL474" i="26"/>
  <c r="AZ462" i="26"/>
  <c r="AZ464" i="26"/>
  <c r="BF464" i="26"/>
  <c r="BL464" i="26"/>
  <c r="BL465" i="26"/>
  <c r="AZ467" i="26"/>
  <c r="BF467" i="26"/>
  <c r="BL467" i="26"/>
  <c r="AY432" i="26"/>
  <c r="BE432" i="26"/>
  <c r="AY442" i="26"/>
  <c r="BK442" i="26"/>
  <c r="BE431" i="26"/>
  <c r="CC441" i="26" s="1"/>
  <c r="BK431" i="26"/>
  <c r="AY433" i="26"/>
  <c r="BE433" i="26"/>
  <c r="BK433" i="26"/>
  <c r="AY435" i="26"/>
  <c r="BE435" i="26"/>
  <c r="AY436" i="26"/>
  <c r="BE436" i="26"/>
  <c r="BK436" i="26"/>
  <c r="AY438" i="26"/>
  <c r="AY440" i="26"/>
  <c r="BE440" i="26"/>
  <c r="CC442" i="26" s="1"/>
  <c r="BK440" i="26"/>
  <c r="CD439" i="26"/>
  <c r="CF430" i="26"/>
  <c r="AY430" i="26"/>
  <c r="BE430" i="26"/>
  <c r="CC436" i="26" s="1"/>
  <c r="BC441" i="26"/>
  <c r="BI441" i="26"/>
  <c r="BO441" i="26"/>
  <c r="AW374" i="26"/>
  <c r="BC374" i="26"/>
  <c r="BI374" i="26"/>
  <c r="BO374" i="26"/>
  <c r="BC376" i="26"/>
  <c r="BI376" i="26"/>
  <c r="BO376" i="26"/>
  <c r="AW377" i="26"/>
  <c r="BC377" i="26"/>
  <c r="BI377" i="26"/>
  <c r="BO377" i="26"/>
  <c r="AW364" i="26"/>
  <c r="BC364" i="26"/>
  <c r="BI364" i="26"/>
  <c r="BO364" i="26"/>
  <c r="BC368" i="26"/>
  <c r="AW370" i="26"/>
  <c r="BC370" i="26"/>
  <c r="BI370" i="26"/>
  <c r="BO370" i="26"/>
  <c r="BK371" i="26"/>
  <c r="AW367" i="26"/>
  <c r="BC367" i="26"/>
  <c r="BI367" i="26"/>
  <c r="BO367" i="26"/>
  <c r="AW373" i="26"/>
  <c r="BC373" i="26"/>
  <c r="BI373" i="26"/>
  <c r="BO373" i="26"/>
  <c r="AW362" i="26"/>
  <c r="BC362" i="26"/>
  <c r="BI362" i="26"/>
  <c r="BO362" i="26"/>
  <c r="AW363" i="26"/>
  <c r="BU366" i="26" s="1"/>
  <c r="BC363" i="26"/>
  <c r="CA367" i="26" s="1"/>
  <c r="BI363" i="26"/>
  <c r="BO363" i="26"/>
  <c r="AW366" i="26"/>
  <c r="BC366" i="26"/>
  <c r="BI366" i="26"/>
  <c r="CG371" i="26" s="1"/>
  <c r="BO366" i="26"/>
  <c r="CM377" i="26" s="1"/>
  <c r="AW369" i="26"/>
  <c r="BC369" i="26"/>
  <c r="BI369" i="26"/>
  <c r="BO369" i="26"/>
  <c r="AW372" i="26"/>
  <c r="BC372" i="26"/>
  <c r="BI372" i="26"/>
  <c r="BO372" i="26"/>
  <c r="AZ214" i="30"/>
  <c r="BJ214" i="30"/>
  <c r="BR214" i="30"/>
  <c r="CF214" i="30"/>
  <c r="BG221" i="30"/>
  <c r="CG230" i="30" s="1"/>
  <c r="BM221" i="30"/>
  <c r="CM227" i="30" s="1"/>
  <c r="BB222" i="30"/>
  <c r="BH222" i="30"/>
  <c r="BN222" i="30"/>
  <c r="BT222" i="30"/>
  <c r="BL224" i="30"/>
  <c r="BB225" i="30"/>
  <c r="BB231" i="30" s="1"/>
  <c r="BH225" i="30"/>
  <c r="BN225" i="30"/>
  <c r="BT225" i="30"/>
  <c r="AX226" i="30"/>
  <c r="BD226" i="30"/>
  <c r="BJ226" i="30"/>
  <c r="BP226" i="30"/>
  <c r="AX230" i="30"/>
  <c r="BD230" i="30"/>
  <c r="BJ230" i="30"/>
  <c r="BP230" i="30"/>
  <c r="BD214" i="30"/>
  <c r="BL214" i="30"/>
  <c r="BM218" i="30"/>
  <c r="BA220" i="30"/>
  <c r="BG220" i="30"/>
  <c r="BM220" i="30"/>
  <c r="CM220" i="30" s="1"/>
  <c r="BS220" i="30"/>
  <c r="AX222" i="30"/>
  <c r="BD222" i="30"/>
  <c r="BJ222" i="30"/>
  <c r="BP222" i="30"/>
  <c r="BB224" i="30"/>
  <c r="BH224" i="30"/>
  <c r="CH230" i="30" s="1"/>
  <c r="BN224" i="30"/>
  <c r="BT224" i="30"/>
  <c r="AX225" i="30"/>
  <c r="BD225" i="30"/>
  <c r="BJ225" i="30"/>
  <c r="BP225" i="30"/>
  <c r="CP227" i="30" s="1"/>
  <c r="BB227" i="30"/>
  <c r="BH227" i="30"/>
  <c r="BN227" i="30"/>
  <c r="BT227" i="30"/>
  <c r="BA228" i="30"/>
  <c r="CA230" i="30" s="1"/>
  <c r="BG228" i="30"/>
  <c r="BM228" i="30"/>
  <c r="BS228" i="30"/>
  <c r="BA229" i="30"/>
  <c r="BG229" i="30"/>
  <c r="BM229" i="30"/>
  <c r="BS229" i="30"/>
  <c r="BF230" i="30"/>
  <c r="BL230" i="30"/>
  <c r="BM214" i="30"/>
  <c r="AX215" i="30"/>
  <c r="BD215" i="30"/>
  <c r="CD219" i="30" s="1"/>
  <c r="BJ215" i="30"/>
  <c r="BP215" i="30"/>
  <c r="AX216" i="30"/>
  <c r="BD216" i="30"/>
  <c r="BJ216" i="30"/>
  <c r="BP216" i="30"/>
  <c r="CP224" i="30" s="1"/>
  <c r="AX217" i="30"/>
  <c r="BD217" i="30"/>
  <c r="BJ217" i="30"/>
  <c r="BP217" i="30"/>
  <c r="AX221" i="30"/>
  <c r="BD221" i="30"/>
  <c r="BJ221" i="30"/>
  <c r="BP221" i="30"/>
  <c r="BF229" i="30"/>
  <c r="BR229" i="30"/>
  <c r="AX214" i="30"/>
  <c r="BP214" i="30"/>
  <c r="AX224" i="30"/>
  <c r="BD224" i="30"/>
  <c r="BJ224" i="30"/>
  <c r="BP224" i="30"/>
  <c r="AX227" i="30"/>
  <c r="BD227" i="30"/>
  <c r="BJ227" i="30"/>
  <c r="BP227" i="30"/>
  <c r="AX218" i="30"/>
  <c r="BD218" i="30"/>
  <c r="BJ218" i="30"/>
  <c r="BP218" i="30"/>
  <c r="AX220" i="30"/>
  <c r="BD220" i="30"/>
  <c r="BJ220" i="30"/>
  <c r="BP220" i="30"/>
  <c r="BA225" i="30"/>
  <c r="BM225" i="30"/>
  <c r="BS225" i="30"/>
  <c r="AX228" i="30"/>
  <c r="BD228" i="30"/>
  <c r="BJ228" i="30"/>
  <c r="BP228" i="30"/>
  <c r="AX229" i="30"/>
  <c r="BD229" i="30"/>
  <c r="CD229" i="30" s="1"/>
  <c r="BJ229" i="30"/>
  <c r="BP229" i="30"/>
  <c r="BR230" i="30"/>
  <c r="CL184" i="30"/>
  <c r="BD184" i="30"/>
  <c r="CK184" i="30"/>
  <c r="AW185" i="30"/>
  <c r="BW193" i="30" s="1"/>
  <c r="BC185" i="30"/>
  <c r="BI185" i="30"/>
  <c r="BO185" i="30"/>
  <c r="AW186" i="30"/>
  <c r="BC186" i="30"/>
  <c r="CC192" i="30" s="1"/>
  <c r="BI186" i="30"/>
  <c r="CI194" i="30" s="1"/>
  <c r="BO186" i="30"/>
  <c r="AW187" i="30"/>
  <c r="BO187" i="30"/>
  <c r="BH188" i="30"/>
  <c r="BN188" i="30"/>
  <c r="BH189" i="30"/>
  <c r="CH198" i="30" s="1"/>
  <c r="BT189" i="30"/>
  <c r="BH190" i="30"/>
  <c r="BT190" i="30"/>
  <c r="BA191" i="30"/>
  <c r="BG191" i="30"/>
  <c r="BM191" i="30"/>
  <c r="CM200" i="30" s="1"/>
  <c r="BS191" i="30"/>
  <c r="AX195" i="30"/>
  <c r="BD195" i="30"/>
  <c r="BJ195" i="30"/>
  <c r="BP195" i="30"/>
  <c r="CP195" i="30" s="1"/>
  <c r="AW197" i="30"/>
  <c r="BC197" i="30"/>
  <c r="BO197" i="30"/>
  <c r="BB198" i="30"/>
  <c r="BH198" i="30"/>
  <c r="BN198" i="30"/>
  <c r="BT198" i="30"/>
  <c r="BB199" i="30"/>
  <c r="BH199" i="30"/>
  <c r="BN199" i="30"/>
  <c r="BT199" i="30"/>
  <c r="BA200" i="30"/>
  <c r="BG200" i="30"/>
  <c r="BM200" i="30"/>
  <c r="BS200" i="30"/>
  <c r="BF184" i="30"/>
  <c r="CA184" i="30"/>
  <c r="BA192" i="30"/>
  <c r="BG192" i="30"/>
  <c r="BM192" i="30"/>
  <c r="BS192" i="30"/>
  <c r="BA194" i="30"/>
  <c r="BG194" i="30"/>
  <c r="BM194" i="30"/>
  <c r="BS194" i="30"/>
  <c r="BA196" i="30"/>
  <c r="BG196" i="30"/>
  <c r="BM196" i="30"/>
  <c r="BS196" i="30"/>
  <c r="BG184" i="30"/>
  <c r="BA195" i="30"/>
  <c r="BG195" i="30"/>
  <c r="BM195" i="30"/>
  <c r="BS195" i="30"/>
  <c r="AZ184" i="30"/>
  <c r="BR184" i="30"/>
  <c r="BA185" i="30"/>
  <c r="CA193" i="30" s="1"/>
  <c r="BG185" i="30"/>
  <c r="BM185" i="30"/>
  <c r="CM187" i="30" s="1"/>
  <c r="DN186" i="30" s="1"/>
  <c r="BS185" i="30"/>
  <c r="DN185" i="30"/>
  <c r="BA186" i="30"/>
  <c r="BG186" i="30"/>
  <c r="CG194" i="30" s="1"/>
  <c r="BM186" i="30"/>
  <c r="BS186" i="30"/>
  <c r="BA187" i="30"/>
  <c r="BG187" i="30"/>
  <c r="BM187" i="30"/>
  <c r="BS187" i="30"/>
  <c r="CS199" i="30" s="1"/>
  <c r="BM189" i="30"/>
  <c r="AW194" i="30"/>
  <c r="BC194" i="30"/>
  <c r="BI194" i="30"/>
  <c r="BO194" i="30"/>
  <c r="CO196" i="30" s="1"/>
  <c r="BH195" i="30"/>
  <c r="BN195" i="30"/>
  <c r="AW196" i="30"/>
  <c r="BO196" i="30"/>
  <c r="BA197" i="30"/>
  <c r="BG197" i="30"/>
  <c r="BM197" i="30"/>
  <c r="BS197" i="30"/>
  <c r="BB185" i="30"/>
  <c r="BH185" i="30"/>
  <c r="CH194" i="30" s="1"/>
  <c r="BN185" i="30"/>
  <c r="BT185" i="30"/>
  <c r="CT190" i="30" s="1"/>
  <c r="DU186" i="30" s="1"/>
  <c r="BB186" i="30"/>
  <c r="CB199" i="30" s="1"/>
  <c r="BH186" i="30"/>
  <c r="BN186" i="30"/>
  <c r="BT186" i="30"/>
  <c r="BH187" i="30"/>
  <c r="BN187" i="30"/>
  <c r="CN197" i="30" s="1"/>
  <c r="BT187" i="30"/>
  <c r="BG188" i="30"/>
  <c r="BM188" i="30"/>
  <c r="BG189" i="30"/>
  <c r="BS189" i="30"/>
  <c r="BG190" i="30"/>
  <c r="BS190" i="30"/>
  <c r="AX192" i="30"/>
  <c r="BD192" i="30"/>
  <c r="CD197" i="30" s="1"/>
  <c r="BJ192" i="30"/>
  <c r="BP192" i="30"/>
  <c r="AX194" i="30"/>
  <c r="BX198" i="30" s="1"/>
  <c r="BD194" i="30"/>
  <c r="BJ194" i="30"/>
  <c r="BP194" i="30"/>
  <c r="BP201" i="30" s="1"/>
  <c r="AW195" i="30"/>
  <c r="BI195" i="30"/>
  <c r="BO195" i="30"/>
  <c r="AX196" i="30"/>
  <c r="BD196" i="30"/>
  <c r="BJ196" i="30"/>
  <c r="CJ197" i="30" s="1"/>
  <c r="BP196" i="30"/>
  <c r="BB197" i="30"/>
  <c r="BH197" i="30"/>
  <c r="BN197" i="30"/>
  <c r="BT197" i="30"/>
  <c r="BA198" i="30"/>
  <c r="BG198" i="30"/>
  <c r="BM198" i="30"/>
  <c r="BS198" i="30"/>
  <c r="BA199" i="30"/>
  <c r="BG199" i="30"/>
  <c r="BM199" i="30"/>
  <c r="BS199" i="30"/>
  <c r="AY154" i="30"/>
  <c r="BQ154" i="30"/>
  <c r="CF154" i="30"/>
  <c r="AW158" i="30"/>
  <c r="BW158" i="30" s="1"/>
  <c r="BI158" i="30"/>
  <c r="BO158" i="30"/>
  <c r="AX162" i="30"/>
  <c r="BX169" i="30" s="1"/>
  <c r="BD162" i="30"/>
  <c r="BJ162" i="30"/>
  <c r="CJ167" i="30" s="1"/>
  <c r="BP162" i="30"/>
  <c r="BP171" i="30" s="1"/>
  <c r="AW164" i="30"/>
  <c r="BC164" i="30"/>
  <c r="BI164" i="30"/>
  <c r="BO164" i="30"/>
  <c r="AZ166" i="30"/>
  <c r="BL166" i="30"/>
  <c r="CL168" i="30" s="1"/>
  <c r="BG167" i="30"/>
  <c r="BM167" i="30"/>
  <c r="CM169" i="30" s="1"/>
  <c r="BS167" i="30"/>
  <c r="CS167" i="30" s="1"/>
  <c r="BG169" i="30"/>
  <c r="BM169" i="30"/>
  <c r="BM171" i="30" s="1"/>
  <c r="BS169" i="30"/>
  <c r="BS171" i="30" s="1"/>
  <c r="AX170" i="30"/>
  <c r="BD170" i="30"/>
  <c r="BD171" i="30" s="1"/>
  <c r="BJ170" i="30"/>
  <c r="BP170" i="30"/>
  <c r="BK154" i="30"/>
  <c r="CH154" i="30"/>
  <c r="AW155" i="30"/>
  <c r="BC155" i="30"/>
  <c r="CC155" i="30" s="1"/>
  <c r="BI155" i="30"/>
  <c r="CI155" i="30" s="1"/>
  <c r="BO155" i="30"/>
  <c r="CH159" i="30"/>
  <c r="BC158" i="30"/>
  <c r="AW165" i="30"/>
  <c r="BC165" i="30"/>
  <c r="BI165" i="30"/>
  <c r="BO165" i="30"/>
  <c r="AW167" i="30"/>
  <c r="BI167" i="30"/>
  <c r="AW169" i="30"/>
  <c r="BO169" i="30"/>
  <c r="BB154" i="30"/>
  <c r="DP155" i="30"/>
  <c r="AW156" i="30"/>
  <c r="BW168" i="30" s="1"/>
  <c r="BC156" i="30"/>
  <c r="CC168" i="30" s="1"/>
  <c r="BI156" i="30"/>
  <c r="BO156" i="30"/>
  <c r="CO159" i="30" s="1"/>
  <c r="AW163" i="30"/>
  <c r="AW166" i="30"/>
  <c r="BC166" i="30"/>
  <c r="BI166" i="30"/>
  <c r="BO166" i="30"/>
  <c r="BE154" i="30"/>
  <c r="CQ162" i="30"/>
  <c r="CJ160" i="30"/>
  <c r="CL163" i="30"/>
  <c r="AW159" i="30"/>
  <c r="BI159" i="30"/>
  <c r="BO159" i="30"/>
  <c r="BE167" i="30"/>
  <c r="BK167" i="30"/>
  <c r="AY169" i="30"/>
  <c r="BY169" i="30" s="1"/>
  <c r="BE169" i="30"/>
  <c r="BK169" i="30"/>
  <c r="BQ169" i="30"/>
  <c r="BN154" i="30"/>
  <c r="BY162" i="30"/>
  <c r="CH158" i="30"/>
  <c r="AW162" i="30"/>
  <c r="BC162" i="30"/>
  <c r="BI162" i="30"/>
  <c r="BO162" i="30"/>
  <c r="BK166" i="30"/>
  <c r="CK167" i="30" s="1"/>
  <c r="BQ166" i="30"/>
  <c r="CQ169" i="30" s="1"/>
  <c r="AW170" i="30"/>
  <c r="BA124" i="30"/>
  <c r="BR124" i="30"/>
  <c r="CJ124" i="30"/>
  <c r="AX127" i="30"/>
  <c r="BD127" i="30"/>
  <c r="BJ127" i="30"/>
  <c r="CJ136" i="30" s="1"/>
  <c r="BP127" i="30"/>
  <c r="AW130" i="30"/>
  <c r="BW139" i="30" s="1"/>
  <c r="BC130" i="30"/>
  <c r="CC139" i="30" s="1"/>
  <c r="BI130" i="30"/>
  <c r="CI133" i="30" s="1"/>
  <c r="BO130" i="30"/>
  <c r="CO130" i="30" s="1"/>
  <c r="AW131" i="30"/>
  <c r="BW134" i="30" s="1"/>
  <c r="AZ132" i="30"/>
  <c r="BR132" i="30"/>
  <c r="CR135" i="30" s="1"/>
  <c r="BN135" i="30"/>
  <c r="AW136" i="30"/>
  <c r="BI136" i="30"/>
  <c r="BN138" i="30"/>
  <c r="CN138" i="30" s="1"/>
  <c r="AX139" i="30"/>
  <c r="BD139" i="30"/>
  <c r="BJ139" i="30"/>
  <c r="BP139" i="30"/>
  <c r="BE140" i="30"/>
  <c r="BK138" i="30"/>
  <c r="CC131" i="30"/>
  <c r="AX126" i="30"/>
  <c r="BD126" i="30"/>
  <c r="CD128" i="30" s="1"/>
  <c r="BJ126" i="30"/>
  <c r="BP126" i="30"/>
  <c r="AX128" i="30"/>
  <c r="BX138" i="30" s="1"/>
  <c r="BD128" i="30"/>
  <c r="BJ128" i="30"/>
  <c r="BP128" i="30"/>
  <c r="AX131" i="30"/>
  <c r="BD131" i="30"/>
  <c r="BJ131" i="30"/>
  <c r="BP131" i="30"/>
  <c r="AX136" i="30"/>
  <c r="BD136" i="30"/>
  <c r="BJ136" i="30"/>
  <c r="BP136" i="30"/>
  <c r="CQ124" i="30"/>
  <c r="CA134" i="30"/>
  <c r="CG132" i="30"/>
  <c r="CS137" i="30"/>
  <c r="AX129" i="30"/>
  <c r="BD129" i="30"/>
  <c r="BJ129" i="30"/>
  <c r="BP129" i="30"/>
  <c r="AX135" i="30"/>
  <c r="BD135" i="30"/>
  <c r="BJ135" i="30"/>
  <c r="BP135" i="30"/>
  <c r="AX138" i="30"/>
  <c r="BD138" i="30"/>
  <c r="BJ138" i="30"/>
  <c r="BP138" i="30"/>
  <c r="AZ139" i="30"/>
  <c r="BF139" i="30"/>
  <c r="CF139" i="30" s="1"/>
  <c r="BL139" i="30"/>
  <c r="BR139" i="30"/>
  <c r="BG139" i="30"/>
  <c r="BG124" i="30"/>
  <c r="AX133" i="30"/>
  <c r="BD133" i="30"/>
  <c r="BJ133" i="30"/>
  <c r="BP133" i="30"/>
  <c r="AX124" i="30"/>
  <c r="CD124" i="30"/>
  <c r="AX132" i="30"/>
  <c r="BD132" i="30"/>
  <c r="BJ132" i="30"/>
  <c r="BP132" i="30"/>
  <c r="AZ138" i="30"/>
  <c r="BR138" i="30"/>
  <c r="AY94" i="30"/>
  <c r="BI94" i="30"/>
  <c r="CD94" i="30"/>
  <c r="CP94" i="30"/>
  <c r="AZ98" i="30"/>
  <c r="BF98" i="30"/>
  <c r="BL98" i="30"/>
  <c r="BR98" i="30"/>
  <c r="AW106" i="30"/>
  <c r="BC106" i="30"/>
  <c r="CC110" i="30" s="1"/>
  <c r="BI106" i="30"/>
  <c r="BI111" i="30" s="1"/>
  <c r="BO106" i="30"/>
  <c r="CO106" i="30" s="1"/>
  <c r="AW107" i="30"/>
  <c r="BC107" i="30"/>
  <c r="BI107" i="30"/>
  <c r="BO107" i="30"/>
  <c r="BA108" i="30"/>
  <c r="CA108" i="30" s="1"/>
  <c r="BG108" i="30"/>
  <c r="CG108" i="30" s="1"/>
  <c r="BM108" i="30"/>
  <c r="BS108" i="30"/>
  <c r="BA109" i="30"/>
  <c r="BG109" i="30"/>
  <c r="BM109" i="30"/>
  <c r="CM109" i="30" s="1"/>
  <c r="BS109" i="30"/>
  <c r="AZ110" i="30"/>
  <c r="BF110" i="30"/>
  <c r="BL110" i="30"/>
  <c r="BR110" i="30"/>
  <c r="CB100" i="30"/>
  <c r="BK94" i="30"/>
  <c r="CF94" i="30"/>
  <c r="CA100" i="30"/>
  <c r="CG98" i="30"/>
  <c r="CM99" i="30"/>
  <c r="CG99" i="30"/>
  <c r="BF101" i="30"/>
  <c r="BR101" i="30"/>
  <c r="BB110" i="30"/>
  <c r="BJ94" i="30"/>
  <c r="BL94" i="30"/>
  <c r="BX94" i="30"/>
  <c r="DM95" i="30"/>
  <c r="BF104" i="30"/>
  <c r="AZ105" i="30"/>
  <c r="BF105" i="30"/>
  <c r="BL105" i="30"/>
  <c r="BR105" i="30"/>
  <c r="AZ106" i="30"/>
  <c r="BF106" i="30"/>
  <c r="BL106" i="30"/>
  <c r="BR106" i="30"/>
  <c r="AZ107" i="30"/>
  <c r="BF107" i="30"/>
  <c r="BL107" i="30"/>
  <c r="BR107" i="30"/>
  <c r="BT106" i="30"/>
  <c r="AW94" i="30"/>
  <c r="BO94" i="30"/>
  <c r="BF102" i="30"/>
  <c r="BR102" i="30"/>
  <c r="BL104" i="30"/>
  <c r="AZ97" i="30"/>
  <c r="BF97" i="30"/>
  <c r="BL97" i="30"/>
  <c r="CL103" i="30" s="1"/>
  <c r="BR97" i="30"/>
  <c r="CR97" i="30" s="1"/>
  <c r="BN106" i="30"/>
  <c r="BB107" i="30"/>
  <c r="AZ108" i="30"/>
  <c r="BF108" i="30"/>
  <c r="BL108" i="30"/>
  <c r="BR108" i="30"/>
  <c r="AZ109" i="30"/>
  <c r="BF109" i="30"/>
  <c r="BL109" i="30"/>
  <c r="BR109" i="30"/>
  <c r="BZ216" i="30"/>
  <c r="BZ215" i="30"/>
  <c r="CF219" i="30"/>
  <c r="CF221" i="30"/>
  <c r="DG216" i="30" s="1"/>
  <c r="CF218" i="30"/>
  <c r="CF217" i="30"/>
  <c r="CF220" i="30"/>
  <c r="CF216" i="30"/>
  <c r="CF215" i="30"/>
  <c r="CL221" i="30"/>
  <c r="DM216" i="30" s="1"/>
  <c r="CL220" i="30"/>
  <c r="CL219" i="30"/>
  <c r="CL218" i="30"/>
  <c r="CL217" i="30"/>
  <c r="CL216" i="30"/>
  <c r="CL215" i="30"/>
  <c r="BW225" i="30"/>
  <c r="BW216" i="30"/>
  <c r="BW224" i="30"/>
  <c r="CC218" i="30"/>
  <c r="CC217" i="30"/>
  <c r="CC221" i="30"/>
  <c r="BC231" i="30"/>
  <c r="CC216" i="30"/>
  <c r="CC215" i="30"/>
  <c r="CC220" i="30"/>
  <c r="CC222" i="30"/>
  <c r="CI218" i="30"/>
  <c r="CI217" i="30"/>
  <c r="CI225" i="30"/>
  <c r="CI216" i="30"/>
  <c r="CI215" i="30"/>
  <c r="BO231" i="30"/>
  <c r="CO218" i="30"/>
  <c r="CO217" i="30"/>
  <c r="CO224" i="30"/>
  <c r="CO216" i="30"/>
  <c r="CO215" i="30"/>
  <c r="CO219" i="30"/>
  <c r="BX220" i="30"/>
  <c r="BX215" i="30"/>
  <c r="CD223" i="30"/>
  <c r="CD220" i="30"/>
  <c r="CP229" i="30"/>
  <c r="CP217" i="30"/>
  <c r="CP215" i="30"/>
  <c r="CN218" i="30"/>
  <c r="BY225" i="30"/>
  <c r="BY222" i="30"/>
  <c r="BY229" i="30"/>
  <c r="BY224" i="30"/>
  <c r="BY221" i="30"/>
  <c r="BY220" i="30"/>
  <c r="BY219" i="30"/>
  <c r="BY218" i="30"/>
  <c r="BY217" i="30"/>
  <c r="BY223" i="30"/>
  <c r="BY216" i="30"/>
  <c r="BY215" i="30"/>
  <c r="CE225" i="30"/>
  <c r="CE222" i="30"/>
  <c r="CE219" i="30"/>
  <c r="CE217" i="30"/>
  <c r="CE218" i="30"/>
  <c r="CE216" i="30"/>
  <c r="CE215" i="30"/>
  <c r="BK231" i="30"/>
  <c r="CK227" i="30"/>
  <c r="CK225" i="30"/>
  <c r="CK218" i="30"/>
  <c r="CK217" i="30"/>
  <c r="CK216" i="30"/>
  <c r="CK215" i="30"/>
  <c r="CQ230" i="30"/>
  <c r="CQ220" i="30"/>
  <c r="CQ222" i="30"/>
  <c r="CQ221" i="30"/>
  <c r="CQ219" i="30"/>
  <c r="CQ223" i="30"/>
  <c r="DR216" i="30" s="1"/>
  <c r="CQ218" i="30"/>
  <c r="CQ217" i="30"/>
  <c r="CQ216" i="30"/>
  <c r="CQ215" i="30"/>
  <c r="BB214" i="30"/>
  <c r="CB214" i="30"/>
  <c r="BH214" i="30"/>
  <c r="CH214" i="30"/>
  <c r="BN214" i="30"/>
  <c r="CN214" i="30"/>
  <c r="CA229" i="30"/>
  <c r="CA227" i="30"/>
  <c r="CA224" i="30"/>
  <c r="CA221" i="30"/>
  <c r="CA226" i="30"/>
  <c r="CA223" i="30"/>
  <c r="CA220" i="30"/>
  <c r="CA222" i="30"/>
  <c r="CA219" i="30"/>
  <c r="CA216" i="30"/>
  <c r="CA215" i="30"/>
  <c r="CA225" i="30"/>
  <c r="CA218" i="30"/>
  <c r="CA217" i="30"/>
  <c r="CG218" i="30"/>
  <c r="CG217" i="30"/>
  <c r="CG220" i="30"/>
  <c r="CG216" i="30"/>
  <c r="CG215" i="30"/>
  <c r="CG219" i="30"/>
  <c r="CM218" i="30"/>
  <c r="CM217" i="30"/>
  <c r="DN216" i="30" s="1"/>
  <c r="CM216" i="30"/>
  <c r="CM215" i="30"/>
  <c r="CS219" i="30"/>
  <c r="CS216" i="30"/>
  <c r="CS215" i="30"/>
  <c r="CS218" i="30"/>
  <c r="CS217" i="30"/>
  <c r="CB221" i="30"/>
  <c r="CB220" i="30"/>
  <c r="CB215" i="30"/>
  <c r="CB219" i="30"/>
  <c r="CB216" i="30"/>
  <c r="CB218" i="30"/>
  <c r="CB217" i="30"/>
  <c r="CH221" i="30"/>
  <c r="CH216" i="30"/>
  <c r="CH220" i="30"/>
  <c r="CH215" i="30"/>
  <c r="CH219" i="30"/>
  <c r="CH218" i="30"/>
  <c r="CH217" i="30"/>
  <c r="BN231" i="30"/>
  <c r="CN229" i="30"/>
  <c r="CN226" i="30"/>
  <c r="CN225" i="30"/>
  <c r="CN224" i="30"/>
  <c r="CN223" i="30"/>
  <c r="CN222" i="30"/>
  <c r="CN221" i="30"/>
  <c r="DO216" i="30" s="1"/>
  <c r="CN219" i="30"/>
  <c r="CN216" i="30"/>
  <c r="CN215" i="30"/>
  <c r="CN217" i="30"/>
  <c r="CN220" i="30"/>
  <c r="CT229" i="30"/>
  <c r="CT227" i="30"/>
  <c r="CT222" i="30"/>
  <c r="CT221" i="30"/>
  <c r="CT220" i="30"/>
  <c r="DU216" i="30" s="1"/>
  <c r="CT216" i="30"/>
  <c r="CT215" i="30"/>
  <c r="CT218" i="30"/>
  <c r="CT217" i="30"/>
  <c r="CT219" i="30"/>
  <c r="BR219" i="30"/>
  <c r="AZ221" i="30"/>
  <c r="BF223" i="30"/>
  <c r="AW214" i="30"/>
  <c r="BC214" i="30"/>
  <c r="BI214" i="30"/>
  <c r="BO214" i="30"/>
  <c r="BR225" i="30"/>
  <c r="BF227" i="30"/>
  <c r="AZ229" i="30"/>
  <c r="AZ228" i="30"/>
  <c r="AZ227" i="30"/>
  <c r="AZ226" i="30"/>
  <c r="AZ223" i="30"/>
  <c r="BL229" i="30"/>
  <c r="BL228" i="30"/>
  <c r="BL227" i="30"/>
  <c r="BL225" i="30"/>
  <c r="BL226" i="30"/>
  <c r="BL223" i="30"/>
  <c r="BR226" i="30"/>
  <c r="BR223" i="30"/>
  <c r="AZ217" i="30"/>
  <c r="BR217" i="30"/>
  <c r="AZ218" i="30"/>
  <c r="BR218" i="30"/>
  <c r="AZ222" i="30"/>
  <c r="BF226" i="30"/>
  <c r="BR227" i="30"/>
  <c r="BF228" i="30"/>
  <c r="BF225" i="30"/>
  <c r="AZ219" i="30"/>
  <c r="BF222" i="30"/>
  <c r="CF222" i="30" s="1"/>
  <c r="BL222" i="30"/>
  <c r="AZ224" i="30"/>
  <c r="BF224" i="30"/>
  <c r="BR224" i="30"/>
  <c r="BR228" i="30"/>
  <c r="BR221" i="30"/>
  <c r="AZ230" i="30"/>
  <c r="AZ201" i="30"/>
  <c r="BZ200" i="30"/>
  <c r="BZ199" i="30"/>
  <c r="BZ198" i="30"/>
  <c r="BZ197" i="30"/>
  <c r="BZ195" i="30"/>
  <c r="BZ192" i="30"/>
  <c r="BZ196" i="30"/>
  <c r="BZ193" i="30"/>
  <c r="BZ190" i="30"/>
  <c r="BZ189" i="30"/>
  <c r="BZ191" i="30"/>
  <c r="BZ186" i="30"/>
  <c r="BZ185" i="30"/>
  <c r="BZ188" i="30"/>
  <c r="BZ187" i="30"/>
  <c r="BZ194" i="30"/>
  <c r="BF201" i="30"/>
  <c r="CF196" i="30"/>
  <c r="CF193" i="30"/>
  <c r="CF194" i="30"/>
  <c r="CF191" i="30"/>
  <c r="DG186" i="30" s="1"/>
  <c r="CF190" i="30"/>
  <c r="CF189" i="30"/>
  <c r="CF198" i="30"/>
  <c r="CF192" i="30"/>
  <c r="CF187" i="30"/>
  <c r="CF197" i="30"/>
  <c r="CF200" i="30"/>
  <c r="DG188" i="30" s="1"/>
  <c r="CF195" i="30"/>
  <c r="CF188" i="30"/>
  <c r="CF199" i="30"/>
  <c r="CF186" i="30"/>
  <c r="CF185" i="30"/>
  <c r="BL201" i="30"/>
  <c r="CL200" i="30"/>
  <c r="CL199" i="30"/>
  <c r="CL198" i="30"/>
  <c r="CL197" i="30"/>
  <c r="CL194" i="30"/>
  <c r="CL191" i="30"/>
  <c r="DM186" i="30" s="1"/>
  <c r="CL195" i="30"/>
  <c r="CL192" i="30"/>
  <c r="CL190" i="30"/>
  <c r="CL189" i="30"/>
  <c r="CL193" i="30"/>
  <c r="CL186" i="30"/>
  <c r="CL185" i="30"/>
  <c r="CL196" i="30"/>
  <c r="CL188" i="30"/>
  <c r="CL187" i="30"/>
  <c r="BR201" i="30"/>
  <c r="CR190" i="30"/>
  <c r="CR192" i="30"/>
  <c r="CR193" i="30"/>
  <c r="DS186" i="30" s="1"/>
  <c r="CR189" i="30"/>
  <c r="CR191" i="30"/>
  <c r="CR186" i="30"/>
  <c r="CR185" i="30"/>
  <c r="CR188" i="30"/>
  <c r="CR187" i="30"/>
  <c r="CR194" i="30"/>
  <c r="CA195" i="30"/>
  <c r="CA187" i="30"/>
  <c r="CM194" i="30"/>
  <c r="CH189" i="30"/>
  <c r="CH186" i="30"/>
  <c r="CH185" i="30"/>
  <c r="CN185" i="30"/>
  <c r="CT185" i="30"/>
  <c r="CT188" i="30"/>
  <c r="BW192" i="30"/>
  <c r="CI200" i="30"/>
  <c r="CO193" i="30"/>
  <c r="CO185" i="30"/>
  <c r="CO190" i="30"/>
  <c r="CG200" i="30"/>
  <c r="CG185" i="30"/>
  <c r="CS193" i="30"/>
  <c r="DT186" i="30" s="1"/>
  <c r="CS185" i="30"/>
  <c r="BX193" i="30"/>
  <c r="BX192" i="30"/>
  <c r="BX191" i="30"/>
  <c r="BX188" i="30"/>
  <c r="BX187" i="30"/>
  <c r="BX190" i="30"/>
  <c r="BX189" i="30"/>
  <c r="CY186" i="30" s="1"/>
  <c r="BX186" i="30"/>
  <c r="BX185" i="30"/>
  <c r="CD191" i="30"/>
  <c r="CD188" i="30"/>
  <c r="CD187" i="30"/>
  <c r="CD190" i="30"/>
  <c r="CD189" i="30"/>
  <c r="CD186" i="30"/>
  <c r="CD185" i="30"/>
  <c r="CJ196" i="30"/>
  <c r="CJ193" i="30"/>
  <c r="CJ192" i="30"/>
  <c r="CJ191" i="30"/>
  <c r="DK186" i="30" s="1"/>
  <c r="CJ188" i="30"/>
  <c r="CJ187" i="30"/>
  <c r="CJ190" i="30"/>
  <c r="CJ189" i="30"/>
  <c r="CJ186" i="30"/>
  <c r="CJ185" i="30"/>
  <c r="CP193" i="30"/>
  <c r="CP192" i="30"/>
  <c r="CP191" i="30"/>
  <c r="CP188" i="30"/>
  <c r="CP187" i="30"/>
  <c r="CP190" i="30"/>
  <c r="CP189" i="30"/>
  <c r="DQ186" i="30" s="1"/>
  <c r="CP186" i="30"/>
  <c r="CP185" i="30"/>
  <c r="AY201" i="30"/>
  <c r="BY188" i="30"/>
  <c r="BY194" i="30"/>
  <c r="CE194" i="30"/>
  <c r="DF186" i="30" s="1"/>
  <c r="CE193" i="30"/>
  <c r="CE185" i="30"/>
  <c r="CK192" i="30"/>
  <c r="CK197" i="30"/>
  <c r="CK186" i="30"/>
  <c r="CK185" i="30"/>
  <c r="CQ193" i="30"/>
  <c r="DR186" i="30" s="1"/>
  <c r="CQ188" i="30"/>
  <c r="CQ186" i="30"/>
  <c r="CQ185" i="30"/>
  <c r="AW184" i="30"/>
  <c r="BC184" i="30"/>
  <c r="BI184" i="30"/>
  <c r="BO184" i="30"/>
  <c r="CB184" i="30"/>
  <c r="CH184" i="30"/>
  <c r="CN184" i="30"/>
  <c r="BC196" i="30"/>
  <c r="BC193" i="30"/>
  <c r="BA171" i="30"/>
  <c r="CA170" i="30"/>
  <c r="CA169" i="30"/>
  <c r="CA166" i="30"/>
  <c r="CA161" i="30"/>
  <c r="CA160" i="30"/>
  <c r="CA157" i="30"/>
  <c r="CA164" i="30"/>
  <c r="CA167" i="30"/>
  <c r="CA162" i="30"/>
  <c r="CA168" i="30"/>
  <c r="CA165" i="30"/>
  <c r="CA163" i="30"/>
  <c r="CA159" i="30"/>
  <c r="CA156" i="30"/>
  <c r="CA155" i="30"/>
  <c r="CA158" i="30"/>
  <c r="CG169" i="30"/>
  <c r="CG165" i="30"/>
  <c r="CG162" i="30"/>
  <c r="CG163" i="30"/>
  <c r="CG160" i="30"/>
  <c r="CG168" i="30"/>
  <c r="CG166" i="30"/>
  <c r="DH156" i="30" s="1"/>
  <c r="CG161" i="30"/>
  <c r="CG157" i="30"/>
  <c r="CG159" i="30"/>
  <c r="CG158" i="30"/>
  <c r="CG156" i="30"/>
  <c r="CG155" i="30"/>
  <c r="CG164" i="30"/>
  <c r="CM170" i="30"/>
  <c r="CM164" i="30"/>
  <c r="CM162" i="30"/>
  <c r="CM159" i="30"/>
  <c r="CM158" i="30"/>
  <c r="CM168" i="30"/>
  <c r="CM165" i="30"/>
  <c r="CM160" i="30"/>
  <c r="CM163" i="30"/>
  <c r="CM157" i="30"/>
  <c r="DN156" i="30" s="1"/>
  <c r="CM166" i="30"/>
  <c r="CM156" i="30"/>
  <c r="CM155" i="30"/>
  <c r="CM161" i="30"/>
  <c r="CS166" i="30"/>
  <c r="CS164" i="30"/>
  <c r="CS161" i="30"/>
  <c r="CS159" i="30"/>
  <c r="CS158" i="30"/>
  <c r="CS162" i="30"/>
  <c r="CS163" i="30"/>
  <c r="DT156" i="30" s="1"/>
  <c r="CS165" i="30"/>
  <c r="CS155" i="30"/>
  <c r="CS160" i="30"/>
  <c r="CS168" i="30"/>
  <c r="CS157" i="30"/>
  <c r="CS156" i="30"/>
  <c r="BB171" i="30"/>
  <c r="CB167" i="30"/>
  <c r="CB166" i="30"/>
  <c r="CB163" i="30"/>
  <c r="CB157" i="30"/>
  <c r="CB164" i="30"/>
  <c r="CB155" i="30"/>
  <c r="CB162" i="30"/>
  <c r="CB159" i="30"/>
  <c r="CB158" i="30"/>
  <c r="CB156" i="30"/>
  <c r="CB161" i="30"/>
  <c r="CB160" i="30"/>
  <c r="BT171" i="30"/>
  <c r="CT170" i="30"/>
  <c r="CT169" i="30"/>
  <c r="CT168" i="30"/>
  <c r="CT167" i="30"/>
  <c r="CT166" i="30"/>
  <c r="CT165" i="30"/>
  <c r="CT159" i="30"/>
  <c r="CT158" i="30"/>
  <c r="CT164" i="30"/>
  <c r="CT162" i="30"/>
  <c r="CT160" i="30"/>
  <c r="DU156" i="30" s="1"/>
  <c r="CT157" i="30"/>
  <c r="CT156" i="30"/>
  <c r="CT155" i="30"/>
  <c r="CT161" i="30"/>
  <c r="AW154" i="30"/>
  <c r="BW154" i="30"/>
  <c r="BC154" i="30"/>
  <c r="CC154" i="30"/>
  <c r="BI154" i="30"/>
  <c r="CI154" i="30"/>
  <c r="BO154" i="30"/>
  <c r="CO154" i="30"/>
  <c r="BW155" i="30"/>
  <c r="CI169" i="30"/>
  <c r="CO157" i="30"/>
  <c r="CO156" i="30"/>
  <c r="CO155" i="30"/>
  <c r="CO158" i="30"/>
  <c r="CH162" i="30"/>
  <c r="DI156" i="30" s="1"/>
  <c r="CT163" i="30"/>
  <c r="BN171" i="30"/>
  <c r="CN170" i="30"/>
  <c r="CN168" i="30"/>
  <c r="CN167" i="30"/>
  <c r="CN166" i="30"/>
  <c r="CN165" i="30"/>
  <c r="CN162" i="30"/>
  <c r="CN161" i="30"/>
  <c r="DO156" i="30" s="1"/>
  <c r="CN160" i="30"/>
  <c r="CN163" i="30"/>
  <c r="CN157" i="30"/>
  <c r="CN156" i="30"/>
  <c r="CN155" i="30"/>
  <c r="CN164" i="30"/>
  <c r="CN159" i="30"/>
  <c r="AX171" i="30"/>
  <c r="BX168" i="30"/>
  <c r="BX167" i="30"/>
  <c r="BX166" i="30"/>
  <c r="BX165" i="30"/>
  <c r="BX164" i="30"/>
  <c r="BX162" i="30"/>
  <c r="BX161" i="30"/>
  <c r="BX158" i="30"/>
  <c r="BX157" i="30"/>
  <c r="BX159" i="30"/>
  <c r="CY156" i="30" s="1"/>
  <c r="BX156" i="30"/>
  <c r="BX155" i="30"/>
  <c r="BX160" i="30"/>
  <c r="CD170" i="30"/>
  <c r="CD169" i="30"/>
  <c r="CD168" i="30"/>
  <c r="CD167" i="30"/>
  <c r="CD166" i="30"/>
  <c r="CD165" i="30"/>
  <c r="CD164" i="30"/>
  <c r="CD163" i="30"/>
  <c r="CD162" i="30"/>
  <c r="CD161" i="30"/>
  <c r="CD158" i="30"/>
  <c r="CD157" i="30"/>
  <c r="CD159" i="30"/>
  <c r="CD156" i="30"/>
  <c r="CD155" i="30"/>
  <c r="CD160" i="30"/>
  <c r="CJ169" i="30"/>
  <c r="CJ165" i="30"/>
  <c r="CJ161" i="30"/>
  <c r="DK156" i="30" s="1"/>
  <c r="CJ158" i="30"/>
  <c r="CJ157" i="30"/>
  <c r="CJ156" i="30"/>
  <c r="CJ155" i="30"/>
  <c r="CJ159" i="30"/>
  <c r="CP161" i="30"/>
  <c r="CP158" i="30"/>
  <c r="CP157" i="30"/>
  <c r="CP156" i="30"/>
  <c r="CP155" i="30"/>
  <c r="CP159" i="30"/>
  <c r="DQ156" i="30" s="1"/>
  <c r="CP160" i="30"/>
  <c r="DQ157" i="30" s="1"/>
  <c r="CB165" i="30"/>
  <c r="BY168" i="30"/>
  <c r="BY167" i="30"/>
  <c r="BY160" i="30"/>
  <c r="BY159" i="30"/>
  <c r="BY165" i="30"/>
  <c r="BY158" i="30"/>
  <c r="BY156" i="30"/>
  <c r="BY155" i="30"/>
  <c r="BY166" i="30"/>
  <c r="BY163" i="30"/>
  <c r="BY161" i="30"/>
  <c r="BY157" i="30"/>
  <c r="CE164" i="30"/>
  <c r="DF156" i="30" s="1"/>
  <c r="CE161" i="30"/>
  <c r="CE160" i="30"/>
  <c r="CE159" i="30"/>
  <c r="CE162" i="30"/>
  <c r="CE156" i="30"/>
  <c r="CE155" i="30"/>
  <c r="CE158" i="30"/>
  <c r="CE165" i="30"/>
  <c r="CE163" i="30"/>
  <c r="CK160" i="30"/>
  <c r="CK159" i="30"/>
  <c r="DL156" i="30" s="1"/>
  <c r="CK156" i="30"/>
  <c r="CK155" i="30"/>
  <c r="CK164" i="30"/>
  <c r="CK162" i="30"/>
  <c r="CK158" i="30"/>
  <c r="CK163" i="30"/>
  <c r="CK161" i="30"/>
  <c r="CK157" i="30"/>
  <c r="CQ160" i="30"/>
  <c r="CQ163" i="30"/>
  <c r="DR156" i="30" s="1"/>
  <c r="CQ159" i="30"/>
  <c r="CQ165" i="30"/>
  <c r="CQ157" i="30"/>
  <c r="CQ156" i="30"/>
  <c r="CQ155" i="30"/>
  <c r="CQ161" i="30"/>
  <c r="CQ164" i="30"/>
  <c r="CQ158" i="30"/>
  <c r="CH164" i="30"/>
  <c r="CN158" i="30"/>
  <c r="CE157" i="30"/>
  <c r="CK165" i="30"/>
  <c r="BZ168" i="30"/>
  <c r="BZ160" i="30"/>
  <c r="BZ157" i="30"/>
  <c r="BZ159" i="30"/>
  <c r="BZ158" i="30"/>
  <c r="BZ156" i="30"/>
  <c r="BZ155" i="30"/>
  <c r="BF171" i="30"/>
  <c r="CF159" i="30"/>
  <c r="CF158" i="30"/>
  <c r="CF165" i="30"/>
  <c r="CF160" i="30"/>
  <c r="CF157" i="30"/>
  <c r="CF156" i="30"/>
  <c r="CF155" i="30"/>
  <c r="CL170" i="30"/>
  <c r="CL164" i="30"/>
  <c r="CL161" i="30"/>
  <c r="DM156" i="30" s="1"/>
  <c r="CL162" i="30"/>
  <c r="CL159" i="30"/>
  <c r="CL158" i="30"/>
  <c r="CL165" i="30"/>
  <c r="CL160" i="30"/>
  <c r="CL156" i="30"/>
  <c r="CL155" i="30"/>
  <c r="BR171" i="30"/>
  <c r="CR170" i="30"/>
  <c r="CR160" i="30"/>
  <c r="CR161" i="30"/>
  <c r="CR166" i="30"/>
  <c r="CR159" i="30"/>
  <c r="CR158" i="30"/>
  <c r="CR168" i="30"/>
  <c r="CR165" i="30"/>
  <c r="CR157" i="30"/>
  <c r="CR156" i="30"/>
  <c r="CR155" i="30"/>
  <c r="CL157" i="30"/>
  <c r="BY164" i="30"/>
  <c r="CE166" i="30"/>
  <c r="AX154" i="30"/>
  <c r="BD154" i="30"/>
  <c r="BJ154" i="30"/>
  <c r="BP154" i="30"/>
  <c r="CH155" i="30"/>
  <c r="CH156" i="30"/>
  <c r="BH171" i="30"/>
  <c r="CH170" i="30"/>
  <c r="DI158" i="30" s="1"/>
  <c r="CH169" i="30"/>
  <c r="CH168" i="30"/>
  <c r="CH167" i="30"/>
  <c r="CH166" i="30"/>
  <c r="CH157" i="30"/>
  <c r="CH161" i="30"/>
  <c r="CH160" i="30"/>
  <c r="CH163" i="30"/>
  <c r="CH165" i="30"/>
  <c r="BW129" i="30"/>
  <c r="BW125" i="30"/>
  <c r="BW128" i="30"/>
  <c r="BW127" i="30"/>
  <c r="BW126" i="30"/>
  <c r="CO140" i="30"/>
  <c r="BO141" i="30"/>
  <c r="CO139" i="30"/>
  <c r="CO129" i="30"/>
  <c r="CO138" i="30"/>
  <c r="CO135" i="30"/>
  <c r="CO132" i="30"/>
  <c r="CO133" i="30"/>
  <c r="CO137" i="30"/>
  <c r="CO131" i="30"/>
  <c r="DP126" i="30" s="1"/>
  <c r="CO128" i="30"/>
  <c r="CO127" i="30"/>
  <c r="CO136" i="30"/>
  <c r="CO126" i="30"/>
  <c r="CO125" i="30"/>
  <c r="BY140" i="30"/>
  <c r="BY137" i="30"/>
  <c r="BY134" i="30"/>
  <c r="BY131" i="30"/>
  <c r="AY141" i="30"/>
  <c r="BY139" i="30"/>
  <c r="BY138" i="30"/>
  <c r="BY136" i="30"/>
  <c r="BY130" i="30"/>
  <c r="BY128" i="30"/>
  <c r="BY127" i="30"/>
  <c r="BY135" i="30"/>
  <c r="BY126" i="30"/>
  <c r="BY129" i="30"/>
  <c r="BY125" i="30"/>
  <c r="BY133" i="30"/>
  <c r="BY132" i="30"/>
  <c r="CK131" i="30"/>
  <c r="CK128" i="30"/>
  <c r="CK127" i="30"/>
  <c r="CK130" i="30"/>
  <c r="CK129" i="30"/>
  <c r="DL126" i="30" s="1"/>
  <c r="CK125" i="30"/>
  <c r="CK126" i="30"/>
  <c r="BQ141" i="30"/>
  <c r="CQ130" i="30"/>
  <c r="CQ137" i="30"/>
  <c r="CQ134" i="30"/>
  <c r="CQ131" i="30"/>
  <c r="CQ140" i="30"/>
  <c r="CQ139" i="30"/>
  <c r="CQ136" i="30"/>
  <c r="CQ132" i="30"/>
  <c r="CQ128" i="30"/>
  <c r="CQ127" i="30"/>
  <c r="CQ138" i="30"/>
  <c r="CQ135" i="30"/>
  <c r="CQ133" i="30"/>
  <c r="DR126" i="30" s="1"/>
  <c r="CQ129" i="30"/>
  <c r="CQ126" i="30"/>
  <c r="CQ125" i="30"/>
  <c r="BE141" i="30"/>
  <c r="CP128" i="30"/>
  <c r="BB141" i="30"/>
  <c r="CB140" i="30"/>
  <c r="CB139" i="30"/>
  <c r="CB137" i="30"/>
  <c r="CB134" i="30"/>
  <c r="CB131" i="30"/>
  <c r="CB138" i="30"/>
  <c r="CB128" i="30"/>
  <c r="CB127" i="30"/>
  <c r="CB136" i="30"/>
  <c r="CB129" i="30"/>
  <c r="CB132" i="30"/>
  <c r="CB125" i="30"/>
  <c r="CB133" i="30"/>
  <c r="CB130" i="30"/>
  <c r="CB135" i="30"/>
  <c r="CB126" i="30"/>
  <c r="BH141" i="30"/>
  <c r="CH140" i="30"/>
  <c r="CH139" i="30"/>
  <c r="CH138" i="30"/>
  <c r="CH135" i="30"/>
  <c r="CH132" i="30"/>
  <c r="DI126" i="30" s="1"/>
  <c r="CH134" i="30"/>
  <c r="CH130" i="30"/>
  <c r="CH129" i="30"/>
  <c r="CH128" i="30"/>
  <c r="CH127" i="30"/>
  <c r="CH126" i="30"/>
  <c r="CH125" i="30"/>
  <c r="CH133" i="30"/>
  <c r="CH131" i="30"/>
  <c r="CH136" i="30"/>
  <c r="CH137" i="30"/>
  <c r="CN140" i="30"/>
  <c r="CN136" i="30"/>
  <c r="CN133" i="30"/>
  <c r="CN137" i="30"/>
  <c r="CN135" i="30"/>
  <c r="CN127" i="30"/>
  <c r="CN134" i="30"/>
  <c r="CN131" i="30"/>
  <c r="DO126" i="30" s="1"/>
  <c r="CN126" i="30"/>
  <c r="CN132" i="30"/>
  <c r="CN130" i="30"/>
  <c r="CN129" i="30"/>
  <c r="CN125" i="30"/>
  <c r="CT137" i="30"/>
  <c r="CT134" i="30"/>
  <c r="CT131" i="30"/>
  <c r="CT136" i="30"/>
  <c r="CT128" i="30"/>
  <c r="CT127" i="30"/>
  <c r="CT135" i="30"/>
  <c r="CT132" i="30"/>
  <c r="CT133" i="30"/>
  <c r="CT125" i="30"/>
  <c r="CT129" i="30"/>
  <c r="CT130" i="30"/>
  <c r="DU126" i="30" s="1"/>
  <c r="CT138" i="30"/>
  <c r="CT126" i="30"/>
  <c r="CF128" i="30"/>
  <c r="CF127" i="30"/>
  <c r="CF129" i="30"/>
  <c r="AW124" i="30"/>
  <c r="BL124" i="30"/>
  <c r="CP124" i="30"/>
  <c r="CE125" i="30"/>
  <c r="BZ127" i="30"/>
  <c r="CI127" i="30"/>
  <c r="CR127" i="30"/>
  <c r="BZ128" i="30"/>
  <c r="CI128" i="30"/>
  <c r="CR128" i="30"/>
  <c r="CA130" i="30"/>
  <c r="CS133" i="30"/>
  <c r="DT126" i="30" s="1"/>
  <c r="CE136" i="30"/>
  <c r="CE139" i="30"/>
  <c r="CC140" i="30"/>
  <c r="CC130" i="30"/>
  <c r="CC129" i="30"/>
  <c r="CC136" i="30"/>
  <c r="CC133" i="30"/>
  <c r="CC137" i="30"/>
  <c r="CC135" i="30"/>
  <c r="BC141" i="30"/>
  <c r="CG135" i="30"/>
  <c r="BO124" i="30"/>
  <c r="CC127" i="30"/>
  <c r="BA141" i="30"/>
  <c r="CA139" i="30"/>
  <c r="CA135" i="30"/>
  <c r="CA132" i="30"/>
  <c r="CA140" i="30"/>
  <c r="CA133" i="30"/>
  <c r="CA129" i="30"/>
  <c r="CA126" i="30"/>
  <c r="CA125" i="30"/>
  <c r="CL135" i="30"/>
  <c r="CL132" i="30"/>
  <c r="CL130" i="30"/>
  <c r="BL141" i="30"/>
  <c r="CL133" i="30"/>
  <c r="CL136" i="30"/>
  <c r="CL129" i="30"/>
  <c r="CA127" i="30"/>
  <c r="CA128" i="30"/>
  <c r="CC128" i="30"/>
  <c r="CR129" i="30"/>
  <c r="AZ124" i="30"/>
  <c r="CB124" i="30"/>
  <c r="CK124" i="30"/>
  <c r="CF137" i="30"/>
  <c r="CF134" i="30"/>
  <c r="CF131" i="30"/>
  <c r="DG126" i="30" s="1"/>
  <c r="CF130" i="30"/>
  <c r="CF136" i="30"/>
  <c r="CF132" i="30"/>
  <c r="CF135" i="30"/>
  <c r="CF133" i="30"/>
  <c r="BZ125" i="30"/>
  <c r="CI125" i="30"/>
  <c r="CR125" i="30"/>
  <c r="CF126" i="30"/>
  <c r="CD127" i="30"/>
  <c r="CM127" i="30"/>
  <c r="DN126" i="30" s="1"/>
  <c r="CM128" i="30"/>
  <c r="CG130" i="30"/>
  <c r="CL131" i="30"/>
  <c r="DM126" i="30" s="1"/>
  <c r="CL134" i="30"/>
  <c r="CF138" i="30"/>
  <c r="CG133" i="30"/>
  <c r="CG140" i="30"/>
  <c r="CG126" i="30"/>
  <c r="CG125" i="30"/>
  <c r="BS141" i="30"/>
  <c r="CS135" i="30"/>
  <c r="CS132" i="30"/>
  <c r="CS139" i="30"/>
  <c r="CS130" i="30"/>
  <c r="CS134" i="30"/>
  <c r="CS129" i="30"/>
  <c r="CS126" i="30"/>
  <c r="CS125" i="30"/>
  <c r="CL128" i="30"/>
  <c r="CG134" i="30"/>
  <c r="CC138" i="30"/>
  <c r="BI124" i="30"/>
  <c r="CD140" i="30"/>
  <c r="CD134" i="30"/>
  <c r="CD126" i="30"/>
  <c r="CD125" i="30"/>
  <c r="CD130" i="30"/>
  <c r="CJ126" i="30"/>
  <c r="CJ125" i="30"/>
  <c r="CI132" i="30"/>
  <c r="CS136" i="30"/>
  <c r="CA137" i="30"/>
  <c r="CH124" i="30"/>
  <c r="CM131" i="30"/>
  <c r="CM130" i="30"/>
  <c r="DN127" i="30" s="1"/>
  <c r="CM126" i="30"/>
  <c r="CM125" i="30"/>
  <c r="CC126" i="30"/>
  <c r="CS127" i="30"/>
  <c r="CS128" i="30"/>
  <c r="CG131" i="30"/>
  <c r="CC134" i="30"/>
  <c r="CE138" i="30"/>
  <c r="CE135" i="30"/>
  <c r="CE132" i="30"/>
  <c r="CE140" i="30"/>
  <c r="CE133" i="30"/>
  <c r="CE134" i="30"/>
  <c r="DF126" i="30" s="1"/>
  <c r="CE128" i="30"/>
  <c r="CE127" i="30"/>
  <c r="CE137" i="30"/>
  <c r="CE131" i="30"/>
  <c r="CE129" i="30"/>
  <c r="CE126" i="30"/>
  <c r="CL127" i="30"/>
  <c r="CG129" i="30"/>
  <c r="CE130" i="30"/>
  <c r="BC124" i="30"/>
  <c r="CN124" i="30"/>
  <c r="BZ136" i="30"/>
  <c r="BZ133" i="30"/>
  <c r="BZ130" i="30"/>
  <c r="BZ131" i="30"/>
  <c r="BZ134" i="30"/>
  <c r="BI141" i="30"/>
  <c r="CI139" i="30"/>
  <c r="CI137" i="30"/>
  <c r="CI134" i="30"/>
  <c r="CI131" i="30"/>
  <c r="DJ126" i="30" s="1"/>
  <c r="CI130" i="30"/>
  <c r="CI129" i="30"/>
  <c r="CI136" i="30"/>
  <c r="CI138" i="30"/>
  <c r="CI140" i="30"/>
  <c r="CR130" i="30"/>
  <c r="CC125" i="30"/>
  <c r="CL125" i="30"/>
  <c r="BZ126" i="30"/>
  <c r="CI126" i="30"/>
  <c r="CR126" i="30"/>
  <c r="CG127" i="30"/>
  <c r="CG128" i="30"/>
  <c r="CM129" i="30"/>
  <c r="CA131" i="30"/>
  <c r="CR131" i="30"/>
  <c r="CM132" i="30"/>
  <c r="CR134" i="30"/>
  <c r="CG137" i="30"/>
  <c r="BM136" i="30"/>
  <c r="BM133" i="30"/>
  <c r="CM138" i="30" s="1"/>
  <c r="BK132" i="30"/>
  <c r="CK133" i="30" s="1"/>
  <c r="BK135" i="30"/>
  <c r="BE111" i="30"/>
  <c r="CE110" i="30"/>
  <c r="CE109" i="30"/>
  <c r="CE108" i="30"/>
  <c r="CE107" i="30"/>
  <c r="CE106" i="30"/>
  <c r="CE105" i="30"/>
  <c r="CE104" i="30"/>
  <c r="DF96" i="30" s="1"/>
  <c r="CE103" i="30"/>
  <c r="CE102" i="30"/>
  <c r="CE101" i="30"/>
  <c r="CE100" i="30"/>
  <c r="CE99" i="30"/>
  <c r="CE98" i="30"/>
  <c r="CE97" i="30"/>
  <c r="CE96" i="30"/>
  <c r="CE95" i="30"/>
  <c r="BK111" i="30"/>
  <c r="CK110" i="30"/>
  <c r="CK109" i="30"/>
  <c r="CK108" i="30"/>
  <c r="CK107" i="30"/>
  <c r="CK106" i="30"/>
  <c r="CK105" i="30"/>
  <c r="CK104" i="30"/>
  <c r="CK103" i="30"/>
  <c r="CK102" i="30"/>
  <c r="CK101" i="30"/>
  <c r="CK100" i="30"/>
  <c r="CK99" i="30"/>
  <c r="DL96" i="30" s="1"/>
  <c r="CK98" i="30"/>
  <c r="CK97" i="30"/>
  <c r="CK96" i="30"/>
  <c r="CK95" i="30"/>
  <c r="CA98" i="30"/>
  <c r="CA97" i="30"/>
  <c r="CM100" i="30"/>
  <c r="CS98" i="30"/>
  <c r="CS97" i="30"/>
  <c r="CF96" i="30"/>
  <c r="CF95" i="30"/>
  <c r="CF97" i="30"/>
  <c r="CL100" i="30"/>
  <c r="CL99" i="30"/>
  <c r="CL95" i="30"/>
  <c r="CL96" i="30"/>
  <c r="BA94" i="30"/>
  <c r="CA94" i="30"/>
  <c r="BG94" i="30"/>
  <c r="CG94" i="30"/>
  <c r="BM94" i="30"/>
  <c r="CM94" i="30"/>
  <c r="BW107" i="30"/>
  <c r="BW105" i="30"/>
  <c r="BW104" i="30"/>
  <c r="BW103" i="30"/>
  <c r="BW102" i="30"/>
  <c r="BW101" i="30"/>
  <c r="BW96" i="30"/>
  <c r="BW95" i="30"/>
  <c r="BW98" i="30"/>
  <c r="BW97" i="30"/>
  <c r="BW100" i="30"/>
  <c r="BW99" i="30"/>
  <c r="CC107" i="30"/>
  <c r="CC106" i="30"/>
  <c r="CC105" i="30"/>
  <c r="CC104" i="30"/>
  <c r="CC103" i="30"/>
  <c r="CC102" i="30"/>
  <c r="CC101" i="30"/>
  <c r="CC96" i="30"/>
  <c r="CC95" i="30"/>
  <c r="CC98" i="30"/>
  <c r="CC97" i="30"/>
  <c r="CC100" i="30"/>
  <c r="CC99" i="30"/>
  <c r="CI106" i="30"/>
  <c r="CI105" i="30"/>
  <c r="CI104" i="30"/>
  <c r="CI103" i="30"/>
  <c r="CI102" i="30"/>
  <c r="CI101" i="30"/>
  <c r="DJ96" i="30" s="1"/>
  <c r="CI96" i="30"/>
  <c r="CI95" i="30"/>
  <c r="CI98" i="30"/>
  <c r="CI97" i="30"/>
  <c r="CI100" i="30"/>
  <c r="CI99" i="30"/>
  <c r="CO110" i="30"/>
  <c r="CO105" i="30"/>
  <c r="CO104" i="30"/>
  <c r="CO103" i="30"/>
  <c r="CO102" i="30"/>
  <c r="CO101" i="30"/>
  <c r="DP96" i="30" s="1"/>
  <c r="CO96" i="30"/>
  <c r="CO95" i="30"/>
  <c r="CO98" i="30"/>
  <c r="CO97" i="30"/>
  <c r="CO100" i="30"/>
  <c r="CO99" i="30"/>
  <c r="AY111" i="30"/>
  <c r="BY110" i="30"/>
  <c r="BY109" i="30"/>
  <c r="BY108" i="30"/>
  <c r="BY107" i="30"/>
  <c r="BY106" i="30"/>
  <c r="BY105" i="30"/>
  <c r="BY104" i="30"/>
  <c r="BY103" i="30"/>
  <c r="BY102" i="30"/>
  <c r="BY101" i="30"/>
  <c r="BY100" i="30"/>
  <c r="BY99" i="30"/>
  <c r="BY98" i="30"/>
  <c r="BY97" i="30"/>
  <c r="BQ111" i="30"/>
  <c r="CQ110" i="30"/>
  <c r="CQ109" i="30"/>
  <c r="CQ108" i="30"/>
  <c r="CQ107" i="30"/>
  <c r="CQ106" i="30"/>
  <c r="CQ105" i="30"/>
  <c r="CQ104" i="30"/>
  <c r="CQ103" i="30"/>
  <c r="DR96" i="30" s="1"/>
  <c r="CQ102" i="30"/>
  <c r="CQ101" i="30"/>
  <c r="CQ99" i="30"/>
  <c r="CQ100" i="30"/>
  <c r="CQ98" i="30"/>
  <c r="CQ97" i="30"/>
  <c r="CH94" i="30"/>
  <c r="BH94" i="30"/>
  <c r="BJ111" i="30"/>
  <c r="CJ110" i="30"/>
  <c r="CJ109" i="30"/>
  <c r="CJ108" i="30"/>
  <c r="CJ107" i="30"/>
  <c r="CJ106" i="30"/>
  <c r="CJ105" i="30"/>
  <c r="CJ104" i="30"/>
  <c r="CJ98" i="30"/>
  <c r="CJ97" i="30"/>
  <c r="CJ100" i="30"/>
  <c r="CJ99" i="30"/>
  <c r="CJ96" i="30"/>
  <c r="CJ95" i="30"/>
  <c r="BX101" i="30"/>
  <c r="BY95" i="30"/>
  <c r="CQ95" i="30"/>
  <c r="BY96" i="30"/>
  <c r="CQ96" i="30"/>
  <c r="BZ95" i="30"/>
  <c r="CR95" i="30"/>
  <c r="BZ96" i="30"/>
  <c r="CG97" i="30"/>
  <c r="CJ101" i="30"/>
  <c r="DK96" i="30" s="1"/>
  <c r="CB94" i="30"/>
  <c r="BB94" i="30"/>
  <c r="BD111" i="30"/>
  <c r="CD110" i="30"/>
  <c r="CD109" i="30"/>
  <c r="CD108" i="30"/>
  <c r="CD107" i="30"/>
  <c r="CD106" i="30"/>
  <c r="CD105" i="30"/>
  <c r="CD104" i="30"/>
  <c r="CD98" i="30"/>
  <c r="CD97" i="30"/>
  <c r="CD103" i="30"/>
  <c r="CD102" i="30"/>
  <c r="CD101" i="30"/>
  <c r="CD100" i="30"/>
  <c r="CD99" i="30"/>
  <c r="CD96" i="30"/>
  <c r="CD95" i="30"/>
  <c r="CR99" i="30"/>
  <c r="CA107" i="30"/>
  <c r="CA106" i="30"/>
  <c r="CA105" i="30"/>
  <c r="CA104" i="30"/>
  <c r="CA103" i="30"/>
  <c r="CA102" i="30"/>
  <c r="CA101" i="30"/>
  <c r="CA96" i="30"/>
  <c r="CA95" i="30"/>
  <c r="BG111" i="30"/>
  <c r="CG107" i="30"/>
  <c r="CG106" i="30"/>
  <c r="DH96" i="30" s="1"/>
  <c r="CG105" i="30"/>
  <c r="CG104" i="30"/>
  <c r="CG103" i="30"/>
  <c r="CG102" i="30"/>
  <c r="CG101" i="30"/>
  <c r="CG96" i="30"/>
  <c r="CG95" i="30"/>
  <c r="BM111" i="30"/>
  <c r="CM110" i="30"/>
  <c r="CM108" i="30"/>
  <c r="CM107" i="30"/>
  <c r="CM106" i="30"/>
  <c r="CM105" i="30"/>
  <c r="CM104" i="30"/>
  <c r="CM103" i="30"/>
  <c r="CM102" i="30"/>
  <c r="CM101" i="30"/>
  <c r="CM96" i="30"/>
  <c r="CM95" i="30"/>
  <c r="CS109" i="30"/>
  <c r="CS108" i="30"/>
  <c r="CS107" i="30"/>
  <c r="CS106" i="30"/>
  <c r="CS105" i="30"/>
  <c r="CS104" i="30"/>
  <c r="CS103" i="30"/>
  <c r="DT96" i="30" s="1"/>
  <c r="CS102" i="30"/>
  <c r="CS101" i="30"/>
  <c r="CS100" i="30"/>
  <c r="CS96" i="30"/>
  <c r="CS95" i="30"/>
  <c r="CA99" i="30"/>
  <c r="CS99" i="30"/>
  <c r="CG100" i="30"/>
  <c r="CN94" i="30"/>
  <c r="BN94" i="30"/>
  <c r="AX111" i="30"/>
  <c r="BX110" i="30"/>
  <c r="BX109" i="30"/>
  <c r="BX108" i="30"/>
  <c r="BX107" i="30"/>
  <c r="BX106" i="30"/>
  <c r="BX105" i="30"/>
  <c r="BX104" i="30"/>
  <c r="BX98" i="30"/>
  <c r="BX97" i="30"/>
  <c r="BX100" i="30"/>
  <c r="BX99" i="30"/>
  <c r="CY96" i="30" s="1"/>
  <c r="BX96" i="30"/>
  <c r="BX95" i="30"/>
  <c r="BP111" i="30"/>
  <c r="CP110" i="30"/>
  <c r="CP109" i="30"/>
  <c r="CP108" i="30"/>
  <c r="CP107" i="30"/>
  <c r="CP106" i="30"/>
  <c r="CP105" i="30"/>
  <c r="CP104" i="30"/>
  <c r="CP100" i="30"/>
  <c r="CP98" i="30"/>
  <c r="CP97" i="30"/>
  <c r="CP103" i="30"/>
  <c r="CP102" i="30"/>
  <c r="CP101" i="30"/>
  <c r="CP99" i="30"/>
  <c r="DQ96" i="30" s="1"/>
  <c r="CP96" i="30"/>
  <c r="CP95" i="30"/>
  <c r="CJ103" i="30"/>
  <c r="CB96" i="30"/>
  <c r="CB95" i="30"/>
  <c r="CH96" i="30"/>
  <c r="CH95" i="30"/>
  <c r="CH98" i="30"/>
  <c r="CN96" i="30"/>
  <c r="CN95" i="30"/>
  <c r="CN97" i="30"/>
  <c r="CT95" i="30"/>
  <c r="CT105" i="30"/>
  <c r="CN98" i="30"/>
  <c r="CM97" i="30"/>
  <c r="DN96" i="30" s="1"/>
  <c r="CM98" i="30"/>
  <c r="CJ102" i="30"/>
  <c r="BX103" i="30"/>
  <c r="DC95" i="30"/>
  <c r="BB103" i="30"/>
  <c r="BB102" i="30"/>
  <c r="BB101" i="30"/>
  <c r="BH104" i="30"/>
  <c r="CH105" i="30" s="1"/>
  <c r="DI95" i="30"/>
  <c r="DO95" i="30"/>
  <c r="BN110" i="30"/>
  <c r="BN103" i="30"/>
  <c r="BN102" i="30"/>
  <c r="BN101" i="30"/>
  <c r="DU95" i="30"/>
  <c r="BT110" i="30"/>
  <c r="BT107" i="30"/>
  <c r="CP40" i="30"/>
  <c r="AX33" i="30"/>
  <c r="BI33" i="30"/>
  <c r="CJ33" i="30"/>
  <c r="AY35" i="30"/>
  <c r="BY35" i="30" s="1"/>
  <c r="BE35" i="30"/>
  <c r="BK35" i="30"/>
  <c r="BQ35" i="30"/>
  <c r="BM36" i="30"/>
  <c r="CM45" i="30" s="1"/>
  <c r="AZ37" i="30"/>
  <c r="BZ41" i="30" s="1"/>
  <c r="BF37" i="30"/>
  <c r="CF38" i="30" s="1"/>
  <c r="AW38" i="30"/>
  <c r="BI38" i="30"/>
  <c r="BO38" i="30"/>
  <c r="AY39" i="30"/>
  <c r="BE39" i="30"/>
  <c r="CE44" i="30" s="1"/>
  <c r="BK39" i="30"/>
  <c r="CK40" i="30" s="1"/>
  <c r="BQ39" i="30"/>
  <c r="BB40" i="30"/>
  <c r="BH40" i="30"/>
  <c r="BN40" i="30"/>
  <c r="BT40" i="30"/>
  <c r="BB41" i="30"/>
  <c r="CB43" i="30" s="1"/>
  <c r="BH41" i="30"/>
  <c r="BN41" i="30"/>
  <c r="BT41" i="30"/>
  <c r="AY44" i="30"/>
  <c r="BQ44" i="30"/>
  <c r="CQ48" i="30" s="1"/>
  <c r="AY45" i="30"/>
  <c r="BE45" i="30"/>
  <c r="BK45" i="30"/>
  <c r="BQ45" i="30"/>
  <c r="BA48" i="30"/>
  <c r="CA48" i="30" s="1"/>
  <c r="BS48" i="30"/>
  <c r="CS49" i="30" s="1"/>
  <c r="DT37" i="30" s="1"/>
  <c r="AZ49" i="30"/>
  <c r="BF49" i="30"/>
  <c r="BL49" i="30"/>
  <c r="BR49" i="30"/>
  <c r="BR50" i="30" s="1"/>
  <c r="AW34" i="30"/>
  <c r="BW40" i="30" s="1"/>
  <c r="BC34" i="30"/>
  <c r="CC46" i="30" s="1"/>
  <c r="BI34" i="30"/>
  <c r="CI49" i="30" s="1"/>
  <c r="BO34" i="30"/>
  <c r="BC38" i="30"/>
  <c r="AW40" i="30"/>
  <c r="BC40" i="30"/>
  <c r="BI40" i="30"/>
  <c r="BO40" i="30"/>
  <c r="AW41" i="30"/>
  <c r="BC41" i="30"/>
  <c r="BI41" i="30"/>
  <c r="BO41" i="30"/>
  <c r="AY49" i="30"/>
  <c r="BK49" i="30"/>
  <c r="CD33" i="30"/>
  <c r="AW36" i="30"/>
  <c r="BC36" i="30"/>
  <c r="BI36" i="30"/>
  <c r="CH37" i="30"/>
  <c r="AW47" i="30"/>
  <c r="BC47" i="30"/>
  <c r="BI47" i="30"/>
  <c r="BO47" i="30"/>
  <c r="AW48" i="30"/>
  <c r="BC48" i="30"/>
  <c r="BI48" i="30"/>
  <c r="BO48" i="30"/>
  <c r="BC33" i="30"/>
  <c r="CO33" i="30"/>
  <c r="AW37" i="30"/>
  <c r="BI37" i="30"/>
  <c r="BO37" i="30"/>
  <c r="CO40" i="30" s="1"/>
  <c r="DP35" i="30" s="1"/>
  <c r="BI39" i="30"/>
  <c r="AW49" i="30"/>
  <c r="BC49" i="30"/>
  <c r="BI49" i="30"/>
  <c r="BO49" i="30"/>
  <c r="BP33" i="30"/>
  <c r="CF33" i="30"/>
  <c r="AW35" i="30"/>
  <c r="BC35" i="30"/>
  <c r="BI35" i="30"/>
  <c r="BO35" i="30"/>
  <c r="AW39" i="30"/>
  <c r="BO39" i="30"/>
  <c r="AW44" i="30"/>
  <c r="BC44" i="30"/>
  <c r="BI44" i="30"/>
  <c r="BO44" i="30"/>
  <c r="AW45" i="30"/>
  <c r="BC45" i="30"/>
  <c r="BI45" i="30"/>
  <c r="BO45" i="30"/>
  <c r="AW46" i="30"/>
  <c r="BC46" i="30"/>
  <c r="BI46" i="30"/>
  <c r="BO46" i="30"/>
  <c r="AY47" i="30"/>
  <c r="BQ47" i="30"/>
  <c r="BE48" i="30"/>
  <c r="BK48" i="30"/>
  <c r="BQ48" i="30"/>
  <c r="CC36" i="30"/>
  <c r="CL47" i="30"/>
  <c r="CL44" i="30"/>
  <c r="CL49" i="30"/>
  <c r="CL46" i="30"/>
  <c r="CL43" i="30"/>
  <c r="CL40" i="30"/>
  <c r="DM35" i="30" s="1"/>
  <c r="BL50" i="30"/>
  <c r="CL45" i="30"/>
  <c r="CL38" i="30"/>
  <c r="CL37" i="30"/>
  <c r="CL36" i="30"/>
  <c r="CL35" i="30"/>
  <c r="CL34" i="30"/>
  <c r="CL39" i="30"/>
  <c r="CL48" i="30"/>
  <c r="CL41" i="30"/>
  <c r="CL42" i="30"/>
  <c r="CT40" i="30"/>
  <c r="BW46" i="30"/>
  <c r="BW38" i="30"/>
  <c r="CO37" i="30"/>
  <c r="CO34" i="30"/>
  <c r="CD49" i="30"/>
  <c r="CD46" i="30"/>
  <c r="CD43" i="30"/>
  <c r="CD40" i="30"/>
  <c r="CD39" i="30"/>
  <c r="CD38" i="30"/>
  <c r="CD47" i="30"/>
  <c r="CD44" i="30"/>
  <c r="CD41" i="30"/>
  <c r="CD37" i="30"/>
  <c r="CD36" i="30"/>
  <c r="CD42" i="30"/>
  <c r="CD34" i="30"/>
  <c r="CD48" i="30"/>
  <c r="BD50" i="30"/>
  <c r="CD45" i="30"/>
  <c r="CD35" i="30"/>
  <c r="CK38" i="30"/>
  <c r="DL35" i="30" s="1"/>
  <c r="CK37" i="30"/>
  <c r="CK34" i="30"/>
  <c r="CK36" i="30"/>
  <c r="CK35" i="30"/>
  <c r="BX39" i="30"/>
  <c r="BX38" i="30"/>
  <c r="CY35" i="30" s="1"/>
  <c r="BX47" i="30"/>
  <c r="BX44" i="30"/>
  <c r="BX49" i="30"/>
  <c r="BX46" i="30"/>
  <c r="BX43" i="30"/>
  <c r="BX40" i="30"/>
  <c r="BX37" i="30"/>
  <c r="BX36" i="30"/>
  <c r="BX42" i="30"/>
  <c r="BX45" i="30"/>
  <c r="BX34" i="30"/>
  <c r="BX48" i="30"/>
  <c r="AX50" i="30"/>
  <c r="BX35" i="30"/>
  <c r="BX41" i="30"/>
  <c r="CP39" i="30"/>
  <c r="BP50" i="30"/>
  <c r="CP48" i="30"/>
  <c r="CP45" i="30"/>
  <c r="CP42" i="30"/>
  <c r="CP38" i="30"/>
  <c r="DQ35" i="30" s="1"/>
  <c r="CP49" i="30"/>
  <c r="DQ37" i="30" s="1"/>
  <c r="CP46" i="30"/>
  <c r="CP43" i="30"/>
  <c r="CP37" i="30"/>
  <c r="CP36" i="30"/>
  <c r="CP47" i="30"/>
  <c r="CP41" i="30"/>
  <c r="CP44" i="30"/>
  <c r="CP35" i="30"/>
  <c r="CP34" i="30"/>
  <c r="BZ45" i="30"/>
  <c r="BZ47" i="30"/>
  <c r="BZ34" i="30"/>
  <c r="BZ36" i="30"/>
  <c r="BZ35" i="30"/>
  <c r="BZ46" i="30"/>
  <c r="BZ43" i="30"/>
  <c r="CR49" i="30"/>
  <c r="CR46" i="30"/>
  <c r="CR43" i="30"/>
  <c r="CR40" i="30"/>
  <c r="CR47" i="30"/>
  <c r="CR44" i="30"/>
  <c r="CR41" i="30"/>
  <c r="CR39" i="30"/>
  <c r="CR34" i="30"/>
  <c r="CR42" i="30"/>
  <c r="DS35" i="30" s="1"/>
  <c r="CR37" i="30"/>
  <c r="CR48" i="30"/>
  <c r="CR38" i="30"/>
  <c r="CR45" i="30"/>
  <c r="CR36" i="30"/>
  <c r="CR35" i="30"/>
  <c r="CE43" i="30"/>
  <c r="DF35" i="30" s="1"/>
  <c r="CE40" i="30"/>
  <c r="CE38" i="30"/>
  <c r="CE35" i="30"/>
  <c r="CE37" i="30"/>
  <c r="CE34" i="30"/>
  <c r="CE36" i="30"/>
  <c r="CQ40" i="30"/>
  <c r="CH39" i="30"/>
  <c r="CI45" i="30"/>
  <c r="CQ41" i="30"/>
  <c r="CJ39" i="30"/>
  <c r="CJ38" i="30"/>
  <c r="CJ49" i="30"/>
  <c r="CJ46" i="30"/>
  <c r="CJ43" i="30"/>
  <c r="BJ50" i="30"/>
  <c r="CJ48" i="30"/>
  <c r="CJ45" i="30"/>
  <c r="CJ42" i="30"/>
  <c r="CJ37" i="30"/>
  <c r="CJ36" i="30"/>
  <c r="CJ41" i="30"/>
  <c r="CJ40" i="30"/>
  <c r="DK35" i="30" s="1"/>
  <c r="CJ35" i="30"/>
  <c r="CJ47" i="30"/>
  <c r="CJ44" i="30"/>
  <c r="CA45" i="30"/>
  <c r="CA42" i="30"/>
  <c r="CA49" i="30"/>
  <c r="CA46" i="30"/>
  <c r="CA43" i="30"/>
  <c r="CA38" i="30"/>
  <c r="CA36" i="30"/>
  <c r="CA35" i="30"/>
  <c r="CA41" i="30"/>
  <c r="CA37" i="30"/>
  <c r="CA47" i="30"/>
  <c r="CA44" i="30"/>
  <c r="CA40" i="30"/>
  <c r="CA39" i="30"/>
  <c r="CA34" i="30"/>
  <c r="BG50" i="30"/>
  <c r="CG48" i="30"/>
  <c r="CG45" i="30"/>
  <c r="DH35" i="30" s="1"/>
  <c r="CG47" i="30"/>
  <c r="CG44" i="30"/>
  <c r="CG41" i="30"/>
  <c r="CG34" i="30"/>
  <c r="CG39" i="30"/>
  <c r="CG43" i="30"/>
  <c r="CG49" i="30"/>
  <c r="DH37" i="30" s="1"/>
  <c r="CG46" i="30"/>
  <c r="CG40" i="30"/>
  <c r="CG36" i="30"/>
  <c r="CG35" i="30"/>
  <c r="CG38" i="30"/>
  <c r="CG42" i="30"/>
  <c r="CG37" i="30"/>
  <c r="CS47" i="30"/>
  <c r="CS44" i="30"/>
  <c r="CS46" i="30"/>
  <c r="CS43" i="30"/>
  <c r="CS40" i="30"/>
  <c r="CS42" i="30"/>
  <c r="DT35" i="30" s="1"/>
  <c r="CS39" i="30"/>
  <c r="CS45" i="30"/>
  <c r="CS36" i="30"/>
  <c r="CS38" i="30"/>
  <c r="CS41" i="30"/>
  <c r="CS37" i="30"/>
  <c r="CS34" i="30"/>
  <c r="CS35" i="30"/>
  <c r="AZ33" i="30"/>
  <c r="BH33" i="30"/>
  <c r="CL33" i="30"/>
  <c r="CH34" i="30"/>
  <c r="CM38" i="30"/>
  <c r="BB48" i="30"/>
  <c r="BB45" i="30"/>
  <c r="BH48" i="30"/>
  <c r="BH45" i="30"/>
  <c r="BH42" i="30"/>
  <c r="CM44" i="30"/>
  <c r="BM50" i="30"/>
  <c r="CM42" i="30"/>
  <c r="CF35" i="30"/>
  <c r="CM35" i="30"/>
  <c r="CM36" i="30"/>
  <c r="DN35" i="30" s="1"/>
  <c r="AW33" i="30"/>
  <c r="BR33" i="30"/>
  <c r="CA33" i="30"/>
  <c r="BN50" i="30"/>
  <c r="CN35" i="30"/>
  <c r="CH38" i="30"/>
  <c r="CT36" i="30"/>
  <c r="BY34" i="30"/>
  <c r="CF34" i="30"/>
  <c r="CM34" i="30"/>
  <c r="CT34" i="30"/>
  <c r="CH35" i="30"/>
  <c r="CM46" i="30"/>
  <c r="CF36" i="30"/>
  <c r="CQ43" i="30"/>
  <c r="CQ38" i="30"/>
  <c r="CB35" i="30"/>
  <c r="CQ35" i="30"/>
  <c r="CB36" i="30"/>
  <c r="CM37" i="30"/>
  <c r="AY46" i="30"/>
  <c r="BS538" i="26"/>
  <c r="AX522" i="26"/>
  <c r="BJ522" i="26"/>
  <c r="AZ524" i="26"/>
  <c r="BF524" i="26"/>
  <c r="CD535" i="26" s="1"/>
  <c r="BL524" i="26"/>
  <c r="CJ532" i="26" s="1"/>
  <c r="AZ534" i="26"/>
  <c r="BF534" i="26"/>
  <c r="AW535" i="26"/>
  <c r="BC535" i="26"/>
  <c r="BI535" i="26"/>
  <c r="BO535" i="26"/>
  <c r="BE536" i="26"/>
  <c r="BK536" i="26"/>
  <c r="AY537" i="26"/>
  <c r="BK537" i="26"/>
  <c r="AY538" i="26"/>
  <c r="BE538" i="26"/>
  <c r="BK538" i="26"/>
  <c r="BD534" i="26"/>
  <c r="BJ532" i="26"/>
  <c r="BX524" i="26"/>
  <c r="BY530" i="26"/>
  <c r="AY527" i="26"/>
  <c r="BE527" i="26"/>
  <c r="CC530" i="26" s="1"/>
  <c r="DB524" i="26" s="1"/>
  <c r="BK527" i="26"/>
  <c r="CI530" i="26" s="1"/>
  <c r="AY535" i="26"/>
  <c r="BE535" i="26"/>
  <c r="BK535" i="26"/>
  <c r="BD522" i="26"/>
  <c r="AZ525" i="26"/>
  <c r="BX530" i="26" s="1"/>
  <c r="AZ527" i="26"/>
  <c r="BF527" i="26"/>
  <c r="BL527" i="26"/>
  <c r="AZ528" i="26"/>
  <c r="BF528" i="26"/>
  <c r="BL528" i="26"/>
  <c r="AY530" i="26"/>
  <c r="BE531" i="26"/>
  <c r="AZ535" i="26"/>
  <c r="BF535" i="26"/>
  <c r="BL535" i="26"/>
  <c r="AV522" i="26"/>
  <c r="BH522" i="26"/>
  <c r="BE530" i="26"/>
  <c r="BK530" i="26"/>
  <c r="AW522" i="26"/>
  <c r="BI522" i="26"/>
  <c r="AY524" i="26"/>
  <c r="BE524" i="26"/>
  <c r="BK524" i="26"/>
  <c r="BL530" i="26"/>
  <c r="AY534" i="26"/>
  <c r="CE495" i="26"/>
  <c r="CA495" i="26"/>
  <c r="BU495" i="26"/>
  <c r="BJ508" i="26"/>
  <c r="CM496" i="26"/>
  <c r="BD500" i="26"/>
  <c r="BD502" i="26"/>
  <c r="AY492" i="26"/>
  <c r="CG492" i="26"/>
  <c r="AX493" i="26"/>
  <c r="BV506" i="26" s="1"/>
  <c r="BD493" i="26"/>
  <c r="CB497" i="26" s="1"/>
  <c r="BJ493" i="26"/>
  <c r="AY497" i="26"/>
  <c r="BE497" i="26"/>
  <c r="CC503" i="26" s="1"/>
  <c r="BK497" i="26"/>
  <c r="AX499" i="26"/>
  <c r="BD499" i="26"/>
  <c r="BJ499" i="26"/>
  <c r="BE500" i="26"/>
  <c r="AY508" i="26"/>
  <c r="BE508" i="26"/>
  <c r="BK508" i="26"/>
  <c r="AX503" i="26"/>
  <c r="BD503" i="26"/>
  <c r="BJ503" i="26"/>
  <c r="CJ494" i="26"/>
  <c r="AZ492" i="26"/>
  <c r="BL492" i="26"/>
  <c r="BE493" i="26"/>
  <c r="CC496" i="26" s="1"/>
  <c r="BK499" i="26"/>
  <c r="CK492" i="26"/>
  <c r="AZ493" i="26"/>
  <c r="BX496" i="26" s="1"/>
  <c r="BF493" i="26"/>
  <c r="CD498" i="26" s="1"/>
  <c r="BL493" i="26"/>
  <c r="CJ503" i="26" s="1"/>
  <c r="AX494" i="26"/>
  <c r="BD494" i="26"/>
  <c r="BJ494" i="26"/>
  <c r="AU497" i="26"/>
  <c r="BS507" i="26" s="1"/>
  <c r="BA497" i="26"/>
  <c r="BY508" i="26" s="1"/>
  <c r="BG497" i="26"/>
  <c r="CE504" i="26" s="1"/>
  <c r="BM497" i="26"/>
  <c r="CK508" i="26" s="1"/>
  <c r="AZ499" i="26"/>
  <c r="BF499" i="26"/>
  <c r="BL499" i="26"/>
  <c r="CJ506" i="26" s="1"/>
  <c r="AX501" i="26"/>
  <c r="BD501" i="26"/>
  <c r="BJ501" i="26"/>
  <c r="AW502" i="26"/>
  <c r="BU502" i="26" s="1"/>
  <c r="CT494" i="26" s="1"/>
  <c r="BC502" i="26"/>
  <c r="CA508" i="26" s="1"/>
  <c r="BI502" i="26"/>
  <c r="CG506" i="26" s="1"/>
  <c r="BO502" i="26"/>
  <c r="BO509" i="26" s="1"/>
  <c r="BE503" i="26"/>
  <c r="AX505" i="26"/>
  <c r="BD505" i="26"/>
  <c r="BJ505" i="26"/>
  <c r="AU508" i="26"/>
  <c r="BA508" i="26"/>
  <c r="BG508" i="26"/>
  <c r="BM508" i="26"/>
  <c r="AV508" i="26"/>
  <c r="AY499" i="26"/>
  <c r="BE492" i="26"/>
  <c r="AY494" i="26"/>
  <c r="BW494" i="26" s="1"/>
  <c r="BE494" i="26"/>
  <c r="CC500" i="26" s="1"/>
  <c r="DB494" i="26" s="1"/>
  <c r="BK494" i="26"/>
  <c r="CI508" i="26" s="1"/>
  <c r="BU497" i="26"/>
  <c r="CM497" i="26"/>
  <c r="AY500" i="26"/>
  <c r="BK500" i="26"/>
  <c r="AX500" i="26"/>
  <c r="BE501" i="26"/>
  <c r="AZ503" i="26"/>
  <c r="BF503" i="26"/>
  <c r="BL503" i="26"/>
  <c r="AY504" i="26"/>
  <c r="BK504" i="26"/>
  <c r="BE505" i="26"/>
  <c r="BV527" i="26"/>
  <c r="BV525" i="26"/>
  <c r="BV523" i="26"/>
  <c r="BV524" i="26"/>
  <c r="BV529" i="26"/>
  <c r="BV528" i="26"/>
  <c r="BV526" i="26"/>
  <c r="CB530" i="26"/>
  <c r="DA524" i="26" s="1"/>
  <c r="CB525" i="26"/>
  <c r="CB528" i="26"/>
  <c r="CB527" i="26"/>
  <c r="CB526" i="26"/>
  <c r="CB523" i="26"/>
  <c r="CB524" i="26"/>
  <c r="CB529" i="26"/>
  <c r="CH523" i="26"/>
  <c r="CH524" i="26"/>
  <c r="CK537" i="26"/>
  <c r="CK535" i="26"/>
  <c r="CK533" i="26"/>
  <c r="CK531" i="26"/>
  <c r="CK529" i="26"/>
  <c r="BM539" i="26"/>
  <c r="CK524" i="26"/>
  <c r="CK538" i="26"/>
  <c r="CK532" i="26"/>
  <c r="CK536" i="26"/>
  <c r="CK530" i="26"/>
  <c r="CK527" i="26"/>
  <c r="DJ524" i="26" s="1"/>
  <c r="CK534" i="26"/>
  <c r="CK528" i="26"/>
  <c r="CK525" i="26"/>
  <c r="CK526" i="26"/>
  <c r="CK523" i="26"/>
  <c r="CE536" i="26"/>
  <c r="CJ538" i="26"/>
  <c r="CJ523" i="26"/>
  <c r="CJ524" i="26"/>
  <c r="AV539" i="26"/>
  <c r="BT538" i="26"/>
  <c r="BT527" i="26"/>
  <c r="BT528" i="26"/>
  <c r="BT537" i="26"/>
  <c r="BT536" i="26"/>
  <c r="BT533" i="26"/>
  <c r="BT530" i="26"/>
  <c r="BT534" i="26"/>
  <c r="BT531" i="26"/>
  <c r="BT524" i="26"/>
  <c r="BT523" i="26"/>
  <c r="BT535" i="26"/>
  <c r="BT525" i="26"/>
  <c r="BT526" i="26"/>
  <c r="BT532" i="26"/>
  <c r="CS524" i="26" s="1"/>
  <c r="BT529" i="26"/>
  <c r="BB539" i="26"/>
  <c r="BZ538" i="26"/>
  <c r="BZ527" i="26"/>
  <c r="BZ534" i="26"/>
  <c r="BZ531" i="26"/>
  <c r="BZ536" i="26"/>
  <c r="BZ533" i="26"/>
  <c r="BZ524" i="26"/>
  <c r="BZ523" i="26"/>
  <c r="BZ528" i="26"/>
  <c r="BZ532" i="26"/>
  <c r="BZ529" i="26"/>
  <c r="BZ537" i="26"/>
  <c r="BZ525" i="26"/>
  <c r="BZ526" i="26"/>
  <c r="BZ535" i="26"/>
  <c r="BZ530" i="26"/>
  <c r="BH539" i="26"/>
  <c r="CF538" i="26"/>
  <c r="CF527" i="26"/>
  <c r="CF534" i="26"/>
  <c r="CF531" i="26"/>
  <c r="CF537" i="26"/>
  <c r="CF535" i="26"/>
  <c r="CF532" i="26"/>
  <c r="CF529" i="26"/>
  <c r="CF524" i="26"/>
  <c r="CF523" i="26"/>
  <c r="CF536" i="26"/>
  <c r="CF533" i="26"/>
  <c r="CF525" i="26"/>
  <c r="CF530" i="26"/>
  <c r="DE524" i="26" s="1"/>
  <c r="CF528" i="26"/>
  <c r="CF526" i="26"/>
  <c r="BN539" i="26"/>
  <c r="CL538" i="26"/>
  <c r="CL527" i="26"/>
  <c r="CL535" i="26"/>
  <c r="CL532" i="26"/>
  <c r="CL529" i="26"/>
  <c r="CL537" i="26"/>
  <c r="CL534" i="26"/>
  <c r="CL531" i="26"/>
  <c r="CL524" i="26"/>
  <c r="CL523" i="26"/>
  <c r="CL536" i="26"/>
  <c r="CL533" i="26"/>
  <c r="CL530" i="26"/>
  <c r="CL528" i="26"/>
  <c r="CL525" i="26"/>
  <c r="CL526" i="26"/>
  <c r="CD524" i="26"/>
  <c r="CD523" i="26"/>
  <c r="BU526" i="26"/>
  <c r="BU523" i="26"/>
  <c r="BU524" i="26"/>
  <c r="BU525" i="26"/>
  <c r="CA525" i="26"/>
  <c r="CA526" i="26"/>
  <c r="CA523" i="26"/>
  <c r="CA524" i="26"/>
  <c r="CG526" i="26"/>
  <c r="CG524" i="26"/>
  <c r="CG530" i="26"/>
  <c r="CG528" i="26"/>
  <c r="CG529" i="26"/>
  <c r="CG525" i="26"/>
  <c r="CG523" i="26"/>
  <c r="CG527" i="26"/>
  <c r="CM526" i="26"/>
  <c r="CM524" i="26"/>
  <c r="CM523" i="26"/>
  <c r="CM525" i="26"/>
  <c r="CI522" i="26"/>
  <c r="BY524" i="26"/>
  <c r="BX525" i="26"/>
  <c r="CE528" i="26"/>
  <c r="AU522" i="26"/>
  <c r="BA522" i="26"/>
  <c r="BG522" i="26"/>
  <c r="BM522" i="26"/>
  <c r="BW523" i="26"/>
  <c r="CE524" i="26"/>
  <c r="BJ525" i="26"/>
  <c r="CH529" i="26" s="1"/>
  <c r="CE525" i="26"/>
  <c r="AW528" i="26"/>
  <c r="BC528" i="26"/>
  <c r="AW531" i="26"/>
  <c r="AW536" i="26"/>
  <c r="BC536" i="26"/>
  <c r="BI536" i="26"/>
  <c r="AW537" i="26"/>
  <c r="BX526" i="26"/>
  <c r="BX523" i="26"/>
  <c r="BX522" i="26"/>
  <c r="CD522" i="26"/>
  <c r="CJ522" i="26"/>
  <c r="BY537" i="26"/>
  <c r="BY535" i="26"/>
  <c r="BY533" i="26"/>
  <c r="BY531" i="26"/>
  <c r="BY529" i="26"/>
  <c r="CX524" i="26" s="1"/>
  <c r="BA539" i="26"/>
  <c r="BY538" i="26"/>
  <c r="BY534" i="26"/>
  <c r="BY532" i="26"/>
  <c r="BY523" i="26"/>
  <c r="BS524" i="26"/>
  <c r="BY525" i="26"/>
  <c r="BY527" i="26"/>
  <c r="CE530" i="26"/>
  <c r="DD524" i="26" s="1"/>
  <c r="BS532" i="26"/>
  <c r="CR524" i="26" s="1"/>
  <c r="CR526" i="26" s="1"/>
  <c r="BY536" i="26"/>
  <c r="BO534" i="26"/>
  <c r="BO538" i="26"/>
  <c r="BS537" i="26"/>
  <c r="BS535" i="26"/>
  <c r="BS533" i="26"/>
  <c r="BS531" i="26"/>
  <c r="BS529" i="26"/>
  <c r="BS534" i="26"/>
  <c r="BS536" i="26"/>
  <c r="BS523" i="26"/>
  <c r="CI524" i="26"/>
  <c r="BS526" i="26"/>
  <c r="BC527" i="26"/>
  <c r="BI531" i="26"/>
  <c r="BO531" i="26"/>
  <c r="BC531" i="26"/>
  <c r="BC534" i="26"/>
  <c r="BI534" i="26"/>
  <c r="AX538" i="26"/>
  <c r="AX532" i="26"/>
  <c r="AX536" i="26"/>
  <c r="AX530" i="26"/>
  <c r="BD536" i="26"/>
  <c r="BD530" i="26"/>
  <c r="BD532" i="26"/>
  <c r="BJ538" i="26"/>
  <c r="BJ536" i="26"/>
  <c r="BJ530" i="26"/>
  <c r="BJ534" i="26"/>
  <c r="AU539" i="26"/>
  <c r="BW522" i="26"/>
  <c r="CE537" i="26"/>
  <c r="CE535" i="26"/>
  <c r="CE533" i="26"/>
  <c r="CE531" i="26"/>
  <c r="CE529" i="26"/>
  <c r="CE532" i="26"/>
  <c r="CE534" i="26"/>
  <c r="CE523" i="26"/>
  <c r="BX527" i="26"/>
  <c r="BE522" i="26"/>
  <c r="CC527" i="26"/>
  <c r="CC533" i="26"/>
  <c r="CC525" i="26"/>
  <c r="CI523" i="26"/>
  <c r="CC524" i="26"/>
  <c r="BS525" i="26"/>
  <c r="BO527" i="26"/>
  <c r="CM538" i="26" s="1"/>
  <c r="BY528" i="26"/>
  <c r="BS530" i="26"/>
  <c r="AW533" i="26"/>
  <c r="BC533" i="26"/>
  <c r="BI533" i="26"/>
  <c r="BO533" i="26"/>
  <c r="AW534" i="26"/>
  <c r="CE538" i="26"/>
  <c r="CC523" i="26"/>
  <c r="CE526" i="26"/>
  <c r="AW527" i="26"/>
  <c r="BU527" i="26" s="1"/>
  <c r="BS527" i="26"/>
  <c r="CE527" i="26"/>
  <c r="BD538" i="26"/>
  <c r="BG539" i="26"/>
  <c r="AX531" i="26"/>
  <c r="BD531" i="26"/>
  <c r="BJ531" i="26"/>
  <c r="AX537" i="26"/>
  <c r="BD537" i="26"/>
  <c r="BJ537" i="26"/>
  <c r="AX533" i="26"/>
  <c r="BD533" i="26"/>
  <c r="BJ533" i="26"/>
  <c r="BI537" i="26"/>
  <c r="BO537" i="26"/>
  <c r="BT497" i="26"/>
  <c r="BT506" i="26"/>
  <c r="BT500" i="26"/>
  <c r="BT499" i="26"/>
  <c r="BT504" i="26"/>
  <c r="BT503" i="26"/>
  <c r="BT502" i="26"/>
  <c r="CS494" i="26" s="1"/>
  <c r="BT501" i="26"/>
  <c r="BT496" i="26"/>
  <c r="BT498" i="26"/>
  <c r="BT494" i="26"/>
  <c r="BT505" i="26"/>
  <c r="BT493" i="26"/>
  <c r="BT495" i="26"/>
  <c r="BB509" i="26"/>
  <c r="BZ497" i="26"/>
  <c r="BZ498" i="26"/>
  <c r="BZ505" i="26"/>
  <c r="BZ502" i="26"/>
  <c r="BZ501" i="26"/>
  <c r="BZ503" i="26"/>
  <c r="BZ504" i="26"/>
  <c r="BZ506" i="26"/>
  <c r="BZ495" i="26"/>
  <c r="BZ496" i="26"/>
  <c r="BZ499" i="26"/>
  <c r="BZ493" i="26"/>
  <c r="BZ500" i="26"/>
  <c r="BZ494" i="26"/>
  <c r="CF496" i="26"/>
  <c r="CF495" i="26"/>
  <c r="CF493" i="26"/>
  <c r="CF494" i="26"/>
  <c r="CL497" i="26"/>
  <c r="CL502" i="26"/>
  <c r="CL505" i="26"/>
  <c r="CL500" i="26"/>
  <c r="CL499" i="26"/>
  <c r="CL503" i="26"/>
  <c r="CL504" i="26"/>
  <c r="CL501" i="26"/>
  <c r="CL495" i="26"/>
  <c r="CL498" i="26"/>
  <c r="CL494" i="26"/>
  <c r="CL493" i="26"/>
  <c r="CL496" i="26"/>
  <c r="CL506" i="26"/>
  <c r="BX499" i="26"/>
  <c r="CC507" i="26"/>
  <c r="CC495" i="26"/>
  <c r="CC501" i="26"/>
  <c r="CC497" i="26"/>
  <c r="CC494" i="26"/>
  <c r="CC493" i="26"/>
  <c r="CH494" i="26"/>
  <c r="BS495" i="26"/>
  <c r="BV505" i="26"/>
  <c r="AX492" i="26"/>
  <c r="BD492" i="26"/>
  <c r="CF492" i="26"/>
  <c r="BW496" i="26"/>
  <c r="BU496" i="26"/>
  <c r="CG496" i="26"/>
  <c r="CG497" i="26"/>
  <c r="CE502" i="26"/>
  <c r="BA509" i="26"/>
  <c r="BY501" i="26"/>
  <c r="BY494" i="26"/>
  <c r="BY493" i="26"/>
  <c r="BY502" i="26"/>
  <c r="BY496" i="26"/>
  <c r="BZ492" i="26"/>
  <c r="CA492" i="26"/>
  <c r="BV507" i="26"/>
  <c r="BV502" i="26"/>
  <c r="CU494" i="26" s="1"/>
  <c r="BD509" i="26"/>
  <c r="CB500" i="26"/>
  <c r="DA494" i="26" s="1"/>
  <c r="CB505" i="26"/>
  <c r="CH497" i="26"/>
  <c r="CH500" i="26"/>
  <c r="DG494" i="26" s="1"/>
  <c r="BS508" i="26"/>
  <c r="BS498" i="26"/>
  <c r="BS499" i="26"/>
  <c r="BS502" i="26"/>
  <c r="CR494" i="26" s="1"/>
  <c r="BS494" i="26"/>
  <c r="BS493" i="26"/>
  <c r="BS497" i="26"/>
  <c r="BS496" i="26"/>
  <c r="CA505" i="26"/>
  <c r="CA501" i="26"/>
  <c r="CA499" i="26"/>
  <c r="CA497" i="26"/>
  <c r="CA500" i="26"/>
  <c r="CZ494" i="26" s="1"/>
  <c r="CA498" i="26"/>
  <c r="CA494" i="26"/>
  <c r="CA493" i="26"/>
  <c r="BM509" i="26"/>
  <c r="CK498" i="26"/>
  <c r="CK507" i="26"/>
  <c r="CK505" i="26"/>
  <c r="CK503" i="26"/>
  <c r="CK501" i="26"/>
  <c r="CK504" i="26"/>
  <c r="CK502" i="26"/>
  <c r="CK494" i="26"/>
  <c r="CK493" i="26"/>
  <c r="CK500" i="26"/>
  <c r="CK497" i="26"/>
  <c r="DJ494" i="26" s="1"/>
  <c r="CK496" i="26"/>
  <c r="CH493" i="26"/>
  <c r="CG495" i="26"/>
  <c r="CA496" i="26"/>
  <c r="BI509" i="26"/>
  <c r="CG508" i="26"/>
  <c r="CG505" i="26"/>
  <c r="CG503" i="26"/>
  <c r="CG501" i="26"/>
  <c r="CG499" i="26"/>
  <c r="CG498" i="26"/>
  <c r="CG494" i="26"/>
  <c r="CG493" i="26"/>
  <c r="CI494" i="26"/>
  <c r="AV492" i="26"/>
  <c r="CL492" i="26"/>
  <c r="CI493" i="26"/>
  <c r="BY495" i="26"/>
  <c r="CK495" i="26"/>
  <c r="BV503" i="26"/>
  <c r="BH508" i="26"/>
  <c r="BH504" i="26"/>
  <c r="BH497" i="26"/>
  <c r="CI495" i="26"/>
  <c r="CI496" i="26"/>
  <c r="AW492" i="26"/>
  <c r="BJ492" i="26"/>
  <c r="CM492" i="26"/>
  <c r="BX506" i="26"/>
  <c r="BX504" i="26"/>
  <c r="CD496" i="26"/>
  <c r="BL509" i="26"/>
  <c r="CJ508" i="26"/>
  <c r="CJ501" i="26"/>
  <c r="CJ497" i="26"/>
  <c r="CJ496" i="26"/>
  <c r="CJ498" i="26"/>
  <c r="DI494" i="26" s="1"/>
  <c r="BU508" i="26"/>
  <c r="BU506" i="26"/>
  <c r="BU501" i="26"/>
  <c r="BU499" i="26"/>
  <c r="BU500" i="26"/>
  <c r="BU494" i="26"/>
  <c r="BU493" i="26"/>
  <c r="BG509" i="26"/>
  <c r="CE508" i="26"/>
  <c r="CE498" i="26"/>
  <c r="CE507" i="26"/>
  <c r="CE503" i="26"/>
  <c r="CE501" i="26"/>
  <c r="CE499" i="26"/>
  <c r="CE500" i="26"/>
  <c r="DD494" i="26" s="1"/>
  <c r="CE494" i="26"/>
  <c r="CE493" i="26"/>
  <c r="CE506" i="26"/>
  <c r="CE496" i="26"/>
  <c r="CM507" i="26"/>
  <c r="CM501" i="26"/>
  <c r="CM499" i="26"/>
  <c r="CM500" i="26"/>
  <c r="CM494" i="26"/>
  <c r="CM493" i="26"/>
  <c r="CB493" i="26"/>
  <c r="CJ493" i="26"/>
  <c r="CE497" i="26"/>
  <c r="BU498" i="26"/>
  <c r="CM498" i="26"/>
  <c r="AV507" i="26"/>
  <c r="BB507" i="26"/>
  <c r="BZ507" i="26" s="1"/>
  <c r="BH507" i="26"/>
  <c r="BN507" i="26"/>
  <c r="BN509" i="26" s="1"/>
  <c r="AW33" i="27"/>
  <c r="BO33" i="27"/>
  <c r="CO33" i="27"/>
  <c r="AX36" i="27"/>
  <c r="BW44" i="27" s="1"/>
  <c r="CW36" i="27" s="1"/>
  <c r="BD36" i="27"/>
  <c r="CC37" i="27" s="1"/>
  <c r="BJ36" i="27"/>
  <c r="BP36" i="27"/>
  <c r="AX39" i="27"/>
  <c r="BD39" i="27"/>
  <c r="BJ39" i="27"/>
  <c r="BP39" i="27"/>
  <c r="BA41" i="27"/>
  <c r="BA42" i="27"/>
  <c r="BE43" i="27"/>
  <c r="AY45" i="27"/>
  <c r="BE45" i="27"/>
  <c r="BK45" i="27"/>
  <c r="BQ45" i="27"/>
  <c r="BC33" i="27"/>
  <c r="CH33" i="27"/>
  <c r="AW35" i="27"/>
  <c r="BV47" i="27" s="1"/>
  <c r="BC35" i="27"/>
  <c r="CB39" i="27" s="1"/>
  <c r="BI35" i="27"/>
  <c r="BO35" i="27"/>
  <c r="AX38" i="27"/>
  <c r="BD38" i="27"/>
  <c r="BJ38" i="27"/>
  <c r="BP38" i="27"/>
  <c r="BP50" i="27" s="1"/>
  <c r="BE40" i="27"/>
  <c r="BQ40" i="27"/>
  <c r="CP43" i="27" s="1"/>
  <c r="DP35" i="27" s="1"/>
  <c r="AW41" i="27"/>
  <c r="BO41" i="27"/>
  <c r="BA43" i="27"/>
  <c r="BZ49" i="27" s="1"/>
  <c r="BM43" i="27"/>
  <c r="BE44" i="27"/>
  <c r="BA45" i="27"/>
  <c r="BM45" i="27"/>
  <c r="AY47" i="27"/>
  <c r="BE47" i="27"/>
  <c r="BK47" i="27"/>
  <c r="BQ47" i="27"/>
  <c r="AY48" i="27"/>
  <c r="BE48" i="27"/>
  <c r="BK48" i="27"/>
  <c r="BQ48" i="27"/>
  <c r="CP49" i="27" s="1"/>
  <c r="AY49" i="27"/>
  <c r="BE49" i="27"/>
  <c r="BK49" i="27"/>
  <c r="BQ49" i="27"/>
  <c r="CI33" i="27"/>
  <c r="CD43" i="27"/>
  <c r="BG35" i="27"/>
  <c r="CF37" i="27" s="1"/>
  <c r="CL35" i="27"/>
  <c r="BA36" i="27"/>
  <c r="BZ36" i="27" s="1"/>
  <c r="BG36" i="27"/>
  <c r="BM36" i="27"/>
  <c r="CL40" i="27" s="1"/>
  <c r="DL36" i="27" s="1"/>
  <c r="CL38" i="27"/>
  <c r="BA39" i="27"/>
  <c r="BG39" i="27"/>
  <c r="BM39" i="27"/>
  <c r="BG42" i="27"/>
  <c r="CL33" i="27"/>
  <c r="CI35" i="27"/>
  <c r="CO35" i="27"/>
  <c r="CD34" i="27"/>
  <c r="BA40" i="27"/>
  <c r="BG40" i="27"/>
  <c r="BM40" i="27"/>
  <c r="BA44" i="27"/>
  <c r="BG44" i="27"/>
  <c r="BG45" i="27"/>
  <c r="BA47" i="27"/>
  <c r="BG47" i="27"/>
  <c r="BM47" i="27"/>
  <c r="BA48" i="27"/>
  <c r="BG48" i="27"/>
  <c r="BM48" i="27"/>
  <c r="CF33" i="27"/>
  <c r="CF34" i="27"/>
  <c r="BA38" i="27"/>
  <c r="BZ39" i="27" s="1"/>
  <c r="BG38" i="27"/>
  <c r="CF45" i="27" s="1"/>
  <c r="BM38" i="27"/>
  <c r="BC47" i="27"/>
  <c r="CA38" i="27"/>
  <c r="CB34" i="27"/>
  <c r="CD38" i="27"/>
  <c r="CD37" i="27"/>
  <c r="CD44" i="27"/>
  <c r="BX35" i="27"/>
  <c r="BX44" i="27"/>
  <c r="CX36" i="27" s="1"/>
  <c r="BX40" i="27"/>
  <c r="BX38" i="27"/>
  <c r="BX37" i="27"/>
  <c r="BX41" i="27"/>
  <c r="BX43" i="27"/>
  <c r="BX42" i="27"/>
  <c r="BX34" i="27"/>
  <c r="BX39" i="27"/>
  <c r="BX36" i="27"/>
  <c r="BF50" i="27"/>
  <c r="CE44" i="27"/>
  <c r="CE42" i="27"/>
  <c r="CE40" i="27"/>
  <c r="CE39" i="27"/>
  <c r="CE38" i="27"/>
  <c r="CE37" i="27"/>
  <c r="CE34" i="27"/>
  <c r="CE49" i="27"/>
  <c r="CE46" i="27"/>
  <c r="CE43" i="27"/>
  <c r="CE41" i="27"/>
  <c r="DE35" i="27" s="1"/>
  <c r="CE36" i="27"/>
  <c r="CE48" i="27"/>
  <c r="CE45" i="27"/>
  <c r="CE35" i="27"/>
  <c r="CE47" i="27"/>
  <c r="BL50" i="27"/>
  <c r="CK47" i="27"/>
  <c r="CK49" i="27"/>
  <c r="CK46" i="27"/>
  <c r="CK39" i="27"/>
  <c r="DK36" i="27" s="1"/>
  <c r="CK38" i="27"/>
  <c r="CK37" i="27"/>
  <c r="CK34" i="27"/>
  <c r="CK36" i="27"/>
  <c r="CK45" i="27"/>
  <c r="CK44" i="27"/>
  <c r="CK40" i="27"/>
  <c r="CK43" i="27"/>
  <c r="CK42" i="27"/>
  <c r="CK48" i="27"/>
  <c r="CK41" i="27"/>
  <c r="CK35" i="27"/>
  <c r="BU39" i="27"/>
  <c r="CM39" i="27"/>
  <c r="BU38" i="27"/>
  <c r="BU37" i="27"/>
  <c r="CG38" i="27"/>
  <c r="CG37" i="27"/>
  <c r="CG39" i="27"/>
  <c r="CM38" i="27"/>
  <c r="CM37" i="27"/>
  <c r="BV48" i="27"/>
  <c r="BV36" i="27"/>
  <c r="BV41" i="27"/>
  <c r="BV34" i="27"/>
  <c r="BV46" i="27"/>
  <c r="BV35" i="27"/>
  <c r="CH34" i="27"/>
  <c r="CN39" i="27"/>
  <c r="CN36" i="27"/>
  <c r="CN47" i="27"/>
  <c r="CN34" i="27"/>
  <c r="CN48" i="27"/>
  <c r="CN35" i="27"/>
  <c r="AZ50" i="27"/>
  <c r="BY47" i="27"/>
  <c r="BY49" i="27"/>
  <c r="BY46" i="27"/>
  <c r="BY39" i="27"/>
  <c r="BY38" i="27"/>
  <c r="BY37" i="27"/>
  <c r="BY34" i="27"/>
  <c r="BY36" i="27"/>
  <c r="CC43" i="27"/>
  <c r="CJ41" i="27"/>
  <c r="CJ44" i="27"/>
  <c r="CJ42" i="27"/>
  <c r="CJ40" i="27"/>
  <c r="CJ35" i="27"/>
  <c r="CC35" i="27"/>
  <c r="CA36" i="27"/>
  <c r="BA33" i="27"/>
  <c r="BW33" i="27"/>
  <c r="CC33" i="27"/>
  <c r="CJ33" i="27"/>
  <c r="BH50" i="27"/>
  <c r="CG49" i="27"/>
  <c r="CG48" i="27"/>
  <c r="CG47" i="27"/>
  <c r="CG46" i="27"/>
  <c r="CG45" i="27"/>
  <c r="CG44" i="27"/>
  <c r="CG43" i="27"/>
  <c r="CG42" i="27"/>
  <c r="CG41" i="27"/>
  <c r="CG40" i="27"/>
  <c r="CG35" i="27"/>
  <c r="CP39" i="27"/>
  <c r="CP46" i="27"/>
  <c r="CP48" i="27"/>
  <c r="CP45" i="27"/>
  <c r="CP35" i="27"/>
  <c r="CC34" i="27"/>
  <c r="CL34" i="27"/>
  <c r="BZ35" i="27"/>
  <c r="CG36" i="27"/>
  <c r="CP36" i="27"/>
  <c r="CA37" i="27"/>
  <c r="CJ37" i="27"/>
  <c r="CJ38" i="27"/>
  <c r="CD39" i="27"/>
  <c r="CD42" i="27"/>
  <c r="BY44" i="27"/>
  <c r="CY36" i="27" s="1"/>
  <c r="BW34" i="27"/>
  <c r="CJ36" i="27"/>
  <c r="BY40" i="27"/>
  <c r="BY41" i="27"/>
  <c r="BY45" i="27"/>
  <c r="CP47" i="27"/>
  <c r="CL36" i="27"/>
  <c r="CP40" i="27"/>
  <c r="CP41" i="27"/>
  <c r="BX33" i="27"/>
  <c r="BY33" i="27"/>
  <c r="BW47" i="27"/>
  <c r="BW41" i="27"/>
  <c r="AX50" i="27"/>
  <c r="BB50" i="27"/>
  <c r="CA49" i="27"/>
  <c r="CA48" i="27"/>
  <c r="CA47" i="27"/>
  <c r="CA46" i="27"/>
  <c r="CA45" i="27"/>
  <c r="CA44" i="27"/>
  <c r="CA43" i="27"/>
  <c r="DA36" i="27" s="1"/>
  <c r="CA42" i="27"/>
  <c r="CA41" i="27"/>
  <c r="CA40" i="27"/>
  <c r="CA35" i="27"/>
  <c r="BE33" i="27"/>
  <c r="AV50" i="27"/>
  <c r="BU49" i="27"/>
  <c r="BU48" i="27"/>
  <c r="BU47" i="27"/>
  <c r="BU46" i="27"/>
  <c r="BU45" i="27"/>
  <c r="BU44" i="27"/>
  <c r="BU43" i="27"/>
  <c r="BU42" i="27"/>
  <c r="BU41" i="27"/>
  <c r="BU40" i="27"/>
  <c r="BU35" i="27"/>
  <c r="CD35" i="27"/>
  <c r="BN50" i="27"/>
  <c r="CM49" i="27"/>
  <c r="CM48" i="27"/>
  <c r="CM47" i="27"/>
  <c r="CM46" i="27"/>
  <c r="CM45" i="27"/>
  <c r="CM44" i="27"/>
  <c r="CM43" i="27"/>
  <c r="CM42" i="27"/>
  <c r="CM41" i="27"/>
  <c r="CM40" i="27"/>
  <c r="CM35" i="27"/>
  <c r="CI34" i="27"/>
  <c r="BW35" i="27"/>
  <c r="BU36" i="27"/>
  <c r="CD36" i="27"/>
  <c r="CM36" i="27"/>
  <c r="CP37" i="27"/>
  <c r="CP38" i="27"/>
  <c r="CA39" i="27"/>
  <c r="CJ39" i="27"/>
  <c r="CD40" i="27"/>
  <c r="CD41" i="27"/>
  <c r="DD35" i="27" s="1"/>
  <c r="BY42" i="27"/>
  <c r="BY43" i="27"/>
  <c r="CO41" i="27"/>
  <c r="CO34" i="27"/>
  <c r="BF33" i="27"/>
  <c r="BL33" i="27"/>
  <c r="BZ48" i="27"/>
  <c r="BZ44" i="27"/>
  <c r="CA34" i="27"/>
  <c r="CJ34" i="27"/>
  <c r="BY35" i="27"/>
  <c r="CO36" i="27"/>
  <c r="BZ37" i="27"/>
  <c r="CI37" i="27"/>
  <c r="CP42" i="27"/>
  <c r="CL44" i="27"/>
  <c r="BY48" i="27"/>
  <c r="BS467" i="26"/>
  <c r="CM463" i="26"/>
  <c r="AY473" i="26"/>
  <c r="BF460" i="26"/>
  <c r="CD461" i="26" s="1"/>
  <c r="AW459" i="26"/>
  <c r="BV459" i="26"/>
  <c r="CK460" i="26"/>
  <c r="AY464" i="26"/>
  <c r="BE464" i="26"/>
  <c r="BK464" i="26"/>
  <c r="AU465" i="26"/>
  <c r="BS473" i="26" s="1"/>
  <c r="BA465" i="26"/>
  <c r="BY467" i="26" s="1"/>
  <c r="BM465" i="26"/>
  <c r="CK465" i="26" s="1"/>
  <c r="BN466" i="26"/>
  <c r="AZ468" i="26"/>
  <c r="AZ469" i="26"/>
  <c r="BF469" i="26"/>
  <c r="BL469" i="26"/>
  <c r="AY471" i="26"/>
  <c r="BE471" i="26"/>
  <c r="AW474" i="26"/>
  <c r="AW476" i="26" s="1"/>
  <c r="BC474" i="26"/>
  <c r="BC476" i="26" s="1"/>
  <c r="BI474" i="26"/>
  <c r="CG474" i="26" s="1"/>
  <c r="BO474" i="26"/>
  <c r="CM475" i="26" s="1"/>
  <c r="CM465" i="26"/>
  <c r="BU463" i="26"/>
  <c r="BK461" i="26"/>
  <c r="CI461" i="26" s="1"/>
  <c r="BE473" i="26"/>
  <c r="BM459" i="26"/>
  <c r="CB459" i="26"/>
  <c r="AZ461" i="26"/>
  <c r="BX462" i="26" s="1"/>
  <c r="BF461" i="26"/>
  <c r="BL461" i="26"/>
  <c r="BK462" i="26"/>
  <c r="CI462" i="26" s="1"/>
  <c r="AY466" i="26"/>
  <c r="BE466" i="26"/>
  <c r="CC472" i="26" s="1"/>
  <c r="AZ473" i="26"/>
  <c r="BF473" i="26"/>
  <c r="BL473" i="26"/>
  <c r="AY475" i="26"/>
  <c r="BE475" i="26"/>
  <c r="BK475" i="26"/>
  <c r="BA459" i="26"/>
  <c r="AY461" i="26"/>
  <c r="BK473" i="26"/>
  <c r="AU459" i="26"/>
  <c r="BN459" i="26"/>
  <c r="CH459" i="26"/>
  <c r="AY460" i="26"/>
  <c r="BW469" i="26" s="1"/>
  <c r="BE460" i="26"/>
  <c r="CB472" i="26"/>
  <c r="BL462" i="26"/>
  <c r="AY463" i="26"/>
  <c r="BK463" i="26"/>
  <c r="CI466" i="26" s="1"/>
  <c r="AZ466" i="26"/>
  <c r="BF466" i="26"/>
  <c r="BL466" i="26"/>
  <c r="AY470" i="26"/>
  <c r="BK470" i="26"/>
  <c r="AZ475" i="26"/>
  <c r="BF475" i="26"/>
  <c r="BL475" i="26"/>
  <c r="AV469" i="26"/>
  <c r="BH469" i="26"/>
  <c r="CB466" i="26"/>
  <c r="CG467" i="26"/>
  <c r="BG459" i="26"/>
  <c r="BE461" i="26"/>
  <c r="AV459" i="26"/>
  <c r="CM459" i="26"/>
  <c r="AZ460" i="26"/>
  <c r="AZ476" i="26" s="1"/>
  <c r="BL460" i="26"/>
  <c r="CJ460" i="26" s="1"/>
  <c r="AZ465" i="26"/>
  <c r="BF465" i="26"/>
  <c r="BE468" i="26"/>
  <c r="BK468" i="26"/>
  <c r="AY469" i="26"/>
  <c r="BE469" i="26"/>
  <c r="BK469" i="26"/>
  <c r="CI470" i="26" s="1"/>
  <c r="AU475" i="26"/>
  <c r="BA475" i="26"/>
  <c r="BG475" i="26"/>
  <c r="CE475" i="26" s="1"/>
  <c r="DD463" i="26" s="1"/>
  <c r="BM475" i="26"/>
  <c r="BX429" i="26"/>
  <c r="BX428" i="26"/>
  <c r="BV431" i="26"/>
  <c r="BX432" i="26"/>
  <c r="CL436" i="26"/>
  <c r="BZ427" i="26"/>
  <c r="BY430" i="26"/>
  <c r="BT437" i="26"/>
  <c r="CS429" i="26" s="1"/>
  <c r="AY437" i="26"/>
  <c r="BE437" i="26"/>
  <c r="BK437" i="26"/>
  <c r="AW442" i="26"/>
  <c r="BC442" i="26"/>
  <c r="BI442" i="26"/>
  <c r="BO442" i="26"/>
  <c r="BC443" i="26"/>
  <c r="BO443" i="26"/>
  <c r="AV427" i="26"/>
  <c r="BI427" i="26"/>
  <c r="AY434" i="26"/>
  <c r="BE434" i="26"/>
  <c r="BK434" i="26"/>
  <c r="BK438" i="26"/>
  <c r="AW440" i="26"/>
  <c r="BC440" i="26"/>
  <c r="BI440" i="26"/>
  <c r="CG434" i="26"/>
  <c r="CM430" i="26"/>
  <c r="BU433" i="26"/>
  <c r="AV441" i="26"/>
  <c r="BB439" i="26"/>
  <c r="BH441" i="26"/>
  <c r="CF441" i="26" s="1"/>
  <c r="BN439" i="26"/>
  <c r="CL440" i="26" s="1"/>
  <c r="CL427" i="26"/>
  <c r="AX427" i="26"/>
  <c r="BS427" i="26"/>
  <c r="CB438" i="26"/>
  <c r="BK432" i="26"/>
  <c r="BK435" i="26"/>
  <c r="AY439" i="26"/>
  <c r="BE439" i="26"/>
  <c r="BK439" i="26"/>
  <c r="AY443" i="26"/>
  <c r="BE443" i="26"/>
  <c r="BK443" i="26"/>
  <c r="AY428" i="26"/>
  <c r="BW428" i="26" s="1"/>
  <c r="BE428" i="26"/>
  <c r="BK428" i="26"/>
  <c r="CI428" i="26" s="1"/>
  <c r="AY429" i="26"/>
  <c r="BE429" i="26"/>
  <c r="CC434" i="26" s="1"/>
  <c r="BK429" i="26"/>
  <c r="BK430" i="26"/>
  <c r="CI441" i="26" s="1"/>
  <c r="BX434" i="26"/>
  <c r="CW429" i="26" s="1"/>
  <c r="AY441" i="26"/>
  <c r="BE441" i="26"/>
  <c r="BK441" i="26"/>
  <c r="AZ443" i="26"/>
  <c r="AZ444" i="26" s="1"/>
  <c r="BF443" i="26"/>
  <c r="BF444" i="26" s="1"/>
  <c r="BL443" i="26"/>
  <c r="CJ443" i="26" s="1"/>
  <c r="BY464" i="26"/>
  <c r="BW473" i="26"/>
  <c r="BW460" i="26"/>
  <c r="BV465" i="26"/>
  <c r="CE467" i="26"/>
  <c r="DD461" i="26" s="1"/>
  <c r="CA472" i="26"/>
  <c r="CE462" i="26"/>
  <c r="CE471" i="26"/>
  <c r="CE465" i="26"/>
  <c r="BZ464" i="26"/>
  <c r="BZ467" i="26"/>
  <c r="BZ465" i="26"/>
  <c r="BZ460" i="26"/>
  <c r="BZ461" i="26"/>
  <c r="BZ463" i="26"/>
  <c r="BZ462" i="26"/>
  <c r="BZ466" i="26"/>
  <c r="CC465" i="26"/>
  <c r="CC462" i="26"/>
  <c r="CC463" i="26"/>
  <c r="CC460" i="26"/>
  <c r="CC461" i="26"/>
  <c r="CH464" i="26"/>
  <c r="CH463" i="26"/>
  <c r="CH462" i="26"/>
  <c r="CC459" i="26"/>
  <c r="BK459" i="26"/>
  <c r="AU476" i="26"/>
  <c r="BS474" i="26"/>
  <c r="BS472" i="26"/>
  <c r="BS470" i="26"/>
  <c r="BS468" i="26"/>
  <c r="BS463" i="26"/>
  <c r="BY474" i="26"/>
  <c r="BY470" i="26"/>
  <c r="BY463" i="26"/>
  <c r="CK474" i="26"/>
  <c r="CK467" i="26"/>
  <c r="CK464" i="26"/>
  <c r="DJ461" i="26" s="1"/>
  <c r="CK463" i="26"/>
  <c r="BI476" i="26"/>
  <c r="CG475" i="26"/>
  <c r="CG473" i="26"/>
  <c r="CG471" i="26"/>
  <c r="DF461" i="26" s="1"/>
  <c r="CG469" i="26"/>
  <c r="CG472" i="26"/>
  <c r="CG468" i="26"/>
  <c r="CG461" i="26"/>
  <c r="CG460" i="26"/>
  <c r="BT460" i="26"/>
  <c r="CF461" i="26"/>
  <c r="CF462" i="26"/>
  <c r="BS464" i="26"/>
  <c r="BL459" i="26"/>
  <c r="BW459" i="26"/>
  <c r="CG459" i="26"/>
  <c r="CH474" i="26"/>
  <c r="BJ476" i="26"/>
  <c r="CH475" i="26"/>
  <c r="CH473" i="26"/>
  <c r="CH471" i="26"/>
  <c r="CH469" i="26"/>
  <c r="CH467" i="26"/>
  <c r="DG461" i="26" s="1"/>
  <c r="CH465" i="26"/>
  <c r="CH472" i="26"/>
  <c r="CH468" i="26"/>
  <c r="CH461" i="26"/>
  <c r="CH460" i="26"/>
  <c r="CE460" i="26"/>
  <c r="BY461" i="26"/>
  <c r="BY462" i="26"/>
  <c r="CG462" i="26"/>
  <c r="CG463" i="26"/>
  <c r="BH464" i="26"/>
  <c r="CF467" i="26" s="1"/>
  <c r="DE461" i="26" s="1"/>
  <c r="CG464" i="26"/>
  <c r="AV466" i="26"/>
  <c r="BB468" i="26"/>
  <c r="BZ472" i="26" s="1"/>
  <c r="BN468" i="26"/>
  <c r="CL473" i="26" s="1"/>
  <c r="CI468" i="26"/>
  <c r="CH470" i="26"/>
  <c r="AV474" i="26"/>
  <c r="BB474" i="26"/>
  <c r="BH474" i="26"/>
  <c r="BN474" i="26"/>
  <c r="CA473" i="26"/>
  <c r="CA471" i="26"/>
  <c r="CA469" i="26"/>
  <c r="CA465" i="26"/>
  <c r="CA461" i="26"/>
  <c r="CA460" i="26"/>
  <c r="CA467" i="26"/>
  <c r="CZ461" i="26" s="1"/>
  <c r="BF459" i="26"/>
  <c r="BT464" i="26"/>
  <c r="BT465" i="26"/>
  <c r="BT469" i="26"/>
  <c r="CS461" i="26" s="1"/>
  <c r="BN476" i="26"/>
  <c r="CL464" i="26"/>
  <c r="CL466" i="26"/>
  <c r="CI460" i="26"/>
  <c r="BS462" i="26"/>
  <c r="CA462" i="26"/>
  <c r="CK462" i="26"/>
  <c r="CA463" i="26"/>
  <c r="BU468" i="26"/>
  <c r="CM468" i="26"/>
  <c r="CL472" i="26"/>
  <c r="CA466" i="26"/>
  <c r="CB474" i="26"/>
  <c r="BD476" i="26"/>
  <c r="CB475" i="26"/>
  <c r="CB473" i="26"/>
  <c r="CB471" i="26"/>
  <c r="CB469" i="26"/>
  <c r="CB467" i="26"/>
  <c r="DA461" i="26" s="1"/>
  <c r="CB470" i="26"/>
  <c r="CB465" i="26"/>
  <c r="CB461" i="26"/>
  <c r="CB460" i="26"/>
  <c r="BU473" i="26"/>
  <c r="BU471" i="26"/>
  <c r="BU469" i="26"/>
  <c r="CT461" i="26" s="1"/>
  <c r="BU472" i="26"/>
  <c r="BU470" i="26"/>
  <c r="BU467" i="26"/>
  <c r="BU461" i="26"/>
  <c r="BU460" i="26"/>
  <c r="BU465" i="26"/>
  <c r="BO476" i="26"/>
  <c r="CM473" i="26"/>
  <c r="CM471" i="26"/>
  <c r="CM469" i="26"/>
  <c r="CM470" i="26"/>
  <c r="CM461" i="26"/>
  <c r="CM460" i="26"/>
  <c r="CM466" i="26"/>
  <c r="BT461" i="26"/>
  <c r="CL461" i="26"/>
  <c r="BT462" i="26"/>
  <c r="CB462" i="26"/>
  <c r="CL462" i="26"/>
  <c r="BT463" i="26"/>
  <c r="CB463" i="26"/>
  <c r="CL463" i="26"/>
  <c r="CA464" i="26"/>
  <c r="CM464" i="26"/>
  <c r="BX465" i="26"/>
  <c r="CG465" i="26"/>
  <c r="CG466" i="26"/>
  <c r="CL467" i="26"/>
  <c r="CA468" i="26"/>
  <c r="CM472" i="26"/>
  <c r="AV475" i="26"/>
  <c r="AV473" i="26"/>
  <c r="BH470" i="26"/>
  <c r="BH475" i="26"/>
  <c r="BH473" i="26"/>
  <c r="BH476" i="26" s="1"/>
  <c r="BH459" i="26"/>
  <c r="CD467" i="26"/>
  <c r="CF466" i="26"/>
  <c r="BU462" i="26"/>
  <c r="CM462" i="26"/>
  <c r="CB464" i="26"/>
  <c r="CM467" i="26"/>
  <c r="CB468" i="26"/>
  <c r="CA470" i="26"/>
  <c r="AZ459" i="26"/>
  <c r="BV474" i="26"/>
  <c r="AX476" i="26"/>
  <c r="BV475" i="26"/>
  <c r="BV473" i="26"/>
  <c r="BV471" i="26"/>
  <c r="BV469" i="26"/>
  <c r="CU461" i="26" s="1"/>
  <c r="BV467" i="26"/>
  <c r="BV464" i="26"/>
  <c r="BV468" i="26"/>
  <c r="BV466" i="26"/>
  <c r="BV472" i="26"/>
  <c r="BV470" i="26"/>
  <c r="BV461" i="26"/>
  <c r="BV460" i="26"/>
  <c r="BG476" i="26"/>
  <c r="CE473" i="26"/>
  <c r="CE474" i="26"/>
  <c r="CE472" i="26"/>
  <c r="CE470" i="26"/>
  <c r="CE468" i="26"/>
  <c r="CE466" i="26"/>
  <c r="CE469" i="26"/>
  <c r="CE463" i="26"/>
  <c r="CL460" i="26"/>
  <c r="BX461" i="26"/>
  <c r="BV462" i="26"/>
  <c r="BV463" i="26"/>
  <c r="CF463" i="26"/>
  <c r="CE464" i="26"/>
  <c r="CL465" i="26"/>
  <c r="BU466" i="26"/>
  <c r="BS469" i="26"/>
  <c r="CR461" i="26" s="1"/>
  <c r="CG470" i="26"/>
  <c r="BG444" i="26"/>
  <c r="CE443" i="26"/>
  <c r="CE441" i="26"/>
  <c r="CE439" i="26"/>
  <c r="CE442" i="26"/>
  <c r="CE440" i="26"/>
  <c r="CE438" i="26"/>
  <c r="CE436" i="26"/>
  <c r="CE434" i="26"/>
  <c r="CE437" i="26"/>
  <c r="CE432" i="26"/>
  <c r="CE430" i="26"/>
  <c r="CE433" i="26"/>
  <c r="CE431" i="26"/>
  <c r="CE435" i="26"/>
  <c r="DD429" i="26" s="1"/>
  <c r="CE429" i="26"/>
  <c r="CE428" i="26"/>
  <c r="BM444" i="26"/>
  <c r="CK443" i="26"/>
  <c r="CK441" i="26"/>
  <c r="CK439" i="26"/>
  <c r="CK442" i="26"/>
  <c r="CK440" i="26"/>
  <c r="CK438" i="26"/>
  <c r="CK436" i="26"/>
  <c r="CK434" i="26"/>
  <c r="CK435" i="26"/>
  <c r="CK437" i="26"/>
  <c r="CK433" i="26"/>
  <c r="CK429" i="26"/>
  <c r="CK430" i="26"/>
  <c r="CK432" i="26"/>
  <c r="DJ429" i="26" s="1"/>
  <c r="CK428" i="26"/>
  <c r="CK431" i="26"/>
  <c r="BF427" i="26"/>
  <c r="CD427" i="26"/>
  <c r="CJ427" i="26"/>
  <c r="BL427" i="26"/>
  <c r="BV442" i="26"/>
  <c r="BV440" i="26"/>
  <c r="AX444" i="26"/>
  <c r="BV443" i="26"/>
  <c r="BV441" i="26"/>
  <c r="BV439" i="26"/>
  <c r="BV437" i="26"/>
  <c r="CU429" i="26" s="1"/>
  <c r="BV435" i="26"/>
  <c r="BV438" i="26"/>
  <c r="BV434" i="26"/>
  <c r="BV430" i="26"/>
  <c r="BV428" i="26"/>
  <c r="BV432" i="26"/>
  <c r="BV429" i="26"/>
  <c r="BV436" i="26"/>
  <c r="BV433" i="26"/>
  <c r="CM429" i="26"/>
  <c r="BZ430" i="26"/>
  <c r="BZ437" i="26"/>
  <c r="CY429" i="26" s="1"/>
  <c r="BZ434" i="26"/>
  <c r="CL437" i="26"/>
  <c r="CJ442" i="26"/>
  <c r="CJ440" i="26"/>
  <c r="CJ438" i="26"/>
  <c r="CJ436" i="26"/>
  <c r="BL444" i="26"/>
  <c r="CJ439" i="26"/>
  <c r="CJ441" i="26"/>
  <c r="CJ434" i="26"/>
  <c r="CJ431" i="26"/>
  <c r="CJ428" i="26"/>
  <c r="CJ437" i="26"/>
  <c r="CJ433" i="26"/>
  <c r="DI429" i="26" s="1"/>
  <c r="CJ429" i="26"/>
  <c r="CJ430" i="26"/>
  <c r="CJ435" i="26"/>
  <c r="CJ432" i="26"/>
  <c r="BX442" i="26"/>
  <c r="BX440" i="26"/>
  <c r="BX438" i="26"/>
  <c r="BX436" i="26"/>
  <c r="BX441" i="26"/>
  <c r="BX443" i="26"/>
  <c r="BX437" i="26"/>
  <c r="BX430" i="26"/>
  <c r="BX431" i="26"/>
  <c r="BX439" i="26"/>
  <c r="BX435" i="26"/>
  <c r="CW430" i="26" s="1"/>
  <c r="BX433" i="26"/>
  <c r="CH431" i="26"/>
  <c r="CD428" i="26"/>
  <c r="BT430" i="26"/>
  <c r="BT435" i="26"/>
  <c r="CG432" i="26"/>
  <c r="BA444" i="26"/>
  <c r="BY443" i="26"/>
  <c r="BY441" i="26"/>
  <c r="BY439" i="26"/>
  <c r="BY442" i="26"/>
  <c r="BY440" i="26"/>
  <c r="BY438" i="26"/>
  <c r="BY436" i="26"/>
  <c r="BY434" i="26"/>
  <c r="CX429" i="26" s="1"/>
  <c r="BY437" i="26"/>
  <c r="BY435" i="26"/>
  <c r="BY432" i="26"/>
  <c r="BY433" i="26"/>
  <c r="BY431" i="26"/>
  <c r="BY428" i="26"/>
  <c r="CL432" i="26"/>
  <c r="CL429" i="26"/>
  <c r="CL428" i="26"/>
  <c r="CL430" i="26"/>
  <c r="CL435" i="26"/>
  <c r="CL434" i="26"/>
  <c r="CL438" i="26"/>
  <c r="CL431" i="26"/>
  <c r="BZ435" i="26"/>
  <c r="CA435" i="26"/>
  <c r="CZ429" i="26" s="1"/>
  <c r="CA433" i="26"/>
  <c r="CA431" i="26"/>
  <c r="CA429" i="26"/>
  <c r="CA428" i="26"/>
  <c r="CA434" i="26"/>
  <c r="CA432" i="26"/>
  <c r="CA430" i="26"/>
  <c r="CM435" i="26"/>
  <c r="CM434" i="26"/>
  <c r="CM432" i="26"/>
  <c r="CM431" i="26"/>
  <c r="CM433" i="26"/>
  <c r="CD433" i="26"/>
  <c r="AU444" i="26"/>
  <c r="BS443" i="26"/>
  <c r="BS441" i="26"/>
  <c r="BS439" i="26"/>
  <c r="BS442" i="26"/>
  <c r="BS440" i="26"/>
  <c r="BS438" i="26"/>
  <c r="BS436" i="26"/>
  <c r="BS434" i="26"/>
  <c r="BS435" i="26"/>
  <c r="BS433" i="26"/>
  <c r="BS437" i="26"/>
  <c r="CR429" i="26" s="1"/>
  <c r="BS432" i="26"/>
  <c r="BS431" i="26"/>
  <c r="BS428" i="26"/>
  <c r="BS429" i="26"/>
  <c r="BS430" i="26"/>
  <c r="CB436" i="26"/>
  <c r="BY429" i="26"/>
  <c r="BW427" i="26"/>
  <c r="AY427" i="26"/>
  <c r="CC427" i="26"/>
  <c r="BE427" i="26"/>
  <c r="CI427" i="26"/>
  <c r="BK427" i="26"/>
  <c r="BU435" i="26"/>
  <c r="BU432" i="26"/>
  <c r="BU431" i="26"/>
  <c r="BU434" i="26"/>
  <c r="BU428" i="26"/>
  <c r="BU430" i="26"/>
  <c r="BU429" i="26"/>
  <c r="CG435" i="26"/>
  <c r="CG433" i="26"/>
  <c r="CG428" i="26"/>
  <c r="CG431" i="26"/>
  <c r="CG430" i="26"/>
  <c r="CD442" i="26"/>
  <c r="CD440" i="26"/>
  <c r="CD438" i="26"/>
  <c r="CD436" i="26"/>
  <c r="CD435" i="26"/>
  <c r="CD429" i="26"/>
  <c r="CD434" i="26"/>
  <c r="CD430" i="26"/>
  <c r="CD432" i="26"/>
  <c r="CD437" i="26"/>
  <c r="DC429" i="26" s="1"/>
  <c r="CM428" i="26"/>
  <c r="BX427" i="26"/>
  <c r="AZ427" i="26"/>
  <c r="BT438" i="26"/>
  <c r="CH434" i="26"/>
  <c r="CH432" i="26"/>
  <c r="CH429" i="26"/>
  <c r="CH438" i="26"/>
  <c r="CF435" i="26"/>
  <c r="DE429" i="26" s="1"/>
  <c r="CG429" i="26"/>
  <c r="CD431" i="26"/>
  <c r="CL433" i="26"/>
  <c r="CD441" i="26"/>
  <c r="CF439" i="26"/>
  <c r="CF432" i="26"/>
  <c r="CF440" i="26"/>
  <c r="CF438" i="26"/>
  <c r="CF437" i="26"/>
  <c r="CF429" i="26"/>
  <c r="CF428" i="26"/>
  <c r="CF431" i="26"/>
  <c r="CF433" i="26"/>
  <c r="BT440" i="26"/>
  <c r="CK427" i="26"/>
  <c r="BZ441" i="26"/>
  <c r="BZ439" i="26"/>
  <c r="BZ432" i="26"/>
  <c r="BZ436" i="26"/>
  <c r="BZ433" i="26"/>
  <c r="BZ429" i="26"/>
  <c r="BZ428" i="26"/>
  <c r="CH428" i="26"/>
  <c r="CB429" i="26"/>
  <c r="CI429" i="26"/>
  <c r="CC430" i="26"/>
  <c r="BZ431" i="26"/>
  <c r="CH433" i="26"/>
  <c r="BT434" i="26"/>
  <c r="CB434" i="26"/>
  <c r="CE427" i="26"/>
  <c r="BT441" i="26"/>
  <c r="BT439" i="26"/>
  <c r="BT432" i="26"/>
  <c r="BT429" i="26"/>
  <c r="BT428" i="26"/>
  <c r="BT431" i="26"/>
  <c r="BZ438" i="26"/>
  <c r="BZ440" i="26"/>
  <c r="BW442" i="26"/>
  <c r="CI433" i="26"/>
  <c r="CH442" i="26"/>
  <c r="CH440" i="26"/>
  <c r="BJ444" i="26"/>
  <c r="CH443" i="26"/>
  <c r="CH441" i="26"/>
  <c r="CH439" i="26"/>
  <c r="CH437" i="26"/>
  <c r="CH435" i="26"/>
  <c r="DG429" i="26" s="1"/>
  <c r="CH436" i="26"/>
  <c r="CH430" i="26"/>
  <c r="BA427" i="26"/>
  <c r="BO427" i="26"/>
  <c r="CF427" i="26"/>
  <c r="CB442" i="26"/>
  <c r="CB440" i="26"/>
  <c r="BD444" i="26"/>
  <c r="CB443" i="26"/>
  <c r="CB441" i="26"/>
  <c r="CB439" i="26"/>
  <c r="CB437" i="26"/>
  <c r="CB435" i="26"/>
  <c r="DA429" i="26" s="1"/>
  <c r="CB432" i="26"/>
  <c r="CB430" i="26"/>
  <c r="CB431" i="26"/>
  <c r="BW432" i="26"/>
  <c r="BT433" i="26"/>
  <c r="CB433" i="26"/>
  <c r="CF434" i="26"/>
  <c r="CF436" i="26"/>
  <c r="AW436" i="26"/>
  <c r="BU437" i="26" s="1"/>
  <c r="CT429" i="26" s="1"/>
  <c r="BC436" i="26"/>
  <c r="BI436" i="26"/>
  <c r="BI444" i="26" s="1"/>
  <c r="BO436" i="26"/>
  <c r="CM443" i="26" s="1"/>
  <c r="AV442" i="26"/>
  <c r="AV444" i="26" s="1"/>
  <c r="BB442" i="26"/>
  <c r="BB444" i="26" s="1"/>
  <c r="BH442" i="26"/>
  <c r="BH444" i="26" s="1"/>
  <c r="BN442" i="26"/>
  <c r="BD361" i="26"/>
  <c r="AY367" i="26"/>
  <c r="BK367" i="26"/>
  <c r="BZ361" i="26"/>
  <c r="AY363" i="26"/>
  <c r="BW377" i="26" s="1"/>
  <c r="BE363" i="26"/>
  <c r="CC371" i="26" s="1"/>
  <c r="BK363" i="26"/>
  <c r="AY372" i="26"/>
  <c r="BE372" i="26"/>
  <c r="BK372" i="26"/>
  <c r="AY377" i="26"/>
  <c r="BK377" i="26"/>
  <c r="AX361" i="26"/>
  <c r="CA361" i="26"/>
  <c r="AY362" i="26"/>
  <c r="BE362" i="26"/>
  <c r="CC373" i="26" s="1"/>
  <c r="BK362" i="26"/>
  <c r="CI376" i="26" s="1"/>
  <c r="AY364" i="26"/>
  <c r="BW367" i="26" s="1"/>
  <c r="BE364" i="26"/>
  <c r="BK364" i="26"/>
  <c r="AY368" i="26"/>
  <c r="BE368" i="26"/>
  <c r="BK368" i="26"/>
  <c r="AY374" i="26"/>
  <c r="BE374" i="26"/>
  <c r="BK374" i="26"/>
  <c r="AZ377" i="26"/>
  <c r="BL377" i="26"/>
  <c r="AU375" i="26"/>
  <c r="BG375" i="26"/>
  <c r="CE376" i="26" s="1"/>
  <c r="CG361" i="26"/>
  <c r="AY365" i="26"/>
  <c r="BE365" i="26"/>
  <c r="AY366" i="26"/>
  <c r="BE366" i="26"/>
  <c r="BK366" i="26"/>
  <c r="CI375" i="26" s="1"/>
  <c r="AY369" i="26"/>
  <c r="BE369" i="26"/>
  <c r="BK369" i="26"/>
  <c r="AY375" i="26"/>
  <c r="BE375" i="26"/>
  <c r="BK375" i="26"/>
  <c r="BB376" i="26"/>
  <c r="BN376" i="26"/>
  <c r="AZ375" i="26"/>
  <c r="BF375" i="26"/>
  <c r="BL375" i="26"/>
  <c r="CD374" i="26"/>
  <c r="CH361" i="26"/>
  <c r="BJ361" i="26"/>
  <c r="AV361" i="26"/>
  <c r="BS361" i="26"/>
  <c r="BL361" i="26"/>
  <c r="CJ361" i="26"/>
  <c r="BS364" i="26"/>
  <c r="AV375" i="26"/>
  <c r="BB375" i="26"/>
  <c r="BH375" i="26"/>
  <c r="BN375" i="26"/>
  <c r="AU376" i="26"/>
  <c r="AU378" i="26" s="1"/>
  <c r="BA376" i="26"/>
  <c r="BG376" i="26"/>
  <c r="BM376" i="26"/>
  <c r="BL362" i="26"/>
  <c r="CJ373" i="26" s="1"/>
  <c r="AV363" i="26"/>
  <c r="AV378" i="26" s="1"/>
  <c r="BB363" i="26"/>
  <c r="BZ365" i="26" s="1"/>
  <c r="BH363" i="26"/>
  <c r="BN363" i="26"/>
  <c r="BL365" i="26"/>
  <c r="AX366" i="26"/>
  <c r="BV376" i="26" s="1"/>
  <c r="BD366" i="26"/>
  <c r="CB367" i="26" s="1"/>
  <c r="AW368" i="26"/>
  <c r="BI368" i="26"/>
  <c r="BO368" i="26"/>
  <c r="AV369" i="26"/>
  <c r="BB369" i="26"/>
  <c r="BH369" i="26"/>
  <c r="CF371" i="26" s="1"/>
  <c r="BN369" i="26"/>
  <c r="CL371" i="26" s="1"/>
  <c r="BA370" i="26"/>
  <c r="BY370" i="26" s="1"/>
  <c r="BG370" i="26"/>
  <c r="BD372" i="26"/>
  <c r="BJ372" i="26"/>
  <c r="CH372" i="26" s="1"/>
  <c r="AW375" i="26"/>
  <c r="BC375" i="26"/>
  <c r="BI375" i="26"/>
  <c r="BO375" i="26"/>
  <c r="AZ376" i="26"/>
  <c r="BX377" i="26" s="1"/>
  <c r="BF376" i="26"/>
  <c r="BL376" i="26"/>
  <c r="CJ376" i="26" s="1"/>
  <c r="AX377" i="26"/>
  <c r="AX378" i="26" s="1"/>
  <c r="BD377" i="26"/>
  <c r="BJ377" i="26"/>
  <c r="BT362" i="26"/>
  <c r="BT364" i="26"/>
  <c r="BT371" i="26"/>
  <c r="CS363" i="26" s="1"/>
  <c r="BU364" i="26"/>
  <c r="BU370" i="26"/>
  <c r="BU362" i="26"/>
  <c r="CA374" i="26"/>
  <c r="CA362" i="26"/>
  <c r="CA372" i="26"/>
  <c r="CA368" i="26"/>
  <c r="CM366" i="26"/>
  <c r="CM365" i="26"/>
  <c r="CM362" i="26"/>
  <c r="CM363" i="26"/>
  <c r="CM364" i="26"/>
  <c r="CH371" i="26"/>
  <c r="CE367" i="26"/>
  <c r="BV371" i="26"/>
  <c r="CU363" i="26" s="1"/>
  <c r="CC375" i="26"/>
  <c r="CC374" i="26"/>
  <c r="CC362" i="26"/>
  <c r="CC363" i="26"/>
  <c r="CI373" i="26"/>
  <c r="CI367" i="26"/>
  <c r="CI362" i="26"/>
  <c r="CI363" i="26"/>
  <c r="CJ367" i="26"/>
  <c r="DI363" i="26" s="1"/>
  <c r="CJ374" i="26"/>
  <c r="CJ372" i="26"/>
  <c r="CJ369" i="26"/>
  <c r="CJ366" i="26"/>
  <c r="CJ364" i="26"/>
  <c r="CJ362" i="26"/>
  <c r="CJ365" i="26"/>
  <c r="CJ363" i="26"/>
  <c r="BX369" i="26"/>
  <c r="CK376" i="26"/>
  <c r="CE365" i="26"/>
  <c r="BS370" i="26"/>
  <c r="BS368" i="26"/>
  <c r="BY367" i="26"/>
  <c r="BY369" i="26"/>
  <c r="CL370" i="26"/>
  <c r="CL368" i="26"/>
  <c r="CL364" i="26"/>
  <c r="CL367" i="26"/>
  <c r="CL366" i="26"/>
  <c r="CL365" i="26"/>
  <c r="CL363" i="26"/>
  <c r="CL362" i="26"/>
  <c r="BX365" i="26"/>
  <c r="CG366" i="26"/>
  <c r="CG365" i="26"/>
  <c r="CG362" i="26"/>
  <c r="CG363" i="26"/>
  <c r="CG364" i="26"/>
  <c r="BW376" i="26"/>
  <c r="BW369" i="26"/>
  <c r="BX363" i="26"/>
  <c r="BK361" i="26"/>
  <c r="CC361" i="26"/>
  <c r="BW361" i="26"/>
  <c r="BV374" i="26"/>
  <c r="BV375" i="26"/>
  <c r="BV366" i="26"/>
  <c r="BV364" i="26"/>
  <c r="BS375" i="26"/>
  <c r="BS373" i="26"/>
  <c r="BS363" i="26"/>
  <c r="BS362" i="26"/>
  <c r="CH362" i="26"/>
  <c r="CD364" i="26"/>
  <c r="CH365" i="26"/>
  <c r="AZ361" i="26"/>
  <c r="BN361" i="26"/>
  <c r="CE361" i="26"/>
  <c r="CE364" i="26"/>
  <c r="BX366" i="26"/>
  <c r="BY368" i="26"/>
  <c r="CX363" i="26" s="1"/>
  <c r="BV369" i="26"/>
  <c r="BX370" i="26"/>
  <c r="CH370" i="26"/>
  <c r="BA361" i="26"/>
  <c r="BH361" i="26"/>
  <c r="BO361" i="26"/>
  <c r="BV362" i="26"/>
  <c r="CD363" i="26"/>
  <c r="BY364" i="26"/>
  <c r="BV365" i="26"/>
  <c r="CD365" i="26"/>
  <c r="CK365" i="26"/>
  <c r="BY366" i="26"/>
  <c r="CH366" i="26"/>
  <c r="CD371" i="26"/>
  <c r="DC363" i="26" s="1"/>
  <c r="CD376" i="26"/>
  <c r="BF378" i="26"/>
  <c r="CD377" i="26"/>
  <c r="CD375" i="26"/>
  <c r="CD373" i="26"/>
  <c r="CD367" i="26"/>
  <c r="CD368" i="26"/>
  <c r="CK372" i="26"/>
  <c r="BX376" i="26"/>
  <c r="AZ378" i="26"/>
  <c r="BX375" i="26"/>
  <c r="BX373" i="26"/>
  <c r="BX367" i="26"/>
  <c r="BX374" i="26"/>
  <c r="BX371" i="26"/>
  <c r="CE375" i="26"/>
  <c r="CE373" i="26"/>
  <c r="CE371" i="26"/>
  <c r="CE363" i="26"/>
  <c r="CE362" i="26"/>
  <c r="BX362" i="26"/>
  <c r="CF362" i="26"/>
  <c r="BY365" i="26"/>
  <c r="BS366" i="26"/>
  <c r="CK366" i="26"/>
  <c r="DJ363" i="26" s="1"/>
  <c r="BZ367" i="26"/>
  <c r="CH369" i="26"/>
  <c r="DG363" i="26" s="1"/>
  <c r="CK370" i="26"/>
  <c r="BS372" i="26"/>
  <c r="BS374" i="26"/>
  <c r="CB375" i="26"/>
  <c r="CD362" i="26"/>
  <c r="BY373" i="26"/>
  <c r="BY363" i="26"/>
  <c r="BY362" i="26"/>
  <c r="CH363" i="26"/>
  <c r="BS365" i="26"/>
  <c r="CD366" i="26"/>
  <c r="BS367" i="26"/>
  <c r="CK367" i="26"/>
  <c r="BV368" i="26"/>
  <c r="CE368" i="26"/>
  <c r="BS369" i="26"/>
  <c r="CK369" i="26"/>
  <c r="BV370" i="26"/>
  <c r="CD370" i="26"/>
  <c r="BV372" i="26"/>
  <c r="CD372" i="26"/>
  <c r="BW374" i="26"/>
  <c r="CK374" i="26"/>
  <c r="BM378" i="26"/>
  <c r="CK377" i="26"/>
  <c r="CK375" i="26"/>
  <c r="CK373" i="26"/>
  <c r="CK368" i="26"/>
  <c r="CK363" i="26"/>
  <c r="CK362" i="26"/>
  <c r="CE374" i="26"/>
  <c r="CD361" i="26"/>
  <c r="CH376" i="26"/>
  <c r="BJ378" i="26"/>
  <c r="CH377" i="26"/>
  <c r="CH375" i="26"/>
  <c r="CH367" i="26"/>
  <c r="CH364" i="26"/>
  <c r="CK364" i="26"/>
  <c r="BW366" i="26"/>
  <c r="BX368" i="26"/>
  <c r="CD369" i="26"/>
  <c r="CE370" i="26"/>
  <c r="BS371" i="26"/>
  <c r="CR363" i="26" s="1"/>
  <c r="BW372" i="26"/>
  <c r="CE372" i="26"/>
  <c r="CH373" i="26"/>
  <c r="BW362" i="26"/>
  <c r="CF372" i="26"/>
  <c r="CK361" i="26"/>
  <c r="CB364" i="26"/>
  <c r="BZ377" i="26"/>
  <c r="BZ373" i="26"/>
  <c r="CB363" i="26"/>
  <c r="CE366" i="26"/>
  <c r="CB362" i="26"/>
  <c r="BV363" i="26"/>
  <c r="BX364" i="26"/>
  <c r="CB365" i="26"/>
  <c r="BV367" i="26"/>
  <c r="CH368" i="26"/>
  <c r="CE369" i="26"/>
  <c r="DD363" i="26" s="1"/>
  <c r="CK371" i="26"/>
  <c r="BX372" i="26"/>
  <c r="AQ345" i="26"/>
  <c r="AP345" i="26"/>
  <c r="AO345" i="26"/>
  <c r="AN345" i="26"/>
  <c r="AM345" i="26"/>
  <c r="AL345" i="26"/>
  <c r="AK345" i="26"/>
  <c r="AJ345" i="26"/>
  <c r="AI345" i="26"/>
  <c r="AH345" i="26"/>
  <c r="AG345" i="26"/>
  <c r="BE337" i="26" s="1"/>
  <c r="AF345" i="26"/>
  <c r="AE345" i="26"/>
  <c r="AD345" i="26"/>
  <c r="AC345" i="26"/>
  <c r="AB345" i="26"/>
  <c r="AA345" i="26"/>
  <c r="Z345" i="26"/>
  <c r="Y345" i="26"/>
  <c r="X345" i="26"/>
  <c r="W345" i="26"/>
  <c r="AQ344" i="26"/>
  <c r="BO344" i="26" s="1"/>
  <c r="AP344" i="26"/>
  <c r="BN344" i="26" s="1"/>
  <c r="AO344" i="26"/>
  <c r="AN344" i="26"/>
  <c r="AM344" i="26"/>
  <c r="AL344" i="26"/>
  <c r="AK344" i="26"/>
  <c r="BI344" i="26" s="1"/>
  <c r="AJ344" i="26"/>
  <c r="BH344" i="26" s="1"/>
  <c r="AI344" i="26"/>
  <c r="AH344" i="26"/>
  <c r="AG344" i="26"/>
  <c r="AF344" i="26"/>
  <c r="AE344" i="26"/>
  <c r="BC344" i="26" s="1"/>
  <c r="AD344" i="26"/>
  <c r="BB344" i="26" s="1"/>
  <c r="AC344" i="26"/>
  <c r="AB344" i="26"/>
  <c r="AA344" i="26"/>
  <c r="Z344" i="26"/>
  <c r="Y344" i="26"/>
  <c r="AW344" i="26" s="1"/>
  <c r="X344" i="26"/>
  <c r="AV344" i="26" s="1"/>
  <c r="W344" i="26"/>
  <c r="AQ343" i="26"/>
  <c r="BO343" i="26" s="1"/>
  <c r="AP343" i="26"/>
  <c r="AO343" i="26"/>
  <c r="BM343" i="26" s="1"/>
  <c r="AN343" i="26"/>
  <c r="BL343" i="26" s="1"/>
  <c r="AM343" i="26"/>
  <c r="BK343" i="26" s="1"/>
  <c r="AL343" i="26"/>
  <c r="AK343" i="26"/>
  <c r="BI343" i="26" s="1"/>
  <c r="AJ343" i="26"/>
  <c r="AI343" i="26"/>
  <c r="BG343" i="26" s="1"/>
  <c r="AH343" i="26"/>
  <c r="BF343" i="26" s="1"/>
  <c r="AG343" i="26"/>
  <c r="BE343" i="26" s="1"/>
  <c r="AF343" i="26"/>
  <c r="AE343" i="26"/>
  <c r="BC343" i="26" s="1"/>
  <c r="AD343" i="26"/>
  <c r="AC343" i="26"/>
  <c r="BA343" i="26" s="1"/>
  <c r="AB343" i="26"/>
  <c r="AZ343" i="26" s="1"/>
  <c r="AA343" i="26"/>
  <c r="AY343" i="26" s="1"/>
  <c r="Z343" i="26"/>
  <c r="Y343" i="26"/>
  <c r="AW343" i="26" s="1"/>
  <c r="X343" i="26"/>
  <c r="W343" i="26"/>
  <c r="AU343" i="26" s="1"/>
  <c r="AQ342" i="26"/>
  <c r="BO342" i="26" s="1"/>
  <c r="AP342" i="26"/>
  <c r="BN342" i="26" s="1"/>
  <c r="AO342" i="26"/>
  <c r="BM342" i="26" s="1"/>
  <c r="AN342" i="26"/>
  <c r="AM342" i="26"/>
  <c r="AL342" i="26"/>
  <c r="AK342" i="26"/>
  <c r="BI342" i="26" s="1"/>
  <c r="AJ342" i="26"/>
  <c r="BH342" i="26" s="1"/>
  <c r="AI342" i="26"/>
  <c r="BG342" i="26" s="1"/>
  <c r="AH342" i="26"/>
  <c r="AG342" i="26"/>
  <c r="AF342" i="26"/>
  <c r="AE342" i="26"/>
  <c r="BC342" i="26" s="1"/>
  <c r="AD342" i="26"/>
  <c r="BB342" i="26" s="1"/>
  <c r="AC342" i="26"/>
  <c r="BA342" i="26" s="1"/>
  <c r="AB342" i="26"/>
  <c r="AA342" i="26"/>
  <c r="Z342" i="26"/>
  <c r="Y342" i="26"/>
  <c r="AW342" i="26" s="1"/>
  <c r="X342" i="26"/>
  <c r="AV342" i="26" s="1"/>
  <c r="W342" i="26"/>
  <c r="AU342" i="26" s="1"/>
  <c r="AQ341" i="26"/>
  <c r="BO341" i="26" s="1"/>
  <c r="AP341" i="26"/>
  <c r="AO341" i="26"/>
  <c r="BM341" i="26" s="1"/>
  <c r="AN341" i="26"/>
  <c r="BL341" i="26" s="1"/>
  <c r="AM341" i="26"/>
  <c r="BK341" i="26" s="1"/>
  <c r="AL341" i="26"/>
  <c r="AK341" i="26"/>
  <c r="BI341" i="26" s="1"/>
  <c r="AJ341" i="26"/>
  <c r="AI341" i="26"/>
  <c r="BG341" i="26" s="1"/>
  <c r="AH341" i="26"/>
  <c r="BF341" i="26" s="1"/>
  <c r="AG341" i="26"/>
  <c r="BE341" i="26" s="1"/>
  <c r="AF341" i="26"/>
  <c r="AE341" i="26"/>
  <c r="BC341" i="26" s="1"/>
  <c r="AD341" i="26"/>
  <c r="AC341" i="26"/>
  <c r="BA341" i="26" s="1"/>
  <c r="AB341" i="26"/>
  <c r="AZ341" i="26" s="1"/>
  <c r="AA341" i="26"/>
  <c r="AY341" i="26" s="1"/>
  <c r="Z341" i="26"/>
  <c r="Y341" i="26"/>
  <c r="AW341" i="26" s="1"/>
  <c r="X341" i="26"/>
  <c r="W341" i="26"/>
  <c r="AU341" i="26" s="1"/>
  <c r="AQ340" i="26"/>
  <c r="BO340" i="26" s="1"/>
  <c r="AP340" i="26"/>
  <c r="BN340" i="26" s="1"/>
  <c r="AO340" i="26"/>
  <c r="AN340" i="26"/>
  <c r="AM340" i="26"/>
  <c r="AL340" i="26"/>
  <c r="AK340" i="26"/>
  <c r="AJ340" i="26"/>
  <c r="BH340" i="26" s="1"/>
  <c r="AI340" i="26"/>
  <c r="AH340" i="26"/>
  <c r="AG340" i="26"/>
  <c r="AF340" i="26"/>
  <c r="AE340" i="26"/>
  <c r="AD340" i="26"/>
  <c r="BB340" i="26" s="1"/>
  <c r="AC340" i="26"/>
  <c r="AB340" i="26"/>
  <c r="AA340" i="26"/>
  <c r="Z340" i="26"/>
  <c r="Y340" i="26"/>
  <c r="X340" i="26"/>
  <c r="AV340" i="26" s="1"/>
  <c r="W340" i="26"/>
  <c r="AQ339" i="26"/>
  <c r="BO339" i="26" s="1"/>
  <c r="AP339" i="26"/>
  <c r="BN339" i="26" s="1"/>
  <c r="AO339" i="26"/>
  <c r="BM339" i="26" s="1"/>
  <c r="AN339" i="26"/>
  <c r="BL339" i="26" s="1"/>
  <c r="AM339" i="26"/>
  <c r="AL339" i="26"/>
  <c r="AK339" i="26"/>
  <c r="BI339" i="26" s="1"/>
  <c r="AJ339" i="26"/>
  <c r="BH339" i="26" s="1"/>
  <c r="AI339" i="26"/>
  <c r="BG339" i="26" s="1"/>
  <c r="AH339" i="26"/>
  <c r="BF339" i="26" s="1"/>
  <c r="AG339" i="26"/>
  <c r="AF339" i="26"/>
  <c r="AE339" i="26"/>
  <c r="BC339" i="26" s="1"/>
  <c r="AD339" i="26"/>
  <c r="BB339" i="26" s="1"/>
  <c r="AC339" i="26"/>
  <c r="BA339" i="26" s="1"/>
  <c r="AB339" i="26"/>
  <c r="AZ339" i="26" s="1"/>
  <c r="AA339" i="26"/>
  <c r="Z339" i="26"/>
  <c r="Y339" i="26"/>
  <c r="AW339" i="26" s="1"/>
  <c r="X339" i="26"/>
  <c r="AV339" i="26" s="1"/>
  <c r="W339" i="26"/>
  <c r="AU339" i="26" s="1"/>
  <c r="AU338" i="26"/>
  <c r="AQ338" i="26"/>
  <c r="BO338" i="26" s="1"/>
  <c r="AP338" i="26"/>
  <c r="BN338" i="26" s="1"/>
  <c r="AO338" i="26"/>
  <c r="BM338" i="26" s="1"/>
  <c r="AN338" i="26"/>
  <c r="BL338" i="26" s="1"/>
  <c r="AM338" i="26"/>
  <c r="BK338" i="26" s="1"/>
  <c r="AL338" i="26"/>
  <c r="AK338" i="26"/>
  <c r="BI338" i="26" s="1"/>
  <c r="AJ338" i="26"/>
  <c r="BH338" i="26" s="1"/>
  <c r="AI338" i="26"/>
  <c r="AH338" i="26"/>
  <c r="BF338" i="26" s="1"/>
  <c r="AG338" i="26"/>
  <c r="BE338" i="26" s="1"/>
  <c r="AF338" i="26"/>
  <c r="BD338" i="26" s="1"/>
  <c r="AE338" i="26"/>
  <c r="BC338" i="26" s="1"/>
  <c r="AD338" i="26"/>
  <c r="BB338" i="26" s="1"/>
  <c r="AC338" i="26"/>
  <c r="AB338" i="26"/>
  <c r="AZ338" i="26" s="1"/>
  <c r="AA338" i="26"/>
  <c r="AY338" i="26" s="1"/>
  <c r="Z338" i="26"/>
  <c r="Y338" i="26"/>
  <c r="AW338" i="26" s="1"/>
  <c r="X338" i="26"/>
  <c r="AV338" i="26" s="1"/>
  <c r="W338" i="26"/>
  <c r="AQ337" i="26"/>
  <c r="BO337" i="26" s="1"/>
  <c r="AP337" i="26"/>
  <c r="BN337" i="26" s="1"/>
  <c r="AO337" i="26"/>
  <c r="BM337" i="26" s="1"/>
  <c r="AN337" i="26"/>
  <c r="AM337" i="26"/>
  <c r="AL337" i="26"/>
  <c r="AK337" i="26"/>
  <c r="BI337" i="26" s="1"/>
  <c r="AJ337" i="26"/>
  <c r="BH337" i="26" s="1"/>
  <c r="AI337" i="26"/>
  <c r="BG337" i="26" s="1"/>
  <c r="AH337" i="26"/>
  <c r="AG337" i="26"/>
  <c r="AF337" i="26"/>
  <c r="AE337" i="26"/>
  <c r="AD337" i="26"/>
  <c r="BB337" i="26" s="1"/>
  <c r="AC337" i="26"/>
  <c r="BA337" i="26" s="1"/>
  <c r="AB337" i="26"/>
  <c r="AA337" i="26"/>
  <c r="Z337" i="26"/>
  <c r="Y337" i="26"/>
  <c r="X337" i="26"/>
  <c r="AV337" i="26" s="1"/>
  <c r="W337" i="26"/>
  <c r="AU337" i="26" s="1"/>
  <c r="AQ336" i="26"/>
  <c r="BO336" i="26" s="1"/>
  <c r="AP336" i="26"/>
  <c r="BN336" i="26" s="1"/>
  <c r="AO336" i="26"/>
  <c r="BM336" i="26" s="1"/>
  <c r="AN336" i="26"/>
  <c r="BL336" i="26" s="1"/>
  <c r="AM336" i="26"/>
  <c r="BK336" i="26" s="1"/>
  <c r="AL336" i="26"/>
  <c r="AK336" i="26"/>
  <c r="BI336" i="26" s="1"/>
  <c r="AJ336" i="26"/>
  <c r="BH336" i="26" s="1"/>
  <c r="AI336" i="26"/>
  <c r="BG336" i="26" s="1"/>
  <c r="AH336" i="26"/>
  <c r="AG336" i="26"/>
  <c r="BE336" i="26" s="1"/>
  <c r="AF336" i="26"/>
  <c r="AE336" i="26"/>
  <c r="BC336" i="26" s="1"/>
  <c r="AD336" i="26"/>
  <c r="BB336" i="26" s="1"/>
  <c r="AC336" i="26"/>
  <c r="BA336" i="26" s="1"/>
  <c r="AB336" i="26"/>
  <c r="AZ336" i="26" s="1"/>
  <c r="AA336" i="26"/>
  <c r="AY336" i="26" s="1"/>
  <c r="Z336" i="26"/>
  <c r="Y336" i="26"/>
  <c r="AW336" i="26" s="1"/>
  <c r="X336" i="26"/>
  <c r="AV336" i="26" s="1"/>
  <c r="W336" i="26"/>
  <c r="AU336" i="26" s="1"/>
  <c r="AQ335" i="26"/>
  <c r="BO335" i="26" s="1"/>
  <c r="AP335" i="26"/>
  <c r="BN335" i="26" s="1"/>
  <c r="AO335" i="26"/>
  <c r="BM335" i="26" s="1"/>
  <c r="AN335" i="26"/>
  <c r="AM335" i="26"/>
  <c r="AL335" i="26"/>
  <c r="AK335" i="26"/>
  <c r="AJ335" i="26"/>
  <c r="BH335" i="26" s="1"/>
  <c r="AI335" i="26"/>
  <c r="BG335" i="26" s="1"/>
  <c r="AH335" i="26"/>
  <c r="AG335" i="26"/>
  <c r="AF335" i="26"/>
  <c r="AE335" i="26"/>
  <c r="BC335" i="26" s="1"/>
  <c r="AD335" i="26"/>
  <c r="BB335" i="26" s="1"/>
  <c r="AC335" i="26"/>
  <c r="BA335" i="26" s="1"/>
  <c r="AB335" i="26"/>
  <c r="AA335" i="26"/>
  <c r="Z335" i="26"/>
  <c r="Y335" i="26"/>
  <c r="AW335" i="26" s="1"/>
  <c r="X335" i="26"/>
  <c r="AV335" i="26" s="1"/>
  <c r="W335" i="26"/>
  <c r="AU335" i="26" s="1"/>
  <c r="CR334" i="26"/>
  <c r="AQ334" i="26"/>
  <c r="BO334" i="26" s="1"/>
  <c r="AP334" i="26"/>
  <c r="BN334" i="26" s="1"/>
  <c r="AO334" i="26"/>
  <c r="BM334" i="26" s="1"/>
  <c r="AN334" i="26"/>
  <c r="AM334" i="26"/>
  <c r="AL334" i="26"/>
  <c r="AK334" i="26"/>
  <c r="BI334" i="26" s="1"/>
  <c r="AJ334" i="26"/>
  <c r="BH334" i="26" s="1"/>
  <c r="AI334" i="26"/>
  <c r="BG334" i="26" s="1"/>
  <c r="AH334" i="26"/>
  <c r="AG334" i="26"/>
  <c r="AF334" i="26"/>
  <c r="AE334" i="26"/>
  <c r="BC334" i="26" s="1"/>
  <c r="AD334" i="26"/>
  <c r="BB334" i="26" s="1"/>
  <c r="AC334" i="26"/>
  <c r="BA334" i="26" s="1"/>
  <c r="AB334" i="26"/>
  <c r="AA334" i="26"/>
  <c r="Z334" i="26"/>
  <c r="Y334" i="26"/>
  <c r="AW334" i="26" s="1"/>
  <c r="X334" i="26"/>
  <c r="AV334" i="26" s="1"/>
  <c r="W334" i="26"/>
  <c r="AU334" i="26" s="1"/>
  <c r="AQ333" i="26"/>
  <c r="BO333" i="26" s="1"/>
  <c r="AP333" i="26"/>
  <c r="BN333" i="26" s="1"/>
  <c r="AO333" i="26"/>
  <c r="BM333" i="26" s="1"/>
  <c r="AN333" i="26"/>
  <c r="AM333" i="26"/>
  <c r="AL333" i="26"/>
  <c r="AK333" i="26"/>
  <c r="BI333" i="26" s="1"/>
  <c r="AJ333" i="26"/>
  <c r="BH333" i="26" s="1"/>
  <c r="AI333" i="26"/>
  <c r="BG333" i="26" s="1"/>
  <c r="AH333" i="26"/>
  <c r="AG333" i="26"/>
  <c r="AF333" i="26"/>
  <c r="AE333" i="26"/>
  <c r="BC333" i="26" s="1"/>
  <c r="AD333" i="26"/>
  <c r="BB333" i="26" s="1"/>
  <c r="AC333" i="26"/>
  <c r="BA333" i="26" s="1"/>
  <c r="AB333" i="26"/>
  <c r="AA333" i="26"/>
  <c r="Z333" i="26"/>
  <c r="Y333" i="26"/>
  <c r="AW333" i="26" s="1"/>
  <c r="X333" i="26"/>
  <c r="AV333" i="26" s="1"/>
  <c r="W333" i="26"/>
  <c r="AU333" i="26" s="1"/>
  <c r="AQ332" i="26"/>
  <c r="AP332" i="26"/>
  <c r="BN332" i="26" s="1"/>
  <c r="AO332" i="26"/>
  <c r="BM332" i="26" s="1"/>
  <c r="AN332" i="26"/>
  <c r="BL332" i="26" s="1"/>
  <c r="AM332" i="26"/>
  <c r="AL332" i="26"/>
  <c r="AK332" i="26"/>
  <c r="AJ332" i="26"/>
  <c r="BH332" i="26" s="1"/>
  <c r="AI332" i="26"/>
  <c r="BG332" i="26" s="1"/>
  <c r="AH332" i="26"/>
  <c r="BF332" i="26" s="1"/>
  <c r="AG332" i="26"/>
  <c r="AF332" i="26"/>
  <c r="AE332" i="26"/>
  <c r="BC332" i="26" s="1"/>
  <c r="AD332" i="26"/>
  <c r="BB332" i="26" s="1"/>
  <c r="AC332" i="26"/>
  <c r="BA332" i="26" s="1"/>
  <c r="AB332" i="26"/>
  <c r="AZ332" i="26" s="1"/>
  <c r="AA332" i="26"/>
  <c r="Z332" i="26"/>
  <c r="Y332" i="26"/>
  <c r="AW332" i="26" s="1"/>
  <c r="X332" i="26"/>
  <c r="AV332" i="26" s="1"/>
  <c r="W332" i="26"/>
  <c r="AU332" i="26" s="1"/>
  <c r="AQ331" i="26"/>
  <c r="BO331" i="26" s="1"/>
  <c r="AP331" i="26"/>
  <c r="AO331" i="26"/>
  <c r="BM331" i="26" s="1"/>
  <c r="AN331" i="26"/>
  <c r="AM331" i="26"/>
  <c r="AL331" i="26"/>
  <c r="AK331" i="26"/>
  <c r="BI331" i="26" s="1"/>
  <c r="AJ331" i="26"/>
  <c r="AI331" i="26"/>
  <c r="BG331" i="26" s="1"/>
  <c r="AH331" i="26"/>
  <c r="AG331" i="26"/>
  <c r="AF331" i="26"/>
  <c r="AE331" i="26"/>
  <c r="BC331" i="26" s="1"/>
  <c r="AD331" i="26"/>
  <c r="BB331" i="26" s="1"/>
  <c r="AC331" i="26"/>
  <c r="BA331" i="26" s="1"/>
  <c r="AB331" i="26"/>
  <c r="AA331" i="26"/>
  <c r="Z331" i="26"/>
  <c r="Y331" i="26"/>
  <c r="AW331" i="26" s="1"/>
  <c r="X331" i="26"/>
  <c r="W331" i="26"/>
  <c r="AU331" i="26" s="1"/>
  <c r="AQ330" i="26"/>
  <c r="BO330" i="26" s="1"/>
  <c r="AP330" i="26"/>
  <c r="BN330" i="26" s="1"/>
  <c r="AO330" i="26"/>
  <c r="BM330" i="26" s="1"/>
  <c r="AN330" i="26"/>
  <c r="BL330" i="26" s="1"/>
  <c r="AM330" i="26"/>
  <c r="AL330" i="26"/>
  <c r="AK330" i="26"/>
  <c r="BI330" i="26" s="1"/>
  <c r="AJ330" i="26"/>
  <c r="BH330" i="26" s="1"/>
  <c r="AI330" i="26"/>
  <c r="BG330" i="26" s="1"/>
  <c r="AH330" i="26"/>
  <c r="BF330" i="26" s="1"/>
  <c r="AG330" i="26"/>
  <c r="AF330" i="26"/>
  <c r="AE330" i="26"/>
  <c r="BC330" i="26" s="1"/>
  <c r="AD330" i="26"/>
  <c r="BB330" i="26" s="1"/>
  <c r="AC330" i="26"/>
  <c r="BA330" i="26" s="1"/>
  <c r="AB330" i="26"/>
  <c r="AZ330" i="26" s="1"/>
  <c r="AA330" i="26"/>
  <c r="Z330" i="26"/>
  <c r="Y330" i="26"/>
  <c r="AW330" i="26" s="1"/>
  <c r="X330" i="26"/>
  <c r="AV330" i="26" s="1"/>
  <c r="W330" i="26"/>
  <c r="AU330" i="26" s="1"/>
  <c r="DL329" i="26"/>
  <c r="DK329" i="26"/>
  <c r="DJ329" i="26"/>
  <c r="DI329" i="26"/>
  <c r="DH329" i="26"/>
  <c r="DG329" i="26"/>
  <c r="DF329" i="26"/>
  <c r="DE329" i="26"/>
  <c r="DD329" i="26"/>
  <c r="DC329" i="26"/>
  <c r="DB329" i="26"/>
  <c r="DA329" i="26"/>
  <c r="CZ329" i="26"/>
  <c r="CY329" i="26"/>
  <c r="CX329" i="26"/>
  <c r="CW329" i="26"/>
  <c r="CV329" i="26"/>
  <c r="CU329" i="26"/>
  <c r="CT329" i="26"/>
  <c r="CS329" i="26"/>
  <c r="CR329" i="26"/>
  <c r="AQ329" i="26"/>
  <c r="BO329" i="26" s="1"/>
  <c r="AP329" i="26"/>
  <c r="BN329" i="26" s="1"/>
  <c r="AO329" i="26"/>
  <c r="BM329" i="26" s="1"/>
  <c r="AN329" i="26"/>
  <c r="BL329" i="26" s="1"/>
  <c r="AM329" i="26"/>
  <c r="AL329" i="26"/>
  <c r="AK329" i="26"/>
  <c r="BI329" i="26" s="1"/>
  <c r="AJ329" i="26"/>
  <c r="BH329" i="26" s="1"/>
  <c r="AI329" i="26"/>
  <c r="BG329" i="26" s="1"/>
  <c r="AH329" i="26"/>
  <c r="BF329" i="26" s="1"/>
  <c r="AG329" i="26"/>
  <c r="AF329" i="26"/>
  <c r="AE329" i="26"/>
  <c r="BC329" i="26" s="1"/>
  <c r="AD329" i="26"/>
  <c r="BB329" i="26" s="1"/>
  <c r="AC329" i="26"/>
  <c r="BA329" i="26" s="1"/>
  <c r="AB329" i="26"/>
  <c r="AZ329" i="26" s="1"/>
  <c r="AA329" i="26"/>
  <c r="Z329" i="26"/>
  <c r="Y329" i="26"/>
  <c r="AW329" i="26" s="1"/>
  <c r="X329" i="26"/>
  <c r="AV329" i="26" s="1"/>
  <c r="W329" i="26"/>
  <c r="AU329" i="26" s="1"/>
  <c r="AQ328" i="26"/>
  <c r="CM328" i="26" s="1"/>
  <c r="AP328" i="26"/>
  <c r="CL328" i="26" s="1"/>
  <c r="AO328" i="26"/>
  <c r="CK328" i="26" s="1"/>
  <c r="AN328" i="26"/>
  <c r="BL328" i="26" s="1"/>
  <c r="AM328" i="26"/>
  <c r="BK328" i="26" s="1"/>
  <c r="AL328" i="26"/>
  <c r="BJ328" i="26" s="1"/>
  <c r="AK328" i="26"/>
  <c r="CG328" i="26" s="1"/>
  <c r="AJ328" i="26"/>
  <c r="CF328" i="26" s="1"/>
  <c r="AI328" i="26"/>
  <c r="CE328" i="26" s="1"/>
  <c r="AH328" i="26"/>
  <c r="BF328" i="26" s="1"/>
  <c r="AG328" i="26"/>
  <c r="BE328" i="26" s="1"/>
  <c r="AF328" i="26"/>
  <c r="BD328" i="26" s="1"/>
  <c r="AE328" i="26"/>
  <c r="CA328" i="26" s="1"/>
  <c r="AD328" i="26"/>
  <c r="BZ328" i="26" s="1"/>
  <c r="AC328" i="26"/>
  <c r="BY328" i="26" s="1"/>
  <c r="AB328" i="26"/>
  <c r="AZ328" i="26" s="1"/>
  <c r="AA328" i="26"/>
  <c r="AY328" i="26" s="1"/>
  <c r="Z328" i="26"/>
  <c r="AX328" i="26" s="1"/>
  <c r="Y328" i="26"/>
  <c r="BU328" i="26" s="1"/>
  <c r="X328" i="26"/>
  <c r="BT328" i="26" s="1"/>
  <c r="W328" i="26"/>
  <c r="BS328" i="26" s="1"/>
  <c r="BR327" i="26"/>
  <c r="AT327" i="26"/>
  <c r="V327" i="26"/>
  <c r="AT19" i="30"/>
  <c r="AS19" i="30"/>
  <c r="AR19" i="30"/>
  <c r="AQ19" i="30"/>
  <c r="AP19" i="30"/>
  <c r="AO19" i="30"/>
  <c r="AN19" i="30"/>
  <c r="AM19" i="30"/>
  <c r="AL19" i="30"/>
  <c r="AK19" i="30"/>
  <c r="AJ19" i="30"/>
  <c r="AI19" i="30"/>
  <c r="AH19" i="30"/>
  <c r="AG19" i="30"/>
  <c r="AF19" i="30"/>
  <c r="AE19" i="30"/>
  <c r="AD19" i="30"/>
  <c r="BD11" i="30" s="1"/>
  <c r="AC19" i="30"/>
  <c r="AB19" i="30"/>
  <c r="AA19" i="30"/>
  <c r="Z19" i="30"/>
  <c r="Y19" i="30"/>
  <c r="X19" i="30"/>
  <c r="W19" i="30"/>
  <c r="AT18" i="30"/>
  <c r="AS18" i="30"/>
  <c r="BS18" i="30" s="1"/>
  <c r="AR18" i="30"/>
  <c r="AQ18" i="30"/>
  <c r="BQ18" i="30" s="1"/>
  <c r="AP18" i="30"/>
  <c r="AO18" i="30"/>
  <c r="AN18" i="30"/>
  <c r="AM18" i="30"/>
  <c r="BM18" i="30" s="1"/>
  <c r="AL18" i="30"/>
  <c r="AK18" i="30"/>
  <c r="BK18" i="30" s="1"/>
  <c r="AJ18" i="30"/>
  <c r="AI18" i="30"/>
  <c r="AH18" i="30"/>
  <c r="AG18" i="30"/>
  <c r="BG18" i="30" s="1"/>
  <c r="AF18" i="30"/>
  <c r="AE18" i="30"/>
  <c r="BE18" i="30" s="1"/>
  <c r="AD18" i="30"/>
  <c r="BD18" i="30" s="1"/>
  <c r="AC18" i="30"/>
  <c r="AB18" i="30"/>
  <c r="AA18" i="30"/>
  <c r="BA18" i="30" s="1"/>
  <c r="Z18" i="30"/>
  <c r="Y18" i="30"/>
  <c r="AY18" i="30" s="1"/>
  <c r="X18" i="30"/>
  <c r="W18" i="30"/>
  <c r="BQ17" i="30"/>
  <c r="AY17" i="30"/>
  <c r="AT17" i="30"/>
  <c r="AS17" i="30"/>
  <c r="AR17" i="30"/>
  <c r="AQ17" i="30"/>
  <c r="AP17" i="30"/>
  <c r="AO17" i="30"/>
  <c r="AN17" i="30"/>
  <c r="AM17" i="30"/>
  <c r="BM17" i="30" s="1"/>
  <c r="AL17" i="30"/>
  <c r="AK17" i="30"/>
  <c r="AJ17" i="30"/>
  <c r="AI17" i="30"/>
  <c r="AH17" i="30"/>
  <c r="AG17" i="30"/>
  <c r="BG17" i="30" s="1"/>
  <c r="AF17" i="30"/>
  <c r="AE17" i="30"/>
  <c r="BE17" i="30" s="1"/>
  <c r="AD17" i="30"/>
  <c r="AC17" i="30"/>
  <c r="AB17" i="30"/>
  <c r="AA17" i="30"/>
  <c r="Z17" i="30"/>
  <c r="Y17" i="30"/>
  <c r="X17" i="30"/>
  <c r="W17" i="30"/>
  <c r="BS16" i="30"/>
  <c r="BG16" i="30"/>
  <c r="AT16" i="30"/>
  <c r="AS16" i="30"/>
  <c r="AR16" i="30"/>
  <c r="BR16" i="30" s="1"/>
  <c r="AQ16" i="30"/>
  <c r="AP16" i="30"/>
  <c r="BP16" i="30" s="1"/>
  <c r="AO16" i="30"/>
  <c r="AN16" i="30"/>
  <c r="AM16" i="30"/>
  <c r="AL16" i="30"/>
  <c r="BL16" i="30" s="1"/>
  <c r="AK16" i="30"/>
  <c r="AJ16" i="30"/>
  <c r="BJ16" i="30" s="1"/>
  <c r="AI16" i="30"/>
  <c r="AH16" i="30"/>
  <c r="AG16" i="30"/>
  <c r="AF16" i="30"/>
  <c r="BF16" i="30" s="1"/>
  <c r="AE16" i="30"/>
  <c r="AD16" i="30"/>
  <c r="BD16" i="30" s="1"/>
  <c r="AC16" i="30"/>
  <c r="AB16" i="30"/>
  <c r="AA16" i="30"/>
  <c r="Z16" i="30"/>
  <c r="AZ16" i="30" s="1"/>
  <c r="Y16" i="30"/>
  <c r="AY16" i="30" s="1"/>
  <c r="X16" i="30"/>
  <c r="AX16" i="30" s="1"/>
  <c r="W16" i="30"/>
  <c r="BS15" i="30"/>
  <c r="BG15" i="30"/>
  <c r="AT15" i="30"/>
  <c r="AS15" i="30"/>
  <c r="AR15" i="30"/>
  <c r="BR15" i="30" s="1"/>
  <c r="AQ15" i="30"/>
  <c r="AP15" i="30"/>
  <c r="BP15" i="30" s="1"/>
  <c r="AO15" i="30"/>
  <c r="AN15" i="30"/>
  <c r="AM15" i="30"/>
  <c r="BM15" i="30" s="1"/>
  <c r="AL15" i="30"/>
  <c r="BL15" i="30" s="1"/>
  <c r="AK15" i="30"/>
  <c r="BK15" i="30" s="1"/>
  <c r="AJ15" i="30"/>
  <c r="BJ15" i="30" s="1"/>
  <c r="AI15" i="30"/>
  <c r="AH15" i="30"/>
  <c r="AG15" i="30"/>
  <c r="AF15" i="30"/>
  <c r="BF15" i="30" s="1"/>
  <c r="AE15" i="30"/>
  <c r="BE15" i="30" s="1"/>
  <c r="AD15" i="30"/>
  <c r="BD15" i="30" s="1"/>
  <c r="AC15" i="30"/>
  <c r="AB15" i="30"/>
  <c r="AA15" i="30"/>
  <c r="Z15" i="30"/>
  <c r="AZ15" i="30" s="1"/>
  <c r="Y15" i="30"/>
  <c r="AY15" i="30" s="1"/>
  <c r="X15" i="30"/>
  <c r="AX15" i="30" s="1"/>
  <c r="W15" i="30"/>
  <c r="BQ14" i="30"/>
  <c r="BE14" i="30"/>
  <c r="BA14" i="30"/>
  <c r="AT14" i="30"/>
  <c r="BT14" i="30" s="1"/>
  <c r="AS14" i="30"/>
  <c r="BS14" i="30" s="1"/>
  <c r="AR14" i="30"/>
  <c r="BR14" i="30" s="1"/>
  <c r="AQ14" i="30"/>
  <c r="AP14" i="30"/>
  <c r="BP14" i="30" s="1"/>
  <c r="AO14" i="30"/>
  <c r="AN14" i="30"/>
  <c r="BN14" i="30" s="1"/>
  <c r="AM14" i="30"/>
  <c r="BM14" i="30" s="1"/>
  <c r="AL14" i="30"/>
  <c r="BL14" i="30" s="1"/>
  <c r="AK14" i="30"/>
  <c r="BK14" i="30" s="1"/>
  <c r="AJ14" i="30"/>
  <c r="BJ14" i="30" s="1"/>
  <c r="AI14" i="30"/>
  <c r="AH14" i="30"/>
  <c r="BH14" i="30" s="1"/>
  <c r="AG14" i="30"/>
  <c r="BG14" i="30" s="1"/>
  <c r="AF14" i="30"/>
  <c r="BF14" i="30" s="1"/>
  <c r="AE14" i="30"/>
  <c r="AD14" i="30"/>
  <c r="BD14" i="30" s="1"/>
  <c r="AC14" i="30"/>
  <c r="AB14" i="30"/>
  <c r="BB14" i="30" s="1"/>
  <c r="AA14" i="30"/>
  <c r="Z14" i="30"/>
  <c r="AZ14" i="30" s="1"/>
  <c r="Y14" i="30"/>
  <c r="X14" i="30"/>
  <c r="AX14" i="30" s="1"/>
  <c r="W14" i="30"/>
  <c r="BT13" i="30"/>
  <c r="AT13" i="30"/>
  <c r="AS13" i="30"/>
  <c r="BS13" i="30" s="1"/>
  <c r="AR13" i="30"/>
  <c r="AQ13" i="30"/>
  <c r="BQ13" i="30" s="1"/>
  <c r="AP13" i="30"/>
  <c r="AO13" i="30"/>
  <c r="AN13" i="30"/>
  <c r="BN13" i="30" s="1"/>
  <c r="AM13" i="30"/>
  <c r="BM13" i="30" s="1"/>
  <c r="AL13" i="30"/>
  <c r="AK13" i="30"/>
  <c r="BK13" i="30" s="1"/>
  <c r="AJ13" i="30"/>
  <c r="AI13" i="30"/>
  <c r="AH13" i="30"/>
  <c r="AG13" i="30"/>
  <c r="BG13" i="30" s="1"/>
  <c r="AF13" i="30"/>
  <c r="BF13" i="30" s="1"/>
  <c r="AE13" i="30"/>
  <c r="BE13" i="30" s="1"/>
  <c r="AD13" i="30"/>
  <c r="AC13" i="30"/>
  <c r="AB13" i="30"/>
  <c r="BB13" i="30" s="1"/>
  <c r="AA13" i="30"/>
  <c r="BA13" i="30" s="1"/>
  <c r="Z13" i="30"/>
  <c r="AZ13" i="30" s="1"/>
  <c r="Y13" i="30"/>
  <c r="AY13" i="30" s="1"/>
  <c r="X13" i="30"/>
  <c r="W13" i="30"/>
  <c r="BR12" i="30"/>
  <c r="BL12" i="30"/>
  <c r="AT12" i="30"/>
  <c r="BT12" i="30" s="1"/>
  <c r="AS12" i="30"/>
  <c r="BS12" i="30" s="1"/>
  <c r="AR12" i="30"/>
  <c r="AQ12" i="30"/>
  <c r="BQ12" i="30" s="1"/>
  <c r="AP12" i="30"/>
  <c r="BP12" i="30" s="1"/>
  <c r="AO12" i="30"/>
  <c r="AN12" i="30"/>
  <c r="BN12" i="30" s="1"/>
  <c r="AM12" i="30"/>
  <c r="BM12" i="30" s="1"/>
  <c r="AL12" i="30"/>
  <c r="AK12" i="30"/>
  <c r="BK12" i="30" s="1"/>
  <c r="AJ12" i="30"/>
  <c r="BJ12" i="30" s="1"/>
  <c r="AI12" i="30"/>
  <c r="AH12" i="30"/>
  <c r="BH12" i="30" s="1"/>
  <c r="AG12" i="30"/>
  <c r="BG12" i="30" s="1"/>
  <c r="AF12" i="30"/>
  <c r="BF12" i="30" s="1"/>
  <c r="AE12" i="30"/>
  <c r="BE12" i="30" s="1"/>
  <c r="AD12" i="30"/>
  <c r="BD12" i="30" s="1"/>
  <c r="AC12" i="30"/>
  <c r="AB12" i="30"/>
  <c r="BB12" i="30" s="1"/>
  <c r="AA12" i="30"/>
  <c r="BA12" i="30" s="1"/>
  <c r="Z12" i="30"/>
  <c r="Y12" i="30"/>
  <c r="AY12" i="30" s="1"/>
  <c r="X12" i="30"/>
  <c r="AX12" i="30" s="1"/>
  <c r="W12" i="30"/>
  <c r="BK11" i="30"/>
  <c r="AX11" i="30"/>
  <c r="AT11" i="30"/>
  <c r="AS11" i="30"/>
  <c r="BS11" i="30" s="1"/>
  <c r="AR11" i="30"/>
  <c r="AQ11" i="30"/>
  <c r="BQ11" i="30" s="1"/>
  <c r="AP11" i="30"/>
  <c r="AO11" i="30"/>
  <c r="AN11" i="30"/>
  <c r="AM11" i="30"/>
  <c r="BM11" i="30" s="1"/>
  <c r="AL11" i="30"/>
  <c r="AK11" i="30"/>
  <c r="AJ11" i="30"/>
  <c r="BJ11" i="30" s="1"/>
  <c r="AI11" i="30"/>
  <c r="AH11" i="30"/>
  <c r="AG11" i="30"/>
  <c r="BG11" i="30" s="1"/>
  <c r="AF11" i="30"/>
  <c r="AE11" i="30"/>
  <c r="BE11" i="30" s="1"/>
  <c r="AD11" i="30"/>
  <c r="AC11" i="30"/>
  <c r="AB11" i="30"/>
  <c r="BB11" i="30" s="1"/>
  <c r="AA11" i="30"/>
  <c r="BA11" i="30" s="1"/>
  <c r="Z11" i="30"/>
  <c r="Y11" i="30"/>
  <c r="AY11" i="30" s="1"/>
  <c r="X11" i="30"/>
  <c r="W11" i="30"/>
  <c r="BB10" i="30"/>
  <c r="AT10" i="30"/>
  <c r="AS10" i="30"/>
  <c r="BS10" i="30" s="1"/>
  <c r="AR10" i="30"/>
  <c r="BR10" i="30" s="1"/>
  <c r="AQ10" i="30"/>
  <c r="BQ10" i="30" s="1"/>
  <c r="AP10" i="30"/>
  <c r="BP10" i="30" s="1"/>
  <c r="AO10" i="30"/>
  <c r="AN10" i="30"/>
  <c r="AM10" i="30"/>
  <c r="BM10" i="30" s="1"/>
  <c r="AL10" i="30"/>
  <c r="BL10" i="30" s="1"/>
  <c r="AK10" i="30"/>
  <c r="AJ10" i="30"/>
  <c r="BJ10" i="30" s="1"/>
  <c r="AI10" i="30"/>
  <c r="AH10" i="30"/>
  <c r="AG10" i="30"/>
  <c r="BG10" i="30" s="1"/>
  <c r="AF10" i="30"/>
  <c r="BF10" i="30" s="1"/>
  <c r="AE10" i="30"/>
  <c r="AD10" i="30"/>
  <c r="BD10" i="30" s="1"/>
  <c r="AC10" i="30"/>
  <c r="AB10" i="30"/>
  <c r="AA10" i="30"/>
  <c r="BA10" i="30" s="1"/>
  <c r="Z10" i="30"/>
  <c r="AZ10" i="30" s="1"/>
  <c r="Y10" i="30"/>
  <c r="AY10" i="30" s="1"/>
  <c r="X10" i="30"/>
  <c r="AX10" i="30" s="1"/>
  <c r="W10" i="30"/>
  <c r="BG9" i="30"/>
  <c r="AT9" i="30"/>
  <c r="AS9" i="30"/>
  <c r="BS9" i="30" s="1"/>
  <c r="AR9" i="30"/>
  <c r="BR9" i="30" s="1"/>
  <c r="AQ9" i="30"/>
  <c r="BQ9" i="30" s="1"/>
  <c r="AP9" i="30"/>
  <c r="AO9" i="30"/>
  <c r="AN9" i="30"/>
  <c r="AM9" i="30"/>
  <c r="BM9" i="30" s="1"/>
  <c r="AL9" i="30"/>
  <c r="BL9" i="30" s="1"/>
  <c r="AK9" i="30"/>
  <c r="BK9" i="30" s="1"/>
  <c r="AJ9" i="30"/>
  <c r="AI9" i="30"/>
  <c r="AH9" i="30"/>
  <c r="AG9" i="30"/>
  <c r="AF9" i="30"/>
  <c r="BF9" i="30" s="1"/>
  <c r="AE9" i="30"/>
  <c r="BE9" i="30" s="1"/>
  <c r="AD9" i="30"/>
  <c r="AC9" i="30"/>
  <c r="AB9" i="30"/>
  <c r="AA9" i="30"/>
  <c r="BA9" i="30" s="1"/>
  <c r="Z9" i="30"/>
  <c r="AZ9" i="30" s="1"/>
  <c r="Y9" i="30"/>
  <c r="AY9" i="30" s="1"/>
  <c r="X9" i="30"/>
  <c r="AX9" i="30" s="1"/>
  <c r="W9" i="30"/>
  <c r="CY8" i="30"/>
  <c r="AT8" i="30"/>
  <c r="BT8" i="30" s="1"/>
  <c r="AS8" i="30"/>
  <c r="BS8" i="30" s="1"/>
  <c r="AR8" i="30"/>
  <c r="AQ8" i="30"/>
  <c r="BQ8" i="30" s="1"/>
  <c r="AP8" i="30"/>
  <c r="BP8" i="30" s="1"/>
  <c r="AO8" i="30"/>
  <c r="AN8" i="30"/>
  <c r="BN8" i="30" s="1"/>
  <c r="AM8" i="30"/>
  <c r="BM8" i="30" s="1"/>
  <c r="AL8" i="30"/>
  <c r="AK8" i="30"/>
  <c r="BK8" i="30" s="1"/>
  <c r="AJ8" i="30"/>
  <c r="BJ8" i="30" s="1"/>
  <c r="AI8" i="30"/>
  <c r="BI8" i="30" s="1"/>
  <c r="AH8" i="30"/>
  <c r="BH8" i="30" s="1"/>
  <c r="AG8" i="30"/>
  <c r="BG8" i="30" s="1"/>
  <c r="AF8" i="30"/>
  <c r="AE8" i="30"/>
  <c r="BE8" i="30" s="1"/>
  <c r="AD8" i="30"/>
  <c r="BD8" i="30" s="1"/>
  <c r="AC8" i="30"/>
  <c r="AB8" i="30"/>
  <c r="BB8" i="30" s="1"/>
  <c r="AA8" i="30"/>
  <c r="BA8" i="30" s="1"/>
  <c r="Z8" i="30"/>
  <c r="Y8" i="30"/>
  <c r="AY8" i="30" s="1"/>
  <c r="X8" i="30"/>
  <c r="AX8" i="30" s="1"/>
  <c r="W8" i="30"/>
  <c r="AT7" i="30"/>
  <c r="BT7" i="30" s="1"/>
  <c r="AS7" i="30"/>
  <c r="BS7" i="30" s="1"/>
  <c r="AR7" i="30"/>
  <c r="BR7" i="30" s="1"/>
  <c r="AQ7" i="30"/>
  <c r="BQ7" i="30" s="1"/>
  <c r="AP7" i="30"/>
  <c r="BP7" i="30" s="1"/>
  <c r="AO7" i="30"/>
  <c r="BO7" i="30" s="1"/>
  <c r="AN7" i="30"/>
  <c r="BN7" i="30" s="1"/>
  <c r="AM7" i="30"/>
  <c r="BM7" i="30" s="1"/>
  <c r="AL7" i="30"/>
  <c r="BL7" i="30" s="1"/>
  <c r="AK7" i="30"/>
  <c r="BK7" i="30" s="1"/>
  <c r="AJ7" i="30"/>
  <c r="BJ7" i="30" s="1"/>
  <c r="AI7" i="30"/>
  <c r="BI7" i="30" s="1"/>
  <c r="AH7" i="30"/>
  <c r="BH7" i="30" s="1"/>
  <c r="AG7" i="30"/>
  <c r="BG7" i="30" s="1"/>
  <c r="AF7" i="30"/>
  <c r="BF7" i="30" s="1"/>
  <c r="AE7" i="30"/>
  <c r="BE7" i="30" s="1"/>
  <c r="AD7" i="30"/>
  <c r="BD7" i="30" s="1"/>
  <c r="AC7" i="30"/>
  <c r="BC7" i="30" s="1"/>
  <c r="AB7" i="30"/>
  <c r="BB7" i="30" s="1"/>
  <c r="AA7" i="30"/>
  <c r="BA7" i="30" s="1"/>
  <c r="Z7" i="30"/>
  <c r="AZ7" i="30" s="1"/>
  <c r="Y7" i="30"/>
  <c r="AY7" i="30" s="1"/>
  <c r="X7" i="30"/>
  <c r="AX7" i="30" s="1"/>
  <c r="W7" i="30"/>
  <c r="AW7" i="30" s="1"/>
  <c r="AT6" i="30"/>
  <c r="BT6" i="30" s="1"/>
  <c r="AS6" i="30"/>
  <c r="BS6" i="30" s="1"/>
  <c r="AR6" i="30"/>
  <c r="BR6" i="30" s="1"/>
  <c r="AQ6" i="30"/>
  <c r="BQ6" i="30" s="1"/>
  <c r="AP6" i="30"/>
  <c r="BP6" i="30" s="1"/>
  <c r="AO6" i="30"/>
  <c r="BO6" i="30" s="1"/>
  <c r="AN6" i="30"/>
  <c r="BN6" i="30" s="1"/>
  <c r="AM6" i="30"/>
  <c r="BM6" i="30" s="1"/>
  <c r="AL6" i="30"/>
  <c r="BL6" i="30" s="1"/>
  <c r="AK6" i="30"/>
  <c r="BK6" i="30" s="1"/>
  <c r="AJ6" i="30"/>
  <c r="BJ6" i="30" s="1"/>
  <c r="AI6" i="30"/>
  <c r="BI6" i="30" s="1"/>
  <c r="AH6" i="30"/>
  <c r="BH6" i="30" s="1"/>
  <c r="AG6" i="30"/>
  <c r="BG6" i="30" s="1"/>
  <c r="AF6" i="30"/>
  <c r="BF6" i="30" s="1"/>
  <c r="AE6" i="30"/>
  <c r="BE6" i="30" s="1"/>
  <c r="AD6" i="30"/>
  <c r="BD6" i="30" s="1"/>
  <c r="AC6" i="30"/>
  <c r="BC6" i="30" s="1"/>
  <c r="AB6" i="30"/>
  <c r="BB6" i="30" s="1"/>
  <c r="AA6" i="30"/>
  <c r="BA6" i="30" s="1"/>
  <c r="Z6" i="30"/>
  <c r="AZ6" i="30" s="1"/>
  <c r="Y6" i="30"/>
  <c r="AY6" i="30" s="1"/>
  <c r="X6" i="30"/>
  <c r="AX6" i="30" s="1"/>
  <c r="W6" i="30"/>
  <c r="AW6" i="30" s="1"/>
  <c r="AT5" i="30"/>
  <c r="BT5" i="30" s="1"/>
  <c r="AS5" i="30"/>
  <c r="BS5" i="30" s="1"/>
  <c r="AR5" i="30"/>
  <c r="BR5" i="30" s="1"/>
  <c r="AQ5" i="30"/>
  <c r="BQ5" i="30" s="1"/>
  <c r="AP5" i="30"/>
  <c r="BP5" i="30" s="1"/>
  <c r="AO5" i="30"/>
  <c r="BO5" i="30" s="1"/>
  <c r="AN5" i="30"/>
  <c r="BN5" i="30" s="1"/>
  <c r="AM5" i="30"/>
  <c r="BM5" i="30" s="1"/>
  <c r="AL5" i="30"/>
  <c r="BL5" i="30" s="1"/>
  <c r="AK5" i="30"/>
  <c r="BK5" i="30" s="1"/>
  <c r="AJ5" i="30"/>
  <c r="BJ5" i="30" s="1"/>
  <c r="AI5" i="30"/>
  <c r="BI5" i="30" s="1"/>
  <c r="AH5" i="30"/>
  <c r="BH5" i="30" s="1"/>
  <c r="AG5" i="30"/>
  <c r="BG5" i="30" s="1"/>
  <c r="AF5" i="30"/>
  <c r="BF5" i="30" s="1"/>
  <c r="AE5" i="30"/>
  <c r="BE5" i="30" s="1"/>
  <c r="AD5" i="30"/>
  <c r="BD5" i="30" s="1"/>
  <c r="AC5" i="30"/>
  <c r="BC5" i="30" s="1"/>
  <c r="AB5" i="30"/>
  <c r="BB5" i="30" s="1"/>
  <c r="AA5" i="30"/>
  <c r="BA5" i="30" s="1"/>
  <c r="Z5" i="30"/>
  <c r="AZ5" i="30" s="1"/>
  <c r="Y5" i="30"/>
  <c r="AY5" i="30" s="1"/>
  <c r="X5" i="30"/>
  <c r="AX5" i="30" s="1"/>
  <c r="W5" i="30"/>
  <c r="AW5" i="30" s="1"/>
  <c r="AT4" i="30"/>
  <c r="BT4" i="30" s="1"/>
  <c r="AS4" i="30"/>
  <c r="BS4" i="30" s="1"/>
  <c r="AR4" i="30"/>
  <c r="BR4" i="30" s="1"/>
  <c r="AQ4" i="30"/>
  <c r="BQ4" i="30" s="1"/>
  <c r="AP4" i="30"/>
  <c r="BP4" i="30" s="1"/>
  <c r="AO4" i="30"/>
  <c r="BO4" i="30" s="1"/>
  <c r="AN4" i="30"/>
  <c r="BN4" i="30" s="1"/>
  <c r="AM4" i="30"/>
  <c r="BM4" i="30" s="1"/>
  <c r="AL4" i="30"/>
  <c r="BL4" i="30" s="1"/>
  <c r="AK4" i="30"/>
  <c r="BK4" i="30" s="1"/>
  <c r="AJ4" i="30"/>
  <c r="BJ4" i="30" s="1"/>
  <c r="AI4" i="30"/>
  <c r="BI4" i="30" s="1"/>
  <c r="AH4" i="30"/>
  <c r="BH4" i="30" s="1"/>
  <c r="AG4" i="30"/>
  <c r="BG4" i="30" s="1"/>
  <c r="AF4" i="30"/>
  <c r="BF4" i="30" s="1"/>
  <c r="AE4" i="30"/>
  <c r="BE4" i="30" s="1"/>
  <c r="AD4" i="30"/>
  <c r="BD4" i="30" s="1"/>
  <c r="AC4" i="30"/>
  <c r="BC4" i="30" s="1"/>
  <c r="AB4" i="30"/>
  <c r="BB4" i="30" s="1"/>
  <c r="AA4" i="30"/>
  <c r="BA4" i="30" s="1"/>
  <c r="Z4" i="30"/>
  <c r="AZ4" i="30" s="1"/>
  <c r="Y4" i="30"/>
  <c r="AY4" i="30" s="1"/>
  <c r="X4" i="30"/>
  <c r="AX4" i="30" s="1"/>
  <c r="W4" i="30"/>
  <c r="AW4" i="30" s="1"/>
  <c r="DU3" i="30"/>
  <c r="DT3" i="30"/>
  <c r="DS3" i="30"/>
  <c r="DR3" i="30"/>
  <c r="DQ3" i="30"/>
  <c r="DP3" i="30"/>
  <c r="DO3" i="30"/>
  <c r="DN3" i="30"/>
  <c r="DM3" i="30"/>
  <c r="DL3" i="30"/>
  <c r="DK3" i="30"/>
  <c r="DJ3" i="30"/>
  <c r="DI3" i="30"/>
  <c r="DH3" i="30"/>
  <c r="DG3" i="30"/>
  <c r="DF3" i="30"/>
  <c r="DE3" i="30"/>
  <c r="DD3" i="30"/>
  <c r="DC3" i="30"/>
  <c r="DB3" i="30"/>
  <c r="DA3" i="30"/>
  <c r="CZ3" i="30"/>
  <c r="CY3" i="30"/>
  <c r="CX3" i="30"/>
  <c r="AT3" i="30"/>
  <c r="BT3" i="30" s="1"/>
  <c r="AS3" i="30"/>
  <c r="AR3" i="30"/>
  <c r="BR3" i="30" s="1"/>
  <c r="AQ3" i="30"/>
  <c r="BQ3" i="30" s="1"/>
  <c r="AP3" i="30"/>
  <c r="BP3" i="30" s="1"/>
  <c r="AO3" i="30"/>
  <c r="AN3" i="30"/>
  <c r="BN3" i="30" s="1"/>
  <c r="AM3" i="30"/>
  <c r="AL3" i="30"/>
  <c r="BL3" i="30" s="1"/>
  <c r="AK3" i="30"/>
  <c r="BK3" i="30" s="1"/>
  <c r="AJ3" i="30"/>
  <c r="BJ3" i="30" s="1"/>
  <c r="AI3" i="30"/>
  <c r="AH3" i="30"/>
  <c r="BH3" i="30" s="1"/>
  <c r="AG3" i="30"/>
  <c r="AF3" i="30"/>
  <c r="BF3" i="30" s="1"/>
  <c r="AE3" i="30"/>
  <c r="BE3" i="30" s="1"/>
  <c r="AD3" i="30"/>
  <c r="BD3" i="30" s="1"/>
  <c r="AC3" i="30"/>
  <c r="AB3" i="30"/>
  <c r="BB3" i="30" s="1"/>
  <c r="AA3" i="30"/>
  <c r="Z3" i="30"/>
  <c r="AZ3" i="30" s="1"/>
  <c r="Y3" i="30"/>
  <c r="AY3" i="30" s="1"/>
  <c r="X3" i="30"/>
  <c r="AX3" i="30" s="1"/>
  <c r="BX3" i="30" s="1"/>
  <c r="W3" i="30"/>
  <c r="CS2" i="30"/>
  <c r="CP2" i="30"/>
  <c r="CJ2" i="30"/>
  <c r="CD2" i="30"/>
  <c r="BX2" i="30"/>
  <c r="BS2" i="30"/>
  <c r="AR2" i="30"/>
  <c r="AQ2" i="30"/>
  <c r="CQ2" i="30" s="1"/>
  <c r="AP2" i="30"/>
  <c r="BP2" i="30" s="1"/>
  <c r="AO2" i="30"/>
  <c r="CO2" i="30" s="1"/>
  <c r="AN2" i="30"/>
  <c r="CN2" i="30" s="1"/>
  <c r="AM2" i="30"/>
  <c r="CM2" i="30" s="1"/>
  <c r="AL2" i="30"/>
  <c r="AK2" i="30"/>
  <c r="CK2" i="30" s="1"/>
  <c r="AJ2" i="30"/>
  <c r="BJ2" i="30" s="1"/>
  <c r="AI2" i="30"/>
  <c r="CI2" i="30" s="1"/>
  <c r="AH2" i="30"/>
  <c r="CH2" i="30" s="1"/>
  <c r="AG2" i="30"/>
  <c r="CG2" i="30" s="1"/>
  <c r="AF2" i="30"/>
  <c r="AE2" i="30"/>
  <c r="BE2" i="30" s="1"/>
  <c r="AD2" i="30"/>
  <c r="BD2" i="30" s="1"/>
  <c r="AC2" i="30"/>
  <c r="CC2" i="30" s="1"/>
  <c r="AB2" i="30"/>
  <c r="CB2" i="30" s="1"/>
  <c r="AA2" i="30"/>
  <c r="CA2" i="30" s="1"/>
  <c r="Z2" i="30"/>
  <c r="Y2" i="30"/>
  <c r="BY2" i="30" s="1"/>
  <c r="X2" i="30"/>
  <c r="AX2" i="30" s="1"/>
  <c r="W2" i="30"/>
  <c r="BW2" i="30" s="1"/>
  <c r="BV1" i="30"/>
  <c r="AV1" i="30"/>
  <c r="V1" i="30"/>
  <c r="AQ249" i="26"/>
  <c r="AP249" i="26"/>
  <c r="AO249" i="26"/>
  <c r="AN249" i="26"/>
  <c r="AM249" i="26"/>
  <c r="BK238" i="26" s="1"/>
  <c r="AL249" i="26"/>
  <c r="AK249" i="26"/>
  <c r="AJ249" i="26"/>
  <c r="AI249" i="26"/>
  <c r="AH249" i="26"/>
  <c r="AG249" i="26"/>
  <c r="AF249" i="26"/>
  <c r="AE249" i="26"/>
  <c r="AD249" i="26"/>
  <c r="AC249" i="26"/>
  <c r="AB249" i="26"/>
  <c r="AA249" i="26"/>
  <c r="Z249" i="26"/>
  <c r="Y249" i="26"/>
  <c r="X249" i="26"/>
  <c r="W249" i="26"/>
  <c r="AQ248" i="26"/>
  <c r="BO248" i="26" s="1"/>
  <c r="AP248" i="26"/>
  <c r="BN248" i="26" s="1"/>
  <c r="AO248" i="26"/>
  <c r="BM248" i="26" s="1"/>
  <c r="AN248" i="26"/>
  <c r="AM248" i="26"/>
  <c r="AL248" i="26"/>
  <c r="AK248" i="26"/>
  <c r="BI248" i="26" s="1"/>
  <c r="AJ248" i="26"/>
  <c r="BH248" i="26" s="1"/>
  <c r="AI248" i="26"/>
  <c r="BG248" i="26" s="1"/>
  <c r="AH248" i="26"/>
  <c r="AG248" i="26"/>
  <c r="AF248" i="26"/>
  <c r="AE248" i="26"/>
  <c r="BC248" i="26" s="1"/>
  <c r="AD248" i="26"/>
  <c r="BB248" i="26" s="1"/>
  <c r="AC248" i="26"/>
  <c r="BA248" i="26" s="1"/>
  <c r="AB248" i="26"/>
  <c r="AA248" i="26"/>
  <c r="Z248" i="26"/>
  <c r="Y248" i="26"/>
  <c r="AW248" i="26" s="1"/>
  <c r="X248" i="26"/>
  <c r="AV248" i="26" s="1"/>
  <c r="W248" i="26"/>
  <c r="AU248" i="26" s="1"/>
  <c r="AQ247" i="26"/>
  <c r="AP247" i="26"/>
  <c r="BN247" i="26" s="1"/>
  <c r="AO247" i="26"/>
  <c r="BM247" i="26" s="1"/>
  <c r="AN247" i="26"/>
  <c r="BL247" i="26" s="1"/>
  <c r="AM247" i="26"/>
  <c r="AL247" i="26"/>
  <c r="AK247" i="26"/>
  <c r="AJ247" i="26"/>
  <c r="BH247" i="26" s="1"/>
  <c r="AI247" i="26"/>
  <c r="BG247" i="26" s="1"/>
  <c r="AH247" i="26"/>
  <c r="BF247" i="26" s="1"/>
  <c r="AG247" i="26"/>
  <c r="AF247" i="26"/>
  <c r="AE247" i="26"/>
  <c r="AD247" i="26"/>
  <c r="BB247" i="26" s="1"/>
  <c r="AC247" i="26"/>
  <c r="BA247" i="26" s="1"/>
  <c r="AB247" i="26"/>
  <c r="AZ247" i="26" s="1"/>
  <c r="AA247" i="26"/>
  <c r="Z247" i="26"/>
  <c r="Y247" i="26"/>
  <c r="X247" i="26"/>
  <c r="AV247" i="26" s="1"/>
  <c r="W247" i="26"/>
  <c r="AU247" i="26" s="1"/>
  <c r="AQ246" i="26"/>
  <c r="BO246" i="26" s="1"/>
  <c r="AP246" i="26"/>
  <c r="BN246" i="26" s="1"/>
  <c r="AO246" i="26"/>
  <c r="AN246" i="26"/>
  <c r="AM246" i="26"/>
  <c r="AL246" i="26"/>
  <c r="AK246" i="26"/>
  <c r="AJ246" i="26"/>
  <c r="BH246" i="26" s="1"/>
  <c r="AI246" i="26"/>
  <c r="AH246" i="26"/>
  <c r="AG246" i="26"/>
  <c r="AF246" i="26"/>
  <c r="AE246" i="26"/>
  <c r="AD246" i="26"/>
  <c r="BB246" i="26" s="1"/>
  <c r="AC246" i="26"/>
  <c r="AB246" i="26"/>
  <c r="AA246" i="26"/>
  <c r="Z246" i="26"/>
  <c r="Y246" i="26"/>
  <c r="AW246" i="26" s="1"/>
  <c r="X246" i="26"/>
  <c r="AV246" i="26" s="1"/>
  <c r="W246" i="26"/>
  <c r="AQ245" i="26"/>
  <c r="AP245" i="26"/>
  <c r="BN245" i="26" s="1"/>
  <c r="AO245" i="26"/>
  <c r="BM245" i="26" s="1"/>
  <c r="AN245" i="26"/>
  <c r="BL245" i="26" s="1"/>
  <c r="AM245" i="26"/>
  <c r="AL245" i="26"/>
  <c r="AK245" i="26"/>
  <c r="AJ245" i="26"/>
  <c r="BH245" i="26" s="1"/>
  <c r="AI245" i="26"/>
  <c r="BG245" i="26" s="1"/>
  <c r="AH245" i="26"/>
  <c r="BF245" i="26" s="1"/>
  <c r="AG245" i="26"/>
  <c r="AF245" i="26"/>
  <c r="AE245" i="26"/>
  <c r="AD245" i="26"/>
  <c r="BB245" i="26" s="1"/>
  <c r="AC245" i="26"/>
  <c r="BA245" i="26" s="1"/>
  <c r="AB245" i="26"/>
  <c r="AZ245" i="26" s="1"/>
  <c r="AA245" i="26"/>
  <c r="AY245" i="26" s="1"/>
  <c r="Z245" i="26"/>
  <c r="Y245" i="26"/>
  <c r="X245" i="26"/>
  <c r="AV245" i="26" s="1"/>
  <c r="W245" i="26"/>
  <c r="AU245" i="26" s="1"/>
  <c r="AV244" i="26"/>
  <c r="AQ244" i="26"/>
  <c r="AP244" i="26"/>
  <c r="AO244" i="26"/>
  <c r="AN244" i="26"/>
  <c r="AM244" i="26"/>
  <c r="AL244" i="26"/>
  <c r="AK244" i="26"/>
  <c r="AJ244" i="26"/>
  <c r="BH244" i="26" s="1"/>
  <c r="AI244" i="26"/>
  <c r="AH244" i="26"/>
  <c r="AG244" i="26"/>
  <c r="AF244" i="26"/>
  <c r="AE244" i="26"/>
  <c r="AD244" i="26"/>
  <c r="BB244" i="26" s="1"/>
  <c r="AC244" i="26"/>
  <c r="AB244" i="26"/>
  <c r="AA244" i="26"/>
  <c r="Z244" i="26"/>
  <c r="Y244" i="26"/>
  <c r="X244" i="26"/>
  <c r="W244" i="26"/>
  <c r="AQ243" i="26"/>
  <c r="AP243" i="26"/>
  <c r="BN243" i="26" s="1"/>
  <c r="AO243" i="26"/>
  <c r="BM243" i="26" s="1"/>
  <c r="AN243" i="26"/>
  <c r="BL243" i="26" s="1"/>
  <c r="AM243" i="26"/>
  <c r="AL243" i="26"/>
  <c r="AK243" i="26"/>
  <c r="AJ243" i="26"/>
  <c r="BH243" i="26" s="1"/>
  <c r="AI243" i="26"/>
  <c r="BG243" i="26" s="1"/>
  <c r="AH243" i="26"/>
  <c r="BF243" i="26" s="1"/>
  <c r="AG243" i="26"/>
  <c r="AF243" i="26"/>
  <c r="AE243" i="26"/>
  <c r="BC243" i="26" s="1"/>
  <c r="AD243" i="26"/>
  <c r="BB243" i="26" s="1"/>
  <c r="AC243" i="26"/>
  <c r="BA243" i="26" s="1"/>
  <c r="AB243" i="26"/>
  <c r="AZ243" i="26" s="1"/>
  <c r="AA243" i="26"/>
  <c r="Z243" i="26"/>
  <c r="Y243" i="26"/>
  <c r="X243" i="26"/>
  <c r="AV243" i="26" s="1"/>
  <c r="W243" i="26"/>
  <c r="AU243" i="26" s="1"/>
  <c r="AQ242" i="26"/>
  <c r="AP242" i="26"/>
  <c r="BN242" i="26" s="1"/>
  <c r="AO242" i="26"/>
  <c r="AN242" i="26"/>
  <c r="AM242" i="26"/>
  <c r="AL242" i="26"/>
  <c r="AK242" i="26"/>
  <c r="AJ242" i="26"/>
  <c r="BH242" i="26" s="1"/>
  <c r="AI242" i="26"/>
  <c r="AH242" i="26"/>
  <c r="AG242" i="26"/>
  <c r="AF242" i="26"/>
  <c r="AE242" i="26"/>
  <c r="AD242" i="26"/>
  <c r="BB242" i="26" s="1"/>
  <c r="AC242" i="26"/>
  <c r="AB242" i="26"/>
  <c r="AA242" i="26"/>
  <c r="Z242" i="26"/>
  <c r="Y242" i="26"/>
  <c r="X242" i="26"/>
  <c r="AV242" i="26" s="1"/>
  <c r="W242" i="26"/>
  <c r="AQ241" i="26"/>
  <c r="BO241" i="26" s="1"/>
  <c r="AP241" i="26"/>
  <c r="BN241" i="26" s="1"/>
  <c r="AO241" i="26"/>
  <c r="BM241" i="26" s="1"/>
  <c r="AN241" i="26"/>
  <c r="BL241" i="26" s="1"/>
  <c r="AM241" i="26"/>
  <c r="AL241" i="26"/>
  <c r="AK241" i="26"/>
  <c r="BI241" i="26" s="1"/>
  <c r="AJ241" i="26"/>
  <c r="BH241" i="26" s="1"/>
  <c r="AI241" i="26"/>
  <c r="BG241" i="26" s="1"/>
  <c r="AH241" i="26"/>
  <c r="BF241" i="26" s="1"/>
  <c r="AG241" i="26"/>
  <c r="AF241" i="26"/>
  <c r="AE241" i="26"/>
  <c r="BC241" i="26" s="1"/>
  <c r="AD241" i="26"/>
  <c r="BB241" i="26" s="1"/>
  <c r="AC241" i="26"/>
  <c r="BA241" i="26" s="1"/>
  <c r="AB241" i="26"/>
  <c r="AZ241" i="26" s="1"/>
  <c r="AA241" i="26"/>
  <c r="Z241" i="26"/>
  <c r="Y241" i="26"/>
  <c r="AW241" i="26" s="1"/>
  <c r="X241" i="26"/>
  <c r="AV241" i="26" s="1"/>
  <c r="W241" i="26"/>
  <c r="AU241" i="26" s="1"/>
  <c r="AW240" i="26"/>
  <c r="AQ240" i="26"/>
  <c r="AP240" i="26"/>
  <c r="BN240" i="26" s="1"/>
  <c r="AO240" i="26"/>
  <c r="BM240" i="26" s="1"/>
  <c r="AN240" i="26"/>
  <c r="BL240" i="26" s="1"/>
  <c r="AM240" i="26"/>
  <c r="BK240" i="26" s="1"/>
  <c r="AL240" i="26"/>
  <c r="BJ240" i="26" s="1"/>
  <c r="AK240" i="26"/>
  <c r="AJ240" i="26"/>
  <c r="BH240" i="26" s="1"/>
  <c r="AI240" i="26"/>
  <c r="BG240" i="26" s="1"/>
  <c r="AH240" i="26"/>
  <c r="BF240" i="26" s="1"/>
  <c r="AG240" i="26"/>
  <c r="BE240" i="26" s="1"/>
  <c r="AF240" i="26"/>
  <c r="BD240" i="26" s="1"/>
  <c r="AE240" i="26"/>
  <c r="AD240" i="26"/>
  <c r="BB240" i="26" s="1"/>
  <c r="AC240" i="26"/>
  <c r="BA240" i="26" s="1"/>
  <c r="AB240" i="26"/>
  <c r="AZ240" i="26" s="1"/>
  <c r="AA240" i="26"/>
  <c r="AY240" i="26" s="1"/>
  <c r="Z240" i="26"/>
  <c r="AX240" i="26" s="1"/>
  <c r="Y240" i="26"/>
  <c r="X240" i="26"/>
  <c r="AV240" i="26" s="1"/>
  <c r="W240" i="26"/>
  <c r="AU240" i="26" s="1"/>
  <c r="AQ239" i="26"/>
  <c r="BO239" i="26" s="1"/>
  <c r="AP239" i="26"/>
  <c r="BN239" i="26" s="1"/>
  <c r="AO239" i="26"/>
  <c r="BM239" i="26" s="1"/>
  <c r="AN239" i="26"/>
  <c r="AM239" i="26"/>
  <c r="AL239" i="26"/>
  <c r="AK239" i="26"/>
  <c r="BI239" i="26" s="1"/>
  <c r="AJ239" i="26"/>
  <c r="BH239" i="26" s="1"/>
  <c r="AI239" i="26"/>
  <c r="BG239" i="26" s="1"/>
  <c r="AH239" i="26"/>
  <c r="AG239" i="26"/>
  <c r="AF239" i="26"/>
  <c r="AE239" i="26"/>
  <c r="BC239" i="26" s="1"/>
  <c r="AD239" i="26"/>
  <c r="BB239" i="26" s="1"/>
  <c r="AC239" i="26"/>
  <c r="BA239" i="26" s="1"/>
  <c r="AB239" i="26"/>
  <c r="AA239" i="26"/>
  <c r="Z239" i="26"/>
  <c r="Y239" i="26"/>
  <c r="AW239" i="26" s="1"/>
  <c r="X239" i="26"/>
  <c r="AV239" i="26" s="1"/>
  <c r="W239" i="26"/>
  <c r="AU239" i="26" s="1"/>
  <c r="CR238" i="26"/>
  <c r="AQ238" i="26"/>
  <c r="AP238" i="26"/>
  <c r="BN238" i="26" s="1"/>
  <c r="AO238" i="26"/>
  <c r="BM238" i="26" s="1"/>
  <c r="AN238" i="26"/>
  <c r="AM238" i="26"/>
  <c r="AL238" i="26"/>
  <c r="AK238" i="26"/>
  <c r="AJ238" i="26"/>
  <c r="BH238" i="26" s="1"/>
  <c r="AI238" i="26"/>
  <c r="BG238" i="26" s="1"/>
  <c r="AH238" i="26"/>
  <c r="AG238" i="26"/>
  <c r="AF238" i="26"/>
  <c r="AE238" i="26"/>
  <c r="BC238" i="26" s="1"/>
  <c r="AD238" i="26"/>
  <c r="BB238" i="26" s="1"/>
  <c r="AC238" i="26"/>
  <c r="BA238" i="26" s="1"/>
  <c r="AB238" i="26"/>
  <c r="AA238" i="26"/>
  <c r="Z238" i="26"/>
  <c r="Y238" i="26"/>
  <c r="AW238" i="26" s="1"/>
  <c r="X238" i="26"/>
  <c r="AV238" i="26" s="1"/>
  <c r="W238" i="26"/>
  <c r="AU238" i="26" s="1"/>
  <c r="AQ237" i="26"/>
  <c r="AP237" i="26"/>
  <c r="BN237" i="26" s="1"/>
  <c r="AO237" i="26"/>
  <c r="BM237" i="26" s="1"/>
  <c r="AN237" i="26"/>
  <c r="BL237" i="26" s="1"/>
  <c r="AM237" i="26"/>
  <c r="BK237" i="26" s="1"/>
  <c r="AL237" i="26"/>
  <c r="BJ237" i="26" s="1"/>
  <c r="AK237" i="26"/>
  <c r="AJ237" i="26"/>
  <c r="BH237" i="26" s="1"/>
  <c r="AI237" i="26"/>
  <c r="BG237" i="26" s="1"/>
  <c r="AH237" i="26"/>
  <c r="BF237" i="26" s="1"/>
  <c r="AG237" i="26"/>
  <c r="BE237" i="26" s="1"/>
  <c r="AF237" i="26"/>
  <c r="BD237" i="26" s="1"/>
  <c r="AE237" i="26"/>
  <c r="AD237" i="26"/>
  <c r="BB237" i="26" s="1"/>
  <c r="AC237" i="26"/>
  <c r="BA237" i="26" s="1"/>
  <c r="AB237" i="26"/>
  <c r="AZ237" i="26" s="1"/>
  <c r="AA237" i="26"/>
  <c r="AY237" i="26" s="1"/>
  <c r="Z237" i="26"/>
  <c r="AX237" i="26" s="1"/>
  <c r="Y237" i="26"/>
  <c r="X237" i="26"/>
  <c r="AV237" i="26" s="1"/>
  <c r="W237" i="26"/>
  <c r="AU237" i="26" s="1"/>
  <c r="AQ236" i="26"/>
  <c r="AP236" i="26"/>
  <c r="BN236" i="26" s="1"/>
  <c r="AO236" i="26"/>
  <c r="BM236" i="26" s="1"/>
  <c r="AN236" i="26"/>
  <c r="AM236" i="26"/>
  <c r="AL236" i="26"/>
  <c r="AK236" i="26"/>
  <c r="BI236" i="26" s="1"/>
  <c r="AJ236" i="26"/>
  <c r="BH236" i="26" s="1"/>
  <c r="AI236" i="26"/>
  <c r="BG236" i="26" s="1"/>
  <c r="AH236" i="26"/>
  <c r="AG236" i="26"/>
  <c r="AF236" i="26"/>
  <c r="AE236" i="26"/>
  <c r="BC236" i="26" s="1"/>
  <c r="AD236" i="26"/>
  <c r="BB236" i="26" s="1"/>
  <c r="AC236" i="26"/>
  <c r="BA236" i="26" s="1"/>
  <c r="AB236" i="26"/>
  <c r="AA236" i="26"/>
  <c r="Z236" i="26"/>
  <c r="Y236" i="26"/>
  <c r="X236" i="26"/>
  <c r="AV236" i="26" s="1"/>
  <c r="W236" i="26"/>
  <c r="AU236" i="26" s="1"/>
  <c r="AQ235" i="26"/>
  <c r="BO235" i="26" s="1"/>
  <c r="AP235" i="26"/>
  <c r="BN235" i="26" s="1"/>
  <c r="AO235" i="26"/>
  <c r="BM235" i="26" s="1"/>
  <c r="AN235" i="26"/>
  <c r="BL235" i="26" s="1"/>
  <c r="AM235" i="26"/>
  <c r="BK235" i="26" s="1"/>
  <c r="AL235" i="26"/>
  <c r="AK235" i="26"/>
  <c r="BI235" i="26" s="1"/>
  <c r="AJ235" i="26"/>
  <c r="BH235" i="26" s="1"/>
  <c r="AI235" i="26"/>
  <c r="BG235" i="26" s="1"/>
  <c r="AH235" i="26"/>
  <c r="BF235" i="26" s="1"/>
  <c r="AG235" i="26"/>
  <c r="BE235" i="26" s="1"/>
  <c r="AF235" i="26"/>
  <c r="AE235" i="26"/>
  <c r="BC235" i="26" s="1"/>
  <c r="AD235" i="26"/>
  <c r="BB235" i="26" s="1"/>
  <c r="AC235" i="26"/>
  <c r="BA235" i="26" s="1"/>
  <c r="AB235" i="26"/>
  <c r="AZ235" i="26" s="1"/>
  <c r="AA235" i="26"/>
  <c r="AY235" i="26" s="1"/>
  <c r="Z235" i="26"/>
  <c r="Y235" i="26"/>
  <c r="AW235" i="26" s="1"/>
  <c r="X235" i="26"/>
  <c r="AV235" i="26" s="1"/>
  <c r="W235" i="26"/>
  <c r="AU235" i="26" s="1"/>
  <c r="BE234" i="26"/>
  <c r="AQ234" i="26"/>
  <c r="AP234" i="26"/>
  <c r="BN234" i="26" s="1"/>
  <c r="AO234" i="26"/>
  <c r="BM234" i="26" s="1"/>
  <c r="AN234" i="26"/>
  <c r="AM234" i="26"/>
  <c r="AL234" i="26"/>
  <c r="AK234" i="26"/>
  <c r="AJ234" i="26"/>
  <c r="BH234" i="26" s="1"/>
  <c r="AI234" i="26"/>
  <c r="BG234" i="26" s="1"/>
  <c r="AH234" i="26"/>
  <c r="AG234" i="26"/>
  <c r="AF234" i="26"/>
  <c r="AE234" i="26"/>
  <c r="AD234" i="26"/>
  <c r="BB234" i="26" s="1"/>
  <c r="AC234" i="26"/>
  <c r="BA234" i="26" s="1"/>
  <c r="AB234" i="26"/>
  <c r="AA234" i="26"/>
  <c r="Z234" i="26"/>
  <c r="Y234" i="26"/>
  <c r="X234" i="26"/>
  <c r="AV234" i="26" s="1"/>
  <c r="W234" i="26"/>
  <c r="AU234" i="26" s="1"/>
  <c r="DL233" i="26"/>
  <c r="DK233" i="26"/>
  <c r="DJ233" i="26"/>
  <c r="DI233" i="26"/>
  <c r="DH233" i="26"/>
  <c r="DG233" i="26"/>
  <c r="DF233" i="26"/>
  <c r="DE233" i="26"/>
  <c r="DD233" i="26"/>
  <c r="DC233" i="26"/>
  <c r="DB233" i="26"/>
  <c r="DA233" i="26"/>
  <c r="CZ233" i="26"/>
  <c r="CY233" i="26"/>
  <c r="CX233" i="26"/>
  <c r="CW233" i="26"/>
  <c r="CV233" i="26"/>
  <c r="CU233" i="26"/>
  <c r="CT233" i="26"/>
  <c r="CS233" i="26"/>
  <c r="CR233" i="26"/>
  <c r="AQ233" i="26"/>
  <c r="AP233" i="26"/>
  <c r="BN233" i="26" s="1"/>
  <c r="AO233" i="26"/>
  <c r="BM233" i="26" s="1"/>
  <c r="AN233" i="26"/>
  <c r="AM233" i="26"/>
  <c r="AL233" i="26"/>
  <c r="AK233" i="26"/>
  <c r="AJ233" i="26"/>
  <c r="BH233" i="26" s="1"/>
  <c r="CF233" i="26" s="1"/>
  <c r="AI233" i="26"/>
  <c r="BG233" i="26" s="1"/>
  <c r="AH233" i="26"/>
  <c r="AG233" i="26"/>
  <c r="AF233" i="26"/>
  <c r="AE233" i="26"/>
  <c r="AD233" i="26"/>
  <c r="BB233" i="26" s="1"/>
  <c r="AC233" i="26"/>
  <c r="BA233" i="26" s="1"/>
  <c r="AB233" i="26"/>
  <c r="AA233" i="26"/>
  <c r="Z233" i="26"/>
  <c r="Y233" i="26"/>
  <c r="X233" i="26"/>
  <c r="AV233" i="26" s="1"/>
  <c r="BT233" i="26" s="1"/>
  <c r="W233" i="26"/>
  <c r="AU233" i="26" s="1"/>
  <c r="BY232" i="26"/>
  <c r="BA232" i="26"/>
  <c r="AQ232" i="26"/>
  <c r="CM232" i="26" s="1"/>
  <c r="AP232" i="26"/>
  <c r="CL232" i="26" s="1"/>
  <c r="AO232" i="26"/>
  <c r="CK232" i="26" s="1"/>
  <c r="AN232" i="26"/>
  <c r="BL232" i="26" s="1"/>
  <c r="AM232" i="26"/>
  <c r="BK232" i="26" s="1"/>
  <c r="AL232" i="26"/>
  <c r="CH232" i="26" s="1"/>
  <c r="AK232" i="26"/>
  <c r="CG232" i="26" s="1"/>
  <c r="AJ232" i="26"/>
  <c r="CF232" i="26" s="1"/>
  <c r="AI232" i="26"/>
  <c r="CE232" i="26" s="1"/>
  <c r="AH232" i="26"/>
  <c r="BF232" i="26" s="1"/>
  <c r="AG232" i="26"/>
  <c r="CC232" i="26" s="1"/>
  <c r="AF232" i="26"/>
  <c r="BD232" i="26" s="1"/>
  <c r="AE232" i="26"/>
  <c r="CA232" i="26" s="1"/>
  <c r="AD232" i="26"/>
  <c r="BB232" i="26" s="1"/>
  <c r="AC232" i="26"/>
  <c r="AB232" i="26"/>
  <c r="AZ232" i="26" s="1"/>
  <c r="AA232" i="26"/>
  <c r="AY232" i="26" s="1"/>
  <c r="Z232" i="26"/>
  <c r="BV232" i="26" s="1"/>
  <c r="Y232" i="26"/>
  <c r="BU232" i="26" s="1"/>
  <c r="X232" i="26"/>
  <c r="BT232" i="26" s="1"/>
  <c r="W232" i="26"/>
  <c r="BS232" i="26" s="1"/>
  <c r="BR231" i="26"/>
  <c r="AT231" i="26"/>
  <c r="V231" i="26"/>
  <c r="AQ152" i="26"/>
  <c r="AP152" i="26"/>
  <c r="BN143" i="26" s="1"/>
  <c r="AO152" i="26"/>
  <c r="AN152" i="26"/>
  <c r="AM152" i="26"/>
  <c r="AL152" i="26"/>
  <c r="AK152" i="26"/>
  <c r="AJ152" i="26"/>
  <c r="AI152" i="26"/>
  <c r="AH152" i="26"/>
  <c r="AG152" i="26"/>
  <c r="AF152" i="26"/>
  <c r="AE152" i="26"/>
  <c r="AD152" i="26"/>
  <c r="BB151" i="26" s="1"/>
  <c r="AC152" i="26"/>
  <c r="AB152" i="26"/>
  <c r="AA152" i="26"/>
  <c r="Z152" i="26"/>
  <c r="Y152" i="26"/>
  <c r="X152" i="26"/>
  <c r="W152" i="26"/>
  <c r="AQ151" i="26"/>
  <c r="AP151" i="26"/>
  <c r="AO151" i="26"/>
  <c r="AN151" i="26"/>
  <c r="AM151" i="26"/>
  <c r="BK151" i="26" s="1"/>
  <c r="AL151" i="26"/>
  <c r="AK151" i="26"/>
  <c r="AJ151" i="26"/>
  <c r="AI151" i="26"/>
  <c r="AH151" i="26"/>
  <c r="AG151" i="26"/>
  <c r="AF151" i="26"/>
  <c r="AE151" i="26"/>
  <c r="AD151" i="26"/>
  <c r="AC151" i="26"/>
  <c r="AB151" i="26"/>
  <c r="AA151" i="26"/>
  <c r="Z151" i="26"/>
  <c r="Y151" i="26"/>
  <c r="X151" i="26"/>
  <c r="W151" i="26"/>
  <c r="AQ150" i="26"/>
  <c r="AP150" i="26"/>
  <c r="AO150" i="26"/>
  <c r="BM150" i="26" s="1"/>
  <c r="AN150" i="26"/>
  <c r="BL150" i="26" s="1"/>
  <c r="AM150" i="26"/>
  <c r="AL150" i="26"/>
  <c r="BJ150" i="26" s="1"/>
  <c r="AK150" i="26"/>
  <c r="AJ150" i="26"/>
  <c r="AI150" i="26"/>
  <c r="BG150" i="26" s="1"/>
  <c r="AH150" i="26"/>
  <c r="BF150" i="26" s="1"/>
  <c r="AG150" i="26"/>
  <c r="BE150" i="26" s="1"/>
  <c r="AF150" i="26"/>
  <c r="BD150" i="26" s="1"/>
  <c r="AE150" i="26"/>
  <c r="AD150" i="26"/>
  <c r="BB150" i="26" s="1"/>
  <c r="AC150" i="26"/>
  <c r="BA150" i="26" s="1"/>
  <c r="AB150" i="26"/>
  <c r="AZ150" i="26" s="1"/>
  <c r="AA150" i="26"/>
  <c r="AY150" i="26" s="1"/>
  <c r="Z150" i="26"/>
  <c r="AX150" i="26" s="1"/>
  <c r="Y150" i="26"/>
  <c r="X150" i="26"/>
  <c r="W150" i="26"/>
  <c r="AU150" i="26" s="1"/>
  <c r="AQ149" i="26"/>
  <c r="AP149" i="26"/>
  <c r="BN149" i="26" s="1"/>
  <c r="AO149" i="26"/>
  <c r="AN149" i="26"/>
  <c r="BL149" i="26" s="1"/>
  <c r="AM149" i="26"/>
  <c r="AL149" i="26"/>
  <c r="AK149" i="26"/>
  <c r="AJ149" i="26"/>
  <c r="AI149" i="26"/>
  <c r="AH149" i="26"/>
  <c r="BF149" i="26" s="1"/>
  <c r="AG149" i="26"/>
  <c r="BE149" i="26" s="1"/>
  <c r="AF149" i="26"/>
  <c r="BD149" i="26" s="1"/>
  <c r="AE149" i="26"/>
  <c r="AD149" i="26"/>
  <c r="AC149" i="26"/>
  <c r="AB149" i="26"/>
  <c r="AZ149" i="26" s="1"/>
  <c r="AA149" i="26"/>
  <c r="Z149" i="26"/>
  <c r="AX149" i="26" s="1"/>
  <c r="Y149" i="26"/>
  <c r="X149" i="26"/>
  <c r="W149" i="26"/>
  <c r="AQ148" i="26"/>
  <c r="BO148" i="26" s="1"/>
  <c r="AP148" i="26"/>
  <c r="AO148" i="26"/>
  <c r="BM148" i="26" s="1"/>
  <c r="AN148" i="26"/>
  <c r="BL148" i="26" s="1"/>
  <c r="AM148" i="26"/>
  <c r="AL148" i="26"/>
  <c r="AK148" i="26"/>
  <c r="BI148" i="26" s="1"/>
  <c r="AJ148" i="26"/>
  <c r="AI148" i="26"/>
  <c r="BG148" i="26" s="1"/>
  <c r="AH148" i="26"/>
  <c r="BF148" i="26" s="1"/>
  <c r="AG148" i="26"/>
  <c r="AF148" i="26"/>
  <c r="AE148" i="26"/>
  <c r="BC148" i="26" s="1"/>
  <c r="AD148" i="26"/>
  <c r="AC148" i="26"/>
  <c r="BA148" i="26" s="1"/>
  <c r="AB148" i="26"/>
  <c r="AZ148" i="26" s="1"/>
  <c r="AA148" i="26"/>
  <c r="Z148" i="26"/>
  <c r="Y148" i="26"/>
  <c r="AW148" i="26" s="1"/>
  <c r="X148" i="26"/>
  <c r="W148" i="26"/>
  <c r="AU148" i="26" s="1"/>
  <c r="AQ147" i="26"/>
  <c r="AP147" i="26"/>
  <c r="AO147" i="26"/>
  <c r="AN147" i="26"/>
  <c r="AM147" i="26"/>
  <c r="BK147" i="26" s="1"/>
  <c r="AL147" i="26"/>
  <c r="BJ147" i="26" s="1"/>
  <c r="AK147" i="26"/>
  <c r="AJ147" i="26"/>
  <c r="AI147" i="26"/>
  <c r="AH147" i="26"/>
  <c r="AG147" i="26"/>
  <c r="AF147" i="26"/>
  <c r="BD147" i="26" s="1"/>
  <c r="AE147" i="26"/>
  <c r="AD147" i="26"/>
  <c r="AC147" i="26"/>
  <c r="AB147" i="26"/>
  <c r="AA147" i="26"/>
  <c r="AY147" i="26" s="1"/>
  <c r="Z147" i="26"/>
  <c r="AX147" i="26" s="1"/>
  <c r="Y147" i="26"/>
  <c r="X147" i="26"/>
  <c r="W147" i="26"/>
  <c r="BH146" i="26"/>
  <c r="AQ146" i="26"/>
  <c r="AP146" i="26"/>
  <c r="AO146" i="26"/>
  <c r="BM146" i="26" s="1"/>
  <c r="AN146" i="26"/>
  <c r="BL146" i="26" s="1"/>
  <c r="AM146" i="26"/>
  <c r="BK146" i="26" s="1"/>
  <c r="AL146" i="26"/>
  <c r="BJ146" i="26" s="1"/>
  <c r="AK146" i="26"/>
  <c r="AJ146" i="26"/>
  <c r="AI146" i="26"/>
  <c r="BG146" i="26" s="1"/>
  <c r="AH146" i="26"/>
  <c r="BF146" i="26" s="1"/>
  <c r="AG146" i="26"/>
  <c r="BE146" i="26" s="1"/>
  <c r="AF146" i="26"/>
  <c r="BD146" i="26" s="1"/>
  <c r="AE146" i="26"/>
  <c r="AD146" i="26"/>
  <c r="AC146" i="26"/>
  <c r="BA146" i="26" s="1"/>
  <c r="AB146" i="26"/>
  <c r="AZ146" i="26" s="1"/>
  <c r="AA146" i="26"/>
  <c r="Z146" i="26"/>
  <c r="AX146" i="26" s="1"/>
  <c r="Y146" i="26"/>
  <c r="X146" i="26"/>
  <c r="W146" i="26"/>
  <c r="AU146" i="26" s="1"/>
  <c r="AQ145" i="26"/>
  <c r="AP145" i="26"/>
  <c r="AO145" i="26"/>
  <c r="AN145" i="26"/>
  <c r="AM145" i="26"/>
  <c r="BK145" i="26" s="1"/>
  <c r="AL145" i="26"/>
  <c r="BJ145" i="26" s="1"/>
  <c r="AK145" i="26"/>
  <c r="AJ145" i="26"/>
  <c r="AI145" i="26"/>
  <c r="AH145" i="26"/>
  <c r="AG145" i="26"/>
  <c r="AF145" i="26"/>
  <c r="BD145" i="26" s="1"/>
  <c r="AE145" i="26"/>
  <c r="AD145" i="26"/>
  <c r="AC145" i="26"/>
  <c r="AB145" i="26"/>
  <c r="AA145" i="26"/>
  <c r="Z145" i="26"/>
  <c r="AX145" i="26" s="1"/>
  <c r="Y145" i="26"/>
  <c r="X145" i="26"/>
  <c r="W145" i="26"/>
  <c r="AQ144" i="26"/>
  <c r="AP144" i="26"/>
  <c r="AO144" i="26"/>
  <c r="BM144" i="26" s="1"/>
  <c r="AN144" i="26"/>
  <c r="BL144" i="26" s="1"/>
  <c r="AM144" i="26"/>
  <c r="AL144" i="26"/>
  <c r="BJ144" i="26" s="1"/>
  <c r="AK144" i="26"/>
  <c r="AJ144" i="26"/>
  <c r="AI144" i="26"/>
  <c r="BG144" i="26" s="1"/>
  <c r="AH144" i="26"/>
  <c r="BF144" i="26" s="1"/>
  <c r="AG144" i="26"/>
  <c r="BE144" i="26" s="1"/>
  <c r="AF144" i="26"/>
  <c r="BD144" i="26" s="1"/>
  <c r="AE144" i="26"/>
  <c r="AD144" i="26"/>
  <c r="AC144" i="26"/>
  <c r="BA144" i="26" s="1"/>
  <c r="AB144" i="26"/>
  <c r="AZ144" i="26" s="1"/>
  <c r="AA144" i="26"/>
  <c r="AY144" i="26" s="1"/>
  <c r="Z144" i="26"/>
  <c r="AX144" i="26" s="1"/>
  <c r="Y144" i="26"/>
  <c r="X144" i="26"/>
  <c r="W144" i="26"/>
  <c r="AU144" i="26" s="1"/>
  <c r="AV143" i="26"/>
  <c r="AQ143" i="26"/>
  <c r="AP143" i="26"/>
  <c r="AO143" i="26"/>
  <c r="BM143" i="26" s="1"/>
  <c r="AN143" i="26"/>
  <c r="BL143" i="26" s="1"/>
  <c r="AM143" i="26"/>
  <c r="AL143" i="26"/>
  <c r="BJ143" i="26" s="1"/>
  <c r="AK143" i="26"/>
  <c r="AJ143" i="26"/>
  <c r="AI143" i="26"/>
  <c r="BG143" i="26" s="1"/>
  <c r="AH143" i="26"/>
  <c r="BF143" i="26" s="1"/>
  <c r="AG143" i="26"/>
  <c r="BE143" i="26" s="1"/>
  <c r="AF143" i="26"/>
  <c r="BD143" i="26" s="1"/>
  <c r="AE143" i="26"/>
  <c r="AD143" i="26"/>
  <c r="AC143" i="26"/>
  <c r="BA143" i="26" s="1"/>
  <c r="AB143" i="26"/>
  <c r="AZ143" i="26" s="1"/>
  <c r="AA143" i="26"/>
  <c r="Z143" i="26"/>
  <c r="AX143" i="26" s="1"/>
  <c r="Y143" i="26"/>
  <c r="X143" i="26"/>
  <c r="W143" i="26"/>
  <c r="AU143" i="26" s="1"/>
  <c r="AQ142" i="26"/>
  <c r="AP142" i="26"/>
  <c r="AO142" i="26"/>
  <c r="BM142" i="26" s="1"/>
  <c r="AN142" i="26"/>
  <c r="BL142" i="26" s="1"/>
  <c r="AM142" i="26"/>
  <c r="AL142" i="26"/>
  <c r="AK142" i="26"/>
  <c r="AJ142" i="26"/>
  <c r="AI142" i="26"/>
  <c r="BG142" i="26" s="1"/>
  <c r="AH142" i="26"/>
  <c r="BF142" i="26" s="1"/>
  <c r="AG142" i="26"/>
  <c r="AF142" i="26"/>
  <c r="AE142" i="26"/>
  <c r="AD142" i="26"/>
  <c r="AC142" i="26"/>
  <c r="BA142" i="26" s="1"/>
  <c r="AB142" i="26"/>
  <c r="AZ142" i="26" s="1"/>
  <c r="AA142" i="26"/>
  <c r="Z142" i="26"/>
  <c r="Y142" i="26"/>
  <c r="X142" i="26"/>
  <c r="W142" i="26"/>
  <c r="AU142" i="26" s="1"/>
  <c r="CR141" i="26"/>
  <c r="AQ141" i="26"/>
  <c r="AP141" i="26"/>
  <c r="AO141" i="26"/>
  <c r="BM141" i="26" s="1"/>
  <c r="AN141" i="26"/>
  <c r="BL141" i="26" s="1"/>
  <c r="AM141" i="26"/>
  <c r="BK141" i="26" s="1"/>
  <c r="AL141" i="26"/>
  <c r="BJ141" i="26" s="1"/>
  <c r="AK141" i="26"/>
  <c r="AJ141" i="26"/>
  <c r="AI141" i="26"/>
  <c r="AH141" i="26"/>
  <c r="BF141" i="26" s="1"/>
  <c r="AG141" i="26"/>
  <c r="BE141" i="26" s="1"/>
  <c r="AF141" i="26"/>
  <c r="BD141" i="26" s="1"/>
  <c r="AE141" i="26"/>
  <c r="AD141" i="26"/>
  <c r="AC141" i="26"/>
  <c r="AB141" i="26"/>
  <c r="AZ141" i="26" s="1"/>
  <c r="AA141" i="26"/>
  <c r="AY141" i="26" s="1"/>
  <c r="Z141" i="26"/>
  <c r="AX141" i="26" s="1"/>
  <c r="Y141" i="26"/>
  <c r="X141" i="26"/>
  <c r="W141" i="26"/>
  <c r="BO140" i="26"/>
  <c r="BI140" i="26"/>
  <c r="AQ140" i="26"/>
  <c r="AP140" i="26"/>
  <c r="AO140" i="26"/>
  <c r="BM140" i="26" s="1"/>
  <c r="AN140" i="26"/>
  <c r="BL140" i="26" s="1"/>
  <c r="AM140" i="26"/>
  <c r="BK140" i="26" s="1"/>
  <c r="AL140" i="26"/>
  <c r="BJ140" i="26" s="1"/>
  <c r="AK140" i="26"/>
  <c r="AJ140" i="26"/>
  <c r="AI140" i="26"/>
  <c r="BG140" i="26" s="1"/>
  <c r="AH140" i="26"/>
  <c r="BF140" i="26" s="1"/>
  <c r="AG140" i="26"/>
  <c r="BE140" i="26" s="1"/>
  <c r="AF140" i="26"/>
  <c r="BD140" i="26" s="1"/>
  <c r="AE140" i="26"/>
  <c r="AD140" i="26"/>
  <c r="AC140" i="26"/>
  <c r="BA140" i="26" s="1"/>
  <c r="AB140" i="26"/>
  <c r="AZ140" i="26" s="1"/>
  <c r="AA140" i="26"/>
  <c r="AY140" i="26" s="1"/>
  <c r="Z140" i="26"/>
  <c r="AX140" i="26" s="1"/>
  <c r="Y140" i="26"/>
  <c r="AW140" i="26" s="1"/>
  <c r="X140" i="26"/>
  <c r="W140" i="26"/>
  <c r="AU140" i="26" s="1"/>
  <c r="AQ139" i="26"/>
  <c r="BO139" i="26" s="1"/>
  <c r="AP139" i="26"/>
  <c r="BN139" i="26" s="1"/>
  <c r="AO139" i="26"/>
  <c r="BM139" i="26" s="1"/>
  <c r="AN139" i="26"/>
  <c r="BL139" i="26" s="1"/>
  <c r="AM139" i="26"/>
  <c r="BK139" i="26" s="1"/>
  <c r="AL139" i="26"/>
  <c r="BJ139" i="26" s="1"/>
  <c r="AK139" i="26"/>
  <c r="BI139" i="26" s="1"/>
  <c r="AJ139" i="26"/>
  <c r="BH139" i="26" s="1"/>
  <c r="AI139" i="26"/>
  <c r="BG139" i="26" s="1"/>
  <c r="AH139" i="26"/>
  <c r="BF139" i="26" s="1"/>
  <c r="AG139" i="26"/>
  <c r="AF139" i="26"/>
  <c r="BD139" i="26" s="1"/>
  <c r="AE139" i="26"/>
  <c r="BC139" i="26" s="1"/>
  <c r="AD139" i="26"/>
  <c r="BB139" i="26" s="1"/>
  <c r="AC139" i="26"/>
  <c r="BA139" i="26" s="1"/>
  <c r="AB139" i="26"/>
  <c r="AZ139" i="26" s="1"/>
  <c r="AA139" i="26"/>
  <c r="AY139" i="26" s="1"/>
  <c r="Z139" i="26"/>
  <c r="AX139" i="26" s="1"/>
  <c r="Y139" i="26"/>
  <c r="AW139" i="26" s="1"/>
  <c r="X139" i="26"/>
  <c r="AV139" i="26" s="1"/>
  <c r="W139" i="26"/>
  <c r="AU139" i="26" s="1"/>
  <c r="AQ138" i="26"/>
  <c r="AP138" i="26"/>
  <c r="AO138" i="26"/>
  <c r="BM138" i="26" s="1"/>
  <c r="AN138" i="26"/>
  <c r="BL138" i="26" s="1"/>
  <c r="AM138" i="26"/>
  <c r="BK138" i="26" s="1"/>
  <c r="AL138" i="26"/>
  <c r="BJ138" i="26" s="1"/>
  <c r="AK138" i="26"/>
  <c r="AJ138" i="26"/>
  <c r="AI138" i="26"/>
  <c r="BG138" i="26" s="1"/>
  <c r="AH138" i="26"/>
  <c r="BF138" i="26" s="1"/>
  <c r="AG138" i="26"/>
  <c r="AF138" i="26"/>
  <c r="BD138" i="26" s="1"/>
  <c r="AE138" i="26"/>
  <c r="AD138" i="26"/>
  <c r="AC138" i="26"/>
  <c r="BA138" i="26" s="1"/>
  <c r="AB138" i="26"/>
  <c r="AA138" i="26"/>
  <c r="AY138" i="26" s="1"/>
  <c r="Z138" i="26"/>
  <c r="AX138" i="26" s="1"/>
  <c r="Y138" i="26"/>
  <c r="X138" i="26"/>
  <c r="W138" i="26"/>
  <c r="AU138" i="26" s="1"/>
  <c r="BB137" i="26"/>
  <c r="AQ137" i="26"/>
  <c r="AP137" i="26"/>
  <c r="AO137" i="26"/>
  <c r="BM137" i="26" s="1"/>
  <c r="AN137" i="26"/>
  <c r="BL137" i="26" s="1"/>
  <c r="AM137" i="26"/>
  <c r="AL137" i="26"/>
  <c r="BJ137" i="26" s="1"/>
  <c r="AK137" i="26"/>
  <c r="AJ137" i="26"/>
  <c r="AI137" i="26"/>
  <c r="BG137" i="26" s="1"/>
  <c r="AH137" i="26"/>
  <c r="AG137" i="26"/>
  <c r="AF137" i="26"/>
  <c r="BD137" i="26" s="1"/>
  <c r="AE137" i="26"/>
  <c r="AD137" i="26"/>
  <c r="AC137" i="26"/>
  <c r="BA137" i="26" s="1"/>
  <c r="AB137" i="26"/>
  <c r="AA137" i="26"/>
  <c r="Z137" i="26"/>
  <c r="AX137" i="26" s="1"/>
  <c r="Y137" i="26"/>
  <c r="X137" i="26"/>
  <c r="W137" i="26"/>
  <c r="AU137" i="26" s="1"/>
  <c r="DL136" i="26"/>
  <c r="DK136" i="26"/>
  <c r="DJ136" i="26"/>
  <c r="DI136" i="26"/>
  <c r="DH136" i="26"/>
  <c r="DG136" i="26"/>
  <c r="DF136" i="26"/>
  <c r="DE136" i="26"/>
  <c r="DD136" i="26"/>
  <c r="DC136" i="26"/>
  <c r="DB136" i="26"/>
  <c r="DA136" i="26"/>
  <c r="CZ136" i="26"/>
  <c r="CY136" i="26"/>
  <c r="CX136" i="26"/>
  <c r="CW136" i="26"/>
  <c r="CV136" i="26"/>
  <c r="CU136" i="26"/>
  <c r="CT136" i="26"/>
  <c r="CS136" i="26"/>
  <c r="CR136" i="26"/>
  <c r="BG136" i="26"/>
  <c r="AQ136" i="26"/>
  <c r="AP136" i="26"/>
  <c r="AO136" i="26"/>
  <c r="BM136" i="26" s="1"/>
  <c r="AN136" i="26"/>
  <c r="BL136" i="26" s="1"/>
  <c r="AM136" i="26"/>
  <c r="AL136" i="26"/>
  <c r="BJ136" i="26" s="1"/>
  <c r="AK136" i="26"/>
  <c r="AJ136" i="26"/>
  <c r="AI136" i="26"/>
  <c r="AH136" i="26"/>
  <c r="BF136" i="26" s="1"/>
  <c r="AG136" i="26"/>
  <c r="AF136" i="26"/>
  <c r="BD136" i="26" s="1"/>
  <c r="AE136" i="26"/>
  <c r="AD136" i="26"/>
  <c r="AC136" i="26"/>
  <c r="BA136" i="26" s="1"/>
  <c r="AB136" i="26"/>
  <c r="AZ136" i="26" s="1"/>
  <c r="AA136" i="26"/>
  <c r="Z136" i="26"/>
  <c r="AX136" i="26" s="1"/>
  <c r="Y136" i="26"/>
  <c r="X136" i="26"/>
  <c r="W136" i="26"/>
  <c r="AU136" i="26" s="1"/>
  <c r="AQ135" i="26"/>
  <c r="CM135" i="26" s="1"/>
  <c r="AP135" i="26"/>
  <c r="BN135" i="26" s="1"/>
  <c r="AO135" i="26"/>
  <c r="BM135" i="26" s="1"/>
  <c r="AN135" i="26"/>
  <c r="BL135" i="26" s="1"/>
  <c r="AM135" i="26"/>
  <c r="CI135" i="26" s="1"/>
  <c r="AL135" i="26"/>
  <c r="CH135" i="26" s="1"/>
  <c r="AK135" i="26"/>
  <c r="CG135" i="26" s="1"/>
  <c r="AJ135" i="26"/>
  <c r="BH135" i="26" s="1"/>
  <c r="AI135" i="26"/>
  <c r="BG135" i="26" s="1"/>
  <c r="AH135" i="26"/>
  <c r="CD135" i="26" s="1"/>
  <c r="AG135" i="26"/>
  <c r="CC135" i="26" s="1"/>
  <c r="AF135" i="26"/>
  <c r="CB135" i="26" s="1"/>
  <c r="AE135" i="26"/>
  <c r="CA135" i="26" s="1"/>
  <c r="AD135" i="26"/>
  <c r="BB135" i="26" s="1"/>
  <c r="AC135" i="26"/>
  <c r="BA135" i="26" s="1"/>
  <c r="AB135" i="26"/>
  <c r="AZ135" i="26" s="1"/>
  <c r="AA135" i="26"/>
  <c r="BW135" i="26" s="1"/>
  <c r="Z135" i="26"/>
  <c r="BV135" i="26" s="1"/>
  <c r="Y135" i="26"/>
  <c r="AW135" i="26" s="1"/>
  <c r="X135" i="26"/>
  <c r="AV135" i="26" s="1"/>
  <c r="W135" i="26"/>
  <c r="AU135" i="26" s="1"/>
  <c r="BR134" i="26"/>
  <c r="AT134" i="26"/>
  <c r="V134" i="26"/>
  <c r="AQ119" i="26"/>
  <c r="AP119" i="26"/>
  <c r="AO119" i="26"/>
  <c r="AN119" i="26"/>
  <c r="AM119" i="26"/>
  <c r="AL119" i="26"/>
  <c r="AK119" i="26"/>
  <c r="AJ119" i="26"/>
  <c r="AI119" i="26"/>
  <c r="AH119" i="26"/>
  <c r="AG119" i="26"/>
  <c r="AF119" i="26"/>
  <c r="AE119" i="26"/>
  <c r="AD119" i="26"/>
  <c r="AC119" i="26"/>
  <c r="AB119" i="26"/>
  <c r="AA119" i="26"/>
  <c r="Z119" i="26"/>
  <c r="Y119" i="26"/>
  <c r="AW106" i="26" s="1"/>
  <c r="X119" i="26"/>
  <c r="W119" i="26"/>
  <c r="AQ118" i="26"/>
  <c r="AP118" i="26"/>
  <c r="AO118" i="26"/>
  <c r="BM118" i="26" s="1"/>
  <c r="AN118" i="26"/>
  <c r="BL118" i="26" s="1"/>
  <c r="AM118" i="26"/>
  <c r="BK118" i="26" s="1"/>
  <c r="AL118" i="26"/>
  <c r="AK118" i="26"/>
  <c r="AJ118" i="26"/>
  <c r="AI118" i="26"/>
  <c r="BG118" i="26" s="1"/>
  <c r="AH118" i="26"/>
  <c r="BF118" i="26" s="1"/>
  <c r="AG118" i="26"/>
  <c r="AF118" i="26"/>
  <c r="AE118" i="26"/>
  <c r="AD118" i="26"/>
  <c r="AC118" i="26"/>
  <c r="BA118" i="26" s="1"/>
  <c r="AB118" i="26"/>
  <c r="AZ118" i="26" s="1"/>
  <c r="AA118" i="26"/>
  <c r="Z118" i="26"/>
  <c r="Y118" i="26"/>
  <c r="X118" i="26"/>
  <c r="W118" i="26"/>
  <c r="AU118" i="26" s="1"/>
  <c r="AQ117" i="26"/>
  <c r="BO117" i="26" s="1"/>
  <c r="AP117" i="26"/>
  <c r="AO117" i="26"/>
  <c r="AN117" i="26"/>
  <c r="BL117" i="26" s="1"/>
  <c r="AM117" i="26"/>
  <c r="AL117" i="26"/>
  <c r="BJ117" i="26" s="1"/>
  <c r="AK117" i="26"/>
  <c r="BI117" i="26" s="1"/>
  <c r="AJ117" i="26"/>
  <c r="AI117" i="26"/>
  <c r="AH117" i="26"/>
  <c r="BF117" i="26" s="1"/>
  <c r="AG117" i="26"/>
  <c r="AF117" i="26"/>
  <c r="AE117" i="26"/>
  <c r="BC117" i="26" s="1"/>
  <c r="AD117" i="26"/>
  <c r="AC117" i="26"/>
  <c r="BA117" i="26" s="1"/>
  <c r="AB117" i="26"/>
  <c r="AZ117" i="26" s="1"/>
  <c r="AA117" i="26"/>
  <c r="Z117" i="26"/>
  <c r="Y117" i="26"/>
  <c r="AW117" i="26" s="1"/>
  <c r="X117" i="26"/>
  <c r="W117" i="26"/>
  <c r="AQ116" i="26"/>
  <c r="AP116" i="26"/>
  <c r="AO116" i="26"/>
  <c r="BM116" i="26" s="1"/>
  <c r="AN116" i="26"/>
  <c r="BL116" i="26" s="1"/>
  <c r="AM116" i="26"/>
  <c r="AL116" i="26"/>
  <c r="AK116" i="26"/>
  <c r="AJ116" i="26"/>
  <c r="AI116" i="26"/>
  <c r="BG116" i="26" s="1"/>
  <c r="AH116" i="26"/>
  <c r="BF116" i="26" s="1"/>
  <c r="AG116" i="26"/>
  <c r="AF116" i="26"/>
  <c r="AE116" i="26"/>
  <c r="AD116" i="26"/>
  <c r="AC116" i="26"/>
  <c r="BA116" i="26" s="1"/>
  <c r="AB116" i="26"/>
  <c r="AZ116" i="26" s="1"/>
  <c r="AA116" i="26"/>
  <c r="Z116" i="26"/>
  <c r="Y116" i="26"/>
  <c r="X116" i="26"/>
  <c r="W116" i="26"/>
  <c r="AU116" i="26" s="1"/>
  <c r="AQ115" i="26"/>
  <c r="BO115" i="26" s="1"/>
  <c r="AP115" i="26"/>
  <c r="AO115" i="26"/>
  <c r="BM115" i="26" s="1"/>
  <c r="AN115" i="26"/>
  <c r="BL115" i="26" s="1"/>
  <c r="AM115" i="26"/>
  <c r="AL115" i="26"/>
  <c r="AK115" i="26"/>
  <c r="BI115" i="26" s="1"/>
  <c r="AJ115" i="26"/>
  <c r="AI115" i="26"/>
  <c r="BG115" i="26" s="1"/>
  <c r="AH115" i="26"/>
  <c r="BF115" i="26" s="1"/>
  <c r="AG115" i="26"/>
  <c r="AF115" i="26"/>
  <c r="AE115" i="26"/>
  <c r="BC115" i="26" s="1"/>
  <c r="AD115" i="26"/>
  <c r="AC115" i="26"/>
  <c r="BA115" i="26" s="1"/>
  <c r="AB115" i="26"/>
  <c r="AZ115" i="26" s="1"/>
  <c r="AA115" i="26"/>
  <c r="Z115" i="26"/>
  <c r="Y115" i="26"/>
  <c r="AW115" i="26" s="1"/>
  <c r="X115" i="26"/>
  <c r="W115" i="26"/>
  <c r="AU115" i="26" s="1"/>
  <c r="BL114" i="26"/>
  <c r="AQ114" i="26"/>
  <c r="AP114" i="26"/>
  <c r="AO114" i="26"/>
  <c r="AN114" i="26"/>
  <c r="AM114" i="26"/>
  <c r="AL114" i="26"/>
  <c r="AK114" i="26"/>
  <c r="AJ114" i="26"/>
  <c r="AI114" i="26"/>
  <c r="AH114" i="26"/>
  <c r="BF114" i="26" s="1"/>
  <c r="AG114" i="26"/>
  <c r="AF114" i="26"/>
  <c r="AE114" i="26"/>
  <c r="AD114" i="26"/>
  <c r="AC114" i="26"/>
  <c r="BA114" i="26" s="1"/>
  <c r="AB114" i="26"/>
  <c r="AZ114" i="26" s="1"/>
  <c r="AA114" i="26"/>
  <c r="Z114" i="26"/>
  <c r="Y114" i="26"/>
  <c r="X114" i="26"/>
  <c r="W114" i="26"/>
  <c r="AQ113" i="26"/>
  <c r="AP113" i="26"/>
  <c r="AO113" i="26"/>
  <c r="BM113" i="26" s="1"/>
  <c r="AN113" i="26"/>
  <c r="BL113" i="26" s="1"/>
  <c r="AM113" i="26"/>
  <c r="AL113" i="26"/>
  <c r="BJ113" i="26" s="1"/>
  <c r="AK113" i="26"/>
  <c r="AJ113" i="26"/>
  <c r="AI113" i="26"/>
  <c r="BG113" i="26" s="1"/>
  <c r="AH113" i="26"/>
  <c r="BF113" i="26" s="1"/>
  <c r="AG113" i="26"/>
  <c r="AF113" i="26"/>
  <c r="BD113" i="26" s="1"/>
  <c r="AE113" i="26"/>
  <c r="AD113" i="26"/>
  <c r="AC113" i="26"/>
  <c r="BA113" i="26" s="1"/>
  <c r="AB113" i="26"/>
  <c r="AZ113" i="26" s="1"/>
  <c r="AA113" i="26"/>
  <c r="Z113" i="26"/>
  <c r="AX113" i="26" s="1"/>
  <c r="Y113" i="26"/>
  <c r="X113" i="26"/>
  <c r="W113" i="26"/>
  <c r="AU113" i="26" s="1"/>
  <c r="BL112" i="26"/>
  <c r="BF112" i="26"/>
  <c r="AQ112" i="26"/>
  <c r="AP112" i="26"/>
  <c r="AO112" i="26"/>
  <c r="BM112" i="26" s="1"/>
  <c r="AN112" i="26"/>
  <c r="AM112" i="26"/>
  <c r="AL112" i="26"/>
  <c r="AK112" i="26"/>
  <c r="AJ112" i="26"/>
  <c r="AI112" i="26"/>
  <c r="AH112" i="26"/>
  <c r="AG112" i="26"/>
  <c r="AF112" i="26"/>
  <c r="AE112" i="26"/>
  <c r="AD112" i="26"/>
  <c r="AC112" i="26"/>
  <c r="AB112" i="26"/>
  <c r="AZ112" i="26" s="1"/>
  <c r="AA112" i="26"/>
  <c r="Z112" i="26"/>
  <c r="Y112" i="26"/>
  <c r="X112" i="26"/>
  <c r="W112" i="26"/>
  <c r="AQ111" i="26"/>
  <c r="AP111" i="26"/>
  <c r="AO111" i="26"/>
  <c r="BM111" i="26" s="1"/>
  <c r="AN111" i="26"/>
  <c r="BL111" i="26" s="1"/>
  <c r="AM111" i="26"/>
  <c r="AL111" i="26"/>
  <c r="AK111" i="26"/>
  <c r="AJ111" i="26"/>
  <c r="AI111" i="26"/>
  <c r="BG111" i="26" s="1"/>
  <c r="AH111" i="26"/>
  <c r="BF111" i="26" s="1"/>
  <c r="AG111" i="26"/>
  <c r="AF111" i="26"/>
  <c r="AE111" i="26"/>
  <c r="AD111" i="26"/>
  <c r="AC111" i="26"/>
  <c r="BA111" i="26" s="1"/>
  <c r="AB111" i="26"/>
  <c r="AZ111" i="26" s="1"/>
  <c r="AA111" i="26"/>
  <c r="Z111" i="26"/>
  <c r="Y111" i="26"/>
  <c r="X111" i="26"/>
  <c r="W111" i="26"/>
  <c r="AQ110" i="26"/>
  <c r="BO110" i="26" s="1"/>
  <c r="AP110" i="26"/>
  <c r="AO110" i="26"/>
  <c r="BM110" i="26" s="1"/>
  <c r="AN110" i="26"/>
  <c r="BL110" i="26" s="1"/>
  <c r="AM110" i="26"/>
  <c r="AL110" i="26"/>
  <c r="BJ110" i="26" s="1"/>
  <c r="AK110" i="26"/>
  <c r="BI110" i="26" s="1"/>
  <c r="AJ110" i="26"/>
  <c r="AI110" i="26"/>
  <c r="BG110" i="26" s="1"/>
  <c r="AH110" i="26"/>
  <c r="BF110" i="26" s="1"/>
  <c r="AG110" i="26"/>
  <c r="AF110" i="26"/>
  <c r="BD110" i="26" s="1"/>
  <c r="AE110" i="26"/>
  <c r="BC110" i="26" s="1"/>
  <c r="AD110" i="26"/>
  <c r="AC110" i="26"/>
  <c r="BA110" i="26" s="1"/>
  <c r="AB110" i="26"/>
  <c r="AZ110" i="26" s="1"/>
  <c r="AA110" i="26"/>
  <c r="Z110" i="26"/>
  <c r="AX110" i="26" s="1"/>
  <c r="Y110" i="26"/>
  <c r="AW110" i="26" s="1"/>
  <c r="X110" i="26"/>
  <c r="W110" i="26"/>
  <c r="AU110" i="26" s="1"/>
  <c r="AQ109" i="26"/>
  <c r="AP109" i="26"/>
  <c r="AO109" i="26"/>
  <c r="BM109" i="26" s="1"/>
  <c r="AN109" i="26"/>
  <c r="BL109" i="26" s="1"/>
  <c r="AM109" i="26"/>
  <c r="AL109" i="26"/>
  <c r="AK109" i="26"/>
  <c r="BI109" i="26" s="1"/>
  <c r="AJ109" i="26"/>
  <c r="AI109" i="26"/>
  <c r="BG109" i="26" s="1"/>
  <c r="AH109" i="26"/>
  <c r="BF109" i="26" s="1"/>
  <c r="AG109" i="26"/>
  <c r="AF109" i="26"/>
  <c r="AE109" i="26"/>
  <c r="AD109" i="26"/>
  <c r="AC109" i="26"/>
  <c r="BA109" i="26" s="1"/>
  <c r="AB109" i="26"/>
  <c r="AZ109" i="26" s="1"/>
  <c r="AA109" i="26"/>
  <c r="Z109" i="26"/>
  <c r="Y109" i="26"/>
  <c r="X109" i="26"/>
  <c r="W109" i="26"/>
  <c r="AU109" i="26" s="1"/>
  <c r="CR108" i="26"/>
  <c r="AQ108" i="26"/>
  <c r="AP108" i="26"/>
  <c r="AO108" i="26"/>
  <c r="BM108" i="26" s="1"/>
  <c r="AN108" i="26"/>
  <c r="BL108" i="26" s="1"/>
  <c r="AM108" i="26"/>
  <c r="AL108" i="26"/>
  <c r="AK108" i="26"/>
  <c r="AJ108" i="26"/>
  <c r="AI108" i="26"/>
  <c r="BG108" i="26" s="1"/>
  <c r="AH108" i="26"/>
  <c r="BF108" i="26" s="1"/>
  <c r="AG108" i="26"/>
  <c r="AF108" i="26"/>
  <c r="AE108" i="26"/>
  <c r="AD108" i="26"/>
  <c r="AC108" i="26"/>
  <c r="AB108" i="26"/>
  <c r="AZ108" i="26" s="1"/>
  <c r="AA108" i="26"/>
  <c r="AY108" i="26" s="1"/>
  <c r="Z108" i="26"/>
  <c r="Y108" i="26"/>
  <c r="X108" i="26"/>
  <c r="W108" i="26"/>
  <c r="AU108" i="26" s="1"/>
  <c r="AQ107" i="26"/>
  <c r="BO107" i="26" s="1"/>
  <c r="AP107" i="26"/>
  <c r="BN107" i="26" s="1"/>
  <c r="AO107" i="26"/>
  <c r="AN107" i="26"/>
  <c r="BL107" i="26" s="1"/>
  <c r="AM107" i="26"/>
  <c r="AL107" i="26"/>
  <c r="BJ107" i="26" s="1"/>
  <c r="AK107" i="26"/>
  <c r="BI107" i="26" s="1"/>
  <c r="AJ107" i="26"/>
  <c r="BH107" i="26" s="1"/>
  <c r="AI107" i="26"/>
  <c r="AH107" i="26"/>
  <c r="BF107" i="26" s="1"/>
  <c r="AG107" i="26"/>
  <c r="AF107" i="26"/>
  <c r="AE107" i="26"/>
  <c r="BC107" i="26" s="1"/>
  <c r="AD107" i="26"/>
  <c r="BB107" i="26" s="1"/>
  <c r="AC107" i="26"/>
  <c r="AB107" i="26"/>
  <c r="AZ107" i="26" s="1"/>
  <c r="AA107" i="26"/>
  <c r="Z107" i="26"/>
  <c r="AX107" i="26" s="1"/>
  <c r="Y107" i="26"/>
  <c r="AW107" i="26" s="1"/>
  <c r="X107" i="26"/>
  <c r="AV107" i="26" s="1"/>
  <c r="W107" i="26"/>
  <c r="AQ106" i="26"/>
  <c r="AP106" i="26"/>
  <c r="AO106" i="26"/>
  <c r="AN106" i="26"/>
  <c r="BL106" i="26" s="1"/>
  <c r="AM106" i="26"/>
  <c r="BK106" i="26" s="1"/>
  <c r="AL106" i="26"/>
  <c r="AK106" i="26"/>
  <c r="AJ106" i="26"/>
  <c r="AI106" i="26"/>
  <c r="BG106" i="26" s="1"/>
  <c r="AH106" i="26"/>
  <c r="BF106" i="26" s="1"/>
  <c r="AG106" i="26"/>
  <c r="BE106" i="26" s="1"/>
  <c r="AF106" i="26"/>
  <c r="AE106" i="26"/>
  <c r="AD106" i="26"/>
  <c r="AC106" i="26"/>
  <c r="BA106" i="26" s="1"/>
  <c r="AB106" i="26"/>
  <c r="AZ106" i="26" s="1"/>
  <c r="AA106" i="26"/>
  <c r="AY106" i="26" s="1"/>
  <c r="Z106" i="26"/>
  <c r="Y106" i="26"/>
  <c r="X106" i="26"/>
  <c r="W106" i="26"/>
  <c r="AU106" i="26" s="1"/>
  <c r="BO105" i="26"/>
  <c r="AQ105" i="26"/>
  <c r="AP105" i="26"/>
  <c r="AO105" i="26"/>
  <c r="AN105" i="26"/>
  <c r="BL105" i="26" s="1"/>
  <c r="AM105" i="26"/>
  <c r="AL105" i="26"/>
  <c r="AK105" i="26"/>
  <c r="AJ105" i="26"/>
  <c r="BH105" i="26" s="1"/>
  <c r="AI105" i="26"/>
  <c r="AH105" i="26"/>
  <c r="BF105" i="26" s="1"/>
  <c r="AG105" i="26"/>
  <c r="AF105" i="26"/>
  <c r="AE105" i="26"/>
  <c r="AD105" i="26"/>
  <c r="AC105" i="26"/>
  <c r="AB105" i="26"/>
  <c r="AZ105" i="26" s="1"/>
  <c r="AA105" i="26"/>
  <c r="Z105" i="26"/>
  <c r="Y105" i="26"/>
  <c r="X105" i="26"/>
  <c r="W105" i="26"/>
  <c r="AQ104" i="26"/>
  <c r="BO104" i="26" s="1"/>
  <c r="AP104" i="26"/>
  <c r="BN104" i="26" s="1"/>
  <c r="AO104" i="26"/>
  <c r="AN104" i="26"/>
  <c r="BL104" i="26" s="1"/>
  <c r="AM104" i="26"/>
  <c r="AL104" i="26"/>
  <c r="BJ104" i="26" s="1"/>
  <c r="AK104" i="26"/>
  <c r="BI104" i="26" s="1"/>
  <c r="AJ104" i="26"/>
  <c r="BH104" i="26" s="1"/>
  <c r="AI104" i="26"/>
  <c r="AH104" i="26"/>
  <c r="BF104" i="26" s="1"/>
  <c r="AG104" i="26"/>
  <c r="AF104" i="26"/>
  <c r="BD104" i="26" s="1"/>
  <c r="AE104" i="26"/>
  <c r="BC104" i="26" s="1"/>
  <c r="AD104" i="26"/>
  <c r="BB104" i="26" s="1"/>
  <c r="AC104" i="26"/>
  <c r="AB104" i="26"/>
  <c r="AZ104" i="26" s="1"/>
  <c r="AA104" i="26"/>
  <c r="Z104" i="26"/>
  <c r="AX104" i="26" s="1"/>
  <c r="Y104" i="26"/>
  <c r="AW104" i="26" s="1"/>
  <c r="X104" i="26"/>
  <c r="AV104" i="26" s="1"/>
  <c r="W104" i="26"/>
  <c r="DL103" i="26"/>
  <c r="DK103" i="26"/>
  <c r="DJ103" i="26"/>
  <c r="DI103" i="26"/>
  <c r="DH103" i="26"/>
  <c r="DG103" i="26"/>
  <c r="DF103" i="26"/>
  <c r="DE103" i="26"/>
  <c r="DD103" i="26"/>
  <c r="DC103" i="26"/>
  <c r="DB103" i="26"/>
  <c r="DA103" i="26"/>
  <c r="CZ103" i="26"/>
  <c r="CY103" i="26"/>
  <c r="CX103" i="26"/>
  <c r="CW103" i="26"/>
  <c r="CV103" i="26"/>
  <c r="CU103" i="26"/>
  <c r="CT103" i="26"/>
  <c r="CS103" i="26"/>
  <c r="CR103" i="26"/>
  <c r="AQ103" i="26"/>
  <c r="BO103" i="26" s="1"/>
  <c r="AP103" i="26"/>
  <c r="AO103" i="26"/>
  <c r="BM103" i="26" s="1"/>
  <c r="AN103" i="26"/>
  <c r="BL103" i="26" s="1"/>
  <c r="AM103" i="26"/>
  <c r="AL103" i="26"/>
  <c r="AK103" i="26"/>
  <c r="BI103" i="26" s="1"/>
  <c r="AJ103" i="26"/>
  <c r="AI103" i="26"/>
  <c r="BG103" i="26" s="1"/>
  <c r="AH103" i="26"/>
  <c r="BF103" i="26" s="1"/>
  <c r="AG103" i="26"/>
  <c r="AF103" i="26"/>
  <c r="AE103" i="26"/>
  <c r="BC103" i="26" s="1"/>
  <c r="CA103" i="26" s="1"/>
  <c r="AD103" i="26"/>
  <c r="AC103" i="26"/>
  <c r="BA103" i="26" s="1"/>
  <c r="AB103" i="26"/>
  <c r="AZ103" i="26" s="1"/>
  <c r="AA103" i="26"/>
  <c r="Z103" i="26"/>
  <c r="Y103" i="26"/>
  <c r="AW103" i="26" s="1"/>
  <c r="BU103" i="26" s="1"/>
  <c r="X103" i="26"/>
  <c r="W103" i="26"/>
  <c r="AU103" i="26" s="1"/>
  <c r="AQ102" i="26"/>
  <c r="BO102" i="26" s="1"/>
  <c r="AP102" i="26"/>
  <c r="CL102" i="26" s="1"/>
  <c r="AO102" i="26"/>
  <c r="CK102" i="26" s="1"/>
  <c r="AN102" i="26"/>
  <c r="CJ102" i="26" s="1"/>
  <c r="AM102" i="26"/>
  <c r="BK102" i="26" s="1"/>
  <c r="AL102" i="26"/>
  <c r="BJ102" i="26" s="1"/>
  <c r="AK102" i="26"/>
  <c r="BI102" i="26" s="1"/>
  <c r="AJ102" i="26"/>
  <c r="CF102" i="26" s="1"/>
  <c r="AI102" i="26"/>
  <c r="CE102" i="26" s="1"/>
  <c r="AH102" i="26"/>
  <c r="CD102" i="26" s="1"/>
  <c r="AG102" i="26"/>
  <c r="BE102" i="26" s="1"/>
  <c r="AF102" i="26"/>
  <c r="BD102" i="26" s="1"/>
  <c r="AE102" i="26"/>
  <c r="BC102" i="26" s="1"/>
  <c r="AD102" i="26"/>
  <c r="BZ102" i="26" s="1"/>
  <c r="AC102" i="26"/>
  <c r="BY102" i="26" s="1"/>
  <c r="AB102" i="26"/>
  <c r="BX102" i="26" s="1"/>
  <c r="AA102" i="26"/>
  <c r="AY102" i="26" s="1"/>
  <c r="Z102" i="26"/>
  <c r="BV102" i="26" s="1"/>
  <c r="Y102" i="26"/>
  <c r="AW102" i="26" s="1"/>
  <c r="X102" i="26"/>
  <c r="BT102" i="26" s="1"/>
  <c r="W102" i="26"/>
  <c r="BS102" i="26" s="1"/>
  <c r="BR101" i="26"/>
  <c r="AT101" i="26"/>
  <c r="V101" i="26"/>
  <c r="AQ86" i="26"/>
  <c r="AP86" i="26"/>
  <c r="AO86" i="26"/>
  <c r="AN86" i="26"/>
  <c r="BL81" i="26" s="1"/>
  <c r="AM86" i="26"/>
  <c r="AL86" i="26"/>
  <c r="AK86" i="26"/>
  <c r="AJ86" i="26"/>
  <c r="AI86" i="26"/>
  <c r="AH86" i="26"/>
  <c r="AG86" i="26"/>
  <c r="AF86" i="26"/>
  <c r="AE86" i="26"/>
  <c r="AD86" i="26"/>
  <c r="AC86" i="26"/>
  <c r="AB86" i="26"/>
  <c r="AA86" i="26"/>
  <c r="Z86" i="26"/>
  <c r="Y86" i="26"/>
  <c r="X86" i="26"/>
  <c r="W86" i="26"/>
  <c r="AQ85" i="26"/>
  <c r="BO85" i="26" s="1"/>
  <c r="AP85" i="26"/>
  <c r="AO85" i="26"/>
  <c r="AN85" i="26"/>
  <c r="AM85" i="26"/>
  <c r="BK85" i="26" s="1"/>
  <c r="AL85" i="26"/>
  <c r="BJ85" i="26" s="1"/>
  <c r="AK85" i="26"/>
  <c r="BI85" i="26" s="1"/>
  <c r="AJ85" i="26"/>
  <c r="AI85" i="26"/>
  <c r="AH85" i="26"/>
  <c r="AG85" i="26"/>
  <c r="BE85" i="26" s="1"/>
  <c r="AF85" i="26"/>
  <c r="BD85" i="26" s="1"/>
  <c r="AE85" i="26"/>
  <c r="BC85" i="26" s="1"/>
  <c r="AD85" i="26"/>
  <c r="AC85" i="26"/>
  <c r="AB85" i="26"/>
  <c r="AA85" i="26"/>
  <c r="AY85" i="26" s="1"/>
  <c r="Z85" i="26"/>
  <c r="AX85" i="26" s="1"/>
  <c r="Y85" i="26"/>
  <c r="AW85" i="26" s="1"/>
  <c r="X85" i="26"/>
  <c r="W85" i="26"/>
  <c r="AQ84" i="26"/>
  <c r="AP84" i="26"/>
  <c r="AO84" i="26"/>
  <c r="AN84" i="26"/>
  <c r="AM84" i="26"/>
  <c r="BK84" i="26" s="1"/>
  <c r="AL84" i="26"/>
  <c r="BJ84" i="26" s="1"/>
  <c r="AK84" i="26"/>
  <c r="BI84" i="26" s="1"/>
  <c r="AJ84" i="26"/>
  <c r="AI84" i="26"/>
  <c r="AH84" i="26"/>
  <c r="AG84" i="26"/>
  <c r="BE84" i="26" s="1"/>
  <c r="AF84" i="26"/>
  <c r="BD84" i="26" s="1"/>
  <c r="AE84" i="26"/>
  <c r="BC84" i="26" s="1"/>
  <c r="AD84" i="26"/>
  <c r="AC84" i="26"/>
  <c r="AB84" i="26"/>
  <c r="AA84" i="26"/>
  <c r="AY84" i="26" s="1"/>
  <c r="Z84" i="26"/>
  <c r="AX84" i="26" s="1"/>
  <c r="Y84" i="26"/>
  <c r="AW84" i="26" s="1"/>
  <c r="X84" i="26"/>
  <c r="W84" i="26"/>
  <c r="AQ83" i="26"/>
  <c r="BO83" i="26" s="1"/>
  <c r="AP83" i="26"/>
  <c r="AO83" i="26"/>
  <c r="BM83" i="26" s="1"/>
  <c r="AN83" i="26"/>
  <c r="AM83" i="26"/>
  <c r="AL83" i="26"/>
  <c r="BJ83" i="26" s="1"/>
  <c r="AK83" i="26"/>
  <c r="BI83" i="26" s="1"/>
  <c r="AJ83" i="26"/>
  <c r="AI83" i="26"/>
  <c r="BG83" i="26" s="1"/>
  <c r="AH83" i="26"/>
  <c r="BF83" i="26" s="1"/>
  <c r="AG83" i="26"/>
  <c r="AF83" i="26"/>
  <c r="BD83" i="26" s="1"/>
  <c r="AE83" i="26"/>
  <c r="BC83" i="26" s="1"/>
  <c r="AD83" i="26"/>
  <c r="AC83" i="26"/>
  <c r="BA83" i="26" s="1"/>
  <c r="AB83" i="26"/>
  <c r="AA83" i="26"/>
  <c r="Z83" i="26"/>
  <c r="AX83" i="26" s="1"/>
  <c r="Y83" i="26"/>
  <c r="AW83" i="26" s="1"/>
  <c r="X83" i="26"/>
  <c r="W83" i="26"/>
  <c r="AU83" i="26" s="1"/>
  <c r="AQ82" i="26"/>
  <c r="BO82" i="26" s="1"/>
  <c r="AP82" i="26"/>
  <c r="AO82" i="26"/>
  <c r="AN82" i="26"/>
  <c r="AM82" i="26"/>
  <c r="BK82" i="26" s="1"/>
  <c r="AL82" i="26"/>
  <c r="BJ82" i="26" s="1"/>
  <c r="AK82" i="26"/>
  <c r="BI82" i="26" s="1"/>
  <c r="AJ82" i="26"/>
  <c r="AI82" i="26"/>
  <c r="AH82" i="26"/>
  <c r="AG82" i="26"/>
  <c r="BE82" i="26" s="1"/>
  <c r="AF82" i="26"/>
  <c r="BD82" i="26" s="1"/>
  <c r="AE82" i="26"/>
  <c r="BC82" i="26" s="1"/>
  <c r="AD82" i="26"/>
  <c r="AC82" i="26"/>
  <c r="AB82" i="26"/>
  <c r="AA82" i="26"/>
  <c r="AY82" i="26" s="1"/>
  <c r="Z82" i="26"/>
  <c r="AX82" i="26" s="1"/>
  <c r="Y82" i="26"/>
  <c r="AW82" i="26" s="1"/>
  <c r="X82" i="26"/>
  <c r="W82" i="26"/>
  <c r="AQ81" i="26"/>
  <c r="BO81" i="26" s="1"/>
  <c r="AP81" i="26"/>
  <c r="AO81" i="26"/>
  <c r="AN81" i="26"/>
  <c r="AM81" i="26"/>
  <c r="BK81" i="26" s="1"/>
  <c r="AL81" i="26"/>
  <c r="BJ81" i="26" s="1"/>
  <c r="AK81" i="26"/>
  <c r="BI81" i="26" s="1"/>
  <c r="AJ81" i="26"/>
  <c r="BH81" i="26" s="1"/>
  <c r="AI81" i="26"/>
  <c r="AH81" i="26"/>
  <c r="AG81" i="26"/>
  <c r="BE81" i="26" s="1"/>
  <c r="AF81" i="26"/>
  <c r="BD81" i="26" s="1"/>
  <c r="AE81" i="26"/>
  <c r="BC81" i="26" s="1"/>
  <c r="AD81" i="26"/>
  <c r="AC81" i="26"/>
  <c r="AB81" i="26"/>
  <c r="AA81" i="26"/>
  <c r="AY81" i="26" s="1"/>
  <c r="Z81" i="26"/>
  <c r="AX81" i="26" s="1"/>
  <c r="Y81" i="26"/>
  <c r="AW81" i="26" s="1"/>
  <c r="X81" i="26"/>
  <c r="AV81" i="26" s="1"/>
  <c r="W81" i="26"/>
  <c r="AQ80" i="26"/>
  <c r="BO80" i="26" s="1"/>
  <c r="AP80" i="26"/>
  <c r="AO80" i="26"/>
  <c r="BM80" i="26" s="1"/>
  <c r="AN80" i="26"/>
  <c r="AM80" i="26"/>
  <c r="AL80" i="26"/>
  <c r="BJ80" i="26" s="1"/>
  <c r="AK80" i="26"/>
  <c r="BI80" i="26" s="1"/>
  <c r="AJ80" i="26"/>
  <c r="AI80" i="26"/>
  <c r="BG80" i="26" s="1"/>
  <c r="AH80" i="26"/>
  <c r="AG80" i="26"/>
  <c r="AF80" i="26"/>
  <c r="BD80" i="26" s="1"/>
  <c r="AE80" i="26"/>
  <c r="BC80" i="26" s="1"/>
  <c r="AD80" i="26"/>
  <c r="AC80" i="26"/>
  <c r="BA80" i="26" s="1"/>
  <c r="AB80" i="26"/>
  <c r="AA80" i="26"/>
  <c r="Z80" i="26"/>
  <c r="AX80" i="26" s="1"/>
  <c r="Y80" i="26"/>
  <c r="AW80" i="26" s="1"/>
  <c r="X80" i="26"/>
  <c r="W80" i="26"/>
  <c r="AU80" i="26" s="1"/>
  <c r="AQ79" i="26"/>
  <c r="BO79" i="26" s="1"/>
  <c r="AP79" i="26"/>
  <c r="AO79" i="26"/>
  <c r="AN79" i="26"/>
  <c r="AM79" i="26"/>
  <c r="BK79" i="26" s="1"/>
  <c r="AL79" i="26"/>
  <c r="BJ79" i="26" s="1"/>
  <c r="AK79" i="26"/>
  <c r="BI79" i="26" s="1"/>
  <c r="AJ79" i="26"/>
  <c r="AI79" i="26"/>
  <c r="AH79" i="26"/>
  <c r="AG79" i="26"/>
  <c r="BE79" i="26" s="1"/>
  <c r="AF79" i="26"/>
  <c r="BD79" i="26" s="1"/>
  <c r="AE79" i="26"/>
  <c r="BC79" i="26" s="1"/>
  <c r="AD79" i="26"/>
  <c r="AC79" i="26"/>
  <c r="AB79" i="26"/>
  <c r="AA79" i="26"/>
  <c r="AY79" i="26" s="1"/>
  <c r="Z79" i="26"/>
  <c r="AX79" i="26" s="1"/>
  <c r="Y79" i="26"/>
  <c r="AW79" i="26" s="1"/>
  <c r="X79" i="26"/>
  <c r="W79" i="26"/>
  <c r="BO78" i="26"/>
  <c r="BC78" i="26"/>
  <c r="AQ78" i="26"/>
  <c r="AP78" i="26"/>
  <c r="AO78" i="26"/>
  <c r="AN78" i="26"/>
  <c r="AM78" i="26"/>
  <c r="BK78" i="26" s="1"/>
  <c r="AL78" i="26"/>
  <c r="BJ78" i="26" s="1"/>
  <c r="AK78" i="26"/>
  <c r="BI78" i="26" s="1"/>
  <c r="AJ78" i="26"/>
  <c r="AI78" i="26"/>
  <c r="AH78" i="26"/>
  <c r="AG78" i="26"/>
  <c r="AF78" i="26"/>
  <c r="BD78" i="26" s="1"/>
  <c r="AE78" i="26"/>
  <c r="AD78" i="26"/>
  <c r="AC78" i="26"/>
  <c r="AB78" i="26"/>
  <c r="AA78" i="26"/>
  <c r="Z78" i="26"/>
  <c r="AX78" i="26" s="1"/>
  <c r="Y78" i="26"/>
  <c r="AW78" i="26" s="1"/>
  <c r="X78" i="26"/>
  <c r="W78" i="26"/>
  <c r="AQ77" i="26"/>
  <c r="BO77" i="26" s="1"/>
  <c r="AP77" i="26"/>
  <c r="AO77" i="26"/>
  <c r="BM77" i="26" s="1"/>
  <c r="AN77" i="26"/>
  <c r="AM77" i="26"/>
  <c r="BK77" i="26" s="1"/>
  <c r="AL77" i="26"/>
  <c r="BJ77" i="26" s="1"/>
  <c r="AK77" i="26"/>
  <c r="BI77" i="26" s="1"/>
  <c r="AJ77" i="26"/>
  <c r="AI77" i="26"/>
  <c r="BG77" i="26" s="1"/>
  <c r="AH77" i="26"/>
  <c r="AG77" i="26"/>
  <c r="BE77" i="26" s="1"/>
  <c r="AF77" i="26"/>
  <c r="BD77" i="26" s="1"/>
  <c r="AE77" i="26"/>
  <c r="BC77" i="26" s="1"/>
  <c r="AD77" i="26"/>
  <c r="AC77" i="26"/>
  <c r="BA77" i="26" s="1"/>
  <c r="AB77" i="26"/>
  <c r="AA77" i="26"/>
  <c r="AY77" i="26" s="1"/>
  <c r="Z77" i="26"/>
  <c r="AX77" i="26" s="1"/>
  <c r="Y77" i="26"/>
  <c r="AW77" i="26" s="1"/>
  <c r="X77" i="26"/>
  <c r="W77" i="26"/>
  <c r="AU77" i="26" s="1"/>
  <c r="BO76" i="26"/>
  <c r="AQ76" i="26"/>
  <c r="AP76" i="26"/>
  <c r="AO76" i="26"/>
  <c r="AN76" i="26"/>
  <c r="AM76" i="26"/>
  <c r="BK76" i="26" s="1"/>
  <c r="AL76" i="26"/>
  <c r="BJ76" i="26" s="1"/>
  <c r="AK76" i="26"/>
  <c r="BI76" i="26" s="1"/>
  <c r="AJ76" i="26"/>
  <c r="AI76" i="26"/>
  <c r="AH76" i="26"/>
  <c r="AG76" i="26"/>
  <c r="BE76" i="26" s="1"/>
  <c r="AF76" i="26"/>
  <c r="BD76" i="26" s="1"/>
  <c r="AE76" i="26"/>
  <c r="BC76" i="26" s="1"/>
  <c r="AD76" i="26"/>
  <c r="BB76" i="26" s="1"/>
  <c r="AC76" i="26"/>
  <c r="AB76" i="26"/>
  <c r="AA76" i="26"/>
  <c r="AY76" i="26" s="1"/>
  <c r="Z76" i="26"/>
  <c r="AX76" i="26" s="1"/>
  <c r="Y76" i="26"/>
  <c r="AW76" i="26" s="1"/>
  <c r="X76" i="26"/>
  <c r="W76" i="26"/>
  <c r="CR75" i="26"/>
  <c r="BG75" i="26"/>
  <c r="AQ75" i="26"/>
  <c r="BO75" i="26" s="1"/>
  <c r="AP75" i="26"/>
  <c r="AO75" i="26"/>
  <c r="AN75" i="26"/>
  <c r="AM75" i="26"/>
  <c r="BK75" i="26" s="1"/>
  <c r="AL75" i="26"/>
  <c r="BJ75" i="26" s="1"/>
  <c r="AK75" i="26"/>
  <c r="BI75" i="26" s="1"/>
  <c r="AJ75" i="26"/>
  <c r="AI75" i="26"/>
  <c r="AH75" i="26"/>
  <c r="AG75" i="26"/>
  <c r="BE75" i="26" s="1"/>
  <c r="AF75" i="26"/>
  <c r="BD75" i="26" s="1"/>
  <c r="AE75" i="26"/>
  <c r="BC75" i="26" s="1"/>
  <c r="AD75" i="26"/>
  <c r="AC75" i="26"/>
  <c r="AB75" i="26"/>
  <c r="AA75" i="26"/>
  <c r="AY75" i="26" s="1"/>
  <c r="Z75" i="26"/>
  <c r="AX75" i="26" s="1"/>
  <c r="Y75" i="26"/>
  <c r="AW75" i="26" s="1"/>
  <c r="X75" i="26"/>
  <c r="W75" i="26"/>
  <c r="BB74" i="26"/>
  <c r="AQ74" i="26"/>
  <c r="BO74" i="26" s="1"/>
  <c r="AP74" i="26"/>
  <c r="AO74" i="26"/>
  <c r="AN74" i="26"/>
  <c r="AM74" i="26"/>
  <c r="BK74" i="26" s="1"/>
  <c r="AL74" i="26"/>
  <c r="BJ74" i="26" s="1"/>
  <c r="AK74" i="26"/>
  <c r="BI74" i="26" s="1"/>
  <c r="AJ74" i="26"/>
  <c r="AI74" i="26"/>
  <c r="AH74" i="26"/>
  <c r="AG74" i="26"/>
  <c r="BE74" i="26" s="1"/>
  <c r="AF74" i="26"/>
  <c r="BD74" i="26" s="1"/>
  <c r="AE74" i="26"/>
  <c r="BC74" i="26" s="1"/>
  <c r="AD74" i="26"/>
  <c r="AC74" i="26"/>
  <c r="AB74" i="26"/>
  <c r="AA74" i="26"/>
  <c r="AY74" i="26" s="1"/>
  <c r="Z74" i="26"/>
  <c r="AX74" i="26" s="1"/>
  <c r="Y74" i="26"/>
  <c r="AW74" i="26" s="1"/>
  <c r="X74" i="26"/>
  <c r="W74" i="26"/>
  <c r="AQ73" i="26"/>
  <c r="BO73" i="26" s="1"/>
  <c r="AP73" i="26"/>
  <c r="AO73" i="26"/>
  <c r="BM73" i="26" s="1"/>
  <c r="AN73" i="26"/>
  <c r="AM73" i="26"/>
  <c r="BK73" i="26" s="1"/>
  <c r="AL73" i="26"/>
  <c r="BJ73" i="26" s="1"/>
  <c r="AK73" i="26"/>
  <c r="BI73" i="26" s="1"/>
  <c r="AJ73" i="26"/>
  <c r="AI73" i="26"/>
  <c r="BG73" i="26" s="1"/>
  <c r="AH73" i="26"/>
  <c r="AG73" i="26"/>
  <c r="BE73" i="26" s="1"/>
  <c r="AF73" i="26"/>
  <c r="BD73" i="26" s="1"/>
  <c r="AE73" i="26"/>
  <c r="BC73" i="26" s="1"/>
  <c r="AD73" i="26"/>
  <c r="AC73" i="26"/>
  <c r="BA73" i="26" s="1"/>
  <c r="AB73" i="26"/>
  <c r="AA73" i="26"/>
  <c r="AY73" i="26" s="1"/>
  <c r="Z73" i="26"/>
  <c r="AX73" i="26" s="1"/>
  <c r="Y73" i="26"/>
  <c r="AW73" i="26" s="1"/>
  <c r="X73" i="26"/>
  <c r="W73" i="26"/>
  <c r="AU73" i="26" s="1"/>
  <c r="AQ72" i="26"/>
  <c r="BO72" i="26" s="1"/>
  <c r="AP72" i="26"/>
  <c r="BN72" i="26" s="1"/>
  <c r="AO72" i="26"/>
  <c r="AN72" i="26"/>
  <c r="AM72" i="26"/>
  <c r="BK72" i="26" s="1"/>
  <c r="AL72" i="26"/>
  <c r="BJ72" i="26" s="1"/>
  <c r="AK72" i="26"/>
  <c r="BI72" i="26" s="1"/>
  <c r="AJ72" i="26"/>
  <c r="BH72" i="26" s="1"/>
  <c r="AI72" i="26"/>
  <c r="AH72" i="26"/>
  <c r="AG72" i="26"/>
  <c r="BE72" i="26" s="1"/>
  <c r="AF72" i="26"/>
  <c r="BD72" i="26" s="1"/>
  <c r="AE72" i="26"/>
  <c r="BC72" i="26" s="1"/>
  <c r="AD72" i="26"/>
  <c r="BB72" i="26" s="1"/>
  <c r="AC72" i="26"/>
  <c r="AB72" i="26"/>
  <c r="AA72" i="26"/>
  <c r="AY72" i="26" s="1"/>
  <c r="Z72" i="26"/>
  <c r="AX72" i="26" s="1"/>
  <c r="Y72" i="26"/>
  <c r="AW72" i="26" s="1"/>
  <c r="X72" i="26"/>
  <c r="AV72" i="26" s="1"/>
  <c r="W72" i="26"/>
  <c r="AQ71" i="26"/>
  <c r="BO71" i="26" s="1"/>
  <c r="AP71" i="26"/>
  <c r="BN71" i="26" s="1"/>
  <c r="AO71" i="26"/>
  <c r="AN71" i="26"/>
  <c r="AM71" i="26"/>
  <c r="BK71" i="26" s="1"/>
  <c r="AL71" i="26"/>
  <c r="BJ71" i="26" s="1"/>
  <c r="AK71" i="26"/>
  <c r="BI71" i="26" s="1"/>
  <c r="AJ71" i="26"/>
  <c r="BH71" i="26" s="1"/>
  <c r="AI71" i="26"/>
  <c r="AH71" i="26"/>
  <c r="AG71" i="26"/>
  <c r="BE71" i="26" s="1"/>
  <c r="AF71" i="26"/>
  <c r="BD71" i="26" s="1"/>
  <c r="AE71" i="26"/>
  <c r="BC71" i="26" s="1"/>
  <c r="AD71" i="26"/>
  <c r="BB71" i="26" s="1"/>
  <c r="AC71" i="26"/>
  <c r="AB71" i="26"/>
  <c r="AA71" i="26"/>
  <c r="AY71" i="26" s="1"/>
  <c r="Z71" i="26"/>
  <c r="AX71" i="26" s="1"/>
  <c r="Y71" i="26"/>
  <c r="AW71" i="26" s="1"/>
  <c r="X71" i="26"/>
  <c r="AV71" i="26" s="1"/>
  <c r="W71" i="26"/>
  <c r="DL70" i="26"/>
  <c r="DK70" i="26"/>
  <c r="DJ70" i="26"/>
  <c r="DI70" i="26"/>
  <c r="DH70" i="26"/>
  <c r="DG70" i="26"/>
  <c r="DF70" i="26"/>
  <c r="DE70" i="26"/>
  <c r="DD70" i="26"/>
  <c r="DC70" i="26"/>
  <c r="DB70" i="26"/>
  <c r="DA70" i="26"/>
  <c r="CZ70" i="26"/>
  <c r="CY70" i="26"/>
  <c r="CX70" i="26"/>
  <c r="CW70" i="26"/>
  <c r="CV70" i="26"/>
  <c r="CU70" i="26"/>
  <c r="CT70" i="26"/>
  <c r="CS70" i="26"/>
  <c r="CR70" i="26"/>
  <c r="BH70" i="26"/>
  <c r="AQ70" i="26"/>
  <c r="BO70" i="26" s="1"/>
  <c r="CM71" i="26" s="1"/>
  <c r="AP70" i="26"/>
  <c r="BN70" i="26" s="1"/>
  <c r="AO70" i="26"/>
  <c r="AN70" i="26"/>
  <c r="AM70" i="26"/>
  <c r="BK70" i="26" s="1"/>
  <c r="AL70" i="26"/>
  <c r="BJ70" i="26" s="1"/>
  <c r="AK70" i="26"/>
  <c r="BI70" i="26" s="1"/>
  <c r="CG71" i="26" s="1"/>
  <c r="AJ70" i="26"/>
  <c r="AI70" i="26"/>
  <c r="AH70" i="26"/>
  <c r="AG70" i="26"/>
  <c r="BE70" i="26" s="1"/>
  <c r="AF70" i="26"/>
  <c r="BD70" i="26" s="1"/>
  <c r="AE70" i="26"/>
  <c r="BC70" i="26" s="1"/>
  <c r="AD70" i="26"/>
  <c r="BB70" i="26" s="1"/>
  <c r="AC70" i="26"/>
  <c r="AB70" i="26"/>
  <c r="AA70" i="26"/>
  <c r="AY70" i="26" s="1"/>
  <c r="Z70" i="26"/>
  <c r="AX70" i="26" s="1"/>
  <c r="Y70" i="26"/>
  <c r="AW70" i="26" s="1"/>
  <c r="BU71" i="26" s="1"/>
  <c r="X70" i="26"/>
  <c r="AV70" i="26" s="1"/>
  <c r="W70" i="26"/>
  <c r="AQ69" i="26"/>
  <c r="CM69" i="26" s="1"/>
  <c r="AP69" i="26"/>
  <c r="BN69" i="26" s="1"/>
  <c r="AO69" i="26"/>
  <c r="BM69" i="26" s="1"/>
  <c r="AN69" i="26"/>
  <c r="CJ69" i="26" s="1"/>
  <c r="AM69" i="26"/>
  <c r="CI69" i="26" s="1"/>
  <c r="AL69" i="26"/>
  <c r="CH69" i="26" s="1"/>
  <c r="AK69" i="26"/>
  <c r="CG69" i="26" s="1"/>
  <c r="AJ69" i="26"/>
  <c r="BH69" i="26" s="1"/>
  <c r="AI69" i="26"/>
  <c r="BG69" i="26" s="1"/>
  <c r="AH69" i="26"/>
  <c r="CD69" i="26" s="1"/>
  <c r="AG69" i="26"/>
  <c r="CC69" i="26" s="1"/>
  <c r="AF69" i="26"/>
  <c r="CB69" i="26" s="1"/>
  <c r="AE69" i="26"/>
  <c r="CA69" i="26" s="1"/>
  <c r="AD69" i="26"/>
  <c r="BB69" i="26" s="1"/>
  <c r="AC69" i="26"/>
  <c r="BA69" i="26" s="1"/>
  <c r="AB69" i="26"/>
  <c r="BX69" i="26" s="1"/>
  <c r="AA69" i="26"/>
  <c r="BW69" i="26" s="1"/>
  <c r="Z69" i="26"/>
  <c r="BV69" i="26" s="1"/>
  <c r="Y69" i="26"/>
  <c r="BU69" i="26" s="1"/>
  <c r="X69" i="26"/>
  <c r="AV69" i="26" s="1"/>
  <c r="W69" i="26"/>
  <c r="AU69" i="26" s="1"/>
  <c r="BR68" i="26"/>
  <c r="AT68" i="26"/>
  <c r="V68" i="26"/>
  <c r="AQ20" i="26"/>
  <c r="AP20" i="26"/>
  <c r="AO20" i="26"/>
  <c r="AN20" i="26"/>
  <c r="AM20" i="26"/>
  <c r="AL20" i="26"/>
  <c r="AK20" i="26"/>
  <c r="AJ20" i="26"/>
  <c r="AI20" i="26"/>
  <c r="AH20" i="26"/>
  <c r="AG20" i="26"/>
  <c r="AF20" i="26"/>
  <c r="AE20" i="26"/>
  <c r="AD20" i="26"/>
  <c r="AC20" i="26"/>
  <c r="AB20" i="26"/>
  <c r="AA20" i="26"/>
  <c r="Z20" i="26"/>
  <c r="Y20" i="26"/>
  <c r="X20" i="26"/>
  <c r="W20" i="26"/>
  <c r="AQ19" i="26"/>
  <c r="AP19" i="26"/>
  <c r="BN19" i="26" s="1"/>
  <c r="AO19" i="26"/>
  <c r="AN19" i="26"/>
  <c r="AM19" i="26"/>
  <c r="AL19" i="26"/>
  <c r="BJ19" i="26" s="1"/>
  <c r="AK19" i="26"/>
  <c r="AJ19" i="26"/>
  <c r="BH19" i="26" s="1"/>
  <c r="AI19" i="26"/>
  <c r="AH19" i="26"/>
  <c r="AG19" i="26"/>
  <c r="AF19" i="26"/>
  <c r="BD19" i="26" s="1"/>
  <c r="AE19" i="26"/>
  <c r="AD19" i="26"/>
  <c r="BB19" i="26" s="1"/>
  <c r="AC19" i="26"/>
  <c r="AB19" i="26"/>
  <c r="AA19" i="26"/>
  <c r="Z19" i="26"/>
  <c r="AX19" i="26" s="1"/>
  <c r="Y19" i="26"/>
  <c r="X19" i="26"/>
  <c r="AV19" i="26" s="1"/>
  <c r="W19" i="26"/>
  <c r="AQ18" i="26"/>
  <c r="AP18" i="26"/>
  <c r="BN18" i="26" s="1"/>
  <c r="AO18" i="26"/>
  <c r="BM18" i="26" s="1"/>
  <c r="AN18" i="26"/>
  <c r="AM18" i="26"/>
  <c r="AL18" i="26"/>
  <c r="BJ18" i="26" s="1"/>
  <c r="AK18" i="26"/>
  <c r="BI18" i="26" s="1"/>
  <c r="AJ18" i="26"/>
  <c r="BH18" i="26" s="1"/>
  <c r="AI18" i="26"/>
  <c r="BG18" i="26" s="1"/>
  <c r="AH18" i="26"/>
  <c r="AG18" i="26"/>
  <c r="AF18" i="26"/>
  <c r="BD18" i="26" s="1"/>
  <c r="AE18" i="26"/>
  <c r="AD18" i="26"/>
  <c r="BB18" i="26" s="1"/>
  <c r="AC18" i="26"/>
  <c r="BA18" i="26" s="1"/>
  <c r="AB18" i="26"/>
  <c r="AA18" i="26"/>
  <c r="Z18" i="26"/>
  <c r="AX18" i="26" s="1"/>
  <c r="Y18" i="26"/>
  <c r="AW18" i="26" s="1"/>
  <c r="X18" i="26"/>
  <c r="AV18" i="26" s="1"/>
  <c r="W18" i="26"/>
  <c r="AU18" i="26" s="1"/>
  <c r="AQ17" i="26"/>
  <c r="BO17" i="26" s="1"/>
  <c r="AP17" i="26"/>
  <c r="BN17" i="26" s="1"/>
  <c r="AO17" i="26"/>
  <c r="AN17" i="26"/>
  <c r="AM17" i="26"/>
  <c r="BK17" i="26" s="1"/>
  <c r="AL17" i="26"/>
  <c r="BJ17" i="26" s="1"/>
  <c r="AK17" i="26"/>
  <c r="BI17" i="26" s="1"/>
  <c r="AJ17" i="26"/>
  <c r="BH17" i="26" s="1"/>
  <c r="AI17" i="26"/>
  <c r="AH17" i="26"/>
  <c r="AG17" i="26"/>
  <c r="BE17" i="26" s="1"/>
  <c r="AF17" i="26"/>
  <c r="BD17" i="26" s="1"/>
  <c r="AE17" i="26"/>
  <c r="BC17" i="26" s="1"/>
  <c r="AD17" i="26"/>
  <c r="BB17" i="26" s="1"/>
  <c r="AC17" i="26"/>
  <c r="AB17" i="26"/>
  <c r="AA17" i="26"/>
  <c r="Z17" i="26"/>
  <c r="AX17" i="26" s="1"/>
  <c r="Y17" i="26"/>
  <c r="AW17" i="26" s="1"/>
  <c r="X17" i="26"/>
  <c r="AV17" i="26" s="1"/>
  <c r="W17" i="26"/>
  <c r="AQ16" i="26"/>
  <c r="BO16" i="26" s="1"/>
  <c r="AP16" i="26"/>
  <c r="BN16" i="26" s="1"/>
  <c r="AO16" i="26"/>
  <c r="BM16" i="26" s="1"/>
  <c r="AN16" i="26"/>
  <c r="AM16" i="26"/>
  <c r="AL16" i="26"/>
  <c r="BJ16" i="26" s="1"/>
  <c r="AK16" i="26"/>
  <c r="BI16" i="26" s="1"/>
  <c r="AJ16" i="26"/>
  <c r="BH16" i="26" s="1"/>
  <c r="AI16" i="26"/>
  <c r="BG16" i="26" s="1"/>
  <c r="AH16" i="26"/>
  <c r="AG16" i="26"/>
  <c r="AF16" i="26"/>
  <c r="BD16" i="26" s="1"/>
  <c r="AE16" i="26"/>
  <c r="BC16" i="26" s="1"/>
  <c r="AD16" i="26"/>
  <c r="BB16" i="26" s="1"/>
  <c r="AC16" i="26"/>
  <c r="BA16" i="26" s="1"/>
  <c r="AB16" i="26"/>
  <c r="AA16" i="26"/>
  <c r="Z16" i="26"/>
  <c r="AX16" i="26" s="1"/>
  <c r="Y16" i="26"/>
  <c r="AW16" i="26" s="1"/>
  <c r="X16" i="26"/>
  <c r="AV16" i="26" s="1"/>
  <c r="W16" i="26"/>
  <c r="AU16" i="26" s="1"/>
  <c r="AQ15" i="26"/>
  <c r="BO15" i="26" s="1"/>
  <c r="AP15" i="26"/>
  <c r="BN15" i="26" s="1"/>
  <c r="AO15" i="26"/>
  <c r="AN15" i="26"/>
  <c r="AM15" i="26"/>
  <c r="AL15" i="26"/>
  <c r="BJ15" i="26" s="1"/>
  <c r="AK15" i="26"/>
  <c r="BI15" i="26" s="1"/>
  <c r="AJ15" i="26"/>
  <c r="BH15" i="26" s="1"/>
  <c r="AI15" i="26"/>
  <c r="AH15" i="26"/>
  <c r="AG15" i="26"/>
  <c r="AF15" i="26"/>
  <c r="BD15" i="26" s="1"/>
  <c r="AE15" i="26"/>
  <c r="BC15" i="26" s="1"/>
  <c r="AD15" i="26"/>
  <c r="BB15" i="26" s="1"/>
  <c r="AC15" i="26"/>
  <c r="AB15" i="26"/>
  <c r="AA15" i="26"/>
  <c r="Z15" i="26"/>
  <c r="AX15" i="26" s="1"/>
  <c r="Y15" i="26"/>
  <c r="AW15" i="26" s="1"/>
  <c r="X15" i="26"/>
  <c r="AV15" i="26" s="1"/>
  <c r="W15" i="26"/>
  <c r="AQ14" i="26"/>
  <c r="BO14" i="26" s="1"/>
  <c r="AP14" i="26"/>
  <c r="BN14" i="26" s="1"/>
  <c r="AO14" i="26"/>
  <c r="BM14" i="26" s="1"/>
  <c r="AN14" i="26"/>
  <c r="BL14" i="26" s="1"/>
  <c r="AM14" i="26"/>
  <c r="AL14" i="26"/>
  <c r="BJ14" i="26" s="1"/>
  <c r="AK14" i="26"/>
  <c r="BI14" i="26" s="1"/>
  <c r="AJ14" i="26"/>
  <c r="BH14" i="26" s="1"/>
  <c r="AI14" i="26"/>
  <c r="BG14" i="26" s="1"/>
  <c r="AH14" i="26"/>
  <c r="BF14" i="26" s="1"/>
  <c r="AG14" i="26"/>
  <c r="AF14" i="26"/>
  <c r="BD14" i="26" s="1"/>
  <c r="AE14" i="26"/>
  <c r="BC14" i="26" s="1"/>
  <c r="AD14" i="26"/>
  <c r="BB14" i="26" s="1"/>
  <c r="AC14" i="26"/>
  <c r="AB14" i="26"/>
  <c r="AZ14" i="26" s="1"/>
  <c r="AA14" i="26"/>
  <c r="Z14" i="26"/>
  <c r="AX14" i="26" s="1"/>
  <c r="Y14" i="26"/>
  <c r="AW14" i="26" s="1"/>
  <c r="X14" i="26"/>
  <c r="AV14" i="26" s="1"/>
  <c r="W14" i="26"/>
  <c r="AU14" i="26" s="1"/>
  <c r="AQ13" i="26"/>
  <c r="AP13" i="26"/>
  <c r="BN13" i="26" s="1"/>
  <c r="AO13" i="26"/>
  <c r="AN13" i="26"/>
  <c r="AM13" i="26"/>
  <c r="AL13" i="26"/>
  <c r="BJ13" i="26" s="1"/>
  <c r="AK13" i="26"/>
  <c r="AJ13" i="26"/>
  <c r="BH13" i="26" s="1"/>
  <c r="AI13" i="26"/>
  <c r="AH13" i="26"/>
  <c r="AG13" i="26"/>
  <c r="BE13" i="26" s="1"/>
  <c r="AF13" i="26"/>
  <c r="BD13" i="26" s="1"/>
  <c r="AE13" i="26"/>
  <c r="AD13" i="26"/>
  <c r="BB13" i="26" s="1"/>
  <c r="AC13" i="26"/>
  <c r="AB13" i="26"/>
  <c r="AA13" i="26"/>
  <c r="Z13" i="26"/>
  <c r="AX13" i="26" s="1"/>
  <c r="Y13" i="26"/>
  <c r="X13" i="26"/>
  <c r="AV13" i="26" s="1"/>
  <c r="W13" i="26"/>
  <c r="AQ12" i="26"/>
  <c r="AP12" i="26"/>
  <c r="BN12" i="26" s="1"/>
  <c r="AO12" i="26"/>
  <c r="BM12" i="26" s="1"/>
  <c r="AN12" i="26"/>
  <c r="AM12" i="26"/>
  <c r="AL12" i="26"/>
  <c r="BJ12" i="26" s="1"/>
  <c r="AK12" i="26"/>
  <c r="AJ12" i="26"/>
  <c r="BH12" i="26" s="1"/>
  <c r="AI12" i="26"/>
  <c r="BG12" i="26" s="1"/>
  <c r="AH12" i="26"/>
  <c r="AG12" i="26"/>
  <c r="AF12" i="26"/>
  <c r="BD12" i="26" s="1"/>
  <c r="AE12" i="26"/>
  <c r="BC12" i="26" s="1"/>
  <c r="AD12" i="26"/>
  <c r="BB12" i="26" s="1"/>
  <c r="AC12" i="26"/>
  <c r="BA12" i="26" s="1"/>
  <c r="AB12" i="26"/>
  <c r="AA12" i="26"/>
  <c r="Z12" i="26"/>
  <c r="AX12" i="26" s="1"/>
  <c r="Y12" i="26"/>
  <c r="X12" i="26"/>
  <c r="AV12" i="26" s="1"/>
  <c r="W12" i="26"/>
  <c r="AU12" i="26" s="1"/>
  <c r="AQ11" i="26"/>
  <c r="AP11" i="26"/>
  <c r="BN11" i="26" s="1"/>
  <c r="AO11" i="26"/>
  <c r="AN11" i="26"/>
  <c r="AM11" i="26"/>
  <c r="BK11" i="26" s="1"/>
  <c r="AL11" i="26"/>
  <c r="BJ11" i="26" s="1"/>
  <c r="AK11" i="26"/>
  <c r="AJ11" i="26"/>
  <c r="BH11" i="26" s="1"/>
  <c r="AI11" i="26"/>
  <c r="AH11" i="26"/>
  <c r="AG11" i="26"/>
  <c r="AF11" i="26"/>
  <c r="BD11" i="26" s="1"/>
  <c r="AE11" i="26"/>
  <c r="AD11" i="26"/>
  <c r="BB11" i="26" s="1"/>
  <c r="AC11" i="26"/>
  <c r="AB11" i="26"/>
  <c r="AA11" i="26"/>
  <c r="AY11" i="26" s="1"/>
  <c r="Z11" i="26"/>
  <c r="AX11" i="26" s="1"/>
  <c r="Y11" i="26"/>
  <c r="X11" i="26"/>
  <c r="AV11" i="26" s="1"/>
  <c r="W11" i="26"/>
  <c r="AQ10" i="26"/>
  <c r="BO10" i="26" s="1"/>
  <c r="AP10" i="26"/>
  <c r="BN10" i="26" s="1"/>
  <c r="AO10" i="26"/>
  <c r="AN10" i="26"/>
  <c r="AM10" i="26"/>
  <c r="AL10" i="26"/>
  <c r="BJ10" i="26" s="1"/>
  <c r="AK10" i="26"/>
  <c r="AJ10" i="26"/>
  <c r="BH10" i="26" s="1"/>
  <c r="AI10" i="26"/>
  <c r="AH10" i="26"/>
  <c r="AG10" i="26"/>
  <c r="AF10" i="26"/>
  <c r="BD10" i="26" s="1"/>
  <c r="AE10" i="26"/>
  <c r="BC10" i="26" s="1"/>
  <c r="AD10" i="26"/>
  <c r="BB10" i="26" s="1"/>
  <c r="AC10" i="26"/>
  <c r="AB10" i="26"/>
  <c r="AA10" i="26"/>
  <c r="Z10" i="26"/>
  <c r="AX10" i="26" s="1"/>
  <c r="Y10" i="26"/>
  <c r="AW10" i="26" s="1"/>
  <c r="X10" i="26"/>
  <c r="AV10" i="26" s="1"/>
  <c r="W10" i="26"/>
  <c r="CR9" i="26"/>
  <c r="AQ9" i="26"/>
  <c r="AP9" i="26"/>
  <c r="BN9" i="26" s="1"/>
  <c r="AO9" i="26"/>
  <c r="BM9" i="26" s="1"/>
  <c r="AN9" i="26"/>
  <c r="BL9" i="26" s="1"/>
  <c r="AM9" i="26"/>
  <c r="AL9" i="26"/>
  <c r="BJ9" i="26" s="1"/>
  <c r="AK9" i="26"/>
  <c r="AJ9" i="26"/>
  <c r="BH9" i="26" s="1"/>
  <c r="AI9" i="26"/>
  <c r="BG9" i="26" s="1"/>
  <c r="AH9" i="26"/>
  <c r="BF9" i="26" s="1"/>
  <c r="AG9" i="26"/>
  <c r="BE9" i="26" s="1"/>
  <c r="AF9" i="26"/>
  <c r="BD9" i="26" s="1"/>
  <c r="AE9" i="26"/>
  <c r="AD9" i="26"/>
  <c r="BB9" i="26" s="1"/>
  <c r="AC9" i="26"/>
  <c r="BA9" i="26" s="1"/>
  <c r="AB9" i="26"/>
  <c r="AZ9" i="26" s="1"/>
  <c r="AA9" i="26"/>
  <c r="Z9" i="26"/>
  <c r="AX9" i="26" s="1"/>
  <c r="Y9" i="26"/>
  <c r="X9" i="26"/>
  <c r="AV9" i="26" s="1"/>
  <c r="W9" i="26"/>
  <c r="AU9" i="26" s="1"/>
  <c r="AU8" i="26"/>
  <c r="AQ8" i="26"/>
  <c r="AP8" i="26"/>
  <c r="BN8" i="26" s="1"/>
  <c r="AO8" i="26"/>
  <c r="AN8" i="26"/>
  <c r="AM8" i="26"/>
  <c r="AL8" i="26"/>
  <c r="BJ8" i="26" s="1"/>
  <c r="AK8" i="26"/>
  <c r="BI8" i="26" s="1"/>
  <c r="AJ8" i="26"/>
  <c r="BH8" i="26" s="1"/>
  <c r="AI8" i="26"/>
  <c r="AH8" i="26"/>
  <c r="AG8" i="26"/>
  <c r="AF8" i="26"/>
  <c r="BD8" i="26" s="1"/>
  <c r="AE8" i="26"/>
  <c r="BC8" i="26" s="1"/>
  <c r="AD8" i="26"/>
  <c r="BB8" i="26" s="1"/>
  <c r="AC8" i="26"/>
  <c r="AB8" i="26"/>
  <c r="AA8" i="26"/>
  <c r="Z8" i="26"/>
  <c r="AX8" i="26" s="1"/>
  <c r="Y8" i="26"/>
  <c r="X8" i="26"/>
  <c r="AV8" i="26" s="1"/>
  <c r="W8" i="26"/>
  <c r="AQ7" i="26"/>
  <c r="AP7" i="26"/>
  <c r="BN7" i="26" s="1"/>
  <c r="AO7" i="26"/>
  <c r="BM7" i="26" s="1"/>
  <c r="AN7" i="26"/>
  <c r="AM7" i="26"/>
  <c r="AL7" i="26"/>
  <c r="BJ7" i="26" s="1"/>
  <c r="AK7" i="26"/>
  <c r="AJ7" i="26"/>
  <c r="BH7" i="26" s="1"/>
  <c r="AI7" i="26"/>
  <c r="BG7" i="26" s="1"/>
  <c r="AH7" i="26"/>
  <c r="AG7" i="26"/>
  <c r="AF7" i="26"/>
  <c r="BD7" i="26" s="1"/>
  <c r="AE7" i="26"/>
  <c r="AD7" i="26"/>
  <c r="BB7" i="26" s="1"/>
  <c r="AC7" i="26"/>
  <c r="BA7" i="26" s="1"/>
  <c r="AB7" i="26"/>
  <c r="AA7" i="26"/>
  <c r="Z7" i="26"/>
  <c r="AX7" i="26" s="1"/>
  <c r="Y7" i="26"/>
  <c r="X7" i="26"/>
  <c r="AV7" i="26" s="1"/>
  <c r="W7" i="26"/>
  <c r="AU7" i="26" s="1"/>
  <c r="AQ6" i="26"/>
  <c r="BO6" i="26" s="1"/>
  <c r="AP6" i="26"/>
  <c r="BN6" i="26" s="1"/>
  <c r="AO6" i="26"/>
  <c r="AN6" i="26"/>
  <c r="AM6" i="26"/>
  <c r="AL6" i="26"/>
  <c r="BJ6" i="26" s="1"/>
  <c r="AK6" i="26"/>
  <c r="AJ6" i="26"/>
  <c r="BH6" i="26" s="1"/>
  <c r="AI6" i="26"/>
  <c r="AH6" i="26"/>
  <c r="AG6" i="26"/>
  <c r="AF6" i="26"/>
  <c r="BD6" i="26" s="1"/>
  <c r="AE6" i="26"/>
  <c r="BC6" i="26" s="1"/>
  <c r="AD6" i="26"/>
  <c r="BB6" i="26" s="1"/>
  <c r="AC6" i="26"/>
  <c r="AB6" i="26"/>
  <c r="AA6" i="26"/>
  <c r="Z6" i="26"/>
  <c r="AX6" i="26" s="1"/>
  <c r="Y6" i="26"/>
  <c r="AW6" i="26" s="1"/>
  <c r="X6" i="26"/>
  <c r="AV6" i="26" s="1"/>
  <c r="W6" i="26"/>
  <c r="AQ5" i="26"/>
  <c r="AP5" i="26"/>
  <c r="BN5" i="26" s="1"/>
  <c r="AO5" i="26"/>
  <c r="BM5" i="26" s="1"/>
  <c r="AN5" i="26"/>
  <c r="AM5" i="26"/>
  <c r="AL5" i="26"/>
  <c r="BJ5" i="26" s="1"/>
  <c r="AK5" i="26"/>
  <c r="AJ5" i="26"/>
  <c r="BH5" i="26" s="1"/>
  <c r="AI5" i="26"/>
  <c r="BG5" i="26" s="1"/>
  <c r="AH5" i="26"/>
  <c r="AG5" i="26"/>
  <c r="AF5" i="26"/>
  <c r="BD5" i="26" s="1"/>
  <c r="AE5" i="26"/>
  <c r="AD5" i="26"/>
  <c r="BB5" i="26" s="1"/>
  <c r="AC5" i="26"/>
  <c r="BA5" i="26" s="1"/>
  <c r="AB5" i="26"/>
  <c r="AA5" i="26"/>
  <c r="Z5" i="26"/>
  <c r="AX5" i="26" s="1"/>
  <c r="Y5" i="26"/>
  <c r="AW5" i="26" s="1"/>
  <c r="X5" i="26"/>
  <c r="AV5" i="26" s="1"/>
  <c r="W5" i="26"/>
  <c r="AU5" i="26" s="1"/>
  <c r="DL4" i="26"/>
  <c r="DK4" i="26"/>
  <c r="DJ4" i="26"/>
  <c r="DI4" i="26"/>
  <c r="DH4" i="26"/>
  <c r="DG4" i="26"/>
  <c r="DF4" i="26"/>
  <c r="DE4" i="26"/>
  <c r="DD4" i="26"/>
  <c r="DC4" i="26"/>
  <c r="DB4" i="26"/>
  <c r="DA4" i="26"/>
  <c r="CZ4" i="26"/>
  <c r="CY4" i="26"/>
  <c r="CX4" i="26"/>
  <c r="CW4" i="26"/>
  <c r="CV4" i="26"/>
  <c r="CU4" i="26"/>
  <c r="CT4" i="26"/>
  <c r="CS4" i="26"/>
  <c r="CR4" i="26"/>
  <c r="AQ4" i="26"/>
  <c r="BO4" i="26" s="1"/>
  <c r="AP4" i="26"/>
  <c r="BN4" i="26" s="1"/>
  <c r="AO4" i="26"/>
  <c r="BM4" i="26" s="1"/>
  <c r="AN4" i="26"/>
  <c r="AM4" i="26"/>
  <c r="AL4" i="26"/>
  <c r="BJ4" i="26" s="1"/>
  <c r="AK4" i="26"/>
  <c r="BI4" i="26" s="1"/>
  <c r="AJ4" i="26"/>
  <c r="BH4" i="26" s="1"/>
  <c r="AI4" i="26"/>
  <c r="BG4" i="26" s="1"/>
  <c r="AH4" i="26"/>
  <c r="AG4" i="26"/>
  <c r="BE4" i="26" s="1"/>
  <c r="AF4" i="26"/>
  <c r="BD4" i="26" s="1"/>
  <c r="AE4" i="26"/>
  <c r="BC4" i="26" s="1"/>
  <c r="AD4" i="26"/>
  <c r="BB4" i="26" s="1"/>
  <c r="AC4" i="26"/>
  <c r="BA4" i="26" s="1"/>
  <c r="AB4" i="26"/>
  <c r="AA4" i="26"/>
  <c r="AY4" i="26" s="1"/>
  <c r="BW4" i="26" s="1"/>
  <c r="Z4" i="26"/>
  <c r="AX4" i="26" s="1"/>
  <c r="Y4" i="26"/>
  <c r="AW4" i="26" s="1"/>
  <c r="X4" i="26"/>
  <c r="AV4" i="26" s="1"/>
  <c r="W4" i="26"/>
  <c r="AU4" i="26" s="1"/>
  <c r="BS4" i="26" s="1"/>
  <c r="AQ3" i="26"/>
  <c r="BO3" i="26" s="1"/>
  <c r="AP3" i="26"/>
  <c r="CL3" i="26" s="1"/>
  <c r="AO3" i="26"/>
  <c r="CK3" i="26" s="1"/>
  <c r="AN3" i="26"/>
  <c r="CJ3" i="26" s="1"/>
  <c r="AM3" i="26"/>
  <c r="BK3" i="26" s="1"/>
  <c r="AL3" i="26"/>
  <c r="BJ3" i="26" s="1"/>
  <c r="AK3" i="26"/>
  <c r="CG3" i="26" s="1"/>
  <c r="AJ3" i="26"/>
  <c r="CF3" i="26" s="1"/>
  <c r="AI3" i="26"/>
  <c r="CE3" i="26" s="1"/>
  <c r="AH3" i="26"/>
  <c r="BF3" i="26" s="1"/>
  <c r="AG3" i="26"/>
  <c r="CC3" i="26" s="1"/>
  <c r="AF3" i="26"/>
  <c r="BD3" i="26" s="1"/>
  <c r="AE3" i="26"/>
  <c r="CA3" i="26" s="1"/>
  <c r="AD3" i="26"/>
  <c r="BZ3" i="26" s="1"/>
  <c r="AC3" i="26"/>
  <c r="BY3" i="26" s="1"/>
  <c r="AB3" i="26"/>
  <c r="BX3" i="26" s="1"/>
  <c r="AA3" i="26"/>
  <c r="AY3" i="26" s="1"/>
  <c r="Z3" i="26"/>
  <c r="AX3" i="26" s="1"/>
  <c r="Y3" i="26"/>
  <c r="BU3" i="26" s="1"/>
  <c r="X3" i="26"/>
  <c r="BT3" i="26" s="1"/>
  <c r="W3" i="26"/>
  <c r="BS3" i="26" s="1"/>
  <c r="BR2" i="26"/>
  <c r="AT2" i="26"/>
  <c r="V2" i="26"/>
  <c r="AQ53" i="26"/>
  <c r="AP53" i="26"/>
  <c r="BN51" i="26" s="1"/>
  <c r="AO53" i="26"/>
  <c r="AN53" i="26"/>
  <c r="AM53" i="26"/>
  <c r="AL53" i="26"/>
  <c r="AK53" i="26"/>
  <c r="AJ53" i="26"/>
  <c r="AI53" i="26"/>
  <c r="AH53" i="26"/>
  <c r="AG53" i="26"/>
  <c r="AF53" i="26"/>
  <c r="AE53" i="26"/>
  <c r="AD53" i="26"/>
  <c r="BB45" i="26" s="1"/>
  <c r="AC53" i="26"/>
  <c r="AB53" i="26"/>
  <c r="AA53" i="26"/>
  <c r="Z53" i="26"/>
  <c r="Y53" i="26"/>
  <c r="X53" i="26"/>
  <c r="W53" i="26"/>
  <c r="AQ52" i="26"/>
  <c r="AP52" i="26"/>
  <c r="AO52" i="26"/>
  <c r="AN52" i="26"/>
  <c r="BL52" i="26" s="1"/>
  <c r="AM52" i="26"/>
  <c r="BK52" i="26" s="1"/>
  <c r="AL52" i="26"/>
  <c r="AK52" i="26"/>
  <c r="AJ52" i="26"/>
  <c r="AI52" i="26"/>
  <c r="AH52" i="26"/>
  <c r="BF52" i="26" s="1"/>
  <c r="AG52" i="26"/>
  <c r="BE52" i="26" s="1"/>
  <c r="AF52" i="26"/>
  <c r="AE52" i="26"/>
  <c r="AD52" i="26"/>
  <c r="AC52" i="26"/>
  <c r="AB52" i="26"/>
  <c r="AZ52" i="26" s="1"/>
  <c r="AA52" i="26"/>
  <c r="AY52" i="26" s="1"/>
  <c r="Z52" i="26"/>
  <c r="Y52" i="26"/>
  <c r="X52" i="26"/>
  <c r="W52" i="26"/>
  <c r="BB51" i="26"/>
  <c r="AQ51" i="26"/>
  <c r="AP51" i="26"/>
  <c r="AO51" i="26"/>
  <c r="AN51" i="26"/>
  <c r="BL51" i="26" s="1"/>
  <c r="AM51" i="26"/>
  <c r="BK51" i="26" s="1"/>
  <c r="AL51" i="26"/>
  <c r="BJ51" i="26" s="1"/>
  <c r="AK51" i="26"/>
  <c r="AJ51" i="26"/>
  <c r="AI51" i="26"/>
  <c r="AH51" i="26"/>
  <c r="BF51" i="26" s="1"/>
  <c r="AG51" i="26"/>
  <c r="BE51" i="26" s="1"/>
  <c r="AF51" i="26"/>
  <c r="BD51" i="26" s="1"/>
  <c r="AE51" i="26"/>
  <c r="AD51" i="26"/>
  <c r="AC51" i="26"/>
  <c r="AB51" i="26"/>
  <c r="AZ51" i="26" s="1"/>
  <c r="AA51" i="26"/>
  <c r="AY51" i="26" s="1"/>
  <c r="Z51" i="26"/>
  <c r="AX51" i="26" s="1"/>
  <c r="Y51" i="26"/>
  <c r="X51" i="26"/>
  <c r="W51" i="26"/>
  <c r="BE50" i="26"/>
  <c r="AQ50" i="26"/>
  <c r="BO50" i="26" s="1"/>
  <c r="AP50" i="26"/>
  <c r="BN50" i="26" s="1"/>
  <c r="AO50" i="26"/>
  <c r="AN50" i="26"/>
  <c r="BL50" i="26" s="1"/>
  <c r="AM50" i="26"/>
  <c r="BK50" i="26" s="1"/>
  <c r="AL50" i="26"/>
  <c r="AK50" i="26"/>
  <c r="BI50" i="26" s="1"/>
  <c r="AJ50" i="26"/>
  <c r="BH50" i="26" s="1"/>
  <c r="AI50" i="26"/>
  <c r="AH50" i="26"/>
  <c r="BF50" i="26" s="1"/>
  <c r="AG50" i="26"/>
  <c r="AF50" i="26"/>
  <c r="AE50" i="26"/>
  <c r="BC50" i="26" s="1"/>
  <c r="AD50" i="26"/>
  <c r="BB50" i="26" s="1"/>
  <c r="AC50" i="26"/>
  <c r="AB50" i="26"/>
  <c r="AZ50" i="26" s="1"/>
  <c r="AA50" i="26"/>
  <c r="AY50" i="26" s="1"/>
  <c r="Z50" i="26"/>
  <c r="Y50" i="26"/>
  <c r="AW50" i="26" s="1"/>
  <c r="X50" i="26"/>
  <c r="AV50" i="26" s="1"/>
  <c r="W50" i="26"/>
  <c r="AQ49" i="26"/>
  <c r="AP49" i="26"/>
  <c r="AO49" i="26"/>
  <c r="AN49" i="26"/>
  <c r="BL49" i="26" s="1"/>
  <c r="AM49" i="26"/>
  <c r="AL49" i="26"/>
  <c r="AK49" i="26"/>
  <c r="AJ49" i="26"/>
  <c r="AI49" i="26"/>
  <c r="AH49" i="26"/>
  <c r="BF49" i="26" s="1"/>
  <c r="AG49" i="26"/>
  <c r="AF49" i="26"/>
  <c r="AE49" i="26"/>
  <c r="AD49" i="26"/>
  <c r="AC49" i="26"/>
  <c r="AB49" i="26"/>
  <c r="AZ49" i="26" s="1"/>
  <c r="AA49" i="26"/>
  <c r="Z49" i="26"/>
  <c r="Y49" i="26"/>
  <c r="X49" i="26"/>
  <c r="W49" i="26"/>
  <c r="AQ48" i="26"/>
  <c r="BO48" i="26" s="1"/>
  <c r="AP48" i="26"/>
  <c r="AO48" i="26"/>
  <c r="AN48" i="26"/>
  <c r="BL48" i="26" s="1"/>
  <c r="AM48" i="26"/>
  <c r="BK48" i="26" s="1"/>
  <c r="AL48" i="26"/>
  <c r="AK48" i="26"/>
  <c r="BI48" i="26" s="1"/>
  <c r="AJ48" i="26"/>
  <c r="AI48" i="26"/>
  <c r="AH48" i="26"/>
  <c r="BF48" i="26" s="1"/>
  <c r="AG48" i="26"/>
  <c r="BE48" i="26" s="1"/>
  <c r="AF48" i="26"/>
  <c r="AE48" i="26"/>
  <c r="BC48" i="26" s="1"/>
  <c r="AD48" i="26"/>
  <c r="AC48" i="26"/>
  <c r="AB48" i="26"/>
  <c r="AZ48" i="26" s="1"/>
  <c r="AA48" i="26"/>
  <c r="AY48" i="26" s="1"/>
  <c r="Z48" i="26"/>
  <c r="Y48" i="26"/>
  <c r="AW48" i="26" s="1"/>
  <c r="X48" i="26"/>
  <c r="W48" i="26"/>
  <c r="AQ47" i="26"/>
  <c r="AP47" i="26"/>
  <c r="AO47" i="26"/>
  <c r="AN47" i="26"/>
  <c r="BL47" i="26" s="1"/>
  <c r="AM47" i="26"/>
  <c r="AL47" i="26"/>
  <c r="BJ47" i="26" s="1"/>
  <c r="AK47" i="26"/>
  <c r="AJ47" i="26"/>
  <c r="AI47" i="26"/>
  <c r="AH47" i="26"/>
  <c r="BF47" i="26" s="1"/>
  <c r="AG47" i="26"/>
  <c r="AF47" i="26"/>
  <c r="BD47" i="26" s="1"/>
  <c r="AE47" i="26"/>
  <c r="AD47" i="26"/>
  <c r="AC47" i="26"/>
  <c r="AB47" i="26"/>
  <c r="AZ47" i="26" s="1"/>
  <c r="AA47" i="26"/>
  <c r="Z47" i="26"/>
  <c r="AX47" i="26" s="1"/>
  <c r="Y47" i="26"/>
  <c r="X47" i="26"/>
  <c r="W47" i="26"/>
  <c r="AQ46" i="26"/>
  <c r="AP46" i="26"/>
  <c r="BN46" i="26" s="1"/>
  <c r="AO46" i="26"/>
  <c r="AN46" i="26"/>
  <c r="BL46" i="26" s="1"/>
  <c r="AM46" i="26"/>
  <c r="BK46" i="26" s="1"/>
  <c r="AL46" i="26"/>
  <c r="AK46" i="26"/>
  <c r="AJ46" i="26"/>
  <c r="BH46" i="26" s="1"/>
  <c r="AI46" i="26"/>
  <c r="AH46" i="26"/>
  <c r="BF46" i="26" s="1"/>
  <c r="AG46" i="26"/>
  <c r="BE46" i="26" s="1"/>
  <c r="AF46" i="26"/>
  <c r="AE46" i="26"/>
  <c r="AD46" i="26"/>
  <c r="BB46" i="26" s="1"/>
  <c r="AC46" i="26"/>
  <c r="AB46" i="26"/>
  <c r="AZ46" i="26" s="1"/>
  <c r="AA46" i="26"/>
  <c r="AY46" i="26" s="1"/>
  <c r="Z46" i="26"/>
  <c r="Y46" i="26"/>
  <c r="X46" i="26"/>
  <c r="AV46" i="26" s="1"/>
  <c r="W46" i="26"/>
  <c r="AQ45" i="26"/>
  <c r="AP45" i="26"/>
  <c r="AO45" i="26"/>
  <c r="AN45" i="26"/>
  <c r="BL45" i="26" s="1"/>
  <c r="AM45" i="26"/>
  <c r="BK45" i="26" s="1"/>
  <c r="AL45" i="26"/>
  <c r="BJ45" i="26" s="1"/>
  <c r="AK45" i="26"/>
  <c r="AJ45" i="26"/>
  <c r="AI45" i="26"/>
  <c r="AH45" i="26"/>
  <c r="BF45" i="26" s="1"/>
  <c r="AG45" i="26"/>
  <c r="BE45" i="26" s="1"/>
  <c r="AF45" i="26"/>
  <c r="BD45" i="26" s="1"/>
  <c r="AE45" i="26"/>
  <c r="AD45" i="26"/>
  <c r="AC45" i="26"/>
  <c r="AB45" i="26"/>
  <c r="AZ45" i="26" s="1"/>
  <c r="AA45" i="26"/>
  <c r="AY45" i="26" s="1"/>
  <c r="Z45" i="26"/>
  <c r="AX45" i="26" s="1"/>
  <c r="Y45" i="26"/>
  <c r="X45" i="26"/>
  <c r="W45" i="26"/>
  <c r="AQ44" i="26"/>
  <c r="BO44" i="26" s="1"/>
  <c r="AP44" i="26"/>
  <c r="AO44" i="26"/>
  <c r="AN44" i="26"/>
  <c r="BL44" i="26" s="1"/>
  <c r="AM44" i="26"/>
  <c r="BK44" i="26" s="1"/>
  <c r="AL44" i="26"/>
  <c r="AK44" i="26"/>
  <c r="BI44" i="26" s="1"/>
  <c r="AJ44" i="26"/>
  <c r="AI44" i="26"/>
  <c r="AH44" i="26"/>
  <c r="BF44" i="26" s="1"/>
  <c r="AG44" i="26"/>
  <c r="BE44" i="26" s="1"/>
  <c r="AF44" i="26"/>
  <c r="AE44" i="26"/>
  <c r="BC44" i="26" s="1"/>
  <c r="AD44" i="26"/>
  <c r="AC44" i="26"/>
  <c r="AB44" i="26"/>
  <c r="AZ44" i="26" s="1"/>
  <c r="AA44" i="26"/>
  <c r="AY44" i="26" s="1"/>
  <c r="Z44" i="26"/>
  <c r="Y44" i="26"/>
  <c r="AW44" i="26" s="1"/>
  <c r="X44" i="26"/>
  <c r="W44" i="26"/>
  <c r="AQ43" i="26"/>
  <c r="AP43" i="26"/>
  <c r="AO43" i="26"/>
  <c r="AN43" i="26"/>
  <c r="BL43" i="26" s="1"/>
  <c r="AM43" i="26"/>
  <c r="BK43" i="26" s="1"/>
  <c r="AL43" i="26"/>
  <c r="AK43" i="26"/>
  <c r="AJ43" i="26"/>
  <c r="AI43" i="26"/>
  <c r="AH43" i="26"/>
  <c r="BF43" i="26" s="1"/>
  <c r="AG43" i="26"/>
  <c r="BE43" i="26" s="1"/>
  <c r="AF43" i="26"/>
  <c r="AE43" i="26"/>
  <c r="AD43" i="26"/>
  <c r="AC43" i="26"/>
  <c r="AB43" i="26"/>
  <c r="AZ43" i="26" s="1"/>
  <c r="AA43" i="26"/>
  <c r="AY43" i="26" s="1"/>
  <c r="Z43" i="26"/>
  <c r="Y43" i="26"/>
  <c r="X43" i="26"/>
  <c r="W43" i="26"/>
  <c r="CR42" i="26"/>
  <c r="AQ42" i="26"/>
  <c r="AP42" i="26"/>
  <c r="AO42" i="26"/>
  <c r="AN42" i="26"/>
  <c r="BL42" i="26" s="1"/>
  <c r="AM42" i="26"/>
  <c r="BK42" i="26" s="1"/>
  <c r="AL42" i="26"/>
  <c r="BJ42" i="26" s="1"/>
  <c r="AK42" i="26"/>
  <c r="AJ42" i="26"/>
  <c r="AI42" i="26"/>
  <c r="AH42" i="26"/>
  <c r="BF42" i="26" s="1"/>
  <c r="AG42" i="26"/>
  <c r="BE42" i="26" s="1"/>
  <c r="AF42" i="26"/>
  <c r="BD42" i="26" s="1"/>
  <c r="AE42" i="26"/>
  <c r="AD42" i="26"/>
  <c r="AC42" i="26"/>
  <c r="AB42" i="26"/>
  <c r="AZ42" i="26" s="1"/>
  <c r="AA42" i="26"/>
  <c r="AY42" i="26" s="1"/>
  <c r="Z42" i="26"/>
  <c r="AX42" i="26" s="1"/>
  <c r="Y42" i="26"/>
  <c r="X42" i="26"/>
  <c r="W42" i="26"/>
  <c r="AU42" i="26" s="1"/>
  <c r="AQ41" i="26"/>
  <c r="AP41" i="26"/>
  <c r="AO41" i="26"/>
  <c r="AN41" i="26"/>
  <c r="BL41" i="26" s="1"/>
  <c r="AM41" i="26"/>
  <c r="BK41" i="26" s="1"/>
  <c r="AL41" i="26"/>
  <c r="BJ41" i="26" s="1"/>
  <c r="AK41" i="26"/>
  <c r="AJ41" i="26"/>
  <c r="AI41" i="26"/>
  <c r="AH41" i="26"/>
  <c r="BF41" i="26" s="1"/>
  <c r="AG41" i="26"/>
  <c r="BE41" i="26" s="1"/>
  <c r="AF41" i="26"/>
  <c r="BD41" i="26" s="1"/>
  <c r="AE41" i="26"/>
  <c r="AD41" i="26"/>
  <c r="AC41" i="26"/>
  <c r="AB41" i="26"/>
  <c r="AZ41" i="26" s="1"/>
  <c r="AA41" i="26"/>
  <c r="AY41" i="26" s="1"/>
  <c r="Z41" i="26"/>
  <c r="Y41" i="26"/>
  <c r="X41" i="26"/>
  <c r="W41" i="26"/>
  <c r="AQ40" i="26"/>
  <c r="AP40" i="26"/>
  <c r="AO40" i="26"/>
  <c r="AN40" i="26"/>
  <c r="BL40" i="26" s="1"/>
  <c r="AM40" i="26"/>
  <c r="BK40" i="26" s="1"/>
  <c r="AL40" i="26"/>
  <c r="BJ40" i="26" s="1"/>
  <c r="AK40" i="26"/>
  <c r="AJ40" i="26"/>
  <c r="AI40" i="26"/>
  <c r="AH40" i="26"/>
  <c r="BF40" i="26" s="1"/>
  <c r="AG40" i="26"/>
  <c r="BE40" i="26" s="1"/>
  <c r="AF40" i="26"/>
  <c r="BD40" i="26" s="1"/>
  <c r="AE40" i="26"/>
  <c r="AD40" i="26"/>
  <c r="AC40" i="26"/>
  <c r="AB40" i="26"/>
  <c r="AZ40" i="26" s="1"/>
  <c r="AA40" i="26"/>
  <c r="AY40" i="26" s="1"/>
  <c r="Z40" i="26"/>
  <c r="AX40" i="26" s="1"/>
  <c r="Y40" i="26"/>
  <c r="X40" i="26"/>
  <c r="W40" i="26"/>
  <c r="AQ39" i="26"/>
  <c r="AP39" i="26"/>
  <c r="AO39" i="26"/>
  <c r="AN39" i="26"/>
  <c r="BL39" i="26" s="1"/>
  <c r="AM39" i="26"/>
  <c r="BK39" i="26" s="1"/>
  <c r="AL39" i="26"/>
  <c r="BJ39" i="26" s="1"/>
  <c r="AK39" i="26"/>
  <c r="AJ39" i="26"/>
  <c r="AI39" i="26"/>
  <c r="AH39" i="26"/>
  <c r="BF39" i="26" s="1"/>
  <c r="AG39" i="26"/>
  <c r="BE39" i="26" s="1"/>
  <c r="AF39" i="26"/>
  <c r="BD39" i="26" s="1"/>
  <c r="AE39" i="26"/>
  <c r="AD39" i="26"/>
  <c r="AC39" i="26"/>
  <c r="AB39" i="26"/>
  <c r="AZ39" i="26" s="1"/>
  <c r="AA39" i="26"/>
  <c r="AY39" i="26" s="1"/>
  <c r="Z39" i="26"/>
  <c r="AX39" i="26" s="1"/>
  <c r="Y39" i="26"/>
  <c r="X39" i="26"/>
  <c r="W39" i="26"/>
  <c r="AQ38" i="26"/>
  <c r="AP38" i="26"/>
  <c r="AO38" i="26"/>
  <c r="AN38" i="26"/>
  <c r="BL38" i="26" s="1"/>
  <c r="AM38" i="26"/>
  <c r="BK38" i="26" s="1"/>
  <c r="AL38" i="26"/>
  <c r="AK38" i="26"/>
  <c r="AJ38" i="26"/>
  <c r="AI38" i="26"/>
  <c r="AH38" i="26"/>
  <c r="BF38" i="26" s="1"/>
  <c r="AG38" i="26"/>
  <c r="BE38" i="26" s="1"/>
  <c r="AF38" i="26"/>
  <c r="AE38" i="26"/>
  <c r="AD38" i="26"/>
  <c r="AC38" i="26"/>
  <c r="AB38" i="26"/>
  <c r="AZ38" i="26" s="1"/>
  <c r="AA38" i="26"/>
  <c r="AY38" i="26" s="1"/>
  <c r="Z38" i="26"/>
  <c r="Y38" i="26"/>
  <c r="X38" i="26"/>
  <c r="W38" i="26"/>
  <c r="DL37" i="26"/>
  <c r="DK37" i="26"/>
  <c r="DJ37" i="26"/>
  <c r="DI37" i="26"/>
  <c r="DH37" i="26"/>
  <c r="DG37" i="26"/>
  <c r="DF37" i="26"/>
  <c r="DE37" i="26"/>
  <c r="DD37" i="26"/>
  <c r="DC37" i="26"/>
  <c r="DB37" i="26"/>
  <c r="DA37" i="26"/>
  <c r="CZ37" i="26"/>
  <c r="CY37" i="26"/>
  <c r="CX37" i="26"/>
  <c r="CW37" i="26"/>
  <c r="CV37" i="26"/>
  <c r="CU37" i="26"/>
  <c r="CT37" i="26"/>
  <c r="CS37" i="26"/>
  <c r="CR37" i="26"/>
  <c r="AQ37" i="26"/>
  <c r="AP37" i="26"/>
  <c r="AO37" i="26"/>
  <c r="AN37" i="26"/>
  <c r="BL37" i="26" s="1"/>
  <c r="AM37" i="26"/>
  <c r="BK37" i="26" s="1"/>
  <c r="AL37" i="26"/>
  <c r="AK37" i="26"/>
  <c r="AJ37" i="26"/>
  <c r="AI37" i="26"/>
  <c r="AH37" i="26"/>
  <c r="BF37" i="26" s="1"/>
  <c r="AG37" i="26"/>
  <c r="BE37" i="26" s="1"/>
  <c r="AF37" i="26"/>
  <c r="AE37" i="26"/>
  <c r="AD37" i="26"/>
  <c r="AC37" i="26"/>
  <c r="AB37" i="26"/>
  <c r="AZ37" i="26" s="1"/>
  <c r="AA37" i="26"/>
  <c r="AY37" i="26" s="1"/>
  <c r="Z37" i="26"/>
  <c r="Y37" i="26"/>
  <c r="X37" i="26"/>
  <c r="W37" i="26"/>
  <c r="AQ36" i="26"/>
  <c r="CM36" i="26" s="1"/>
  <c r="AP36" i="26"/>
  <c r="BN36" i="26" s="1"/>
  <c r="AO36" i="26"/>
  <c r="BM36" i="26" s="1"/>
  <c r="AN36" i="26"/>
  <c r="BL36" i="26" s="1"/>
  <c r="AM36" i="26"/>
  <c r="CI36" i="26" s="1"/>
  <c r="AL36" i="26"/>
  <c r="CH36" i="26" s="1"/>
  <c r="AK36" i="26"/>
  <c r="CG36" i="26" s="1"/>
  <c r="AJ36" i="26"/>
  <c r="BH36" i="26" s="1"/>
  <c r="AI36" i="26"/>
  <c r="BG36" i="26" s="1"/>
  <c r="AH36" i="26"/>
  <c r="BF36" i="26" s="1"/>
  <c r="AG36" i="26"/>
  <c r="CC36" i="26" s="1"/>
  <c r="AF36" i="26"/>
  <c r="CB36" i="26" s="1"/>
  <c r="AE36" i="26"/>
  <c r="CA36" i="26" s="1"/>
  <c r="AD36" i="26"/>
  <c r="BB36" i="26" s="1"/>
  <c r="AC36" i="26"/>
  <c r="BA36" i="26" s="1"/>
  <c r="AB36" i="26"/>
  <c r="AZ36" i="26" s="1"/>
  <c r="AA36" i="26"/>
  <c r="BW36" i="26" s="1"/>
  <c r="Z36" i="26"/>
  <c r="BV36" i="26" s="1"/>
  <c r="Y36" i="26"/>
  <c r="BU36" i="26" s="1"/>
  <c r="X36" i="26"/>
  <c r="AV36" i="26" s="1"/>
  <c r="W36" i="26"/>
  <c r="AU36" i="26" s="1"/>
  <c r="BR35" i="26"/>
  <c r="AT35" i="26"/>
  <c r="V35" i="26"/>
  <c r="CT224" i="30" l="1"/>
  <c r="CH226" i="30"/>
  <c r="CQ228" i="30"/>
  <c r="CQ229" i="30"/>
  <c r="CK226" i="30"/>
  <c r="CK230" i="30"/>
  <c r="CE221" i="30"/>
  <c r="CE229" i="30"/>
  <c r="BE231" i="30"/>
  <c r="BY228" i="30"/>
  <c r="CO225" i="30"/>
  <c r="CO229" i="30"/>
  <c r="CI229" i="30"/>
  <c r="CI222" i="30"/>
  <c r="CC219" i="30"/>
  <c r="BW219" i="30"/>
  <c r="BW215" i="30"/>
  <c r="BW222" i="30"/>
  <c r="CR216" i="30"/>
  <c r="BX230" i="30"/>
  <c r="CJ229" i="30"/>
  <c r="CS227" i="30"/>
  <c r="CB222" i="30"/>
  <c r="CQ224" i="30"/>
  <c r="BQ231" i="30"/>
  <c r="CK222" i="30"/>
  <c r="CK228" i="30"/>
  <c r="CJ218" i="30"/>
  <c r="CI228" i="30"/>
  <c r="BI231" i="30"/>
  <c r="BW229" i="30"/>
  <c r="BW228" i="30"/>
  <c r="BW217" i="30"/>
  <c r="CP228" i="30"/>
  <c r="CD230" i="30"/>
  <c r="CB226" i="30"/>
  <c r="CG229" i="30"/>
  <c r="CR223" i="30"/>
  <c r="DS216" i="30" s="1"/>
  <c r="CT230" i="30"/>
  <c r="DU218" i="30" s="1"/>
  <c r="CB223" i="30"/>
  <c r="BA231" i="30"/>
  <c r="CK219" i="30"/>
  <c r="DL216" i="30" s="1"/>
  <c r="CK229" i="30"/>
  <c r="CE220" i="30"/>
  <c r="CE223" i="30"/>
  <c r="BY226" i="30"/>
  <c r="CP218" i="30"/>
  <c r="CJ224" i="30"/>
  <c r="CD225" i="30"/>
  <c r="CO223" i="30"/>
  <c r="CO226" i="30"/>
  <c r="CI219" i="30"/>
  <c r="CI220" i="30"/>
  <c r="CI221" i="30"/>
  <c r="DJ216" i="30" s="1"/>
  <c r="CC225" i="30"/>
  <c r="CC224" i="30"/>
  <c r="CC228" i="30"/>
  <c r="BW220" i="30"/>
  <c r="BW223" i="30"/>
  <c r="BW218" i="30"/>
  <c r="BX226" i="30"/>
  <c r="CS225" i="30"/>
  <c r="CQ226" i="30"/>
  <c r="CQ225" i="30"/>
  <c r="CK220" i="30"/>
  <c r="CK221" i="30"/>
  <c r="CE224" i="30"/>
  <c r="DF216" i="30" s="1"/>
  <c r="CE227" i="30"/>
  <c r="CE226" i="30"/>
  <c r="BY230" i="30"/>
  <c r="CP221" i="30"/>
  <c r="CJ230" i="30"/>
  <c r="CD226" i="30"/>
  <c r="CO221" i="30"/>
  <c r="DP216" i="30" s="1"/>
  <c r="CO230" i="30"/>
  <c r="CO227" i="30"/>
  <c r="CI230" i="30"/>
  <c r="DJ218" i="30" s="1"/>
  <c r="CI223" i="30"/>
  <c r="CI224" i="30"/>
  <c r="CC223" i="30"/>
  <c r="CC229" i="30"/>
  <c r="BW221" i="30"/>
  <c r="BW226" i="30"/>
  <c r="AW231" i="30"/>
  <c r="CL228" i="30"/>
  <c r="CS228" i="30"/>
  <c r="CG224" i="30"/>
  <c r="CK223" i="30"/>
  <c r="CE228" i="30"/>
  <c r="BY227" i="30"/>
  <c r="CP223" i="30"/>
  <c r="CD217" i="30"/>
  <c r="BD231" i="30"/>
  <c r="CO220" i="30"/>
  <c r="CO222" i="30"/>
  <c r="DP217" i="30" s="1"/>
  <c r="CI226" i="30"/>
  <c r="CC226" i="30"/>
  <c r="BW227" i="30"/>
  <c r="AX231" i="30"/>
  <c r="CT228" i="30"/>
  <c r="CM228" i="30"/>
  <c r="CN230" i="30"/>
  <c r="DO218" i="30" s="1"/>
  <c r="BH231" i="30"/>
  <c r="CQ187" i="30"/>
  <c r="CQ189" i="30"/>
  <c r="CK193" i="30"/>
  <c r="CK190" i="30"/>
  <c r="CE196" i="30"/>
  <c r="CE197" i="30"/>
  <c r="CE191" i="30"/>
  <c r="BY199" i="30"/>
  <c r="BY187" i="30"/>
  <c r="BY196" i="30"/>
  <c r="CS189" i="30"/>
  <c r="CG195" i="30"/>
  <c r="BO201" i="30"/>
  <c r="CC191" i="30"/>
  <c r="CT187" i="30"/>
  <c r="BT201" i="30"/>
  <c r="CA189" i="30"/>
  <c r="CA194" i="30"/>
  <c r="CR198" i="30"/>
  <c r="CR195" i="30"/>
  <c r="BJ201" i="30"/>
  <c r="BX197" i="30"/>
  <c r="CH197" i="30"/>
  <c r="CG199" i="30"/>
  <c r="CA200" i="30"/>
  <c r="CT200" i="30"/>
  <c r="DU188" i="30" s="1"/>
  <c r="CO200" i="30"/>
  <c r="CC186" i="30"/>
  <c r="CQ195" i="30"/>
  <c r="CQ197" i="30"/>
  <c r="CK194" i="30"/>
  <c r="CK187" i="30"/>
  <c r="CK195" i="30"/>
  <c r="CE192" i="30"/>
  <c r="CE199" i="30"/>
  <c r="BY197" i="30"/>
  <c r="BY200" i="30"/>
  <c r="BW185" i="30"/>
  <c r="CA188" i="30"/>
  <c r="CA196" i="30"/>
  <c r="CQ192" i="30"/>
  <c r="CQ198" i="30"/>
  <c r="CQ190" i="30"/>
  <c r="CK198" i="30"/>
  <c r="CK188" i="30"/>
  <c r="BK201" i="30"/>
  <c r="CE195" i="30"/>
  <c r="DF188" i="30" s="1"/>
  <c r="CE200" i="30"/>
  <c r="BY185" i="30"/>
  <c r="BY192" i="30"/>
  <c r="BY189" i="30"/>
  <c r="CG190" i="30"/>
  <c r="CC187" i="30"/>
  <c r="BW186" i="30"/>
  <c r="CT186" i="30"/>
  <c r="CB191" i="30"/>
  <c r="CA190" i="30"/>
  <c r="CA191" i="30"/>
  <c r="BA201" i="30"/>
  <c r="CR199" i="30"/>
  <c r="CQ194" i="30"/>
  <c r="CQ199" i="30"/>
  <c r="BQ201" i="30"/>
  <c r="CK191" i="30"/>
  <c r="CK200" i="30"/>
  <c r="DL188" i="30" s="1"/>
  <c r="CE187" i="30"/>
  <c r="CE189" i="30"/>
  <c r="BY186" i="30"/>
  <c r="BY191" i="30"/>
  <c r="BY190" i="30"/>
  <c r="CC188" i="30"/>
  <c r="BW200" i="30"/>
  <c r="CT195" i="30"/>
  <c r="CB196" i="30"/>
  <c r="CA185" i="30"/>
  <c r="CA192" i="30"/>
  <c r="CR197" i="30"/>
  <c r="CR200" i="30"/>
  <c r="CQ191" i="30"/>
  <c r="CK196" i="30"/>
  <c r="CK199" i="30"/>
  <c r="CE186" i="30"/>
  <c r="CE188" i="30"/>
  <c r="BY195" i="30"/>
  <c r="BY198" i="30"/>
  <c r="CA186" i="30"/>
  <c r="CP200" i="30"/>
  <c r="CD196" i="30"/>
  <c r="CN188" i="30"/>
  <c r="CB198" i="30"/>
  <c r="CS198" i="30"/>
  <c r="CM199" i="30"/>
  <c r="BG201" i="30"/>
  <c r="BX199" i="30"/>
  <c r="CH199" i="30"/>
  <c r="BW194" i="30"/>
  <c r="BI201" i="30"/>
  <c r="CI170" i="30"/>
  <c r="AZ171" i="30"/>
  <c r="CR164" i="30"/>
  <c r="CR169" i="30"/>
  <c r="CF164" i="30"/>
  <c r="CF163" i="30"/>
  <c r="CF170" i="30"/>
  <c r="DG158" i="30" s="1"/>
  <c r="BZ164" i="30"/>
  <c r="BZ165" i="30"/>
  <c r="CJ164" i="30"/>
  <c r="BX163" i="30"/>
  <c r="CO161" i="30"/>
  <c r="DP156" i="30" s="1"/>
  <c r="CC164" i="30"/>
  <c r="CB170" i="30"/>
  <c r="CM167" i="30"/>
  <c r="BO171" i="30"/>
  <c r="BI171" i="30"/>
  <c r="BW161" i="30"/>
  <c r="BX170" i="30"/>
  <c r="CG170" i="30"/>
  <c r="DH158" i="30" s="1"/>
  <c r="CP162" i="30"/>
  <c r="CO163" i="30"/>
  <c r="CR162" i="30"/>
  <c r="CR163" i="30"/>
  <c r="DS156" i="30" s="1"/>
  <c r="DM157" i="30"/>
  <c r="CF166" i="30"/>
  <c r="BZ161" i="30"/>
  <c r="CE167" i="30"/>
  <c r="CP167" i="30"/>
  <c r="CJ170" i="30"/>
  <c r="CO162" i="30"/>
  <c r="CO160" i="30"/>
  <c r="CO167" i="30"/>
  <c r="CE169" i="30"/>
  <c r="BL171" i="30"/>
  <c r="BZ167" i="30"/>
  <c r="CL166" i="30"/>
  <c r="CF168" i="30"/>
  <c r="CF167" i="30"/>
  <c r="BZ163" i="30"/>
  <c r="CK168" i="30"/>
  <c r="CP168" i="30"/>
  <c r="BJ171" i="30"/>
  <c r="CC156" i="30"/>
  <c r="CB168" i="30"/>
  <c r="CF161" i="30"/>
  <c r="DG156" i="30" s="1"/>
  <c r="CF162" i="30"/>
  <c r="BQ171" i="30"/>
  <c r="CK169" i="30"/>
  <c r="CJ163" i="30"/>
  <c r="BC171" i="30"/>
  <c r="BG141" i="30"/>
  <c r="CP137" i="30"/>
  <c r="CG139" i="30"/>
  <c r="CL139" i="30"/>
  <c r="CL140" i="30"/>
  <c r="DM128" i="30" s="1"/>
  <c r="CN139" i="30"/>
  <c r="DP128" i="30"/>
  <c r="CD138" i="30"/>
  <c r="AZ141" i="30"/>
  <c r="CP130" i="30"/>
  <c r="DH128" i="30"/>
  <c r="CP125" i="30"/>
  <c r="CT139" i="30"/>
  <c r="BN141" i="30"/>
  <c r="DR128" i="30"/>
  <c r="BW137" i="30"/>
  <c r="CP138" i="30"/>
  <c r="CD135" i="30"/>
  <c r="CR139" i="30"/>
  <c r="CP126" i="30"/>
  <c r="CC132" i="30"/>
  <c r="CS140" i="30"/>
  <c r="CA136" i="30"/>
  <c r="CT140" i="30"/>
  <c r="DU128" i="30" s="1"/>
  <c r="CO134" i="30"/>
  <c r="CJ129" i="30"/>
  <c r="CM140" i="30"/>
  <c r="DN128" i="30" s="1"/>
  <c r="CP131" i="30"/>
  <c r="BX132" i="30"/>
  <c r="CL137" i="30"/>
  <c r="CJ140" i="30"/>
  <c r="BX128" i="30"/>
  <c r="BW135" i="30"/>
  <c r="BZ98" i="30"/>
  <c r="DL98" i="30"/>
  <c r="CT101" i="30"/>
  <c r="CH103" i="30"/>
  <c r="CF103" i="30"/>
  <c r="CN100" i="30"/>
  <c r="CT100" i="30"/>
  <c r="DU96" i="30" s="1"/>
  <c r="CL101" i="30"/>
  <c r="DM96" i="30" s="1"/>
  <c r="CF109" i="30"/>
  <c r="AW111" i="30"/>
  <c r="CT98" i="30"/>
  <c r="CH97" i="30"/>
  <c r="CH104" i="30"/>
  <c r="BA111" i="30"/>
  <c r="BZ106" i="30"/>
  <c r="CO109" i="30"/>
  <c r="CL102" i="30"/>
  <c r="CH99" i="30"/>
  <c r="CN99" i="30"/>
  <c r="CH106" i="30"/>
  <c r="BO111" i="30"/>
  <c r="CT99" i="30"/>
  <c r="CT102" i="30"/>
  <c r="CT96" i="30"/>
  <c r="CH101" i="30"/>
  <c r="CH109" i="30"/>
  <c r="CB97" i="30"/>
  <c r="CR105" i="30"/>
  <c r="CL97" i="30"/>
  <c r="CL107" i="30"/>
  <c r="CF102" i="30"/>
  <c r="CF106" i="30"/>
  <c r="CG110" i="30"/>
  <c r="DH98" i="30" s="1"/>
  <c r="CO108" i="30"/>
  <c r="CH107" i="30"/>
  <c r="CH100" i="30"/>
  <c r="CH110" i="30"/>
  <c r="CR104" i="30"/>
  <c r="CF101" i="30"/>
  <c r="DG96" i="30" s="1"/>
  <c r="CT110" i="30"/>
  <c r="CB99" i="30"/>
  <c r="CT103" i="30"/>
  <c r="CT106" i="30"/>
  <c r="CH102" i="30"/>
  <c r="DI96" i="30" s="1"/>
  <c r="CR110" i="30"/>
  <c r="CL98" i="30"/>
  <c r="BZ101" i="30"/>
  <c r="CT109" i="30"/>
  <c r="CL108" i="30"/>
  <c r="CA109" i="30"/>
  <c r="CI109" i="30"/>
  <c r="CT97" i="30"/>
  <c r="BR111" i="30"/>
  <c r="CF98" i="30"/>
  <c r="CF108" i="30"/>
  <c r="BL111" i="30"/>
  <c r="CF107" i="30"/>
  <c r="BS111" i="30"/>
  <c r="BC111" i="30"/>
  <c r="CR108" i="30"/>
  <c r="CB38" i="30"/>
  <c r="BY45" i="30"/>
  <c r="CH36" i="30"/>
  <c r="CH48" i="30"/>
  <c r="CN39" i="30"/>
  <c r="CN47" i="30"/>
  <c r="CM47" i="30"/>
  <c r="CT39" i="30"/>
  <c r="DU35" i="30" s="1"/>
  <c r="CM40" i="30"/>
  <c r="CI35" i="30"/>
  <c r="DQ36" i="30"/>
  <c r="CK46" i="30"/>
  <c r="BW49" i="30"/>
  <c r="AY50" i="30"/>
  <c r="CN43" i="30"/>
  <c r="CF45" i="30"/>
  <c r="CN37" i="30"/>
  <c r="CC49" i="30"/>
  <c r="CQ49" i="30"/>
  <c r="DF36" i="30"/>
  <c r="CN49" i="30"/>
  <c r="CT35" i="30"/>
  <c r="CN38" i="30"/>
  <c r="BS50" i="30"/>
  <c r="CB40" i="30"/>
  <c r="CC35" i="30"/>
  <c r="AW50" i="30"/>
  <c r="CN45" i="30"/>
  <c r="CN36" i="30"/>
  <c r="CO45" i="30"/>
  <c r="CO49" i="30"/>
  <c r="CT48" i="30"/>
  <c r="CN46" i="30"/>
  <c r="CT44" i="30"/>
  <c r="CM43" i="30"/>
  <c r="CN41" i="30"/>
  <c r="CM41" i="30"/>
  <c r="CB39" i="30"/>
  <c r="CE48" i="30"/>
  <c r="BW37" i="30"/>
  <c r="CC40" i="30"/>
  <c r="CH43" i="30"/>
  <c r="CQ47" i="30"/>
  <c r="CT38" i="30"/>
  <c r="CT47" i="30"/>
  <c r="CN42" i="30"/>
  <c r="BZ49" i="30"/>
  <c r="CK39" i="30"/>
  <c r="BW36" i="30"/>
  <c r="CC45" i="30"/>
  <c r="BW537" i="26"/>
  <c r="CB532" i="26"/>
  <c r="DA525" i="26" s="1"/>
  <c r="BX533" i="26"/>
  <c r="CH528" i="26"/>
  <c r="CC538" i="26"/>
  <c r="DB526" i="26" s="1"/>
  <c r="CJ530" i="26"/>
  <c r="BW524" i="26"/>
  <c r="CG534" i="26"/>
  <c r="DF524" i="26" s="1"/>
  <c r="BX534" i="26"/>
  <c r="CM529" i="26"/>
  <c r="CD536" i="26"/>
  <c r="BW527" i="26"/>
  <c r="BL539" i="26"/>
  <c r="BW525" i="26"/>
  <c r="CA530" i="26"/>
  <c r="CZ524" i="26" s="1"/>
  <c r="CJ531" i="26"/>
  <c r="BW538" i="26"/>
  <c r="BX532" i="26"/>
  <c r="CD532" i="26"/>
  <c r="DC524" i="26" s="1"/>
  <c r="AX539" i="26"/>
  <c r="BO539" i="26"/>
  <c r="BX538" i="26"/>
  <c r="CW526" i="26" s="1"/>
  <c r="DD526" i="26"/>
  <c r="BW526" i="26"/>
  <c r="CD530" i="26"/>
  <c r="CI528" i="26"/>
  <c r="BV504" i="26"/>
  <c r="BY503" i="26"/>
  <c r="BW495" i="26"/>
  <c r="BV501" i="26"/>
  <c r="BW497" i="26"/>
  <c r="CI502" i="26"/>
  <c r="CM502" i="26"/>
  <c r="BV494" i="26"/>
  <c r="CM504" i="26"/>
  <c r="CE505" i="26"/>
  <c r="CJ495" i="26"/>
  <c r="CJ500" i="26"/>
  <c r="BX495" i="26"/>
  <c r="BX507" i="26"/>
  <c r="CG507" i="26"/>
  <c r="BX497" i="26"/>
  <c r="CK506" i="26"/>
  <c r="CK499" i="26"/>
  <c r="BS500" i="26"/>
  <c r="BS501" i="26"/>
  <c r="AU509" i="26"/>
  <c r="BY505" i="26"/>
  <c r="BW498" i="26"/>
  <c r="BW502" i="26"/>
  <c r="BW508" i="26"/>
  <c r="CD505" i="26"/>
  <c r="CH496" i="26"/>
  <c r="CM506" i="26"/>
  <c r="CJ502" i="26"/>
  <c r="CJ505" i="26"/>
  <c r="BX501" i="26"/>
  <c r="CG502" i="26"/>
  <c r="BS506" i="26"/>
  <c r="BS503" i="26"/>
  <c r="BV495" i="26"/>
  <c r="BV508" i="26"/>
  <c r="BY500" i="26"/>
  <c r="CX496" i="26" s="1"/>
  <c r="BY497" i="26"/>
  <c r="BY507" i="26"/>
  <c r="BX503" i="26"/>
  <c r="CB498" i="26"/>
  <c r="BS504" i="26"/>
  <c r="CD494" i="26"/>
  <c r="CM503" i="26"/>
  <c r="CM508" i="26"/>
  <c r="CJ499" i="26"/>
  <c r="DI495" i="26" s="1"/>
  <c r="CJ504" i="26"/>
  <c r="CJ507" i="26"/>
  <c r="BX498" i="26"/>
  <c r="CG504" i="26"/>
  <c r="DF494" i="26" s="1"/>
  <c r="BS505" i="26"/>
  <c r="BV499" i="26"/>
  <c r="AX509" i="26"/>
  <c r="BY504" i="26"/>
  <c r="BY498" i="26"/>
  <c r="CC508" i="26"/>
  <c r="BV496" i="26"/>
  <c r="CD506" i="26"/>
  <c r="CM505" i="26"/>
  <c r="CD495" i="26"/>
  <c r="BV500" i="26"/>
  <c r="BY506" i="26"/>
  <c r="BY499" i="26"/>
  <c r="CX494" i="26" s="1"/>
  <c r="BE509" i="26"/>
  <c r="BD50" i="27"/>
  <c r="BZ38" i="27"/>
  <c r="BZ40" i="27"/>
  <c r="BZ47" i="27"/>
  <c r="CO39" i="27"/>
  <c r="BW45" i="27"/>
  <c r="BW37" i="27"/>
  <c r="CC41" i="27"/>
  <c r="CF39" i="27"/>
  <c r="CN46" i="27"/>
  <c r="CN43" i="27"/>
  <c r="CN49" i="27"/>
  <c r="BV39" i="27"/>
  <c r="BV45" i="27"/>
  <c r="CB42" i="27"/>
  <c r="BX49" i="27"/>
  <c r="CX37" i="27" s="1"/>
  <c r="BM50" i="27"/>
  <c r="CC38" i="27"/>
  <c r="CH47" i="27"/>
  <c r="CJ47" i="27"/>
  <c r="CO49" i="27"/>
  <c r="CI49" i="27"/>
  <c r="CD48" i="27"/>
  <c r="BA50" i="27"/>
  <c r="CO45" i="27"/>
  <c r="CD45" i="27"/>
  <c r="CO38" i="27"/>
  <c r="CC36" i="27"/>
  <c r="CC44" i="27"/>
  <c r="BX46" i="27"/>
  <c r="CB44" i="27"/>
  <c r="CB37" i="27"/>
  <c r="CL41" i="27"/>
  <c r="CL46" i="27"/>
  <c r="BZ41" i="27"/>
  <c r="CO47" i="27"/>
  <c r="CD46" i="27"/>
  <c r="BW42" i="27"/>
  <c r="BW49" i="27"/>
  <c r="CF38" i="27"/>
  <c r="CC46" i="27"/>
  <c r="CN37" i="27"/>
  <c r="CN40" i="27"/>
  <c r="CH42" i="27"/>
  <c r="BV40" i="27"/>
  <c r="CB40" i="27"/>
  <c r="CB47" i="27"/>
  <c r="CF43" i="27"/>
  <c r="BV42" i="27"/>
  <c r="CL39" i="27"/>
  <c r="CF36" i="27"/>
  <c r="CL48" i="27"/>
  <c r="BZ43" i="27"/>
  <c r="CF35" i="27"/>
  <c r="CD49" i="27"/>
  <c r="BW43" i="27"/>
  <c r="BJ50" i="27"/>
  <c r="CC47" i="27"/>
  <c r="CN45" i="27"/>
  <c r="CN38" i="27"/>
  <c r="CN42" i="27"/>
  <c r="BV37" i="27"/>
  <c r="BV44" i="27"/>
  <c r="BX45" i="27"/>
  <c r="CB45" i="27"/>
  <c r="AY50" i="27"/>
  <c r="BW39" i="27"/>
  <c r="CI38" i="27"/>
  <c r="BW36" i="27"/>
  <c r="CF46" i="27"/>
  <c r="BZ45" i="27"/>
  <c r="CL42" i="27"/>
  <c r="BE50" i="27"/>
  <c r="CI45" i="27"/>
  <c r="CC40" i="27"/>
  <c r="CC49" i="27"/>
  <c r="CN41" i="27"/>
  <c r="CH37" i="27"/>
  <c r="BV38" i="27"/>
  <c r="CB49" i="27"/>
  <c r="BX468" i="26"/>
  <c r="BS465" i="26"/>
  <c r="CK472" i="26"/>
  <c r="BY466" i="26"/>
  <c r="CX461" i="26" s="1"/>
  <c r="BS466" i="26"/>
  <c r="BS475" i="26"/>
  <c r="CR463" i="26" s="1"/>
  <c r="BE476" i="26"/>
  <c r="BW468" i="26"/>
  <c r="CC467" i="26"/>
  <c r="DB461" i="26" s="1"/>
  <c r="BW474" i="26"/>
  <c r="CL475" i="26"/>
  <c r="CK471" i="26"/>
  <c r="CK473" i="26"/>
  <c r="BW463" i="26"/>
  <c r="BW465" i="26"/>
  <c r="CJ472" i="26"/>
  <c r="CX462" i="26"/>
  <c r="BX466" i="26"/>
  <c r="CL469" i="26"/>
  <c r="CK466" i="26"/>
  <c r="CK475" i="26"/>
  <c r="BY473" i="26"/>
  <c r="CJ471" i="26"/>
  <c r="BW464" i="26"/>
  <c r="CK469" i="26"/>
  <c r="CJ469" i="26"/>
  <c r="BX463" i="26"/>
  <c r="CL470" i="26"/>
  <c r="CK468" i="26"/>
  <c r="BM476" i="26"/>
  <c r="BL476" i="26"/>
  <c r="BW467" i="26"/>
  <c r="BW471" i="26"/>
  <c r="CJ463" i="26"/>
  <c r="CI475" i="26"/>
  <c r="DH463" i="26" s="1"/>
  <c r="CU463" i="26"/>
  <c r="CK470" i="26"/>
  <c r="BS471" i="26"/>
  <c r="BZ474" i="26"/>
  <c r="BW462" i="26"/>
  <c r="BY475" i="26"/>
  <c r="CX463" i="26" s="1"/>
  <c r="BT475" i="26"/>
  <c r="CS463" i="26" s="1"/>
  <c r="CJ474" i="26"/>
  <c r="BX474" i="26"/>
  <c r="CC470" i="26"/>
  <c r="CA441" i="26"/>
  <c r="DG430" i="26"/>
  <c r="CI437" i="26"/>
  <c r="BW440" i="26"/>
  <c r="CF442" i="26"/>
  <c r="CC432" i="26"/>
  <c r="CI438" i="26"/>
  <c r="BW436" i="26"/>
  <c r="CI434" i="26"/>
  <c r="CI442" i="26"/>
  <c r="CI431" i="26"/>
  <c r="BW437" i="26"/>
  <c r="CL439" i="26"/>
  <c r="CM442" i="26"/>
  <c r="BW430" i="26"/>
  <c r="CI432" i="26"/>
  <c r="DH429" i="26" s="1"/>
  <c r="BW443" i="26"/>
  <c r="CL441" i="26"/>
  <c r="CI435" i="26"/>
  <c r="BW433" i="26"/>
  <c r="CM438" i="26"/>
  <c r="CL372" i="26"/>
  <c r="CI374" i="26"/>
  <c r="CC365" i="26"/>
  <c r="CA370" i="26"/>
  <c r="CZ364" i="26" s="1"/>
  <c r="BV377" i="26"/>
  <c r="BZ376" i="26"/>
  <c r="CB376" i="26"/>
  <c r="BZ369" i="26"/>
  <c r="BW368" i="26"/>
  <c r="CV363" i="26" s="1"/>
  <c r="AY378" i="26"/>
  <c r="CJ370" i="26"/>
  <c r="CJ375" i="26"/>
  <c r="CI364" i="26"/>
  <c r="CI371" i="26"/>
  <c r="CC367" i="26"/>
  <c r="CC364" i="26"/>
  <c r="CM375" i="26"/>
  <c r="BO378" i="26"/>
  <c r="CA369" i="26"/>
  <c r="CZ363" i="26" s="1"/>
  <c r="CA366" i="26"/>
  <c r="BU368" i="26"/>
  <c r="BU374" i="26"/>
  <c r="BZ368" i="26"/>
  <c r="BG378" i="26"/>
  <c r="CB371" i="26"/>
  <c r="BW373" i="26"/>
  <c r="CG367" i="26"/>
  <c r="CL369" i="26"/>
  <c r="CL374" i="26"/>
  <c r="CI368" i="26"/>
  <c r="CI366" i="26"/>
  <c r="DH363" i="26" s="1"/>
  <c r="CI377" i="26"/>
  <c r="CC368" i="26"/>
  <c r="CC366" i="26"/>
  <c r="BE378" i="26"/>
  <c r="CM369" i="26"/>
  <c r="CM368" i="26"/>
  <c r="CM374" i="26"/>
  <c r="CA373" i="26"/>
  <c r="CA365" i="26"/>
  <c r="BU363" i="26"/>
  <c r="BU367" i="26"/>
  <c r="CA376" i="26"/>
  <c r="BZ375" i="26"/>
  <c r="BW371" i="26"/>
  <c r="CM367" i="26"/>
  <c r="BZ370" i="26"/>
  <c r="CB372" i="26"/>
  <c r="BW370" i="26"/>
  <c r="CV364" i="26" s="1"/>
  <c r="BW363" i="26"/>
  <c r="BW375" i="26"/>
  <c r="BZ364" i="26"/>
  <c r="CI370" i="26"/>
  <c r="CI365" i="26"/>
  <c r="BK378" i="26"/>
  <c r="CC370" i="26"/>
  <c r="CC369" i="26"/>
  <c r="DB363" i="26" s="1"/>
  <c r="CC376" i="26"/>
  <c r="CM370" i="26"/>
  <c r="CM376" i="26"/>
  <c r="CA364" i="26"/>
  <c r="CA371" i="26"/>
  <c r="BU372" i="26"/>
  <c r="BT372" i="26"/>
  <c r="BB378" i="26"/>
  <c r="CE377" i="26"/>
  <c r="CC377" i="26"/>
  <c r="DB365" i="26" s="1"/>
  <c r="CM372" i="26"/>
  <c r="BC378" i="26"/>
  <c r="BW364" i="26"/>
  <c r="BZ374" i="26"/>
  <c r="CB374" i="26"/>
  <c r="BZ363" i="26"/>
  <c r="BW365" i="26"/>
  <c r="BZ366" i="26"/>
  <c r="CI372" i="26"/>
  <c r="CI369" i="26"/>
  <c r="CC372" i="26"/>
  <c r="CM371" i="26"/>
  <c r="CM373" i="26"/>
  <c r="CA363" i="26"/>
  <c r="BU365" i="26"/>
  <c r="AX333" i="26"/>
  <c r="BE331" i="26"/>
  <c r="BK333" i="26"/>
  <c r="AX337" i="26"/>
  <c r="AY340" i="26"/>
  <c r="AX342" i="26"/>
  <c r="AY329" i="26"/>
  <c r="BE329" i="26"/>
  <c r="BK329" i="26"/>
  <c r="AY330" i="26"/>
  <c r="BW335" i="26" s="1"/>
  <c r="CV330" i="26" s="1"/>
  <c r="BE330" i="26"/>
  <c r="CC337" i="26" s="1"/>
  <c r="BK330" i="26"/>
  <c r="AY332" i="26"/>
  <c r="BE332" i="26"/>
  <c r="BK332" i="26"/>
  <c r="AY334" i="26"/>
  <c r="BE334" i="26"/>
  <c r="BK334" i="26"/>
  <c r="AY339" i="26"/>
  <c r="BE339" i="26"/>
  <c r="BK339" i="26"/>
  <c r="AZ344" i="26"/>
  <c r="BK331" i="26"/>
  <c r="CI332" i="26" s="1"/>
  <c r="BE333" i="26"/>
  <c r="BK340" i="26"/>
  <c r="BD342" i="26"/>
  <c r="AZ331" i="26"/>
  <c r="BF331" i="26"/>
  <c r="BL331" i="26"/>
  <c r="CJ332" i="26" s="1"/>
  <c r="AY335" i="26"/>
  <c r="BE335" i="26"/>
  <c r="BK335" i="26"/>
  <c r="AY337" i="26"/>
  <c r="BK337" i="26"/>
  <c r="AZ340" i="26"/>
  <c r="BF340" i="26"/>
  <c r="BL340" i="26"/>
  <c r="AY342" i="26"/>
  <c r="BE342" i="26"/>
  <c r="BK342" i="26"/>
  <c r="AY331" i="26"/>
  <c r="BW343" i="26" s="1"/>
  <c r="AY333" i="26"/>
  <c r="BE340" i="26"/>
  <c r="BJ342" i="26"/>
  <c r="AX329" i="26"/>
  <c r="BD329" i="26"/>
  <c r="BJ329" i="26"/>
  <c r="CH332" i="26" s="1"/>
  <c r="AX330" i="26"/>
  <c r="BD330" i="26"/>
  <c r="BJ330" i="26"/>
  <c r="AX332" i="26"/>
  <c r="BD332" i="26"/>
  <c r="BJ332" i="26"/>
  <c r="AZ335" i="26"/>
  <c r="BF335" i="26"/>
  <c r="BL335" i="26"/>
  <c r="AZ337" i="26"/>
  <c r="BF337" i="26"/>
  <c r="BL337" i="26"/>
  <c r="AZ342" i="26"/>
  <c r="BL342" i="26"/>
  <c r="AY344" i="26"/>
  <c r="BE344" i="26"/>
  <c r="BK344" i="26"/>
  <c r="BT11" i="30"/>
  <c r="BB17" i="30"/>
  <c r="BN17" i="30"/>
  <c r="BN9" i="30"/>
  <c r="CN13" i="30" s="1"/>
  <c r="BC11" i="30"/>
  <c r="CC11" i="30" s="1"/>
  <c r="AZ11" i="30"/>
  <c r="BF11" i="30"/>
  <c r="BL11" i="30"/>
  <c r="BR11" i="30"/>
  <c r="AZ17" i="30"/>
  <c r="BF17" i="30"/>
  <c r="CF17" i="30" s="1"/>
  <c r="BL17" i="30"/>
  <c r="BR17" i="30"/>
  <c r="BA16" i="30"/>
  <c r="BH11" i="30"/>
  <c r="BN11" i="30"/>
  <c r="BH17" i="30"/>
  <c r="BT17" i="30"/>
  <c r="BH9" i="30"/>
  <c r="BI11" i="30"/>
  <c r="BH13" i="30"/>
  <c r="BP11" i="30"/>
  <c r="BP19" i="30" s="1"/>
  <c r="AX17" i="30"/>
  <c r="BX17" i="30" s="1"/>
  <c r="BD17" i="30"/>
  <c r="BJ17" i="30"/>
  <c r="BP17" i="30"/>
  <c r="BB9" i="30"/>
  <c r="BT9" i="30"/>
  <c r="CT17" i="30" s="1"/>
  <c r="AW11" i="30"/>
  <c r="BO11" i="30"/>
  <c r="BD9" i="30"/>
  <c r="BJ9" i="30"/>
  <c r="BP9" i="30"/>
  <c r="BH10" i="30"/>
  <c r="CH18" i="30" s="1"/>
  <c r="BN10" i="30"/>
  <c r="CN11" i="30" s="1"/>
  <c r="BT10" i="30"/>
  <c r="AX13" i="30"/>
  <c r="BD13" i="30"/>
  <c r="BJ13" i="30"/>
  <c r="BP13" i="30"/>
  <c r="BB15" i="30"/>
  <c r="CB16" i="30" s="1"/>
  <c r="BH15" i="30"/>
  <c r="BN15" i="30"/>
  <c r="BT15" i="30"/>
  <c r="BB16" i="30"/>
  <c r="BH16" i="30"/>
  <c r="BN16" i="30"/>
  <c r="BT16" i="30"/>
  <c r="AZ12" i="30"/>
  <c r="BK233" i="26"/>
  <c r="AY234" i="26"/>
  <c r="BK234" i="26"/>
  <c r="BD236" i="26"/>
  <c r="BK236" i="26"/>
  <c r="CI242" i="26" s="1"/>
  <c r="AX239" i="26"/>
  <c r="BJ239" i="26"/>
  <c r="AY242" i="26"/>
  <c r="BK242" i="26"/>
  <c r="AY244" i="26"/>
  <c r="BK244" i="26"/>
  <c r="BD246" i="26"/>
  <c r="AX235" i="26"/>
  <c r="BD235" i="26"/>
  <c r="BJ235" i="26"/>
  <c r="AZ238" i="26"/>
  <c r="BF238" i="26"/>
  <c r="BL238" i="26"/>
  <c r="AY241" i="26"/>
  <c r="BE241" i="26"/>
  <c r="BK241" i="26"/>
  <c r="AY243" i="26"/>
  <c r="BE243" i="26"/>
  <c r="BK243" i="26"/>
  <c r="AX245" i="26"/>
  <c r="BD245" i="26"/>
  <c r="BJ245" i="26"/>
  <c r="AZ248" i="26"/>
  <c r="BF248" i="26"/>
  <c r="BL248" i="26"/>
  <c r="AY233" i="26"/>
  <c r="BE233" i="26"/>
  <c r="AX236" i="26"/>
  <c r="BJ236" i="26"/>
  <c r="BD239" i="26"/>
  <c r="BE242" i="26"/>
  <c r="BE244" i="26"/>
  <c r="AX246" i="26"/>
  <c r="BJ246" i="26"/>
  <c r="AZ233" i="26"/>
  <c r="BF233" i="26"/>
  <c r="CD246" i="26" s="1"/>
  <c r="BL233" i="26"/>
  <c r="AZ234" i="26"/>
  <c r="BF234" i="26"/>
  <c r="BL234" i="26"/>
  <c r="CJ237" i="26" s="1"/>
  <c r="AY236" i="26"/>
  <c r="BE236" i="26"/>
  <c r="CC241" i="26" s="1"/>
  <c r="AX238" i="26"/>
  <c r="BD238" i="26"/>
  <c r="BJ238" i="26"/>
  <c r="AY239" i="26"/>
  <c r="BE239" i="26"/>
  <c r="BK239" i="26"/>
  <c r="AZ242" i="26"/>
  <c r="BF242" i="26"/>
  <c r="BL242" i="26"/>
  <c r="AZ244" i="26"/>
  <c r="BF244" i="26"/>
  <c r="BL244" i="26"/>
  <c r="BK246" i="26"/>
  <c r="AX248" i="26"/>
  <c r="BD248" i="26"/>
  <c r="BJ248" i="26"/>
  <c r="AX233" i="26"/>
  <c r="BV246" i="26" s="1"/>
  <c r="BD233" i="26"/>
  <c r="CB235" i="26" s="1"/>
  <c r="BJ233" i="26"/>
  <c r="AX234" i="26"/>
  <c r="BD234" i="26"/>
  <c r="BJ234" i="26"/>
  <c r="CH240" i="26" s="1"/>
  <c r="DG234" i="26" s="1"/>
  <c r="AX242" i="26"/>
  <c r="BD242" i="26"/>
  <c r="BJ242" i="26"/>
  <c r="AX244" i="26"/>
  <c r="BD244" i="26"/>
  <c r="BJ244" i="26"/>
  <c r="AZ236" i="26"/>
  <c r="BF236" i="26"/>
  <c r="BL236" i="26"/>
  <c r="AY238" i="26"/>
  <c r="BE238" i="26"/>
  <c r="AZ239" i="26"/>
  <c r="BF239" i="26"/>
  <c r="BL239" i="26"/>
  <c r="CJ244" i="26" s="1"/>
  <c r="AX241" i="26"/>
  <c r="BD241" i="26"/>
  <c r="BJ241" i="26"/>
  <c r="AX243" i="26"/>
  <c r="BD243" i="26"/>
  <c r="BJ243" i="26"/>
  <c r="BJ249" i="26" s="1"/>
  <c r="AZ246" i="26"/>
  <c r="BF246" i="26"/>
  <c r="BL246" i="26"/>
  <c r="AY248" i="26"/>
  <c r="BE248" i="26"/>
  <c r="BK248" i="26"/>
  <c r="BN142" i="26"/>
  <c r="AV145" i="26"/>
  <c r="AW137" i="26"/>
  <c r="BC137" i="26"/>
  <c r="BI137" i="26"/>
  <c r="CG141" i="26" s="1"/>
  <c r="BO137" i="26"/>
  <c r="AW143" i="26"/>
  <c r="BI143" i="26"/>
  <c r="BO143" i="26"/>
  <c r="AW146" i="26"/>
  <c r="BC146" i="26"/>
  <c r="BI146" i="26"/>
  <c r="BO146" i="26"/>
  <c r="AV148" i="26"/>
  <c r="BN148" i="26"/>
  <c r="BD151" i="26"/>
  <c r="BJ151" i="26"/>
  <c r="BB142" i="26"/>
  <c r="BH145" i="26"/>
  <c r="BY138" i="26"/>
  <c r="AV138" i="26"/>
  <c r="BB138" i="26"/>
  <c r="BH138" i="26"/>
  <c r="CF138" i="26" s="1"/>
  <c r="BN138" i="26"/>
  <c r="AW145" i="26"/>
  <c r="BC145" i="26"/>
  <c r="BO145" i="26"/>
  <c r="AV147" i="26"/>
  <c r="BB147" i="26"/>
  <c r="BH147" i="26"/>
  <c r="BN147" i="26"/>
  <c r="AV149" i="26"/>
  <c r="AV142" i="26"/>
  <c r="BB145" i="26"/>
  <c r="AV136" i="26"/>
  <c r="BT139" i="26" s="1"/>
  <c r="BB136" i="26"/>
  <c r="BH136" i="26"/>
  <c r="BN136" i="26"/>
  <c r="CL137" i="26" s="1"/>
  <c r="AW138" i="26"/>
  <c r="BC138" i="26"/>
  <c r="BI138" i="26"/>
  <c r="BO138" i="26"/>
  <c r="AV140" i="26"/>
  <c r="BB140" i="26"/>
  <c r="BZ140" i="26" s="1"/>
  <c r="BH140" i="26"/>
  <c r="BN140" i="26"/>
  <c r="BB144" i="26"/>
  <c r="BC147" i="26"/>
  <c r="BI147" i="26"/>
  <c r="AW149" i="26"/>
  <c r="BI149" i="26"/>
  <c r="BO149" i="26"/>
  <c r="BH142" i="26"/>
  <c r="BN145" i="26"/>
  <c r="AW136" i="26"/>
  <c r="BC136" i="26"/>
  <c r="CA140" i="26" s="1"/>
  <c r="BI136" i="26"/>
  <c r="BO136" i="26"/>
  <c r="AV137" i="26"/>
  <c r="BH137" i="26"/>
  <c r="BN137" i="26"/>
  <c r="BC140" i="26"/>
  <c r="AW141" i="26"/>
  <c r="BC141" i="26"/>
  <c r="BI141" i="26"/>
  <c r="BO141" i="26"/>
  <c r="AW144" i="26"/>
  <c r="BC144" i="26"/>
  <c r="BI144" i="26"/>
  <c r="BO144" i="26"/>
  <c r="AW151" i="26"/>
  <c r="BC151" i="26"/>
  <c r="BO151" i="26"/>
  <c r="BB106" i="26"/>
  <c r="BN106" i="26"/>
  <c r="BO109" i="26"/>
  <c r="AV111" i="26"/>
  <c r="BH111" i="26"/>
  <c r="AW114" i="26"/>
  <c r="BU115" i="26" s="1"/>
  <c r="BI114" i="26"/>
  <c r="AV116" i="26"/>
  <c r="BH116" i="26"/>
  <c r="AV103" i="26"/>
  <c r="BB103" i="26"/>
  <c r="BZ115" i="26" s="1"/>
  <c r="BH103" i="26"/>
  <c r="CF113" i="26" s="1"/>
  <c r="BN103" i="26"/>
  <c r="AV110" i="26"/>
  <c r="BB110" i="26"/>
  <c r="BH110" i="26"/>
  <c r="BN110" i="26"/>
  <c r="CL113" i="26" s="1"/>
  <c r="AV112" i="26"/>
  <c r="BB112" i="26"/>
  <c r="BH112" i="26"/>
  <c r="BN112" i="26"/>
  <c r="AW113" i="26"/>
  <c r="BC113" i="26"/>
  <c r="BI113" i="26"/>
  <c r="BO113" i="26"/>
  <c r="AV115" i="26"/>
  <c r="BB115" i="26"/>
  <c r="BH115" i="26"/>
  <c r="BN115" i="26"/>
  <c r="AV117" i="26"/>
  <c r="BB117" i="26"/>
  <c r="BH117" i="26"/>
  <c r="BN117" i="26"/>
  <c r="AV109" i="26"/>
  <c r="AV105" i="26"/>
  <c r="BT115" i="26" s="1"/>
  <c r="BB105" i="26"/>
  <c r="BB119" i="26" s="1"/>
  <c r="BN105" i="26"/>
  <c r="BC106" i="26"/>
  <c r="BI106" i="26"/>
  <c r="BO106" i="26"/>
  <c r="AV108" i="26"/>
  <c r="BB108" i="26"/>
  <c r="BH108" i="26"/>
  <c r="BN108" i="26"/>
  <c r="BD109" i="26"/>
  <c r="AW111" i="26"/>
  <c r="BC111" i="26"/>
  <c r="BI111" i="26"/>
  <c r="BO111" i="26"/>
  <c r="AX114" i="26"/>
  <c r="AW116" i="26"/>
  <c r="BC116" i="26"/>
  <c r="BI116" i="26"/>
  <c r="BO116" i="26"/>
  <c r="AV118" i="26"/>
  <c r="BB118" i="26"/>
  <c r="BH118" i="26"/>
  <c r="BN118" i="26"/>
  <c r="BB109" i="26"/>
  <c r="BH109" i="26"/>
  <c r="BN109" i="26"/>
  <c r="AV114" i="26"/>
  <c r="BB114" i="26"/>
  <c r="BH114" i="26"/>
  <c r="BN114" i="26"/>
  <c r="AV106" i="26"/>
  <c r="BT114" i="26" s="1"/>
  <c r="BH106" i="26"/>
  <c r="AW109" i="26"/>
  <c r="BC109" i="26"/>
  <c r="BB111" i="26"/>
  <c r="BN111" i="26"/>
  <c r="BC114" i="26"/>
  <c r="BO114" i="26"/>
  <c r="BB116" i="26"/>
  <c r="BN116" i="26"/>
  <c r="AW105" i="26"/>
  <c r="BC105" i="26"/>
  <c r="CA118" i="26" s="1"/>
  <c r="BI105" i="26"/>
  <c r="CG117" i="26" s="1"/>
  <c r="BD106" i="26"/>
  <c r="BJ106" i="26"/>
  <c r="AW108" i="26"/>
  <c r="BC108" i="26"/>
  <c r="BI108" i="26"/>
  <c r="BO108" i="26"/>
  <c r="CM111" i="26" s="1"/>
  <c r="AV113" i="26"/>
  <c r="BB113" i="26"/>
  <c r="BH113" i="26"/>
  <c r="BN113" i="26"/>
  <c r="BD116" i="26"/>
  <c r="AW118" i="26"/>
  <c r="BC118" i="26"/>
  <c r="BI118" i="26"/>
  <c r="BO118" i="26"/>
  <c r="AZ76" i="26"/>
  <c r="BF79" i="26"/>
  <c r="BL82" i="26"/>
  <c r="AU71" i="26"/>
  <c r="BS75" i="26" s="1"/>
  <c r="BA71" i="26"/>
  <c r="BY81" i="26" s="1"/>
  <c r="BG71" i="26"/>
  <c r="BM71" i="26"/>
  <c r="AZ73" i="26"/>
  <c r="BF73" i="26"/>
  <c r="BL73" i="26"/>
  <c r="AZ77" i="26"/>
  <c r="BX77" i="26" s="1"/>
  <c r="BF77" i="26"/>
  <c r="BL77" i="26"/>
  <c r="AZ80" i="26"/>
  <c r="BF80" i="26"/>
  <c r="BL80" i="26"/>
  <c r="AZ83" i="26"/>
  <c r="BL83" i="26"/>
  <c r="AZ72" i="26"/>
  <c r="BL76" i="26"/>
  <c r="AU72" i="26"/>
  <c r="BA72" i="26"/>
  <c r="BG72" i="26"/>
  <c r="CE83" i="26" s="1"/>
  <c r="BM72" i="26"/>
  <c r="AZ75" i="26"/>
  <c r="BF75" i="26"/>
  <c r="BL75" i="26"/>
  <c r="AU76" i="26"/>
  <c r="BA76" i="26"/>
  <c r="BG76" i="26"/>
  <c r="BM76" i="26"/>
  <c r="AZ78" i="26"/>
  <c r="BF78" i="26"/>
  <c r="BL78" i="26"/>
  <c r="AU79" i="26"/>
  <c r="AU86" i="26" s="1"/>
  <c r="BA79" i="26"/>
  <c r="BG79" i="26"/>
  <c r="BM79" i="26"/>
  <c r="AU82" i="26"/>
  <c r="BA82" i="26"/>
  <c r="BG82" i="26"/>
  <c r="BM82" i="26"/>
  <c r="AZ85" i="26"/>
  <c r="BL85" i="26"/>
  <c r="BL72" i="26"/>
  <c r="BF76" i="26"/>
  <c r="AZ79" i="26"/>
  <c r="AZ82" i="26"/>
  <c r="AZ74" i="26"/>
  <c r="BF74" i="26"/>
  <c r="BL74" i="26"/>
  <c r="AU75" i="26"/>
  <c r="BA75" i="26"/>
  <c r="BM75" i="26"/>
  <c r="AU78" i="26"/>
  <c r="BA78" i="26"/>
  <c r="BG78" i="26"/>
  <c r="BM78" i="26"/>
  <c r="AZ81" i="26"/>
  <c r="BF81" i="26"/>
  <c r="AU85" i="26"/>
  <c r="BA85" i="26"/>
  <c r="BG85" i="26"/>
  <c r="BM85" i="26"/>
  <c r="BF72" i="26"/>
  <c r="BL79" i="26"/>
  <c r="BF82" i="26"/>
  <c r="AU70" i="26"/>
  <c r="BA70" i="26"/>
  <c r="BG70" i="26"/>
  <c r="CE84" i="26" s="1"/>
  <c r="BM70" i="26"/>
  <c r="CK72" i="26" s="1"/>
  <c r="AU74" i="26"/>
  <c r="BA74" i="26"/>
  <c r="BG74" i="26"/>
  <c r="BM74" i="26"/>
  <c r="AU81" i="26"/>
  <c r="BA81" i="26"/>
  <c r="BG81" i="26"/>
  <c r="BM81" i="26"/>
  <c r="AU84" i="26"/>
  <c r="BA84" i="26"/>
  <c r="BG84" i="26"/>
  <c r="BM84" i="26"/>
  <c r="BB37" i="26"/>
  <c r="AW37" i="26"/>
  <c r="BU38" i="26" s="1"/>
  <c r="BC37" i="26"/>
  <c r="BI37" i="26"/>
  <c r="CG48" i="26" s="1"/>
  <c r="DF38" i="26" s="1"/>
  <c r="BO37" i="26"/>
  <c r="CM38" i="26" s="1"/>
  <c r="AW38" i="26"/>
  <c r="BC38" i="26"/>
  <c r="BI38" i="26"/>
  <c r="BO38" i="26"/>
  <c r="AW40" i="26"/>
  <c r="BU40" i="26" s="1"/>
  <c r="BC40" i="26"/>
  <c r="CA42" i="26" s="1"/>
  <c r="BI40" i="26"/>
  <c r="BO40" i="26"/>
  <c r="AV44" i="26"/>
  <c r="BB44" i="26"/>
  <c r="BH44" i="26"/>
  <c r="BN44" i="26"/>
  <c r="AW51" i="26"/>
  <c r="AV41" i="26"/>
  <c r="BN41" i="26"/>
  <c r="AW39" i="26"/>
  <c r="BC39" i="26"/>
  <c r="CA44" i="26" s="1"/>
  <c r="CZ38" i="26" s="1"/>
  <c r="BI39" i="26"/>
  <c r="CG41" i="26" s="1"/>
  <c r="BO39" i="26"/>
  <c r="AW41" i="26"/>
  <c r="BC41" i="26"/>
  <c r="BI41" i="26"/>
  <c r="BO41" i="26"/>
  <c r="AV43" i="26"/>
  <c r="BT50" i="26" s="1"/>
  <c r="BB43" i="26"/>
  <c r="BH43" i="26"/>
  <c r="BN43" i="26"/>
  <c r="AV45" i="26"/>
  <c r="BH45" i="26"/>
  <c r="BN45" i="26"/>
  <c r="AV39" i="26"/>
  <c r="BH39" i="26"/>
  <c r="BB41" i="26"/>
  <c r="AW43" i="26"/>
  <c r="BC43" i="26"/>
  <c r="BI43" i="26"/>
  <c r="BO43" i="26"/>
  <c r="AW45" i="26"/>
  <c r="BC45" i="26"/>
  <c r="BI45" i="26"/>
  <c r="BO45" i="26"/>
  <c r="AV47" i="26"/>
  <c r="BB47" i="26"/>
  <c r="BH47" i="26"/>
  <c r="BN47" i="26"/>
  <c r="AV49" i="26"/>
  <c r="BB49" i="26"/>
  <c r="BH49" i="26"/>
  <c r="BN49" i="26"/>
  <c r="BB39" i="26"/>
  <c r="BN39" i="26"/>
  <c r="BH41" i="26"/>
  <c r="AV37" i="26"/>
  <c r="BT38" i="26" s="1"/>
  <c r="BH37" i="26"/>
  <c r="CF42" i="26" s="1"/>
  <c r="BN37" i="26"/>
  <c r="AV38" i="26"/>
  <c r="BH38" i="26"/>
  <c r="AV40" i="26"/>
  <c r="BB40" i="26"/>
  <c r="BH40" i="26"/>
  <c r="BN40" i="26"/>
  <c r="AV42" i="26"/>
  <c r="BB42" i="26"/>
  <c r="BH42" i="26"/>
  <c r="BN42" i="26"/>
  <c r="AW47" i="26"/>
  <c r="BU50" i="26" s="1"/>
  <c r="BC47" i="26"/>
  <c r="BI47" i="26"/>
  <c r="BO47" i="26"/>
  <c r="AW49" i="26"/>
  <c r="BC49" i="26"/>
  <c r="BI49" i="26"/>
  <c r="BO49" i="26"/>
  <c r="AV51" i="26"/>
  <c r="BH51" i="26"/>
  <c r="AZ4" i="26"/>
  <c r="BF4" i="26"/>
  <c r="BL4" i="26"/>
  <c r="AZ5" i="26"/>
  <c r="BF5" i="26"/>
  <c r="CD12" i="26" s="1"/>
  <c r="BL5" i="26"/>
  <c r="CJ11" i="26" s="1"/>
  <c r="AZ7" i="26"/>
  <c r="BF7" i="26"/>
  <c r="BL7" i="26"/>
  <c r="AZ12" i="26"/>
  <c r="BF12" i="26"/>
  <c r="BL12" i="26"/>
  <c r="AZ6" i="26"/>
  <c r="BF6" i="26"/>
  <c r="BL6" i="26"/>
  <c r="AZ8" i="26"/>
  <c r="BX17" i="26" s="1"/>
  <c r="BF8" i="26"/>
  <c r="BL8" i="26"/>
  <c r="AZ11" i="26"/>
  <c r="BF11" i="26"/>
  <c r="BL11" i="26"/>
  <c r="AU6" i="26"/>
  <c r="BS6" i="26" s="1"/>
  <c r="BA6" i="26"/>
  <c r="BY7" i="26" s="1"/>
  <c r="BG6" i="26"/>
  <c r="BM6" i="26"/>
  <c r="BA8" i="26"/>
  <c r="BG8" i="26"/>
  <c r="AZ13" i="26"/>
  <c r="BF13" i="26"/>
  <c r="BL13" i="26"/>
  <c r="AZ10" i="26"/>
  <c r="BF10" i="26"/>
  <c r="BL10" i="26"/>
  <c r="AU13" i="26"/>
  <c r="BA13" i="26"/>
  <c r="BG13" i="26"/>
  <c r="BM13" i="26"/>
  <c r="AU15" i="26"/>
  <c r="BA15" i="26"/>
  <c r="BG15" i="26"/>
  <c r="BM15" i="26"/>
  <c r="AU17" i="26"/>
  <c r="BA17" i="26"/>
  <c r="BG17" i="26"/>
  <c r="BM17" i="26"/>
  <c r="AU19" i="26"/>
  <c r="BA19" i="26"/>
  <c r="BG19" i="26"/>
  <c r="BM19" i="26"/>
  <c r="CT225" i="30"/>
  <c r="BT231" i="30"/>
  <c r="CN227" i="30"/>
  <c r="CH222" i="30"/>
  <c r="DI216" i="30" s="1"/>
  <c r="CH228" i="30"/>
  <c r="CB229" i="30"/>
  <c r="CS221" i="30"/>
  <c r="CS230" i="30"/>
  <c r="CM219" i="30"/>
  <c r="CM223" i="30"/>
  <c r="BM231" i="30"/>
  <c r="CG226" i="30"/>
  <c r="DH216" i="30" s="1"/>
  <c r="CG225" i="30"/>
  <c r="CP219" i="30"/>
  <c r="DQ216" i="30" s="1"/>
  <c r="CP225" i="30"/>
  <c r="BP231" i="30"/>
  <c r="CJ220" i="30"/>
  <c r="CJ226" i="30"/>
  <c r="CD215" i="30"/>
  <c r="CD221" i="30"/>
  <c r="CD227" i="30"/>
  <c r="BX216" i="30"/>
  <c r="BX222" i="30"/>
  <c r="BX228" i="30"/>
  <c r="CM222" i="30"/>
  <c r="CM229" i="30"/>
  <c r="DH218" i="30"/>
  <c r="DK218" i="30"/>
  <c r="CH227" i="30"/>
  <c r="CB228" i="30"/>
  <c r="CS223" i="30"/>
  <c r="DT216" i="30" s="1"/>
  <c r="CS229" i="30"/>
  <c r="CM225" i="30"/>
  <c r="CM230" i="30"/>
  <c r="DN218" i="30" s="1"/>
  <c r="CG222" i="30"/>
  <c r="BG231" i="30"/>
  <c r="CP230" i="30"/>
  <c r="CJ219" i="30"/>
  <c r="CJ225" i="30"/>
  <c r="BJ231" i="30"/>
  <c r="BX221" i="30"/>
  <c r="BX227" i="30"/>
  <c r="CL224" i="30"/>
  <c r="CT226" i="30"/>
  <c r="CN228" i="30"/>
  <c r="CH223" i="30"/>
  <c r="CH229" i="30"/>
  <c r="CB224" i="30"/>
  <c r="CB230" i="30"/>
  <c r="CS224" i="30"/>
  <c r="BS231" i="30"/>
  <c r="CM224" i="30"/>
  <c r="CM226" i="30"/>
  <c r="CG223" i="30"/>
  <c r="CG227" i="30"/>
  <c r="CA228" i="30"/>
  <c r="CP220" i="30"/>
  <c r="DQ217" i="30" s="1"/>
  <c r="CP226" i="30"/>
  <c r="CJ215" i="30"/>
  <c r="CJ221" i="30"/>
  <c r="DK216" i="30" s="1"/>
  <c r="CJ227" i="30"/>
  <c r="CD216" i="30"/>
  <c r="CD222" i="30"/>
  <c r="CD228" i="30"/>
  <c r="BX217" i="30"/>
  <c r="BX223" i="30"/>
  <c r="BX229" i="30"/>
  <c r="CR221" i="30"/>
  <c r="CH224" i="30"/>
  <c r="CB225" i="30"/>
  <c r="CS226" i="30"/>
  <c r="CG228" i="30"/>
  <c r="CJ216" i="30"/>
  <c r="CJ222" i="30"/>
  <c r="CJ228" i="30"/>
  <c r="BX218" i="30"/>
  <c r="BX224" i="30"/>
  <c r="BF231" i="30"/>
  <c r="CR230" i="30"/>
  <c r="DS218" i="30" s="1"/>
  <c r="BZ230" i="30"/>
  <c r="CL230" i="30"/>
  <c r="CH225" i="30"/>
  <c r="CS222" i="30"/>
  <c r="CS220" i="30"/>
  <c r="CM221" i="30"/>
  <c r="CG221" i="30"/>
  <c r="DF217" i="30"/>
  <c r="CP216" i="30"/>
  <c r="CP222" i="30"/>
  <c r="CJ217" i="30"/>
  <c r="CJ223" i="30"/>
  <c r="CD218" i="30"/>
  <c r="CD224" i="30"/>
  <c r="BX219" i="30"/>
  <c r="CY216" i="30" s="1"/>
  <c r="BX225" i="30"/>
  <c r="CR220" i="30"/>
  <c r="CF224" i="30"/>
  <c r="CI189" i="30"/>
  <c r="CM188" i="30"/>
  <c r="CP197" i="30"/>
  <c r="CJ198" i="30"/>
  <c r="CD193" i="30"/>
  <c r="CD199" i="30"/>
  <c r="BX194" i="30"/>
  <c r="BX200" i="30"/>
  <c r="CY188" i="30" s="1"/>
  <c r="CS188" i="30"/>
  <c r="CS195" i="30"/>
  <c r="BS201" i="30"/>
  <c r="CG186" i="30"/>
  <c r="CG196" i="30"/>
  <c r="DH186" i="30" s="1"/>
  <c r="CO192" i="30"/>
  <c r="DP188" i="30" s="1"/>
  <c r="CO186" i="30"/>
  <c r="CO197" i="30"/>
  <c r="CI190" i="30"/>
  <c r="CI186" i="30"/>
  <c r="CI196" i="30"/>
  <c r="CC189" i="30"/>
  <c r="CC194" i="30"/>
  <c r="BW188" i="30"/>
  <c r="BW199" i="30"/>
  <c r="CT194" i="30"/>
  <c r="CT197" i="30"/>
  <c r="CN189" i="30"/>
  <c r="CN187" i="30"/>
  <c r="CN199" i="30"/>
  <c r="CH195" i="30"/>
  <c r="CH190" i="30"/>
  <c r="CH200" i="30"/>
  <c r="CB190" i="30"/>
  <c r="CB192" i="30"/>
  <c r="BB201" i="30"/>
  <c r="CM190" i="30"/>
  <c r="CM196" i="30"/>
  <c r="CA197" i="30"/>
  <c r="CP196" i="30"/>
  <c r="CD192" i="30"/>
  <c r="CS187" i="30"/>
  <c r="BW195" i="30"/>
  <c r="CN198" i="30"/>
  <c r="CB200" i="30"/>
  <c r="DS188" i="30"/>
  <c r="CC200" i="30"/>
  <c r="CP198" i="30"/>
  <c r="CJ199" i="30"/>
  <c r="CD194" i="30"/>
  <c r="CD200" i="30"/>
  <c r="BX195" i="30"/>
  <c r="AX201" i="30"/>
  <c r="CS190" i="30"/>
  <c r="CS196" i="30"/>
  <c r="CG187" i="30"/>
  <c r="CG191" i="30"/>
  <c r="CG197" i="30"/>
  <c r="CO187" i="30"/>
  <c r="CO195" i="30"/>
  <c r="CO198" i="30"/>
  <c r="CI198" i="30"/>
  <c r="CI197" i="30"/>
  <c r="CI192" i="30"/>
  <c r="CC190" i="30"/>
  <c r="BW197" i="30"/>
  <c r="BW198" i="30"/>
  <c r="AW201" i="30"/>
  <c r="CT196" i="30"/>
  <c r="CT198" i="30"/>
  <c r="CN190" i="30"/>
  <c r="CN195" i="30"/>
  <c r="CN200" i="30"/>
  <c r="DO188" i="30" s="1"/>
  <c r="CH191" i="30"/>
  <c r="CH193" i="30"/>
  <c r="DI187" i="30" s="1"/>
  <c r="BH201" i="30"/>
  <c r="CB185" i="30"/>
  <c r="CB195" i="30"/>
  <c r="CM186" i="30"/>
  <c r="CM191" i="30"/>
  <c r="CM197" i="30"/>
  <c r="CA198" i="30"/>
  <c r="DN188" i="30"/>
  <c r="CD198" i="30"/>
  <c r="CS200" i="30"/>
  <c r="DT188" i="30" s="1"/>
  <c r="CI185" i="30"/>
  <c r="BW196" i="30"/>
  <c r="CN193" i="30"/>
  <c r="CB193" i="30"/>
  <c r="BM201" i="30"/>
  <c r="CP199" i="30"/>
  <c r="CJ194" i="30"/>
  <c r="CJ200" i="30"/>
  <c r="DK188" i="30" s="1"/>
  <c r="CD195" i="30"/>
  <c r="BD201" i="30"/>
  <c r="BX196" i="30"/>
  <c r="CS191" i="30"/>
  <c r="CS197" i="30"/>
  <c r="CG188" i="30"/>
  <c r="CG192" i="30"/>
  <c r="CG198" i="30"/>
  <c r="CO188" i="30"/>
  <c r="CO191" i="30"/>
  <c r="DP186" i="30" s="1"/>
  <c r="CO199" i="30"/>
  <c r="CI191" i="30"/>
  <c r="DJ186" i="30" s="1"/>
  <c r="CI187" i="30"/>
  <c r="CI195" i="30"/>
  <c r="CC185" i="30"/>
  <c r="BW189" i="30"/>
  <c r="BW191" i="30"/>
  <c r="CT191" i="30"/>
  <c r="CT189" i="30"/>
  <c r="CT199" i="30"/>
  <c r="CN191" i="30"/>
  <c r="DO186" i="30" s="1"/>
  <c r="BN201" i="30"/>
  <c r="CH187" i="30"/>
  <c r="CH196" i="30"/>
  <c r="CB187" i="30"/>
  <c r="CB186" i="30"/>
  <c r="CB197" i="30"/>
  <c r="CM189" i="30"/>
  <c r="CM192" i="30"/>
  <c r="CM198" i="30"/>
  <c r="CA199" i="30"/>
  <c r="CS194" i="30"/>
  <c r="CI193" i="30"/>
  <c r="BW187" i="30"/>
  <c r="CN192" i="30"/>
  <c r="CB189" i="30"/>
  <c r="CM195" i="30"/>
  <c r="CP194" i="30"/>
  <c r="CJ195" i="30"/>
  <c r="CS186" i="30"/>
  <c r="CS192" i="30"/>
  <c r="CG189" i="30"/>
  <c r="CG193" i="30"/>
  <c r="CO189" i="30"/>
  <c r="CO194" i="30"/>
  <c r="CI199" i="30"/>
  <c r="CI188" i="30"/>
  <c r="BW190" i="30"/>
  <c r="CT193" i="30"/>
  <c r="CT192" i="30"/>
  <c r="CN186" i="30"/>
  <c r="CN194" i="30"/>
  <c r="CH192" i="30"/>
  <c r="DI186" i="30" s="1"/>
  <c r="CH188" i="30"/>
  <c r="CB188" i="30"/>
  <c r="CB194" i="30"/>
  <c r="CM185" i="30"/>
  <c r="CM193" i="30"/>
  <c r="CO169" i="30"/>
  <c r="CI166" i="30"/>
  <c r="BW156" i="30"/>
  <c r="CL169" i="30"/>
  <c r="CQ166" i="30"/>
  <c r="CQ170" i="30"/>
  <c r="DR158" i="30" s="1"/>
  <c r="CK166" i="30"/>
  <c r="DF157" i="30"/>
  <c r="CE170" i="30"/>
  <c r="DF158" i="30" s="1"/>
  <c r="BW157" i="30"/>
  <c r="CP166" i="30"/>
  <c r="CJ162" i="30"/>
  <c r="CJ168" i="30"/>
  <c r="CI167" i="30"/>
  <c r="CI164" i="30"/>
  <c r="CI163" i="30"/>
  <c r="CC169" i="30"/>
  <c r="CC162" i="30"/>
  <c r="BW160" i="30"/>
  <c r="BW169" i="30"/>
  <c r="BW164" i="30"/>
  <c r="DU158" i="30"/>
  <c r="CO166" i="30"/>
  <c r="CG167" i="30"/>
  <c r="CC163" i="30"/>
  <c r="CC161" i="30"/>
  <c r="CI159" i="30"/>
  <c r="CI168" i="30"/>
  <c r="BW159" i="30"/>
  <c r="CK170" i="30"/>
  <c r="BY170" i="30"/>
  <c r="CP163" i="30"/>
  <c r="CP169" i="30"/>
  <c r="CI162" i="30"/>
  <c r="CI157" i="30"/>
  <c r="CC157" i="30"/>
  <c r="CC158" i="30"/>
  <c r="CC170" i="30"/>
  <c r="BW163" i="30"/>
  <c r="BW165" i="30"/>
  <c r="CS169" i="30"/>
  <c r="BG171" i="30"/>
  <c r="CQ167" i="30"/>
  <c r="DS158" i="30"/>
  <c r="CL167" i="30"/>
  <c r="BZ170" i="30"/>
  <c r="CQ168" i="30"/>
  <c r="BK171" i="30"/>
  <c r="CE168" i="30"/>
  <c r="AY171" i="30"/>
  <c r="CP164" i="30"/>
  <c r="CP170" i="30"/>
  <c r="DQ158" i="30" s="1"/>
  <c r="CJ166" i="30"/>
  <c r="DO158" i="30"/>
  <c r="CO170" i="30"/>
  <c r="DP158" i="30" s="1"/>
  <c r="CO165" i="30"/>
  <c r="CI160" i="30"/>
  <c r="CI161" i="30"/>
  <c r="DJ156" i="30" s="1"/>
  <c r="CC166" i="30"/>
  <c r="CC159" i="30"/>
  <c r="BW162" i="30"/>
  <c r="BW166" i="30"/>
  <c r="BW170" i="30"/>
  <c r="CS170" i="30"/>
  <c r="DT158" i="30" s="1"/>
  <c r="CO164" i="30"/>
  <c r="DI157" i="30"/>
  <c r="CC160" i="30"/>
  <c r="BZ166" i="30"/>
  <c r="CP165" i="30"/>
  <c r="CI165" i="30"/>
  <c r="CI156" i="30"/>
  <c r="CC165" i="30"/>
  <c r="CC167" i="30"/>
  <c r="BW167" i="30"/>
  <c r="AW171" i="30"/>
  <c r="BD141" i="30"/>
  <c r="CF140" i="30"/>
  <c r="CD129" i="30"/>
  <c r="CJ128" i="30"/>
  <c r="CR136" i="30"/>
  <c r="BZ132" i="30"/>
  <c r="CP129" i="30"/>
  <c r="DQ126" i="30" s="1"/>
  <c r="CP136" i="30"/>
  <c r="CJ135" i="30"/>
  <c r="BJ141" i="30"/>
  <c r="CD133" i="30"/>
  <c r="CD139" i="30"/>
  <c r="BX131" i="30"/>
  <c r="BX137" i="30"/>
  <c r="CM136" i="30"/>
  <c r="DM127" i="30"/>
  <c r="CP127" i="30"/>
  <c r="BW138" i="30"/>
  <c r="BX133" i="30"/>
  <c r="CR140" i="30"/>
  <c r="BZ135" i="30"/>
  <c r="BZ138" i="30"/>
  <c r="DF127" i="30"/>
  <c r="CM134" i="30"/>
  <c r="CJ130" i="30"/>
  <c r="CP133" i="30"/>
  <c r="CP139" i="30"/>
  <c r="CJ132" i="30"/>
  <c r="CJ138" i="30"/>
  <c r="CD136" i="30"/>
  <c r="BX129" i="30"/>
  <c r="CY126" i="30" s="1"/>
  <c r="BX134" i="30"/>
  <c r="BX140" i="30"/>
  <c r="DT128" i="30"/>
  <c r="CJ127" i="30"/>
  <c r="DP127" i="30"/>
  <c r="BW130" i="30"/>
  <c r="BW140" i="30"/>
  <c r="CI135" i="30"/>
  <c r="CJ131" i="30"/>
  <c r="DK126" i="30" s="1"/>
  <c r="BR141" i="30"/>
  <c r="BZ137" i="30"/>
  <c r="BZ139" i="30"/>
  <c r="CM137" i="30"/>
  <c r="CP134" i="30"/>
  <c r="CP140" i="30"/>
  <c r="DQ128" i="30" s="1"/>
  <c r="CJ133" i="30"/>
  <c r="CJ139" i="30"/>
  <c r="CD131" i="30"/>
  <c r="CD137" i="30"/>
  <c r="BX135" i="30"/>
  <c r="AX141" i="30"/>
  <c r="BX127" i="30"/>
  <c r="BW131" i="30"/>
  <c r="BW132" i="30"/>
  <c r="CR137" i="30"/>
  <c r="CJ137" i="30"/>
  <c r="BX139" i="30"/>
  <c r="AW141" i="30"/>
  <c r="CR138" i="30"/>
  <c r="BX130" i="30"/>
  <c r="CR133" i="30"/>
  <c r="DS126" i="30" s="1"/>
  <c r="BZ140" i="30"/>
  <c r="CP135" i="30"/>
  <c r="BP141" i="30"/>
  <c r="CJ134" i="30"/>
  <c r="CD132" i="30"/>
  <c r="BX126" i="30"/>
  <c r="BX136" i="30"/>
  <c r="CR132" i="30"/>
  <c r="BW133" i="30"/>
  <c r="BW136" i="30"/>
  <c r="CA110" i="30"/>
  <c r="CR100" i="30"/>
  <c r="CR109" i="30"/>
  <c r="BZ105" i="30"/>
  <c r="AZ111" i="30"/>
  <c r="CR98" i="30"/>
  <c r="CI110" i="30"/>
  <c r="DJ98" i="30" s="1"/>
  <c r="BW106" i="30"/>
  <c r="CL106" i="30"/>
  <c r="DF98" i="30"/>
  <c r="BH111" i="30"/>
  <c r="CS110" i="30"/>
  <c r="CR101" i="30"/>
  <c r="CR106" i="30"/>
  <c r="BZ99" i="30"/>
  <c r="BZ108" i="30"/>
  <c r="BZ97" i="30"/>
  <c r="CI107" i="30"/>
  <c r="CC108" i="30"/>
  <c r="BW109" i="30"/>
  <c r="CL109" i="30"/>
  <c r="CF104" i="30"/>
  <c r="CF110" i="30"/>
  <c r="CN108" i="30"/>
  <c r="DN98" i="30"/>
  <c r="CG109" i="30"/>
  <c r="CR102" i="30"/>
  <c r="CR107" i="30"/>
  <c r="BZ100" i="30"/>
  <c r="BZ109" i="30"/>
  <c r="CH108" i="30"/>
  <c r="CO107" i="30"/>
  <c r="CI108" i="30"/>
  <c r="CC109" i="30"/>
  <c r="BW110" i="30"/>
  <c r="CL104" i="30"/>
  <c r="CL110" i="30"/>
  <c r="CF99" i="30"/>
  <c r="CF105" i="30"/>
  <c r="BF111" i="30"/>
  <c r="BZ107" i="30"/>
  <c r="BW108" i="30"/>
  <c r="CN107" i="30"/>
  <c r="CB110" i="30"/>
  <c r="CN101" i="30"/>
  <c r="DO96" i="30" s="1"/>
  <c r="BZ102" i="30"/>
  <c r="CR103" i="30"/>
  <c r="DS96" i="30" s="1"/>
  <c r="BZ104" i="30"/>
  <c r="BZ110" i="30"/>
  <c r="BZ103" i="30"/>
  <c r="CL105" i="30"/>
  <c r="CF100" i="30"/>
  <c r="DI218" i="30"/>
  <c r="DN217" i="30"/>
  <c r="DR218" i="30"/>
  <c r="CR218" i="30"/>
  <c r="CR226" i="30"/>
  <c r="CR224" i="30"/>
  <c r="CL229" i="30"/>
  <c r="CF229" i="30"/>
  <c r="CF225" i="30"/>
  <c r="BZ219" i="30"/>
  <c r="BZ221" i="30"/>
  <c r="BL231" i="30"/>
  <c r="BZ224" i="30"/>
  <c r="CR227" i="30"/>
  <c r="CR222" i="30"/>
  <c r="BR231" i="30"/>
  <c r="CL225" i="30"/>
  <c r="CL223" i="30"/>
  <c r="CF223" i="30"/>
  <c r="BZ220" i="30"/>
  <c r="BZ223" i="30"/>
  <c r="BZ227" i="30"/>
  <c r="BZ226" i="30"/>
  <c r="CR225" i="30"/>
  <c r="CL226" i="30"/>
  <c r="CF228" i="30"/>
  <c r="CF226" i="30"/>
  <c r="BZ217" i="30"/>
  <c r="BZ222" i="30"/>
  <c r="BZ228" i="30"/>
  <c r="DF218" i="30"/>
  <c r="CR219" i="30"/>
  <c r="CR229" i="30"/>
  <c r="CL227" i="30"/>
  <c r="CF230" i="30"/>
  <c r="DG218" i="30" s="1"/>
  <c r="BZ218" i="30"/>
  <c r="BZ225" i="30"/>
  <c r="BZ229" i="30"/>
  <c r="DI217" i="30"/>
  <c r="DL218" i="30"/>
  <c r="CR217" i="30"/>
  <c r="CR228" i="30"/>
  <c r="CL222" i="30"/>
  <c r="DM217" i="30" s="1"/>
  <c r="CF227" i="30"/>
  <c r="AZ231" i="30"/>
  <c r="DR188" i="30"/>
  <c r="DQ187" i="30"/>
  <c r="DQ188" i="30"/>
  <c r="DM188" i="30"/>
  <c r="CC196" i="30"/>
  <c r="CC197" i="30"/>
  <c r="CC193" i="30"/>
  <c r="CC198" i="30"/>
  <c r="CC195" i="30"/>
  <c r="CC199" i="30"/>
  <c r="BC201" i="30"/>
  <c r="DN187" i="30"/>
  <c r="DM187" i="30"/>
  <c r="DL158" i="30"/>
  <c r="DP157" i="30"/>
  <c r="DN158" i="30"/>
  <c r="CY158" i="30"/>
  <c r="DN157" i="30"/>
  <c r="DM158" i="30"/>
  <c r="DK158" i="30"/>
  <c r="CM133" i="30"/>
  <c r="DF128" i="30"/>
  <c r="CM139" i="30"/>
  <c r="DK128" i="30"/>
  <c r="DI127" i="30"/>
  <c r="DI128" i="30"/>
  <c r="CK138" i="30"/>
  <c r="CK139" i="30"/>
  <c r="CK136" i="30"/>
  <c r="DJ128" i="30"/>
  <c r="BM141" i="30"/>
  <c r="CM135" i="30"/>
  <c r="DO128" i="30"/>
  <c r="CK140" i="30"/>
  <c r="DL128" i="30" s="1"/>
  <c r="BK141" i="30"/>
  <c r="CK135" i="30"/>
  <c r="CK132" i="30"/>
  <c r="CK137" i="30"/>
  <c r="CY128" i="30"/>
  <c r="DG128" i="30"/>
  <c r="CK134" i="30"/>
  <c r="CB106" i="30"/>
  <c r="CN105" i="30"/>
  <c r="CN110" i="30"/>
  <c r="DI97" i="30"/>
  <c r="CB108" i="30"/>
  <c r="CB103" i="30"/>
  <c r="CY98" i="30"/>
  <c r="DP98" i="30"/>
  <c r="BT111" i="30"/>
  <c r="CN109" i="30"/>
  <c r="DT98" i="30"/>
  <c r="CT107" i="30"/>
  <c r="CT108" i="30"/>
  <c r="CN102" i="30"/>
  <c r="BN111" i="30"/>
  <c r="CB104" i="30"/>
  <c r="DQ97" i="30"/>
  <c r="BB111" i="30"/>
  <c r="CN104" i="30"/>
  <c r="CN103" i="30"/>
  <c r="CB101" i="30"/>
  <c r="CB107" i="30"/>
  <c r="DQ98" i="30"/>
  <c r="DR98" i="30"/>
  <c r="DP97" i="30"/>
  <c r="CB109" i="30"/>
  <c r="CN106" i="30"/>
  <c r="CB105" i="30"/>
  <c r="CB102" i="30"/>
  <c r="DK98" i="30"/>
  <c r="DM97" i="30"/>
  <c r="DN97" i="30"/>
  <c r="DF97" i="30"/>
  <c r="BY48" i="30"/>
  <c r="BY43" i="30"/>
  <c r="CQ36" i="30"/>
  <c r="CQ45" i="30"/>
  <c r="BQ50" i="30"/>
  <c r="CF49" i="30"/>
  <c r="CT41" i="30"/>
  <c r="BY42" i="30"/>
  <c r="CM49" i="30"/>
  <c r="CF42" i="30"/>
  <c r="CF47" i="30"/>
  <c r="CN48" i="30"/>
  <c r="CM39" i="30"/>
  <c r="DN36" i="30" s="1"/>
  <c r="CM48" i="30"/>
  <c r="CH49" i="30"/>
  <c r="CT46" i="30"/>
  <c r="BA50" i="30"/>
  <c r="CQ37" i="30"/>
  <c r="CI34" i="30"/>
  <c r="CI44" i="30"/>
  <c r="BI50" i="30"/>
  <c r="BE50" i="30"/>
  <c r="CE39" i="30"/>
  <c r="CE47" i="30"/>
  <c r="BZ37" i="30"/>
  <c r="BZ42" i="30"/>
  <c r="BZ44" i="30"/>
  <c r="CF43" i="30"/>
  <c r="CK43" i="30"/>
  <c r="CO35" i="30"/>
  <c r="CO44" i="30"/>
  <c r="BO50" i="30"/>
  <c r="BW35" i="30"/>
  <c r="BW45" i="30"/>
  <c r="CN40" i="30"/>
  <c r="DO35" i="30" s="1"/>
  <c r="CC34" i="30"/>
  <c r="CC44" i="30"/>
  <c r="BC50" i="30"/>
  <c r="CB45" i="30"/>
  <c r="CF40" i="30"/>
  <c r="DG35" i="30" s="1"/>
  <c r="CI39" i="30"/>
  <c r="CI46" i="30"/>
  <c r="CK45" i="30"/>
  <c r="CO46" i="30"/>
  <c r="BW47" i="30"/>
  <c r="CQ46" i="30"/>
  <c r="CB48" i="30"/>
  <c r="CT42" i="30"/>
  <c r="BT50" i="30"/>
  <c r="BY41" i="30"/>
  <c r="BF50" i="30"/>
  <c r="CI37" i="30"/>
  <c r="CI41" i="30"/>
  <c r="CI47" i="30"/>
  <c r="CE46" i="30"/>
  <c r="BZ39" i="30"/>
  <c r="BZ48" i="30"/>
  <c r="BK50" i="30"/>
  <c r="CK44" i="30"/>
  <c r="CO36" i="30"/>
  <c r="CO41" i="30"/>
  <c r="DP36" i="30" s="1"/>
  <c r="CO47" i="30"/>
  <c r="BW39" i="30"/>
  <c r="BW42" i="30"/>
  <c r="BW48" i="30"/>
  <c r="CC38" i="30"/>
  <c r="CC41" i="30"/>
  <c r="CC47" i="30"/>
  <c r="CB42" i="30"/>
  <c r="CF48" i="30"/>
  <c r="CB41" i="30"/>
  <c r="CK49" i="30"/>
  <c r="CO38" i="30"/>
  <c r="BW41" i="30"/>
  <c r="BY40" i="30"/>
  <c r="CQ44" i="30"/>
  <c r="CF37" i="30"/>
  <c r="BB50" i="30"/>
  <c r="CT45" i="30"/>
  <c r="BY38" i="30"/>
  <c r="BY44" i="30"/>
  <c r="BY36" i="30"/>
  <c r="CF41" i="30"/>
  <c r="CT49" i="30"/>
  <c r="DU37" i="30" s="1"/>
  <c r="CS48" i="30"/>
  <c r="CI38" i="30"/>
  <c r="CI42" i="30"/>
  <c r="CI48" i="30"/>
  <c r="CB44" i="30"/>
  <c r="CE41" i="30"/>
  <c r="CE42" i="30"/>
  <c r="CE49" i="30"/>
  <c r="DF37" i="30" s="1"/>
  <c r="DS37" i="30"/>
  <c r="BZ40" i="30"/>
  <c r="AZ50" i="30"/>
  <c r="CK42" i="30"/>
  <c r="CK47" i="30"/>
  <c r="CO39" i="30"/>
  <c r="CO42" i="30"/>
  <c r="CO48" i="30"/>
  <c r="BW43" i="30"/>
  <c r="CC37" i="30"/>
  <c r="CC42" i="30"/>
  <c r="CC48" i="30"/>
  <c r="BY46" i="30"/>
  <c r="CB46" i="30"/>
  <c r="CF39" i="30"/>
  <c r="CI40" i="30"/>
  <c r="DJ35" i="30" s="1"/>
  <c r="CK41" i="30"/>
  <c r="CT43" i="30"/>
  <c r="BY37" i="30"/>
  <c r="CQ42" i="30"/>
  <c r="DR35" i="30" s="1"/>
  <c r="CQ39" i="30"/>
  <c r="BY39" i="30"/>
  <c r="BY47" i="30"/>
  <c r="CF44" i="30"/>
  <c r="CF46" i="30"/>
  <c r="CH44" i="30"/>
  <c r="CI36" i="30"/>
  <c r="CI43" i="30"/>
  <c r="CE45" i="30"/>
  <c r="BZ38" i="30"/>
  <c r="CY37" i="30"/>
  <c r="CK48" i="30"/>
  <c r="CO43" i="30"/>
  <c r="BW34" i="30"/>
  <c r="BW44" i="30"/>
  <c r="CC39" i="30"/>
  <c r="CC43" i="30"/>
  <c r="BH50" i="30"/>
  <c r="CB49" i="30"/>
  <c r="CH45" i="30"/>
  <c r="BY49" i="30"/>
  <c r="DK37" i="30"/>
  <c r="CB47" i="30"/>
  <c r="DL37" i="30"/>
  <c r="CH47" i="30"/>
  <c r="CH46" i="30"/>
  <c r="DP37" i="30"/>
  <c r="DM36" i="30"/>
  <c r="DM37" i="30"/>
  <c r="CH42" i="30"/>
  <c r="DI36" i="30" s="1"/>
  <c r="BJ539" i="26"/>
  <c r="BW529" i="26"/>
  <c r="CV524" i="26" s="1"/>
  <c r="CA531" i="26"/>
  <c r="CZ525" i="26" s="1"/>
  <c r="BF539" i="26"/>
  <c r="BK539" i="26"/>
  <c r="CI537" i="26"/>
  <c r="CC526" i="26"/>
  <c r="CC528" i="26"/>
  <c r="BW532" i="26"/>
  <c r="BX536" i="26"/>
  <c r="BX535" i="26"/>
  <c r="BX537" i="26"/>
  <c r="BW531" i="26"/>
  <c r="CV525" i="26" s="1"/>
  <c r="CV526" i="26" s="1"/>
  <c r="CG532" i="26"/>
  <c r="CD534" i="26"/>
  <c r="CD527" i="26"/>
  <c r="CD529" i="26"/>
  <c r="CJ534" i="26"/>
  <c r="CJ533" i="26"/>
  <c r="CJ527" i="26"/>
  <c r="CI532" i="26"/>
  <c r="CC531" i="26"/>
  <c r="CI529" i="26"/>
  <c r="CI525" i="26"/>
  <c r="CI526" i="26"/>
  <c r="BE539" i="26"/>
  <c r="CC536" i="26"/>
  <c r="BW530" i="26"/>
  <c r="BW535" i="26"/>
  <c r="BX531" i="26"/>
  <c r="CG533" i="26"/>
  <c r="CD538" i="26"/>
  <c r="CJ529" i="26"/>
  <c r="CJ537" i="26"/>
  <c r="CC534" i="26"/>
  <c r="BW533" i="26"/>
  <c r="CC529" i="26"/>
  <c r="BU534" i="26"/>
  <c r="CI536" i="26"/>
  <c r="CD537" i="26"/>
  <c r="AW539" i="26"/>
  <c r="CI534" i="26"/>
  <c r="CI533" i="26"/>
  <c r="CC532" i="26"/>
  <c r="CC537" i="26"/>
  <c r="BW536" i="26"/>
  <c r="BW528" i="26"/>
  <c r="BX528" i="26"/>
  <c r="CI527" i="26"/>
  <c r="DH524" i="26" s="1"/>
  <c r="AZ539" i="26"/>
  <c r="CG535" i="26"/>
  <c r="CG531" i="26"/>
  <c r="CD525" i="26"/>
  <c r="CD531" i="26"/>
  <c r="CJ526" i="26"/>
  <c r="CJ535" i="26"/>
  <c r="CI531" i="26"/>
  <c r="DI526" i="26"/>
  <c r="CI538" i="26"/>
  <c r="DH526" i="26" s="1"/>
  <c r="CM534" i="26"/>
  <c r="CI535" i="26"/>
  <c r="CC535" i="26"/>
  <c r="AY539" i="26"/>
  <c r="CB538" i="26"/>
  <c r="DA526" i="26" s="1"/>
  <c r="CA538" i="26"/>
  <c r="CZ526" i="26" s="1"/>
  <c r="CX526" i="26"/>
  <c r="BX529" i="26"/>
  <c r="CW524" i="26" s="1"/>
  <c r="BW534" i="26"/>
  <c r="CH536" i="26"/>
  <c r="CM533" i="26"/>
  <c r="BI539" i="26"/>
  <c r="CD528" i="26"/>
  <c r="CD526" i="26"/>
  <c r="CJ525" i="26"/>
  <c r="CJ528" i="26"/>
  <c r="DI524" i="26" s="1"/>
  <c r="BW504" i="26"/>
  <c r="CH499" i="26"/>
  <c r="BU504" i="26"/>
  <c r="CD504" i="26"/>
  <c r="CD507" i="26"/>
  <c r="BX502" i="26"/>
  <c r="BX505" i="26"/>
  <c r="CI505" i="26"/>
  <c r="CI506" i="26"/>
  <c r="CD501" i="26"/>
  <c r="CA503" i="26"/>
  <c r="BC509" i="26"/>
  <c r="CH498" i="26"/>
  <c r="BJ509" i="26"/>
  <c r="CB501" i="26"/>
  <c r="CB508" i="26"/>
  <c r="DA496" i="26" s="1"/>
  <c r="AY509" i="26"/>
  <c r="BW507" i="26"/>
  <c r="CC499" i="26"/>
  <c r="CC498" i="26"/>
  <c r="CL507" i="26"/>
  <c r="CL508" i="26"/>
  <c r="BW501" i="26"/>
  <c r="CV495" i="26" s="1"/>
  <c r="CV496" i="26" s="1"/>
  <c r="BX494" i="26"/>
  <c r="BX493" i="26"/>
  <c r="BV498" i="26"/>
  <c r="BV493" i="26"/>
  <c r="CH505" i="26"/>
  <c r="CA507" i="26"/>
  <c r="CH502" i="26"/>
  <c r="BW499" i="26"/>
  <c r="CV494" i="26" s="1"/>
  <c r="CI500" i="26"/>
  <c r="BU503" i="26"/>
  <c r="AW509" i="26"/>
  <c r="CD499" i="26"/>
  <c r="BF509" i="26"/>
  <c r="BX508" i="26"/>
  <c r="CI501" i="26"/>
  <c r="CI498" i="26"/>
  <c r="DH496" i="26" s="1"/>
  <c r="CA502" i="26"/>
  <c r="CA504" i="26"/>
  <c r="CH504" i="26"/>
  <c r="CB499" i="26"/>
  <c r="CB502" i="26"/>
  <c r="CB507" i="26"/>
  <c r="CI499" i="26"/>
  <c r="BW500" i="26"/>
  <c r="CC502" i="26"/>
  <c r="DD496" i="26"/>
  <c r="CD508" i="26"/>
  <c r="CI497" i="26"/>
  <c r="DH494" i="26" s="1"/>
  <c r="BK509" i="26"/>
  <c r="DJ496" i="26"/>
  <c r="CH507" i="26"/>
  <c r="BW503" i="26"/>
  <c r="BU505" i="26"/>
  <c r="CD500" i="26"/>
  <c r="CD503" i="26"/>
  <c r="AZ509" i="26"/>
  <c r="CI504" i="26"/>
  <c r="CI507" i="26"/>
  <c r="CB496" i="26"/>
  <c r="DF496" i="26"/>
  <c r="CB494" i="26"/>
  <c r="CA506" i="26"/>
  <c r="CH501" i="26"/>
  <c r="DG495" i="26" s="1"/>
  <c r="CH506" i="26"/>
  <c r="CB495" i="26"/>
  <c r="CB504" i="26"/>
  <c r="CU496" i="26"/>
  <c r="BW505" i="26"/>
  <c r="BW506" i="26"/>
  <c r="CC506" i="26"/>
  <c r="CC505" i="26"/>
  <c r="CI503" i="26"/>
  <c r="CH503" i="26"/>
  <c r="CT496" i="26"/>
  <c r="CR496" i="26"/>
  <c r="DB496" i="26"/>
  <c r="BT508" i="26"/>
  <c r="CS496" i="26" s="1"/>
  <c r="BU507" i="26"/>
  <c r="CD502" i="26"/>
  <c r="DC494" i="26" s="1"/>
  <c r="BX500" i="26"/>
  <c r="CW495" i="26" s="1"/>
  <c r="CF506" i="26"/>
  <c r="CZ495" i="26"/>
  <c r="CH495" i="26"/>
  <c r="CH508" i="26"/>
  <c r="DG496" i="26" s="1"/>
  <c r="CB503" i="26"/>
  <c r="CB506" i="26"/>
  <c r="CC504" i="26"/>
  <c r="CD497" i="26"/>
  <c r="CD493" i="26"/>
  <c r="BU533" i="26"/>
  <c r="BV533" i="26"/>
  <c r="CM532" i="26"/>
  <c r="CA535" i="26"/>
  <c r="DE526" i="26"/>
  <c r="CB531" i="26"/>
  <c r="CM530" i="26"/>
  <c r="CM537" i="26"/>
  <c r="CG538" i="26"/>
  <c r="DF526" i="26" s="1"/>
  <c r="CA527" i="26"/>
  <c r="CA537" i="26"/>
  <c r="BC539" i="26"/>
  <c r="BU531" i="26"/>
  <c r="BU530" i="26"/>
  <c r="CS526" i="26"/>
  <c r="CH525" i="26"/>
  <c r="CH538" i="26"/>
  <c r="CB533" i="26"/>
  <c r="BD539" i="26"/>
  <c r="BV531" i="26"/>
  <c r="BV530" i="26"/>
  <c r="BV532" i="26"/>
  <c r="CU524" i="26" s="1"/>
  <c r="CA533" i="26"/>
  <c r="BU536" i="26"/>
  <c r="CH530" i="26"/>
  <c r="DG524" i="26" s="1"/>
  <c r="BV534" i="26"/>
  <c r="CM527" i="26"/>
  <c r="CM535" i="26"/>
  <c r="CG536" i="26"/>
  <c r="CA532" i="26"/>
  <c r="CA536" i="26"/>
  <c r="BU529" i="26"/>
  <c r="BU528" i="26"/>
  <c r="BU537" i="26"/>
  <c r="CH527" i="26"/>
  <c r="CH537" i="26"/>
  <c r="CH532" i="26"/>
  <c r="CB535" i="26"/>
  <c r="CB534" i="26"/>
  <c r="BV535" i="26"/>
  <c r="BV536" i="26"/>
  <c r="CM536" i="26"/>
  <c r="CA529" i="26"/>
  <c r="CH535" i="26"/>
  <c r="BV537" i="26"/>
  <c r="CM531" i="26"/>
  <c r="CA528" i="26"/>
  <c r="BU532" i="26"/>
  <c r="CT524" i="26" s="1"/>
  <c r="BU538" i="26"/>
  <c r="CT526" i="26" s="1"/>
  <c r="CH531" i="26"/>
  <c r="CH534" i="26"/>
  <c r="CB537" i="26"/>
  <c r="CB536" i="26"/>
  <c r="BV538" i="26"/>
  <c r="CX525" i="26"/>
  <c r="DH525" i="26"/>
  <c r="CW525" i="26"/>
  <c r="CM528" i="26"/>
  <c r="CG537" i="26"/>
  <c r="CA534" i="26"/>
  <c r="BU535" i="26"/>
  <c r="DC526" i="26"/>
  <c r="DJ526" i="26"/>
  <c r="CH526" i="26"/>
  <c r="CH533" i="26"/>
  <c r="CX495" i="26"/>
  <c r="CF499" i="26"/>
  <c r="CF497" i="26"/>
  <c r="BZ508" i="26"/>
  <c r="AV509" i="26"/>
  <c r="CZ496" i="26"/>
  <c r="CF500" i="26"/>
  <c r="DE494" i="26" s="1"/>
  <c r="CF501" i="26"/>
  <c r="CF507" i="26"/>
  <c r="BT507" i="26"/>
  <c r="CF498" i="26"/>
  <c r="BH509" i="26"/>
  <c r="CW494" i="26"/>
  <c r="CF504" i="26"/>
  <c r="CF508" i="26"/>
  <c r="CF505" i="26"/>
  <c r="CF503" i="26"/>
  <c r="DA495" i="26"/>
  <c r="CF502" i="26"/>
  <c r="CD47" i="27"/>
  <c r="CC39" i="27"/>
  <c r="CL45" i="27"/>
  <c r="BZ42" i="27"/>
  <c r="BZ46" i="27"/>
  <c r="CO44" i="27"/>
  <c r="BW40" i="27"/>
  <c r="BW46" i="27"/>
  <c r="CJ46" i="27"/>
  <c r="CI44" i="27"/>
  <c r="CP44" i="27"/>
  <c r="BQ50" i="27"/>
  <c r="CJ48" i="27"/>
  <c r="CC42" i="27"/>
  <c r="DC36" i="27" s="1"/>
  <c r="CC48" i="27"/>
  <c r="CH41" i="27"/>
  <c r="DH35" i="27" s="1"/>
  <c r="CH44" i="27"/>
  <c r="BV49" i="27"/>
  <c r="BV43" i="27"/>
  <c r="AW50" i="27"/>
  <c r="CB41" i="27"/>
  <c r="CB43" i="27"/>
  <c r="CB36" i="27"/>
  <c r="CL37" i="27"/>
  <c r="BW38" i="27"/>
  <c r="CF42" i="27"/>
  <c r="CF44" i="27"/>
  <c r="DF35" i="27" s="1"/>
  <c r="CL47" i="27"/>
  <c r="CF47" i="27"/>
  <c r="CO40" i="27"/>
  <c r="CO46" i="27"/>
  <c r="DD37" i="27"/>
  <c r="CI40" i="27"/>
  <c r="CI46" i="27"/>
  <c r="CH43" i="27"/>
  <c r="CH38" i="27"/>
  <c r="CH48" i="27"/>
  <c r="DE37" i="27"/>
  <c r="BK50" i="27"/>
  <c r="CC45" i="27"/>
  <c r="CY37" i="27"/>
  <c r="CH49" i="27"/>
  <c r="CH39" i="27"/>
  <c r="BI50" i="27"/>
  <c r="DK37" i="27"/>
  <c r="BX48" i="27"/>
  <c r="CB46" i="27"/>
  <c r="CB35" i="27"/>
  <c r="CB38" i="27"/>
  <c r="CL43" i="27"/>
  <c r="CI36" i="27"/>
  <c r="CF41" i="27"/>
  <c r="CF48" i="27"/>
  <c r="CI39" i="27"/>
  <c r="CI47" i="27"/>
  <c r="CJ49" i="27"/>
  <c r="CF40" i="27"/>
  <c r="CL49" i="27"/>
  <c r="DL37" i="27" s="1"/>
  <c r="CF49" i="27"/>
  <c r="CO42" i="27"/>
  <c r="CO48" i="27"/>
  <c r="CI42" i="27"/>
  <c r="CI48" i="27"/>
  <c r="DP37" i="27"/>
  <c r="CH46" i="27"/>
  <c r="CH36" i="27"/>
  <c r="CB48" i="27"/>
  <c r="BC50" i="27"/>
  <c r="CI41" i="27"/>
  <c r="BG50" i="27"/>
  <c r="CO43" i="27"/>
  <c r="CI43" i="27"/>
  <c r="CJ45" i="27"/>
  <c r="CH40" i="27"/>
  <c r="CH35" i="27"/>
  <c r="DC37" i="27"/>
  <c r="DA37" i="27"/>
  <c r="CW37" i="27"/>
  <c r="DD36" i="27"/>
  <c r="CD464" i="26"/>
  <c r="CD473" i="26"/>
  <c r="CD474" i="26"/>
  <c r="BX475" i="26"/>
  <c r="CM474" i="26"/>
  <c r="BU474" i="26"/>
  <c r="CI467" i="26"/>
  <c r="CI474" i="26"/>
  <c r="CL474" i="26"/>
  <c r="CA474" i="26"/>
  <c r="BY469" i="26"/>
  <c r="DJ463" i="26"/>
  <c r="BY472" i="26"/>
  <c r="CJ466" i="26"/>
  <c r="DI463" i="26" s="1"/>
  <c r="CJ475" i="26"/>
  <c r="CC469" i="26"/>
  <c r="CC475" i="26"/>
  <c r="DB463" i="26" s="1"/>
  <c r="CC471" i="26"/>
  <c r="AY476" i="26"/>
  <c r="BY465" i="26"/>
  <c r="BX467" i="26"/>
  <c r="BX464" i="26"/>
  <c r="BX460" i="26"/>
  <c r="BF476" i="26"/>
  <c r="CI471" i="26"/>
  <c r="CD460" i="26"/>
  <c r="CJ468" i="26"/>
  <c r="BX471" i="26"/>
  <c r="CF464" i="26"/>
  <c r="CD469" i="26"/>
  <c r="DC461" i="26" s="1"/>
  <c r="CD468" i="26"/>
  <c r="BX469" i="26"/>
  <c r="BX470" i="26"/>
  <c r="CI469" i="26"/>
  <c r="BK476" i="26"/>
  <c r="BB476" i="26"/>
  <c r="CJ464" i="26"/>
  <c r="CJ470" i="26"/>
  <c r="CC468" i="26"/>
  <c r="CC464" i="26"/>
  <c r="CC474" i="26"/>
  <c r="BZ469" i="26"/>
  <c r="CY461" i="26" s="1"/>
  <c r="BZ475" i="26"/>
  <c r="CL468" i="26"/>
  <c r="BW475" i="26"/>
  <c r="BW472" i="26"/>
  <c r="CF468" i="26"/>
  <c r="CD463" i="26"/>
  <c r="CD470" i="26"/>
  <c r="BX472" i="26"/>
  <c r="CF471" i="26"/>
  <c r="CZ462" i="26"/>
  <c r="BU475" i="26"/>
  <c r="CT463" i="26" s="1"/>
  <c r="CI465" i="26"/>
  <c r="CF465" i="26"/>
  <c r="CA475" i="26"/>
  <c r="BY471" i="26"/>
  <c r="BT471" i="26"/>
  <c r="DG462" i="26"/>
  <c r="BY468" i="26"/>
  <c r="BA476" i="26"/>
  <c r="CJ462" i="26"/>
  <c r="CJ467" i="26"/>
  <c r="CC473" i="26"/>
  <c r="CI464" i="26"/>
  <c r="DH461" i="26" s="1"/>
  <c r="BW461" i="26"/>
  <c r="BW466" i="26"/>
  <c r="CV461" i="26" s="1"/>
  <c r="CD471" i="26"/>
  <c r="BW470" i="26"/>
  <c r="CI473" i="26"/>
  <c r="CD462" i="26"/>
  <c r="CD466" i="26"/>
  <c r="CD472" i="26"/>
  <c r="BX473" i="26"/>
  <c r="CI472" i="26"/>
  <c r="CI463" i="26"/>
  <c r="CL471" i="26"/>
  <c r="CD465" i="26"/>
  <c r="CJ465" i="26"/>
  <c r="DI461" i="26" s="1"/>
  <c r="CJ473" i="26"/>
  <c r="CC466" i="26"/>
  <c r="CV462" i="26"/>
  <c r="CJ461" i="26"/>
  <c r="BE444" i="26"/>
  <c r="CI436" i="26"/>
  <c r="BW431" i="26"/>
  <c r="BW439" i="26"/>
  <c r="BT442" i="26"/>
  <c r="CC431" i="26"/>
  <c r="CC440" i="26"/>
  <c r="CM441" i="26"/>
  <c r="CM440" i="26"/>
  <c r="CU431" i="26"/>
  <c r="CC439" i="26"/>
  <c r="CC429" i="26"/>
  <c r="CC438" i="26"/>
  <c r="CC437" i="26"/>
  <c r="DA430" i="26"/>
  <c r="CC435" i="26"/>
  <c r="DB429" i="26" s="1"/>
  <c r="BW435" i="26"/>
  <c r="CG437" i="26"/>
  <c r="CL442" i="26"/>
  <c r="BW429" i="26"/>
  <c r="CI439" i="26"/>
  <c r="CI440" i="26"/>
  <c r="BW441" i="26"/>
  <c r="BZ442" i="26"/>
  <c r="BT443" i="26"/>
  <c r="CS431" i="26" s="1"/>
  <c r="CC443" i="26"/>
  <c r="CI430" i="26"/>
  <c r="CI443" i="26"/>
  <c r="DH431" i="26" s="1"/>
  <c r="BW434" i="26"/>
  <c r="CV429" i="26" s="1"/>
  <c r="CC428" i="26"/>
  <c r="BK444" i="26"/>
  <c r="BW438" i="26"/>
  <c r="CC433" i="26"/>
  <c r="CD443" i="26"/>
  <c r="DC431" i="26" s="1"/>
  <c r="BU439" i="26"/>
  <c r="CM439" i="26"/>
  <c r="CX431" i="26"/>
  <c r="AY444" i="26"/>
  <c r="BT466" i="26"/>
  <c r="CF470" i="26"/>
  <c r="CF475" i="26"/>
  <c r="DE463" i="26" s="1"/>
  <c r="BT467" i="26"/>
  <c r="BT473" i="26"/>
  <c r="BZ470" i="26"/>
  <c r="BZ471" i="26"/>
  <c r="BT474" i="26"/>
  <c r="CF472" i="26"/>
  <c r="DA462" i="26"/>
  <c r="BT470" i="26"/>
  <c r="AV476" i="26"/>
  <c r="DG463" i="26"/>
  <c r="BT468" i="26"/>
  <c r="CF474" i="26"/>
  <c r="BT472" i="26"/>
  <c r="DF463" i="26"/>
  <c r="BZ473" i="26"/>
  <c r="CZ463" i="26"/>
  <c r="CF469" i="26"/>
  <c r="CF473" i="26"/>
  <c r="CW462" i="26"/>
  <c r="CW461" i="26"/>
  <c r="DA463" i="26"/>
  <c r="BZ468" i="26"/>
  <c r="CA440" i="26"/>
  <c r="CF443" i="26"/>
  <c r="DE431" i="26" s="1"/>
  <c r="BU441" i="26"/>
  <c r="CA436" i="26"/>
  <c r="CZ430" i="26" s="1"/>
  <c r="DA431" i="26"/>
  <c r="BZ443" i="26"/>
  <c r="CY431" i="26" s="1"/>
  <c r="CG436" i="26"/>
  <c r="CG439" i="26"/>
  <c r="DF429" i="26" s="1"/>
  <c r="BU440" i="26"/>
  <c r="BU443" i="26"/>
  <c r="CT431" i="26" s="1"/>
  <c r="BO444" i="26"/>
  <c r="CW431" i="26"/>
  <c r="DJ431" i="26"/>
  <c r="BC444" i="26"/>
  <c r="CG442" i="26"/>
  <c r="CG441" i="26"/>
  <c r="BU442" i="26"/>
  <c r="BU438" i="26"/>
  <c r="AW444" i="26"/>
  <c r="CR431" i="26"/>
  <c r="CA437" i="26"/>
  <c r="CL443" i="26"/>
  <c r="CX430" i="26"/>
  <c r="DD431" i="26"/>
  <c r="CA443" i="26"/>
  <c r="CZ431" i="26" s="1"/>
  <c r="CG438" i="26"/>
  <c r="CG443" i="26"/>
  <c r="BU436" i="26"/>
  <c r="CM436" i="26"/>
  <c r="CM437" i="26"/>
  <c r="CA438" i="26"/>
  <c r="CA439" i="26"/>
  <c r="BN444" i="26"/>
  <c r="DI431" i="26"/>
  <c r="DG431" i="26"/>
  <c r="CG440" i="26"/>
  <c r="CA442" i="26"/>
  <c r="DI430" i="26"/>
  <c r="AU46" i="26"/>
  <c r="BA38" i="26"/>
  <c r="BG46" i="26"/>
  <c r="BO84" i="26"/>
  <c r="BF102" i="26"/>
  <c r="BG114" i="26"/>
  <c r="BE135" i="26"/>
  <c r="AW243" i="26"/>
  <c r="BC242" i="26"/>
  <c r="BO236" i="26"/>
  <c r="CM246" i="26" s="1"/>
  <c r="BF135" i="26"/>
  <c r="AY142" i="26"/>
  <c r="BE139" i="26"/>
  <c r="BC232" i="26"/>
  <c r="BT374" i="26"/>
  <c r="BF85" i="26"/>
  <c r="BK135" i="26"/>
  <c r="AU328" i="26"/>
  <c r="DJ365" i="26"/>
  <c r="DG364" i="26"/>
  <c r="CX364" i="26"/>
  <c r="DH365" i="26"/>
  <c r="BT363" i="26"/>
  <c r="BT376" i="26"/>
  <c r="CW365" i="26"/>
  <c r="AX103" i="26"/>
  <c r="BD114" i="26"/>
  <c r="BJ111" i="26"/>
  <c r="BX135" i="26"/>
  <c r="AZ151" i="26"/>
  <c r="BF151" i="26"/>
  <c r="BL151" i="26"/>
  <c r="BG328" i="26"/>
  <c r="AX340" i="26"/>
  <c r="BJ337" i="26"/>
  <c r="AW19" i="26"/>
  <c r="BC19" i="26"/>
  <c r="BI19" i="26"/>
  <c r="BO19" i="26"/>
  <c r="BE69" i="26"/>
  <c r="AV83" i="26"/>
  <c r="BH83" i="26"/>
  <c r="BU108" i="26"/>
  <c r="AY114" i="26"/>
  <c r="CJ135" i="26"/>
  <c r="BT365" i="26"/>
  <c r="BD378" i="26"/>
  <c r="CG377" i="26"/>
  <c r="CF375" i="26"/>
  <c r="BZ371" i="26"/>
  <c r="BK13" i="26"/>
  <c r="BC135" i="26"/>
  <c r="BL378" i="26"/>
  <c r="BT375" i="26"/>
  <c r="CL377" i="26"/>
  <c r="BU377" i="26"/>
  <c r="BS377" i="26"/>
  <c r="CR365" i="26" s="1"/>
  <c r="BV373" i="26"/>
  <c r="CF366" i="26"/>
  <c r="BZ372" i="26"/>
  <c r="CB369" i="26"/>
  <c r="DA363" i="26" s="1"/>
  <c r="CF370" i="26"/>
  <c r="CH374" i="26"/>
  <c r="BY376" i="26"/>
  <c r="BS376" i="26"/>
  <c r="CF365" i="26"/>
  <c r="BY372" i="26"/>
  <c r="CG370" i="26"/>
  <c r="BI378" i="26"/>
  <c r="BN378" i="26"/>
  <c r="CF363" i="26"/>
  <c r="CJ368" i="26"/>
  <c r="DI364" i="26" s="1"/>
  <c r="CJ371" i="26"/>
  <c r="CB368" i="26"/>
  <c r="CA375" i="26"/>
  <c r="CA377" i="26"/>
  <c r="BU375" i="26"/>
  <c r="BU369" i="26"/>
  <c r="AW378" i="26"/>
  <c r="BT369" i="26"/>
  <c r="BT370" i="26"/>
  <c r="CF374" i="26"/>
  <c r="BY374" i="26"/>
  <c r="BY375" i="26"/>
  <c r="CF369" i="26"/>
  <c r="DE363" i="26" s="1"/>
  <c r="CG369" i="26"/>
  <c r="CG372" i="26"/>
  <c r="CJ377" i="26"/>
  <c r="CF376" i="26"/>
  <c r="BY377" i="26"/>
  <c r="CX365" i="26" s="1"/>
  <c r="CF373" i="26"/>
  <c r="CF367" i="26"/>
  <c r="CG368" i="26"/>
  <c r="CG374" i="26"/>
  <c r="CF377" i="26"/>
  <c r="BA378" i="26"/>
  <c r="CB366" i="26"/>
  <c r="CF364" i="26"/>
  <c r="CG373" i="26"/>
  <c r="DF363" i="26" s="1"/>
  <c r="CG376" i="26"/>
  <c r="CL373" i="26"/>
  <c r="CL376" i="26"/>
  <c r="CB370" i="26"/>
  <c r="BU376" i="26"/>
  <c r="BT366" i="26"/>
  <c r="BT367" i="26"/>
  <c r="BT377" i="26"/>
  <c r="CS365" i="26" s="1"/>
  <c r="BY371" i="26"/>
  <c r="CF368" i="26"/>
  <c r="BH378" i="26"/>
  <c r="DD365" i="26"/>
  <c r="CB377" i="26"/>
  <c r="DA365" i="26" s="1"/>
  <c r="CG375" i="26"/>
  <c r="CL375" i="26"/>
  <c r="CB373" i="26"/>
  <c r="BU371" i="26"/>
  <c r="CT363" i="26" s="1"/>
  <c r="BU373" i="26"/>
  <c r="BT373" i="26"/>
  <c r="BT368" i="26"/>
  <c r="DC365" i="26"/>
  <c r="DH364" i="26"/>
  <c r="CW364" i="26"/>
  <c r="CW363" i="26"/>
  <c r="DG365" i="26"/>
  <c r="CU365" i="26"/>
  <c r="CV365" i="26"/>
  <c r="CI342" i="26"/>
  <c r="AV328" i="26"/>
  <c r="BH328" i="26"/>
  <c r="AV331" i="26"/>
  <c r="BT338" i="26" s="1"/>
  <c r="CS330" i="26" s="1"/>
  <c r="BH331" i="26"/>
  <c r="CF338" i="26" s="1"/>
  <c r="BN331" i="26"/>
  <c r="BN345" i="26" s="1"/>
  <c r="BI332" i="26"/>
  <c r="CG334" i="26" s="1"/>
  <c r="BO332" i="26"/>
  <c r="CM337" i="26" s="1"/>
  <c r="AZ333" i="26"/>
  <c r="BX333" i="26" s="1"/>
  <c r="BF333" i="26"/>
  <c r="BL333" i="26"/>
  <c r="BI335" i="26"/>
  <c r="AX336" i="26"/>
  <c r="BD336" i="26"/>
  <c r="BJ336" i="26"/>
  <c r="AW337" i="26"/>
  <c r="BU337" i="26" s="1"/>
  <c r="BC337" i="26"/>
  <c r="CA341" i="26" s="1"/>
  <c r="BA338" i="26"/>
  <c r="BY339" i="26" s="1"/>
  <c r="BG338" i="26"/>
  <c r="CE344" i="26" s="1"/>
  <c r="AX339" i="26"/>
  <c r="BD339" i="26"/>
  <c r="BJ339" i="26"/>
  <c r="AW340" i="26"/>
  <c r="BU343" i="26" s="1"/>
  <c r="BC340" i="26"/>
  <c r="BI340" i="26"/>
  <c r="AX341" i="26"/>
  <c r="BD341" i="26"/>
  <c r="BJ341" i="26"/>
  <c r="AX343" i="26"/>
  <c r="BD343" i="26"/>
  <c r="BJ343" i="26"/>
  <c r="AU344" i="26"/>
  <c r="BA344" i="26"/>
  <c r="BY344" i="26" s="1"/>
  <c r="BG344" i="26"/>
  <c r="BM344" i="26"/>
  <c r="AW328" i="26"/>
  <c r="BI328" i="26"/>
  <c r="AX334" i="26"/>
  <c r="BD334" i="26"/>
  <c r="BJ334" i="26"/>
  <c r="AX335" i="26"/>
  <c r="BD335" i="26"/>
  <c r="BJ335" i="26"/>
  <c r="BD337" i="26"/>
  <c r="BD340" i="26"/>
  <c r="BJ340" i="26"/>
  <c r="BF344" i="26"/>
  <c r="BL344" i="26"/>
  <c r="BA328" i="26"/>
  <c r="BM328" i="26"/>
  <c r="AX331" i="26"/>
  <c r="BV338" i="26" s="1"/>
  <c r="CU330" i="26" s="1"/>
  <c r="BD331" i="26"/>
  <c r="BJ331" i="26"/>
  <c r="BB328" i="26"/>
  <c r="BN328" i="26"/>
  <c r="AX338" i="26"/>
  <c r="BJ338" i="26"/>
  <c r="AX344" i="26"/>
  <c r="BD344" i="26"/>
  <c r="BJ344" i="26"/>
  <c r="BC328" i="26"/>
  <c r="BO328" i="26"/>
  <c r="BD333" i="26"/>
  <c r="BJ333" i="26"/>
  <c r="AU340" i="26"/>
  <c r="BA340" i="26"/>
  <c r="BG340" i="26"/>
  <c r="BM340" i="26"/>
  <c r="CK342" i="26" s="1"/>
  <c r="AV341" i="26"/>
  <c r="BB341" i="26"/>
  <c r="BH341" i="26"/>
  <c r="BN341" i="26"/>
  <c r="AV343" i="26"/>
  <c r="BB343" i="26"/>
  <c r="BH343" i="26"/>
  <c r="BH345" i="26" s="1"/>
  <c r="BN343" i="26"/>
  <c r="BS341" i="26"/>
  <c r="BS335" i="26"/>
  <c r="BS331" i="26"/>
  <c r="BS339" i="26"/>
  <c r="BS337" i="26"/>
  <c r="BS333" i="26"/>
  <c r="BS340" i="26"/>
  <c r="BS342" i="26"/>
  <c r="BS338" i="26"/>
  <c r="CR330" i="26" s="1"/>
  <c r="BS336" i="26"/>
  <c r="BS334" i="26"/>
  <c r="BS329" i="26"/>
  <c r="BS332" i="26"/>
  <c r="BS330" i="26"/>
  <c r="BY343" i="26"/>
  <c r="BY333" i="26"/>
  <c r="BY331" i="26"/>
  <c r="BY336" i="26"/>
  <c r="BY334" i="26"/>
  <c r="BY332" i="26"/>
  <c r="BY341" i="26"/>
  <c r="BY335" i="26"/>
  <c r="CX330" i="26" s="1"/>
  <c r="BY330" i="26"/>
  <c r="BY337" i="26"/>
  <c r="BY329" i="26"/>
  <c r="BY340" i="26"/>
  <c r="CE331" i="26"/>
  <c r="CE337" i="26"/>
  <c r="CE332" i="26"/>
  <c r="CE336" i="26"/>
  <c r="DD330" i="26" s="1"/>
  <c r="CE334" i="26"/>
  <c r="CE330" i="26"/>
  <c r="CE329" i="26"/>
  <c r="CE335" i="26"/>
  <c r="CE333" i="26"/>
  <c r="CK336" i="26"/>
  <c r="CK331" i="26"/>
  <c r="CK339" i="26"/>
  <c r="CK341" i="26"/>
  <c r="CK335" i="26"/>
  <c r="CK333" i="26"/>
  <c r="DJ330" i="26" s="1"/>
  <c r="CK337" i="26"/>
  <c r="CK332" i="26"/>
  <c r="CK338" i="26"/>
  <c r="CK334" i="26"/>
  <c r="CK329" i="26"/>
  <c r="CK330" i="26"/>
  <c r="BT340" i="26"/>
  <c r="BT332" i="26"/>
  <c r="BT339" i="26"/>
  <c r="BT331" i="26"/>
  <c r="BT333" i="26"/>
  <c r="BT330" i="26"/>
  <c r="BT334" i="26"/>
  <c r="BT329" i="26"/>
  <c r="BZ342" i="26"/>
  <c r="BZ340" i="26"/>
  <c r="BZ338" i="26"/>
  <c r="BZ336" i="26"/>
  <c r="BZ335" i="26"/>
  <c r="BZ332" i="26"/>
  <c r="BZ330" i="26"/>
  <c r="BZ339" i="26"/>
  <c r="BZ337" i="26"/>
  <c r="BZ333" i="26"/>
  <c r="BZ331" i="26"/>
  <c r="BZ329" i="26"/>
  <c r="BZ334" i="26"/>
  <c r="CF340" i="26"/>
  <c r="CF336" i="26"/>
  <c r="DE330" i="26" s="1"/>
  <c r="CF333" i="26"/>
  <c r="CF332" i="26"/>
  <c r="CF330" i="26"/>
  <c r="CF329" i="26"/>
  <c r="CF341" i="26"/>
  <c r="CF339" i="26"/>
  <c r="CF335" i="26"/>
  <c r="CF337" i="26"/>
  <c r="CL340" i="26"/>
  <c r="CL338" i="26"/>
  <c r="CL343" i="26"/>
  <c r="CL341" i="26"/>
  <c r="CL335" i="26"/>
  <c r="CL337" i="26"/>
  <c r="CL329" i="26"/>
  <c r="CL330" i="26"/>
  <c r="CL331" i="26"/>
  <c r="CI330" i="26"/>
  <c r="CM343" i="26"/>
  <c r="CM333" i="26"/>
  <c r="CM329" i="26"/>
  <c r="CM332" i="26"/>
  <c r="CM340" i="26"/>
  <c r="CM330" i="26"/>
  <c r="CM331" i="26"/>
  <c r="CM341" i="26"/>
  <c r="BX328" i="26"/>
  <c r="BU334" i="26"/>
  <c r="BU340" i="26"/>
  <c r="BU335" i="26"/>
  <c r="BU333" i="26"/>
  <c r="BU330" i="26"/>
  <c r="BU329" i="26"/>
  <c r="BU331" i="26"/>
  <c r="BU342" i="26"/>
  <c r="BU338" i="26"/>
  <c r="CT330" i="26" s="1"/>
  <c r="BU336" i="26"/>
  <c r="BU332" i="26"/>
  <c r="CG338" i="26"/>
  <c r="CG330" i="26"/>
  <c r="CG342" i="26"/>
  <c r="CG329" i="26"/>
  <c r="CG331" i="26"/>
  <c r="CG337" i="26"/>
  <c r="CD332" i="26"/>
  <c r="CD331" i="26"/>
  <c r="CD330" i="26"/>
  <c r="CD329" i="26"/>
  <c r="CD328" i="26"/>
  <c r="CA334" i="26"/>
  <c r="CA343" i="26"/>
  <c r="CA339" i="26"/>
  <c r="CA330" i="26"/>
  <c r="CA331" i="26"/>
  <c r="BC345" i="26"/>
  <c r="CA337" i="26"/>
  <c r="CZ331" i="26" s="1"/>
  <c r="CA335" i="26"/>
  <c r="CA333" i="26"/>
  <c r="CA344" i="26"/>
  <c r="CA340" i="26"/>
  <c r="CA338" i="26"/>
  <c r="CA336" i="26"/>
  <c r="CA332" i="26"/>
  <c r="CA329" i="26"/>
  <c r="CJ328" i="26"/>
  <c r="BX332" i="26"/>
  <c r="BX330" i="26"/>
  <c r="BX331" i="26"/>
  <c r="BX329" i="26"/>
  <c r="CJ333" i="26"/>
  <c r="CJ329" i="26"/>
  <c r="BW330" i="26"/>
  <c r="BV335" i="26"/>
  <c r="BF336" i="26"/>
  <c r="BF342" i="26"/>
  <c r="BV328" i="26"/>
  <c r="CB328" i="26"/>
  <c r="CH328" i="26"/>
  <c r="BV330" i="26"/>
  <c r="CB330" i="26"/>
  <c r="CB332" i="26"/>
  <c r="CB334" i="26"/>
  <c r="BW328" i="26"/>
  <c r="CC328" i="26"/>
  <c r="CI328" i="26"/>
  <c r="BW337" i="26"/>
  <c r="CC343" i="26"/>
  <c r="CC344" i="26"/>
  <c r="CI335" i="26"/>
  <c r="CH333" i="26"/>
  <c r="CC342" i="26"/>
  <c r="BV329" i="26"/>
  <c r="CB329" i="26"/>
  <c r="CB331" i="26"/>
  <c r="BW329" i="26"/>
  <c r="CC329" i="26"/>
  <c r="CI329" i="26"/>
  <c r="CJ330" i="26"/>
  <c r="CC333" i="26"/>
  <c r="AZ334" i="26"/>
  <c r="BF334" i="26"/>
  <c r="BL334" i="26"/>
  <c r="BQ2" i="30"/>
  <c r="BH2" i="30"/>
  <c r="CE2" i="30"/>
  <c r="BA3" i="30"/>
  <c r="CA13" i="30" s="1"/>
  <c r="BG3" i="30"/>
  <c r="CG15" i="30" s="1"/>
  <c r="BM3" i="30"/>
  <c r="BS3" i="30"/>
  <c r="AZ8" i="30"/>
  <c r="BF8" i="30"/>
  <c r="BF19" i="30" s="1"/>
  <c r="BL8" i="30"/>
  <c r="CL12" i="30" s="1"/>
  <c r="BR8" i="30"/>
  <c r="CR8" i="30" s="1"/>
  <c r="BE10" i="30"/>
  <c r="BE19" i="30" s="1"/>
  <c r="BK10" i="30"/>
  <c r="AY14" i="30"/>
  <c r="BA15" i="30"/>
  <c r="BM16" i="30"/>
  <c r="CM16" i="30" s="1"/>
  <c r="BA17" i="30"/>
  <c r="CA17" i="30" s="1"/>
  <c r="BS17" i="30"/>
  <c r="CS18" i="30" s="1"/>
  <c r="BB18" i="30"/>
  <c r="BH18" i="30"/>
  <c r="BN18" i="30"/>
  <c r="BT18" i="30"/>
  <c r="AX18" i="30"/>
  <c r="BX18" i="30" s="1"/>
  <c r="CY6" i="30" s="1"/>
  <c r="BJ18" i="30"/>
  <c r="BJ19" i="30" s="1"/>
  <c r="BP18" i="30"/>
  <c r="AW2" i="30"/>
  <c r="BI2" i="30"/>
  <c r="AW13" i="30"/>
  <c r="BC13" i="30"/>
  <c r="BI13" i="30"/>
  <c r="BO13" i="30"/>
  <c r="AW18" i="30"/>
  <c r="BC18" i="30"/>
  <c r="BI18" i="30"/>
  <c r="BO18" i="30"/>
  <c r="AY2" i="30"/>
  <c r="BK2" i="30"/>
  <c r="AW3" i="30"/>
  <c r="BC3" i="30"/>
  <c r="BI3" i="30"/>
  <c r="CI9" i="30" s="1"/>
  <c r="DJ4" i="30" s="1"/>
  <c r="BO3" i="30"/>
  <c r="BO19" i="30" s="1"/>
  <c r="AW15" i="30"/>
  <c r="BC15" i="30"/>
  <c r="BI15" i="30"/>
  <c r="BO15" i="30"/>
  <c r="AW16" i="30"/>
  <c r="BC16" i="30"/>
  <c r="BI16" i="30"/>
  <c r="BO16" i="30"/>
  <c r="AW17" i="30"/>
  <c r="BC17" i="30"/>
  <c r="BI17" i="30"/>
  <c r="BO17" i="30"/>
  <c r="BB2" i="30"/>
  <c r="BN2" i="30"/>
  <c r="AW8" i="30"/>
  <c r="BC8" i="30"/>
  <c r="BO8" i="30"/>
  <c r="AW9" i="30"/>
  <c r="BW16" i="30" s="1"/>
  <c r="BC9" i="30"/>
  <c r="BI9" i="30"/>
  <c r="BO9" i="30"/>
  <c r="AW12" i="30"/>
  <c r="BC12" i="30"/>
  <c r="BI12" i="30"/>
  <c r="BO12" i="30"/>
  <c r="BC2" i="30"/>
  <c r="BO2" i="30"/>
  <c r="AW10" i="30"/>
  <c r="BC10" i="30"/>
  <c r="CC17" i="30" s="1"/>
  <c r="BI10" i="30"/>
  <c r="CI17" i="30" s="1"/>
  <c r="BO10" i="30"/>
  <c r="BL13" i="30"/>
  <c r="BR13" i="30"/>
  <c r="AW14" i="30"/>
  <c r="BC14" i="30"/>
  <c r="BI14" i="30"/>
  <c r="BO14" i="30"/>
  <c r="BQ15" i="30"/>
  <c r="BE16" i="30"/>
  <c r="BK16" i="30"/>
  <c r="BQ16" i="30"/>
  <c r="CQ16" i="30" s="1"/>
  <c r="BK17" i="30"/>
  <c r="CK18" i="30" s="1"/>
  <c r="DL6" i="30" s="1"/>
  <c r="AZ18" i="30"/>
  <c r="BF18" i="30"/>
  <c r="BL18" i="30"/>
  <c r="BR18" i="30"/>
  <c r="CD18" i="30"/>
  <c r="CD14" i="30"/>
  <c r="CD11" i="30"/>
  <c r="CD17" i="30"/>
  <c r="BD19" i="30"/>
  <c r="CD15" i="30"/>
  <c r="CD12" i="30"/>
  <c r="CD6" i="30"/>
  <c r="CD16" i="30"/>
  <c r="CD8" i="30"/>
  <c r="CD9" i="30"/>
  <c r="CD7" i="30"/>
  <c r="CD5" i="30"/>
  <c r="CD13" i="30"/>
  <c r="CD10" i="30"/>
  <c r="CD4" i="30"/>
  <c r="CD3" i="30"/>
  <c r="CJ14" i="30"/>
  <c r="CJ11" i="30"/>
  <c r="CJ16" i="30"/>
  <c r="CJ13" i="30"/>
  <c r="CJ10" i="30"/>
  <c r="CJ17" i="30"/>
  <c r="CJ15" i="30"/>
  <c r="CJ7" i="30"/>
  <c r="CJ18" i="30"/>
  <c r="DK6" i="30" s="1"/>
  <c r="CJ9" i="30"/>
  <c r="DK4" i="30" s="1"/>
  <c r="CJ6" i="30"/>
  <c r="CJ12" i="30"/>
  <c r="CJ8" i="30"/>
  <c r="CJ5" i="30"/>
  <c r="CJ3" i="30"/>
  <c r="CJ4" i="30"/>
  <c r="CF15" i="30"/>
  <c r="CF12" i="30"/>
  <c r="CF9" i="30"/>
  <c r="DG4" i="30" s="1"/>
  <c r="CF8" i="30"/>
  <c r="CF7" i="30"/>
  <c r="CF13" i="30"/>
  <c r="CF6" i="30"/>
  <c r="CF10" i="30"/>
  <c r="CF4" i="30"/>
  <c r="CF3" i="30"/>
  <c r="CF14" i="30"/>
  <c r="CF11" i="30"/>
  <c r="CF5" i="30"/>
  <c r="CP8" i="30"/>
  <c r="CP10" i="30"/>
  <c r="CP16" i="30"/>
  <c r="CP11" i="30"/>
  <c r="CP6" i="30"/>
  <c r="CP9" i="30"/>
  <c r="CP5" i="30"/>
  <c r="CP7" i="30"/>
  <c r="DQ4" i="30" s="1"/>
  <c r="BF2" i="30"/>
  <c r="CF2" i="30"/>
  <c r="BM19" i="30"/>
  <c r="CM10" i="30"/>
  <c r="CM14" i="30"/>
  <c r="CB18" i="30"/>
  <c r="CB14" i="30"/>
  <c r="CB11" i="30"/>
  <c r="CB13" i="30"/>
  <c r="CB10" i="30"/>
  <c r="CB9" i="30"/>
  <c r="CB4" i="30"/>
  <c r="CB3" i="30"/>
  <c r="CB12" i="30"/>
  <c r="CB7" i="30"/>
  <c r="CB5" i="30"/>
  <c r="CB6" i="30"/>
  <c r="CB8" i="30"/>
  <c r="CN17" i="30"/>
  <c r="CN9" i="30"/>
  <c r="DO4" i="30" s="1"/>
  <c r="CN4" i="30"/>
  <c r="CN3" i="30"/>
  <c r="CN5" i="30"/>
  <c r="CN7" i="30"/>
  <c r="CN8" i="30"/>
  <c r="AY19" i="30"/>
  <c r="BY18" i="30"/>
  <c r="BY16" i="30"/>
  <c r="BY15" i="30"/>
  <c r="BY12" i="30"/>
  <c r="BY9" i="30"/>
  <c r="BY13" i="30"/>
  <c r="BY11" i="30"/>
  <c r="BY8" i="30"/>
  <c r="BY5" i="30"/>
  <c r="BY3" i="30"/>
  <c r="BY7" i="30"/>
  <c r="BY17" i="30"/>
  <c r="BY6" i="30"/>
  <c r="BY14" i="30"/>
  <c r="BY10" i="30"/>
  <c r="BY4" i="30"/>
  <c r="CE6" i="30"/>
  <c r="CE15" i="30"/>
  <c r="CE12" i="30"/>
  <c r="DF4" i="30" s="1"/>
  <c r="CE9" i="30"/>
  <c r="CE4" i="30"/>
  <c r="CE5" i="30"/>
  <c r="CE8" i="30"/>
  <c r="CE3" i="30"/>
  <c r="CE7" i="30"/>
  <c r="CK14" i="30"/>
  <c r="CK11" i="30"/>
  <c r="CK6" i="30"/>
  <c r="CK15" i="30"/>
  <c r="CK12" i="30"/>
  <c r="CK16" i="30"/>
  <c r="CK7" i="30"/>
  <c r="DL4" i="30" s="1"/>
  <c r="CK13" i="30"/>
  <c r="CK9" i="30"/>
  <c r="CK3" i="30"/>
  <c r="CK8" i="30"/>
  <c r="CK5" i="30"/>
  <c r="CK10" i="30"/>
  <c r="CK4" i="30"/>
  <c r="CQ6" i="30"/>
  <c r="CQ14" i="30"/>
  <c r="CQ11" i="30"/>
  <c r="DR4" i="30" s="1"/>
  <c r="CQ13" i="30"/>
  <c r="CQ10" i="30"/>
  <c r="CQ12" i="30"/>
  <c r="CQ4" i="30"/>
  <c r="CQ8" i="30"/>
  <c r="CQ7" i="30"/>
  <c r="CQ15" i="30"/>
  <c r="CQ3" i="30"/>
  <c r="CQ9" i="30"/>
  <c r="CQ5" i="30"/>
  <c r="CG7" i="30"/>
  <c r="BZ8" i="30"/>
  <c r="BZ7" i="30"/>
  <c r="BZ13" i="30"/>
  <c r="BZ16" i="30"/>
  <c r="BZ15" i="30"/>
  <c r="BZ12" i="30"/>
  <c r="BZ9" i="30"/>
  <c r="BZ6" i="30"/>
  <c r="BZ5" i="30"/>
  <c r="BZ4" i="30"/>
  <c r="BZ3" i="30"/>
  <c r="BZ14" i="30"/>
  <c r="BZ10" i="30"/>
  <c r="BZ11" i="30"/>
  <c r="BZ17" i="30"/>
  <c r="CL7" i="30"/>
  <c r="CL6" i="30"/>
  <c r="CL13" i="30"/>
  <c r="CL5" i="30"/>
  <c r="CL4" i="30"/>
  <c r="CL3" i="30"/>
  <c r="CL10" i="30"/>
  <c r="CP4" i="30"/>
  <c r="AZ2" i="30"/>
  <c r="BZ2" i="30"/>
  <c r="BR2" i="30"/>
  <c r="CR2" i="30"/>
  <c r="CA14" i="30"/>
  <c r="CA11" i="30"/>
  <c r="BT19" i="30"/>
  <c r="CT12" i="30"/>
  <c r="CT9" i="30"/>
  <c r="CT8" i="30"/>
  <c r="DU4" i="30" s="1"/>
  <c r="CT4" i="30"/>
  <c r="CT3" i="30"/>
  <c r="CT11" i="30"/>
  <c r="CT7" i="30"/>
  <c r="CT5" i="30"/>
  <c r="CT6" i="30"/>
  <c r="BW17" i="30"/>
  <c r="BW6" i="30"/>
  <c r="BW5" i="30"/>
  <c r="BW7" i="30"/>
  <c r="BW8" i="30"/>
  <c r="BW4" i="30"/>
  <c r="BW3" i="30"/>
  <c r="CC10" i="30"/>
  <c r="CC7" i="30"/>
  <c r="CC5" i="30"/>
  <c r="CC6" i="30"/>
  <c r="CC4" i="30"/>
  <c r="CC3" i="30"/>
  <c r="CC8" i="30"/>
  <c r="CI4" i="30"/>
  <c r="CI3" i="30"/>
  <c r="CO3" i="30"/>
  <c r="BX16" i="30"/>
  <c r="BX15" i="30"/>
  <c r="BX12" i="30"/>
  <c r="BX14" i="30"/>
  <c r="BX11" i="30"/>
  <c r="BX10" i="30"/>
  <c r="BX8" i="30"/>
  <c r="BX7" i="30"/>
  <c r="CY4" i="30" s="1"/>
  <c r="BX9" i="30"/>
  <c r="BX13" i="30"/>
  <c r="BX6" i="30"/>
  <c r="BX5" i="30"/>
  <c r="BX4" i="30"/>
  <c r="CR7" i="30"/>
  <c r="CR6" i="30"/>
  <c r="CR4" i="30"/>
  <c r="CR3" i="30"/>
  <c r="CR13" i="30"/>
  <c r="CR5" i="30"/>
  <c r="BL2" i="30"/>
  <c r="CL2" i="30"/>
  <c r="BS19" i="30"/>
  <c r="CS8" i="30"/>
  <c r="CS15" i="30"/>
  <c r="CS12" i="30"/>
  <c r="CS14" i="30"/>
  <c r="CS11" i="30"/>
  <c r="DT4" i="30" s="1"/>
  <c r="CS7" i="30"/>
  <c r="CS13" i="30"/>
  <c r="CS10" i="30"/>
  <c r="CS4" i="30"/>
  <c r="CS3" i="30"/>
  <c r="CS6" i="30"/>
  <c r="CS16" i="30"/>
  <c r="CS9" i="30"/>
  <c r="CS5" i="30"/>
  <c r="CH13" i="30"/>
  <c r="CH10" i="30"/>
  <c r="DI4" i="30" s="1"/>
  <c r="CH4" i="30"/>
  <c r="CH3" i="30"/>
  <c r="CH9" i="30"/>
  <c r="CH7" i="30"/>
  <c r="CH6" i="30"/>
  <c r="CH8" i="30"/>
  <c r="CH5" i="30"/>
  <c r="CH15" i="30"/>
  <c r="CP3" i="30"/>
  <c r="CN6" i="30"/>
  <c r="BA2" i="30"/>
  <c r="BG2" i="30"/>
  <c r="BM2" i="30"/>
  <c r="BX235" i="26"/>
  <c r="BH232" i="26"/>
  <c r="BZ232" i="26"/>
  <c r="AW233" i="26"/>
  <c r="BU247" i="26" s="1"/>
  <c r="BC233" i="26"/>
  <c r="CA241" i="26" s="1"/>
  <c r="BI233" i="26"/>
  <c r="CG243" i="26" s="1"/>
  <c r="BO233" i="26"/>
  <c r="AW236" i="26"/>
  <c r="AW237" i="26"/>
  <c r="BC237" i="26"/>
  <c r="BI237" i="26"/>
  <c r="BO237" i="26"/>
  <c r="BI238" i="26"/>
  <c r="AW245" i="26"/>
  <c r="BC245" i="26"/>
  <c r="BI245" i="26"/>
  <c r="BO245" i="26"/>
  <c r="AV232" i="26"/>
  <c r="BI232" i="26"/>
  <c r="CB232" i="26"/>
  <c r="BO238" i="26"/>
  <c r="AW247" i="26"/>
  <c r="BC247" i="26"/>
  <c r="BI247" i="26"/>
  <c r="BO247" i="26"/>
  <c r="AW232" i="26"/>
  <c r="BJ232" i="26"/>
  <c r="CD232" i="26"/>
  <c r="AW234" i="26"/>
  <c r="BU234" i="26" s="1"/>
  <c r="BC234" i="26"/>
  <c r="CA237" i="26" s="1"/>
  <c r="BI234" i="26"/>
  <c r="BO234" i="26"/>
  <c r="BO240" i="26"/>
  <c r="AU242" i="26"/>
  <c r="AU249" i="26" s="1"/>
  <c r="BA242" i="26"/>
  <c r="BA249" i="26" s="1"/>
  <c r="BG242" i="26"/>
  <c r="CE247" i="26" s="1"/>
  <c r="BM242" i="26"/>
  <c r="AU244" i="26"/>
  <c r="BA244" i="26"/>
  <c r="BG244" i="26"/>
  <c r="BM244" i="26"/>
  <c r="BE245" i="26"/>
  <c r="CC245" i="26" s="1"/>
  <c r="BK245" i="26"/>
  <c r="AU246" i="26"/>
  <c r="BA246" i="26"/>
  <c r="BG246" i="26"/>
  <c r="BM246" i="26"/>
  <c r="AX247" i="26"/>
  <c r="BV248" i="26" s="1"/>
  <c r="CU236" i="26" s="1"/>
  <c r="BD247" i="26"/>
  <c r="BJ247" i="26"/>
  <c r="BO232" i="26"/>
  <c r="BC240" i="26"/>
  <c r="BI240" i="26"/>
  <c r="AW242" i="26"/>
  <c r="BU248" i="26" s="1"/>
  <c r="BI242" i="26"/>
  <c r="BO242" i="26"/>
  <c r="BI243" i="26"/>
  <c r="BO243" i="26"/>
  <c r="AW244" i="26"/>
  <c r="BC244" i="26"/>
  <c r="BI244" i="26"/>
  <c r="BO244" i="26"/>
  <c r="BC246" i="26"/>
  <c r="BI246" i="26"/>
  <c r="BN244" i="26"/>
  <c r="BN249" i="26" s="1"/>
  <c r="AX249" i="26"/>
  <c r="BV244" i="26"/>
  <c r="BV242" i="26"/>
  <c r="CU234" i="26" s="1"/>
  <c r="BV240" i="26"/>
  <c r="BV241" i="26"/>
  <c r="BV245" i="26"/>
  <c r="BV239" i="26"/>
  <c r="BV236" i="26"/>
  <c r="BV235" i="26"/>
  <c r="BV234" i="26"/>
  <c r="BV233" i="26"/>
  <c r="BV237" i="26"/>
  <c r="BZ237" i="26"/>
  <c r="BZ246" i="26"/>
  <c r="BZ243" i="26"/>
  <c r="BZ240" i="26"/>
  <c r="BZ235" i="26"/>
  <c r="BZ248" i="26"/>
  <c r="BZ245" i="26"/>
  <c r="BZ242" i="26"/>
  <c r="BB249" i="26"/>
  <c r="BZ238" i="26"/>
  <c r="BZ244" i="26"/>
  <c r="BZ241" i="26"/>
  <c r="BZ239" i="26"/>
  <c r="BZ236" i="26"/>
  <c r="BZ233" i="26"/>
  <c r="BZ234" i="26"/>
  <c r="BZ247" i="26"/>
  <c r="CL237" i="26"/>
  <c r="CL247" i="26"/>
  <c r="CL244" i="26"/>
  <c r="CL241" i="26"/>
  <c r="CL235" i="26"/>
  <c r="CL243" i="26"/>
  <c r="CL236" i="26"/>
  <c r="CL238" i="26"/>
  <c r="CL239" i="26"/>
  <c r="CL242" i="26"/>
  <c r="CL234" i="26"/>
  <c r="CL240" i="26"/>
  <c r="CL233" i="26"/>
  <c r="CC238" i="26"/>
  <c r="CC234" i="26"/>
  <c r="CC235" i="26"/>
  <c r="CC233" i="26"/>
  <c r="CI238" i="26"/>
  <c r="CI237" i="26"/>
  <c r="DH234" i="26" s="1"/>
  <c r="CI233" i="26"/>
  <c r="CI234" i="26"/>
  <c r="CI235" i="26"/>
  <c r="CB238" i="26"/>
  <c r="CH242" i="26"/>
  <c r="CH237" i="26"/>
  <c r="CH241" i="26"/>
  <c r="CH243" i="26"/>
  <c r="CH235" i="26"/>
  <c r="CH238" i="26"/>
  <c r="CH233" i="26"/>
  <c r="CH234" i="26"/>
  <c r="CH239" i="26"/>
  <c r="BS243" i="26"/>
  <c r="BS241" i="26"/>
  <c r="BS239" i="26"/>
  <c r="BS246" i="26"/>
  <c r="BS240" i="26"/>
  <c r="BS237" i="26"/>
  <c r="BS248" i="26"/>
  <c r="BS238" i="26"/>
  <c r="BS244" i="26"/>
  <c r="BS236" i="26"/>
  <c r="BS235" i="26"/>
  <c r="BS233" i="26"/>
  <c r="BS234" i="26"/>
  <c r="BY245" i="26"/>
  <c r="BY243" i="26"/>
  <c r="BY241" i="26"/>
  <c r="BY239" i="26"/>
  <c r="CX234" i="26" s="1"/>
  <c r="BY238" i="26"/>
  <c r="BY248" i="26"/>
  <c r="BY242" i="26"/>
  <c r="BY237" i="26"/>
  <c r="BY236" i="26"/>
  <c r="BY235" i="26"/>
  <c r="BY233" i="26"/>
  <c r="BY234" i="26"/>
  <c r="BY240" i="26"/>
  <c r="CX235" i="26" s="1"/>
  <c r="CE241" i="26"/>
  <c r="CE239" i="26"/>
  <c r="CE237" i="26"/>
  <c r="CE240" i="26"/>
  <c r="DD234" i="26" s="1"/>
  <c r="CE238" i="26"/>
  <c r="CE233" i="26"/>
  <c r="CE236" i="26"/>
  <c r="CE235" i="26"/>
  <c r="CE234" i="26"/>
  <c r="CK241" i="26"/>
  <c r="CK239" i="26"/>
  <c r="CK244" i="26"/>
  <c r="CK234" i="26"/>
  <c r="CK236" i="26"/>
  <c r="CK235" i="26"/>
  <c r="CK237" i="26"/>
  <c r="DJ234" i="26" s="1"/>
  <c r="CK240" i="26"/>
  <c r="CK238" i="26"/>
  <c r="CK233" i="26"/>
  <c r="CF236" i="26"/>
  <c r="CF234" i="26"/>
  <c r="BW238" i="26"/>
  <c r="BW241" i="26"/>
  <c r="BW244" i="26"/>
  <c r="BW243" i="26"/>
  <c r="BW242" i="26"/>
  <c r="AX232" i="26"/>
  <c r="BE232" i="26"/>
  <c r="BM232" i="26"/>
  <c r="BW232" i="26"/>
  <c r="BG232" i="26"/>
  <c r="BN232" i="26"/>
  <c r="BX232" i="26"/>
  <c r="CJ247" i="26"/>
  <c r="CJ239" i="26"/>
  <c r="CJ234" i="26"/>
  <c r="CJ233" i="26"/>
  <c r="BW234" i="26"/>
  <c r="BW235" i="26"/>
  <c r="BW236" i="26"/>
  <c r="BW237" i="26"/>
  <c r="BT239" i="26"/>
  <c r="CF239" i="26"/>
  <c r="AY246" i="26"/>
  <c r="BE246" i="26"/>
  <c r="AY247" i="26"/>
  <c r="BE247" i="26"/>
  <c r="BK247" i="26"/>
  <c r="BX236" i="26"/>
  <c r="BX237" i="26"/>
  <c r="BW239" i="26"/>
  <c r="CV234" i="26" s="1"/>
  <c r="CJ246" i="26"/>
  <c r="AU232" i="26"/>
  <c r="BX244" i="26"/>
  <c r="AZ249" i="26"/>
  <c r="BX243" i="26"/>
  <c r="BX246" i="26"/>
  <c r="BX245" i="26"/>
  <c r="BX247" i="26"/>
  <c r="BX241" i="26"/>
  <c r="BX234" i="26"/>
  <c r="BX233" i="26"/>
  <c r="BT238" i="26"/>
  <c r="BX239" i="26"/>
  <c r="BW233" i="26"/>
  <c r="CI232" i="26"/>
  <c r="BU236" i="26"/>
  <c r="BU235" i="26"/>
  <c r="CA244" i="26"/>
  <c r="CF237" i="26"/>
  <c r="BH249" i="26"/>
  <c r="CF238" i="26"/>
  <c r="CF235" i="26"/>
  <c r="CF246" i="26"/>
  <c r="CF243" i="26"/>
  <c r="CF248" i="26"/>
  <c r="CF245" i="26"/>
  <c r="CF242" i="26"/>
  <c r="CF247" i="26"/>
  <c r="CF244" i="26"/>
  <c r="CF241" i="26"/>
  <c r="BT234" i="26"/>
  <c r="CJ235" i="26"/>
  <c r="CJ236" i="26"/>
  <c r="BU238" i="26"/>
  <c r="BU240" i="26"/>
  <c r="BX248" i="26"/>
  <c r="AV249" i="26"/>
  <c r="BF249" i="26"/>
  <c r="CD233" i="26"/>
  <c r="CJ232" i="26"/>
  <c r="BW240" i="26"/>
  <c r="CF240" i="26"/>
  <c r="DE234" i="26" s="1"/>
  <c r="BT237" i="26"/>
  <c r="BT235" i="26"/>
  <c r="BT248" i="26"/>
  <c r="BT245" i="26"/>
  <c r="BT242" i="26"/>
  <c r="CS234" i="26" s="1"/>
  <c r="BT247" i="26"/>
  <c r="BT244" i="26"/>
  <c r="BT241" i="26"/>
  <c r="BT246" i="26"/>
  <c r="BT243" i="26"/>
  <c r="BT240" i="26"/>
  <c r="CB242" i="26"/>
  <c r="CB236" i="26"/>
  <c r="BT236" i="26"/>
  <c r="BX238" i="26"/>
  <c r="CJ238" i="26"/>
  <c r="DI234" i="26" s="1"/>
  <c r="BX240" i="26"/>
  <c r="BW245" i="26"/>
  <c r="BU138" i="26"/>
  <c r="BU136" i="26"/>
  <c r="BV139" i="26"/>
  <c r="BV136" i="26"/>
  <c r="BU135" i="26"/>
  <c r="AZ137" i="26"/>
  <c r="BX145" i="26" s="1"/>
  <c r="BF137" i="26"/>
  <c r="AZ138" i="26"/>
  <c r="AU141" i="26"/>
  <c r="BS144" i="26" s="1"/>
  <c r="BA141" i="26"/>
  <c r="BY143" i="26" s="1"/>
  <c r="BG141" i="26"/>
  <c r="CE143" i="26" s="1"/>
  <c r="DD137" i="26" s="1"/>
  <c r="AW142" i="26"/>
  <c r="BU145" i="26" s="1"/>
  <c r="CT137" i="26" s="1"/>
  <c r="BC142" i="26"/>
  <c r="BI142" i="26"/>
  <c r="BO142" i="26"/>
  <c r="CM143" i="26" s="1"/>
  <c r="BB143" i="26"/>
  <c r="AU145" i="26"/>
  <c r="BA145" i="26"/>
  <c r="BY145" i="26" s="1"/>
  <c r="BG145" i="26"/>
  <c r="BM145" i="26"/>
  <c r="AV146" i="26"/>
  <c r="BB146" i="26"/>
  <c r="BN146" i="26"/>
  <c r="AU147" i="26"/>
  <c r="BA147" i="26"/>
  <c r="BG147" i="26"/>
  <c r="BM147" i="26"/>
  <c r="CK148" i="26" s="1"/>
  <c r="BB148" i="26"/>
  <c r="BH148" i="26"/>
  <c r="BB149" i="26"/>
  <c r="AW150" i="26"/>
  <c r="BC150" i="26"/>
  <c r="BI150" i="26"/>
  <c r="BO150" i="26"/>
  <c r="AV151" i="26"/>
  <c r="BH151" i="26"/>
  <c r="BN151" i="26"/>
  <c r="AX151" i="26"/>
  <c r="BJ149" i="26"/>
  <c r="CL139" i="26"/>
  <c r="BE138" i="26"/>
  <c r="CC144" i="26" s="1"/>
  <c r="BE142" i="26"/>
  <c r="BK142" i="26"/>
  <c r="BK150" i="26"/>
  <c r="AY143" i="26"/>
  <c r="BK143" i="26"/>
  <c r="BK144" i="26"/>
  <c r="AY146" i="26"/>
  <c r="AY148" i="26"/>
  <c r="BE148" i="26"/>
  <c r="BK148" i="26"/>
  <c r="AY149" i="26"/>
  <c r="BK149" i="26"/>
  <c r="AY151" i="26"/>
  <c r="BE151" i="26"/>
  <c r="CL135" i="26"/>
  <c r="AY136" i="26"/>
  <c r="BE136" i="26"/>
  <c r="CC138" i="26" s="1"/>
  <c r="BK136" i="26"/>
  <c r="CI141" i="26" s="1"/>
  <c r="AY145" i="26"/>
  <c r="BE145" i="26"/>
  <c r="BE147" i="26"/>
  <c r="AY135" i="26"/>
  <c r="BO135" i="26"/>
  <c r="AY137" i="26"/>
  <c r="BW148" i="26" s="1"/>
  <c r="BE137" i="26"/>
  <c r="BK137" i="26"/>
  <c r="CE140" i="26"/>
  <c r="AZ145" i="26"/>
  <c r="BF145" i="26"/>
  <c r="BF152" i="26" s="1"/>
  <c r="BL145" i="26"/>
  <c r="BL152" i="26" s="1"/>
  <c r="AZ147" i="26"/>
  <c r="BF147" i="26"/>
  <c r="BL147" i="26"/>
  <c r="AU149" i="26"/>
  <c r="BA149" i="26"/>
  <c r="BG149" i="26"/>
  <c r="CE150" i="26" s="1"/>
  <c r="BM149" i="26"/>
  <c r="AU151" i="26"/>
  <c r="BA151" i="26"/>
  <c r="BG151" i="26"/>
  <c r="BM151" i="26"/>
  <c r="AW147" i="26"/>
  <c r="BC149" i="26"/>
  <c r="BI151" i="26"/>
  <c r="BO147" i="26"/>
  <c r="CM149" i="26" s="1"/>
  <c r="BX140" i="26"/>
  <c r="BX136" i="26"/>
  <c r="CD144" i="26"/>
  <c r="CD142" i="26"/>
  <c r="CD145" i="26"/>
  <c r="DC137" i="26" s="1"/>
  <c r="CD141" i="26"/>
  <c r="CD140" i="26"/>
  <c r="CD139" i="26"/>
  <c r="CD136" i="26"/>
  <c r="CD137" i="26"/>
  <c r="CJ148" i="26"/>
  <c r="CJ144" i="26"/>
  <c r="CJ142" i="26"/>
  <c r="CJ140" i="26"/>
  <c r="CJ141" i="26"/>
  <c r="DI137" i="26" s="1"/>
  <c r="CJ139" i="26"/>
  <c r="CJ143" i="26"/>
  <c r="CJ137" i="26"/>
  <c r="CJ138" i="26"/>
  <c r="CJ136" i="26"/>
  <c r="BS137" i="26"/>
  <c r="BS140" i="26"/>
  <c r="BS138" i="26"/>
  <c r="BS139" i="26"/>
  <c r="BS136" i="26"/>
  <c r="CK146" i="26"/>
  <c r="CK144" i="26"/>
  <c r="CK142" i="26"/>
  <c r="CK145" i="26"/>
  <c r="CK141" i="26"/>
  <c r="CK137" i="26"/>
  <c r="CK136" i="26"/>
  <c r="CK143" i="26"/>
  <c r="CK140" i="26"/>
  <c r="DJ137" i="26" s="1"/>
  <c r="CK147" i="26"/>
  <c r="CK138" i="26"/>
  <c r="CK139" i="26"/>
  <c r="CG143" i="26"/>
  <c r="CG136" i="26"/>
  <c r="CG137" i="26"/>
  <c r="CM147" i="26"/>
  <c r="CM139" i="26"/>
  <c r="CM137" i="26"/>
  <c r="CM140" i="26"/>
  <c r="CM136" i="26"/>
  <c r="CM141" i="26"/>
  <c r="CM138" i="26"/>
  <c r="BY139" i="26"/>
  <c r="CE135" i="26"/>
  <c r="AX135" i="26"/>
  <c r="CK135" i="26"/>
  <c r="BZ137" i="26"/>
  <c r="BZ136" i="26"/>
  <c r="CB136" i="26"/>
  <c r="BV137" i="26"/>
  <c r="CE138" i="26"/>
  <c r="BY140" i="26"/>
  <c r="CI142" i="26"/>
  <c r="AV150" i="26"/>
  <c r="AV144" i="26"/>
  <c r="BH150" i="26"/>
  <c r="BH144" i="26"/>
  <c r="BH149" i="26"/>
  <c r="BH143" i="26"/>
  <c r="BN150" i="26"/>
  <c r="BN144" i="26"/>
  <c r="CA141" i="26"/>
  <c r="BY135" i="26"/>
  <c r="BU151" i="26"/>
  <c r="BU140" i="26"/>
  <c r="BU148" i="26"/>
  <c r="BU141" i="26"/>
  <c r="BZ139" i="26"/>
  <c r="BI135" i="26"/>
  <c r="BS135" i="26"/>
  <c r="BZ135" i="26"/>
  <c r="BV140" i="26"/>
  <c r="BV138" i="26"/>
  <c r="CA137" i="26"/>
  <c r="BZ138" i="26"/>
  <c r="CA139" i="26"/>
  <c r="CC143" i="26"/>
  <c r="DB137" i="26" s="1"/>
  <c r="CH141" i="26"/>
  <c r="CH138" i="26"/>
  <c r="CH139" i="26"/>
  <c r="CH140" i="26"/>
  <c r="BV141" i="26"/>
  <c r="BJ135" i="26"/>
  <c r="BT135" i="26"/>
  <c r="CE144" i="26"/>
  <c r="CE142" i="26"/>
  <c r="CE137" i="26"/>
  <c r="CE136" i="26"/>
  <c r="CE147" i="26"/>
  <c r="BG152" i="26"/>
  <c r="CL140" i="26"/>
  <c r="CL136" i="26"/>
  <c r="CH136" i="26"/>
  <c r="CB137" i="26"/>
  <c r="CA138" i="26"/>
  <c r="CB139" i="26"/>
  <c r="BW140" i="26"/>
  <c r="CC136" i="26"/>
  <c r="CF135" i="26"/>
  <c r="CB141" i="26"/>
  <c r="CB138" i="26"/>
  <c r="CB140" i="26"/>
  <c r="CH137" i="26"/>
  <c r="BD135" i="26"/>
  <c r="BY144" i="26"/>
  <c r="BY142" i="26"/>
  <c r="CX137" i="26" s="1"/>
  <c r="BY137" i="26"/>
  <c r="BY136" i="26"/>
  <c r="BY141" i="26"/>
  <c r="CF137" i="26"/>
  <c r="CF136" i="26"/>
  <c r="BU137" i="26"/>
  <c r="CL138" i="26"/>
  <c r="BU139" i="26"/>
  <c r="CE139" i="26"/>
  <c r="BW150" i="26"/>
  <c r="AX142" i="26"/>
  <c r="BV147" i="26" s="1"/>
  <c r="BD142" i="26"/>
  <c r="CB148" i="26" s="1"/>
  <c r="BJ142" i="26"/>
  <c r="CH143" i="26" s="1"/>
  <c r="DG137" i="26" s="1"/>
  <c r="BC143" i="26"/>
  <c r="BI145" i="26"/>
  <c r="BI152" i="26" s="1"/>
  <c r="AX148" i="26"/>
  <c r="BD148" i="26"/>
  <c r="BJ148" i="26"/>
  <c r="AV141" i="26"/>
  <c r="BB141" i="26"/>
  <c r="BH141" i="26"/>
  <c r="CF146" i="26" s="1"/>
  <c r="BN141" i="26"/>
  <c r="CM105" i="26"/>
  <c r="CM104" i="26"/>
  <c r="BD107" i="26"/>
  <c r="BJ114" i="26"/>
  <c r="BD117" i="26"/>
  <c r="AU102" i="26"/>
  <c r="BG102" i="26"/>
  <c r="AY104" i="26"/>
  <c r="BE104" i="26"/>
  <c r="BK104" i="26"/>
  <c r="BM106" i="26"/>
  <c r="AX108" i="26"/>
  <c r="BD108" i="26"/>
  <c r="CB110" i="26" s="1"/>
  <c r="DA104" i="26" s="1"/>
  <c r="BJ108" i="26"/>
  <c r="AX111" i="26"/>
  <c r="AU112" i="26"/>
  <c r="BA112" i="26"/>
  <c r="BG112" i="26"/>
  <c r="AX117" i="26"/>
  <c r="BD103" i="26"/>
  <c r="BD111" i="26"/>
  <c r="AV102" i="26"/>
  <c r="BH102" i="26"/>
  <c r="BJ103" i="26"/>
  <c r="CH106" i="26" s="1"/>
  <c r="AX109" i="26"/>
  <c r="BV109" i="26" s="1"/>
  <c r="BJ109" i="26"/>
  <c r="AY111" i="26"/>
  <c r="BE111" i="26"/>
  <c r="BK111" i="26"/>
  <c r="AU105" i="26"/>
  <c r="BM105" i="26"/>
  <c r="CK110" i="26" s="1"/>
  <c r="BB102" i="26"/>
  <c r="BE112" i="26"/>
  <c r="AZ102" i="26"/>
  <c r="BL102" i="26"/>
  <c r="AU104" i="26"/>
  <c r="BS116" i="26" s="1"/>
  <c r="BA104" i="26"/>
  <c r="BY104" i="26" s="1"/>
  <c r="BG104" i="26"/>
  <c r="BM104" i="26"/>
  <c r="AX105" i="26"/>
  <c r="BD105" i="26"/>
  <c r="BJ105" i="26"/>
  <c r="AU107" i="26"/>
  <c r="BA107" i="26"/>
  <c r="BG107" i="26"/>
  <c r="BM107" i="26"/>
  <c r="AY109" i="26"/>
  <c r="BE109" i="26"/>
  <c r="BK109" i="26"/>
  <c r="AW112" i="26"/>
  <c r="BC112" i="26"/>
  <c r="BI112" i="26"/>
  <c r="BO112" i="26"/>
  <c r="AU114" i="26"/>
  <c r="BM114" i="26"/>
  <c r="AX115" i="26"/>
  <c r="BD115" i="26"/>
  <c r="BJ115" i="26"/>
  <c r="AX116" i="26"/>
  <c r="BJ116" i="26"/>
  <c r="AX118" i="26"/>
  <c r="BD118" i="26"/>
  <c r="BJ118" i="26"/>
  <c r="BN102" i="26"/>
  <c r="BA102" i="26"/>
  <c r="BM102" i="26"/>
  <c r="AY105" i="26"/>
  <c r="BE105" i="26"/>
  <c r="BK105" i="26"/>
  <c r="AX106" i="26"/>
  <c r="AU111" i="26"/>
  <c r="AX112" i="26"/>
  <c r="BD112" i="26"/>
  <c r="BJ112" i="26"/>
  <c r="AY115" i="26"/>
  <c r="BE115" i="26"/>
  <c r="BK115" i="26"/>
  <c r="AU117" i="26"/>
  <c r="BM117" i="26"/>
  <c r="BD69" i="26"/>
  <c r="CF69" i="26"/>
  <c r="AZ70" i="26"/>
  <c r="BF70" i="26"/>
  <c r="CD84" i="26" s="1"/>
  <c r="BL70" i="26"/>
  <c r="CJ80" i="26" s="1"/>
  <c r="AZ71" i="26"/>
  <c r="BF71" i="26"/>
  <c r="BL71" i="26"/>
  <c r="BU74" i="26"/>
  <c r="CG77" i="26"/>
  <c r="CM74" i="26"/>
  <c r="BH74" i="26"/>
  <c r="BN74" i="26"/>
  <c r="AY78" i="26"/>
  <c r="BE78" i="26"/>
  <c r="AY80" i="26"/>
  <c r="BW85" i="26" s="1"/>
  <c r="BE80" i="26"/>
  <c r="CC80" i="26" s="1"/>
  <c r="BK80" i="26"/>
  <c r="AY83" i="26"/>
  <c r="BE83" i="26"/>
  <c r="BK83" i="26"/>
  <c r="BL69" i="26"/>
  <c r="BF69" i="26"/>
  <c r="AV74" i="26"/>
  <c r="AX69" i="26"/>
  <c r="BJ69" i="26"/>
  <c r="AV78" i="26"/>
  <c r="BB78" i="26"/>
  <c r="BH78" i="26"/>
  <c r="BN78" i="26"/>
  <c r="AZ69" i="26"/>
  <c r="AY69" i="26"/>
  <c r="BK69" i="26"/>
  <c r="BV78" i="26"/>
  <c r="CH76" i="26"/>
  <c r="BB77" i="26"/>
  <c r="AZ84" i="26"/>
  <c r="BF84" i="26"/>
  <c r="BL84" i="26"/>
  <c r="AZ119" i="26"/>
  <c r="BX118" i="26"/>
  <c r="BX116" i="26"/>
  <c r="BX114" i="26"/>
  <c r="BX112" i="26"/>
  <c r="BX110" i="26"/>
  <c r="BX108" i="26"/>
  <c r="BX117" i="26"/>
  <c r="BX111" i="26"/>
  <c r="BX107" i="26"/>
  <c r="BX105" i="26"/>
  <c r="BX103" i="26"/>
  <c r="BX109" i="26"/>
  <c r="BX106" i="26"/>
  <c r="BX104" i="26"/>
  <c r="BX115" i="26"/>
  <c r="BX113" i="26"/>
  <c r="BF119" i="26"/>
  <c r="CD118" i="26"/>
  <c r="CD116" i="26"/>
  <c r="CD114" i="26"/>
  <c r="CD112" i="26"/>
  <c r="DC104" i="26" s="1"/>
  <c r="CD110" i="26"/>
  <c r="CD108" i="26"/>
  <c r="CD115" i="26"/>
  <c r="CD113" i="26"/>
  <c r="CD111" i="26"/>
  <c r="CD107" i="26"/>
  <c r="CD106" i="26"/>
  <c r="CD105" i="26"/>
  <c r="CD103" i="26"/>
  <c r="CD117" i="26"/>
  <c r="CD109" i="26"/>
  <c r="CD104" i="26"/>
  <c r="BL119" i="26"/>
  <c r="CJ118" i="26"/>
  <c r="CJ116" i="26"/>
  <c r="CJ114" i="26"/>
  <c r="CJ112" i="26"/>
  <c r="CJ110" i="26"/>
  <c r="CJ108" i="26"/>
  <c r="DI104" i="26" s="1"/>
  <c r="CJ117" i="26"/>
  <c r="CJ115" i="26"/>
  <c r="CJ109" i="26"/>
  <c r="CJ106" i="26"/>
  <c r="CJ103" i="26"/>
  <c r="CJ107" i="26"/>
  <c r="CJ113" i="26"/>
  <c r="CJ104" i="26"/>
  <c r="CJ111" i="26"/>
  <c r="CJ105" i="26"/>
  <c r="CG108" i="26"/>
  <c r="CG104" i="26"/>
  <c r="BS105" i="26"/>
  <c r="BS113" i="26"/>
  <c r="BS103" i="26"/>
  <c r="CE104" i="26"/>
  <c r="CE103" i="26"/>
  <c r="BT117" i="26"/>
  <c r="BT112" i="26"/>
  <c r="CS104" i="26" s="1"/>
  <c r="BT105" i="26"/>
  <c r="BT104" i="26"/>
  <c r="BT103" i="26"/>
  <c r="CF115" i="26"/>
  <c r="CF118" i="26"/>
  <c r="CF105" i="26"/>
  <c r="BY103" i="26"/>
  <c r="BZ117" i="26"/>
  <c r="BZ118" i="26"/>
  <c r="BZ107" i="26"/>
  <c r="CL117" i="26"/>
  <c r="CL115" i="26"/>
  <c r="CL109" i="26"/>
  <c r="CL118" i="26"/>
  <c r="CL112" i="26"/>
  <c r="CL106" i="26"/>
  <c r="CL103" i="26"/>
  <c r="CL105" i="26"/>
  <c r="CL110" i="26"/>
  <c r="CL108" i="26"/>
  <c r="CL107" i="26"/>
  <c r="CL104" i="26"/>
  <c r="CB102" i="26"/>
  <c r="BV107" i="26"/>
  <c r="BV116" i="26"/>
  <c r="BV104" i="26"/>
  <c r="BV103" i="26"/>
  <c r="CM106" i="26"/>
  <c r="BK108" i="26"/>
  <c r="BK116" i="26"/>
  <c r="BK110" i="26"/>
  <c r="BW102" i="26"/>
  <c r="BK103" i="26"/>
  <c r="BU102" i="26"/>
  <c r="CA102" i="26"/>
  <c r="CG102" i="26"/>
  <c r="CM102" i="26"/>
  <c r="BU113" i="26"/>
  <c r="BU111" i="26"/>
  <c r="BU109" i="26"/>
  <c r="BU107" i="26"/>
  <c r="BC119" i="26"/>
  <c r="CA110" i="26"/>
  <c r="CZ104" i="26" s="1"/>
  <c r="CA108" i="26"/>
  <c r="CG103" i="26"/>
  <c r="CA104" i="26"/>
  <c r="CB106" i="26"/>
  <c r="BU110" i="26"/>
  <c r="BK112" i="26"/>
  <c r="CH116" i="26"/>
  <c r="AY117" i="26"/>
  <c r="BE117" i="26"/>
  <c r="BK117" i="26"/>
  <c r="AY107" i="26"/>
  <c r="AY118" i="26"/>
  <c r="AY112" i="26"/>
  <c r="CI102" i="26"/>
  <c r="AY110" i="26"/>
  <c r="CK103" i="26"/>
  <c r="BU105" i="26"/>
  <c r="CG106" i="26"/>
  <c r="BK107" i="26"/>
  <c r="BA108" i="26"/>
  <c r="BA105" i="26"/>
  <c r="BG117" i="26"/>
  <c r="BG105" i="26"/>
  <c r="CE109" i="26" s="1"/>
  <c r="CH102" i="26"/>
  <c r="CB107" i="26"/>
  <c r="CB105" i="26"/>
  <c r="CB104" i="26"/>
  <c r="BU104" i="26"/>
  <c r="BE107" i="26"/>
  <c r="BE114" i="26"/>
  <c r="BE103" i="26"/>
  <c r="AX102" i="26"/>
  <c r="BE108" i="26"/>
  <c r="BU112" i="26"/>
  <c r="CT104" i="26" s="1"/>
  <c r="BE118" i="26"/>
  <c r="CH105" i="26"/>
  <c r="CH114" i="26"/>
  <c r="BU106" i="26"/>
  <c r="CC102" i="26"/>
  <c r="AY103" i="26"/>
  <c r="BV106" i="26"/>
  <c r="BE116" i="26"/>
  <c r="CM113" i="26"/>
  <c r="CM107" i="26"/>
  <c r="CM103" i="26"/>
  <c r="BE110" i="26"/>
  <c r="BK114" i="26"/>
  <c r="AY116" i="26"/>
  <c r="AY113" i="26"/>
  <c r="BE113" i="26"/>
  <c r="BK113" i="26"/>
  <c r="BS85" i="26"/>
  <c r="BS78" i="26"/>
  <c r="BS70" i="26"/>
  <c r="BS77" i="26"/>
  <c r="BW75" i="26"/>
  <c r="BW72" i="26"/>
  <c r="BW78" i="26"/>
  <c r="CV72" i="26" s="1"/>
  <c r="BW73" i="26"/>
  <c r="BW74" i="26"/>
  <c r="BW77" i="26"/>
  <c r="BW76" i="26"/>
  <c r="CV71" i="26" s="1"/>
  <c r="CF71" i="26"/>
  <c r="CF70" i="26"/>
  <c r="CL69" i="26"/>
  <c r="CA73" i="26"/>
  <c r="BZ69" i="26"/>
  <c r="BZ71" i="26"/>
  <c r="BZ70" i="26"/>
  <c r="CL71" i="26"/>
  <c r="CL70" i="26"/>
  <c r="CH70" i="26"/>
  <c r="CH71" i="26"/>
  <c r="AV79" i="26"/>
  <c r="BH79" i="26"/>
  <c r="BN79" i="26"/>
  <c r="CI79" i="26"/>
  <c r="CE69" i="26"/>
  <c r="CA75" i="26"/>
  <c r="CI70" i="26"/>
  <c r="CI71" i="26"/>
  <c r="CF72" i="26"/>
  <c r="AV73" i="26"/>
  <c r="BB73" i="26"/>
  <c r="BZ73" i="26" s="1"/>
  <c r="BH73" i="26"/>
  <c r="BN73" i="26"/>
  <c r="CB84" i="26"/>
  <c r="CB82" i="26"/>
  <c r="CB74" i="26"/>
  <c r="BD86" i="26"/>
  <c r="CB85" i="26"/>
  <c r="CB83" i="26"/>
  <c r="CB81" i="26"/>
  <c r="CB79" i="26"/>
  <c r="CB77" i="26"/>
  <c r="DA71" i="26" s="1"/>
  <c r="CB78" i="26"/>
  <c r="CB72" i="26"/>
  <c r="CB76" i="26"/>
  <c r="CB73" i="26"/>
  <c r="CB80" i="26"/>
  <c r="CK69" i="26"/>
  <c r="BT71" i="26"/>
  <c r="BT70" i="26"/>
  <c r="BT69" i="26"/>
  <c r="CJ84" i="26"/>
  <c r="CJ81" i="26"/>
  <c r="CJ76" i="26"/>
  <c r="CB71" i="26"/>
  <c r="BU75" i="26"/>
  <c r="BU73" i="26"/>
  <c r="CH84" i="26"/>
  <c r="CH82" i="26"/>
  <c r="CH74" i="26"/>
  <c r="BJ86" i="26"/>
  <c r="CH85" i="26"/>
  <c r="CH83" i="26"/>
  <c r="CH81" i="26"/>
  <c r="CH79" i="26"/>
  <c r="CH77" i="26"/>
  <c r="DG71" i="26" s="1"/>
  <c r="CH75" i="26"/>
  <c r="CH72" i="26"/>
  <c r="CH78" i="26"/>
  <c r="CH73" i="26"/>
  <c r="CH80" i="26"/>
  <c r="BV70" i="26"/>
  <c r="BS72" i="26"/>
  <c r="BS69" i="26"/>
  <c r="CC75" i="26"/>
  <c r="CC72" i="26"/>
  <c r="CC79" i="26"/>
  <c r="CC77" i="26"/>
  <c r="DB71" i="26" s="1"/>
  <c r="CC76" i="26"/>
  <c r="CC73" i="26"/>
  <c r="CC74" i="26"/>
  <c r="BW70" i="26"/>
  <c r="BW71" i="26"/>
  <c r="CL72" i="26"/>
  <c r="BX80" i="26"/>
  <c r="BX73" i="26"/>
  <c r="BX70" i="26"/>
  <c r="BX72" i="26"/>
  <c r="CG73" i="26"/>
  <c r="CB75" i="26"/>
  <c r="BY69" i="26"/>
  <c r="BY75" i="26"/>
  <c r="BY74" i="26"/>
  <c r="BY70" i="26"/>
  <c r="CK85" i="26"/>
  <c r="CK80" i="26"/>
  <c r="CK77" i="26"/>
  <c r="CC70" i="26"/>
  <c r="CC71" i="26"/>
  <c r="BZ72" i="26"/>
  <c r="BW79" i="26"/>
  <c r="AV85" i="26"/>
  <c r="AV77" i="26"/>
  <c r="AV80" i="26"/>
  <c r="AV76" i="26"/>
  <c r="BB83" i="26"/>
  <c r="BB81" i="26"/>
  <c r="BB85" i="26"/>
  <c r="BB80" i="26"/>
  <c r="BB79" i="26"/>
  <c r="BH85" i="26"/>
  <c r="BH80" i="26"/>
  <c r="BH77" i="26"/>
  <c r="BH76" i="26"/>
  <c r="BN77" i="26"/>
  <c r="BN83" i="26"/>
  <c r="BN81" i="26"/>
  <c r="BN76" i="26"/>
  <c r="BN85" i="26"/>
  <c r="BV84" i="26"/>
  <c r="BV82" i="26"/>
  <c r="BV74" i="26"/>
  <c r="AX86" i="26"/>
  <c r="BV85" i="26"/>
  <c r="BV83" i="26"/>
  <c r="BV81" i="26"/>
  <c r="BV79" i="26"/>
  <c r="CU71" i="26" s="1"/>
  <c r="BV77" i="26"/>
  <c r="BV76" i="26"/>
  <c r="BV80" i="26"/>
  <c r="BV72" i="26"/>
  <c r="BV75" i="26"/>
  <c r="BV73" i="26"/>
  <c r="CE81" i="26"/>
  <c r="CE76" i="26"/>
  <c r="CE70" i="26"/>
  <c r="CE73" i="26"/>
  <c r="BV71" i="26"/>
  <c r="CI82" i="26"/>
  <c r="CI80" i="26"/>
  <c r="CI75" i="26"/>
  <c r="CI72" i="26"/>
  <c r="CI76" i="26"/>
  <c r="CI78" i="26"/>
  <c r="CI74" i="26"/>
  <c r="DH71" i="26" s="1"/>
  <c r="CI73" i="26"/>
  <c r="CI81" i="26"/>
  <c r="CI77" i="26"/>
  <c r="BT72" i="26"/>
  <c r="CB70" i="26"/>
  <c r="CM73" i="26"/>
  <c r="CM75" i="26"/>
  <c r="DL71" i="26" s="1"/>
  <c r="AW69" i="26"/>
  <c r="BC69" i="26"/>
  <c r="BI69" i="26"/>
  <c r="BO69" i="26"/>
  <c r="BU70" i="26"/>
  <c r="CA70" i="26"/>
  <c r="CG70" i="26"/>
  <c r="CM70" i="26"/>
  <c r="CA71" i="26"/>
  <c r="AW86" i="26"/>
  <c r="BU85" i="26"/>
  <c r="BU83" i="26"/>
  <c r="BU81" i="26"/>
  <c r="BU79" i="26"/>
  <c r="CT71" i="26" s="1"/>
  <c r="BU84" i="26"/>
  <c r="BU82" i="26"/>
  <c r="BU80" i="26"/>
  <c r="BU78" i="26"/>
  <c r="BU76" i="26"/>
  <c r="BC86" i="26"/>
  <c r="CA85" i="26"/>
  <c r="CA83" i="26"/>
  <c r="CA81" i="26"/>
  <c r="CA79" i="26"/>
  <c r="CA84" i="26"/>
  <c r="CA82" i="26"/>
  <c r="CA80" i="26"/>
  <c r="CA78" i="26"/>
  <c r="CA76" i="26"/>
  <c r="BI86" i="26"/>
  <c r="CG85" i="26"/>
  <c r="CG83" i="26"/>
  <c r="CG81" i="26"/>
  <c r="DF71" i="26" s="1"/>
  <c r="CG79" i="26"/>
  <c r="CG84" i="26"/>
  <c r="CG82" i="26"/>
  <c r="CG80" i="26"/>
  <c r="CG78" i="26"/>
  <c r="CG76" i="26"/>
  <c r="BO86" i="26"/>
  <c r="CM85" i="26"/>
  <c r="DL73" i="26" s="1"/>
  <c r="CM83" i="26"/>
  <c r="CM81" i="26"/>
  <c r="CM79" i="26"/>
  <c r="CM84" i="26"/>
  <c r="CM82" i="26"/>
  <c r="CM80" i="26"/>
  <c r="CM78" i="26"/>
  <c r="CM76" i="26"/>
  <c r="BU72" i="26"/>
  <c r="CA72" i="26"/>
  <c r="CG72" i="26"/>
  <c r="CM72" i="26"/>
  <c r="CG74" i="26"/>
  <c r="AV75" i="26"/>
  <c r="BB75" i="26"/>
  <c r="BZ76" i="26" s="1"/>
  <c r="BH75" i="26"/>
  <c r="BN75" i="26"/>
  <c r="CA77" i="26"/>
  <c r="CZ71" i="26" s="1"/>
  <c r="AV84" i="26"/>
  <c r="BB84" i="26"/>
  <c r="BH84" i="26"/>
  <c r="BN84" i="26"/>
  <c r="CG75" i="26"/>
  <c r="CA74" i="26"/>
  <c r="BU77" i="26"/>
  <c r="CM77" i="26"/>
  <c r="BN80" i="26"/>
  <c r="AV82" i="26"/>
  <c r="BB82" i="26"/>
  <c r="BH82" i="26"/>
  <c r="BN82" i="26"/>
  <c r="BA37" i="26"/>
  <c r="BY38" i="26" s="1"/>
  <c r="AU50" i="26"/>
  <c r="BA50" i="26"/>
  <c r="BG50" i="26"/>
  <c r="BM50" i="26"/>
  <c r="BC51" i="26"/>
  <c r="BI51" i="26"/>
  <c r="BO51" i="26"/>
  <c r="CM3" i="26"/>
  <c r="AY12" i="26"/>
  <c r="BE12" i="26"/>
  <c r="BK12" i="26"/>
  <c r="BY36" i="26"/>
  <c r="BK19" i="26"/>
  <c r="AU37" i="26"/>
  <c r="BS37" i="26" s="1"/>
  <c r="BM37" i="26"/>
  <c r="CK40" i="26" s="1"/>
  <c r="AU39" i="26"/>
  <c r="BA39" i="26"/>
  <c r="BG39" i="26"/>
  <c r="BM39" i="26"/>
  <c r="CB11" i="26"/>
  <c r="DA5" i="26" s="1"/>
  <c r="CH13" i="26"/>
  <c r="BK8" i="26"/>
  <c r="BK9" i="26"/>
  <c r="BK16" i="26"/>
  <c r="AZ19" i="26"/>
  <c r="BF19" i="26"/>
  <c r="BL19" i="26"/>
  <c r="AV3" i="26"/>
  <c r="AY5" i="26"/>
  <c r="BW6" i="26" s="1"/>
  <c r="BE5" i="26"/>
  <c r="BK5" i="26"/>
  <c r="AY6" i="26"/>
  <c r="BE6" i="26"/>
  <c r="CC6" i="26" s="1"/>
  <c r="BK6" i="26"/>
  <c r="CI19" i="26" s="1"/>
  <c r="AY7" i="26"/>
  <c r="BK15" i="26"/>
  <c r="AZ16" i="26"/>
  <c r="BF16" i="26"/>
  <c r="BL16" i="26"/>
  <c r="AZ18" i="26"/>
  <c r="BF18" i="26"/>
  <c r="BL18" i="26"/>
  <c r="BG37" i="26"/>
  <c r="CE38" i="26" s="1"/>
  <c r="AU44" i="26"/>
  <c r="BA44" i="26"/>
  <c r="BG44" i="26"/>
  <c r="BM44" i="26"/>
  <c r="BH3" i="26"/>
  <c r="BK4" i="26"/>
  <c r="AZ15" i="26"/>
  <c r="BF15" i="26"/>
  <c r="BL15" i="26"/>
  <c r="CJ19" i="26" s="1"/>
  <c r="AZ17" i="26"/>
  <c r="BF17" i="26"/>
  <c r="BL17" i="26"/>
  <c r="AW12" i="26"/>
  <c r="BC18" i="26"/>
  <c r="BI12" i="26"/>
  <c r="BO8" i="26"/>
  <c r="AU38" i="26"/>
  <c r="BM38" i="26"/>
  <c r="CE36" i="26"/>
  <c r="BB38" i="26"/>
  <c r="BZ44" i="26" s="1"/>
  <c r="BN38" i="26"/>
  <c r="CL41" i="26" s="1"/>
  <c r="BA40" i="26"/>
  <c r="BM40" i="26"/>
  <c r="AU41" i="26"/>
  <c r="BA41" i="26"/>
  <c r="BG41" i="26"/>
  <c r="CE44" i="26" s="1"/>
  <c r="DD38" i="26" s="1"/>
  <c r="BM41" i="26"/>
  <c r="AW42" i="26"/>
  <c r="BC42" i="26"/>
  <c r="BI42" i="26"/>
  <c r="BO42" i="26"/>
  <c r="AU43" i="26"/>
  <c r="BA43" i="26"/>
  <c r="BG43" i="26"/>
  <c r="BM43" i="26"/>
  <c r="AW46" i="26"/>
  <c r="BC46" i="26"/>
  <c r="BI46" i="26"/>
  <c r="CG46" i="26" s="1"/>
  <c r="BO46" i="26"/>
  <c r="AY47" i="26"/>
  <c r="BW47" i="26" s="1"/>
  <c r="BE47" i="26"/>
  <c r="CC48" i="26" s="1"/>
  <c r="BK47" i="26"/>
  <c r="CI49" i="26" s="1"/>
  <c r="AV48" i="26"/>
  <c r="BB48" i="26"/>
  <c r="BH48" i="26"/>
  <c r="BN48" i="26"/>
  <c r="AY49" i="26"/>
  <c r="AY53" i="26" s="1"/>
  <c r="BE49" i="26"/>
  <c r="BK49" i="26"/>
  <c r="BK53" i="26" s="1"/>
  <c r="AW52" i="26"/>
  <c r="BC52" i="26"/>
  <c r="BI52" i="26"/>
  <c r="BO52" i="26"/>
  <c r="AU47" i="26"/>
  <c r="BA47" i="26"/>
  <c r="BG47" i="26"/>
  <c r="BM47" i="26"/>
  <c r="AU49" i="26"/>
  <c r="BA49" i="26"/>
  <c r="BG49" i="26"/>
  <c r="BM49" i="26"/>
  <c r="CG38" i="26"/>
  <c r="BD36" i="26"/>
  <c r="AU40" i="26"/>
  <c r="BA42" i="26"/>
  <c r="BG42" i="26"/>
  <c r="BM42" i="26"/>
  <c r="BA46" i="26"/>
  <c r="BM46" i="26"/>
  <c r="AU52" i="26"/>
  <c r="BA52" i="26"/>
  <c r="BG52" i="26"/>
  <c r="BM52" i="26"/>
  <c r="AX41" i="26"/>
  <c r="BD44" i="26"/>
  <c r="BK36" i="26"/>
  <c r="BG38" i="26"/>
  <c r="BG40" i="26"/>
  <c r="AU45" i="26"/>
  <c r="BA45" i="26"/>
  <c r="BG45" i="26"/>
  <c r="BM45" i="26"/>
  <c r="AU48" i="26"/>
  <c r="BA48" i="26"/>
  <c r="BG48" i="26"/>
  <c r="BM48" i="26"/>
  <c r="AX49" i="26"/>
  <c r="BD49" i="26"/>
  <c r="BJ49" i="26"/>
  <c r="AU51" i="26"/>
  <c r="BA51" i="26"/>
  <c r="BG51" i="26"/>
  <c r="BM51" i="26"/>
  <c r="AV52" i="26"/>
  <c r="BB52" i="26"/>
  <c r="BH52" i="26"/>
  <c r="BN52" i="26"/>
  <c r="CH16" i="26"/>
  <c r="CL11" i="26"/>
  <c r="CL5" i="26"/>
  <c r="BB3" i="26"/>
  <c r="BN3" i="26"/>
  <c r="BE7" i="26"/>
  <c r="BK7" i="26"/>
  <c r="AW9" i="26"/>
  <c r="BC9" i="26"/>
  <c r="BI9" i="26"/>
  <c r="BO9" i="26"/>
  <c r="AU10" i="26"/>
  <c r="BA10" i="26"/>
  <c r="BY12" i="26" s="1"/>
  <c r="BG10" i="26"/>
  <c r="CE14" i="26" s="1"/>
  <c r="BM10" i="26"/>
  <c r="CK19" i="26" s="1"/>
  <c r="AU11" i="26"/>
  <c r="BA11" i="26"/>
  <c r="BG11" i="26"/>
  <c r="BM11" i="26"/>
  <c r="BA14" i="26"/>
  <c r="BK18" i="26"/>
  <c r="BM3" i="26"/>
  <c r="BC3" i="26"/>
  <c r="BV10" i="26"/>
  <c r="CL6" i="26"/>
  <c r="BO12" i="26"/>
  <c r="BT5" i="26"/>
  <c r="AU3" i="26"/>
  <c r="BG3" i="26"/>
  <c r="BO5" i="26"/>
  <c r="AW8" i="26"/>
  <c r="AW11" i="26"/>
  <c r="BC11" i="26"/>
  <c r="BI11" i="26"/>
  <c r="BO11" i="26"/>
  <c r="BO18" i="26"/>
  <c r="BA3" i="26"/>
  <c r="BC5" i="26"/>
  <c r="CA16" i="26" s="1"/>
  <c r="CK5" i="26"/>
  <c r="BI6" i="26"/>
  <c r="CK7" i="26"/>
  <c r="BI10" i="26"/>
  <c r="BY8" i="26"/>
  <c r="BZ19" i="26"/>
  <c r="AW3" i="26"/>
  <c r="BI3" i="26"/>
  <c r="CK4" i="26"/>
  <c r="BI5" i="26"/>
  <c r="AW7" i="26"/>
  <c r="BU8" i="26" s="1"/>
  <c r="BC7" i="26"/>
  <c r="BI7" i="26"/>
  <c r="BO7" i="26"/>
  <c r="BM8" i="26"/>
  <c r="CK8" i="26" s="1"/>
  <c r="DJ5" i="26" s="1"/>
  <c r="BK10" i="26"/>
  <c r="AW13" i="26"/>
  <c r="BC13" i="26"/>
  <c r="BI13" i="26"/>
  <c r="BO13" i="26"/>
  <c r="BK14" i="26"/>
  <c r="CI6" i="26"/>
  <c r="CI4" i="26"/>
  <c r="CI5" i="26"/>
  <c r="CD4" i="26"/>
  <c r="CA4" i="26"/>
  <c r="CG4" i="26"/>
  <c r="CM5" i="26"/>
  <c r="CM4" i="26"/>
  <c r="CC5" i="26"/>
  <c r="CJ13" i="26"/>
  <c r="CJ5" i="26"/>
  <c r="CJ14" i="26"/>
  <c r="CJ10" i="26"/>
  <c r="CJ12" i="26"/>
  <c r="CJ4" i="26"/>
  <c r="CJ8" i="26"/>
  <c r="CJ6" i="26"/>
  <c r="BX16" i="26"/>
  <c r="AZ20" i="26"/>
  <c r="BX9" i="26"/>
  <c r="BX10" i="26"/>
  <c r="BX5" i="26"/>
  <c r="BX6" i="26"/>
  <c r="BX4" i="26"/>
  <c r="BX14" i="26"/>
  <c r="BX7" i="26"/>
  <c r="BH20" i="26"/>
  <c r="CF18" i="26"/>
  <c r="CF16" i="26"/>
  <c r="CF14" i="26"/>
  <c r="CF12" i="26"/>
  <c r="CF10" i="26"/>
  <c r="CF19" i="26"/>
  <c r="CF13" i="26"/>
  <c r="CF17" i="26"/>
  <c r="CF11" i="26"/>
  <c r="DE5" i="26" s="1"/>
  <c r="CF7" i="26"/>
  <c r="CF9" i="26"/>
  <c r="CF8" i="26"/>
  <c r="CF6" i="26"/>
  <c r="CF5" i="26"/>
  <c r="CF15" i="26"/>
  <c r="CF4" i="26"/>
  <c r="BU6" i="26"/>
  <c r="BU4" i="26"/>
  <c r="BU5" i="26"/>
  <c r="CI3" i="26"/>
  <c r="BZ6" i="26"/>
  <c r="AV20" i="26"/>
  <c r="BT18" i="26"/>
  <c r="BT16" i="26"/>
  <c r="BT14" i="26"/>
  <c r="BT12" i="26"/>
  <c r="BT10" i="26"/>
  <c r="BT19" i="26"/>
  <c r="BT15" i="26"/>
  <c r="BT17" i="26"/>
  <c r="BT9" i="26"/>
  <c r="BT13" i="26"/>
  <c r="CS5" i="26" s="1"/>
  <c r="BT7" i="26"/>
  <c r="BE3" i="26"/>
  <c r="AZ3" i="26"/>
  <c r="BL3" i="26"/>
  <c r="BS14" i="26"/>
  <c r="BS8" i="26"/>
  <c r="CE9" i="26"/>
  <c r="CE8" i="26"/>
  <c r="CE6" i="26"/>
  <c r="BN20" i="26"/>
  <c r="CL18" i="26"/>
  <c r="CL16" i="26"/>
  <c r="CL14" i="26"/>
  <c r="CL12" i="26"/>
  <c r="CL10" i="26"/>
  <c r="CL15" i="26"/>
  <c r="CL9" i="26"/>
  <c r="CL13" i="26"/>
  <c r="CL7" i="26"/>
  <c r="CE4" i="26"/>
  <c r="BV3" i="26"/>
  <c r="CB3" i="26"/>
  <c r="CH3" i="26"/>
  <c r="BY4" i="26"/>
  <c r="BS5" i="26"/>
  <c r="BZ5" i="26"/>
  <c r="BZ9" i="26"/>
  <c r="CL19" i="26"/>
  <c r="CD3" i="26"/>
  <c r="CH8" i="26"/>
  <c r="BJ20" i="26"/>
  <c r="CH17" i="26"/>
  <c r="CH11" i="26"/>
  <c r="DG5" i="26" s="1"/>
  <c r="CH7" i="26"/>
  <c r="CH10" i="26"/>
  <c r="CH18" i="26"/>
  <c r="CH15" i="26"/>
  <c r="CH5" i="26"/>
  <c r="CH4" i="26"/>
  <c r="CH19" i="26"/>
  <c r="CH12" i="26"/>
  <c r="CH6" i="26"/>
  <c r="CH9" i="26"/>
  <c r="CB12" i="26"/>
  <c r="CB17" i="26"/>
  <c r="CB8" i="26"/>
  <c r="CB16" i="26"/>
  <c r="CB15" i="26"/>
  <c r="CB7" i="26"/>
  <c r="CB14" i="26"/>
  <c r="CB9" i="26"/>
  <c r="BD20" i="26"/>
  <c r="CB19" i="26"/>
  <c r="CB13" i="26"/>
  <c r="DA6" i="26" s="1"/>
  <c r="CB5" i="26"/>
  <c r="CB4" i="26"/>
  <c r="CB18" i="26"/>
  <c r="CB10" i="26"/>
  <c r="CB6" i="26"/>
  <c r="CC4" i="26"/>
  <c r="CE5" i="26"/>
  <c r="BT8" i="26"/>
  <c r="CL8" i="26"/>
  <c r="BT11" i="26"/>
  <c r="CH14" i="26"/>
  <c r="CL17" i="26"/>
  <c r="BW3" i="26"/>
  <c r="BV8" i="26"/>
  <c r="BV17" i="26"/>
  <c r="BV13" i="26"/>
  <c r="CU5" i="26" s="1"/>
  <c r="BV7" i="26"/>
  <c r="BV12" i="26"/>
  <c r="BV18" i="26"/>
  <c r="BV11" i="26"/>
  <c r="BV5" i="26"/>
  <c r="BV4" i="26"/>
  <c r="BV19" i="26"/>
  <c r="BV14" i="26"/>
  <c r="BV9" i="26"/>
  <c r="BV6" i="26"/>
  <c r="BT6" i="26"/>
  <c r="BV15" i="26"/>
  <c r="BV16" i="26"/>
  <c r="AX20" i="26"/>
  <c r="BB20" i="26"/>
  <c r="BZ18" i="26"/>
  <c r="BZ16" i="26"/>
  <c r="BZ14" i="26"/>
  <c r="BZ12" i="26"/>
  <c r="BZ10" i="26"/>
  <c r="BZ11" i="26"/>
  <c r="BZ15" i="26"/>
  <c r="BZ7" i="26"/>
  <c r="BZ4" i="26"/>
  <c r="BZ17" i="26"/>
  <c r="BT4" i="26"/>
  <c r="BY9" i="26"/>
  <c r="BY6" i="26"/>
  <c r="BM20" i="26"/>
  <c r="CK9" i="26"/>
  <c r="CK6" i="26"/>
  <c r="CL4" i="26"/>
  <c r="BY5" i="26"/>
  <c r="CE7" i="26"/>
  <c r="BZ8" i="26"/>
  <c r="BS10" i="26"/>
  <c r="BZ13" i="26"/>
  <c r="AY19" i="26"/>
  <c r="AY15" i="26"/>
  <c r="AY17" i="26"/>
  <c r="AY9" i="26"/>
  <c r="AY13" i="26"/>
  <c r="AY8" i="26"/>
  <c r="BE11" i="26"/>
  <c r="BE19" i="26"/>
  <c r="BE15" i="26"/>
  <c r="BE8" i="26"/>
  <c r="AY18" i="26"/>
  <c r="BE18" i="26"/>
  <c r="AY14" i="26"/>
  <c r="BE14" i="26"/>
  <c r="AY10" i="26"/>
  <c r="BE10" i="26"/>
  <c r="AY16" i="26"/>
  <c r="BE16" i="26"/>
  <c r="BE36" i="26"/>
  <c r="BJ36" i="26"/>
  <c r="AX46" i="26"/>
  <c r="BD46" i="26"/>
  <c r="BJ46" i="26"/>
  <c r="AX50" i="26"/>
  <c r="BD50" i="26"/>
  <c r="BJ50" i="26"/>
  <c r="AX37" i="26"/>
  <c r="BD37" i="26"/>
  <c r="CB37" i="26" s="1"/>
  <c r="BJ37" i="26"/>
  <c r="AX38" i="26"/>
  <c r="BD38" i="26"/>
  <c r="BJ38" i="26"/>
  <c r="CD41" i="26"/>
  <c r="AX36" i="26"/>
  <c r="AX43" i="26"/>
  <c r="BD43" i="26"/>
  <c r="BJ43" i="26"/>
  <c r="AY36" i="26"/>
  <c r="AX44" i="26"/>
  <c r="BJ44" i="26"/>
  <c r="AX48" i="26"/>
  <c r="BD48" i="26"/>
  <c r="BJ48" i="26"/>
  <c r="AX52" i="26"/>
  <c r="BD52" i="26"/>
  <c r="BJ52" i="26"/>
  <c r="BY42" i="26"/>
  <c r="BY41" i="26"/>
  <c r="BY40" i="26"/>
  <c r="BS38" i="26"/>
  <c r="CE42" i="26"/>
  <c r="CE40" i="26"/>
  <c r="CE37" i="26"/>
  <c r="BW51" i="26"/>
  <c r="BW49" i="26"/>
  <c r="BW52" i="26"/>
  <c r="BW50" i="26"/>
  <c r="BW48" i="26"/>
  <c r="BW46" i="26"/>
  <c r="BW44" i="26"/>
  <c r="BW39" i="26"/>
  <c r="BW42" i="26"/>
  <c r="BW40" i="26"/>
  <c r="BW37" i="26"/>
  <c r="BW45" i="26"/>
  <c r="BW41" i="26"/>
  <c r="BW38" i="26"/>
  <c r="BW43" i="26"/>
  <c r="CV38" i="26" s="1"/>
  <c r="CC51" i="26"/>
  <c r="CC49" i="26"/>
  <c r="CC47" i="26"/>
  <c r="CC46" i="26"/>
  <c r="CC44" i="26"/>
  <c r="DB38" i="26" s="1"/>
  <c r="CC39" i="26"/>
  <c r="CC42" i="26"/>
  <c r="CC43" i="26"/>
  <c r="CC40" i="26"/>
  <c r="CC45" i="26"/>
  <c r="CC41" i="26"/>
  <c r="CC38" i="26"/>
  <c r="CC37" i="26"/>
  <c r="CI46" i="26"/>
  <c r="CI44" i="26"/>
  <c r="CI39" i="26"/>
  <c r="CI37" i="26"/>
  <c r="CI41" i="26"/>
  <c r="DH38" i="26" s="1"/>
  <c r="CI40" i="26"/>
  <c r="CI43" i="26"/>
  <c r="CI38" i="26"/>
  <c r="CI45" i="26"/>
  <c r="CI42" i="26"/>
  <c r="CK36" i="26"/>
  <c r="BX51" i="26"/>
  <c r="BX49" i="26"/>
  <c r="BX47" i="26"/>
  <c r="AZ53" i="26"/>
  <c r="BX52" i="26"/>
  <c r="BX50" i="26"/>
  <c r="BX48" i="26"/>
  <c r="BX46" i="26"/>
  <c r="BX44" i="26"/>
  <c r="BX42" i="26"/>
  <c r="BX40" i="26"/>
  <c r="BX45" i="26"/>
  <c r="BX41" i="26"/>
  <c r="BX38" i="26"/>
  <c r="BX37" i="26"/>
  <c r="BX39" i="26"/>
  <c r="CD51" i="26"/>
  <c r="CD49" i="26"/>
  <c r="CD47" i="26"/>
  <c r="BF53" i="26"/>
  <c r="CD52" i="26"/>
  <c r="CD50" i="26"/>
  <c r="CD48" i="26"/>
  <c r="CD46" i="26"/>
  <c r="DC38" i="26" s="1"/>
  <c r="CD44" i="26"/>
  <c r="CD42" i="26"/>
  <c r="CD43" i="26"/>
  <c r="CD40" i="26"/>
  <c r="CD38" i="26"/>
  <c r="CD37" i="26"/>
  <c r="CD39" i="26"/>
  <c r="CD45" i="26"/>
  <c r="CJ51" i="26"/>
  <c r="CJ49" i="26"/>
  <c r="CJ47" i="26"/>
  <c r="BL53" i="26"/>
  <c r="CJ52" i="26"/>
  <c r="CJ50" i="26"/>
  <c r="CJ48" i="26"/>
  <c r="CJ46" i="26"/>
  <c r="CJ44" i="26"/>
  <c r="CJ42" i="26"/>
  <c r="DI38" i="26" s="1"/>
  <c r="CJ41" i="26"/>
  <c r="CJ40" i="26"/>
  <c r="CJ45" i="26"/>
  <c r="CJ43" i="26"/>
  <c r="CJ38" i="26"/>
  <c r="CJ37" i="26"/>
  <c r="CJ39" i="26"/>
  <c r="BX43" i="26"/>
  <c r="BT40" i="26"/>
  <c r="BT41" i="26"/>
  <c r="BY39" i="26"/>
  <c r="BS36" i="26"/>
  <c r="BU46" i="26"/>
  <c r="CT38" i="26" s="1"/>
  <c r="CM40" i="26"/>
  <c r="CL36" i="26"/>
  <c r="CF43" i="26"/>
  <c r="AW36" i="26"/>
  <c r="BC36" i="26"/>
  <c r="BI36" i="26"/>
  <c r="BO36" i="26"/>
  <c r="BX36" i="26"/>
  <c r="CD36" i="26"/>
  <c r="CJ36" i="26"/>
  <c r="BU37" i="26"/>
  <c r="CA37" i="26"/>
  <c r="CG37" i="26"/>
  <c r="CM37" i="26"/>
  <c r="CA38" i="26"/>
  <c r="CF36" i="26"/>
  <c r="BU48" i="26"/>
  <c r="BU41" i="26"/>
  <c r="CA52" i="26"/>
  <c r="CA41" i="26"/>
  <c r="CM49" i="26"/>
  <c r="BU39" i="26"/>
  <c r="CM39" i="26"/>
  <c r="BT36" i="26"/>
  <c r="BZ49" i="26"/>
  <c r="BZ36" i="26"/>
  <c r="BT49" i="26"/>
  <c r="BZ37" i="26"/>
  <c r="CF37" i="26"/>
  <c r="CL37" i="26"/>
  <c r="BU44" i="26"/>
  <c r="CM44" i="26"/>
  <c r="DT218" i="30" l="1"/>
  <c r="DP218" i="30"/>
  <c r="DF187" i="30"/>
  <c r="DM98" i="30"/>
  <c r="DI98" i="30"/>
  <c r="DU98" i="30"/>
  <c r="DG98" i="30"/>
  <c r="DN37" i="30"/>
  <c r="DG37" i="30"/>
  <c r="DR37" i="30"/>
  <c r="DJ37" i="30"/>
  <c r="CU526" i="26"/>
  <c r="DI525" i="26"/>
  <c r="DH495" i="26"/>
  <c r="DI496" i="26"/>
  <c r="DC463" i="26"/>
  <c r="CV463" i="26"/>
  <c r="CW463" i="26"/>
  <c r="CY463" i="26"/>
  <c r="DH430" i="26"/>
  <c r="CT365" i="26"/>
  <c r="CZ365" i="26"/>
  <c r="CH336" i="26"/>
  <c r="DG330" i="26" s="1"/>
  <c r="CC330" i="26"/>
  <c r="CI333" i="26"/>
  <c r="DH330" i="26" s="1"/>
  <c r="CC336" i="26"/>
  <c r="DB330" i="26" s="1"/>
  <c r="CI344" i="26"/>
  <c r="DH332" i="26" s="1"/>
  <c r="CI343" i="26"/>
  <c r="CC339" i="26"/>
  <c r="AY345" i="26"/>
  <c r="CI338" i="26"/>
  <c r="CG340" i="26"/>
  <c r="DF330" i="26" s="1"/>
  <c r="CE341" i="26"/>
  <c r="BT344" i="26"/>
  <c r="CH334" i="26"/>
  <c r="CH329" i="26"/>
  <c r="BW332" i="26"/>
  <c r="CH335" i="26"/>
  <c r="BK345" i="26"/>
  <c r="CC334" i="26"/>
  <c r="CC341" i="26"/>
  <c r="CI336" i="26"/>
  <c r="CA342" i="26"/>
  <c r="CG333" i="26"/>
  <c r="CG336" i="26"/>
  <c r="CG335" i="26"/>
  <c r="BU344" i="26"/>
  <c r="CT332" i="26" s="1"/>
  <c r="CI331" i="26"/>
  <c r="CL333" i="26"/>
  <c r="CL336" i="26"/>
  <c r="CF331" i="26"/>
  <c r="CF334" i="26"/>
  <c r="CE338" i="26"/>
  <c r="BY338" i="26"/>
  <c r="AU345" i="26"/>
  <c r="CJ336" i="26"/>
  <c r="CJ331" i="26"/>
  <c r="CH341" i="26"/>
  <c r="CI337" i="26"/>
  <c r="BE345" i="26"/>
  <c r="BW336" i="26"/>
  <c r="BW339" i="26"/>
  <c r="BI345" i="26"/>
  <c r="CG341" i="26"/>
  <c r="BW331" i="26"/>
  <c r="BG345" i="26"/>
  <c r="CD336" i="26"/>
  <c r="CC331" i="26"/>
  <c r="BW340" i="26"/>
  <c r="CC340" i="26"/>
  <c r="CC332" i="26"/>
  <c r="CI339" i="26"/>
  <c r="CC335" i="26"/>
  <c r="BW342" i="26"/>
  <c r="BW341" i="26"/>
  <c r="CI334" i="26"/>
  <c r="CG339" i="26"/>
  <c r="CG343" i="26"/>
  <c r="BW333" i="26"/>
  <c r="CL332" i="26"/>
  <c r="CL342" i="26"/>
  <c r="CE339" i="26"/>
  <c r="BY342" i="26"/>
  <c r="CH331" i="26"/>
  <c r="BW338" i="26"/>
  <c r="BW334" i="26"/>
  <c r="CC338" i="26"/>
  <c r="CI340" i="26"/>
  <c r="CI341" i="26"/>
  <c r="BW344" i="26"/>
  <c r="CH330" i="26"/>
  <c r="CG344" i="26"/>
  <c r="CG332" i="26"/>
  <c r="CL334" i="26"/>
  <c r="CL339" i="26"/>
  <c r="CE342" i="26"/>
  <c r="CL344" i="26"/>
  <c r="CD333" i="26"/>
  <c r="CR17" i="30"/>
  <c r="CH14" i="30"/>
  <c r="BH19" i="30"/>
  <c r="CR16" i="30"/>
  <c r="AX19" i="30"/>
  <c r="CI6" i="30"/>
  <c r="CI16" i="30"/>
  <c r="BW12" i="30"/>
  <c r="CT13" i="30"/>
  <c r="CT18" i="30"/>
  <c r="CA8" i="30"/>
  <c r="CG10" i="30"/>
  <c r="BQ19" i="30"/>
  <c r="CK17" i="30"/>
  <c r="CN14" i="30"/>
  <c r="CN16" i="30"/>
  <c r="CB17" i="30"/>
  <c r="CM18" i="30"/>
  <c r="CP14" i="30"/>
  <c r="BZ18" i="30"/>
  <c r="CC15" i="30"/>
  <c r="DT6" i="30"/>
  <c r="CM17" i="30"/>
  <c r="CN18" i="30"/>
  <c r="BB19" i="30"/>
  <c r="CH16" i="30"/>
  <c r="CR14" i="30"/>
  <c r="CO9" i="30"/>
  <c r="DP4" i="30" s="1"/>
  <c r="CC16" i="30"/>
  <c r="CT14" i="30"/>
  <c r="CT15" i="30"/>
  <c r="CA16" i="30"/>
  <c r="CL16" i="30"/>
  <c r="CL11" i="30"/>
  <c r="CG16" i="30"/>
  <c r="CN15" i="30"/>
  <c r="BN19" i="30"/>
  <c r="CB15" i="30"/>
  <c r="CP12" i="30"/>
  <c r="CP13" i="30"/>
  <c r="CF18" i="30"/>
  <c r="DG6" i="30" s="1"/>
  <c r="CR11" i="30"/>
  <c r="DS4" i="30" s="1"/>
  <c r="CO5" i="30"/>
  <c r="CN12" i="30"/>
  <c r="CI14" i="30"/>
  <c r="CH17" i="30"/>
  <c r="CO14" i="30"/>
  <c r="CI10" i="30"/>
  <c r="CT10" i="30"/>
  <c r="CT16" i="30"/>
  <c r="CA3" i="30"/>
  <c r="CL15" i="30"/>
  <c r="CG11" i="30"/>
  <c r="CN10" i="30"/>
  <c r="CP15" i="30"/>
  <c r="CP18" i="30"/>
  <c r="DQ6" i="30" s="1"/>
  <c r="BW18" i="30"/>
  <c r="BA19" i="30"/>
  <c r="CG13" i="30"/>
  <c r="CH11" i="30"/>
  <c r="DI5" i="30" s="1"/>
  <c r="CH12" i="30"/>
  <c r="CO15" i="30"/>
  <c r="CI15" i="30"/>
  <c r="BW11" i="30"/>
  <c r="CA4" i="30"/>
  <c r="CL17" i="30"/>
  <c r="CG14" i="30"/>
  <c r="DH4" i="30" s="1"/>
  <c r="CQ18" i="30"/>
  <c r="DR6" i="30" s="1"/>
  <c r="CP17" i="30"/>
  <c r="CF16" i="30"/>
  <c r="CD235" i="26"/>
  <c r="CB245" i="26"/>
  <c r="CD237" i="26"/>
  <c r="BU244" i="26"/>
  <c r="CD239" i="26"/>
  <c r="BU233" i="26"/>
  <c r="CB240" i="26"/>
  <c r="DA234" i="26" s="1"/>
  <c r="CD243" i="26"/>
  <c r="CA234" i="26"/>
  <c r="CD238" i="26"/>
  <c r="CJ241" i="26"/>
  <c r="BS247" i="26"/>
  <c r="CH236" i="26"/>
  <c r="CJ240" i="26"/>
  <c r="CI239" i="26"/>
  <c r="CC236" i="26"/>
  <c r="CC242" i="26"/>
  <c r="CL245" i="26"/>
  <c r="BV238" i="26"/>
  <c r="BV243" i="26"/>
  <c r="CB248" i="26"/>
  <c r="DA236" i="26" s="1"/>
  <c r="CI245" i="26"/>
  <c r="CK245" i="26"/>
  <c r="CM234" i="26"/>
  <c r="CB237" i="26"/>
  <c r="CB244" i="26"/>
  <c r="CD234" i="26"/>
  <c r="CD244" i="26"/>
  <c r="CM244" i="26"/>
  <c r="CA236" i="26"/>
  <c r="CG234" i="26"/>
  <c r="CC246" i="26"/>
  <c r="CJ245" i="26"/>
  <c r="CJ242" i="26"/>
  <c r="CH244" i="26"/>
  <c r="CI243" i="26"/>
  <c r="CI240" i="26"/>
  <c r="CC239" i="26"/>
  <c r="CD240" i="26"/>
  <c r="BV247" i="26"/>
  <c r="CB233" i="26"/>
  <c r="BX242" i="26"/>
  <c r="CD236" i="26"/>
  <c r="CB241" i="26"/>
  <c r="CB246" i="26"/>
  <c r="CD242" i="26"/>
  <c r="DC234" i="26" s="1"/>
  <c r="CD241" i="26"/>
  <c r="CJ243" i="26"/>
  <c r="CJ248" i="26"/>
  <c r="CH247" i="26"/>
  <c r="CH246" i="26"/>
  <c r="CI244" i="26"/>
  <c r="CC240" i="26"/>
  <c r="DB234" i="26" s="1"/>
  <c r="CC243" i="26"/>
  <c r="CB234" i="26"/>
  <c r="CB243" i="26"/>
  <c r="CB239" i="26"/>
  <c r="CD248" i="26"/>
  <c r="DC236" i="26" s="1"/>
  <c r="CD247" i="26"/>
  <c r="BI249" i="26"/>
  <c r="CD245" i="26"/>
  <c r="BL249" i="26"/>
  <c r="CE248" i="26"/>
  <c r="BY246" i="26"/>
  <c r="CH245" i="26"/>
  <c r="CH248" i="26"/>
  <c r="CI236" i="26"/>
  <c r="CI241" i="26"/>
  <c r="CC237" i="26"/>
  <c r="CC244" i="26"/>
  <c r="BS245" i="26"/>
  <c r="BX137" i="26"/>
  <c r="BN152" i="26"/>
  <c r="BK152" i="26"/>
  <c r="CC137" i="26"/>
  <c r="CF140" i="26"/>
  <c r="BT140" i="26"/>
  <c r="CE149" i="26"/>
  <c r="BU146" i="26"/>
  <c r="BU142" i="26"/>
  <c r="BU149" i="26"/>
  <c r="CI145" i="26"/>
  <c r="CG140" i="26"/>
  <c r="CG142" i="26"/>
  <c r="AW152" i="26"/>
  <c r="BZ149" i="26"/>
  <c r="BC152" i="26"/>
  <c r="CI136" i="26"/>
  <c r="BT136" i="26"/>
  <c r="AY152" i="26"/>
  <c r="CC139" i="26"/>
  <c r="BS145" i="26"/>
  <c r="CR137" i="26" s="1"/>
  <c r="BX147" i="26"/>
  <c r="BE152" i="26"/>
  <c r="CI147" i="26"/>
  <c r="BS147" i="26"/>
  <c r="BT143" i="26"/>
  <c r="CA136" i="26"/>
  <c r="BT137" i="26"/>
  <c r="BW143" i="26"/>
  <c r="CE146" i="26"/>
  <c r="CC140" i="26"/>
  <c r="CI137" i="26"/>
  <c r="BU144" i="26"/>
  <c r="CF139" i="26"/>
  <c r="CM142" i="26"/>
  <c r="CG144" i="26"/>
  <c r="BS148" i="26"/>
  <c r="BX142" i="26"/>
  <c r="BT149" i="26"/>
  <c r="BU143" i="26"/>
  <c r="CG139" i="26"/>
  <c r="BT138" i="26"/>
  <c r="BT150" i="26"/>
  <c r="CE141" i="26"/>
  <c r="CC141" i="26"/>
  <c r="BT144" i="26"/>
  <c r="CG138" i="26"/>
  <c r="BX151" i="26"/>
  <c r="CM115" i="26"/>
  <c r="CB112" i="26"/>
  <c r="DA105" i="26" s="1"/>
  <c r="CG114" i="26"/>
  <c r="DF104" i="26" s="1"/>
  <c r="BU114" i="26"/>
  <c r="BZ116" i="26"/>
  <c r="BH119" i="26"/>
  <c r="CF117" i="26"/>
  <c r="CG105" i="26"/>
  <c r="CM116" i="26"/>
  <c r="CM117" i="26"/>
  <c r="CH111" i="26"/>
  <c r="DG105" i="26" s="1"/>
  <c r="CH112" i="26"/>
  <c r="BY106" i="26"/>
  <c r="CH109" i="26"/>
  <c r="CG107" i="26"/>
  <c r="CA107" i="26"/>
  <c r="BU116" i="26"/>
  <c r="BU117" i="26"/>
  <c r="CB108" i="26"/>
  <c r="CH118" i="26"/>
  <c r="BN119" i="26"/>
  <c r="BZ108" i="26"/>
  <c r="BZ110" i="26"/>
  <c r="BZ109" i="26"/>
  <c r="CF103" i="26"/>
  <c r="CF108" i="26"/>
  <c r="BT108" i="26"/>
  <c r="BT109" i="26"/>
  <c r="BS107" i="26"/>
  <c r="CG110" i="26"/>
  <c r="CM108" i="26"/>
  <c r="CK106" i="26"/>
  <c r="CM110" i="26"/>
  <c r="BT118" i="26"/>
  <c r="CS106" i="26" s="1"/>
  <c r="CH113" i="26"/>
  <c r="CM118" i="26"/>
  <c r="CH107" i="26"/>
  <c r="CB117" i="26"/>
  <c r="CG109" i="26"/>
  <c r="CA109" i="26"/>
  <c r="BZ103" i="26"/>
  <c r="BZ104" i="26"/>
  <c r="BZ111" i="26"/>
  <c r="CF114" i="26"/>
  <c r="CF106" i="26"/>
  <c r="CF109" i="26"/>
  <c r="AV119" i="26"/>
  <c r="BT111" i="26"/>
  <c r="CA105" i="26"/>
  <c r="CG113" i="26"/>
  <c r="CM114" i="26"/>
  <c r="CB116" i="26"/>
  <c r="CM112" i="26"/>
  <c r="CF107" i="26"/>
  <c r="BS110" i="26"/>
  <c r="CM109" i="26"/>
  <c r="BO119" i="26"/>
  <c r="CH103" i="26"/>
  <c r="CK105" i="26"/>
  <c r="CG111" i="26"/>
  <c r="CA111" i="26"/>
  <c r="CL116" i="26"/>
  <c r="CL111" i="26"/>
  <c r="BZ105" i="26"/>
  <c r="BZ106" i="26"/>
  <c r="BZ113" i="26"/>
  <c r="CF104" i="26"/>
  <c r="CF110" i="26"/>
  <c r="DE104" i="26" s="1"/>
  <c r="CF111" i="26"/>
  <c r="BT107" i="26"/>
  <c r="BT110" i="26"/>
  <c r="BT113" i="26"/>
  <c r="BS106" i="26"/>
  <c r="BS108" i="26"/>
  <c r="CA106" i="26"/>
  <c r="CA114" i="26"/>
  <c r="CH108" i="26"/>
  <c r="CH104" i="26"/>
  <c r="CL114" i="26"/>
  <c r="BZ112" i="26"/>
  <c r="BZ114" i="26"/>
  <c r="CF112" i="26"/>
  <c r="CF116" i="26"/>
  <c r="BT116" i="26"/>
  <c r="BT106" i="26"/>
  <c r="BS104" i="26"/>
  <c r="BU118" i="26"/>
  <c r="CD78" i="26"/>
  <c r="CE79" i="26"/>
  <c r="CE75" i="26"/>
  <c r="CK74" i="26"/>
  <c r="DJ71" i="26" s="1"/>
  <c r="CK78" i="26"/>
  <c r="CK83" i="26"/>
  <c r="BY71" i="26"/>
  <c r="BY84" i="26"/>
  <c r="AZ86" i="26"/>
  <c r="CJ71" i="26"/>
  <c r="CJ79" i="26"/>
  <c r="CJ82" i="26"/>
  <c r="BS74" i="26"/>
  <c r="BS76" i="26"/>
  <c r="BS83" i="26"/>
  <c r="BY72" i="26"/>
  <c r="CE78" i="26"/>
  <c r="CK70" i="26"/>
  <c r="CK82" i="26"/>
  <c r="BM86" i="26"/>
  <c r="BY76" i="26"/>
  <c r="CX71" i="26" s="1"/>
  <c r="BY83" i="26"/>
  <c r="CJ73" i="26"/>
  <c r="CJ83" i="26"/>
  <c r="BS80" i="26"/>
  <c r="CD74" i="26"/>
  <c r="CE71" i="26"/>
  <c r="CE80" i="26"/>
  <c r="CE85" i="26"/>
  <c r="CK71" i="26"/>
  <c r="CK84" i="26"/>
  <c r="BY73" i="26"/>
  <c r="BY78" i="26"/>
  <c r="BY85" i="26"/>
  <c r="CX73" i="26" s="1"/>
  <c r="CJ72" i="26"/>
  <c r="CJ74" i="26"/>
  <c r="CJ85" i="26"/>
  <c r="DA73" i="26"/>
  <c r="BS71" i="26"/>
  <c r="BS82" i="26"/>
  <c r="BK86" i="26"/>
  <c r="CC81" i="26"/>
  <c r="BX76" i="26"/>
  <c r="CW71" i="26" s="1"/>
  <c r="CE72" i="26"/>
  <c r="CD71" i="26"/>
  <c r="CE74" i="26"/>
  <c r="CE82" i="26"/>
  <c r="BG86" i="26"/>
  <c r="CK79" i="26"/>
  <c r="CK75" i="26"/>
  <c r="BY79" i="26"/>
  <c r="BY80" i="26"/>
  <c r="BA86" i="26"/>
  <c r="CJ75" i="26"/>
  <c r="DI71" i="26" s="1"/>
  <c r="CJ78" i="26"/>
  <c r="BL86" i="26"/>
  <c r="BW84" i="26"/>
  <c r="BS79" i="26"/>
  <c r="CR71" i="26" s="1"/>
  <c r="CR73" i="26" s="1"/>
  <c r="BS84" i="26"/>
  <c r="BY77" i="26"/>
  <c r="CD81" i="26"/>
  <c r="CE77" i="26"/>
  <c r="DD71" i="26" s="1"/>
  <c r="CK73" i="26"/>
  <c r="CK76" i="26"/>
  <c r="CK81" i="26"/>
  <c r="BY82" i="26"/>
  <c r="CJ70" i="26"/>
  <c r="CJ77" i="26"/>
  <c r="BS73" i="26"/>
  <c r="BS81" i="26"/>
  <c r="CG39" i="26"/>
  <c r="CF45" i="26"/>
  <c r="BT37" i="26"/>
  <c r="CA45" i="26"/>
  <c r="CZ39" i="26" s="1"/>
  <c r="CF47" i="26"/>
  <c r="CI52" i="26"/>
  <c r="BT43" i="26"/>
  <c r="BU45" i="26"/>
  <c r="CK49" i="26"/>
  <c r="CK39" i="26"/>
  <c r="BT45" i="26"/>
  <c r="CM41" i="26"/>
  <c r="CA49" i="26"/>
  <c r="CF44" i="26"/>
  <c r="DE38" i="26" s="1"/>
  <c r="CF40" i="26"/>
  <c r="CF46" i="26"/>
  <c r="CK37" i="26"/>
  <c r="CI47" i="26"/>
  <c r="CE43" i="26"/>
  <c r="BY37" i="26"/>
  <c r="BT47" i="26"/>
  <c r="CG42" i="26"/>
  <c r="CF41" i="26"/>
  <c r="CM43" i="26"/>
  <c r="CG50" i="26"/>
  <c r="CA51" i="26"/>
  <c r="BU51" i="26"/>
  <c r="BT39" i="26"/>
  <c r="CE39" i="26"/>
  <c r="BU42" i="26"/>
  <c r="BT46" i="26"/>
  <c r="CS38" i="26" s="1"/>
  <c r="CK38" i="26"/>
  <c r="BE53" i="26"/>
  <c r="BC53" i="26"/>
  <c r="CF49" i="26"/>
  <c r="CM46" i="26"/>
  <c r="BS41" i="26"/>
  <c r="CA43" i="26"/>
  <c r="CM42" i="26"/>
  <c r="CG43" i="26"/>
  <c r="BT42" i="26"/>
  <c r="CG44" i="26"/>
  <c r="BZ51" i="26"/>
  <c r="BT51" i="26"/>
  <c r="BZ42" i="26"/>
  <c r="CA39" i="26"/>
  <c r="CF39" i="26"/>
  <c r="CG40" i="26"/>
  <c r="AV53" i="26"/>
  <c r="CA47" i="26"/>
  <c r="CA40" i="26"/>
  <c r="BT52" i="26"/>
  <c r="BU43" i="26"/>
  <c r="CF38" i="26"/>
  <c r="CG45" i="26"/>
  <c r="BT44" i="26"/>
  <c r="BZ40" i="26"/>
  <c r="BU49" i="26"/>
  <c r="CD8" i="26"/>
  <c r="CD5" i="26"/>
  <c r="BW7" i="26"/>
  <c r="CA5" i="26"/>
  <c r="CD9" i="26"/>
  <c r="CK10" i="26"/>
  <c r="BX18" i="26"/>
  <c r="CD6" i="26"/>
  <c r="CD17" i="26"/>
  <c r="BS9" i="26"/>
  <c r="CD11" i="26"/>
  <c r="BX13" i="26"/>
  <c r="CA15" i="26"/>
  <c r="CD7" i="26"/>
  <c r="CD13" i="26"/>
  <c r="DC5" i="26" s="1"/>
  <c r="CM8" i="26"/>
  <c r="CD10" i="26"/>
  <c r="CK11" i="26"/>
  <c r="BX11" i="26"/>
  <c r="CG13" i="26"/>
  <c r="CK16" i="26"/>
  <c r="BW5" i="26"/>
  <c r="BS7" i="26"/>
  <c r="BU13" i="26"/>
  <c r="CT5" i="26" s="1"/>
  <c r="BX8" i="26"/>
  <c r="BX15" i="26"/>
  <c r="CJ9" i="26"/>
  <c r="DI5" i="26" s="1"/>
  <c r="CM15" i="26"/>
  <c r="CD14" i="26"/>
  <c r="BF20" i="26"/>
  <c r="BO20" i="26"/>
  <c r="DG6" i="26"/>
  <c r="BX12" i="26"/>
  <c r="CJ7" i="26"/>
  <c r="CM6" i="26"/>
  <c r="BS11" i="26"/>
  <c r="CY218" i="30"/>
  <c r="DQ218" i="30"/>
  <c r="DJ188" i="30"/>
  <c r="DP187" i="30"/>
  <c r="DI188" i="30"/>
  <c r="DH188" i="30"/>
  <c r="DJ158" i="30"/>
  <c r="DS128" i="30"/>
  <c r="DQ127" i="30"/>
  <c r="DS98" i="30"/>
  <c r="DO98" i="30"/>
  <c r="DM218" i="30"/>
  <c r="DO37" i="30"/>
  <c r="DI37" i="30"/>
  <c r="DG526" i="26"/>
  <c r="DE496" i="26"/>
  <c r="CW496" i="26"/>
  <c r="DC496" i="26"/>
  <c r="DG525" i="26"/>
  <c r="DF37" i="27"/>
  <c r="DH37" i="27"/>
  <c r="DF36" i="27"/>
  <c r="DI462" i="26"/>
  <c r="DH462" i="26"/>
  <c r="CV430" i="26"/>
  <c r="CV431" i="26" s="1"/>
  <c r="DF431" i="26"/>
  <c r="DB431" i="26"/>
  <c r="BY49" i="26"/>
  <c r="BG53" i="26"/>
  <c r="CI10" i="26"/>
  <c r="CD150" i="26"/>
  <c r="CG246" i="26"/>
  <c r="CJ337" i="26"/>
  <c r="BM345" i="26"/>
  <c r="BD345" i="26"/>
  <c r="BV343" i="26"/>
  <c r="BJ345" i="26"/>
  <c r="BX339" i="26"/>
  <c r="DF365" i="26"/>
  <c r="CA247" i="26"/>
  <c r="CG244" i="26"/>
  <c r="DF234" i="26" s="1"/>
  <c r="BT78" i="26"/>
  <c r="DI73" i="26"/>
  <c r="BY117" i="26"/>
  <c r="CE110" i="26"/>
  <c r="DD104" i="26" s="1"/>
  <c r="BW80" i="26"/>
  <c r="AX119" i="26"/>
  <c r="AU119" i="26"/>
  <c r="BS150" i="26"/>
  <c r="CD149" i="26"/>
  <c r="BX144" i="26"/>
  <c r="BW145" i="26"/>
  <c r="CI148" i="26"/>
  <c r="CK340" i="26"/>
  <c r="DI40" i="26"/>
  <c r="CJ16" i="26"/>
  <c r="CD16" i="26"/>
  <c r="BZ85" i="26"/>
  <c r="CZ105" i="26"/>
  <c r="CB118" i="26"/>
  <c r="CE115" i="26"/>
  <c r="CK117" i="26"/>
  <c r="CB114" i="26"/>
  <c r="CB146" i="26"/>
  <c r="CC142" i="26"/>
  <c r="CC151" i="26"/>
  <c r="CJ145" i="26"/>
  <c r="CJ151" i="26"/>
  <c r="CK150" i="26"/>
  <c r="CL248" i="26"/>
  <c r="BU242" i="26"/>
  <c r="CT234" i="26" s="1"/>
  <c r="BT342" i="26"/>
  <c r="CE343" i="26"/>
  <c r="CE19" i="26"/>
  <c r="CE108" i="26"/>
  <c r="CB115" i="26"/>
  <c r="CH117" i="26"/>
  <c r="CD147" i="26"/>
  <c r="CI139" i="26"/>
  <c r="CC146" i="26"/>
  <c r="CE151" i="26"/>
  <c r="BM152" i="26"/>
  <c r="CG150" i="26"/>
  <c r="BX148" i="26"/>
  <c r="CS236" i="26"/>
  <c r="CF344" i="26"/>
  <c r="DE332" i="26" s="1"/>
  <c r="BS344" i="26"/>
  <c r="CR332" i="26" s="1"/>
  <c r="CB40" i="26"/>
  <c r="BJ53" i="26"/>
  <c r="BS111" i="26"/>
  <c r="BY113" i="26"/>
  <c r="BT145" i="26"/>
  <c r="CS137" i="26" s="1"/>
  <c r="BU147" i="26"/>
  <c r="CA147" i="26"/>
  <c r="DI138" i="26"/>
  <c r="CC145" i="26"/>
  <c r="CE148" i="26"/>
  <c r="CA143" i="26"/>
  <c r="CZ137" i="26" s="1"/>
  <c r="CD146" i="26"/>
  <c r="DE236" i="26"/>
  <c r="CK344" i="26"/>
  <c r="DJ332" i="26" s="1"/>
  <c r="CE340" i="26"/>
  <c r="BB345" i="26"/>
  <c r="CH344" i="26"/>
  <c r="CB344" i="26"/>
  <c r="DE365" i="26"/>
  <c r="DI365" i="26"/>
  <c r="DA364" i="26"/>
  <c r="CD340" i="26"/>
  <c r="BV337" i="26"/>
  <c r="BV331" i="26"/>
  <c r="CB341" i="26"/>
  <c r="CH339" i="26"/>
  <c r="CB336" i="26"/>
  <c r="DA330" i="26" s="1"/>
  <c r="CH343" i="26"/>
  <c r="CB343" i="26"/>
  <c r="BX344" i="26"/>
  <c r="CM339" i="26"/>
  <c r="CM338" i="26"/>
  <c r="BO345" i="26"/>
  <c r="CK343" i="26"/>
  <c r="BA345" i="26"/>
  <c r="AZ345" i="26"/>
  <c r="CB337" i="26"/>
  <c r="BV334" i="26"/>
  <c r="BX336" i="26"/>
  <c r="CH340" i="26"/>
  <c r="CH342" i="26"/>
  <c r="CB335" i="26"/>
  <c r="BV342" i="26"/>
  <c r="CB342" i="26"/>
  <c r="CB340" i="26"/>
  <c r="BV344" i="26"/>
  <c r="BV333" i="26"/>
  <c r="BX338" i="26"/>
  <c r="CZ332" i="26"/>
  <c r="BU339" i="26"/>
  <c r="AW345" i="26"/>
  <c r="BU341" i="26"/>
  <c r="BV341" i="26"/>
  <c r="CM344" i="26"/>
  <c r="CM334" i="26"/>
  <c r="CF342" i="26"/>
  <c r="BZ341" i="26"/>
  <c r="BZ344" i="26"/>
  <c r="BT335" i="26"/>
  <c r="BT343" i="26"/>
  <c r="AV345" i="26"/>
  <c r="BS343" i="26"/>
  <c r="BV336" i="26"/>
  <c r="CD344" i="26"/>
  <c r="CB339" i="26"/>
  <c r="CB333" i="26"/>
  <c r="CJ341" i="26"/>
  <c r="CH337" i="26"/>
  <c r="BV332" i="26"/>
  <c r="BV339" i="26"/>
  <c r="AX345" i="26"/>
  <c r="BX340" i="26"/>
  <c r="CM336" i="26"/>
  <c r="BZ343" i="26"/>
  <c r="BT337" i="26"/>
  <c r="BT336" i="26"/>
  <c r="CV331" i="26"/>
  <c r="CH338" i="26"/>
  <c r="BV340" i="26"/>
  <c r="CB338" i="26"/>
  <c r="BX341" i="26"/>
  <c r="CM335" i="26"/>
  <c r="CM342" i="26"/>
  <c r="CF343" i="26"/>
  <c r="BT341" i="26"/>
  <c r="CX331" i="26"/>
  <c r="CJ339" i="26"/>
  <c r="CJ343" i="26"/>
  <c r="CV332" i="26"/>
  <c r="CJ340" i="26"/>
  <c r="CJ334" i="26"/>
  <c r="DI330" i="26" s="1"/>
  <c r="BX337" i="26"/>
  <c r="BX334" i="26"/>
  <c r="BX343" i="26"/>
  <c r="CD338" i="26"/>
  <c r="DC330" i="26" s="1"/>
  <c r="CD342" i="26"/>
  <c r="DD332" i="26"/>
  <c r="CJ335" i="26"/>
  <c r="CJ338" i="26"/>
  <c r="CU332" i="26"/>
  <c r="CJ344" i="26"/>
  <c r="BX335" i="26"/>
  <c r="BX342" i="26"/>
  <c r="CD339" i="26"/>
  <c r="CD337" i="26"/>
  <c r="BF345" i="26"/>
  <c r="DF332" i="26"/>
  <c r="CS332" i="26"/>
  <c r="BL345" i="26"/>
  <c r="CD343" i="26"/>
  <c r="CD335" i="26"/>
  <c r="CJ342" i="26"/>
  <c r="CD334" i="26"/>
  <c r="CD341" i="26"/>
  <c r="DG331" i="26"/>
  <c r="CX332" i="26"/>
  <c r="BK19" i="30"/>
  <c r="CO16" i="30"/>
  <c r="CI11" i="30"/>
  <c r="CC12" i="30"/>
  <c r="AW19" i="30"/>
  <c r="BG19" i="30"/>
  <c r="CS17" i="30"/>
  <c r="CR12" i="30"/>
  <c r="CO6" i="30"/>
  <c r="CO11" i="30"/>
  <c r="CO17" i="30"/>
  <c r="CI7" i="30"/>
  <c r="CI12" i="30"/>
  <c r="CI18" i="30"/>
  <c r="CC13" i="30"/>
  <c r="BC19" i="30"/>
  <c r="BW14" i="30"/>
  <c r="CA15" i="30"/>
  <c r="CA9" i="30"/>
  <c r="CA18" i="30"/>
  <c r="CL14" i="30"/>
  <c r="CL8" i="30"/>
  <c r="AZ19" i="30"/>
  <c r="CG18" i="30"/>
  <c r="DH6" i="30" s="1"/>
  <c r="CG9" i="30"/>
  <c r="CE11" i="30"/>
  <c r="CE17" i="30"/>
  <c r="CM3" i="30"/>
  <c r="CM7" i="30"/>
  <c r="CM12" i="30"/>
  <c r="BR19" i="30"/>
  <c r="CO4" i="30"/>
  <c r="CC18" i="30"/>
  <c r="CG17" i="30"/>
  <c r="CR10" i="30"/>
  <c r="CR15" i="30"/>
  <c r="CO7" i="30"/>
  <c r="CO12" i="30"/>
  <c r="CO18" i="30"/>
  <c r="DP6" i="30" s="1"/>
  <c r="CI5" i="30"/>
  <c r="CI13" i="30"/>
  <c r="BI19" i="30"/>
  <c r="CC14" i="30"/>
  <c r="BW9" i="30"/>
  <c r="BW15" i="30"/>
  <c r="CA5" i="30"/>
  <c r="CA6" i="30"/>
  <c r="CA10" i="30"/>
  <c r="CL18" i="30"/>
  <c r="DM6" i="30" s="1"/>
  <c r="BL19" i="30"/>
  <c r="CG6" i="30"/>
  <c r="CG3" i="30"/>
  <c r="CG12" i="30"/>
  <c r="CE10" i="30"/>
  <c r="CE14" i="30"/>
  <c r="CE18" i="30"/>
  <c r="CM4" i="30"/>
  <c r="CM8" i="30"/>
  <c r="CM15" i="30"/>
  <c r="CR18" i="30"/>
  <c r="CO10" i="30"/>
  <c r="BW13" i="30"/>
  <c r="CG8" i="30"/>
  <c r="CM5" i="30"/>
  <c r="DN4" i="30" s="1"/>
  <c r="CM11" i="30"/>
  <c r="CM9" i="30"/>
  <c r="CR9" i="30"/>
  <c r="CO8" i="30"/>
  <c r="CO13" i="30"/>
  <c r="CI8" i="30"/>
  <c r="CC9" i="30"/>
  <c r="BW10" i="30"/>
  <c r="CA12" i="30"/>
  <c r="CA7" i="30"/>
  <c r="CL9" i="30"/>
  <c r="DM4" i="30" s="1"/>
  <c r="CG5" i="30"/>
  <c r="CG4" i="30"/>
  <c r="CQ17" i="30"/>
  <c r="CE13" i="30"/>
  <c r="DF5" i="30" s="1"/>
  <c r="CE16" i="30"/>
  <c r="CM6" i="30"/>
  <c r="CM13" i="30"/>
  <c r="DQ5" i="30"/>
  <c r="DJ6" i="30"/>
  <c r="DU6" i="30"/>
  <c r="DI6" i="30"/>
  <c r="DO6" i="30"/>
  <c r="DS6" i="30"/>
  <c r="CG241" i="26"/>
  <c r="CG237" i="26"/>
  <c r="CM242" i="26"/>
  <c r="CA235" i="26"/>
  <c r="CK242" i="26"/>
  <c r="CE243" i="26"/>
  <c r="CA238" i="26"/>
  <c r="CA233" i="26"/>
  <c r="CM241" i="26"/>
  <c r="CM243" i="26"/>
  <c r="CG238" i="26"/>
  <c r="CG240" i="26"/>
  <c r="CA246" i="26"/>
  <c r="CA248" i="26"/>
  <c r="BU241" i="26"/>
  <c r="BU245" i="26"/>
  <c r="BE249" i="26"/>
  <c r="BM249" i="26"/>
  <c r="CK247" i="26"/>
  <c r="CE244" i="26"/>
  <c r="BY244" i="26"/>
  <c r="BS242" i="26"/>
  <c r="CR234" i="26" s="1"/>
  <c r="CR236" i="26" s="1"/>
  <c r="CI246" i="26"/>
  <c r="CG245" i="26"/>
  <c r="CM240" i="26"/>
  <c r="CM239" i="26"/>
  <c r="CM247" i="26"/>
  <c r="CM233" i="26"/>
  <c r="CA239" i="26"/>
  <c r="BD249" i="26"/>
  <c r="BC249" i="26"/>
  <c r="CM237" i="26"/>
  <c r="CG233" i="26"/>
  <c r="CM245" i="26"/>
  <c r="BO249" i="26"/>
  <c r="CG248" i="26"/>
  <c r="CA240" i="26"/>
  <c r="CZ234" i="26" s="1"/>
  <c r="CA242" i="26"/>
  <c r="BU237" i="26"/>
  <c r="BU239" i="26"/>
  <c r="CV235" i="26"/>
  <c r="CK248" i="26"/>
  <c r="DJ236" i="26" s="1"/>
  <c r="CK243" i="26"/>
  <c r="CE246" i="26"/>
  <c r="CE245" i="26"/>
  <c r="BY247" i="26"/>
  <c r="CG247" i="26"/>
  <c r="CL246" i="26"/>
  <c r="CG239" i="26"/>
  <c r="CB247" i="26"/>
  <c r="CM236" i="26"/>
  <c r="CG242" i="26"/>
  <c r="CM238" i="26"/>
  <c r="AY249" i="26"/>
  <c r="BU246" i="26"/>
  <c r="BU243" i="26"/>
  <c r="CM235" i="26"/>
  <c r="CM248" i="26"/>
  <c r="CG235" i="26"/>
  <c r="CG236" i="26"/>
  <c r="CA243" i="26"/>
  <c r="CA245" i="26"/>
  <c r="AW249" i="26"/>
  <c r="CI248" i="26"/>
  <c r="DH236" i="26" s="1"/>
  <c r="CK246" i="26"/>
  <c r="CE242" i="26"/>
  <c r="BG249" i="26"/>
  <c r="DG235" i="26"/>
  <c r="CW236" i="26"/>
  <c r="DH235" i="26"/>
  <c r="BW248" i="26"/>
  <c r="CV236" i="26" s="1"/>
  <c r="BW247" i="26"/>
  <c r="BK249" i="26"/>
  <c r="CI247" i="26"/>
  <c r="DI235" i="26"/>
  <c r="BW246" i="26"/>
  <c r="CC247" i="26"/>
  <c r="CW235" i="26"/>
  <c r="CW234" i="26"/>
  <c r="DI236" i="26"/>
  <c r="DG236" i="26"/>
  <c r="CC248" i="26"/>
  <c r="DA235" i="26"/>
  <c r="CZ236" i="26"/>
  <c r="DD236" i="26"/>
  <c r="CX236" i="26"/>
  <c r="CH148" i="26"/>
  <c r="CH149" i="26"/>
  <c r="CC149" i="26"/>
  <c r="CC150" i="26"/>
  <c r="CA145" i="26"/>
  <c r="CE145" i="26"/>
  <c r="CI144" i="26"/>
  <c r="CI146" i="26"/>
  <c r="CM145" i="26"/>
  <c r="AU152" i="26"/>
  <c r="BS146" i="26"/>
  <c r="CJ149" i="26"/>
  <c r="CJ146" i="26"/>
  <c r="CD138" i="26"/>
  <c r="CD143" i="26"/>
  <c r="CD148" i="26"/>
  <c r="BX138" i="26"/>
  <c r="BX149" i="26"/>
  <c r="BX150" i="26"/>
  <c r="CC147" i="26"/>
  <c r="BY146" i="26"/>
  <c r="BW146" i="26"/>
  <c r="CJ150" i="26"/>
  <c r="CF144" i="26"/>
  <c r="BY148" i="26"/>
  <c r="BT141" i="26"/>
  <c r="BW147" i="26"/>
  <c r="BW141" i="26"/>
  <c r="CH150" i="26"/>
  <c r="CA148" i="26"/>
  <c r="BW136" i="26"/>
  <c r="CI149" i="26"/>
  <c r="CA144" i="26"/>
  <c r="CI151" i="26"/>
  <c r="CM144" i="26"/>
  <c r="CM151" i="26"/>
  <c r="CG145" i="26"/>
  <c r="BS143" i="26"/>
  <c r="BS151" i="26"/>
  <c r="CR139" i="26" s="1"/>
  <c r="BH152" i="26"/>
  <c r="CF145" i="26"/>
  <c r="BZ148" i="26"/>
  <c r="BW149" i="26"/>
  <c r="CI150" i="26"/>
  <c r="CM148" i="26"/>
  <c r="CF149" i="26"/>
  <c r="CB143" i="26"/>
  <c r="DA137" i="26" s="1"/>
  <c r="BW139" i="26"/>
  <c r="CH145" i="26"/>
  <c r="BT148" i="26"/>
  <c r="BZ150" i="26"/>
  <c r="BZ141" i="26"/>
  <c r="BW144" i="26"/>
  <c r="CV138" i="26" s="1"/>
  <c r="CV139" i="26" s="1"/>
  <c r="CI140" i="26"/>
  <c r="DH137" i="26" s="1"/>
  <c r="CM146" i="26"/>
  <c r="CM150" i="26"/>
  <c r="BO152" i="26"/>
  <c r="BA152" i="26"/>
  <c r="CK149" i="26"/>
  <c r="CK151" i="26"/>
  <c r="DJ139" i="26" s="1"/>
  <c r="BS149" i="26"/>
  <c r="BS142" i="26"/>
  <c r="CJ147" i="26"/>
  <c r="AZ152" i="26"/>
  <c r="BX139" i="26"/>
  <c r="BX146" i="26"/>
  <c r="BY151" i="26"/>
  <c r="BW137" i="26"/>
  <c r="DH138" i="26"/>
  <c r="BB152" i="26"/>
  <c r="CF141" i="26"/>
  <c r="BY150" i="26"/>
  <c r="CI143" i="26"/>
  <c r="BD152" i="26"/>
  <c r="BY147" i="26"/>
  <c r="CB145" i="26"/>
  <c r="DA138" i="26" s="1"/>
  <c r="BW138" i="26"/>
  <c r="BW142" i="26"/>
  <c r="CV137" i="26" s="1"/>
  <c r="CA142" i="26"/>
  <c r="BW151" i="26"/>
  <c r="CH147" i="26"/>
  <c r="CC148" i="26"/>
  <c r="BU150" i="26"/>
  <c r="BY149" i="26"/>
  <c r="BZ145" i="26"/>
  <c r="CI138" i="26"/>
  <c r="BS141" i="26"/>
  <c r="CD151" i="26"/>
  <c r="DC139" i="26" s="1"/>
  <c r="BX141" i="26"/>
  <c r="BX143" i="26"/>
  <c r="CW139" i="26" s="1"/>
  <c r="CL151" i="26"/>
  <c r="BV148" i="26"/>
  <c r="BV149" i="26"/>
  <c r="CL148" i="26"/>
  <c r="CX138" i="26"/>
  <c r="CF150" i="26"/>
  <c r="BT146" i="26"/>
  <c r="CF142" i="26"/>
  <c r="CX139" i="26"/>
  <c r="CB147" i="26"/>
  <c r="BT151" i="26"/>
  <c r="CS139" i="26" s="1"/>
  <c r="AV152" i="26"/>
  <c r="CL141" i="26"/>
  <c r="CL149" i="26"/>
  <c r="CH146" i="26"/>
  <c r="CH151" i="26"/>
  <c r="DG139" i="26" s="1"/>
  <c r="BT142" i="26"/>
  <c r="BV144" i="26"/>
  <c r="BV143" i="26"/>
  <c r="BZ144" i="26"/>
  <c r="CT139" i="26"/>
  <c r="CA150" i="26"/>
  <c r="CA149" i="26"/>
  <c r="BZ142" i="26"/>
  <c r="BZ146" i="26"/>
  <c r="DH139" i="26"/>
  <c r="CG146" i="26"/>
  <c r="CG149" i="26"/>
  <c r="CL143" i="26"/>
  <c r="CL144" i="26"/>
  <c r="AX152" i="26"/>
  <c r="CZ138" i="26"/>
  <c r="CF147" i="26"/>
  <c r="CB144" i="26"/>
  <c r="CB149" i="26"/>
  <c r="CF151" i="26"/>
  <c r="CL145" i="26"/>
  <c r="CL150" i="26"/>
  <c r="BJ152" i="26"/>
  <c r="BV150" i="26"/>
  <c r="BV145" i="26"/>
  <c r="CU137" i="26" s="1"/>
  <c r="CA151" i="26"/>
  <c r="CL147" i="26"/>
  <c r="BZ147" i="26"/>
  <c r="BZ151" i="26"/>
  <c r="CL142" i="26"/>
  <c r="BZ143" i="26"/>
  <c r="CG151" i="26"/>
  <c r="BV146" i="26"/>
  <c r="BV151" i="26"/>
  <c r="BT147" i="26"/>
  <c r="CG147" i="26"/>
  <c r="DF137" i="26" s="1"/>
  <c r="CB142" i="26"/>
  <c r="CF143" i="26"/>
  <c r="DE137" i="26" s="1"/>
  <c r="CF148" i="26"/>
  <c r="CB150" i="26"/>
  <c r="CB151" i="26"/>
  <c r="CH144" i="26"/>
  <c r="DG138" i="26" s="1"/>
  <c r="CL146" i="26"/>
  <c r="CH142" i="26"/>
  <c r="DB139" i="26"/>
  <c r="BV142" i="26"/>
  <c r="CA146" i="26"/>
  <c r="CG148" i="26"/>
  <c r="DI139" i="26"/>
  <c r="CW137" i="26"/>
  <c r="DD139" i="26"/>
  <c r="BJ119" i="26"/>
  <c r="CK104" i="26"/>
  <c r="BV117" i="26"/>
  <c r="CB103" i="26"/>
  <c r="BY118" i="26"/>
  <c r="CH110" i="26"/>
  <c r="DG104" i="26" s="1"/>
  <c r="CG112" i="26"/>
  <c r="CG115" i="26"/>
  <c r="CA116" i="26"/>
  <c r="CA117" i="26"/>
  <c r="AW119" i="26"/>
  <c r="BV110" i="26"/>
  <c r="BV115" i="26"/>
  <c r="BS114" i="26"/>
  <c r="BS109" i="26"/>
  <c r="BS117" i="26"/>
  <c r="CH115" i="26"/>
  <c r="BY111" i="26"/>
  <c r="CK116" i="26"/>
  <c r="CK118" i="26"/>
  <c r="CK115" i="26"/>
  <c r="CK114" i="26"/>
  <c r="CK112" i="26"/>
  <c r="CK107" i="26"/>
  <c r="DJ104" i="26" s="1"/>
  <c r="BD119" i="26"/>
  <c r="BI119" i="26"/>
  <c r="BV108" i="26"/>
  <c r="BS115" i="26"/>
  <c r="BS118" i="26"/>
  <c r="CA112" i="26"/>
  <c r="CK109" i="26"/>
  <c r="BY112" i="26"/>
  <c r="CG118" i="26"/>
  <c r="DF106" i="26" s="1"/>
  <c r="BV112" i="26"/>
  <c r="CU104" i="26" s="1"/>
  <c r="BV118" i="26"/>
  <c r="DI106" i="26"/>
  <c r="CB111" i="26"/>
  <c r="BV114" i="26"/>
  <c r="BV105" i="26"/>
  <c r="BM119" i="26"/>
  <c r="CK108" i="26"/>
  <c r="CG116" i="26"/>
  <c r="CK113" i="26"/>
  <c r="CK111" i="26"/>
  <c r="CE116" i="26"/>
  <c r="CA113" i="26"/>
  <c r="BV113" i="26"/>
  <c r="CB109" i="26"/>
  <c r="BV111" i="26"/>
  <c r="CA115" i="26"/>
  <c r="CB113" i="26"/>
  <c r="DE106" i="26"/>
  <c r="BS112" i="26"/>
  <c r="CR104" i="26" s="1"/>
  <c r="BN86" i="26"/>
  <c r="CL74" i="26"/>
  <c r="CD83" i="26"/>
  <c r="CD70" i="26"/>
  <c r="CD79" i="26"/>
  <c r="DC71" i="26" s="1"/>
  <c r="CD82" i="26"/>
  <c r="BX75" i="26"/>
  <c r="BX85" i="26"/>
  <c r="CW73" i="26" s="1"/>
  <c r="BZ74" i="26"/>
  <c r="BW82" i="26"/>
  <c r="BW81" i="26"/>
  <c r="CL83" i="26"/>
  <c r="CZ72" i="26"/>
  <c r="CD73" i="26"/>
  <c r="CD85" i="26"/>
  <c r="CI84" i="26"/>
  <c r="BT82" i="26"/>
  <c r="BX71" i="26"/>
  <c r="BX79" i="26"/>
  <c r="BX82" i="26"/>
  <c r="CC78" i="26"/>
  <c r="CC85" i="26"/>
  <c r="CC82" i="26"/>
  <c r="BW83" i="26"/>
  <c r="CD75" i="26"/>
  <c r="BT84" i="26"/>
  <c r="BH86" i="26"/>
  <c r="CD76" i="26"/>
  <c r="BF86" i="26"/>
  <c r="CI85" i="26"/>
  <c r="DH73" i="26" s="1"/>
  <c r="BX74" i="26"/>
  <c r="BX81" i="26"/>
  <c r="BX84" i="26"/>
  <c r="CC83" i="26"/>
  <c r="BE86" i="26"/>
  <c r="CC84" i="26"/>
  <c r="BT83" i="26"/>
  <c r="CI83" i="26"/>
  <c r="BZ84" i="26"/>
  <c r="CD72" i="26"/>
  <c r="CD77" i="26"/>
  <c r="CD80" i="26"/>
  <c r="CL73" i="26"/>
  <c r="BX78" i="26"/>
  <c r="BX83" i="26"/>
  <c r="BZ75" i="26"/>
  <c r="AY86" i="26"/>
  <c r="AY119" i="26"/>
  <c r="BW118" i="26"/>
  <c r="BW116" i="26"/>
  <c r="BW114" i="26"/>
  <c r="BW112" i="26"/>
  <c r="BW110" i="26"/>
  <c r="BW106" i="26"/>
  <c r="BW115" i="26"/>
  <c r="BW109" i="26"/>
  <c r="CV104" i="26" s="1"/>
  <c r="BW117" i="26"/>
  <c r="BW111" i="26"/>
  <c r="BW105" i="26"/>
  <c r="BW107" i="26"/>
  <c r="BW103" i="26"/>
  <c r="BW104" i="26"/>
  <c r="BW113" i="26"/>
  <c r="BW108" i="26"/>
  <c r="BK119" i="26"/>
  <c r="CI118" i="26"/>
  <c r="CI116" i="26"/>
  <c r="CI114" i="26"/>
  <c r="CI112" i="26"/>
  <c r="CI110" i="26"/>
  <c r="CI106" i="26"/>
  <c r="CI113" i="26"/>
  <c r="CI108" i="26"/>
  <c r="CI115" i="26"/>
  <c r="CI104" i="26"/>
  <c r="CI109" i="26"/>
  <c r="CI103" i="26"/>
  <c r="CI117" i="26"/>
  <c r="CI111" i="26"/>
  <c r="CI107" i="26"/>
  <c r="DH104" i="26" s="1"/>
  <c r="CI105" i="26"/>
  <c r="DA106" i="26"/>
  <c r="CZ106" i="26"/>
  <c r="DG106" i="26"/>
  <c r="BY110" i="26"/>
  <c r="BY116" i="26"/>
  <c r="BY105" i="26"/>
  <c r="BG119" i="26"/>
  <c r="CE105" i="26"/>
  <c r="CE118" i="26"/>
  <c r="DD106" i="26" s="1"/>
  <c r="BY107" i="26"/>
  <c r="BY109" i="26"/>
  <c r="CX104" i="26" s="1"/>
  <c r="BY114" i="26"/>
  <c r="CE106" i="26"/>
  <c r="CE113" i="26"/>
  <c r="BE119" i="26"/>
  <c r="CC118" i="26"/>
  <c r="CC116" i="26"/>
  <c r="CC114" i="26"/>
  <c r="CC112" i="26"/>
  <c r="CC110" i="26"/>
  <c r="DB104" i="26" s="1"/>
  <c r="CC106" i="26"/>
  <c r="CC117" i="26"/>
  <c r="CC111" i="26"/>
  <c r="CC107" i="26"/>
  <c r="CC109" i="26"/>
  <c r="CC105" i="26"/>
  <c r="CC104" i="26"/>
  <c r="CC103" i="26"/>
  <c r="CC115" i="26"/>
  <c r="CC113" i="26"/>
  <c r="CC108" i="26"/>
  <c r="CT106" i="26"/>
  <c r="BY115" i="26"/>
  <c r="BY108" i="26"/>
  <c r="CE112" i="26"/>
  <c r="CE107" i="26"/>
  <c r="CE114" i="26"/>
  <c r="DI105" i="26"/>
  <c r="CW106" i="26"/>
  <c r="BA119" i="26"/>
  <c r="CE117" i="26"/>
  <c r="CE111" i="26"/>
  <c r="DC106" i="26"/>
  <c r="CW105" i="26"/>
  <c r="CW104" i="26"/>
  <c r="BT79" i="26"/>
  <c r="CS71" i="26" s="1"/>
  <c r="AV86" i="26"/>
  <c r="CL80" i="26"/>
  <c r="BZ79" i="26"/>
  <c r="BZ80" i="26"/>
  <c r="BB86" i="26"/>
  <c r="CF77" i="26"/>
  <c r="DE71" i="26" s="1"/>
  <c r="CL75" i="26"/>
  <c r="BT85" i="26"/>
  <c r="BT73" i="26"/>
  <c r="CL79" i="26"/>
  <c r="CZ73" i="26"/>
  <c r="DB73" i="26"/>
  <c r="CL84" i="26"/>
  <c r="CL82" i="26"/>
  <c r="CF74" i="26"/>
  <c r="BZ82" i="26"/>
  <c r="DF73" i="26"/>
  <c r="CF73" i="26"/>
  <c r="BT80" i="26"/>
  <c r="BZ78" i="26"/>
  <c r="DH72" i="26"/>
  <c r="CU73" i="26"/>
  <c r="DG73" i="26"/>
  <c r="BT76" i="26"/>
  <c r="BT81" i="26"/>
  <c r="CF80" i="26"/>
  <c r="CL77" i="26"/>
  <c r="CL85" i="26"/>
  <c r="BZ81" i="26"/>
  <c r="CF78" i="26"/>
  <c r="CF83" i="26"/>
  <c r="CX72" i="26"/>
  <c r="CF76" i="26"/>
  <c r="CL81" i="26"/>
  <c r="BZ77" i="26"/>
  <c r="CF79" i="26"/>
  <c r="DG72" i="26"/>
  <c r="BT74" i="26"/>
  <c r="DA72" i="26"/>
  <c r="CL76" i="26"/>
  <c r="CF84" i="26"/>
  <c r="CF81" i="26"/>
  <c r="CT73" i="26"/>
  <c r="BT75" i="26"/>
  <c r="DD73" i="26"/>
  <c r="BT77" i="26"/>
  <c r="CL78" i="26"/>
  <c r="BZ83" i="26"/>
  <c r="CF82" i="26"/>
  <c r="CF75" i="26"/>
  <c r="CF85" i="26"/>
  <c r="DE73" i="26" s="1"/>
  <c r="CV73" i="26"/>
  <c r="BS43" i="26"/>
  <c r="CK18" i="26"/>
  <c r="CE11" i="26"/>
  <c r="DD5" i="26" s="1"/>
  <c r="CE13" i="26"/>
  <c r="CC7" i="26"/>
  <c r="BU15" i="26"/>
  <c r="BX19" i="26"/>
  <c r="CW7" i="26" s="1"/>
  <c r="BL20" i="26"/>
  <c r="CG7" i="26"/>
  <c r="CG16" i="26"/>
  <c r="CD19" i="26"/>
  <c r="DC7" i="26" s="1"/>
  <c r="CI12" i="26"/>
  <c r="CI17" i="26"/>
  <c r="BC20" i="26"/>
  <c r="CK13" i="26"/>
  <c r="CJ18" i="26"/>
  <c r="CI9" i="26"/>
  <c r="BK20" i="26"/>
  <c r="CI13" i="26"/>
  <c r="CI11" i="26"/>
  <c r="BV44" i="26"/>
  <c r="BS52" i="26"/>
  <c r="CE49" i="26"/>
  <c r="CG19" i="26"/>
  <c r="BS40" i="26"/>
  <c r="BS48" i="26"/>
  <c r="CE16" i="26"/>
  <c r="BU12" i="26"/>
  <c r="CJ15" i="26"/>
  <c r="CG11" i="26"/>
  <c r="CD18" i="26"/>
  <c r="CI16" i="26"/>
  <c r="CA48" i="26"/>
  <c r="CM52" i="26"/>
  <c r="BY46" i="26"/>
  <c r="CK50" i="26"/>
  <c r="BS46" i="26"/>
  <c r="CR38" i="26" s="1"/>
  <c r="BG20" i="26"/>
  <c r="CL48" i="26"/>
  <c r="CK42" i="26"/>
  <c r="CH46" i="26"/>
  <c r="CC19" i="26"/>
  <c r="BY15" i="26"/>
  <c r="CK12" i="26"/>
  <c r="BY14" i="26"/>
  <c r="CE10" i="26"/>
  <c r="CE12" i="26"/>
  <c r="BU14" i="26"/>
  <c r="CJ17" i="26"/>
  <c r="CM12" i="26"/>
  <c r="CG6" i="26"/>
  <c r="CD15" i="26"/>
  <c r="CI18" i="26"/>
  <c r="CM18" i="26"/>
  <c r="BY17" i="26"/>
  <c r="CM17" i="26"/>
  <c r="CE50" i="26"/>
  <c r="CC50" i="26"/>
  <c r="CI51" i="26"/>
  <c r="BU52" i="26"/>
  <c r="AU53" i="26"/>
  <c r="CK52" i="26"/>
  <c r="CB52" i="26"/>
  <c r="DA40" i="26" s="1"/>
  <c r="CE15" i="26"/>
  <c r="CL44" i="26"/>
  <c r="CF48" i="26"/>
  <c r="CK48" i="26"/>
  <c r="CH45" i="26"/>
  <c r="DG39" i="26" s="1"/>
  <c r="BY50" i="26"/>
  <c r="BY10" i="26"/>
  <c r="CX5" i="26" s="1"/>
  <c r="CE18" i="26"/>
  <c r="CE17" i="26"/>
  <c r="AW20" i="26"/>
  <c r="CG14" i="26"/>
  <c r="CG18" i="26"/>
  <c r="BS39" i="26"/>
  <c r="CM51" i="26"/>
  <c r="CF50" i="26"/>
  <c r="CH48" i="26"/>
  <c r="CH51" i="26"/>
  <c r="BY45" i="26"/>
  <c r="BZ41" i="26"/>
  <c r="BZ39" i="26"/>
  <c r="CF52" i="26"/>
  <c r="DE40" i="26" s="1"/>
  <c r="CL38" i="26"/>
  <c r="CM50" i="26"/>
  <c r="CL47" i="26"/>
  <c r="BN53" i="26"/>
  <c r="BH53" i="26"/>
  <c r="CB51" i="26"/>
  <c r="CK43" i="26"/>
  <c r="CE41" i="26"/>
  <c r="CE48" i="26"/>
  <c r="BS45" i="26"/>
  <c r="BV48" i="26"/>
  <c r="CH44" i="26"/>
  <c r="DG38" i="26" s="1"/>
  <c r="CH49" i="26"/>
  <c r="BZ38" i="26"/>
  <c r="CL39" i="26"/>
  <c r="BT48" i="26"/>
  <c r="BZ46" i="26"/>
  <c r="BZ47" i="26"/>
  <c r="BB53" i="26"/>
  <c r="CM47" i="26"/>
  <c r="BO53" i="26"/>
  <c r="CG51" i="26"/>
  <c r="CA50" i="26"/>
  <c r="BU47" i="26"/>
  <c r="AW53" i="26"/>
  <c r="CL51" i="26"/>
  <c r="CF51" i="26"/>
  <c r="CB50" i="26"/>
  <c r="CH43" i="26"/>
  <c r="CK44" i="26"/>
  <c r="CK47" i="26"/>
  <c r="BM53" i="26"/>
  <c r="CI50" i="26"/>
  <c r="CC52" i="26"/>
  <c r="DB40" i="26" s="1"/>
  <c r="CE47" i="26"/>
  <c r="CE52" i="26"/>
  <c r="BS44" i="26"/>
  <c r="BS42" i="26"/>
  <c r="CH40" i="26"/>
  <c r="CH41" i="26"/>
  <c r="BY44" i="26"/>
  <c r="BY48" i="26"/>
  <c r="CL42" i="26"/>
  <c r="CL43" i="26"/>
  <c r="BY52" i="26"/>
  <c r="CE51" i="26"/>
  <c r="CE46" i="26"/>
  <c r="BS51" i="26"/>
  <c r="BS50" i="26"/>
  <c r="CH39" i="26"/>
  <c r="BY47" i="26"/>
  <c r="BY51" i="26"/>
  <c r="BA53" i="26"/>
  <c r="BV41" i="26"/>
  <c r="CL50" i="26"/>
  <c r="CH37" i="26"/>
  <c r="BY43" i="26"/>
  <c r="CX38" i="26" s="1"/>
  <c r="CG47" i="26"/>
  <c r="CK46" i="26"/>
  <c r="BZ48" i="26"/>
  <c r="CM48" i="26"/>
  <c r="CG52" i="26"/>
  <c r="DF40" i="26" s="1"/>
  <c r="CL45" i="26"/>
  <c r="CL52" i="26"/>
  <c r="CB41" i="26"/>
  <c r="CK51" i="26"/>
  <c r="BZ43" i="26"/>
  <c r="BZ50" i="26"/>
  <c r="BI53" i="26"/>
  <c r="BS49" i="26"/>
  <c r="CH52" i="26"/>
  <c r="CL40" i="26"/>
  <c r="CA46" i="26"/>
  <c r="CL46" i="26"/>
  <c r="BZ45" i="26"/>
  <c r="BZ52" i="26"/>
  <c r="CM45" i="26"/>
  <c r="CG49" i="26"/>
  <c r="CL49" i="26"/>
  <c r="CH38" i="26"/>
  <c r="CK41" i="26"/>
  <c r="DJ38" i="26" s="1"/>
  <c r="CK45" i="26"/>
  <c r="CW40" i="26"/>
  <c r="CI48" i="26"/>
  <c r="CE45" i="26"/>
  <c r="BS47" i="26"/>
  <c r="BV47" i="26"/>
  <c r="CB47" i="26"/>
  <c r="CM14" i="26"/>
  <c r="CA13" i="26"/>
  <c r="BW19" i="26"/>
  <c r="BY16" i="26"/>
  <c r="BS18" i="26"/>
  <c r="BW15" i="26"/>
  <c r="BY18" i="26"/>
  <c r="BS15" i="26"/>
  <c r="BU17" i="26"/>
  <c r="CA11" i="26"/>
  <c r="CZ5" i="26" s="1"/>
  <c r="BA20" i="26"/>
  <c r="CK17" i="26"/>
  <c r="CK14" i="26"/>
  <c r="BW8" i="26"/>
  <c r="AU20" i="26"/>
  <c r="BS19" i="26"/>
  <c r="CS7" i="26"/>
  <c r="BU11" i="26"/>
  <c r="BU10" i="26"/>
  <c r="BU19" i="26"/>
  <c r="CT7" i="26" s="1"/>
  <c r="DE7" i="26"/>
  <c r="DI6" i="26"/>
  <c r="CC10" i="26"/>
  <c r="CM7" i="26"/>
  <c r="CM10" i="26"/>
  <c r="CM19" i="26"/>
  <c r="CG5" i="26"/>
  <c r="CG12" i="26"/>
  <c r="BI20" i="26"/>
  <c r="CA9" i="26"/>
  <c r="CA14" i="26"/>
  <c r="CI8" i="26"/>
  <c r="DH5" i="26" s="1"/>
  <c r="CI14" i="26"/>
  <c r="CI15" i="26"/>
  <c r="CA6" i="26"/>
  <c r="BY11" i="26"/>
  <c r="CX6" i="26" s="1"/>
  <c r="BY19" i="26"/>
  <c r="BS12" i="26"/>
  <c r="BU16" i="26"/>
  <c r="CM16" i="26"/>
  <c r="CA7" i="26"/>
  <c r="CA8" i="26"/>
  <c r="CA17" i="26"/>
  <c r="CC13" i="26"/>
  <c r="BW9" i="26"/>
  <c r="CK15" i="26"/>
  <c r="BY13" i="26"/>
  <c r="BS13" i="26"/>
  <c r="CR5" i="26" s="1"/>
  <c r="BS16" i="26"/>
  <c r="BS17" i="26"/>
  <c r="BU7" i="26"/>
  <c r="BU9" i="26"/>
  <c r="BU18" i="26"/>
  <c r="CM11" i="26"/>
  <c r="CM9" i="26"/>
  <c r="CG9" i="26"/>
  <c r="CG8" i="26"/>
  <c r="CG17" i="26"/>
  <c r="CA10" i="26"/>
  <c r="CA19" i="26"/>
  <c r="CI7" i="26"/>
  <c r="CM13" i="26"/>
  <c r="CA18" i="26"/>
  <c r="DJ7" i="26"/>
  <c r="CG15" i="26"/>
  <c r="DF5" i="26" s="1"/>
  <c r="CG10" i="26"/>
  <c r="CA12" i="26"/>
  <c r="CU7" i="26"/>
  <c r="BW18" i="26"/>
  <c r="BW17" i="26"/>
  <c r="CC14" i="26"/>
  <c r="BE20" i="26"/>
  <c r="BW14" i="26"/>
  <c r="CC11" i="26"/>
  <c r="DB5" i="26" s="1"/>
  <c r="DD7" i="26"/>
  <c r="CC16" i="26"/>
  <c r="DA7" i="26"/>
  <c r="BW11" i="26"/>
  <c r="CC8" i="26"/>
  <c r="CC15" i="26"/>
  <c r="CW6" i="26"/>
  <c r="CW5" i="26"/>
  <c r="DI7" i="26"/>
  <c r="CC18" i="26"/>
  <c r="AY20" i="26"/>
  <c r="BW10" i="26"/>
  <c r="CV5" i="26" s="1"/>
  <c r="BW13" i="26"/>
  <c r="CC12" i="26"/>
  <c r="CC17" i="26"/>
  <c r="BW12" i="26"/>
  <c r="DG7" i="26"/>
  <c r="BW16" i="26"/>
  <c r="CC9" i="26"/>
  <c r="CB46" i="26"/>
  <c r="CB44" i="26"/>
  <c r="DA38" i="26" s="1"/>
  <c r="CB49" i="26"/>
  <c r="AX53" i="26"/>
  <c r="BV45" i="26"/>
  <c r="CB42" i="26"/>
  <c r="CS40" i="26"/>
  <c r="CB48" i="26"/>
  <c r="BD53" i="26"/>
  <c r="CB38" i="26"/>
  <c r="BV37" i="26"/>
  <c r="BV40" i="26"/>
  <c r="BV39" i="26"/>
  <c r="BV49" i="26"/>
  <c r="BV43" i="26"/>
  <c r="CB43" i="26"/>
  <c r="CB45" i="26"/>
  <c r="CH47" i="26"/>
  <c r="BV46" i="26"/>
  <c r="CU38" i="26" s="1"/>
  <c r="BV50" i="26"/>
  <c r="BV38" i="26"/>
  <c r="BV42" i="26"/>
  <c r="BV51" i="26"/>
  <c r="CB39" i="26"/>
  <c r="CH50" i="26"/>
  <c r="CH42" i="26"/>
  <c r="BV52" i="26"/>
  <c r="DI39" i="26"/>
  <c r="CT40" i="26"/>
  <c r="CW39" i="26"/>
  <c r="CW38" i="26"/>
  <c r="DC40" i="26"/>
  <c r="DH39" i="26"/>
  <c r="DH40" i="26"/>
  <c r="DD40" i="26"/>
  <c r="CV39" i="26"/>
  <c r="CV40" i="26" s="1"/>
  <c r="CZ40" i="26"/>
  <c r="AT57" i="31"/>
  <c r="DU41" i="31" s="1"/>
  <c r="AS57" i="31"/>
  <c r="DT41" i="31" s="1"/>
  <c r="AR57" i="31"/>
  <c r="DS41" i="31" s="1"/>
  <c r="AQ57" i="31"/>
  <c r="AP57" i="31"/>
  <c r="DQ41" i="31" s="1"/>
  <c r="AO57" i="31"/>
  <c r="AN57" i="31"/>
  <c r="BN55" i="31" s="1"/>
  <c r="AM57" i="31"/>
  <c r="BM50" i="31" s="1"/>
  <c r="AL57" i="31"/>
  <c r="AK57" i="31"/>
  <c r="DL41" i="31" s="1"/>
  <c r="AJ57" i="31"/>
  <c r="DK41" i="31" s="1"/>
  <c r="AI57" i="31"/>
  <c r="DJ41" i="31" s="1"/>
  <c r="AH57" i="31"/>
  <c r="DI41" i="31" s="1"/>
  <c r="AG57" i="31"/>
  <c r="BG49" i="31" s="1"/>
  <c r="AF57" i="31"/>
  <c r="DG41" i="31" s="1"/>
  <c r="AE57" i="31"/>
  <c r="AD57" i="31"/>
  <c r="DE41" i="31" s="1"/>
  <c r="AC57" i="31"/>
  <c r="AB57" i="31"/>
  <c r="BB50" i="31" s="1"/>
  <c r="AA57" i="31"/>
  <c r="DB41" i="31" s="1"/>
  <c r="Z57" i="31"/>
  <c r="Y57" i="31"/>
  <c r="X57" i="31"/>
  <c r="CY41" i="31" s="1"/>
  <c r="W57" i="31"/>
  <c r="CX41" i="31" s="1"/>
  <c r="BA56" i="31"/>
  <c r="AT56" i="31"/>
  <c r="AS56" i="31"/>
  <c r="AR56" i="31"/>
  <c r="AQ56" i="31"/>
  <c r="BQ56" i="31" s="1"/>
  <c r="AP56" i="31"/>
  <c r="BP56" i="31" s="1"/>
  <c r="AO56" i="31"/>
  <c r="BO56" i="31" s="1"/>
  <c r="AN56" i="31"/>
  <c r="AM56" i="31"/>
  <c r="AL56" i="31"/>
  <c r="AK56" i="31"/>
  <c r="BK56" i="31" s="1"/>
  <c r="AJ56" i="31"/>
  <c r="AI56" i="31"/>
  <c r="BI56" i="31" s="1"/>
  <c r="AH56" i="31"/>
  <c r="AG56" i="31"/>
  <c r="AF56" i="31"/>
  <c r="AE56" i="31"/>
  <c r="BE56" i="31" s="1"/>
  <c r="AD56" i="31"/>
  <c r="AC56" i="31"/>
  <c r="BC56" i="31" s="1"/>
  <c r="AB56" i="31"/>
  <c r="AA56" i="31"/>
  <c r="Z56" i="31"/>
  <c r="Y56" i="31"/>
  <c r="AY56" i="31" s="1"/>
  <c r="X56" i="31"/>
  <c r="W56" i="31"/>
  <c r="AW56" i="31" s="1"/>
  <c r="AT55" i="31"/>
  <c r="AS55" i="31"/>
  <c r="BS55" i="31" s="1"/>
  <c r="AR55" i="31"/>
  <c r="BR55" i="31" s="1"/>
  <c r="AQ55" i="31"/>
  <c r="BQ55" i="31" s="1"/>
  <c r="AP55" i="31"/>
  <c r="BP55" i="31" s="1"/>
  <c r="AO55" i="31"/>
  <c r="AN55" i="31"/>
  <c r="AM55" i="31"/>
  <c r="AL55" i="31"/>
  <c r="BL55" i="31" s="1"/>
  <c r="AK55" i="31"/>
  <c r="BK55" i="31" s="1"/>
  <c r="AJ55" i="31"/>
  <c r="BJ55" i="31" s="1"/>
  <c r="AI55" i="31"/>
  <c r="AH55" i="31"/>
  <c r="AG55" i="31"/>
  <c r="AF55" i="31"/>
  <c r="BF55" i="31" s="1"/>
  <c r="AE55" i="31"/>
  <c r="BE55" i="31" s="1"/>
  <c r="AD55" i="31"/>
  <c r="BD55" i="31" s="1"/>
  <c r="AC55" i="31"/>
  <c r="AB55" i="31"/>
  <c r="AA55" i="31"/>
  <c r="Z55" i="31"/>
  <c r="AZ55" i="31" s="1"/>
  <c r="Y55" i="31"/>
  <c r="AY55" i="31" s="1"/>
  <c r="X55" i="31"/>
  <c r="AX55" i="31" s="1"/>
  <c r="W55" i="31"/>
  <c r="BB54" i="31"/>
  <c r="BA54" i="31"/>
  <c r="AT54" i="31"/>
  <c r="AS54" i="31"/>
  <c r="AR54" i="31"/>
  <c r="AQ54" i="31"/>
  <c r="BQ54" i="31" s="1"/>
  <c r="AP54" i="31"/>
  <c r="BP54" i="31" s="1"/>
  <c r="AO54" i="31"/>
  <c r="AN54" i="31"/>
  <c r="AM54" i="31"/>
  <c r="AL54" i="31"/>
  <c r="AK54" i="31"/>
  <c r="BK54" i="31" s="1"/>
  <c r="AJ54" i="31"/>
  <c r="BJ54" i="31" s="1"/>
  <c r="AI54" i="31"/>
  <c r="AH54" i="31"/>
  <c r="AG54" i="31"/>
  <c r="AF54" i="31"/>
  <c r="AE54" i="31"/>
  <c r="BE54" i="31" s="1"/>
  <c r="AD54" i="31"/>
  <c r="BD54" i="31" s="1"/>
  <c r="AC54" i="31"/>
  <c r="AB54" i="31"/>
  <c r="AA54" i="31"/>
  <c r="Z54" i="31"/>
  <c r="Y54" i="31"/>
  <c r="AY54" i="31" s="1"/>
  <c r="X54" i="31"/>
  <c r="AX54" i="31" s="1"/>
  <c r="W54" i="31"/>
  <c r="AT53" i="31"/>
  <c r="AS53" i="31"/>
  <c r="AR53" i="31"/>
  <c r="AQ53" i="31"/>
  <c r="AP53" i="31"/>
  <c r="BP53" i="31" s="1"/>
  <c r="AO53" i="31"/>
  <c r="AN53" i="31"/>
  <c r="BN53" i="31" s="1"/>
  <c r="AM53" i="31"/>
  <c r="AL53" i="31"/>
  <c r="AK53" i="31"/>
  <c r="AJ53" i="31"/>
  <c r="AI53" i="31"/>
  <c r="AH53" i="31"/>
  <c r="AG53" i="31"/>
  <c r="AF53" i="31"/>
  <c r="AE53" i="31"/>
  <c r="AD53" i="31"/>
  <c r="AC53" i="31"/>
  <c r="AB53" i="31"/>
  <c r="AA53" i="31"/>
  <c r="Z53" i="31"/>
  <c r="Y53" i="31"/>
  <c r="X53" i="31"/>
  <c r="W53" i="31"/>
  <c r="BR52" i="31"/>
  <c r="AZ52" i="31"/>
  <c r="AT52" i="31"/>
  <c r="AS52" i="31"/>
  <c r="AR52" i="31"/>
  <c r="AQ52" i="31"/>
  <c r="BQ52" i="31" s="1"/>
  <c r="AP52" i="31"/>
  <c r="BP52" i="31" s="1"/>
  <c r="AO52" i="31"/>
  <c r="AN52" i="31"/>
  <c r="AM52" i="31"/>
  <c r="AL52" i="31"/>
  <c r="AK52" i="31"/>
  <c r="BK52" i="31" s="1"/>
  <c r="AJ52" i="31"/>
  <c r="BJ52" i="31" s="1"/>
  <c r="AI52" i="31"/>
  <c r="AH52" i="31"/>
  <c r="AG52" i="31"/>
  <c r="AF52" i="31"/>
  <c r="AE52" i="31"/>
  <c r="BE52" i="31" s="1"/>
  <c r="AD52" i="31"/>
  <c r="BD52" i="31" s="1"/>
  <c r="AC52" i="31"/>
  <c r="AB52" i="31"/>
  <c r="AA52" i="31"/>
  <c r="Z52" i="31"/>
  <c r="Y52" i="31"/>
  <c r="AY52" i="31" s="1"/>
  <c r="X52" i="31"/>
  <c r="AX52" i="31" s="1"/>
  <c r="W52" i="31"/>
  <c r="BJ51" i="31"/>
  <c r="AX51" i="31"/>
  <c r="AT51" i="31"/>
  <c r="BT51" i="31" s="1"/>
  <c r="AS51" i="31"/>
  <c r="AR51" i="31"/>
  <c r="BR51" i="31" s="1"/>
  <c r="AQ51" i="31"/>
  <c r="BQ51" i="31" s="1"/>
  <c r="AP51" i="31"/>
  <c r="BP51" i="31" s="1"/>
  <c r="AO51" i="31"/>
  <c r="BO51" i="31" s="1"/>
  <c r="AN51" i="31"/>
  <c r="BN51" i="31" s="1"/>
  <c r="AM51" i="31"/>
  <c r="AL51" i="31"/>
  <c r="AK51" i="31"/>
  <c r="BK51" i="31" s="1"/>
  <c r="AJ51" i="31"/>
  <c r="AI51" i="31"/>
  <c r="BI51" i="31" s="1"/>
  <c r="AH51" i="31"/>
  <c r="BH51" i="31" s="1"/>
  <c r="AG51" i="31"/>
  <c r="AF51" i="31"/>
  <c r="AE51" i="31"/>
  <c r="BE51" i="31" s="1"/>
  <c r="AD51" i="31"/>
  <c r="AC51" i="31"/>
  <c r="BC51" i="31" s="1"/>
  <c r="AB51" i="31"/>
  <c r="BB51" i="31" s="1"/>
  <c r="AA51" i="31"/>
  <c r="Z51" i="31"/>
  <c r="Y51" i="31"/>
  <c r="AY51" i="31" s="1"/>
  <c r="X51" i="31"/>
  <c r="W51" i="31"/>
  <c r="AW51" i="31" s="1"/>
  <c r="BT50" i="31"/>
  <c r="BN50" i="31"/>
  <c r="AT50" i="31"/>
  <c r="AS50" i="31"/>
  <c r="AR50" i="31"/>
  <c r="AQ50" i="31"/>
  <c r="BQ50" i="31" s="1"/>
  <c r="AP50" i="31"/>
  <c r="AO50" i="31"/>
  <c r="AN50" i="31"/>
  <c r="AM50" i="31"/>
  <c r="AL50" i="31"/>
  <c r="AK50" i="31"/>
  <c r="BK50" i="31" s="1"/>
  <c r="AJ50" i="31"/>
  <c r="AI50" i="31"/>
  <c r="AH50" i="31"/>
  <c r="AG50" i="31"/>
  <c r="BG50" i="31" s="1"/>
  <c r="AF50" i="31"/>
  <c r="AE50" i="31"/>
  <c r="BE50" i="31" s="1"/>
  <c r="AD50" i="31"/>
  <c r="AC50" i="31"/>
  <c r="AB50" i="31"/>
  <c r="AA50" i="31"/>
  <c r="Z50" i="31"/>
  <c r="Y50" i="31"/>
  <c r="AY50" i="31" s="1"/>
  <c r="X50" i="31"/>
  <c r="W50" i="31"/>
  <c r="AZ49" i="31"/>
  <c r="AT49" i="31"/>
  <c r="BT49" i="31" s="1"/>
  <c r="AS49" i="31"/>
  <c r="AR49" i="31"/>
  <c r="BR49" i="31" s="1"/>
  <c r="AQ49" i="31"/>
  <c r="AP49" i="31"/>
  <c r="BP49" i="31" s="1"/>
  <c r="AO49" i="31"/>
  <c r="BO49" i="31" s="1"/>
  <c r="AN49" i="31"/>
  <c r="BN49" i="31" s="1"/>
  <c r="AM49" i="31"/>
  <c r="AL49" i="31"/>
  <c r="AK49" i="31"/>
  <c r="AJ49" i="31"/>
  <c r="BJ49" i="31" s="1"/>
  <c r="AI49" i="31"/>
  <c r="BI49" i="31" s="1"/>
  <c r="AH49" i="31"/>
  <c r="BH49" i="31" s="1"/>
  <c r="AG49" i="31"/>
  <c r="AF49" i="31"/>
  <c r="AE49" i="31"/>
  <c r="AD49" i="31"/>
  <c r="BD49" i="31" s="1"/>
  <c r="AC49" i="31"/>
  <c r="BC49" i="31" s="1"/>
  <c r="AB49" i="31"/>
  <c r="BB49" i="31" s="1"/>
  <c r="AA49" i="31"/>
  <c r="Z49" i="31"/>
  <c r="Y49" i="31"/>
  <c r="X49" i="31"/>
  <c r="AX49" i="31" s="1"/>
  <c r="W49" i="31"/>
  <c r="AW49" i="31" s="1"/>
  <c r="BK48" i="31"/>
  <c r="AT48" i="31"/>
  <c r="AS48" i="31"/>
  <c r="AR48" i="31"/>
  <c r="AQ48" i="31"/>
  <c r="AP48" i="31"/>
  <c r="BP48" i="31" s="1"/>
  <c r="AO48" i="31"/>
  <c r="AN48" i="31"/>
  <c r="AM48" i="31"/>
  <c r="AL48" i="31"/>
  <c r="AK48" i="31"/>
  <c r="AJ48" i="31"/>
  <c r="BJ48" i="31" s="1"/>
  <c r="AI48" i="31"/>
  <c r="AH48" i="31"/>
  <c r="AG48" i="31"/>
  <c r="AF48" i="31"/>
  <c r="AE48" i="31"/>
  <c r="AD48" i="31"/>
  <c r="BD48" i="31" s="1"/>
  <c r="AC48" i="31"/>
  <c r="AB48" i="31"/>
  <c r="AA48" i="31"/>
  <c r="Z48" i="31"/>
  <c r="Y48" i="31"/>
  <c r="X48" i="31"/>
  <c r="AX48" i="31" s="1"/>
  <c r="W48" i="31"/>
  <c r="CY47" i="31"/>
  <c r="AT47" i="31"/>
  <c r="BT47" i="31" s="1"/>
  <c r="AS47" i="31"/>
  <c r="AR47" i="31"/>
  <c r="AQ47" i="31"/>
  <c r="AP47" i="31"/>
  <c r="AO47" i="31"/>
  <c r="BO47" i="31" s="1"/>
  <c r="AN47" i="31"/>
  <c r="BN47" i="31" s="1"/>
  <c r="AM47" i="31"/>
  <c r="AL47" i="31"/>
  <c r="AK47" i="31"/>
  <c r="AJ47" i="31"/>
  <c r="AI47" i="31"/>
  <c r="BI47" i="31" s="1"/>
  <c r="AH47" i="31"/>
  <c r="BH47" i="31" s="1"/>
  <c r="AG47" i="31"/>
  <c r="AF47" i="31"/>
  <c r="AE47" i="31"/>
  <c r="AD47" i="31"/>
  <c r="AC47" i="31"/>
  <c r="BC47" i="31" s="1"/>
  <c r="AB47" i="31"/>
  <c r="BB47" i="31" s="1"/>
  <c r="AA47" i="31"/>
  <c r="Z47" i="31"/>
  <c r="Y47" i="31"/>
  <c r="X47" i="31"/>
  <c r="W47" i="31"/>
  <c r="AW47" i="31" s="1"/>
  <c r="BQ46" i="31"/>
  <c r="AX46" i="31"/>
  <c r="AT46" i="31"/>
  <c r="AS46" i="31"/>
  <c r="AR46" i="31"/>
  <c r="AQ46" i="31"/>
  <c r="AP46" i="31"/>
  <c r="BP46" i="31" s="1"/>
  <c r="AO46" i="31"/>
  <c r="BO46" i="31" s="1"/>
  <c r="AN46" i="31"/>
  <c r="AM46" i="31"/>
  <c r="AL46" i="31"/>
  <c r="BL46" i="31" s="1"/>
  <c r="AK46" i="31"/>
  <c r="BK46" i="31" s="1"/>
  <c r="AJ46" i="31"/>
  <c r="BJ46" i="31" s="1"/>
  <c r="AI46" i="31"/>
  <c r="BI46" i="31" s="1"/>
  <c r="AH46" i="31"/>
  <c r="AG46" i="31"/>
  <c r="AF46" i="31"/>
  <c r="AE46" i="31"/>
  <c r="BE46" i="31" s="1"/>
  <c r="AD46" i="31"/>
  <c r="BD46" i="31" s="1"/>
  <c r="AC46" i="31"/>
  <c r="BC46" i="31" s="1"/>
  <c r="AB46" i="31"/>
  <c r="AA46" i="31"/>
  <c r="Z46" i="31"/>
  <c r="Y46" i="31"/>
  <c r="AY46" i="31" s="1"/>
  <c r="X46" i="31"/>
  <c r="W46" i="31"/>
  <c r="AW46" i="31" s="1"/>
  <c r="AT45" i="31"/>
  <c r="AS45" i="31"/>
  <c r="AR45" i="31"/>
  <c r="AQ45" i="31"/>
  <c r="BQ45" i="31" s="1"/>
  <c r="AP45" i="31"/>
  <c r="AO45" i="31"/>
  <c r="AN45" i="31"/>
  <c r="AM45" i="31"/>
  <c r="AL45" i="31"/>
  <c r="AK45" i="31"/>
  <c r="BK45" i="31" s="1"/>
  <c r="AJ45" i="31"/>
  <c r="AI45" i="31"/>
  <c r="AH45" i="31"/>
  <c r="AG45" i="31"/>
  <c r="AF45" i="31"/>
  <c r="AE45" i="31"/>
  <c r="BE45" i="31" s="1"/>
  <c r="AD45" i="31"/>
  <c r="AC45" i="31"/>
  <c r="AB45" i="31"/>
  <c r="AA45" i="31"/>
  <c r="Z45" i="31"/>
  <c r="Y45" i="31"/>
  <c r="AY45" i="31" s="1"/>
  <c r="X45" i="31"/>
  <c r="W45" i="31"/>
  <c r="BF44" i="31"/>
  <c r="BE44" i="31"/>
  <c r="AT44" i="31"/>
  <c r="BT44" i="31" s="1"/>
  <c r="AS44" i="31"/>
  <c r="AR44" i="31"/>
  <c r="BR44" i="31" s="1"/>
  <c r="AQ44" i="31"/>
  <c r="AP44" i="31"/>
  <c r="BP44" i="31" s="1"/>
  <c r="AO44" i="31"/>
  <c r="BO44" i="31" s="1"/>
  <c r="AN44" i="31"/>
  <c r="BN44" i="31" s="1"/>
  <c r="AM44" i="31"/>
  <c r="AL44" i="31"/>
  <c r="BL44" i="31" s="1"/>
  <c r="AK44" i="31"/>
  <c r="BK44" i="31" s="1"/>
  <c r="AJ44" i="31"/>
  <c r="BJ44" i="31" s="1"/>
  <c r="AI44" i="31"/>
  <c r="BI44" i="31" s="1"/>
  <c r="AH44" i="31"/>
  <c r="BH44" i="31" s="1"/>
  <c r="AG44" i="31"/>
  <c r="AF44" i="31"/>
  <c r="AE44" i="31"/>
  <c r="AD44" i="31"/>
  <c r="BD44" i="31" s="1"/>
  <c r="AC44" i="31"/>
  <c r="BC44" i="31" s="1"/>
  <c r="AB44" i="31"/>
  <c r="BB44" i="31" s="1"/>
  <c r="AA44" i="31"/>
  <c r="Z44" i="31"/>
  <c r="AZ44" i="31" s="1"/>
  <c r="Y44" i="31"/>
  <c r="X44" i="31"/>
  <c r="AX44" i="31" s="1"/>
  <c r="W44" i="31"/>
  <c r="AW44" i="31" s="1"/>
  <c r="AT43" i="31"/>
  <c r="BT43" i="31" s="1"/>
  <c r="AS43" i="31"/>
  <c r="BS43" i="31" s="1"/>
  <c r="AR43" i="31"/>
  <c r="BR43" i="31" s="1"/>
  <c r="AQ43" i="31"/>
  <c r="BQ43" i="31" s="1"/>
  <c r="AP43" i="31"/>
  <c r="BP43" i="31" s="1"/>
  <c r="AO43" i="31"/>
  <c r="BO43" i="31" s="1"/>
  <c r="AN43" i="31"/>
  <c r="BN43" i="31" s="1"/>
  <c r="AM43" i="31"/>
  <c r="BM43" i="31" s="1"/>
  <c r="AL43" i="31"/>
  <c r="BL43" i="31" s="1"/>
  <c r="AK43" i="31"/>
  <c r="BK43" i="31" s="1"/>
  <c r="AJ43" i="31"/>
  <c r="BJ43" i="31" s="1"/>
  <c r="AI43" i="31"/>
  <c r="BI43" i="31" s="1"/>
  <c r="AH43" i="31"/>
  <c r="BH43" i="31" s="1"/>
  <c r="AG43" i="31"/>
  <c r="BG43" i="31" s="1"/>
  <c r="AF43" i="31"/>
  <c r="BF43" i="31" s="1"/>
  <c r="AE43" i="31"/>
  <c r="BE43" i="31" s="1"/>
  <c r="AD43" i="31"/>
  <c r="BD43" i="31" s="1"/>
  <c r="CD43" i="31" s="1"/>
  <c r="AC43" i="31"/>
  <c r="BC43" i="31" s="1"/>
  <c r="AB43" i="31"/>
  <c r="BB43" i="31" s="1"/>
  <c r="AA43" i="31"/>
  <c r="BA43" i="31" s="1"/>
  <c r="Z43" i="31"/>
  <c r="AZ43" i="31" s="1"/>
  <c r="Y43" i="31"/>
  <c r="AY43" i="31" s="1"/>
  <c r="X43" i="31"/>
  <c r="AX43" i="31" s="1"/>
  <c r="W43" i="31"/>
  <c r="AW43" i="31" s="1"/>
  <c r="AT42" i="31"/>
  <c r="AS42" i="31"/>
  <c r="AR42" i="31"/>
  <c r="AQ42" i="31"/>
  <c r="BQ42" i="31" s="1"/>
  <c r="AP42" i="31"/>
  <c r="BP42" i="31" s="1"/>
  <c r="AO42" i="31"/>
  <c r="AN42" i="31"/>
  <c r="AM42" i="31"/>
  <c r="AL42" i="31"/>
  <c r="AK42" i="31"/>
  <c r="BK42" i="31" s="1"/>
  <c r="AJ42" i="31"/>
  <c r="BJ42" i="31" s="1"/>
  <c r="AI42" i="31"/>
  <c r="AH42" i="31"/>
  <c r="AG42" i="31"/>
  <c r="AF42" i="31"/>
  <c r="AE42" i="31"/>
  <c r="BE42" i="31" s="1"/>
  <c r="AD42" i="31"/>
  <c r="BD42" i="31" s="1"/>
  <c r="AC42" i="31"/>
  <c r="AB42" i="31"/>
  <c r="AA42" i="31"/>
  <c r="BA42" i="31" s="1"/>
  <c r="Z42" i="31"/>
  <c r="Y42" i="31"/>
  <c r="AY42" i="31" s="1"/>
  <c r="X42" i="31"/>
  <c r="AX42" i="31" s="1"/>
  <c r="W42" i="31"/>
  <c r="DR41" i="31"/>
  <c r="DP41" i="31"/>
  <c r="DO41" i="31"/>
  <c r="DF41" i="31"/>
  <c r="DD41" i="31"/>
  <c r="CZ41" i="31"/>
  <c r="BH41" i="31"/>
  <c r="BB41" i="31"/>
  <c r="CB41" i="31" s="1"/>
  <c r="AT41" i="31"/>
  <c r="AS41" i="31"/>
  <c r="AR41" i="31"/>
  <c r="BR41" i="31" s="1"/>
  <c r="AQ41" i="31"/>
  <c r="BQ41" i="31" s="1"/>
  <c r="AP41" i="31"/>
  <c r="BP41" i="31" s="1"/>
  <c r="AO41" i="31"/>
  <c r="BO41" i="31" s="1"/>
  <c r="AN41" i="31"/>
  <c r="AM41" i="31"/>
  <c r="AL41" i="31"/>
  <c r="BL41" i="31" s="1"/>
  <c r="AK41" i="31"/>
  <c r="BK41" i="31" s="1"/>
  <c r="AJ41" i="31"/>
  <c r="BJ41" i="31" s="1"/>
  <c r="AI41" i="31"/>
  <c r="BI41" i="31" s="1"/>
  <c r="AH41" i="31"/>
  <c r="AG41" i="31"/>
  <c r="AF41" i="31"/>
  <c r="BF41" i="31" s="1"/>
  <c r="AE41" i="31"/>
  <c r="BE41" i="31" s="1"/>
  <c r="AD41" i="31"/>
  <c r="BD41" i="31" s="1"/>
  <c r="AC41" i="31"/>
  <c r="BC41" i="31" s="1"/>
  <c r="AB41" i="31"/>
  <c r="AA41" i="31"/>
  <c r="Z41" i="31"/>
  <c r="AZ41" i="31" s="1"/>
  <c r="Y41" i="31"/>
  <c r="AY41" i="31" s="1"/>
  <c r="X41" i="31"/>
  <c r="AX41" i="31" s="1"/>
  <c r="W41" i="31"/>
  <c r="AW41" i="31" s="1"/>
  <c r="CS40" i="31"/>
  <c r="CR40" i="31"/>
  <c r="CP40" i="31"/>
  <c r="CF40" i="31"/>
  <c r="BS40" i="31"/>
  <c r="BO40" i="31"/>
  <c r="BL40" i="31"/>
  <c r="BI40" i="31"/>
  <c r="AZ40" i="31"/>
  <c r="AX40" i="31"/>
  <c r="AR40" i="31"/>
  <c r="BR40" i="31" s="1"/>
  <c r="AQ40" i="31"/>
  <c r="CQ40" i="31" s="1"/>
  <c r="AP40" i="31"/>
  <c r="BP40" i="31" s="1"/>
  <c r="AO40" i="31"/>
  <c r="CO40" i="31" s="1"/>
  <c r="AN40" i="31"/>
  <c r="AM40" i="31"/>
  <c r="BM40" i="31" s="1"/>
  <c r="AL40" i="31"/>
  <c r="CL40" i="31" s="1"/>
  <c r="AK40" i="31"/>
  <c r="BK40" i="31" s="1"/>
  <c r="AJ40" i="31"/>
  <c r="BJ40" i="31" s="1"/>
  <c r="AI40" i="31"/>
  <c r="CI40" i="31" s="1"/>
  <c r="AH40" i="31"/>
  <c r="BH40" i="31" s="1"/>
  <c r="AG40" i="31"/>
  <c r="CG40" i="31" s="1"/>
  <c r="AF40" i="31"/>
  <c r="BF40" i="31" s="1"/>
  <c r="AE40" i="31"/>
  <c r="CE40" i="31" s="1"/>
  <c r="AD40" i="31"/>
  <c r="BD40" i="31" s="1"/>
  <c r="AC40" i="31"/>
  <c r="CC40" i="31" s="1"/>
  <c r="AB40" i="31"/>
  <c r="AA40" i="31"/>
  <c r="CA40" i="31" s="1"/>
  <c r="Z40" i="31"/>
  <c r="BZ40" i="31" s="1"/>
  <c r="Y40" i="31"/>
  <c r="AY40" i="31" s="1"/>
  <c r="X40" i="31"/>
  <c r="BX40" i="31" s="1"/>
  <c r="W40" i="31"/>
  <c r="BW40" i="31" s="1"/>
  <c r="BW39" i="31"/>
  <c r="AW39" i="31"/>
  <c r="W39" i="31"/>
  <c r="AT21" i="31"/>
  <c r="AS21" i="31"/>
  <c r="DT5" i="31" s="1"/>
  <c r="AR21" i="31"/>
  <c r="AQ21" i="31"/>
  <c r="DR5" i="31" s="1"/>
  <c r="AP21" i="31"/>
  <c r="AO21" i="31"/>
  <c r="DP5" i="31" s="1"/>
  <c r="AN21" i="31"/>
  <c r="DO5" i="31" s="1"/>
  <c r="AM21" i="31"/>
  <c r="AL21" i="31"/>
  <c r="AK21" i="31"/>
  <c r="DL5" i="31" s="1"/>
  <c r="AJ21" i="31"/>
  <c r="DK5" i="31" s="1"/>
  <c r="AI21" i="31"/>
  <c r="DJ5" i="31" s="1"/>
  <c r="AH21" i="31"/>
  <c r="DI5" i="31" s="1"/>
  <c r="AG21" i="31"/>
  <c r="DH5" i="31" s="1"/>
  <c r="AF21" i="31"/>
  <c r="AE21" i="31"/>
  <c r="AD21" i="31"/>
  <c r="AC21" i="31"/>
  <c r="DD5" i="31" s="1"/>
  <c r="AB21" i="31"/>
  <c r="BB8" i="31" s="1"/>
  <c r="AA21" i="31"/>
  <c r="Z21" i="31"/>
  <c r="Y21" i="31"/>
  <c r="X21" i="31"/>
  <c r="W21" i="31"/>
  <c r="BB20" i="31"/>
  <c r="AT20" i="31"/>
  <c r="AS20" i="31"/>
  <c r="BS20" i="31" s="1"/>
  <c r="AR20" i="31"/>
  <c r="BR20" i="31" s="1"/>
  <c r="AQ20" i="31"/>
  <c r="BQ20" i="31" s="1"/>
  <c r="AP20" i="31"/>
  <c r="BP20" i="31" s="1"/>
  <c r="AO20" i="31"/>
  <c r="AN20" i="31"/>
  <c r="AM20" i="31"/>
  <c r="BM20" i="31" s="1"/>
  <c r="AL20" i="31"/>
  <c r="BL20" i="31" s="1"/>
  <c r="AK20" i="31"/>
  <c r="BK20" i="31" s="1"/>
  <c r="AJ20" i="31"/>
  <c r="BJ20" i="31" s="1"/>
  <c r="AI20" i="31"/>
  <c r="AH20" i="31"/>
  <c r="AG20" i="31"/>
  <c r="BG20" i="31" s="1"/>
  <c r="AF20" i="31"/>
  <c r="BF20" i="31" s="1"/>
  <c r="AE20" i="31"/>
  <c r="BE20" i="31" s="1"/>
  <c r="AD20" i="31"/>
  <c r="BD20" i="31" s="1"/>
  <c r="AC20" i="31"/>
  <c r="AB20" i="31"/>
  <c r="AA20" i="31"/>
  <c r="BA20" i="31" s="1"/>
  <c r="Z20" i="31"/>
  <c r="AZ20" i="31" s="1"/>
  <c r="Y20" i="31"/>
  <c r="AY20" i="31" s="1"/>
  <c r="X20" i="31"/>
  <c r="W20" i="31"/>
  <c r="AT19" i="31"/>
  <c r="AS19" i="31"/>
  <c r="BS19" i="31" s="1"/>
  <c r="AR19" i="31"/>
  <c r="BR19" i="31" s="1"/>
  <c r="AQ19" i="31"/>
  <c r="AP19" i="31"/>
  <c r="AO19" i="31"/>
  <c r="AN19" i="31"/>
  <c r="AM19" i="31"/>
  <c r="AL19" i="31"/>
  <c r="BL19" i="31" s="1"/>
  <c r="AK19" i="31"/>
  <c r="AJ19" i="31"/>
  <c r="AI19" i="31"/>
  <c r="AH19" i="31"/>
  <c r="AG19" i="31"/>
  <c r="BG19" i="31" s="1"/>
  <c r="AF19" i="31"/>
  <c r="BF19" i="31" s="1"/>
  <c r="AE19" i="31"/>
  <c r="BE19" i="31" s="1"/>
  <c r="AD19" i="31"/>
  <c r="AC19" i="31"/>
  <c r="AB19" i="31"/>
  <c r="AA19" i="31"/>
  <c r="Z19" i="31"/>
  <c r="AZ19" i="31" s="1"/>
  <c r="Y19" i="31"/>
  <c r="X19" i="31"/>
  <c r="W19" i="31"/>
  <c r="BR18" i="31"/>
  <c r="BF18" i="31"/>
  <c r="AT18" i="31"/>
  <c r="AS18" i="31"/>
  <c r="BS18" i="31" s="1"/>
  <c r="AR18" i="31"/>
  <c r="AQ18" i="31"/>
  <c r="BQ18" i="31" s="1"/>
  <c r="AP18" i="31"/>
  <c r="AO18" i="31"/>
  <c r="AN18" i="31"/>
  <c r="AM18" i="31"/>
  <c r="BM18" i="31" s="1"/>
  <c r="AL18" i="31"/>
  <c r="BL18" i="31" s="1"/>
  <c r="AK18" i="31"/>
  <c r="BK18" i="31" s="1"/>
  <c r="AJ18" i="31"/>
  <c r="AI18" i="31"/>
  <c r="AH18" i="31"/>
  <c r="AG18" i="31"/>
  <c r="BG18" i="31" s="1"/>
  <c r="AF18" i="31"/>
  <c r="AE18" i="31"/>
  <c r="AD18" i="31"/>
  <c r="AC18" i="31"/>
  <c r="AB18" i="31"/>
  <c r="AA18" i="31"/>
  <c r="BA18" i="31" s="1"/>
  <c r="Z18" i="31"/>
  <c r="AZ18" i="31" s="1"/>
  <c r="Y18" i="31"/>
  <c r="AY18" i="31" s="1"/>
  <c r="X18" i="31"/>
  <c r="W18" i="31"/>
  <c r="AT17" i="31"/>
  <c r="AS17" i="31"/>
  <c r="BS17" i="31" s="1"/>
  <c r="AR17" i="31"/>
  <c r="BR17" i="31" s="1"/>
  <c r="AQ17" i="31"/>
  <c r="BQ17" i="31" s="1"/>
  <c r="AP17" i="31"/>
  <c r="BP17" i="31" s="1"/>
  <c r="AO17" i="31"/>
  <c r="AN17" i="31"/>
  <c r="AM17" i="31"/>
  <c r="BM17" i="31" s="1"/>
  <c r="AL17" i="31"/>
  <c r="BL17" i="31" s="1"/>
  <c r="AK17" i="31"/>
  <c r="BK17" i="31" s="1"/>
  <c r="AJ17" i="31"/>
  <c r="AI17" i="31"/>
  <c r="AH17" i="31"/>
  <c r="AG17" i="31"/>
  <c r="BG17" i="31" s="1"/>
  <c r="AF17" i="31"/>
  <c r="BF17" i="31" s="1"/>
  <c r="AE17" i="31"/>
  <c r="BE17" i="31" s="1"/>
  <c r="AD17" i="31"/>
  <c r="BD17" i="31" s="1"/>
  <c r="AC17" i="31"/>
  <c r="AB17" i="31"/>
  <c r="AA17" i="31"/>
  <c r="BA17" i="31" s="1"/>
  <c r="Z17" i="31"/>
  <c r="AZ17" i="31" s="1"/>
  <c r="Y17" i="31"/>
  <c r="AY17" i="31" s="1"/>
  <c r="X17" i="31"/>
  <c r="W17" i="31"/>
  <c r="BL16" i="31"/>
  <c r="AZ16" i="31"/>
  <c r="AT16" i="31"/>
  <c r="AS16" i="31"/>
  <c r="BS16" i="31" s="1"/>
  <c r="AR16" i="31"/>
  <c r="BR16" i="31" s="1"/>
  <c r="AQ16" i="31"/>
  <c r="AP16" i="31"/>
  <c r="BP16" i="31" s="1"/>
  <c r="AO16" i="31"/>
  <c r="AN16" i="31"/>
  <c r="AM16" i="31"/>
  <c r="BM16" i="31" s="1"/>
  <c r="AL16" i="31"/>
  <c r="AK16" i="31"/>
  <c r="AJ16" i="31"/>
  <c r="BJ16" i="31" s="1"/>
  <c r="AI16" i="31"/>
  <c r="AH16" i="31"/>
  <c r="AG16" i="31"/>
  <c r="BG16" i="31" s="1"/>
  <c r="AF16" i="31"/>
  <c r="BF16" i="31" s="1"/>
  <c r="AE16" i="31"/>
  <c r="AD16" i="31"/>
  <c r="BD16" i="31" s="1"/>
  <c r="AC16" i="31"/>
  <c r="AB16" i="31"/>
  <c r="AA16" i="31"/>
  <c r="BA16" i="31" s="1"/>
  <c r="Z16" i="31"/>
  <c r="Y16" i="31"/>
  <c r="X16" i="31"/>
  <c r="W16" i="31"/>
  <c r="AT15" i="31"/>
  <c r="BT15" i="31" s="1"/>
  <c r="AS15" i="31"/>
  <c r="BS15" i="31" s="1"/>
  <c r="AR15" i="31"/>
  <c r="BR15" i="31" s="1"/>
  <c r="AQ15" i="31"/>
  <c r="AP15" i="31"/>
  <c r="BP15" i="31" s="1"/>
  <c r="AO15" i="31"/>
  <c r="BO15" i="31" s="1"/>
  <c r="AN15" i="31"/>
  <c r="BN15" i="31" s="1"/>
  <c r="AM15" i="31"/>
  <c r="BM15" i="31" s="1"/>
  <c r="AL15" i="31"/>
  <c r="BL15" i="31" s="1"/>
  <c r="AK15" i="31"/>
  <c r="AJ15" i="31"/>
  <c r="AI15" i="31"/>
  <c r="BI15" i="31" s="1"/>
  <c r="AH15" i="31"/>
  <c r="BH15" i="31" s="1"/>
  <c r="AG15" i="31"/>
  <c r="BG15" i="31" s="1"/>
  <c r="AF15" i="31"/>
  <c r="BF15" i="31" s="1"/>
  <c r="AE15" i="31"/>
  <c r="AD15" i="31"/>
  <c r="BD15" i="31" s="1"/>
  <c r="AC15" i="31"/>
  <c r="BC15" i="31" s="1"/>
  <c r="AB15" i="31"/>
  <c r="BB15" i="31" s="1"/>
  <c r="AA15" i="31"/>
  <c r="BA15" i="31" s="1"/>
  <c r="Z15" i="31"/>
  <c r="AZ15" i="31" s="1"/>
  <c r="Y15" i="31"/>
  <c r="X15" i="31"/>
  <c r="W15" i="31"/>
  <c r="AT14" i="31"/>
  <c r="AS14" i="31"/>
  <c r="BS14" i="31" s="1"/>
  <c r="AR14" i="31"/>
  <c r="BR14" i="31" s="1"/>
  <c r="AQ14" i="31"/>
  <c r="BQ14" i="31" s="1"/>
  <c r="AP14" i="31"/>
  <c r="AO14" i="31"/>
  <c r="AN14" i="31"/>
  <c r="BN14" i="31" s="1"/>
  <c r="AM14" i="31"/>
  <c r="BM14" i="31" s="1"/>
  <c r="AL14" i="31"/>
  <c r="BL14" i="31" s="1"/>
  <c r="AK14" i="31"/>
  <c r="BK14" i="31" s="1"/>
  <c r="AJ14" i="31"/>
  <c r="AI14" i="31"/>
  <c r="AH14" i="31"/>
  <c r="AG14" i="31"/>
  <c r="BG14" i="31" s="1"/>
  <c r="AF14" i="31"/>
  <c r="BF14" i="31" s="1"/>
  <c r="AE14" i="31"/>
  <c r="BE14" i="31" s="1"/>
  <c r="AD14" i="31"/>
  <c r="AC14" i="31"/>
  <c r="AB14" i="31"/>
  <c r="BB14" i="31" s="1"/>
  <c r="AA14" i="31"/>
  <c r="BA14" i="31" s="1"/>
  <c r="Z14" i="31"/>
  <c r="AZ14" i="31" s="1"/>
  <c r="Y14" i="31"/>
  <c r="AY14" i="31" s="1"/>
  <c r="X14" i="31"/>
  <c r="W14" i="31"/>
  <c r="BL13" i="31"/>
  <c r="AZ13" i="31"/>
  <c r="AT13" i="31"/>
  <c r="AS13" i="31"/>
  <c r="BS13" i="31" s="1"/>
  <c r="AR13" i="31"/>
  <c r="BR13" i="31" s="1"/>
  <c r="AQ13" i="31"/>
  <c r="AP13" i="31"/>
  <c r="AO13" i="31"/>
  <c r="BO13" i="31" s="1"/>
  <c r="AN13" i="31"/>
  <c r="AM13" i="31"/>
  <c r="BM13" i="31" s="1"/>
  <c r="AL13" i="31"/>
  <c r="AK13" i="31"/>
  <c r="AJ13" i="31"/>
  <c r="AI13" i="31"/>
  <c r="BI13" i="31" s="1"/>
  <c r="AH13" i="31"/>
  <c r="AG13" i="31"/>
  <c r="BG13" i="31" s="1"/>
  <c r="AF13" i="31"/>
  <c r="BF13" i="31" s="1"/>
  <c r="AE13" i="31"/>
  <c r="AD13" i="31"/>
  <c r="BD13" i="31" s="1"/>
  <c r="AC13" i="31"/>
  <c r="BC13" i="31" s="1"/>
  <c r="AB13" i="31"/>
  <c r="AA13" i="31"/>
  <c r="BA13" i="31" s="1"/>
  <c r="Z13" i="31"/>
  <c r="Y13" i="31"/>
  <c r="X13" i="31"/>
  <c r="W13" i="31"/>
  <c r="AW13" i="31" s="1"/>
  <c r="AT12" i="31"/>
  <c r="AS12" i="31"/>
  <c r="BS12" i="31" s="1"/>
  <c r="AR12" i="31"/>
  <c r="BR12" i="31" s="1"/>
  <c r="AQ12" i="31"/>
  <c r="AP12" i="31"/>
  <c r="AO12" i="31"/>
  <c r="AN12" i="31"/>
  <c r="AM12" i="31"/>
  <c r="BM12" i="31" s="1"/>
  <c r="AL12" i="31"/>
  <c r="BL12" i="31" s="1"/>
  <c r="AK12" i="31"/>
  <c r="AJ12" i="31"/>
  <c r="BJ12" i="31" s="1"/>
  <c r="AI12" i="31"/>
  <c r="BI12" i="31" s="1"/>
  <c r="AH12" i="31"/>
  <c r="AG12" i="31"/>
  <c r="BG12" i="31" s="1"/>
  <c r="AF12" i="31"/>
  <c r="BF12" i="31" s="1"/>
  <c r="AE12" i="31"/>
  <c r="AD12" i="31"/>
  <c r="AC12" i="31"/>
  <c r="AB12" i="31"/>
  <c r="AA12" i="31"/>
  <c r="BA12" i="31" s="1"/>
  <c r="Z12" i="31"/>
  <c r="AZ12" i="31" s="1"/>
  <c r="Y12" i="31"/>
  <c r="X12" i="31"/>
  <c r="W12" i="31"/>
  <c r="CY11" i="31"/>
  <c r="BO11" i="31"/>
  <c r="BE11" i="31"/>
  <c r="AT11" i="31"/>
  <c r="BT11" i="31" s="1"/>
  <c r="AS11" i="31"/>
  <c r="BS11" i="31" s="1"/>
  <c r="AR11" i="31"/>
  <c r="BR11" i="31" s="1"/>
  <c r="AQ11" i="31"/>
  <c r="AP11" i="31"/>
  <c r="AO11" i="31"/>
  <c r="AN11" i="31"/>
  <c r="AM11" i="31"/>
  <c r="BM11" i="31" s="1"/>
  <c r="AL11" i="31"/>
  <c r="BL11" i="31" s="1"/>
  <c r="AK11" i="31"/>
  <c r="AJ11" i="31"/>
  <c r="AI11" i="31"/>
  <c r="AH11" i="31"/>
  <c r="AG11" i="31"/>
  <c r="BG11" i="31" s="1"/>
  <c r="AF11" i="31"/>
  <c r="BF11" i="31" s="1"/>
  <c r="AE11" i="31"/>
  <c r="AD11" i="31"/>
  <c r="AC11" i="31"/>
  <c r="BC11" i="31" s="1"/>
  <c r="AB11" i="31"/>
  <c r="AA11" i="31"/>
  <c r="BA11" i="31" s="1"/>
  <c r="Z11" i="31"/>
  <c r="AZ11" i="31" s="1"/>
  <c r="Y11" i="31"/>
  <c r="X11" i="31"/>
  <c r="AX11" i="31" s="1"/>
  <c r="W11" i="31"/>
  <c r="BA10" i="31"/>
  <c r="AT10" i="31"/>
  <c r="BT10" i="31" s="1"/>
  <c r="AS10" i="31"/>
  <c r="BS10" i="31" s="1"/>
  <c r="AR10" i="31"/>
  <c r="BR10" i="31" s="1"/>
  <c r="AQ10" i="31"/>
  <c r="BQ10" i="31" s="1"/>
  <c r="AP10" i="31"/>
  <c r="AO10" i="31"/>
  <c r="BO10" i="31" s="1"/>
  <c r="AN10" i="31"/>
  <c r="BN10" i="31" s="1"/>
  <c r="AM10" i="31"/>
  <c r="BM10" i="31" s="1"/>
  <c r="AL10" i="31"/>
  <c r="BL10" i="31" s="1"/>
  <c r="AK10" i="31"/>
  <c r="AJ10" i="31"/>
  <c r="BJ10" i="31" s="1"/>
  <c r="AI10" i="31"/>
  <c r="BI10" i="31" s="1"/>
  <c r="AH10" i="31"/>
  <c r="BH10" i="31" s="1"/>
  <c r="AG10" i="31"/>
  <c r="BG10" i="31" s="1"/>
  <c r="AF10" i="31"/>
  <c r="BF10" i="31" s="1"/>
  <c r="AE10" i="31"/>
  <c r="BE10" i="31" s="1"/>
  <c r="AD10" i="31"/>
  <c r="AC10" i="31"/>
  <c r="BC10" i="31" s="1"/>
  <c r="AB10" i="31"/>
  <c r="BB10" i="31" s="1"/>
  <c r="AA10" i="31"/>
  <c r="Z10" i="31"/>
  <c r="AZ10" i="31" s="1"/>
  <c r="Y10" i="31"/>
  <c r="X10" i="31"/>
  <c r="W10" i="31"/>
  <c r="AW10" i="31" s="1"/>
  <c r="BK9" i="31"/>
  <c r="BA9" i="31"/>
  <c r="AT9" i="31"/>
  <c r="AS9" i="31"/>
  <c r="BS9" i="31" s="1"/>
  <c r="AR9" i="31"/>
  <c r="BR9" i="31" s="1"/>
  <c r="AQ9" i="31"/>
  <c r="BQ9" i="31" s="1"/>
  <c r="AP9" i="31"/>
  <c r="BP9" i="31" s="1"/>
  <c r="AO9" i="31"/>
  <c r="AN9" i="31"/>
  <c r="AM9" i="31"/>
  <c r="BM9" i="31" s="1"/>
  <c r="AL9" i="31"/>
  <c r="BL9" i="31" s="1"/>
  <c r="AK9" i="31"/>
  <c r="AJ9" i="31"/>
  <c r="AI9" i="31"/>
  <c r="AH9" i="31"/>
  <c r="AG9" i="31"/>
  <c r="BG9" i="31" s="1"/>
  <c r="AF9" i="31"/>
  <c r="BF9" i="31" s="1"/>
  <c r="AE9" i="31"/>
  <c r="BE9" i="31" s="1"/>
  <c r="AD9" i="31"/>
  <c r="AC9" i="31"/>
  <c r="AB9" i="31"/>
  <c r="AA9" i="31"/>
  <c r="Z9" i="31"/>
  <c r="AZ9" i="31" s="1"/>
  <c r="Y9" i="31"/>
  <c r="X9" i="31"/>
  <c r="W9" i="31"/>
  <c r="BG8" i="31"/>
  <c r="BD8" i="31"/>
  <c r="AT8" i="31"/>
  <c r="BT8" i="31" s="1"/>
  <c r="AS8" i="31"/>
  <c r="BS8" i="31" s="1"/>
  <c r="AR8" i="31"/>
  <c r="BR8" i="31" s="1"/>
  <c r="AQ8" i="31"/>
  <c r="BQ8" i="31" s="1"/>
  <c r="AP8" i="31"/>
  <c r="AO8" i="31"/>
  <c r="AN8" i="31"/>
  <c r="AM8" i="31"/>
  <c r="BM8" i="31" s="1"/>
  <c r="AL8" i="31"/>
  <c r="BL8" i="31" s="1"/>
  <c r="AK8" i="31"/>
  <c r="BK8" i="31" s="1"/>
  <c r="AJ8" i="31"/>
  <c r="AI8" i="31"/>
  <c r="AH8" i="31"/>
  <c r="AG8" i="31"/>
  <c r="AF8" i="31"/>
  <c r="BF8" i="31" s="1"/>
  <c r="AE8" i="31"/>
  <c r="BE8" i="31" s="1"/>
  <c r="AD8" i="31"/>
  <c r="AC8" i="31"/>
  <c r="AB8" i="31"/>
  <c r="AA8" i="31"/>
  <c r="BA8" i="31" s="1"/>
  <c r="Z8" i="31"/>
  <c r="AZ8" i="31" s="1"/>
  <c r="Y8" i="31"/>
  <c r="AY8" i="31" s="1"/>
  <c r="X8" i="31"/>
  <c r="W8" i="31"/>
  <c r="AT7" i="31"/>
  <c r="AS7" i="31"/>
  <c r="BS7" i="31" s="1"/>
  <c r="AR7" i="31"/>
  <c r="BR7" i="31" s="1"/>
  <c r="AQ7" i="31"/>
  <c r="AP7" i="31"/>
  <c r="AO7" i="31"/>
  <c r="AN7" i="31"/>
  <c r="AM7" i="31"/>
  <c r="BM7" i="31" s="1"/>
  <c r="AL7" i="31"/>
  <c r="BL7" i="31" s="1"/>
  <c r="AK7" i="31"/>
  <c r="BK7" i="31" s="1"/>
  <c r="AJ7" i="31"/>
  <c r="AI7" i="31"/>
  <c r="AH7" i="31"/>
  <c r="AG7" i="31"/>
  <c r="BG7" i="31" s="1"/>
  <c r="AF7" i="31"/>
  <c r="BF7" i="31" s="1"/>
  <c r="AE7" i="31"/>
  <c r="AD7" i="31"/>
  <c r="BD7" i="31" s="1"/>
  <c r="AC7" i="31"/>
  <c r="AB7" i="31"/>
  <c r="AA7" i="31"/>
  <c r="BA7" i="31" s="1"/>
  <c r="Z7" i="31"/>
  <c r="AZ7" i="31" s="1"/>
  <c r="Y7" i="31"/>
  <c r="X7" i="31"/>
  <c r="W7" i="31"/>
  <c r="AT6" i="31"/>
  <c r="BT6" i="31" s="1"/>
  <c r="AS6" i="31"/>
  <c r="BS6" i="31" s="1"/>
  <c r="AR6" i="31"/>
  <c r="BR6" i="31" s="1"/>
  <c r="AQ6" i="31"/>
  <c r="AP6" i="31"/>
  <c r="AO6" i="31"/>
  <c r="BO6" i="31" s="1"/>
  <c r="AN6" i="31"/>
  <c r="BN6" i="31" s="1"/>
  <c r="AM6" i="31"/>
  <c r="BM6" i="31" s="1"/>
  <c r="AL6" i="31"/>
  <c r="BL6" i="31" s="1"/>
  <c r="AK6" i="31"/>
  <c r="AJ6" i="31"/>
  <c r="AI6" i="31"/>
  <c r="BI6" i="31" s="1"/>
  <c r="AH6" i="31"/>
  <c r="BH6" i="31" s="1"/>
  <c r="AG6" i="31"/>
  <c r="BG6" i="31" s="1"/>
  <c r="AF6" i="31"/>
  <c r="BF6" i="31" s="1"/>
  <c r="AE6" i="31"/>
  <c r="AD6" i="31"/>
  <c r="BD6" i="31" s="1"/>
  <c r="AC6" i="31"/>
  <c r="BC6" i="31" s="1"/>
  <c r="AB6" i="31"/>
  <c r="BB6" i="31" s="1"/>
  <c r="AA6" i="31"/>
  <c r="BA6" i="31" s="1"/>
  <c r="Z6" i="31"/>
  <c r="AZ6" i="31" s="1"/>
  <c r="Y6" i="31"/>
  <c r="X6" i="31"/>
  <c r="W6" i="31"/>
  <c r="AW6" i="31" s="1"/>
  <c r="DU5" i="31"/>
  <c r="DS5" i="31"/>
  <c r="DM5" i="31"/>
  <c r="DG5" i="31"/>
  <c r="DF5" i="31"/>
  <c r="DA5" i="31"/>
  <c r="CZ5" i="31"/>
  <c r="CY5" i="31"/>
  <c r="CX5" i="31"/>
  <c r="AT5" i="31"/>
  <c r="AS5" i="31"/>
  <c r="BS5" i="31" s="1"/>
  <c r="AR5" i="31"/>
  <c r="BR5" i="31" s="1"/>
  <c r="CR5" i="31" s="1"/>
  <c r="AQ5" i="31"/>
  <c r="AP5" i="31"/>
  <c r="AO5" i="31"/>
  <c r="AN5" i="31"/>
  <c r="AM5" i="31"/>
  <c r="BM5" i="31" s="1"/>
  <c r="AL5" i="31"/>
  <c r="BL5" i="31" s="1"/>
  <c r="AK5" i="31"/>
  <c r="AJ5" i="31"/>
  <c r="AI5" i="31"/>
  <c r="AH5" i="31"/>
  <c r="AG5" i="31"/>
  <c r="BG5" i="31" s="1"/>
  <c r="AF5" i="31"/>
  <c r="BF5" i="31" s="1"/>
  <c r="CF5" i="31" s="1"/>
  <c r="AE5" i="31"/>
  <c r="AD5" i="31"/>
  <c r="AC5" i="31"/>
  <c r="AB5" i="31"/>
  <c r="AA5" i="31"/>
  <c r="BA5" i="31" s="1"/>
  <c r="Z5" i="31"/>
  <c r="AZ5" i="31" s="1"/>
  <c r="BZ6" i="31" s="1"/>
  <c r="Y5" i="31"/>
  <c r="AY5" i="31" s="1"/>
  <c r="X5" i="31"/>
  <c r="W5" i="31"/>
  <c r="CS4" i="31"/>
  <c r="CQ4" i="31"/>
  <c r="CD4" i="31"/>
  <c r="BS4" i="31"/>
  <c r="BP4" i="31"/>
  <c r="AR4" i="31"/>
  <c r="CR4" i="31" s="1"/>
  <c r="AQ4" i="31"/>
  <c r="BQ4" i="31" s="1"/>
  <c r="AP4" i="31"/>
  <c r="CP4" i="31" s="1"/>
  <c r="AO4" i="31"/>
  <c r="CO4" i="31" s="1"/>
  <c r="AN4" i="31"/>
  <c r="AM4" i="31"/>
  <c r="CM4" i="31" s="1"/>
  <c r="AL4" i="31"/>
  <c r="CL4" i="31" s="1"/>
  <c r="AK4" i="31"/>
  <c r="BK4" i="31" s="1"/>
  <c r="AJ4" i="31"/>
  <c r="BJ4" i="31" s="1"/>
  <c r="AI4" i="31"/>
  <c r="BI4" i="31" s="1"/>
  <c r="AH4" i="31"/>
  <c r="BH4" i="31" s="1"/>
  <c r="AG4" i="31"/>
  <c r="AF4" i="31"/>
  <c r="CF4" i="31" s="1"/>
  <c r="AE4" i="31"/>
  <c r="AD4" i="31"/>
  <c r="BD4" i="31" s="1"/>
  <c r="AC4" i="31"/>
  <c r="BC4" i="31" s="1"/>
  <c r="AB4" i="31"/>
  <c r="CB4" i="31" s="1"/>
  <c r="AA4" i="31"/>
  <c r="BA4" i="31" s="1"/>
  <c r="Z4" i="31"/>
  <c r="Y4" i="31"/>
  <c r="X4" i="31"/>
  <c r="BX4" i="31" s="1"/>
  <c r="W4" i="31"/>
  <c r="AW4" i="31" s="1"/>
  <c r="BW3" i="31"/>
  <c r="AW3" i="31"/>
  <c r="W3" i="31"/>
  <c r="AT81" i="30"/>
  <c r="AS81" i="30"/>
  <c r="DT65" i="30" s="1"/>
  <c r="AR81" i="30"/>
  <c r="BR73" i="30" s="1"/>
  <c r="AQ81" i="30"/>
  <c r="AP81" i="30"/>
  <c r="AO81" i="30"/>
  <c r="AN81" i="30"/>
  <c r="AM81" i="30"/>
  <c r="DN65" i="30" s="1"/>
  <c r="AL81" i="30"/>
  <c r="DM65" i="30" s="1"/>
  <c r="AK81" i="30"/>
  <c r="AJ81" i="30"/>
  <c r="AI81" i="30"/>
  <c r="AH81" i="30"/>
  <c r="AG81" i="30"/>
  <c r="DH65" i="30" s="1"/>
  <c r="AF81" i="30"/>
  <c r="AE81" i="30"/>
  <c r="AD81" i="30"/>
  <c r="AC81" i="30"/>
  <c r="AB81" i="30"/>
  <c r="AA81" i="30"/>
  <c r="BA72" i="30" s="1"/>
  <c r="Z81" i="30"/>
  <c r="AZ79" i="30" s="1"/>
  <c r="Y81" i="30"/>
  <c r="X81" i="30"/>
  <c r="W81" i="30"/>
  <c r="BM80" i="30"/>
  <c r="BH80" i="30"/>
  <c r="AT80" i="30"/>
  <c r="BT80" i="30" s="1"/>
  <c r="AS80" i="30"/>
  <c r="AR80" i="30"/>
  <c r="AQ80" i="30"/>
  <c r="BQ80" i="30" s="1"/>
  <c r="AP80" i="30"/>
  <c r="BP80" i="30" s="1"/>
  <c r="AO80" i="30"/>
  <c r="BO80" i="30" s="1"/>
  <c r="AN80" i="30"/>
  <c r="AM80" i="30"/>
  <c r="AL80" i="30"/>
  <c r="AK80" i="30"/>
  <c r="AJ80" i="30"/>
  <c r="BJ80" i="30" s="1"/>
  <c r="AI80" i="30"/>
  <c r="BI80" i="30" s="1"/>
  <c r="AH80" i="30"/>
  <c r="AG80" i="30"/>
  <c r="AF80" i="30"/>
  <c r="AE80" i="30"/>
  <c r="AD80" i="30"/>
  <c r="BD80" i="30" s="1"/>
  <c r="AC80" i="30"/>
  <c r="BC80" i="30" s="1"/>
  <c r="AB80" i="30"/>
  <c r="BB80" i="30" s="1"/>
  <c r="AA80" i="30"/>
  <c r="Z80" i="30"/>
  <c r="Y80" i="30"/>
  <c r="X80" i="30"/>
  <c r="AX80" i="30" s="1"/>
  <c r="W80" i="30"/>
  <c r="AW80" i="30" s="1"/>
  <c r="AT79" i="30"/>
  <c r="BT79" i="30" s="1"/>
  <c r="AS79" i="30"/>
  <c r="AR79" i="30"/>
  <c r="AQ79" i="30"/>
  <c r="BQ79" i="30" s="1"/>
  <c r="AP79" i="30"/>
  <c r="BP79" i="30" s="1"/>
  <c r="AO79" i="30"/>
  <c r="BO79" i="30" s="1"/>
  <c r="AN79" i="30"/>
  <c r="BN79" i="30" s="1"/>
  <c r="AM79" i="30"/>
  <c r="AL79" i="30"/>
  <c r="AK79" i="30"/>
  <c r="BK79" i="30" s="1"/>
  <c r="AJ79" i="30"/>
  <c r="BJ79" i="30" s="1"/>
  <c r="AI79" i="30"/>
  <c r="BI79" i="30" s="1"/>
  <c r="AH79" i="30"/>
  <c r="BH79" i="30" s="1"/>
  <c r="AG79" i="30"/>
  <c r="AF79" i="30"/>
  <c r="AE79" i="30"/>
  <c r="BE79" i="30" s="1"/>
  <c r="AD79" i="30"/>
  <c r="BD79" i="30" s="1"/>
  <c r="AC79" i="30"/>
  <c r="BC79" i="30" s="1"/>
  <c r="AB79" i="30"/>
  <c r="BB79" i="30" s="1"/>
  <c r="AA79" i="30"/>
  <c r="Z79" i="30"/>
  <c r="Y79" i="30"/>
  <c r="AY79" i="30" s="1"/>
  <c r="X79" i="30"/>
  <c r="AX79" i="30" s="1"/>
  <c r="W79" i="30"/>
  <c r="AW79" i="30" s="1"/>
  <c r="BJ78" i="30"/>
  <c r="AT78" i="30"/>
  <c r="BT78" i="30" s="1"/>
  <c r="AS78" i="30"/>
  <c r="BS78" i="30" s="1"/>
  <c r="AR78" i="30"/>
  <c r="AQ78" i="30"/>
  <c r="BQ78" i="30" s="1"/>
  <c r="AP78" i="30"/>
  <c r="BP78" i="30" s="1"/>
  <c r="AO78" i="30"/>
  <c r="BO78" i="30" s="1"/>
  <c r="AN78" i="30"/>
  <c r="BN78" i="30" s="1"/>
  <c r="AM78" i="30"/>
  <c r="BM78" i="30" s="1"/>
  <c r="AL78" i="30"/>
  <c r="AK78" i="30"/>
  <c r="AJ78" i="30"/>
  <c r="AI78" i="30"/>
  <c r="BI78" i="30" s="1"/>
  <c r="AH78" i="30"/>
  <c r="BH78" i="30" s="1"/>
  <c r="AG78" i="30"/>
  <c r="BG78" i="30" s="1"/>
  <c r="AF78" i="30"/>
  <c r="AE78" i="30"/>
  <c r="BE78" i="30" s="1"/>
  <c r="AD78" i="30"/>
  <c r="BD78" i="30" s="1"/>
  <c r="AC78" i="30"/>
  <c r="BC78" i="30" s="1"/>
  <c r="AB78" i="30"/>
  <c r="BB78" i="30" s="1"/>
  <c r="AA78" i="30"/>
  <c r="BA78" i="30" s="1"/>
  <c r="Z78" i="30"/>
  <c r="Y78" i="30"/>
  <c r="X78" i="30"/>
  <c r="AX78" i="30" s="1"/>
  <c r="W78" i="30"/>
  <c r="AW78" i="30" s="1"/>
  <c r="BQ77" i="30"/>
  <c r="AY77" i="30"/>
  <c r="AT77" i="30"/>
  <c r="BT77" i="30" s="1"/>
  <c r="AS77" i="30"/>
  <c r="AR77" i="30"/>
  <c r="AQ77" i="30"/>
  <c r="AP77" i="30"/>
  <c r="BP77" i="30" s="1"/>
  <c r="AO77" i="30"/>
  <c r="BO77" i="30" s="1"/>
  <c r="AN77" i="30"/>
  <c r="AM77" i="30"/>
  <c r="AL77" i="30"/>
  <c r="AK77" i="30"/>
  <c r="AJ77" i="30"/>
  <c r="BJ77" i="30" s="1"/>
  <c r="AI77" i="30"/>
  <c r="BI77" i="30" s="1"/>
  <c r="AH77" i="30"/>
  <c r="BH77" i="30" s="1"/>
  <c r="AG77" i="30"/>
  <c r="AF77" i="30"/>
  <c r="AE77" i="30"/>
  <c r="AD77" i="30"/>
  <c r="BD77" i="30" s="1"/>
  <c r="AC77" i="30"/>
  <c r="BC77" i="30" s="1"/>
  <c r="AB77" i="30"/>
  <c r="BB77" i="30" s="1"/>
  <c r="AA77" i="30"/>
  <c r="Z77" i="30"/>
  <c r="Y77" i="30"/>
  <c r="X77" i="30"/>
  <c r="AX77" i="30" s="1"/>
  <c r="W77" i="30"/>
  <c r="AW77" i="30" s="1"/>
  <c r="AT76" i="30"/>
  <c r="BT76" i="30" s="1"/>
  <c r="AS76" i="30"/>
  <c r="AR76" i="30"/>
  <c r="AQ76" i="30"/>
  <c r="BQ76" i="30" s="1"/>
  <c r="AP76" i="30"/>
  <c r="BP76" i="30" s="1"/>
  <c r="AO76" i="30"/>
  <c r="BO76" i="30" s="1"/>
  <c r="AN76" i="30"/>
  <c r="BN76" i="30" s="1"/>
  <c r="AM76" i="30"/>
  <c r="AL76" i="30"/>
  <c r="AK76" i="30"/>
  <c r="BK76" i="30" s="1"/>
  <c r="AJ76" i="30"/>
  <c r="BJ76" i="30" s="1"/>
  <c r="AI76" i="30"/>
  <c r="BI76" i="30" s="1"/>
  <c r="AH76" i="30"/>
  <c r="BH76" i="30" s="1"/>
  <c r="AG76" i="30"/>
  <c r="AF76" i="30"/>
  <c r="AE76" i="30"/>
  <c r="BE76" i="30" s="1"/>
  <c r="AD76" i="30"/>
  <c r="BD76" i="30" s="1"/>
  <c r="AC76" i="30"/>
  <c r="BC76" i="30" s="1"/>
  <c r="AB76" i="30"/>
  <c r="BB76" i="30" s="1"/>
  <c r="AA76" i="30"/>
  <c r="Z76" i="30"/>
  <c r="Y76" i="30"/>
  <c r="AY76" i="30" s="1"/>
  <c r="X76" i="30"/>
  <c r="AX76" i="30" s="1"/>
  <c r="W76" i="30"/>
  <c r="AW76" i="30" s="1"/>
  <c r="AT75" i="30"/>
  <c r="BT75" i="30" s="1"/>
  <c r="AS75" i="30"/>
  <c r="BS75" i="30" s="1"/>
  <c r="AR75" i="30"/>
  <c r="AQ75" i="30"/>
  <c r="BQ75" i="30" s="1"/>
  <c r="AP75" i="30"/>
  <c r="BP75" i="30" s="1"/>
  <c r="AO75" i="30"/>
  <c r="BO75" i="30" s="1"/>
  <c r="AN75" i="30"/>
  <c r="BN75" i="30" s="1"/>
  <c r="AM75" i="30"/>
  <c r="AL75" i="30"/>
  <c r="AK75" i="30"/>
  <c r="BK75" i="30" s="1"/>
  <c r="AJ75" i="30"/>
  <c r="BJ75" i="30" s="1"/>
  <c r="AI75" i="30"/>
  <c r="BI75" i="30" s="1"/>
  <c r="AH75" i="30"/>
  <c r="BH75" i="30" s="1"/>
  <c r="AG75" i="30"/>
  <c r="AF75" i="30"/>
  <c r="AE75" i="30"/>
  <c r="BE75" i="30" s="1"/>
  <c r="AD75" i="30"/>
  <c r="BD75" i="30" s="1"/>
  <c r="AC75" i="30"/>
  <c r="BC75" i="30" s="1"/>
  <c r="AB75" i="30"/>
  <c r="BB75" i="30" s="1"/>
  <c r="AA75" i="30"/>
  <c r="BA75" i="30" s="1"/>
  <c r="Z75" i="30"/>
  <c r="Y75" i="30"/>
  <c r="AY75" i="30" s="1"/>
  <c r="X75" i="30"/>
  <c r="AX75" i="30" s="1"/>
  <c r="W75" i="30"/>
  <c r="AW75" i="30" s="1"/>
  <c r="BB74" i="30"/>
  <c r="AY74" i="30"/>
  <c r="AT74" i="30"/>
  <c r="BT74" i="30" s="1"/>
  <c r="AS74" i="30"/>
  <c r="AR74" i="30"/>
  <c r="AQ74" i="30"/>
  <c r="BQ74" i="30" s="1"/>
  <c r="AP74" i="30"/>
  <c r="BP74" i="30" s="1"/>
  <c r="AO74" i="30"/>
  <c r="BO74" i="30" s="1"/>
  <c r="AN74" i="30"/>
  <c r="BN74" i="30" s="1"/>
  <c r="AM74" i="30"/>
  <c r="AL74" i="30"/>
  <c r="AK74" i="30"/>
  <c r="BK74" i="30" s="1"/>
  <c r="AJ74" i="30"/>
  <c r="BJ74" i="30" s="1"/>
  <c r="AI74" i="30"/>
  <c r="BI74" i="30" s="1"/>
  <c r="AH74" i="30"/>
  <c r="BH74" i="30" s="1"/>
  <c r="AG74" i="30"/>
  <c r="AF74" i="30"/>
  <c r="AE74" i="30"/>
  <c r="BE74" i="30" s="1"/>
  <c r="AD74" i="30"/>
  <c r="BD74" i="30" s="1"/>
  <c r="AC74" i="30"/>
  <c r="BC74" i="30" s="1"/>
  <c r="AB74" i="30"/>
  <c r="AA74" i="30"/>
  <c r="Z74" i="30"/>
  <c r="Y74" i="30"/>
  <c r="X74" i="30"/>
  <c r="AX74" i="30" s="1"/>
  <c r="W74" i="30"/>
  <c r="AW74" i="30" s="1"/>
  <c r="AT73" i="30"/>
  <c r="BT73" i="30" s="1"/>
  <c r="AS73" i="30"/>
  <c r="AR73" i="30"/>
  <c r="AQ73" i="30"/>
  <c r="BQ73" i="30" s="1"/>
  <c r="AP73" i="30"/>
  <c r="BP73" i="30" s="1"/>
  <c r="AO73" i="30"/>
  <c r="BO73" i="30" s="1"/>
  <c r="AN73" i="30"/>
  <c r="BN73" i="30" s="1"/>
  <c r="AM73" i="30"/>
  <c r="AL73" i="30"/>
  <c r="AK73" i="30"/>
  <c r="BK73" i="30" s="1"/>
  <c r="AJ73" i="30"/>
  <c r="BJ73" i="30" s="1"/>
  <c r="AI73" i="30"/>
  <c r="BI73" i="30" s="1"/>
  <c r="AH73" i="30"/>
  <c r="BH73" i="30" s="1"/>
  <c r="AG73" i="30"/>
  <c r="AF73" i="30"/>
  <c r="AE73" i="30"/>
  <c r="BE73" i="30" s="1"/>
  <c r="AD73" i="30"/>
  <c r="BD73" i="30" s="1"/>
  <c r="AC73" i="30"/>
  <c r="BC73" i="30" s="1"/>
  <c r="AB73" i="30"/>
  <c r="BB73" i="30" s="1"/>
  <c r="AA73" i="30"/>
  <c r="Z73" i="30"/>
  <c r="Y73" i="30"/>
  <c r="AY73" i="30" s="1"/>
  <c r="X73" i="30"/>
  <c r="AX73" i="30" s="1"/>
  <c r="W73" i="30"/>
  <c r="AW73" i="30" s="1"/>
  <c r="AT72" i="30"/>
  <c r="BT72" i="30" s="1"/>
  <c r="AS72" i="30"/>
  <c r="AR72" i="30"/>
  <c r="AQ72" i="30"/>
  <c r="BQ72" i="30" s="1"/>
  <c r="AP72" i="30"/>
  <c r="BP72" i="30" s="1"/>
  <c r="AO72" i="30"/>
  <c r="BO72" i="30" s="1"/>
  <c r="AN72" i="30"/>
  <c r="BN72" i="30" s="1"/>
  <c r="AM72" i="30"/>
  <c r="AL72" i="30"/>
  <c r="AK72" i="30"/>
  <c r="BK72" i="30" s="1"/>
  <c r="AJ72" i="30"/>
  <c r="BJ72" i="30" s="1"/>
  <c r="AI72" i="30"/>
  <c r="BI72" i="30" s="1"/>
  <c r="AH72" i="30"/>
  <c r="BH72" i="30" s="1"/>
  <c r="AG72" i="30"/>
  <c r="AF72" i="30"/>
  <c r="AE72" i="30"/>
  <c r="BE72" i="30" s="1"/>
  <c r="AD72" i="30"/>
  <c r="BD72" i="30" s="1"/>
  <c r="AC72" i="30"/>
  <c r="BC72" i="30" s="1"/>
  <c r="AB72" i="30"/>
  <c r="BB72" i="30" s="1"/>
  <c r="AA72" i="30"/>
  <c r="Z72" i="30"/>
  <c r="Y72" i="30"/>
  <c r="AY72" i="30" s="1"/>
  <c r="X72" i="30"/>
  <c r="AX72" i="30" s="1"/>
  <c r="W72" i="30"/>
  <c r="AW72" i="30" s="1"/>
  <c r="AT71" i="30"/>
  <c r="BT71" i="30" s="1"/>
  <c r="AS71" i="30"/>
  <c r="AR71" i="30"/>
  <c r="AQ71" i="30"/>
  <c r="BQ71" i="30" s="1"/>
  <c r="AP71" i="30"/>
  <c r="BP71" i="30" s="1"/>
  <c r="AO71" i="30"/>
  <c r="BO71" i="30" s="1"/>
  <c r="AN71" i="30"/>
  <c r="BN71" i="30" s="1"/>
  <c r="AM71" i="30"/>
  <c r="BM71" i="30" s="1"/>
  <c r="AL71" i="30"/>
  <c r="AK71" i="30"/>
  <c r="BK71" i="30" s="1"/>
  <c r="AJ71" i="30"/>
  <c r="BJ71" i="30" s="1"/>
  <c r="AI71" i="30"/>
  <c r="BI71" i="30" s="1"/>
  <c r="AH71" i="30"/>
  <c r="BH71" i="30" s="1"/>
  <c r="AG71" i="30"/>
  <c r="AF71" i="30"/>
  <c r="AE71" i="30"/>
  <c r="BE71" i="30" s="1"/>
  <c r="AD71" i="30"/>
  <c r="BD71" i="30" s="1"/>
  <c r="AC71" i="30"/>
  <c r="BC71" i="30" s="1"/>
  <c r="AB71" i="30"/>
  <c r="BB71" i="30" s="1"/>
  <c r="AA71" i="30"/>
  <c r="BA71" i="30" s="1"/>
  <c r="Z71" i="30"/>
  <c r="Y71" i="30"/>
  <c r="AY71" i="30" s="1"/>
  <c r="X71" i="30"/>
  <c r="AX71" i="30" s="1"/>
  <c r="W71" i="30"/>
  <c r="AW71" i="30" s="1"/>
  <c r="CY70" i="30"/>
  <c r="AT70" i="30"/>
  <c r="BT70" i="30" s="1"/>
  <c r="AS70" i="30"/>
  <c r="AR70" i="30"/>
  <c r="AQ70" i="30"/>
  <c r="BQ70" i="30" s="1"/>
  <c r="AP70" i="30"/>
  <c r="BP70" i="30" s="1"/>
  <c r="AO70" i="30"/>
  <c r="BO70" i="30" s="1"/>
  <c r="AN70" i="30"/>
  <c r="BN70" i="30" s="1"/>
  <c r="AM70" i="30"/>
  <c r="AL70" i="30"/>
  <c r="AK70" i="30"/>
  <c r="BK70" i="30" s="1"/>
  <c r="AJ70" i="30"/>
  <c r="BJ70" i="30" s="1"/>
  <c r="AI70" i="30"/>
  <c r="BI70" i="30" s="1"/>
  <c r="AH70" i="30"/>
  <c r="BH70" i="30" s="1"/>
  <c r="AG70" i="30"/>
  <c r="AF70" i="30"/>
  <c r="AE70" i="30"/>
  <c r="BE70" i="30" s="1"/>
  <c r="AD70" i="30"/>
  <c r="BD70" i="30" s="1"/>
  <c r="AC70" i="30"/>
  <c r="BC70" i="30" s="1"/>
  <c r="AB70" i="30"/>
  <c r="BB70" i="30" s="1"/>
  <c r="AA70" i="30"/>
  <c r="Z70" i="30"/>
  <c r="Y70" i="30"/>
  <c r="AY70" i="30" s="1"/>
  <c r="X70" i="30"/>
  <c r="AX70" i="30" s="1"/>
  <c r="W70" i="30"/>
  <c r="AW70" i="30" s="1"/>
  <c r="BP69" i="30"/>
  <c r="AT69" i="30"/>
  <c r="BT69" i="30" s="1"/>
  <c r="AS69" i="30"/>
  <c r="AR69" i="30"/>
  <c r="AQ69" i="30"/>
  <c r="BQ69" i="30" s="1"/>
  <c r="AP69" i="30"/>
  <c r="AO69" i="30"/>
  <c r="BO69" i="30" s="1"/>
  <c r="AN69" i="30"/>
  <c r="BN69" i="30" s="1"/>
  <c r="AM69" i="30"/>
  <c r="AL69" i="30"/>
  <c r="AK69" i="30"/>
  <c r="BK69" i="30" s="1"/>
  <c r="AJ69" i="30"/>
  <c r="BJ69" i="30" s="1"/>
  <c r="AI69" i="30"/>
  <c r="BI69" i="30" s="1"/>
  <c r="AH69" i="30"/>
  <c r="BH69" i="30" s="1"/>
  <c r="AG69" i="30"/>
  <c r="AF69" i="30"/>
  <c r="AE69" i="30"/>
  <c r="BE69" i="30" s="1"/>
  <c r="AD69" i="30"/>
  <c r="BD69" i="30" s="1"/>
  <c r="AC69" i="30"/>
  <c r="BC69" i="30" s="1"/>
  <c r="AB69" i="30"/>
  <c r="BB69" i="30" s="1"/>
  <c r="AA69" i="30"/>
  <c r="Z69" i="30"/>
  <c r="Y69" i="30"/>
  <c r="AY69" i="30" s="1"/>
  <c r="X69" i="30"/>
  <c r="AX69" i="30" s="1"/>
  <c r="W69" i="30"/>
  <c r="AW69" i="30" s="1"/>
  <c r="AT68" i="30"/>
  <c r="BT68" i="30" s="1"/>
  <c r="AS68" i="30"/>
  <c r="AR68" i="30"/>
  <c r="AQ68" i="30"/>
  <c r="BQ68" i="30" s="1"/>
  <c r="AP68" i="30"/>
  <c r="BP68" i="30" s="1"/>
  <c r="AO68" i="30"/>
  <c r="BO68" i="30" s="1"/>
  <c r="AN68" i="30"/>
  <c r="BN68" i="30" s="1"/>
  <c r="AM68" i="30"/>
  <c r="AL68" i="30"/>
  <c r="AK68" i="30"/>
  <c r="BK68" i="30" s="1"/>
  <c r="AJ68" i="30"/>
  <c r="BJ68" i="30" s="1"/>
  <c r="AI68" i="30"/>
  <c r="BI68" i="30" s="1"/>
  <c r="AH68" i="30"/>
  <c r="BH68" i="30" s="1"/>
  <c r="AG68" i="30"/>
  <c r="AF68" i="30"/>
  <c r="AE68" i="30"/>
  <c r="BE68" i="30" s="1"/>
  <c r="AD68" i="30"/>
  <c r="BD68" i="30" s="1"/>
  <c r="AC68" i="30"/>
  <c r="BC68" i="30" s="1"/>
  <c r="AB68" i="30"/>
  <c r="BB68" i="30" s="1"/>
  <c r="AA68" i="30"/>
  <c r="Z68" i="30"/>
  <c r="Y68" i="30"/>
  <c r="AY68" i="30" s="1"/>
  <c r="X68" i="30"/>
  <c r="AX68" i="30" s="1"/>
  <c r="W68" i="30"/>
  <c r="AW68" i="30" s="1"/>
  <c r="AT67" i="30"/>
  <c r="BT67" i="30" s="1"/>
  <c r="AS67" i="30"/>
  <c r="AR67" i="30"/>
  <c r="AQ67" i="30"/>
  <c r="BQ67" i="30" s="1"/>
  <c r="AP67" i="30"/>
  <c r="BP67" i="30" s="1"/>
  <c r="AO67" i="30"/>
  <c r="BO67" i="30" s="1"/>
  <c r="AN67" i="30"/>
  <c r="BN67" i="30" s="1"/>
  <c r="AM67" i="30"/>
  <c r="AL67" i="30"/>
  <c r="AK67" i="30"/>
  <c r="BK67" i="30" s="1"/>
  <c r="AJ67" i="30"/>
  <c r="BJ67" i="30" s="1"/>
  <c r="AI67" i="30"/>
  <c r="BI67" i="30" s="1"/>
  <c r="AH67" i="30"/>
  <c r="BH67" i="30" s="1"/>
  <c r="AG67" i="30"/>
  <c r="AF67" i="30"/>
  <c r="AE67" i="30"/>
  <c r="BE67" i="30" s="1"/>
  <c r="AD67" i="30"/>
  <c r="BD67" i="30" s="1"/>
  <c r="AC67" i="30"/>
  <c r="BC67" i="30" s="1"/>
  <c r="AB67" i="30"/>
  <c r="BB67" i="30" s="1"/>
  <c r="AA67" i="30"/>
  <c r="Z67" i="30"/>
  <c r="Y67" i="30"/>
  <c r="AY67" i="30" s="1"/>
  <c r="X67" i="30"/>
  <c r="AX67" i="30" s="1"/>
  <c r="W67" i="30"/>
  <c r="AW67" i="30" s="1"/>
  <c r="AT66" i="30"/>
  <c r="BT66" i="30" s="1"/>
  <c r="AS66" i="30"/>
  <c r="AR66" i="30"/>
  <c r="AQ66" i="30"/>
  <c r="BQ66" i="30" s="1"/>
  <c r="AP66" i="30"/>
  <c r="BP66" i="30" s="1"/>
  <c r="AO66" i="30"/>
  <c r="BO66" i="30" s="1"/>
  <c r="AN66" i="30"/>
  <c r="BN66" i="30" s="1"/>
  <c r="CN68" i="30" s="1"/>
  <c r="AM66" i="30"/>
  <c r="AL66" i="30"/>
  <c r="AK66" i="30"/>
  <c r="BK66" i="30" s="1"/>
  <c r="AJ66" i="30"/>
  <c r="BJ66" i="30" s="1"/>
  <c r="AI66" i="30"/>
  <c r="BI66" i="30" s="1"/>
  <c r="AH66" i="30"/>
  <c r="BH66" i="30" s="1"/>
  <c r="AG66" i="30"/>
  <c r="AF66" i="30"/>
  <c r="AE66" i="30"/>
  <c r="BE66" i="30" s="1"/>
  <c r="AD66" i="30"/>
  <c r="BD66" i="30" s="1"/>
  <c r="AC66" i="30"/>
  <c r="BC66" i="30" s="1"/>
  <c r="AB66" i="30"/>
  <c r="BB66" i="30" s="1"/>
  <c r="AA66" i="30"/>
  <c r="Z66" i="30"/>
  <c r="Y66" i="30"/>
  <c r="AY66" i="30" s="1"/>
  <c r="X66" i="30"/>
  <c r="AX66" i="30" s="1"/>
  <c r="W66" i="30"/>
  <c r="AW66" i="30" s="1"/>
  <c r="DU65" i="30"/>
  <c r="DR65" i="30"/>
  <c r="DQ65" i="30"/>
  <c r="DP65" i="30"/>
  <c r="DO65" i="30"/>
  <c r="DL65" i="30"/>
  <c r="DK65" i="30"/>
  <c r="DJ65" i="30"/>
  <c r="DI65" i="30"/>
  <c r="DF65" i="30"/>
  <c r="DE65" i="30"/>
  <c r="DD65" i="30"/>
  <c r="DC65" i="30"/>
  <c r="CZ65" i="30"/>
  <c r="CY65" i="30"/>
  <c r="CX65" i="30"/>
  <c r="AT65" i="30"/>
  <c r="BT65" i="30" s="1"/>
  <c r="AS65" i="30"/>
  <c r="AR65" i="30"/>
  <c r="AQ65" i="30"/>
  <c r="BQ65" i="30" s="1"/>
  <c r="CQ65" i="30" s="1"/>
  <c r="AP65" i="30"/>
  <c r="BP65" i="30" s="1"/>
  <c r="AO65" i="30"/>
  <c r="BO65" i="30" s="1"/>
  <c r="AN65" i="30"/>
  <c r="BN65" i="30" s="1"/>
  <c r="AM65" i="30"/>
  <c r="AL65" i="30"/>
  <c r="AK65" i="30"/>
  <c r="BK65" i="30" s="1"/>
  <c r="AJ65" i="30"/>
  <c r="BJ65" i="30" s="1"/>
  <c r="AI65" i="30"/>
  <c r="BI65" i="30" s="1"/>
  <c r="AH65" i="30"/>
  <c r="BH65" i="30" s="1"/>
  <c r="AG65" i="30"/>
  <c r="AF65" i="30"/>
  <c r="AE65" i="30"/>
  <c r="BE65" i="30" s="1"/>
  <c r="CE65" i="30" s="1"/>
  <c r="AD65" i="30"/>
  <c r="BD65" i="30" s="1"/>
  <c r="AC65" i="30"/>
  <c r="BC65" i="30" s="1"/>
  <c r="AB65" i="30"/>
  <c r="BB65" i="30" s="1"/>
  <c r="AA65" i="30"/>
  <c r="Z65" i="30"/>
  <c r="Y65" i="30"/>
  <c r="AY65" i="30" s="1"/>
  <c r="BY65" i="30" s="1"/>
  <c r="X65" i="30"/>
  <c r="AX65" i="30" s="1"/>
  <c r="W65" i="30"/>
  <c r="AW65" i="30" s="1"/>
  <c r="CS64" i="30"/>
  <c r="CO64" i="30"/>
  <c r="CN64" i="30"/>
  <c r="CC64" i="30"/>
  <c r="CB64" i="30"/>
  <c r="BS64" i="30"/>
  <c r="BN64" i="30"/>
  <c r="BI64" i="30"/>
  <c r="AR64" i="30"/>
  <c r="BR64" i="30" s="1"/>
  <c r="AQ64" i="30"/>
  <c r="BQ64" i="30" s="1"/>
  <c r="AP64" i="30"/>
  <c r="BP64" i="30" s="1"/>
  <c r="AO64" i="30"/>
  <c r="BO64" i="30" s="1"/>
  <c r="AN64" i="30"/>
  <c r="AM64" i="30"/>
  <c r="AL64" i="30"/>
  <c r="BL64" i="30" s="1"/>
  <c r="AK64" i="30"/>
  <c r="BK64" i="30" s="1"/>
  <c r="AJ64" i="30"/>
  <c r="BJ64" i="30" s="1"/>
  <c r="AI64" i="30"/>
  <c r="CI64" i="30" s="1"/>
  <c r="AH64" i="30"/>
  <c r="CH64" i="30" s="1"/>
  <c r="AG64" i="30"/>
  <c r="AF64" i="30"/>
  <c r="BF64" i="30" s="1"/>
  <c r="AE64" i="30"/>
  <c r="BE64" i="30" s="1"/>
  <c r="AD64" i="30"/>
  <c r="BD64" i="30" s="1"/>
  <c r="AC64" i="30"/>
  <c r="BC64" i="30" s="1"/>
  <c r="AB64" i="30"/>
  <c r="BB64" i="30" s="1"/>
  <c r="AA64" i="30"/>
  <c r="Z64" i="30"/>
  <c r="AZ64" i="30" s="1"/>
  <c r="Y64" i="30"/>
  <c r="AY64" i="30" s="1"/>
  <c r="X64" i="30"/>
  <c r="AX64" i="30" s="1"/>
  <c r="W64" i="30"/>
  <c r="BW64" i="30" s="1"/>
  <c r="BV63" i="30"/>
  <c r="AV63" i="30"/>
  <c r="V63" i="30"/>
  <c r="AT21" i="29"/>
  <c r="AS21" i="29"/>
  <c r="DT5" i="29" s="1"/>
  <c r="AR21" i="29"/>
  <c r="BR8" i="29" s="1"/>
  <c r="AQ21" i="29"/>
  <c r="AP21" i="29"/>
  <c r="AO21" i="29"/>
  <c r="AN21" i="29"/>
  <c r="DO5" i="29" s="1"/>
  <c r="AM21" i="29"/>
  <c r="DN5" i="29" s="1"/>
  <c r="AL21" i="29"/>
  <c r="BL9" i="29" s="1"/>
  <c r="AK21" i="29"/>
  <c r="AJ21" i="29"/>
  <c r="AI21" i="29"/>
  <c r="AH21" i="29"/>
  <c r="DI5" i="29" s="1"/>
  <c r="AG21" i="29"/>
  <c r="DH5" i="29" s="1"/>
  <c r="AF21" i="29"/>
  <c r="BF10" i="29" s="1"/>
  <c r="AE21" i="29"/>
  <c r="AD21" i="29"/>
  <c r="AC21" i="29"/>
  <c r="AB21" i="29"/>
  <c r="AA21" i="29"/>
  <c r="DB5" i="29" s="1"/>
  <c r="Z21" i="29"/>
  <c r="AZ12" i="29" s="1"/>
  <c r="Y21" i="29"/>
  <c r="X21" i="29"/>
  <c r="W21" i="29"/>
  <c r="AT20" i="29"/>
  <c r="AS20" i="29"/>
  <c r="AR20" i="29"/>
  <c r="AQ20" i="29"/>
  <c r="BQ20" i="29" s="1"/>
  <c r="AP20" i="29"/>
  <c r="AO20" i="29"/>
  <c r="AN20" i="29"/>
  <c r="AM20" i="29"/>
  <c r="AL20" i="29"/>
  <c r="AK20" i="29"/>
  <c r="BK20" i="29" s="1"/>
  <c r="AJ20" i="29"/>
  <c r="AI20" i="29"/>
  <c r="AH20" i="29"/>
  <c r="BH20" i="29" s="1"/>
  <c r="AG20" i="29"/>
  <c r="AF20" i="29"/>
  <c r="AE20" i="29"/>
  <c r="BE20" i="29" s="1"/>
  <c r="AD20" i="29"/>
  <c r="AC20" i="29"/>
  <c r="AB20" i="29"/>
  <c r="AA20" i="29"/>
  <c r="Z20" i="29"/>
  <c r="Y20" i="29"/>
  <c r="AY20" i="29" s="1"/>
  <c r="X20" i="29"/>
  <c r="W20" i="29"/>
  <c r="AX19" i="29"/>
  <c r="AT19" i="29"/>
  <c r="AS19" i="29"/>
  <c r="AR19" i="29"/>
  <c r="AQ19" i="29"/>
  <c r="AP19" i="29"/>
  <c r="AO19" i="29"/>
  <c r="BO19" i="29" s="1"/>
  <c r="AN19" i="29"/>
  <c r="AM19" i="29"/>
  <c r="AL19" i="29"/>
  <c r="AK19" i="29"/>
  <c r="BK19" i="29" s="1"/>
  <c r="AJ19" i="29"/>
  <c r="AI19" i="29"/>
  <c r="BI19" i="29" s="1"/>
  <c r="AH19" i="29"/>
  <c r="AG19" i="29"/>
  <c r="AF19" i="29"/>
  <c r="AE19" i="29"/>
  <c r="BE19" i="29" s="1"/>
  <c r="AD19" i="29"/>
  <c r="AC19" i="29"/>
  <c r="BC19" i="29" s="1"/>
  <c r="AB19" i="29"/>
  <c r="AA19" i="29"/>
  <c r="Z19" i="29"/>
  <c r="Y19" i="29"/>
  <c r="X19" i="29"/>
  <c r="W19" i="29"/>
  <c r="AW19" i="29" s="1"/>
  <c r="AT18" i="29"/>
  <c r="BT18" i="29" s="1"/>
  <c r="AS18" i="29"/>
  <c r="AR18" i="29"/>
  <c r="AQ18" i="29"/>
  <c r="BQ18" i="29" s="1"/>
  <c r="AP18" i="29"/>
  <c r="AO18" i="29"/>
  <c r="BO18" i="29" s="1"/>
  <c r="AN18" i="29"/>
  <c r="BN18" i="29" s="1"/>
  <c r="AM18" i="29"/>
  <c r="AL18" i="29"/>
  <c r="AK18" i="29"/>
  <c r="BK18" i="29" s="1"/>
  <c r="AJ18" i="29"/>
  <c r="AI18" i="29"/>
  <c r="BI18" i="29" s="1"/>
  <c r="AH18" i="29"/>
  <c r="BH18" i="29" s="1"/>
  <c r="AG18" i="29"/>
  <c r="AF18" i="29"/>
  <c r="AE18" i="29"/>
  <c r="BE18" i="29" s="1"/>
  <c r="AD18" i="29"/>
  <c r="AC18" i="29"/>
  <c r="BC18" i="29" s="1"/>
  <c r="AB18" i="29"/>
  <c r="BB18" i="29" s="1"/>
  <c r="AA18" i="29"/>
  <c r="Z18" i="29"/>
  <c r="Y18" i="29"/>
  <c r="AY18" i="29" s="1"/>
  <c r="X18" i="29"/>
  <c r="W18" i="29"/>
  <c r="AW18" i="29" s="1"/>
  <c r="BH17" i="29"/>
  <c r="AT17" i="29"/>
  <c r="AS17" i="29"/>
  <c r="AR17" i="29"/>
  <c r="AQ17" i="29"/>
  <c r="BQ17" i="29" s="1"/>
  <c r="AP17" i="29"/>
  <c r="BP17" i="29" s="1"/>
  <c r="AO17" i="29"/>
  <c r="BO17" i="29" s="1"/>
  <c r="AN17" i="29"/>
  <c r="AM17" i="29"/>
  <c r="AL17" i="29"/>
  <c r="AK17" i="29"/>
  <c r="BK17" i="29" s="1"/>
  <c r="AJ17" i="29"/>
  <c r="BJ17" i="29" s="1"/>
  <c r="AI17" i="29"/>
  <c r="BI17" i="29" s="1"/>
  <c r="AH17" i="29"/>
  <c r="AG17" i="29"/>
  <c r="AF17" i="29"/>
  <c r="AE17" i="29"/>
  <c r="BE17" i="29" s="1"/>
  <c r="AD17" i="29"/>
  <c r="BD17" i="29" s="1"/>
  <c r="AC17" i="29"/>
  <c r="BC17" i="29" s="1"/>
  <c r="AB17" i="29"/>
  <c r="AA17" i="29"/>
  <c r="Z17" i="29"/>
  <c r="Y17" i="29"/>
  <c r="AY17" i="29" s="1"/>
  <c r="X17" i="29"/>
  <c r="AX17" i="29" s="1"/>
  <c r="W17" i="29"/>
  <c r="AW17" i="29" s="1"/>
  <c r="AT16" i="29"/>
  <c r="BT16" i="29" s="1"/>
  <c r="AS16" i="29"/>
  <c r="AR16" i="29"/>
  <c r="AQ16" i="29"/>
  <c r="AP16" i="29"/>
  <c r="BP16" i="29" s="1"/>
  <c r="AO16" i="29"/>
  <c r="BO16" i="29" s="1"/>
  <c r="AN16" i="29"/>
  <c r="BN16" i="29" s="1"/>
  <c r="AM16" i="29"/>
  <c r="AL16" i="29"/>
  <c r="AK16" i="29"/>
  <c r="BK16" i="29" s="1"/>
  <c r="AJ16" i="29"/>
  <c r="BJ16" i="29" s="1"/>
  <c r="AI16" i="29"/>
  <c r="BI16" i="29" s="1"/>
  <c r="AH16" i="29"/>
  <c r="BH16" i="29" s="1"/>
  <c r="AG16" i="29"/>
  <c r="AF16" i="29"/>
  <c r="AE16" i="29"/>
  <c r="BE16" i="29" s="1"/>
  <c r="AD16" i="29"/>
  <c r="BD16" i="29" s="1"/>
  <c r="AC16" i="29"/>
  <c r="BC16" i="29" s="1"/>
  <c r="AB16" i="29"/>
  <c r="BB16" i="29" s="1"/>
  <c r="AA16" i="29"/>
  <c r="Z16" i="29"/>
  <c r="Y16" i="29"/>
  <c r="X16" i="29"/>
  <c r="AX16" i="29" s="1"/>
  <c r="W16" i="29"/>
  <c r="AW16" i="29" s="1"/>
  <c r="AT15" i="29"/>
  <c r="BT15" i="29" s="1"/>
  <c r="AS15" i="29"/>
  <c r="AR15" i="29"/>
  <c r="AQ15" i="29"/>
  <c r="BQ15" i="29" s="1"/>
  <c r="AP15" i="29"/>
  <c r="AO15" i="29"/>
  <c r="BO15" i="29" s="1"/>
  <c r="AN15" i="29"/>
  <c r="BN15" i="29" s="1"/>
  <c r="AM15" i="29"/>
  <c r="AL15" i="29"/>
  <c r="AK15" i="29"/>
  <c r="BK15" i="29" s="1"/>
  <c r="AJ15" i="29"/>
  <c r="AI15" i="29"/>
  <c r="BI15" i="29" s="1"/>
  <c r="AH15" i="29"/>
  <c r="BH15" i="29" s="1"/>
  <c r="AG15" i="29"/>
  <c r="AF15" i="29"/>
  <c r="AE15" i="29"/>
  <c r="BE15" i="29" s="1"/>
  <c r="AD15" i="29"/>
  <c r="AC15" i="29"/>
  <c r="BC15" i="29" s="1"/>
  <c r="AB15" i="29"/>
  <c r="BB15" i="29" s="1"/>
  <c r="AA15" i="29"/>
  <c r="Z15" i="29"/>
  <c r="Y15" i="29"/>
  <c r="AY15" i="29" s="1"/>
  <c r="X15" i="29"/>
  <c r="W15" i="29"/>
  <c r="AW15" i="29" s="1"/>
  <c r="AY14" i="29"/>
  <c r="AT14" i="29"/>
  <c r="BT14" i="29" s="1"/>
  <c r="AS14" i="29"/>
  <c r="AR14" i="29"/>
  <c r="AQ14" i="29"/>
  <c r="BQ14" i="29" s="1"/>
  <c r="AP14" i="29"/>
  <c r="AO14" i="29"/>
  <c r="BO14" i="29" s="1"/>
  <c r="AN14" i="29"/>
  <c r="AM14" i="29"/>
  <c r="AL14" i="29"/>
  <c r="AK14" i="29"/>
  <c r="BK14" i="29" s="1"/>
  <c r="AJ14" i="29"/>
  <c r="AI14" i="29"/>
  <c r="BI14" i="29" s="1"/>
  <c r="AH14" i="29"/>
  <c r="BH14" i="29" s="1"/>
  <c r="AG14" i="29"/>
  <c r="AF14" i="29"/>
  <c r="AE14" i="29"/>
  <c r="BE14" i="29" s="1"/>
  <c r="AD14" i="29"/>
  <c r="AC14" i="29"/>
  <c r="BC14" i="29" s="1"/>
  <c r="AB14" i="29"/>
  <c r="BB14" i="29" s="1"/>
  <c r="AA14" i="29"/>
  <c r="Z14" i="29"/>
  <c r="Y14" i="29"/>
  <c r="X14" i="29"/>
  <c r="W14" i="29"/>
  <c r="AW14" i="29" s="1"/>
  <c r="BP13" i="29"/>
  <c r="AX13" i="29"/>
  <c r="AT13" i="29"/>
  <c r="BT13" i="29" s="1"/>
  <c r="AS13" i="29"/>
  <c r="AR13" i="29"/>
  <c r="AQ13" i="29"/>
  <c r="AP13" i="29"/>
  <c r="AO13" i="29"/>
  <c r="BO13" i="29" s="1"/>
  <c r="AN13" i="29"/>
  <c r="BN13" i="29" s="1"/>
  <c r="AM13" i="29"/>
  <c r="AL13" i="29"/>
  <c r="AK13" i="29"/>
  <c r="BK13" i="29" s="1"/>
  <c r="AJ13" i="29"/>
  <c r="AI13" i="29"/>
  <c r="BI13" i="29" s="1"/>
  <c r="AH13" i="29"/>
  <c r="BH13" i="29" s="1"/>
  <c r="AG13" i="29"/>
  <c r="AF13" i="29"/>
  <c r="AE13" i="29"/>
  <c r="BE13" i="29" s="1"/>
  <c r="AD13" i="29"/>
  <c r="BD13" i="29" s="1"/>
  <c r="AC13" i="29"/>
  <c r="BC13" i="29" s="1"/>
  <c r="AB13" i="29"/>
  <c r="BB13" i="29" s="1"/>
  <c r="AA13" i="29"/>
  <c r="Z13" i="29"/>
  <c r="Y13" i="29"/>
  <c r="X13" i="29"/>
  <c r="W13" i="29"/>
  <c r="AW13" i="29" s="1"/>
  <c r="AT12" i="29"/>
  <c r="BT12" i="29" s="1"/>
  <c r="AS12" i="29"/>
  <c r="AR12" i="29"/>
  <c r="AQ12" i="29"/>
  <c r="BQ12" i="29" s="1"/>
  <c r="AP12" i="29"/>
  <c r="AO12" i="29"/>
  <c r="BO12" i="29" s="1"/>
  <c r="AN12" i="29"/>
  <c r="BN12" i="29" s="1"/>
  <c r="AM12" i="29"/>
  <c r="AL12" i="29"/>
  <c r="AK12" i="29"/>
  <c r="BK12" i="29" s="1"/>
  <c r="AJ12" i="29"/>
  <c r="AI12" i="29"/>
  <c r="BI12" i="29" s="1"/>
  <c r="AH12" i="29"/>
  <c r="BH12" i="29" s="1"/>
  <c r="AG12" i="29"/>
  <c r="AF12" i="29"/>
  <c r="AE12" i="29"/>
  <c r="BE12" i="29" s="1"/>
  <c r="AD12" i="29"/>
  <c r="AC12" i="29"/>
  <c r="BC12" i="29" s="1"/>
  <c r="AB12" i="29"/>
  <c r="BB12" i="29" s="1"/>
  <c r="AA12" i="29"/>
  <c r="Z12" i="29"/>
  <c r="Y12" i="29"/>
  <c r="AY12" i="29" s="1"/>
  <c r="X12" i="29"/>
  <c r="W12" i="29"/>
  <c r="AW12" i="29" s="1"/>
  <c r="CY11" i="29"/>
  <c r="AZ11" i="29"/>
  <c r="AT11" i="29"/>
  <c r="AS11" i="29"/>
  <c r="AR11" i="29"/>
  <c r="AQ11" i="29"/>
  <c r="BQ11" i="29" s="1"/>
  <c r="AP11" i="29"/>
  <c r="AO11" i="29"/>
  <c r="BO11" i="29" s="1"/>
  <c r="AN11" i="29"/>
  <c r="AM11" i="29"/>
  <c r="AL11" i="29"/>
  <c r="AK11" i="29"/>
  <c r="BK11" i="29" s="1"/>
  <c r="AJ11" i="29"/>
  <c r="AI11" i="29"/>
  <c r="BI11" i="29" s="1"/>
  <c r="AH11" i="29"/>
  <c r="AG11" i="29"/>
  <c r="AF11" i="29"/>
  <c r="AE11" i="29"/>
  <c r="BE11" i="29" s="1"/>
  <c r="AD11" i="29"/>
  <c r="AC11" i="29"/>
  <c r="BC11" i="29" s="1"/>
  <c r="AB11" i="29"/>
  <c r="AA11" i="29"/>
  <c r="Z11" i="29"/>
  <c r="Y11" i="29"/>
  <c r="AY11" i="29" s="1"/>
  <c r="X11" i="29"/>
  <c r="W11" i="29"/>
  <c r="AW11" i="29" s="1"/>
  <c r="AT10" i="29"/>
  <c r="AS10" i="29"/>
  <c r="AR10" i="29"/>
  <c r="AQ10" i="29"/>
  <c r="BQ10" i="29" s="1"/>
  <c r="AP10" i="29"/>
  <c r="BP10" i="29" s="1"/>
  <c r="AO10" i="29"/>
  <c r="BO10" i="29" s="1"/>
  <c r="AN10" i="29"/>
  <c r="AM10" i="29"/>
  <c r="AL10" i="29"/>
  <c r="AK10" i="29"/>
  <c r="BK10" i="29" s="1"/>
  <c r="AJ10" i="29"/>
  <c r="BJ10" i="29" s="1"/>
  <c r="AI10" i="29"/>
  <c r="BI10" i="29" s="1"/>
  <c r="AH10" i="29"/>
  <c r="AG10" i="29"/>
  <c r="AF10" i="29"/>
  <c r="AE10" i="29"/>
  <c r="BE10" i="29" s="1"/>
  <c r="AD10" i="29"/>
  <c r="BD10" i="29" s="1"/>
  <c r="AC10" i="29"/>
  <c r="BC10" i="29" s="1"/>
  <c r="AB10" i="29"/>
  <c r="AA10" i="29"/>
  <c r="Z10" i="29"/>
  <c r="Y10" i="29"/>
  <c r="AY10" i="29" s="1"/>
  <c r="X10" i="29"/>
  <c r="AX10" i="29" s="1"/>
  <c r="W10" i="29"/>
  <c r="AW10" i="29" s="1"/>
  <c r="AT9" i="29"/>
  <c r="BT9" i="29" s="1"/>
  <c r="AS9" i="29"/>
  <c r="AR9" i="29"/>
  <c r="AQ9" i="29"/>
  <c r="BQ9" i="29" s="1"/>
  <c r="AP9" i="29"/>
  <c r="BP9" i="29" s="1"/>
  <c r="AO9" i="29"/>
  <c r="BO9" i="29" s="1"/>
  <c r="AN9" i="29"/>
  <c r="BN9" i="29" s="1"/>
  <c r="AM9" i="29"/>
  <c r="AL9" i="29"/>
  <c r="AK9" i="29"/>
  <c r="BK9" i="29" s="1"/>
  <c r="AJ9" i="29"/>
  <c r="BJ9" i="29" s="1"/>
  <c r="AI9" i="29"/>
  <c r="BI9" i="29" s="1"/>
  <c r="AH9" i="29"/>
  <c r="BH9" i="29" s="1"/>
  <c r="AG9" i="29"/>
  <c r="AF9" i="29"/>
  <c r="AE9" i="29"/>
  <c r="BE9" i="29" s="1"/>
  <c r="AD9" i="29"/>
  <c r="BD9" i="29" s="1"/>
  <c r="AC9" i="29"/>
  <c r="BC9" i="29" s="1"/>
  <c r="AB9" i="29"/>
  <c r="BB9" i="29" s="1"/>
  <c r="AA9" i="29"/>
  <c r="Z9" i="29"/>
  <c r="Y9" i="29"/>
  <c r="AY9" i="29" s="1"/>
  <c r="X9" i="29"/>
  <c r="AX9" i="29" s="1"/>
  <c r="W9" i="29"/>
  <c r="AW9" i="29" s="1"/>
  <c r="AT8" i="29"/>
  <c r="BT8" i="29" s="1"/>
  <c r="AS8" i="29"/>
  <c r="AR8" i="29"/>
  <c r="AQ8" i="29"/>
  <c r="BQ8" i="29" s="1"/>
  <c r="AP8" i="29"/>
  <c r="AO8" i="29"/>
  <c r="BO8" i="29" s="1"/>
  <c r="AN8" i="29"/>
  <c r="BN8" i="29" s="1"/>
  <c r="AM8" i="29"/>
  <c r="AL8" i="29"/>
  <c r="BL8" i="29" s="1"/>
  <c r="AK8" i="29"/>
  <c r="BK8" i="29" s="1"/>
  <c r="AJ8" i="29"/>
  <c r="AI8" i="29"/>
  <c r="BI8" i="29" s="1"/>
  <c r="AH8" i="29"/>
  <c r="BH8" i="29" s="1"/>
  <c r="AG8" i="29"/>
  <c r="AF8" i="29"/>
  <c r="AE8" i="29"/>
  <c r="BE8" i="29" s="1"/>
  <c r="AD8" i="29"/>
  <c r="AC8" i="29"/>
  <c r="BC8" i="29" s="1"/>
  <c r="AB8" i="29"/>
  <c r="BB8" i="29" s="1"/>
  <c r="AA8" i="29"/>
  <c r="Z8" i="29"/>
  <c r="Y8" i="29"/>
  <c r="AY8" i="29" s="1"/>
  <c r="X8" i="29"/>
  <c r="W8" i="29"/>
  <c r="AW8" i="29" s="1"/>
  <c r="BN7" i="29"/>
  <c r="BH7" i="29"/>
  <c r="BB7" i="29"/>
  <c r="AT7" i="29"/>
  <c r="BT7" i="29" s="1"/>
  <c r="AS7" i="29"/>
  <c r="BS7" i="29" s="1"/>
  <c r="AR7" i="29"/>
  <c r="AQ7" i="29"/>
  <c r="BQ7" i="29" s="1"/>
  <c r="AP7" i="29"/>
  <c r="AO7" i="29"/>
  <c r="BO7" i="29" s="1"/>
  <c r="AN7" i="29"/>
  <c r="AM7" i="29"/>
  <c r="AL7" i="29"/>
  <c r="AK7" i="29"/>
  <c r="BK7" i="29" s="1"/>
  <c r="AJ7" i="29"/>
  <c r="AI7" i="29"/>
  <c r="BI7" i="29" s="1"/>
  <c r="AH7" i="29"/>
  <c r="AG7" i="29"/>
  <c r="AF7" i="29"/>
  <c r="AE7" i="29"/>
  <c r="BE7" i="29" s="1"/>
  <c r="AD7" i="29"/>
  <c r="AC7" i="29"/>
  <c r="BC7" i="29" s="1"/>
  <c r="AB7" i="29"/>
  <c r="AA7" i="29"/>
  <c r="Z7" i="29"/>
  <c r="Y7" i="29"/>
  <c r="AY7" i="29" s="1"/>
  <c r="X7" i="29"/>
  <c r="W7" i="29"/>
  <c r="AW7" i="29" s="1"/>
  <c r="AT6" i="29"/>
  <c r="AS6" i="29"/>
  <c r="AR6" i="29"/>
  <c r="BR6" i="29" s="1"/>
  <c r="AQ6" i="29"/>
  <c r="BQ6" i="29" s="1"/>
  <c r="AP6" i="29"/>
  <c r="BP6" i="29" s="1"/>
  <c r="AO6" i="29"/>
  <c r="BO6" i="29" s="1"/>
  <c r="AN6" i="29"/>
  <c r="AM6" i="29"/>
  <c r="AL6" i="29"/>
  <c r="AK6" i="29"/>
  <c r="BK6" i="29" s="1"/>
  <c r="AJ6" i="29"/>
  <c r="BJ6" i="29" s="1"/>
  <c r="AI6" i="29"/>
  <c r="BI6" i="29" s="1"/>
  <c r="AH6" i="29"/>
  <c r="AG6" i="29"/>
  <c r="AF6" i="29"/>
  <c r="AE6" i="29"/>
  <c r="BE6" i="29" s="1"/>
  <c r="AD6" i="29"/>
  <c r="BD6" i="29" s="1"/>
  <c r="AC6" i="29"/>
  <c r="BC6" i="29" s="1"/>
  <c r="AB6" i="29"/>
  <c r="AA6" i="29"/>
  <c r="Z6" i="29"/>
  <c r="Y6" i="29"/>
  <c r="AY6" i="29" s="1"/>
  <c r="X6" i="29"/>
  <c r="AX6" i="29" s="1"/>
  <c r="W6" i="29"/>
  <c r="AW6" i="29" s="1"/>
  <c r="DR5" i="29"/>
  <c r="DQ5" i="29"/>
  <c r="DP5" i="29"/>
  <c r="DL5" i="29"/>
  <c r="DK5" i="29"/>
  <c r="DJ5" i="29"/>
  <c r="DF5" i="29"/>
  <c r="DE5" i="29"/>
  <c r="DD5" i="29"/>
  <c r="CZ5" i="29"/>
  <c r="CY5" i="29"/>
  <c r="CX5" i="29"/>
  <c r="BD5" i="29"/>
  <c r="AT5" i="29"/>
  <c r="AS5" i="29"/>
  <c r="AR5" i="29"/>
  <c r="AQ5" i="29"/>
  <c r="BQ5" i="29" s="1"/>
  <c r="AP5" i="29"/>
  <c r="AO5" i="29"/>
  <c r="BO5" i="29" s="1"/>
  <c r="AN5" i="29"/>
  <c r="AM5" i="29"/>
  <c r="AL5" i="29"/>
  <c r="AK5" i="29"/>
  <c r="BK5" i="29" s="1"/>
  <c r="AJ5" i="29"/>
  <c r="AI5" i="29"/>
  <c r="BI5" i="29" s="1"/>
  <c r="AH5" i="29"/>
  <c r="AG5" i="29"/>
  <c r="AF5" i="29"/>
  <c r="AE5" i="29"/>
  <c r="BE5" i="29" s="1"/>
  <c r="AD5" i="29"/>
  <c r="AC5" i="29"/>
  <c r="BC5" i="29" s="1"/>
  <c r="AB5" i="29"/>
  <c r="AA5" i="29"/>
  <c r="Z5" i="29"/>
  <c r="Y5" i="29"/>
  <c r="AY5" i="29" s="1"/>
  <c r="X5" i="29"/>
  <c r="W5" i="29"/>
  <c r="AW5" i="29" s="1"/>
  <c r="CS4" i="29"/>
  <c r="CO4" i="29"/>
  <c r="CN4" i="29"/>
  <c r="CD4" i="29"/>
  <c r="CC4" i="29"/>
  <c r="BS4" i="29"/>
  <c r="BQ4" i="29"/>
  <c r="BP4" i="29"/>
  <c r="BH4" i="29"/>
  <c r="BE4" i="29"/>
  <c r="AW4" i="29"/>
  <c r="AR4" i="29"/>
  <c r="BR4" i="29" s="1"/>
  <c r="AQ4" i="29"/>
  <c r="CQ4" i="29" s="1"/>
  <c r="AP4" i="29"/>
  <c r="CP4" i="29" s="1"/>
  <c r="AO4" i="29"/>
  <c r="BO4" i="29" s="1"/>
  <c r="AN4" i="29"/>
  <c r="BN4" i="29" s="1"/>
  <c r="AM4" i="29"/>
  <c r="CM4" i="29" s="1"/>
  <c r="AL4" i="29"/>
  <c r="BL4" i="29" s="1"/>
  <c r="AK4" i="29"/>
  <c r="BK4" i="29" s="1"/>
  <c r="AJ4" i="29"/>
  <c r="CJ4" i="29" s="1"/>
  <c r="AI4" i="29"/>
  <c r="CI4" i="29" s="1"/>
  <c r="AH4" i="29"/>
  <c r="CH4" i="29" s="1"/>
  <c r="AG4" i="29"/>
  <c r="CG4" i="29" s="1"/>
  <c r="AF4" i="29"/>
  <c r="BF4" i="29" s="1"/>
  <c r="AE4" i="29"/>
  <c r="CE4" i="29" s="1"/>
  <c r="AD4" i="29"/>
  <c r="BD4" i="29" s="1"/>
  <c r="AC4" i="29"/>
  <c r="BC4" i="29" s="1"/>
  <c r="AB4" i="29"/>
  <c r="CB4" i="29" s="1"/>
  <c r="AA4" i="29"/>
  <c r="CA4" i="29" s="1"/>
  <c r="Z4" i="29"/>
  <c r="AZ4" i="29" s="1"/>
  <c r="Y4" i="29"/>
  <c r="AY4" i="29" s="1"/>
  <c r="X4" i="29"/>
  <c r="BX4" i="29" s="1"/>
  <c r="W4" i="29"/>
  <c r="BW4" i="29" s="1"/>
  <c r="BW3" i="29"/>
  <c r="AV3" i="29"/>
  <c r="V3" i="29"/>
  <c r="AQ21" i="28"/>
  <c r="AP21" i="28"/>
  <c r="AO21" i="28"/>
  <c r="AN21" i="28"/>
  <c r="AM21" i="28"/>
  <c r="AL21" i="28"/>
  <c r="BJ18" i="28" s="1"/>
  <c r="AK21" i="28"/>
  <c r="AJ21" i="28"/>
  <c r="AI21" i="28"/>
  <c r="AH21" i="28"/>
  <c r="AG21" i="28"/>
  <c r="AF21" i="28"/>
  <c r="BD16" i="28" s="1"/>
  <c r="AE21" i="28"/>
  <c r="AD21" i="28"/>
  <c r="AC21" i="28"/>
  <c r="AB21" i="28"/>
  <c r="AA21" i="28"/>
  <c r="Z21" i="28"/>
  <c r="Y21" i="28"/>
  <c r="X21" i="28"/>
  <c r="W21" i="28"/>
  <c r="AQ20" i="28"/>
  <c r="AP20" i="28"/>
  <c r="AO20" i="28"/>
  <c r="BM20" i="28" s="1"/>
  <c r="AN20" i="28"/>
  <c r="AM20" i="28"/>
  <c r="AL20" i="28"/>
  <c r="AK20" i="28"/>
  <c r="AJ20" i="28"/>
  <c r="AI20" i="28"/>
  <c r="BG20" i="28" s="1"/>
  <c r="AH20" i="28"/>
  <c r="AG20" i="28"/>
  <c r="AF20" i="28"/>
  <c r="AE20" i="28"/>
  <c r="AD20" i="28"/>
  <c r="AC20" i="28"/>
  <c r="BA20" i="28" s="1"/>
  <c r="AB20" i="28"/>
  <c r="AA20" i="28"/>
  <c r="Z20" i="28"/>
  <c r="Y20" i="28"/>
  <c r="X20" i="28"/>
  <c r="W20" i="28"/>
  <c r="AU20" i="28" s="1"/>
  <c r="AQ19" i="28"/>
  <c r="AP19" i="28"/>
  <c r="AO19" i="28"/>
  <c r="BM19" i="28" s="1"/>
  <c r="AN19" i="28"/>
  <c r="BL19" i="28" s="1"/>
  <c r="AM19" i="28"/>
  <c r="BK19" i="28" s="1"/>
  <c r="AL19" i="28"/>
  <c r="AK19" i="28"/>
  <c r="AJ19" i="28"/>
  <c r="AI19" i="28"/>
  <c r="BG19" i="28" s="1"/>
  <c r="AH19" i="28"/>
  <c r="AG19" i="28"/>
  <c r="BE19" i="28" s="1"/>
  <c r="AF19" i="28"/>
  <c r="AE19" i="28"/>
  <c r="AD19" i="28"/>
  <c r="AC19" i="28"/>
  <c r="BA19" i="28" s="1"/>
  <c r="AB19" i="28"/>
  <c r="AA19" i="28"/>
  <c r="AY19" i="28" s="1"/>
  <c r="Z19" i="28"/>
  <c r="Y19" i="28"/>
  <c r="X19" i="28"/>
  <c r="W19" i="28"/>
  <c r="AU19" i="28" s="1"/>
  <c r="AQ18" i="28"/>
  <c r="AP18" i="28"/>
  <c r="AO18" i="28"/>
  <c r="BM18" i="28" s="1"/>
  <c r="AN18" i="28"/>
  <c r="AM18" i="28"/>
  <c r="AL18" i="28"/>
  <c r="AK18" i="28"/>
  <c r="AJ18" i="28"/>
  <c r="AI18" i="28"/>
  <c r="BG18" i="28" s="1"/>
  <c r="AH18" i="28"/>
  <c r="AG18" i="28"/>
  <c r="AF18" i="28"/>
  <c r="AE18" i="28"/>
  <c r="AD18" i="28"/>
  <c r="BB18" i="28" s="1"/>
  <c r="AC18" i="28"/>
  <c r="BA18" i="28" s="1"/>
  <c r="AB18" i="28"/>
  <c r="AA18" i="28"/>
  <c r="Z18" i="28"/>
  <c r="Y18" i="28"/>
  <c r="X18" i="28"/>
  <c r="W18" i="28"/>
  <c r="AU18" i="28" s="1"/>
  <c r="AQ17" i="28"/>
  <c r="AP17" i="28"/>
  <c r="AO17" i="28"/>
  <c r="BM17" i="28" s="1"/>
  <c r="AN17" i="28"/>
  <c r="BL17" i="28" s="1"/>
  <c r="AM17" i="28"/>
  <c r="BK17" i="28" s="1"/>
  <c r="AL17" i="28"/>
  <c r="AK17" i="28"/>
  <c r="AJ17" i="28"/>
  <c r="AI17" i="28"/>
  <c r="BG17" i="28" s="1"/>
  <c r="AH17" i="28"/>
  <c r="BF17" i="28" s="1"/>
  <c r="AG17" i="28"/>
  <c r="BE17" i="28" s="1"/>
  <c r="AF17" i="28"/>
  <c r="AE17" i="28"/>
  <c r="AD17" i="28"/>
  <c r="BB17" i="28" s="1"/>
  <c r="AC17" i="28"/>
  <c r="BA17" i="28" s="1"/>
  <c r="AB17" i="28"/>
  <c r="AZ17" i="28" s="1"/>
  <c r="AA17" i="28"/>
  <c r="AY17" i="28" s="1"/>
  <c r="Z17" i="28"/>
  <c r="Y17" i="28"/>
  <c r="X17" i="28"/>
  <c r="W17" i="28"/>
  <c r="AU17" i="28" s="1"/>
  <c r="AQ16" i="28"/>
  <c r="AP16" i="28"/>
  <c r="AO16" i="28"/>
  <c r="BM16" i="28" s="1"/>
  <c r="AN16" i="28"/>
  <c r="AM16" i="28"/>
  <c r="AL16" i="28"/>
  <c r="AK16" i="28"/>
  <c r="AJ16" i="28"/>
  <c r="BH16" i="28" s="1"/>
  <c r="AI16" i="28"/>
  <c r="BG16" i="28" s="1"/>
  <c r="AH16" i="28"/>
  <c r="AG16" i="28"/>
  <c r="AF16" i="28"/>
  <c r="AE16" i="28"/>
  <c r="AD16" i="28"/>
  <c r="AC16" i="28"/>
  <c r="BA16" i="28" s="1"/>
  <c r="AB16" i="28"/>
  <c r="AA16" i="28"/>
  <c r="Z16" i="28"/>
  <c r="Y16" i="28"/>
  <c r="X16" i="28"/>
  <c r="W16" i="28"/>
  <c r="AU16" i="28" s="1"/>
  <c r="AQ15" i="28"/>
  <c r="AP15" i="28"/>
  <c r="AO15" i="28"/>
  <c r="BM15" i="28" s="1"/>
  <c r="AN15" i="28"/>
  <c r="BL15" i="28" s="1"/>
  <c r="AM15" i="28"/>
  <c r="BK15" i="28" s="1"/>
  <c r="AL15" i="28"/>
  <c r="AK15" i="28"/>
  <c r="AJ15" i="28"/>
  <c r="AI15" i="28"/>
  <c r="BG15" i="28" s="1"/>
  <c r="AH15" i="28"/>
  <c r="BF15" i="28" s="1"/>
  <c r="AG15" i="28"/>
  <c r="BE15" i="28" s="1"/>
  <c r="AF15" i="28"/>
  <c r="AE15" i="28"/>
  <c r="AD15" i="28"/>
  <c r="AC15" i="28"/>
  <c r="BA15" i="28" s="1"/>
  <c r="AB15" i="28"/>
  <c r="AZ15" i="28" s="1"/>
  <c r="AA15" i="28"/>
  <c r="AY15" i="28" s="1"/>
  <c r="Z15" i="28"/>
  <c r="Y15" i="28"/>
  <c r="X15" i="28"/>
  <c r="W15" i="28"/>
  <c r="AU15" i="28" s="1"/>
  <c r="AQ14" i="28"/>
  <c r="AP14" i="28"/>
  <c r="BN14" i="28" s="1"/>
  <c r="AO14" i="28"/>
  <c r="BM14" i="28" s="1"/>
  <c r="AN14" i="28"/>
  <c r="AM14" i="28"/>
  <c r="AL14" i="28"/>
  <c r="AK14" i="28"/>
  <c r="AJ14" i="28"/>
  <c r="AI14" i="28"/>
  <c r="BG14" i="28" s="1"/>
  <c r="AH14" i="28"/>
  <c r="AG14" i="28"/>
  <c r="AF14" i="28"/>
  <c r="AE14" i="28"/>
  <c r="AD14" i="28"/>
  <c r="AC14" i="28"/>
  <c r="BA14" i="28" s="1"/>
  <c r="AB14" i="28"/>
  <c r="AA14" i="28"/>
  <c r="Z14" i="28"/>
  <c r="Y14" i="28"/>
  <c r="X14" i="28"/>
  <c r="AV14" i="28" s="1"/>
  <c r="W14" i="28"/>
  <c r="AU14" i="28" s="1"/>
  <c r="AQ13" i="28"/>
  <c r="BO13" i="28" s="1"/>
  <c r="AP13" i="28"/>
  <c r="BN13" i="28" s="1"/>
  <c r="AO13" i="28"/>
  <c r="BM13" i="28" s="1"/>
  <c r="AN13" i="28"/>
  <c r="BL13" i="28" s="1"/>
  <c r="AM13" i="28"/>
  <c r="BK13" i="28" s="1"/>
  <c r="AL13" i="28"/>
  <c r="AK13" i="28"/>
  <c r="BI13" i="28" s="1"/>
  <c r="AJ13" i="28"/>
  <c r="AI13" i="28"/>
  <c r="BG13" i="28" s="1"/>
  <c r="AH13" i="28"/>
  <c r="BF13" i="28" s="1"/>
  <c r="AG13" i="28"/>
  <c r="BE13" i="28" s="1"/>
  <c r="AF13" i="28"/>
  <c r="AE13" i="28"/>
  <c r="BC13" i="28" s="1"/>
  <c r="AD13" i="28"/>
  <c r="BB13" i="28" s="1"/>
  <c r="AC13" i="28"/>
  <c r="BA13" i="28" s="1"/>
  <c r="AB13" i="28"/>
  <c r="AZ13" i="28" s="1"/>
  <c r="AA13" i="28"/>
  <c r="AY13" i="28" s="1"/>
  <c r="Z13" i="28"/>
  <c r="Y13" i="28"/>
  <c r="AW13" i="28" s="1"/>
  <c r="X13" i="28"/>
  <c r="W13" i="28"/>
  <c r="AU13" i="28" s="1"/>
  <c r="AQ12" i="28"/>
  <c r="BO12" i="28" s="1"/>
  <c r="AP12" i="28"/>
  <c r="AO12" i="28"/>
  <c r="BM12" i="28" s="1"/>
  <c r="AN12" i="28"/>
  <c r="AM12" i="28"/>
  <c r="AL12" i="28"/>
  <c r="AK12" i="28"/>
  <c r="BI12" i="28" s="1"/>
  <c r="AJ12" i="28"/>
  <c r="BH12" i="28" s="1"/>
  <c r="AI12" i="28"/>
  <c r="BG12" i="28" s="1"/>
  <c r="AH12" i="28"/>
  <c r="AG12" i="28"/>
  <c r="AF12" i="28"/>
  <c r="AE12" i="28"/>
  <c r="AD12" i="28"/>
  <c r="AC12" i="28"/>
  <c r="BA12" i="28" s="1"/>
  <c r="AB12" i="28"/>
  <c r="AA12" i="28"/>
  <c r="Z12" i="28"/>
  <c r="Y12" i="28"/>
  <c r="AW12" i="28" s="1"/>
  <c r="X12" i="28"/>
  <c r="AV12" i="28" s="1"/>
  <c r="W12" i="28"/>
  <c r="AU12" i="28" s="1"/>
  <c r="AQ11" i="28"/>
  <c r="BO11" i="28" s="1"/>
  <c r="AP11" i="28"/>
  <c r="BN11" i="28" s="1"/>
  <c r="AO11" i="28"/>
  <c r="BM11" i="28" s="1"/>
  <c r="AN11" i="28"/>
  <c r="BL11" i="28" s="1"/>
  <c r="AM11" i="28"/>
  <c r="BK11" i="28" s="1"/>
  <c r="AL11" i="28"/>
  <c r="AK11" i="28"/>
  <c r="AJ11" i="28"/>
  <c r="BH11" i="28" s="1"/>
  <c r="AI11" i="28"/>
  <c r="BG11" i="28" s="1"/>
  <c r="AH11" i="28"/>
  <c r="BF11" i="28" s="1"/>
  <c r="AG11" i="28"/>
  <c r="BE11" i="28" s="1"/>
  <c r="AF11" i="28"/>
  <c r="AE11" i="28"/>
  <c r="AD11" i="28"/>
  <c r="BB11" i="28" s="1"/>
  <c r="AC11" i="28"/>
  <c r="BA11" i="28" s="1"/>
  <c r="AB11" i="28"/>
  <c r="AZ11" i="28" s="1"/>
  <c r="AA11" i="28"/>
  <c r="AY11" i="28" s="1"/>
  <c r="Z11" i="28"/>
  <c r="Y11" i="28"/>
  <c r="X11" i="28"/>
  <c r="AV11" i="28" s="1"/>
  <c r="W11" i="28"/>
  <c r="AU11" i="28" s="1"/>
  <c r="CS10" i="28"/>
  <c r="AQ10" i="28"/>
  <c r="AP10" i="28"/>
  <c r="AO10" i="28"/>
  <c r="BM10" i="28" s="1"/>
  <c r="AN10" i="28"/>
  <c r="AM10" i="28"/>
  <c r="AL10" i="28"/>
  <c r="AK10" i="28"/>
  <c r="AJ10" i="28"/>
  <c r="AI10" i="28"/>
  <c r="BG10" i="28" s="1"/>
  <c r="AH10" i="28"/>
  <c r="AG10" i="28"/>
  <c r="AF10" i="28"/>
  <c r="AE10" i="28"/>
  <c r="AD10" i="28"/>
  <c r="AC10" i="28"/>
  <c r="BA10" i="28" s="1"/>
  <c r="AB10" i="28"/>
  <c r="AA10" i="28"/>
  <c r="Z10" i="28"/>
  <c r="Y10" i="28"/>
  <c r="X10" i="28"/>
  <c r="W10" i="28"/>
  <c r="AU10" i="28" s="1"/>
  <c r="AQ9" i="28"/>
  <c r="AP9" i="28"/>
  <c r="AO9" i="28"/>
  <c r="BM9" i="28" s="1"/>
  <c r="AN9" i="28"/>
  <c r="AM9" i="28"/>
  <c r="AL9" i="28"/>
  <c r="AK9" i="28"/>
  <c r="AJ9" i="28"/>
  <c r="AI9" i="28"/>
  <c r="BG9" i="28" s="1"/>
  <c r="AH9" i="28"/>
  <c r="AG9" i="28"/>
  <c r="BE9" i="28" s="1"/>
  <c r="AF9" i="28"/>
  <c r="AE9" i="28"/>
  <c r="AD9" i="28"/>
  <c r="AC9" i="28"/>
  <c r="BA9" i="28" s="1"/>
  <c r="AB9" i="28"/>
  <c r="AA9" i="28"/>
  <c r="AY9" i="28" s="1"/>
  <c r="Z9" i="28"/>
  <c r="Y9" i="28"/>
  <c r="X9" i="28"/>
  <c r="W9" i="28"/>
  <c r="AU9" i="28" s="1"/>
  <c r="AQ8" i="28"/>
  <c r="AP8" i="28"/>
  <c r="AO8" i="28"/>
  <c r="BM8" i="28" s="1"/>
  <c r="AN8" i="28"/>
  <c r="AM8" i="28"/>
  <c r="AL8" i="28"/>
  <c r="AK8" i="28"/>
  <c r="AJ8" i="28"/>
  <c r="AI8" i="28"/>
  <c r="BG8" i="28" s="1"/>
  <c r="AH8" i="28"/>
  <c r="AG8" i="28"/>
  <c r="AF8" i="28"/>
  <c r="AE8" i="28"/>
  <c r="AD8" i="28"/>
  <c r="AC8" i="28"/>
  <c r="BA8" i="28" s="1"/>
  <c r="AB8" i="28"/>
  <c r="AA8" i="28"/>
  <c r="Z8" i="28"/>
  <c r="Y8" i="28"/>
  <c r="X8" i="28"/>
  <c r="W8" i="28"/>
  <c r="AU8" i="28" s="1"/>
  <c r="AQ7" i="28"/>
  <c r="AP7" i="28"/>
  <c r="BN7" i="28" s="1"/>
  <c r="AO7" i="28"/>
  <c r="BM7" i="28" s="1"/>
  <c r="AN7" i="28"/>
  <c r="AM7" i="28"/>
  <c r="AL7" i="28"/>
  <c r="AK7" i="28"/>
  <c r="AJ7" i="28"/>
  <c r="BH7" i="28" s="1"/>
  <c r="AI7" i="28"/>
  <c r="BG7" i="28" s="1"/>
  <c r="AH7" i="28"/>
  <c r="AG7" i="28"/>
  <c r="AF7" i="28"/>
  <c r="AE7" i="28"/>
  <c r="AD7" i="28"/>
  <c r="BB7" i="28" s="1"/>
  <c r="AC7" i="28"/>
  <c r="BA7" i="28" s="1"/>
  <c r="AB7" i="28"/>
  <c r="AA7" i="28"/>
  <c r="Z7" i="28"/>
  <c r="Y7" i="28"/>
  <c r="X7" i="28"/>
  <c r="AV7" i="28" s="1"/>
  <c r="W7" i="28"/>
  <c r="AU7" i="28" s="1"/>
  <c r="AQ6" i="28"/>
  <c r="AP6" i="28"/>
  <c r="BN6" i="28" s="1"/>
  <c r="AO6" i="28"/>
  <c r="BM6" i="28" s="1"/>
  <c r="AN6" i="28"/>
  <c r="AM6" i="28"/>
  <c r="AL6" i="28"/>
  <c r="AK6" i="28"/>
  <c r="AJ6" i="28"/>
  <c r="BH6" i="28" s="1"/>
  <c r="AI6" i="28"/>
  <c r="BG6" i="28" s="1"/>
  <c r="AH6" i="28"/>
  <c r="AG6" i="28"/>
  <c r="AF6" i="28"/>
  <c r="AE6" i="28"/>
  <c r="AD6" i="28"/>
  <c r="BB6" i="28" s="1"/>
  <c r="AC6" i="28"/>
  <c r="BA6" i="28" s="1"/>
  <c r="AB6" i="28"/>
  <c r="AA6" i="28"/>
  <c r="Z6" i="28"/>
  <c r="Y6" i="28"/>
  <c r="X6" i="28"/>
  <c r="AV6" i="28" s="1"/>
  <c r="W6" i="28"/>
  <c r="AU6" i="28" s="1"/>
  <c r="DL5" i="28"/>
  <c r="DK5" i="28"/>
  <c r="DJ5" i="28"/>
  <c r="DI5" i="28"/>
  <c r="DH5" i="28"/>
  <c r="DG5" i="28"/>
  <c r="DF5" i="28"/>
  <c r="DE5" i="28"/>
  <c r="DD5" i="28"/>
  <c r="DC5" i="28"/>
  <c r="DB5" i="28"/>
  <c r="DA5" i="28"/>
  <c r="CZ5" i="28"/>
  <c r="CY5" i="28"/>
  <c r="CX5" i="28"/>
  <c r="CW5" i="28"/>
  <c r="CV5" i="28"/>
  <c r="CU5" i="28"/>
  <c r="CT5" i="28"/>
  <c r="CS5" i="28"/>
  <c r="CR5" i="28"/>
  <c r="AQ5" i="28"/>
  <c r="AP5" i="28"/>
  <c r="BN5" i="28" s="1"/>
  <c r="AO5" i="28"/>
  <c r="BM5" i="28" s="1"/>
  <c r="AN5" i="28"/>
  <c r="AM5" i="28"/>
  <c r="AL5" i="28"/>
  <c r="AK5" i="28"/>
  <c r="AJ5" i="28"/>
  <c r="BH5" i="28" s="1"/>
  <c r="AI5" i="28"/>
  <c r="BG5" i="28" s="1"/>
  <c r="AH5" i="28"/>
  <c r="AG5" i="28"/>
  <c r="AF5" i="28"/>
  <c r="AE5" i="28"/>
  <c r="AD5" i="28"/>
  <c r="BB5" i="28" s="1"/>
  <c r="AC5" i="28"/>
  <c r="BA5" i="28" s="1"/>
  <c r="AB5" i="28"/>
  <c r="AA5" i="28"/>
  <c r="Z5" i="28"/>
  <c r="Y5" i="28"/>
  <c r="X5" i="28"/>
  <c r="W5" i="28"/>
  <c r="AU5" i="28" s="1"/>
  <c r="CE4" i="28"/>
  <c r="BO4" i="28"/>
  <c r="BJ4" i="28"/>
  <c r="BC4" i="28"/>
  <c r="AX4" i="28"/>
  <c r="AQ4" i="28"/>
  <c r="CM4" i="28" s="1"/>
  <c r="AP4" i="28"/>
  <c r="CL4" i="28" s="1"/>
  <c r="AO4" i="28"/>
  <c r="CK4" i="28" s="1"/>
  <c r="AN4" i="28"/>
  <c r="BL4" i="28" s="1"/>
  <c r="AM4" i="28"/>
  <c r="CI4" i="28" s="1"/>
  <c r="AL4" i="28"/>
  <c r="CH4" i="28" s="1"/>
  <c r="AK4" i="28"/>
  <c r="CG4" i="28" s="1"/>
  <c r="AJ4" i="28"/>
  <c r="CF4" i="28" s="1"/>
  <c r="AI4" i="28"/>
  <c r="BG4" i="28" s="1"/>
  <c r="AH4" i="28"/>
  <c r="BF4" i="28" s="1"/>
  <c r="AG4" i="28"/>
  <c r="BE4" i="28" s="1"/>
  <c r="AF4" i="28"/>
  <c r="CB4" i="28" s="1"/>
  <c r="AE4" i="28"/>
  <c r="CA4" i="28" s="1"/>
  <c r="AD4" i="28"/>
  <c r="BZ4" i="28" s="1"/>
  <c r="AC4" i="28"/>
  <c r="BY4" i="28" s="1"/>
  <c r="AB4" i="28"/>
  <c r="AZ4" i="28" s="1"/>
  <c r="AA4" i="28"/>
  <c r="AY4" i="28" s="1"/>
  <c r="Z4" i="28"/>
  <c r="BV4" i="28" s="1"/>
  <c r="Y4" i="28"/>
  <c r="BU4" i="28" s="1"/>
  <c r="X4" i="28"/>
  <c r="AV4" i="28" s="1"/>
  <c r="W4" i="28"/>
  <c r="BS4" i="28" s="1"/>
  <c r="AT3" i="28"/>
  <c r="AR21" i="27"/>
  <c r="AQ21" i="27"/>
  <c r="AP21" i="27"/>
  <c r="AO21" i="27"/>
  <c r="AN21" i="27"/>
  <c r="AM21" i="27"/>
  <c r="AL21" i="27"/>
  <c r="AK21" i="27"/>
  <c r="AJ21" i="27"/>
  <c r="AI21" i="27"/>
  <c r="AH21" i="27"/>
  <c r="AG21" i="27"/>
  <c r="AF21" i="27"/>
  <c r="AE21" i="27"/>
  <c r="AD21" i="27"/>
  <c r="AC21" i="27"/>
  <c r="AB21" i="27"/>
  <c r="AA21" i="27"/>
  <c r="Z21" i="27"/>
  <c r="Y21" i="27"/>
  <c r="X21" i="27"/>
  <c r="W21" i="27"/>
  <c r="AR20" i="27"/>
  <c r="AQ20" i="27"/>
  <c r="BP20" i="27" s="1"/>
  <c r="AP20" i="27"/>
  <c r="BO20" i="27" s="1"/>
  <c r="AO20" i="27"/>
  <c r="AN20" i="27"/>
  <c r="AM20" i="27"/>
  <c r="AL20" i="27"/>
  <c r="AK20" i="27"/>
  <c r="BJ20" i="27" s="1"/>
  <c r="AJ20" i="27"/>
  <c r="BI20" i="27" s="1"/>
  <c r="AI20" i="27"/>
  <c r="AH20" i="27"/>
  <c r="AG20" i="27"/>
  <c r="AF20" i="27"/>
  <c r="AE20" i="27"/>
  <c r="BD20" i="27" s="1"/>
  <c r="AD20" i="27"/>
  <c r="BC20" i="27" s="1"/>
  <c r="AC20" i="27"/>
  <c r="AB20" i="27"/>
  <c r="AA20" i="27"/>
  <c r="Z20" i="27"/>
  <c r="Y20" i="27"/>
  <c r="AX20" i="27" s="1"/>
  <c r="X20" i="27"/>
  <c r="AW20" i="27" s="1"/>
  <c r="W20" i="27"/>
  <c r="AR19" i="27"/>
  <c r="AQ19" i="27"/>
  <c r="BP19" i="27" s="1"/>
  <c r="AP19" i="27"/>
  <c r="BO19" i="27" s="1"/>
  <c r="AO19" i="27"/>
  <c r="AN19" i="27"/>
  <c r="AM19" i="27"/>
  <c r="AL19" i="27"/>
  <c r="AK19" i="27"/>
  <c r="BJ19" i="27" s="1"/>
  <c r="AJ19" i="27"/>
  <c r="BI19" i="27" s="1"/>
  <c r="AI19" i="27"/>
  <c r="AH19" i="27"/>
  <c r="AG19" i="27"/>
  <c r="AF19" i="27"/>
  <c r="AE19" i="27"/>
  <c r="BD19" i="27" s="1"/>
  <c r="AD19" i="27"/>
  <c r="BC19" i="27" s="1"/>
  <c r="AC19" i="27"/>
  <c r="AB19" i="27"/>
  <c r="AA19" i="27"/>
  <c r="Z19" i="27"/>
  <c r="Y19" i="27"/>
  <c r="AX19" i="27" s="1"/>
  <c r="X19" i="27"/>
  <c r="AW19" i="27" s="1"/>
  <c r="W19" i="27"/>
  <c r="AR18" i="27"/>
  <c r="AQ18" i="27"/>
  <c r="BP18" i="27" s="1"/>
  <c r="AP18" i="27"/>
  <c r="BO18" i="27" s="1"/>
  <c r="AO18" i="27"/>
  <c r="AN18" i="27"/>
  <c r="AM18" i="27"/>
  <c r="BL18" i="27" s="1"/>
  <c r="AL18" i="27"/>
  <c r="AK18" i="27"/>
  <c r="BJ18" i="27" s="1"/>
  <c r="AJ18" i="27"/>
  <c r="BI18" i="27" s="1"/>
  <c r="AI18" i="27"/>
  <c r="AH18" i="27"/>
  <c r="AG18" i="27"/>
  <c r="BF18" i="27" s="1"/>
  <c r="AF18" i="27"/>
  <c r="AE18" i="27"/>
  <c r="BD18" i="27" s="1"/>
  <c r="AD18" i="27"/>
  <c r="BC18" i="27" s="1"/>
  <c r="AC18" i="27"/>
  <c r="AB18" i="27"/>
  <c r="AA18" i="27"/>
  <c r="Z18" i="27"/>
  <c r="Y18" i="27"/>
  <c r="AX18" i="27" s="1"/>
  <c r="X18" i="27"/>
  <c r="AW18" i="27" s="1"/>
  <c r="W18" i="27"/>
  <c r="AV18" i="27" s="1"/>
  <c r="AR17" i="27"/>
  <c r="AQ17" i="27"/>
  <c r="BP17" i="27" s="1"/>
  <c r="AP17" i="27"/>
  <c r="BO17" i="27" s="1"/>
  <c r="AO17" i="27"/>
  <c r="AN17" i="27"/>
  <c r="AM17" i="27"/>
  <c r="BL17" i="27" s="1"/>
  <c r="AL17" i="27"/>
  <c r="AK17" i="27"/>
  <c r="BJ17" i="27" s="1"/>
  <c r="AJ17" i="27"/>
  <c r="BI17" i="27" s="1"/>
  <c r="AI17" i="27"/>
  <c r="AH17" i="27"/>
  <c r="AG17" i="27"/>
  <c r="BF17" i="27" s="1"/>
  <c r="AF17" i="27"/>
  <c r="AE17" i="27"/>
  <c r="BD17" i="27" s="1"/>
  <c r="AD17" i="27"/>
  <c r="BC17" i="27" s="1"/>
  <c r="AC17" i="27"/>
  <c r="AB17" i="27"/>
  <c r="AA17" i="27"/>
  <c r="Z17" i="27"/>
  <c r="AY17" i="27" s="1"/>
  <c r="Y17" i="27"/>
  <c r="AX17" i="27" s="1"/>
  <c r="X17" i="27"/>
  <c r="AW17" i="27" s="1"/>
  <c r="W17" i="27"/>
  <c r="AR16" i="27"/>
  <c r="AQ16" i="27"/>
  <c r="BP16" i="27" s="1"/>
  <c r="AP16" i="27"/>
  <c r="BO16" i="27" s="1"/>
  <c r="AO16" i="27"/>
  <c r="AN16" i="27"/>
  <c r="AM16" i="27"/>
  <c r="AL16" i="27"/>
  <c r="BK16" i="27" s="1"/>
  <c r="AK16" i="27"/>
  <c r="BJ16" i="27" s="1"/>
  <c r="AJ16" i="27"/>
  <c r="BI16" i="27" s="1"/>
  <c r="AI16" i="27"/>
  <c r="AH16" i="27"/>
  <c r="AG16" i="27"/>
  <c r="AF16" i="27"/>
  <c r="BE16" i="27" s="1"/>
  <c r="AE16" i="27"/>
  <c r="BD16" i="27" s="1"/>
  <c r="AD16" i="27"/>
  <c r="BC16" i="27" s="1"/>
  <c r="AC16" i="27"/>
  <c r="AB16" i="27"/>
  <c r="AA16" i="27"/>
  <c r="Z16" i="27"/>
  <c r="AY16" i="27" s="1"/>
  <c r="Y16" i="27"/>
  <c r="AX16" i="27" s="1"/>
  <c r="X16" i="27"/>
  <c r="AW16" i="27" s="1"/>
  <c r="W16" i="27"/>
  <c r="AR15" i="27"/>
  <c r="AQ15" i="27"/>
  <c r="BP15" i="27" s="1"/>
  <c r="AP15" i="27"/>
  <c r="BO15" i="27" s="1"/>
  <c r="AO15" i="27"/>
  <c r="AN15" i="27"/>
  <c r="AM15" i="27"/>
  <c r="AL15" i="27"/>
  <c r="AK15" i="27"/>
  <c r="BJ15" i="27" s="1"/>
  <c r="AJ15" i="27"/>
  <c r="BI15" i="27" s="1"/>
  <c r="AI15" i="27"/>
  <c r="AH15" i="27"/>
  <c r="AG15" i="27"/>
  <c r="AF15" i="27"/>
  <c r="AE15" i="27"/>
  <c r="BD15" i="27" s="1"/>
  <c r="AD15" i="27"/>
  <c r="BC15" i="27" s="1"/>
  <c r="AC15" i="27"/>
  <c r="BB15" i="27" s="1"/>
  <c r="AB15" i="27"/>
  <c r="AA15" i="27"/>
  <c r="Z15" i="27"/>
  <c r="Y15" i="27"/>
  <c r="AX15" i="27" s="1"/>
  <c r="X15" i="27"/>
  <c r="AW15" i="27" s="1"/>
  <c r="W15" i="27"/>
  <c r="AR14" i="27"/>
  <c r="BQ14" i="27" s="1"/>
  <c r="AQ14" i="27"/>
  <c r="BP14" i="27" s="1"/>
  <c r="AP14" i="27"/>
  <c r="BO14" i="27" s="1"/>
  <c r="AO14" i="27"/>
  <c r="AN14" i="27"/>
  <c r="AM14" i="27"/>
  <c r="AL14" i="27"/>
  <c r="AK14" i="27"/>
  <c r="BJ14" i="27" s="1"/>
  <c r="AJ14" i="27"/>
  <c r="BI14" i="27" s="1"/>
  <c r="AI14" i="27"/>
  <c r="AH14" i="27"/>
  <c r="AG14" i="27"/>
  <c r="BF14" i="27" s="1"/>
  <c r="AF14" i="27"/>
  <c r="AE14" i="27"/>
  <c r="BD14" i="27" s="1"/>
  <c r="AD14" i="27"/>
  <c r="BC14" i="27" s="1"/>
  <c r="AC14" i="27"/>
  <c r="AB14" i="27"/>
  <c r="AA14" i="27"/>
  <c r="AZ14" i="27" s="1"/>
  <c r="Z14" i="27"/>
  <c r="Y14" i="27"/>
  <c r="AX14" i="27" s="1"/>
  <c r="X14" i="27"/>
  <c r="AW14" i="27" s="1"/>
  <c r="W14" i="27"/>
  <c r="AR13" i="27"/>
  <c r="AQ13" i="27"/>
  <c r="BP13" i="27" s="1"/>
  <c r="AP13" i="27"/>
  <c r="BO13" i="27" s="1"/>
  <c r="AO13" i="27"/>
  <c r="AN13" i="27"/>
  <c r="AM13" i="27"/>
  <c r="BL13" i="27" s="1"/>
  <c r="AL13" i="27"/>
  <c r="BK13" i="27" s="1"/>
  <c r="AK13" i="27"/>
  <c r="BJ13" i="27" s="1"/>
  <c r="AJ13" i="27"/>
  <c r="BI13" i="27" s="1"/>
  <c r="AI13" i="27"/>
  <c r="AH13" i="27"/>
  <c r="AG13" i="27"/>
  <c r="AF13" i="27"/>
  <c r="BE13" i="27" s="1"/>
  <c r="AE13" i="27"/>
  <c r="BD13" i="27" s="1"/>
  <c r="AD13" i="27"/>
  <c r="BC13" i="27" s="1"/>
  <c r="AC13" i="27"/>
  <c r="AB13" i="27"/>
  <c r="AA13" i="27"/>
  <c r="Z13" i="27"/>
  <c r="AY13" i="27" s="1"/>
  <c r="Y13" i="27"/>
  <c r="AX13" i="27" s="1"/>
  <c r="X13" i="27"/>
  <c r="AW13" i="27" s="1"/>
  <c r="W13" i="27"/>
  <c r="AR12" i="27"/>
  <c r="AQ12" i="27"/>
  <c r="BP12" i="27" s="1"/>
  <c r="AP12" i="27"/>
  <c r="BO12" i="27" s="1"/>
  <c r="AO12" i="27"/>
  <c r="BN12" i="27" s="1"/>
  <c r="AN12" i="27"/>
  <c r="AM12" i="27"/>
  <c r="BL12" i="27" s="1"/>
  <c r="AL12" i="27"/>
  <c r="AK12" i="27"/>
  <c r="BJ12" i="27" s="1"/>
  <c r="AJ12" i="27"/>
  <c r="BI12" i="27" s="1"/>
  <c r="AI12" i="27"/>
  <c r="AH12" i="27"/>
  <c r="AG12" i="27"/>
  <c r="BF12" i="27" s="1"/>
  <c r="AF12" i="27"/>
  <c r="AE12" i="27"/>
  <c r="BD12" i="27" s="1"/>
  <c r="AD12" i="27"/>
  <c r="BC12" i="27" s="1"/>
  <c r="AC12" i="27"/>
  <c r="AB12" i="27"/>
  <c r="AA12" i="27"/>
  <c r="AZ12" i="27" s="1"/>
  <c r="Z12" i="27"/>
  <c r="Y12" i="27"/>
  <c r="AX12" i="27" s="1"/>
  <c r="X12" i="27"/>
  <c r="AW12" i="27" s="1"/>
  <c r="W12" i="27"/>
  <c r="AR11" i="27"/>
  <c r="AQ11" i="27"/>
  <c r="BP11" i="27" s="1"/>
  <c r="AP11" i="27"/>
  <c r="BO11" i="27" s="1"/>
  <c r="AO11" i="27"/>
  <c r="AN11" i="27"/>
  <c r="AM11" i="27"/>
  <c r="AL11" i="27"/>
  <c r="AK11" i="27"/>
  <c r="BJ11" i="27" s="1"/>
  <c r="AJ11" i="27"/>
  <c r="BI11" i="27" s="1"/>
  <c r="AI11" i="27"/>
  <c r="AH11" i="27"/>
  <c r="AG11" i="27"/>
  <c r="AF11" i="27"/>
  <c r="AE11" i="27"/>
  <c r="BD11" i="27" s="1"/>
  <c r="AD11" i="27"/>
  <c r="BC11" i="27" s="1"/>
  <c r="AC11" i="27"/>
  <c r="AB11" i="27"/>
  <c r="AA11" i="27"/>
  <c r="Z11" i="27"/>
  <c r="Y11" i="27"/>
  <c r="AX11" i="27" s="1"/>
  <c r="X11" i="27"/>
  <c r="AW11" i="27" s="1"/>
  <c r="W11" i="27"/>
  <c r="CV10" i="27"/>
  <c r="AR10" i="27"/>
  <c r="AQ10" i="27"/>
  <c r="BP10" i="27" s="1"/>
  <c r="AP10" i="27"/>
  <c r="BO10" i="27" s="1"/>
  <c r="AO10" i="27"/>
  <c r="AN10" i="27"/>
  <c r="AM10" i="27"/>
  <c r="AL10" i="27"/>
  <c r="AK10" i="27"/>
  <c r="BJ10" i="27" s="1"/>
  <c r="AJ10" i="27"/>
  <c r="BI10" i="27" s="1"/>
  <c r="AI10" i="27"/>
  <c r="AH10" i="27"/>
  <c r="AG10" i="27"/>
  <c r="AF10" i="27"/>
  <c r="AE10" i="27"/>
  <c r="BD10" i="27" s="1"/>
  <c r="AD10" i="27"/>
  <c r="BC10" i="27" s="1"/>
  <c r="AC10" i="27"/>
  <c r="AB10" i="27"/>
  <c r="AA10" i="27"/>
  <c r="Z10" i="27"/>
  <c r="Y10" i="27"/>
  <c r="AX10" i="27" s="1"/>
  <c r="X10" i="27"/>
  <c r="AW10" i="27" s="1"/>
  <c r="W10" i="27"/>
  <c r="AR9" i="27"/>
  <c r="AQ9" i="27"/>
  <c r="BP9" i="27" s="1"/>
  <c r="AP9" i="27"/>
  <c r="BO9" i="27" s="1"/>
  <c r="AO9" i="27"/>
  <c r="AN9" i="27"/>
  <c r="AM9" i="27"/>
  <c r="BL9" i="27" s="1"/>
  <c r="AL9" i="27"/>
  <c r="BK9" i="27" s="1"/>
  <c r="AK9" i="27"/>
  <c r="BJ9" i="27" s="1"/>
  <c r="AJ9" i="27"/>
  <c r="BI9" i="27" s="1"/>
  <c r="AI9" i="27"/>
  <c r="AH9" i="27"/>
  <c r="AG9" i="27"/>
  <c r="BF9" i="27" s="1"/>
  <c r="AF9" i="27"/>
  <c r="BE9" i="27" s="1"/>
  <c r="AE9" i="27"/>
  <c r="BD9" i="27" s="1"/>
  <c r="AD9" i="27"/>
  <c r="BC9" i="27" s="1"/>
  <c r="AC9" i="27"/>
  <c r="AB9" i="27"/>
  <c r="BA9" i="27" s="1"/>
  <c r="AA9" i="27"/>
  <c r="AZ9" i="27" s="1"/>
  <c r="Z9" i="27"/>
  <c r="AY9" i="27" s="1"/>
  <c r="Y9" i="27"/>
  <c r="AX9" i="27" s="1"/>
  <c r="X9" i="27"/>
  <c r="AW9" i="27" s="1"/>
  <c r="W9" i="27"/>
  <c r="AR8" i="27"/>
  <c r="AQ8" i="27"/>
  <c r="BP8" i="27" s="1"/>
  <c r="AP8" i="27"/>
  <c r="BO8" i="27" s="1"/>
  <c r="AO8" i="27"/>
  <c r="AN8" i="27"/>
  <c r="AM8" i="27"/>
  <c r="BL8" i="27" s="1"/>
  <c r="AL8" i="27"/>
  <c r="AK8" i="27"/>
  <c r="BJ8" i="27" s="1"/>
  <c r="AJ8" i="27"/>
  <c r="BI8" i="27" s="1"/>
  <c r="AI8" i="27"/>
  <c r="AH8" i="27"/>
  <c r="AG8" i="27"/>
  <c r="AF8" i="27"/>
  <c r="AE8" i="27"/>
  <c r="BD8" i="27" s="1"/>
  <c r="AD8" i="27"/>
  <c r="BC8" i="27" s="1"/>
  <c r="AC8" i="27"/>
  <c r="AB8" i="27"/>
  <c r="AA8" i="27"/>
  <c r="AZ8" i="27" s="1"/>
  <c r="Z8" i="27"/>
  <c r="Y8" i="27"/>
  <c r="AX8" i="27" s="1"/>
  <c r="X8" i="27"/>
  <c r="AW8" i="27" s="1"/>
  <c r="W8" i="27"/>
  <c r="AR7" i="27"/>
  <c r="AQ7" i="27"/>
  <c r="BP7" i="27" s="1"/>
  <c r="AP7" i="27"/>
  <c r="BO7" i="27" s="1"/>
  <c r="AO7" i="27"/>
  <c r="AN7" i="27"/>
  <c r="AM7" i="27"/>
  <c r="AL7" i="27"/>
  <c r="AK7" i="27"/>
  <c r="BJ7" i="27" s="1"/>
  <c r="AJ7" i="27"/>
  <c r="BI7" i="27" s="1"/>
  <c r="AI7" i="27"/>
  <c r="AH7" i="27"/>
  <c r="AG7" i="27"/>
  <c r="AF7" i="27"/>
  <c r="AE7" i="27"/>
  <c r="BD7" i="27" s="1"/>
  <c r="AD7" i="27"/>
  <c r="BC7" i="27" s="1"/>
  <c r="AC7" i="27"/>
  <c r="AB7" i="27"/>
  <c r="AA7" i="27"/>
  <c r="Z7" i="27"/>
  <c r="Y7" i="27"/>
  <c r="AX7" i="27" s="1"/>
  <c r="X7" i="27"/>
  <c r="AW7" i="27" s="1"/>
  <c r="W7" i="27"/>
  <c r="AR6" i="27"/>
  <c r="AQ6" i="27"/>
  <c r="BP6" i="27" s="1"/>
  <c r="AP6" i="27"/>
  <c r="BO6" i="27" s="1"/>
  <c r="AO6" i="27"/>
  <c r="AN6" i="27"/>
  <c r="AM6" i="27"/>
  <c r="BL6" i="27" s="1"/>
  <c r="AL6" i="27"/>
  <c r="AK6" i="27"/>
  <c r="BJ6" i="27" s="1"/>
  <c r="AJ6" i="27"/>
  <c r="BI6" i="27" s="1"/>
  <c r="AI6" i="27"/>
  <c r="AH6" i="27"/>
  <c r="AG6" i="27"/>
  <c r="AF6" i="27"/>
  <c r="AE6" i="27"/>
  <c r="BD6" i="27" s="1"/>
  <c r="AD6" i="27"/>
  <c r="BC6" i="27" s="1"/>
  <c r="AC6" i="27"/>
  <c r="AB6" i="27"/>
  <c r="AA6" i="27"/>
  <c r="AZ6" i="27" s="1"/>
  <c r="Z6" i="27"/>
  <c r="Y6" i="27"/>
  <c r="AX6" i="27" s="1"/>
  <c r="X6" i="27"/>
  <c r="AW6" i="27" s="1"/>
  <c r="W6" i="27"/>
  <c r="DP5" i="27"/>
  <c r="DO5" i="27"/>
  <c r="DN5" i="27"/>
  <c r="DM5" i="27"/>
  <c r="DL5" i="27"/>
  <c r="DK5" i="27"/>
  <c r="DJ5" i="27"/>
  <c r="DI5" i="27"/>
  <c r="DH5" i="27"/>
  <c r="DG5" i="27"/>
  <c r="DF5" i="27"/>
  <c r="DE5" i="27"/>
  <c r="DD5" i="27"/>
  <c r="DC5" i="27"/>
  <c r="DB5" i="27"/>
  <c r="DA5" i="27"/>
  <c r="CZ5" i="27"/>
  <c r="CY5" i="27"/>
  <c r="CX5" i="27"/>
  <c r="CW5" i="27"/>
  <c r="CV5" i="27"/>
  <c r="CU5" i="27"/>
  <c r="AR5" i="27"/>
  <c r="AQ5" i="27"/>
  <c r="BP5" i="27" s="1"/>
  <c r="AP5" i="27"/>
  <c r="BO5" i="27" s="1"/>
  <c r="AO5" i="27"/>
  <c r="AN5" i="27"/>
  <c r="AM5" i="27"/>
  <c r="BL5" i="27" s="1"/>
  <c r="CK5" i="27" s="1"/>
  <c r="AL5" i="27"/>
  <c r="AK5" i="27"/>
  <c r="BJ5" i="27" s="1"/>
  <c r="AJ5" i="27"/>
  <c r="BI5" i="27" s="1"/>
  <c r="AI5" i="27"/>
  <c r="AH5" i="27"/>
  <c r="AG5" i="27"/>
  <c r="BF5" i="27" s="1"/>
  <c r="AF5" i="27"/>
  <c r="AE5" i="27"/>
  <c r="BD5" i="27" s="1"/>
  <c r="AD5" i="27"/>
  <c r="BC5" i="27" s="1"/>
  <c r="AC5" i="27"/>
  <c r="AB5" i="27"/>
  <c r="AA5" i="27"/>
  <c r="AZ5" i="27" s="1"/>
  <c r="BY6" i="27" s="1"/>
  <c r="Z5" i="27"/>
  <c r="AY5" i="27" s="1"/>
  <c r="BX5" i="27" s="1"/>
  <c r="Y5" i="27"/>
  <c r="AX5" i="27" s="1"/>
  <c r="X5" i="27"/>
  <c r="AW5" i="27" s="1"/>
  <c r="W5" i="27"/>
  <c r="CP4" i="27"/>
  <c r="CD4" i="27"/>
  <c r="BE4" i="27"/>
  <c r="AQ4" i="27"/>
  <c r="BP4" i="27" s="1"/>
  <c r="AP4" i="27"/>
  <c r="CN4" i="27" s="1"/>
  <c r="AO4" i="27"/>
  <c r="CM4" i="27" s="1"/>
  <c r="AN4" i="27"/>
  <c r="CL4" i="27" s="1"/>
  <c r="AM4" i="27"/>
  <c r="BL4" i="27" s="1"/>
  <c r="AL4" i="27"/>
  <c r="CJ4" i="27" s="1"/>
  <c r="AK4" i="27"/>
  <c r="BJ4" i="27" s="1"/>
  <c r="AJ4" i="27"/>
  <c r="CH4" i="27" s="1"/>
  <c r="AI4" i="27"/>
  <c r="CG4" i="27" s="1"/>
  <c r="AH4" i="27"/>
  <c r="CF4" i="27" s="1"/>
  <c r="AG4" i="27"/>
  <c r="BF4" i="27" s="1"/>
  <c r="AF4" i="27"/>
  <c r="AE4" i="27"/>
  <c r="BD4" i="27" s="1"/>
  <c r="AD4" i="27"/>
  <c r="CB4" i="27" s="1"/>
  <c r="AC4" i="27"/>
  <c r="BB4" i="27" s="1"/>
  <c r="AB4" i="27"/>
  <c r="BZ4" i="27" s="1"/>
  <c r="AA4" i="27"/>
  <c r="AZ4" i="27" s="1"/>
  <c r="Z4" i="27"/>
  <c r="BX4" i="27" s="1"/>
  <c r="Y4" i="27"/>
  <c r="AX4" i="27" s="1"/>
  <c r="X4" i="27"/>
  <c r="BV4" i="27" s="1"/>
  <c r="W4" i="27"/>
  <c r="BU4" i="27" s="1"/>
  <c r="BT3" i="27"/>
  <c r="AU3" i="27"/>
  <c r="V3" i="27"/>
  <c r="AQ570" i="26"/>
  <c r="AP570" i="26"/>
  <c r="AO570" i="26"/>
  <c r="AN570" i="26"/>
  <c r="AM570" i="26"/>
  <c r="AL570" i="26"/>
  <c r="AK570" i="26"/>
  <c r="AJ570" i="26"/>
  <c r="AI570" i="26"/>
  <c r="AH570" i="26"/>
  <c r="AG570" i="26"/>
  <c r="AF570" i="26"/>
  <c r="AE570" i="26"/>
  <c r="AD570" i="26"/>
  <c r="AC570" i="26"/>
  <c r="AB570" i="26"/>
  <c r="AA570" i="26"/>
  <c r="Z570" i="26"/>
  <c r="Y570" i="26"/>
  <c r="X570" i="26"/>
  <c r="W570" i="26"/>
  <c r="AQ569" i="26"/>
  <c r="AP569" i="26"/>
  <c r="AO569" i="26"/>
  <c r="AN569" i="26"/>
  <c r="AM569" i="26"/>
  <c r="AL569" i="26"/>
  <c r="AK569" i="26"/>
  <c r="AJ569" i="26"/>
  <c r="AI569" i="26"/>
  <c r="AH569" i="26"/>
  <c r="AG569" i="26"/>
  <c r="AF569" i="26"/>
  <c r="BD569" i="26" s="1"/>
  <c r="AE569" i="26"/>
  <c r="AD569" i="26"/>
  <c r="AC569" i="26"/>
  <c r="AB569" i="26"/>
  <c r="AA569" i="26"/>
  <c r="Z569" i="26"/>
  <c r="Y569" i="26"/>
  <c r="X569" i="26"/>
  <c r="W569" i="26"/>
  <c r="AQ568" i="26"/>
  <c r="AP568" i="26"/>
  <c r="AO568" i="26"/>
  <c r="BM568" i="26" s="1"/>
  <c r="AN568" i="26"/>
  <c r="BL568" i="26" s="1"/>
  <c r="AM568" i="26"/>
  <c r="AL568" i="26"/>
  <c r="BJ568" i="26" s="1"/>
  <c r="AK568" i="26"/>
  <c r="AJ568" i="26"/>
  <c r="AI568" i="26"/>
  <c r="BG568" i="26" s="1"/>
  <c r="AH568" i="26"/>
  <c r="BF568" i="26" s="1"/>
  <c r="AG568" i="26"/>
  <c r="AF568" i="26"/>
  <c r="BD568" i="26" s="1"/>
  <c r="AE568" i="26"/>
  <c r="AD568" i="26"/>
  <c r="AC568" i="26"/>
  <c r="BA568" i="26" s="1"/>
  <c r="AB568" i="26"/>
  <c r="AZ568" i="26" s="1"/>
  <c r="AA568" i="26"/>
  <c r="Z568" i="26"/>
  <c r="AX568" i="26" s="1"/>
  <c r="Y568" i="26"/>
  <c r="X568" i="26"/>
  <c r="W568" i="26"/>
  <c r="AU568" i="26" s="1"/>
  <c r="AQ567" i="26"/>
  <c r="AP567" i="26"/>
  <c r="AO567" i="26"/>
  <c r="AN567" i="26"/>
  <c r="AM567" i="26"/>
  <c r="AL567" i="26"/>
  <c r="AK567" i="26"/>
  <c r="AJ567" i="26"/>
  <c r="AI567" i="26"/>
  <c r="AH567" i="26"/>
  <c r="AG567" i="26"/>
  <c r="AF567" i="26"/>
  <c r="AE567" i="26"/>
  <c r="AD567" i="26"/>
  <c r="AC567" i="26"/>
  <c r="AB567" i="26"/>
  <c r="AA567" i="26"/>
  <c r="Z567" i="26"/>
  <c r="AX567" i="26" s="1"/>
  <c r="Y567" i="26"/>
  <c r="X567" i="26"/>
  <c r="W567" i="26"/>
  <c r="AQ566" i="26"/>
  <c r="AP566" i="26"/>
  <c r="AO566" i="26"/>
  <c r="BM566" i="26" s="1"/>
  <c r="AN566" i="26"/>
  <c r="BL566" i="26" s="1"/>
  <c r="AM566" i="26"/>
  <c r="AL566" i="26"/>
  <c r="BJ566" i="26" s="1"/>
  <c r="AK566" i="26"/>
  <c r="AJ566" i="26"/>
  <c r="AI566" i="26"/>
  <c r="BG566" i="26" s="1"/>
  <c r="AH566" i="26"/>
  <c r="BF566" i="26" s="1"/>
  <c r="AG566" i="26"/>
  <c r="AF566" i="26"/>
  <c r="AE566" i="26"/>
  <c r="AD566" i="26"/>
  <c r="AC566" i="26"/>
  <c r="BA566" i="26" s="1"/>
  <c r="AB566" i="26"/>
  <c r="AZ566" i="26" s="1"/>
  <c r="AA566" i="26"/>
  <c r="Z566" i="26"/>
  <c r="AX566" i="26" s="1"/>
  <c r="Y566" i="26"/>
  <c r="X566" i="26"/>
  <c r="W566" i="26"/>
  <c r="AU566" i="26" s="1"/>
  <c r="AQ565" i="26"/>
  <c r="BO565" i="26" s="1"/>
  <c r="AP565" i="26"/>
  <c r="AO565" i="26"/>
  <c r="AN565" i="26"/>
  <c r="AM565" i="26"/>
  <c r="AL565" i="26"/>
  <c r="AK565" i="26"/>
  <c r="BI565" i="26" s="1"/>
  <c r="AJ565" i="26"/>
  <c r="AI565" i="26"/>
  <c r="AH565" i="26"/>
  <c r="AG565" i="26"/>
  <c r="AF565" i="26"/>
  <c r="BD565" i="26" s="1"/>
  <c r="AE565" i="26"/>
  <c r="BC565" i="26" s="1"/>
  <c r="AD565" i="26"/>
  <c r="AC565" i="26"/>
  <c r="AB565" i="26"/>
  <c r="AA565" i="26"/>
  <c r="Z565" i="26"/>
  <c r="Y565" i="26"/>
  <c r="AW565" i="26" s="1"/>
  <c r="X565" i="26"/>
  <c r="W565" i="26"/>
  <c r="AQ564" i="26"/>
  <c r="AP564" i="26"/>
  <c r="AO564" i="26"/>
  <c r="BM564" i="26" s="1"/>
  <c r="AN564" i="26"/>
  <c r="BL564" i="26" s="1"/>
  <c r="AM564" i="26"/>
  <c r="AL564" i="26"/>
  <c r="BJ564" i="26" s="1"/>
  <c r="AK564" i="26"/>
  <c r="AJ564" i="26"/>
  <c r="AI564" i="26"/>
  <c r="BG564" i="26" s="1"/>
  <c r="AH564" i="26"/>
  <c r="BF564" i="26" s="1"/>
  <c r="AG564" i="26"/>
  <c r="AF564" i="26"/>
  <c r="BD564" i="26" s="1"/>
  <c r="AE564" i="26"/>
  <c r="AD564" i="26"/>
  <c r="BB564" i="26" s="1"/>
  <c r="AC564" i="26"/>
  <c r="BA564" i="26" s="1"/>
  <c r="AB564" i="26"/>
  <c r="AZ564" i="26" s="1"/>
  <c r="AA564" i="26"/>
  <c r="Z564" i="26"/>
  <c r="AX564" i="26" s="1"/>
  <c r="Y564" i="26"/>
  <c r="X564" i="26"/>
  <c r="W564" i="26"/>
  <c r="AU564" i="26" s="1"/>
  <c r="BO563" i="26"/>
  <c r="AQ563" i="26"/>
  <c r="AP563" i="26"/>
  <c r="AO563" i="26"/>
  <c r="AN563" i="26"/>
  <c r="AM563" i="26"/>
  <c r="AL563" i="26"/>
  <c r="BJ563" i="26" s="1"/>
  <c r="AK563" i="26"/>
  <c r="BI563" i="26" s="1"/>
  <c r="AJ563" i="26"/>
  <c r="AI563" i="26"/>
  <c r="AH563" i="26"/>
  <c r="AG563" i="26"/>
  <c r="AF563" i="26"/>
  <c r="BD563" i="26" s="1"/>
  <c r="AE563" i="26"/>
  <c r="AD563" i="26"/>
  <c r="AC563" i="26"/>
  <c r="AB563" i="26"/>
  <c r="AA563" i="26"/>
  <c r="Z563" i="26"/>
  <c r="AX563" i="26" s="1"/>
  <c r="Y563" i="26"/>
  <c r="AW563" i="26" s="1"/>
  <c r="X563" i="26"/>
  <c r="W563" i="26"/>
  <c r="AQ562" i="26"/>
  <c r="AP562" i="26"/>
  <c r="AO562" i="26"/>
  <c r="BM562" i="26" s="1"/>
  <c r="AN562" i="26"/>
  <c r="AM562" i="26"/>
  <c r="AL562" i="26"/>
  <c r="AK562" i="26"/>
  <c r="AJ562" i="26"/>
  <c r="AI562" i="26"/>
  <c r="AH562" i="26"/>
  <c r="AG562" i="26"/>
  <c r="AF562" i="26"/>
  <c r="BD562" i="26" s="1"/>
  <c r="AE562" i="26"/>
  <c r="AD562" i="26"/>
  <c r="AC562" i="26"/>
  <c r="BA562" i="26" s="1"/>
  <c r="AB562" i="26"/>
  <c r="AA562" i="26"/>
  <c r="Z562" i="26"/>
  <c r="AX562" i="26" s="1"/>
  <c r="Y562" i="26"/>
  <c r="X562" i="26"/>
  <c r="W562" i="26"/>
  <c r="AU562" i="26" s="1"/>
  <c r="AQ561" i="26"/>
  <c r="BO561" i="26" s="1"/>
  <c r="AP561" i="26"/>
  <c r="AO561" i="26"/>
  <c r="AN561" i="26"/>
  <c r="AM561" i="26"/>
  <c r="AL561" i="26"/>
  <c r="AK561" i="26"/>
  <c r="BI561" i="26" s="1"/>
  <c r="AJ561" i="26"/>
  <c r="AI561" i="26"/>
  <c r="AH561" i="26"/>
  <c r="AG561" i="26"/>
  <c r="AF561" i="26"/>
  <c r="AE561" i="26"/>
  <c r="BC561" i="26" s="1"/>
  <c r="AD561" i="26"/>
  <c r="AC561" i="26"/>
  <c r="AB561" i="26"/>
  <c r="AA561" i="26"/>
  <c r="Z561" i="26"/>
  <c r="AX561" i="26" s="1"/>
  <c r="Y561" i="26"/>
  <c r="AW561" i="26" s="1"/>
  <c r="X561" i="26"/>
  <c r="W561" i="26"/>
  <c r="AQ560" i="26"/>
  <c r="AP560" i="26"/>
  <c r="AO560" i="26"/>
  <c r="BM560" i="26" s="1"/>
  <c r="AN560" i="26"/>
  <c r="AM560" i="26"/>
  <c r="AL560" i="26"/>
  <c r="AK560" i="26"/>
  <c r="AJ560" i="26"/>
  <c r="AI560" i="26"/>
  <c r="BG560" i="26" s="1"/>
  <c r="AH560" i="26"/>
  <c r="AG560" i="26"/>
  <c r="AF560" i="26"/>
  <c r="BD560" i="26" s="1"/>
  <c r="AE560" i="26"/>
  <c r="AD560" i="26"/>
  <c r="AC560" i="26"/>
  <c r="BA560" i="26" s="1"/>
  <c r="AB560" i="26"/>
  <c r="AA560" i="26"/>
  <c r="Z560" i="26"/>
  <c r="Y560" i="26"/>
  <c r="X560" i="26"/>
  <c r="W560" i="26"/>
  <c r="AU560" i="26" s="1"/>
  <c r="CR559" i="26"/>
  <c r="AQ559" i="26"/>
  <c r="AP559" i="26"/>
  <c r="AO559" i="26"/>
  <c r="BM559" i="26" s="1"/>
  <c r="AN559" i="26"/>
  <c r="BL559" i="26" s="1"/>
  <c r="AM559" i="26"/>
  <c r="BK559" i="26" s="1"/>
  <c r="AL559" i="26"/>
  <c r="AK559" i="26"/>
  <c r="AJ559" i="26"/>
  <c r="AI559" i="26"/>
  <c r="BG559" i="26" s="1"/>
  <c r="AH559" i="26"/>
  <c r="BF559" i="26" s="1"/>
  <c r="AG559" i="26"/>
  <c r="BE559" i="26" s="1"/>
  <c r="AF559" i="26"/>
  <c r="BD559" i="26" s="1"/>
  <c r="AE559" i="26"/>
  <c r="AD559" i="26"/>
  <c r="AC559" i="26"/>
  <c r="BA559" i="26" s="1"/>
  <c r="AB559" i="26"/>
  <c r="AZ559" i="26" s="1"/>
  <c r="AA559" i="26"/>
  <c r="AY559" i="26" s="1"/>
  <c r="Z559" i="26"/>
  <c r="Y559" i="26"/>
  <c r="X559" i="26"/>
  <c r="W559" i="26"/>
  <c r="AU559" i="26" s="1"/>
  <c r="AQ558" i="26"/>
  <c r="BO558" i="26" s="1"/>
  <c r="AP558" i="26"/>
  <c r="AO558" i="26"/>
  <c r="BM558" i="26" s="1"/>
  <c r="AN558" i="26"/>
  <c r="AM558" i="26"/>
  <c r="AL558" i="26"/>
  <c r="BJ558" i="26" s="1"/>
  <c r="AK558" i="26"/>
  <c r="AJ558" i="26"/>
  <c r="AI558" i="26"/>
  <c r="BG558" i="26" s="1"/>
  <c r="AH558" i="26"/>
  <c r="AG558" i="26"/>
  <c r="AF558" i="26"/>
  <c r="AE558" i="26"/>
  <c r="BC558" i="26" s="1"/>
  <c r="AD558" i="26"/>
  <c r="AC558" i="26"/>
  <c r="BA558" i="26" s="1"/>
  <c r="AB558" i="26"/>
  <c r="AA558" i="26"/>
  <c r="Z558" i="26"/>
  <c r="AX558" i="26" s="1"/>
  <c r="Y558" i="26"/>
  <c r="AW558" i="26" s="1"/>
  <c r="X558" i="26"/>
  <c r="W558" i="26"/>
  <c r="AU558" i="26" s="1"/>
  <c r="AQ557" i="26"/>
  <c r="BO557" i="26" s="1"/>
  <c r="AP557" i="26"/>
  <c r="AO557" i="26"/>
  <c r="BM557" i="26" s="1"/>
  <c r="AN557" i="26"/>
  <c r="BL557" i="26" s="1"/>
  <c r="AM557" i="26"/>
  <c r="BK557" i="26" s="1"/>
  <c r="AL557" i="26"/>
  <c r="AK557" i="26"/>
  <c r="BI557" i="26" s="1"/>
  <c r="AJ557" i="26"/>
  <c r="AI557" i="26"/>
  <c r="AH557" i="26"/>
  <c r="BF557" i="26" s="1"/>
  <c r="AG557" i="26"/>
  <c r="BE557" i="26" s="1"/>
  <c r="AF557" i="26"/>
  <c r="AE557" i="26"/>
  <c r="BC557" i="26" s="1"/>
  <c r="AD557" i="26"/>
  <c r="AC557" i="26"/>
  <c r="BA557" i="26" s="1"/>
  <c r="AB557" i="26"/>
  <c r="AZ557" i="26" s="1"/>
  <c r="AA557" i="26"/>
  <c r="AY557" i="26" s="1"/>
  <c r="Z557" i="26"/>
  <c r="Y557" i="26"/>
  <c r="AW557" i="26" s="1"/>
  <c r="X557" i="26"/>
  <c r="W557" i="26"/>
  <c r="AU557" i="26" s="1"/>
  <c r="AQ556" i="26"/>
  <c r="BO556" i="26" s="1"/>
  <c r="AP556" i="26"/>
  <c r="AO556" i="26"/>
  <c r="BM556" i="26" s="1"/>
  <c r="AN556" i="26"/>
  <c r="AM556" i="26"/>
  <c r="AL556" i="26"/>
  <c r="BJ556" i="26" s="1"/>
  <c r="AK556" i="26"/>
  <c r="BI556" i="26" s="1"/>
  <c r="AJ556" i="26"/>
  <c r="AI556" i="26"/>
  <c r="BG556" i="26" s="1"/>
  <c r="AH556" i="26"/>
  <c r="AG556" i="26"/>
  <c r="AF556" i="26"/>
  <c r="BD556" i="26" s="1"/>
  <c r="AE556" i="26"/>
  <c r="BC556" i="26" s="1"/>
  <c r="AD556" i="26"/>
  <c r="AC556" i="26"/>
  <c r="BA556" i="26" s="1"/>
  <c r="AB556" i="26"/>
  <c r="AA556" i="26"/>
  <c r="Z556" i="26"/>
  <c r="AX556" i="26" s="1"/>
  <c r="Y556" i="26"/>
  <c r="AW556" i="26" s="1"/>
  <c r="X556" i="26"/>
  <c r="W556" i="26"/>
  <c r="AU556" i="26" s="1"/>
  <c r="AQ555" i="26"/>
  <c r="BO555" i="26" s="1"/>
  <c r="AP555" i="26"/>
  <c r="AO555" i="26"/>
  <c r="BM555" i="26" s="1"/>
  <c r="AN555" i="26"/>
  <c r="BL555" i="26" s="1"/>
  <c r="AM555" i="26"/>
  <c r="BK555" i="26" s="1"/>
  <c r="AL555" i="26"/>
  <c r="AK555" i="26"/>
  <c r="BI555" i="26" s="1"/>
  <c r="AJ555" i="26"/>
  <c r="AI555" i="26"/>
  <c r="BG555" i="26" s="1"/>
  <c r="AH555" i="26"/>
  <c r="BF555" i="26" s="1"/>
  <c r="AG555" i="26"/>
  <c r="BE555" i="26" s="1"/>
  <c r="AF555" i="26"/>
  <c r="AE555" i="26"/>
  <c r="BC555" i="26" s="1"/>
  <c r="AD555" i="26"/>
  <c r="AC555" i="26"/>
  <c r="BA555" i="26" s="1"/>
  <c r="AB555" i="26"/>
  <c r="AZ555" i="26" s="1"/>
  <c r="AA555" i="26"/>
  <c r="AY555" i="26" s="1"/>
  <c r="Z555" i="26"/>
  <c r="AX555" i="26" s="1"/>
  <c r="Y555" i="26"/>
  <c r="AW555" i="26" s="1"/>
  <c r="X555" i="26"/>
  <c r="W555" i="26"/>
  <c r="AU555" i="26" s="1"/>
  <c r="DL554" i="26"/>
  <c r="DK554" i="26"/>
  <c r="DJ554" i="26"/>
  <c r="DI554" i="26"/>
  <c r="DH554" i="26"/>
  <c r="DG554" i="26"/>
  <c r="DF554" i="26"/>
  <c r="DE554" i="26"/>
  <c r="DD554" i="26"/>
  <c r="DC554" i="26"/>
  <c r="DB554" i="26"/>
  <c r="DA554" i="26"/>
  <c r="CZ554" i="26"/>
  <c r="CY554" i="26"/>
  <c r="CX554" i="26"/>
  <c r="CW554" i="26"/>
  <c r="CV554" i="26"/>
  <c r="CU554" i="26"/>
  <c r="CT554" i="26"/>
  <c r="CS554" i="26"/>
  <c r="CR554" i="26"/>
  <c r="AQ554" i="26"/>
  <c r="AP554" i="26"/>
  <c r="AO554" i="26"/>
  <c r="BM554" i="26" s="1"/>
  <c r="CK554" i="26" s="1"/>
  <c r="AN554" i="26"/>
  <c r="BL554" i="26" s="1"/>
  <c r="AM554" i="26"/>
  <c r="AL554" i="26"/>
  <c r="BJ554" i="26" s="1"/>
  <c r="AK554" i="26"/>
  <c r="AJ554" i="26"/>
  <c r="AI554" i="26"/>
  <c r="BG554" i="26" s="1"/>
  <c r="AH554" i="26"/>
  <c r="BF554" i="26" s="1"/>
  <c r="AG554" i="26"/>
  <c r="AF554" i="26"/>
  <c r="BD554" i="26" s="1"/>
  <c r="AE554" i="26"/>
  <c r="AD554" i="26"/>
  <c r="AC554" i="26"/>
  <c r="BA554" i="26" s="1"/>
  <c r="AB554" i="26"/>
  <c r="AZ554" i="26" s="1"/>
  <c r="BX555" i="26" s="1"/>
  <c r="AA554" i="26"/>
  <c r="Z554" i="26"/>
  <c r="AX554" i="26" s="1"/>
  <c r="Y554" i="26"/>
  <c r="X554" i="26"/>
  <c r="W554" i="26"/>
  <c r="AU554" i="26" s="1"/>
  <c r="BS554" i="26" s="1"/>
  <c r="AQ553" i="26"/>
  <c r="BO553" i="26" s="1"/>
  <c r="AP553" i="26"/>
  <c r="CL553" i="26" s="1"/>
  <c r="AO553" i="26"/>
  <c r="AN553" i="26"/>
  <c r="CJ553" i="26" s="1"/>
  <c r="AM553" i="26"/>
  <c r="BK553" i="26" s="1"/>
  <c r="AL553" i="26"/>
  <c r="BJ553" i="26" s="1"/>
  <c r="AK553" i="26"/>
  <c r="CG553" i="26" s="1"/>
  <c r="AJ553" i="26"/>
  <c r="BH553" i="26" s="1"/>
  <c r="AI553" i="26"/>
  <c r="AH553" i="26"/>
  <c r="CD553" i="26" s="1"/>
  <c r="AG553" i="26"/>
  <c r="BE553" i="26" s="1"/>
  <c r="AF553" i="26"/>
  <c r="AE553" i="26"/>
  <c r="CA553" i="26" s="1"/>
  <c r="AD553" i="26"/>
  <c r="AC553" i="26"/>
  <c r="BY553" i="26" s="1"/>
  <c r="AB553" i="26"/>
  <c r="AZ553" i="26" s="1"/>
  <c r="AA553" i="26"/>
  <c r="BW553" i="26" s="1"/>
  <c r="Z553" i="26"/>
  <c r="Y553" i="26"/>
  <c r="X553" i="26"/>
  <c r="BT553" i="26" s="1"/>
  <c r="W553" i="26"/>
  <c r="BR552" i="26"/>
  <c r="AT552" i="26"/>
  <c r="V552" i="26"/>
  <c r="AQ412" i="26"/>
  <c r="AP412" i="26"/>
  <c r="AO412" i="26"/>
  <c r="AN412" i="26"/>
  <c r="AM412" i="26"/>
  <c r="AL412" i="26"/>
  <c r="AK412" i="26"/>
  <c r="AJ412" i="26"/>
  <c r="AI412" i="26"/>
  <c r="AH412" i="26"/>
  <c r="AG412" i="26"/>
  <c r="AF412" i="26"/>
  <c r="AE412" i="26"/>
  <c r="AD412" i="26"/>
  <c r="AC412" i="26"/>
  <c r="AB412" i="26"/>
  <c r="AA412" i="26"/>
  <c r="Z412" i="26"/>
  <c r="Y412" i="26"/>
  <c r="X412" i="26"/>
  <c r="W412" i="26"/>
  <c r="AQ411" i="26"/>
  <c r="AP411" i="26"/>
  <c r="BN411" i="26" s="1"/>
  <c r="AO411" i="26"/>
  <c r="AN411" i="26"/>
  <c r="BL411" i="26" s="1"/>
  <c r="AM411" i="26"/>
  <c r="AL411" i="26"/>
  <c r="AK411" i="26"/>
  <c r="AJ411" i="26"/>
  <c r="BH411" i="26" s="1"/>
  <c r="AI411" i="26"/>
  <c r="AH411" i="26"/>
  <c r="AG411" i="26"/>
  <c r="AF411" i="26"/>
  <c r="AE411" i="26"/>
  <c r="AD411" i="26"/>
  <c r="BB411" i="26" s="1"/>
  <c r="AC411" i="26"/>
  <c r="AB411" i="26"/>
  <c r="AZ411" i="26" s="1"/>
  <c r="AA411" i="26"/>
  <c r="Z411" i="26"/>
  <c r="Y411" i="26"/>
  <c r="X411" i="26"/>
  <c r="AV411" i="26" s="1"/>
  <c r="W411" i="26"/>
  <c r="AQ410" i="26"/>
  <c r="AP410" i="26"/>
  <c r="AO410" i="26"/>
  <c r="AN410" i="26"/>
  <c r="AM410" i="26"/>
  <c r="BK410" i="26" s="1"/>
  <c r="AL410" i="26"/>
  <c r="AK410" i="26"/>
  <c r="AJ410" i="26"/>
  <c r="AI410" i="26"/>
  <c r="AH410" i="26"/>
  <c r="AG410" i="26"/>
  <c r="BE410" i="26" s="1"/>
  <c r="AF410" i="26"/>
  <c r="AE410" i="26"/>
  <c r="AD410" i="26"/>
  <c r="AC410" i="26"/>
  <c r="AB410" i="26"/>
  <c r="AA410" i="26"/>
  <c r="AY410" i="26" s="1"/>
  <c r="Z410" i="26"/>
  <c r="Y410" i="26"/>
  <c r="X410" i="26"/>
  <c r="W410" i="26"/>
  <c r="AQ409" i="26"/>
  <c r="AP409" i="26"/>
  <c r="AO409" i="26"/>
  <c r="BM409" i="26" s="1"/>
  <c r="AN409" i="26"/>
  <c r="AM409" i="26"/>
  <c r="AL409" i="26"/>
  <c r="AK409" i="26"/>
  <c r="AJ409" i="26"/>
  <c r="AI409" i="26"/>
  <c r="AH409" i="26"/>
  <c r="AG409" i="26"/>
  <c r="AF409" i="26"/>
  <c r="AE409" i="26"/>
  <c r="AD409" i="26"/>
  <c r="AC409" i="26"/>
  <c r="BA409" i="26" s="1"/>
  <c r="AB409" i="26"/>
  <c r="AA409" i="26"/>
  <c r="Z409" i="26"/>
  <c r="Y409" i="26"/>
  <c r="X409" i="26"/>
  <c r="W409" i="26"/>
  <c r="AU409" i="26" s="1"/>
  <c r="AQ408" i="26"/>
  <c r="AP408" i="26"/>
  <c r="AO408" i="26"/>
  <c r="BM408" i="26" s="1"/>
  <c r="AN408" i="26"/>
  <c r="BL408" i="26" s="1"/>
  <c r="AM408" i="26"/>
  <c r="AL408" i="26"/>
  <c r="AK408" i="26"/>
  <c r="BI408" i="26" s="1"/>
  <c r="AJ408" i="26"/>
  <c r="AI408" i="26"/>
  <c r="BG408" i="26" s="1"/>
  <c r="AH408" i="26"/>
  <c r="BF408" i="26" s="1"/>
  <c r="AG408" i="26"/>
  <c r="AF408" i="26"/>
  <c r="AE408" i="26"/>
  <c r="AD408" i="26"/>
  <c r="AC408" i="26"/>
  <c r="BA408" i="26" s="1"/>
  <c r="AB408" i="26"/>
  <c r="AA408" i="26"/>
  <c r="Z408" i="26"/>
  <c r="Y408" i="26"/>
  <c r="AW408" i="26" s="1"/>
  <c r="X408" i="26"/>
  <c r="W408" i="26"/>
  <c r="AU408" i="26" s="1"/>
  <c r="AQ407" i="26"/>
  <c r="AP407" i="26"/>
  <c r="BN407" i="26" s="1"/>
  <c r="AO407" i="26"/>
  <c r="BM407" i="26" s="1"/>
  <c r="AN407" i="26"/>
  <c r="BL407" i="26" s="1"/>
  <c r="AM407" i="26"/>
  <c r="AL407" i="26"/>
  <c r="AK407" i="26"/>
  <c r="AJ407" i="26"/>
  <c r="BH407" i="26" s="1"/>
  <c r="AI407" i="26"/>
  <c r="BG407" i="26" s="1"/>
  <c r="AH407" i="26"/>
  <c r="AG407" i="26"/>
  <c r="AF407" i="26"/>
  <c r="AE407" i="26"/>
  <c r="AD407" i="26"/>
  <c r="BB407" i="26" s="1"/>
  <c r="AC407" i="26"/>
  <c r="BA407" i="26" s="1"/>
  <c r="AB407" i="26"/>
  <c r="AA407" i="26"/>
  <c r="Z407" i="26"/>
  <c r="Y407" i="26"/>
  <c r="X407" i="26"/>
  <c r="AV407" i="26" s="1"/>
  <c r="W407" i="26"/>
  <c r="AU407" i="26" s="1"/>
  <c r="AQ406" i="26"/>
  <c r="AP406" i="26"/>
  <c r="BN406" i="26" s="1"/>
  <c r="AO406" i="26"/>
  <c r="AN406" i="26"/>
  <c r="AM406" i="26"/>
  <c r="AL406" i="26"/>
  <c r="AK406" i="26"/>
  <c r="AJ406" i="26"/>
  <c r="BH406" i="26" s="1"/>
  <c r="AI406" i="26"/>
  <c r="AH406" i="26"/>
  <c r="BF406" i="26" s="1"/>
  <c r="AG406" i="26"/>
  <c r="AF406" i="26"/>
  <c r="AE406" i="26"/>
  <c r="AD406" i="26"/>
  <c r="BB406" i="26" s="1"/>
  <c r="AC406" i="26"/>
  <c r="AB406" i="26"/>
  <c r="AA406" i="26"/>
  <c r="Z406" i="26"/>
  <c r="Y406" i="26"/>
  <c r="X406" i="26"/>
  <c r="AV406" i="26" s="1"/>
  <c r="W406" i="26"/>
  <c r="AQ405" i="26"/>
  <c r="AP405" i="26"/>
  <c r="AO405" i="26"/>
  <c r="BM405" i="26" s="1"/>
  <c r="AN405" i="26"/>
  <c r="AM405" i="26"/>
  <c r="BK405" i="26" s="1"/>
  <c r="AL405" i="26"/>
  <c r="AK405" i="26"/>
  <c r="AJ405" i="26"/>
  <c r="AI405" i="26"/>
  <c r="AH405" i="26"/>
  <c r="AG405" i="26"/>
  <c r="BE405" i="26" s="1"/>
  <c r="AF405" i="26"/>
  <c r="AE405" i="26"/>
  <c r="AD405" i="26"/>
  <c r="AC405" i="26"/>
  <c r="BA405" i="26" s="1"/>
  <c r="AB405" i="26"/>
  <c r="AA405" i="26"/>
  <c r="AY405" i="26" s="1"/>
  <c r="Z405" i="26"/>
  <c r="Y405" i="26"/>
  <c r="X405" i="26"/>
  <c r="W405" i="26"/>
  <c r="AU405" i="26" s="1"/>
  <c r="AQ404" i="26"/>
  <c r="AP404" i="26"/>
  <c r="BN404" i="26" s="1"/>
  <c r="AO404" i="26"/>
  <c r="AN404" i="26"/>
  <c r="AM404" i="26"/>
  <c r="AL404" i="26"/>
  <c r="AK404" i="26"/>
  <c r="AJ404" i="26"/>
  <c r="BH404" i="26" s="1"/>
  <c r="AI404" i="26"/>
  <c r="AH404" i="26"/>
  <c r="AG404" i="26"/>
  <c r="AF404" i="26"/>
  <c r="AE404" i="26"/>
  <c r="AD404" i="26"/>
  <c r="BB404" i="26" s="1"/>
  <c r="AC404" i="26"/>
  <c r="AB404" i="26"/>
  <c r="AA404" i="26"/>
  <c r="Z404" i="26"/>
  <c r="Y404" i="26"/>
  <c r="X404" i="26"/>
  <c r="AV404" i="26" s="1"/>
  <c r="W404" i="26"/>
  <c r="AQ403" i="26"/>
  <c r="AP403" i="26"/>
  <c r="AO403" i="26"/>
  <c r="BM403" i="26" s="1"/>
  <c r="AN403" i="26"/>
  <c r="AM403" i="26"/>
  <c r="BK403" i="26" s="1"/>
  <c r="AL403" i="26"/>
  <c r="AK403" i="26"/>
  <c r="AJ403" i="26"/>
  <c r="AI403" i="26"/>
  <c r="AH403" i="26"/>
  <c r="BF403" i="26" s="1"/>
  <c r="AG403" i="26"/>
  <c r="BE403" i="26" s="1"/>
  <c r="AF403" i="26"/>
  <c r="AE403" i="26"/>
  <c r="AD403" i="26"/>
  <c r="AC403" i="26"/>
  <c r="BA403" i="26" s="1"/>
  <c r="AB403" i="26"/>
  <c r="AA403" i="26"/>
  <c r="AY403" i="26" s="1"/>
  <c r="Z403" i="26"/>
  <c r="Y403" i="26"/>
  <c r="X403" i="26"/>
  <c r="W403" i="26"/>
  <c r="AQ402" i="26"/>
  <c r="AP402" i="26"/>
  <c r="AO402" i="26"/>
  <c r="AN402" i="26"/>
  <c r="BL402" i="26" s="1"/>
  <c r="AM402" i="26"/>
  <c r="AL402" i="26"/>
  <c r="AK402" i="26"/>
  <c r="AJ402" i="26"/>
  <c r="AI402" i="26"/>
  <c r="AH402" i="26"/>
  <c r="AG402" i="26"/>
  <c r="AF402" i="26"/>
  <c r="AE402" i="26"/>
  <c r="AD402" i="26"/>
  <c r="AC402" i="26"/>
  <c r="AB402" i="26"/>
  <c r="AA402" i="26"/>
  <c r="Z402" i="26"/>
  <c r="Y402" i="26"/>
  <c r="X402" i="26"/>
  <c r="W402" i="26"/>
  <c r="CR401" i="26"/>
  <c r="AQ401" i="26"/>
  <c r="AP401" i="26"/>
  <c r="AO401" i="26"/>
  <c r="AN401" i="26"/>
  <c r="BL401" i="26" s="1"/>
  <c r="AM401" i="26"/>
  <c r="AL401" i="26"/>
  <c r="AK401" i="26"/>
  <c r="AJ401" i="26"/>
  <c r="AI401" i="26"/>
  <c r="AH401" i="26"/>
  <c r="BF401" i="26" s="1"/>
  <c r="AG401" i="26"/>
  <c r="AF401" i="26"/>
  <c r="AE401" i="26"/>
  <c r="AD401" i="26"/>
  <c r="AC401" i="26"/>
  <c r="BA401" i="26" s="1"/>
  <c r="AB401" i="26"/>
  <c r="AZ401" i="26" s="1"/>
  <c r="AA401" i="26"/>
  <c r="Z401" i="26"/>
  <c r="Y401" i="26"/>
  <c r="X401" i="26"/>
  <c r="AV401" i="26" s="1"/>
  <c r="W401" i="26"/>
  <c r="AQ400" i="26"/>
  <c r="AP400" i="26"/>
  <c r="BN400" i="26" s="1"/>
  <c r="AO400" i="26"/>
  <c r="AN400" i="26"/>
  <c r="BL400" i="26" s="1"/>
  <c r="AM400" i="26"/>
  <c r="AL400" i="26"/>
  <c r="AK400" i="26"/>
  <c r="AJ400" i="26"/>
  <c r="BH400" i="26" s="1"/>
  <c r="AI400" i="26"/>
  <c r="BG400" i="26" s="1"/>
  <c r="AH400" i="26"/>
  <c r="BF400" i="26" s="1"/>
  <c r="AG400" i="26"/>
  <c r="AF400" i="26"/>
  <c r="AE400" i="26"/>
  <c r="AD400" i="26"/>
  <c r="BB400" i="26" s="1"/>
  <c r="AC400" i="26"/>
  <c r="BA400" i="26" s="1"/>
  <c r="AB400" i="26"/>
  <c r="AZ400" i="26" s="1"/>
  <c r="AA400" i="26"/>
  <c r="Z400" i="26"/>
  <c r="Y400" i="26"/>
  <c r="X400" i="26"/>
  <c r="AV400" i="26" s="1"/>
  <c r="W400" i="26"/>
  <c r="AU400" i="26" s="1"/>
  <c r="AQ399" i="26"/>
  <c r="AP399" i="26"/>
  <c r="AO399" i="26"/>
  <c r="AN399" i="26"/>
  <c r="AM399" i="26"/>
  <c r="BK399" i="26" s="1"/>
  <c r="AL399" i="26"/>
  <c r="AK399" i="26"/>
  <c r="AJ399" i="26"/>
  <c r="BH399" i="26" s="1"/>
  <c r="AI399" i="26"/>
  <c r="AH399" i="26"/>
  <c r="BF399" i="26" s="1"/>
  <c r="AG399" i="26"/>
  <c r="BE399" i="26" s="1"/>
  <c r="AF399" i="26"/>
  <c r="AE399" i="26"/>
  <c r="AD399" i="26"/>
  <c r="AC399" i="26"/>
  <c r="AB399" i="26"/>
  <c r="AZ399" i="26" s="1"/>
  <c r="AA399" i="26"/>
  <c r="AY399" i="26" s="1"/>
  <c r="Z399" i="26"/>
  <c r="Y399" i="26"/>
  <c r="X399" i="26"/>
  <c r="W399" i="26"/>
  <c r="AQ398" i="26"/>
  <c r="AP398" i="26"/>
  <c r="BN398" i="26" s="1"/>
  <c r="AO398" i="26"/>
  <c r="AN398" i="26"/>
  <c r="BL398" i="26" s="1"/>
  <c r="AM398" i="26"/>
  <c r="AL398" i="26"/>
  <c r="AK398" i="26"/>
  <c r="AJ398" i="26"/>
  <c r="BH398" i="26" s="1"/>
  <c r="AI398" i="26"/>
  <c r="BG398" i="26" s="1"/>
  <c r="AH398" i="26"/>
  <c r="BF398" i="26" s="1"/>
  <c r="AG398" i="26"/>
  <c r="AF398" i="26"/>
  <c r="AE398" i="26"/>
  <c r="AD398" i="26"/>
  <c r="BB398" i="26" s="1"/>
  <c r="AC398" i="26"/>
  <c r="BA398" i="26" s="1"/>
  <c r="AB398" i="26"/>
  <c r="AZ398" i="26" s="1"/>
  <c r="AA398" i="26"/>
  <c r="Z398" i="26"/>
  <c r="Y398" i="26"/>
  <c r="X398" i="26"/>
  <c r="AV398" i="26" s="1"/>
  <c r="W398" i="26"/>
  <c r="AU398" i="26" s="1"/>
  <c r="AQ397" i="26"/>
  <c r="AP397" i="26"/>
  <c r="AO397" i="26"/>
  <c r="BM397" i="26" s="1"/>
  <c r="AN397" i="26"/>
  <c r="BL397" i="26" s="1"/>
  <c r="AM397" i="26"/>
  <c r="BK397" i="26" s="1"/>
  <c r="AL397" i="26"/>
  <c r="AK397" i="26"/>
  <c r="AJ397" i="26"/>
  <c r="AI397" i="26"/>
  <c r="BG397" i="26" s="1"/>
  <c r="AH397" i="26"/>
  <c r="BF397" i="26" s="1"/>
  <c r="AG397" i="26"/>
  <c r="BE397" i="26" s="1"/>
  <c r="AF397" i="26"/>
  <c r="AE397" i="26"/>
  <c r="AD397" i="26"/>
  <c r="AC397" i="26"/>
  <c r="BA397" i="26" s="1"/>
  <c r="AB397" i="26"/>
  <c r="AZ397" i="26" s="1"/>
  <c r="AA397" i="26"/>
  <c r="AY397" i="26" s="1"/>
  <c r="Z397" i="26"/>
  <c r="Y397" i="26"/>
  <c r="X397" i="26"/>
  <c r="W397" i="26"/>
  <c r="AU397" i="26" s="1"/>
  <c r="DL396" i="26"/>
  <c r="DK396" i="26"/>
  <c r="DJ396" i="26"/>
  <c r="DI396" i="26"/>
  <c r="DH396" i="26"/>
  <c r="DG396" i="26"/>
  <c r="DF396" i="26"/>
  <c r="DE396" i="26"/>
  <c r="DD396" i="26"/>
  <c r="DC396" i="26"/>
  <c r="DB396" i="26"/>
  <c r="DA396" i="26"/>
  <c r="CZ396" i="26"/>
  <c r="CY396" i="26"/>
  <c r="CX396" i="26"/>
  <c r="CW396" i="26"/>
  <c r="CV396" i="26"/>
  <c r="CU396" i="26"/>
  <c r="CT396" i="26"/>
  <c r="CS396" i="26"/>
  <c r="CR396" i="26"/>
  <c r="AQ396" i="26"/>
  <c r="AP396" i="26"/>
  <c r="AO396" i="26"/>
  <c r="BM396" i="26" s="1"/>
  <c r="AN396" i="26"/>
  <c r="BL396" i="26" s="1"/>
  <c r="AM396" i="26"/>
  <c r="BK396" i="26" s="1"/>
  <c r="AL396" i="26"/>
  <c r="AK396" i="26"/>
  <c r="AJ396" i="26"/>
  <c r="AI396" i="26"/>
  <c r="AH396" i="26"/>
  <c r="AG396" i="26"/>
  <c r="BE396" i="26" s="1"/>
  <c r="AF396" i="26"/>
  <c r="AE396" i="26"/>
  <c r="AD396" i="26"/>
  <c r="AC396" i="26"/>
  <c r="BA396" i="26" s="1"/>
  <c r="AB396" i="26"/>
  <c r="AA396" i="26"/>
  <c r="AY396" i="26" s="1"/>
  <c r="Z396" i="26"/>
  <c r="Y396" i="26"/>
  <c r="X396" i="26"/>
  <c r="W396" i="26"/>
  <c r="AU396" i="26" s="1"/>
  <c r="AQ395" i="26"/>
  <c r="CM395" i="26" s="1"/>
  <c r="AP395" i="26"/>
  <c r="CL395" i="26" s="1"/>
  <c r="AO395" i="26"/>
  <c r="BM395" i="26" s="1"/>
  <c r="AN395" i="26"/>
  <c r="BL395" i="26" s="1"/>
  <c r="AM395" i="26"/>
  <c r="CI395" i="26" s="1"/>
  <c r="AL395" i="26"/>
  <c r="CH395" i="26" s="1"/>
  <c r="AK395" i="26"/>
  <c r="CG395" i="26" s="1"/>
  <c r="AJ395" i="26"/>
  <c r="CF395" i="26" s="1"/>
  <c r="AI395" i="26"/>
  <c r="BG395" i="26" s="1"/>
  <c r="AH395" i="26"/>
  <c r="BF395" i="26" s="1"/>
  <c r="AG395" i="26"/>
  <c r="BE395" i="26" s="1"/>
  <c r="AF395" i="26"/>
  <c r="CB395" i="26" s="1"/>
  <c r="AE395" i="26"/>
  <c r="CA395" i="26" s="1"/>
  <c r="AD395" i="26"/>
  <c r="BB395" i="26" s="1"/>
  <c r="AC395" i="26"/>
  <c r="AB395" i="26"/>
  <c r="AZ395" i="26" s="1"/>
  <c r="AA395" i="26"/>
  <c r="BW395" i="26" s="1"/>
  <c r="Z395" i="26"/>
  <c r="BV395" i="26" s="1"/>
  <c r="Y395" i="26"/>
  <c r="BU395" i="26" s="1"/>
  <c r="X395" i="26"/>
  <c r="AV395" i="26" s="1"/>
  <c r="W395" i="26"/>
  <c r="BR394" i="26"/>
  <c r="AT394" i="26"/>
  <c r="V394" i="26"/>
  <c r="AQ315" i="26"/>
  <c r="AP315" i="26"/>
  <c r="AO315" i="26"/>
  <c r="AN315" i="26"/>
  <c r="AM315" i="26"/>
  <c r="AL315" i="26"/>
  <c r="AK315" i="26"/>
  <c r="AJ315" i="26"/>
  <c r="AI315" i="26"/>
  <c r="AH315" i="26"/>
  <c r="AG315" i="26"/>
  <c r="AF315" i="26"/>
  <c r="AE315" i="26"/>
  <c r="AD315" i="26"/>
  <c r="AC315" i="26"/>
  <c r="AB315" i="26"/>
  <c r="AZ314" i="26" s="1"/>
  <c r="AA315" i="26"/>
  <c r="Z315" i="26"/>
  <c r="Y315" i="26"/>
  <c r="X315" i="26"/>
  <c r="W315" i="26"/>
  <c r="AQ314" i="26"/>
  <c r="BO314" i="26" s="1"/>
  <c r="AP314" i="26"/>
  <c r="AO314" i="26"/>
  <c r="AN314" i="26"/>
  <c r="AM314" i="26"/>
  <c r="AL314" i="26"/>
  <c r="AK314" i="26"/>
  <c r="BI314" i="26" s="1"/>
  <c r="AJ314" i="26"/>
  <c r="AI314" i="26"/>
  <c r="AH314" i="26"/>
  <c r="AG314" i="26"/>
  <c r="AF314" i="26"/>
  <c r="AE314" i="26"/>
  <c r="BC314" i="26" s="1"/>
  <c r="AD314" i="26"/>
  <c r="AC314" i="26"/>
  <c r="AB314" i="26"/>
  <c r="AA314" i="26"/>
  <c r="Z314" i="26"/>
  <c r="Y314" i="26"/>
  <c r="AW314" i="26" s="1"/>
  <c r="X314" i="26"/>
  <c r="W314" i="26"/>
  <c r="AQ313" i="26"/>
  <c r="BO313" i="26" s="1"/>
  <c r="AP313" i="26"/>
  <c r="AO313" i="26"/>
  <c r="BM313" i="26" s="1"/>
  <c r="AN313" i="26"/>
  <c r="AM313" i="26"/>
  <c r="BK313" i="26" s="1"/>
  <c r="AL313" i="26"/>
  <c r="AK313" i="26"/>
  <c r="BI313" i="26" s="1"/>
  <c r="AJ313" i="26"/>
  <c r="AI313" i="26"/>
  <c r="BG313" i="26" s="1"/>
  <c r="AH313" i="26"/>
  <c r="AG313" i="26"/>
  <c r="BE313" i="26" s="1"/>
  <c r="AF313" i="26"/>
  <c r="AE313" i="26"/>
  <c r="BC313" i="26" s="1"/>
  <c r="AD313" i="26"/>
  <c r="AC313" i="26"/>
  <c r="BA313" i="26" s="1"/>
  <c r="AB313" i="26"/>
  <c r="AA313" i="26"/>
  <c r="AY313" i="26" s="1"/>
  <c r="Z313" i="26"/>
  <c r="Y313" i="26"/>
  <c r="AW313" i="26" s="1"/>
  <c r="X313" i="26"/>
  <c r="W313" i="26"/>
  <c r="AU313" i="26" s="1"/>
  <c r="AQ312" i="26"/>
  <c r="BO312" i="26" s="1"/>
  <c r="AP312" i="26"/>
  <c r="AO312" i="26"/>
  <c r="AN312" i="26"/>
  <c r="AM312" i="26"/>
  <c r="AL312" i="26"/>
  <c r="AK312" i="26"/>
  <c r="BI312" i="26" s="1"/>
  <c r="AJ312" i="26"/>
  <c r="AI312" i="26"/>
  <c r="AH312" i="26"/>
  <c r="AG312" i="26"/>
  <c r="AF312" i="26"/>
  <c r="AE312" i="26"/>
  <c r="BC312" i="26" s="1"/>
  <c r="AD312" i="26"/>
  <c r="AC312" i="26"/>
  <c r="AB312" i="26"/>
  <c r="AA312" i="26"/>
  <c r="Z312" i="26"/>
  <c r="Y312" i="26"/>
  <c r="AW312" i="26" s="1"/>
  <c r="X312" i="26"/>
  <c r="W312" i="26"/>
  <c r="AQ311" i="26"/>
  <c r="BO311" i="26" s="1"/>
  <c r="AP311" i="26"/>
  <c r="AO311" i="26"/>
  <c r="BM311" i="26" s="1"/>
  <c r="AN311" i="26"/>
  <c r="AM311" i="26"/>
  <c r="AL311" i="26"/>
  <c r="AK311" i="26"/>
  <c r="BI311" i="26" s="1"/>
  <c r="AJ311" i="26"/>
  <c r="AI311" i="26"/>
  <c r="BG311" i="26" s="1"/>
  <c r="AH311" i="26"/>
  <c r="BF311" i="26" s="1"/>
  <c r="AG311" i="26"/>
  <c r="AF311" i="26"/>
  <c r="AE311" i="26"/>
  <c r="BC311" i="26" s="1"/>
  <c r="AD311" i="26"/>
  <c r="AC311" i="26"/>
  <c r="BA311" i="26" s="1"/>
  <c r="AB311" i="26"/>
  <c r="AA311" i="26"/>
  <c r="Z311" i="26"/>
  <c r="Y311" i="26"/>
  <c r="AW311" i="26" s="1"/>
  <c r="X311" i="26"/>
  <c r="W311" i="26"/>
  <c r="AU311" i="26" s="1"/>
  <c r="BC310" i="26"/>
  <c r="AQ310" i="26"/>
  <c r="AP310" i="26"/>
  <c r="AO310" i="26"/>
  <c r="AN310" i="26"/>
  <c r="AM310" i="26"/>
  <c r="BK310" i="26" s="1"/>
  <c r="AL310" i="26"/>
  <c r="BJ310" i="26" s="1"/>
  <c r="AK310" i="26"/>
  <c r="AJ310" i="26"/>
  <c r="AI310" i="26"/>
  <c r="AH310" i="26"/>
  <c r="AG310" i="26"/>
  <c r="BE310" i="26" s="1"/>
  <c r="AF310" i="26"/>
  <c r="BD310" i="26" s="1"/>
  <c r="AE310" i="26"/>
  <c r="AD310" i="26"/>
  <c r="AC310" i="26"/>
  <c r="AB310" i="26"/>
  <c r="AA310" i="26"/>
  <c r="AY310" i="26" s="1"/>
  <c r="Z310" i="26"/>
  <c r="Y310" i="26"/>
  <c r="X310" i="26"/>
  <c r="W310" i="26"/>
  <c r="AQ309" i="26"/>
  <c r="BO309" i="26" s="1"/>
  <c r="AP309" i="26"/>
  <c r="BN309" i="26" s="1"/>
  <c r="AO309" i="26"/>
  <c r="AN309" i="26"/>
  <c r="AM309" i="26"/>
  <c r="AL309" i="26"/>
  <c r="AK309" i="26"/>
  <c r="BI309" i="26" s="1"/>
  <c r="AJ309" i="26"/>
  <c r="BH309" i="26" s="1"/>
  <c r="AI309" i="26"/>
  <c r="BG309" i="26" s="1"/>
  <c r="AH309" i="26"/>
  <c r="AG309" i="26"/>
  <c r="AF309" i="26"/>
  <c r="AE309" i="26"/>
  <c r="BC309" i="26" s="1"/>
  <c r="AD309" i="26"/>
  <c r="BB309" i="26" s="1"/>
  <c r="AC309" i="26"/>
  <c r="AB309" i="26"/>
  <c r="AA309" i="26"/>
  <c r="Z309" i="26"/>
  <c r="Y309" i="26"/>
  <c r="AW309" i="26" s="1"/>
  <c r="X309" i="26"/>
  <c r="AV309" i="26" s="1"/>
  <c r="W309" i="26"/>
  <c r="AQ308" i="26"/>
  <c r="AP308" i="26"/>
  <c r="AO308" i="26"/>
  <c r="AN308" i="26"/>
  <c r="AM308" i="26"/>
  <c r="BK308" i="26" s="1"/>
  <c r="AL308" i="26"/>
  <c r="AK308" i="26"/>
  <c r="AJ308" i="26"/>
  <c r="AI308" i="26"/>
  <c r="AH308" i="26"/>
  <c r="AG308" i="26"/>
  <c r="BE308" i="26" s="1"/>
  <c r="AF308" i="26"/>
  <c r="AE308" i="26"/>
  <c r="AD308" i="26"/>
  <c r="AC308" i="26"/>
  <c r="AB308" i="26"/>
  <c r="AA308" i="26"/>
  <c r="AY308" i="26" s="1"/>
  <c r="Z308" i="26"/>
  <c r="Y308" i="26"/>
  <c r="X308" i="26"/>
  <c r="W308" i="26"/>
  <c r="AQ307" i="26"/>
  <c r="BO307" i="26" s="1"/>
  <c r="AP307" i="26"/>
  <c r="AO307" i="26"/>
  <c r="AN307" i="26"/>
  <c r="AM307" i="26"/>
  <c r="AL307" i="26"/>
  <c r="AK307" i="26"/>
  <c r="BI307" i="26" s="1"/>
  <c r="AJ307" i="26"/>
  <c r="AI307" i="26"/>
  <c r="AH307" i="26"/>
  <c r="AG307" i="26"/>
  <c r="AF307" i="26"/>
  <c r="AE307" i="26"/>
  <c r="BC307" i="26" s="1"/>
  <c r="AD307" i="26"/>
  <c r="AC307" i="26"/>
  <c r="AB307" i="26"/>
  <c r="AA307" i="26"/>
  <c r="Z307" i="26"/>
  <c r="Y307" i="26"/>
  <c r="AW307" i="26" s="1"/>
  <c r="X307" i="26"/>
  <c r="W307" i="26"/>
  <c r="AQ306" i="26"/>
  <c r="AP306" i="26"/>
  <c r="AO306" i="26"/>
  <c r="AN306" i="26"/>
  <c r="AM306" i="26"/>
  <c r="AL306" i="26"/>
  <c r="AK306" i="26"/>
  <c r="AJ306" i="26"/>
  <c r="AI306" i="26"/>
  <c r="AH306" i="26"/>
  <c r="AG306" i="26"/>
  <c r="AF306" i="26"/>
  <c r="AE306" i="26"/>
  <c r="AD306" i="26"/>
  <c r="AC306" i="26"/>
  <c r="AB306" i="26"/>
  <c r="AA306" i="26"/>
  <c r="Z306" i="26"/>
  <c r="Y306" i="26"/>
  <c r="X306" i="26"/>
  <c r="W306" i="26"/>
  <c r="AQ305" i="26"/>
  <c r="BO305" i="26" s="1"/>
  <c r="AP305" i="26"/>
  <c r="AO305" i="26"/>
  <c r="AN305" i="26"/>
  <c r="AM305" i="26"/>
  <c r="AL305" i="26"/>
  <c r="AK305" i="26"/>
  <c r="BI305" i="26" s="1"/>
  <c r="AJ305" i="26"/>
  <c r="AI305" i="26"/>
  <c r="AH305" i="26"/>
  <c r="AG305" i="26"/>
  <c r="AF305" i="26"/>
  <c r="AE305" i="26"/>
  <c r="BC305" i="26" s="1"/>
  <c r="AD305" i="26"/>
  <c r="AC305" i="26"/>
  <c r="AB305" i="26"/>
  <c r="AA305" i="26"/>
  <c r="Z305" i="26"/>
  <c r="Y305" i="26"/>
  <c r="AW305" i="26" s="1"/>
  <c r="X305" i="26"/>
  <c r="W305" i="26"/>
  <c r="CR304" i="26"/>
  <c r="AQ304" i="26"/>
  <c r="BO304" i="26" s="1"/>
  <c r="AP304" i="26"/>
  <c r="AO304" i="26"/>
  <c r="BM304" i="26" s="1"/>
  <c r="AN304" i="26"/>
  <c r="AM304" i="26"/>
  <c r="AL304" i="26"/>
  <c r="AK304" i="26"/>
  <c r="BI304" i="26" s="1"/>
  <c r="AJ304" i="26"/>
  <c r="AI304" i="26"/>
  <c r="BG304" i="26" s="1"/>
  <c r="AH304" i="26"/>
  <c r="AG304" i="26"/>
  <c r="AF304" i="26"/>
  <c r="AE304" i="26"/>
  <c r="BC304" i="26" s="1"/>
  <c r="AD304" i="26"/>
  <c r="AC304" i="26"/>
  <c r="BA304" i="26" s="1"/>
  <c r="AB304" i="26"/>
  <c r="AA304" i="26"/>
  <c r="Z304" i="26"/>
  <c r="Y304" i="26"/>
  <c r="AW304" i="26" s="1"/>
  <c r="X304" i="26"/>
  <c r="W304" i="26"/>
  <c r="AU304" i="26" s="1"/>
  <c r="AQ303" i="26"/>
  <c r="BO303" i="26" s="1"/>
  <c r="AP303" i="26"/>
  <c r="AO303" i="26"/>
  <c r="AN303" i="26"/>
  <c r="AM303" i="26"/>
  <c r="AL303" i="26"/>
  <c r="AK303" i="26"/>
  <c r="BI303" i="26" s="1"/>
  <c r="AJ303" i="26"/>
  <c r="BH303" i="26" s="1"/>
  <c r="AI303" i="26"/>
  <c r="AH303" i="26"/>
  <c r="AG303" i="26"/>
  <c r="AF303" i="26"/>
  <c r="AE303" i="26"/>
  <c r="BC303" i="26" s="1"/>
  <c r="AD303" i="26"/>
  <c r="BB303" i="26" s="1"/>
  <c r="AC303" i="26"/>
  <c r="AB303" i="26"/>
  <c r="AA303" i="26"/>
  <c r="Z303" i="26"/>
  <c r="Y303" i="26"/>
  <c r="AW303" i="26" s="1"/>
  <c r="X303" i="26"/>
  <c r="W303" i="26"/>
  <c r="AQ302" i="26"/>
  <c r="BO302" i="26" s="1"/>
  <c r="AP302" i="26"/>
  <c r="AO302" i="26"/>
  <c r="BM302" i="26" s="1"/>
  <c r="AN302" i="26"/>
  <c r="AM302" i="26"/>
  <c r="AL302" i="26"/>
  <c r="AK302" i="26"/>
  <c r="BI302" i="26" s="1"/>
  <c r="AJ302" i="26"/>
  <c r="AI302" i="26"/>
  <c r="BG302" i="26" s="1"/>
  <c r="AH302" i="26"/>
  <c r="AG302" i="26"/>
  <c r="AF302" i="26"/>
  <c r="AE302" i="26"/>
  <c r="BC302" i="26" s="1"/>
  <c r="AD302" i="26"/>
  <c r="AC302" i="26"/>
  <c r="BA302" i="26" s="1"/>
  <c r="AB302" i="26"/>
  <c r="AA302" i="26"/>
  <c r="Z302" i="26"/>
  <c r="Y302" i="26"/>
  <c r="AW302" i="26" s="1"/>
  <c r="X302" i="26"/>
  <c r="W302" i="26"/>
  <c r="AU302" i="26" s="1"/>
  <c r="AQ301" i="26"/>
  <c r="BO301" i="26" s="1"/>
  <c r="AP301" i="26"/>
  <c r="BN301" i="26" s="1"/>
  <c r="AO301" i="26"/>
  <c r="AN301" i="26"/>
  <c r="AM301" i="26"/>
  <c r="AL301" i="26"/>
  <c r="AK301" i="26"/>
  <c r="BI301" i="26" s="1"/>
  <c r="AJ301" i="26"/>
  <c r="BH301" i="26" s="1"/>
  <c r="AI301" i="26"/>
  <c r="AH301" i="26"/>
  <c r="AG301" i="26"/>
  <c r="AF301" i="26"/>
  <c r="AE301" i="26"/>
  <c r="BC301" i="26" s="1"/>
  <c r="AD301" i="26"/>
  <c r="BB301" i="26" s="1"/>
  <c r="AC301" i="26"/>
  <c r="AB301" i="26"/>
  <c r="AA301" i="26"/>
  <c r="Z301" i="26"/>
  <c r="Y301" i="26"/>
  <c r="AW301" i="26" s="1"/>
  <c r="X301" i="26"/>
  <c r="AV301" i="26" s="1"/>
  <c r="W301" i="26"/>
  <c r="AQ300" i="26"/>
  <c r="BO300" i="26" s="1"/>
  <c r="AP300" i="26"/>
  <c r="AO300" i="26"/>
  <c r="BM300" i="26" s="1"/>
  <c r="AN300" i="26"/>
  <c r="BL300" i="26" s="1"/>
  <c r="AM300" i="26"/>
  <c r="AL300" i="26"/>
  <c r="BJ300" i="26" s="1"/>
  <c r="AK300" i="26"/>
  <c r="BI300" i="26" s="1"/>
  <c r="AJ300" i="26"/>
  <c r="AI300" i="26"/>
  <c r="BG300" i="26" s="1"/>
  <c r="AH300" i="26"/>
  <c r="BF300" i="26" s="1"/>
  <c r="AG300" i="26"/>
  <c r="BE300" i="26" s="1"/>
  <c r="AF300" i="26"/>
  <c r="BD300" i="26" s="1"/>
  <c r="AE300" i="26"/>
  <c r="BC300" i="26" s="1"/>
  <c r="AD300" i="26"/>
  <c r="AC300" i="26"/>
  <c r="BA300" i="26" s="1"/>
  <c r="AB300" i="26"/>
  <c r="AZ300" i="26" s="1"/>
  <c r="AA300" i="26"/>
  <c r="AY300" i="26" s="1"/>
  <c r="Z300" i="26"/>
  <c r="AX300" i="26" s="1"/>
  <c r="Y300" i="26"/>
  <c r="AW300" i="26" s="1"/>
  <c r="X300" i="26"/>
  <c r="W300" i="26"/>
  <c r="AU300" i="26" s="1"/>
  <c r="DL299" i="26"/>
  <c r="DK299" i="26"/>
  <c r="DJ299" i="26"/>
  <c r="DI299" i="26"/>
  <c r="DH299" i="26"/>
  <c r="DG299" i="26"/>
  <c r="DF299" i="26"/>
  <c r="DE299" i="26"/>
  <c r="DD299" i="26"/>
  <c r="DC299" i="26"/>
  <c r="DB299" i="26"/>
  <c r="DA299" i="26"/>
  <c r="CZ299" i="26"/>
  <c r="CY299" i="26"/>
  <c r="CX299" i="26"/>
  <c r="CW299" i="26"/>
  <c r="CV299" i="26"/>
  <c r="CU299" i="26"/>
  <c r="CT299" i="26"/>
  <c r="CS299" i="26"/>
  <c r="CR299" i="26"/>
  <c r="AQ299" i="26"/>
  <c r="BO299" i="26" s="1"/>
  <c r="AP299" i="26"/>
  <c r="AO299" i="26"/>
  <c r="BM299" i="26" s="1"/>
  <c r="CK299" i="26" s="1"/>
  <c r="AN299" i="26"/>
  <c r="BL299" i="26" s="1"/>
  <c r="AM299" i="26"/>
  <c r="BK299" i="26" s="1"/>
  <c r="AL299" i="26"/>
  <c r="BJ299" i="26" s="1"/>
  <c r="AK299" i="26"/>
  <c r="BI299" i="26" s="1"/>
  <c r="AJ299" i="26"/>
  <c r="AI299" i="26"/>
  <c r="BG299" i="26" s="1"/>
  <c r="AH299" i="26"/>
  <c r="BF299" i="26" s="1"/>
  <c r="AG299" i="26"/>
  <c r="BE299" i="26" s="1"/>
  <c r="AF299" i="26"/>
  <c r="BD299" i="26" s="1"/>
  <c r="AE299" i="26"/>
  <c r="BC299" i="26" s="1"/>
  <c r="AD299" i="26"/>
  <c r="AC299" i="26"/>
  <c r="BA299" i="26" s="1"/>
  <c r="BY299" i="26" s="1"/>
  <c r="AB299" i="26"/>
  <c r="AZ299" i="26" s="1"/>
  <c r="BX299" i="26" s="1"/>
  <c r="AA299" i="26"/>
  <c r="AY299" i="26" s="1"/>
  <c r="Z299" i="26"/>
  <c r="AX299" i="26" s="1"/>
  <c r="Y299" i="26"/>
  <c r="AW299" i="26" s="1"/>
  <c r="X299" i="26"/>
  <c r="W299" i="26"/>
  <c r="AU299" i="26" s="1"/>
  <c r="AQ298" i="26"/>
  <c r="BO298" i="26" s="1"/>
  <c r="AP298" i="26"/>
  <c r="BN298" i="26" s="1"/>
  <c r="AO298" i="26"/>
  <c r="BM298" i="26" s="1"/>
  <c r="AN298" i="26"/>
  <c r="AM298" i="26"/>
  <c r="AL298" i="26"/>
  <c r="CH298" i="26" s="1"/>
  <c r="AK298" i="26"/>
  <c r="BI298" i="26" s="1"/>
  <c r="AJ298" i="26"/>
  <c r="BH298" i="26" s="1"/>
  <c r="AI298" i="26"/>
  <c r="BG298" i="26" s="1"/>
  <c r="AH298" i="26"/>
  <c r="CD298" i="26" s="1"/>
  <c r="AG298" i="26"/>
  <c r="AF298" i="26"/>
  <c r="BD298" i="26" s="1"/>
  <c r="AE298" i="26"/>
  <c r="BC298" i="26" s="1"/>
  <c r="AD298" i="26"/>
  <c r="AC298" i="26"/>
  <c r="BA298" i="26" s="1"/>
  <c r="AB298" i="26"/>
  <c r="BX298" i="26" s="1"/>
  <c r="AA298" i="26"/>
  <c r="BW298" i="26" s="1"/>
  <c r="Z298" i="26"/>
  <c r="BV298" i="26" s="1"/>
  <c r="Y298" i="26"/>
  <c r="AW298" i="26" s="1"/>
  <c r="X298" i="26"/>
  <c r="BT298" i="26" s="1"/>
  <c r="W298" i="26"/>
  <c r="BR297" i="26"/>
  <c r="AT297" i="26"/>
  <c r="V297" i="26"/>
  <c r="AQ283" i="26"/>
  <c r="AP283" i="26"/>
  <c r="AO283" i="26"/>
  <c r="AN283" i="26"/>
  <c r="AM283" i="26"/>
  <c r="AL283" i="26"/>
  <c r="AK283" i="26"/>
  <c r="AJ283" i="26"/>
  <c r="AI283" i="26"/>
  <c r="AH283" i="26"/>
  <c r="AG283" i="26"/>
  <c r="AF283" i="26"/>
  <c r="AE283" i="26"/>
  <c r="AD283" i="26"/>
  <c r="AC283" i="26"/>
  <c r="AB283" i="26"/>
  <c r="AA283" i="26"/>
  <c r="Z283" i="26"/>
  <c r="Y283" i="26"/>
  <c r="X283" i="26"/>
  <c r="W283" i="26"/>
  <c r="AQ282" i="26"/>
  <c r="AP282" i="26"/>
  <c r="AO282" i="26"/>
  <c r="AN282" i="26"/>
  <c r="AM282" i="26"/>
  <c r="AL282" i="26"/>
  <c r="AK282" i="26"/>
  <c r="AJ282" i="26"/>
  <c r="AI282" i="26"/>
  <c r="AH282" i="26"/>
  <c r="BF282" i="26" s="1"/>
  <c r="AG282" i="26"/>
  <c r="AF282" i="26"/>
  <c r="AE282" i="26"/>
  <c r="AD282" i="26"/>
  <c r="AC282" i="26"/>
  <c r="AB282" i="26"/>
  <c r="AA282" i="26"/>
  <c r="Z282" i="26"/>
  <c r="Y282" i="26"/>
  <c r="X282" i="26"/>
  <c r="W282" i="26"/>
  <c r="AQ281" i="26"/>
  <c r="BO281" i="26" s="1"/>
  <c r="AP281" i="26"/>
  <c r="BN281" i="26" s="1"/>
  <c r="AO281" i="26"/>
  <c r="AN281" i="26"/>
  <c r="AM281" i="26"/>
  <c r="AL281" i="26"/>
  <c r="AK281" i="26"/>
  <c r="BI281" i="26" s="1"/>
  <c r="AJ281" i="26"/>
  <c r="BH281" i="26" s="1"/>
  <c r="AI281" i="26"/>
  <c r="AH281" i="26"/>
  <c r="AG281" i="26"/>
  <c r="BE281" i="26" s="1"/>
  <c r="AF281" i="26"/>
  <c r="AE281" i="26"/>
  <c r="BC281" i="26" s="1"/>
  <c r="AD281" i="26"/>
  <c r="BB281" i="26" s="1"/>
  <c r="AC281" i="26"/>
  <c r="AB281" i="26"/>
  <c r="AA281" i="26"/>
  <c r="Z281" i="26"/>
  <c r="Y281" i="26"/>
  <c r="AW281" i="26" s="1"/>
  <c r="X281" i="26"/>
  <c r="AV281" i="26" s="1"/>
  <c r="W281" i="26"/>
  <c r="AQ280" i="26"/>
  <c r="AP280" i="26"/>
  <c r="AO280" i="26"/>
  <c r="AN280" i="26"/>
  <c r="AM280" i="26"/>
  <c r="AL280" i="26"/>
  <c r="AK280" i="26"/>
  <c r="AJ280" i="26"/>
  <c r="AI280" i="26"/>
  <c r="AH280" i="26"/>
  <c r="AG280" i="26"/>
  <c r="AF280" i="26"/>
  <c r="AE280" i="26"/>
  <c r="AD280" i="26"/>
  <c r="AC280" i="26"/>
  <c r="AB280" i="26"/>
  <c r="AA280" i="26"/>
  <c r="Z280" i="26"/>
  <c r="Y280" i="26"/>
  <c r="X280" i="26"/>
  <c r="W280" i="26"/>
  <c r="AQ279" i="26"/>
  <c r="BO279" i="26" s="1"/>
  <c r="AP279" i="26"/>
  <c r="BN279" i="26" s="1"/>
  <c r="AO279" i="26"/>
  <c r="AN279" i="26"/>
  <c r="AM279" i="26"/>
  <c r="AL279" i="26"/>
  <c r="AK279" i="26"/>
  <c r="BI279" i="26" s="1"/>
  <c r="AJ279" i="26"/>
  <c r="BH279" i="26" s="1"/>
  <c r="AI279" i="26"/>
  <c r="AH279" i="26"/>
  <c r="AG279" i="26"/>
  <c r="AF279" i="26"/>
  <c r="AE279" i="26"/>
  <c r="BC279" i="26" s="1"/>
  <c r="AD279" i="26"/>
  <c r="BB279" i="26" s="1"/>
  <c r="AC279" i="26"/>
  <c r="AB279" i="26"/>
  <c r="AA279" i="26"/>
  <c r="Z279" i="26"/>
  <c r="Y279" i="26"/>
  <c r="AW279" i="26" s="1"/>
  <c r="X279" i="26"/>
  <c r="AV279" i="26" s="1"/>
  <c r="W279" i="26"/>
  <c r="AQ278" i="26"/>
  <c r="AP278" i="26"/>
  <c r="AO278" i="26"/>
  <c r="AN278" i="26"/>
  <c r="AM278" i="26"/>
  <c r="AL278" i="26"/>
  <c r="AK278" i="26"/>
  <c r="AJ278" i="26"/>
  <c r="AI278" i="26"/>
  <c r="AH278" i="26"/>
  <c r="AG278" i="26"/>
  <c r="AF278" i="26"/>
  <c r="AE278" i="26"/>
  <c r="AD278" i="26"/>
  <c r="AC278" i="26"/>
  <c r="AB278" i="26"/>
  <c r="AA278" i="26"/>
  <c r="Z278" i="26"/>
  <c r="Y278" i="26"/>
  <c r="X278" i="26"/>
  <c r="W278" i="26"/>
  <c r="AQ277" i="26"/>
  <c r="BO277" i="26" s="1"/>
  <c r="AP277" i="26"/>
  <c r="BN277" i="26" s="1"/>
  <c r="AO277" i="26"/>
  <c r="AN277" i="26"/>
  <c r="AM277" i="26"/>
  <c r="BK277" i="26" s="1"/>
  <c r="AL277" i="26"/>
  <c r="AK277" i="26"/>
  <c r="BI277" i="26" s="1"/>
  <c r="AJ277" i="26"/>
  <c r="BH277" i="26" s="1"/>
  <c r="AI277" i="26"/>
  <c r="AH277" i="26"/>
  <c r="AG277" i="26"/>
  <c r="BE277" i="26" s="1"/>
  <c r="AF277" i="26"/>
  <c r="AE277" i="26"/>
  <c r="BC277" i="26" s="1"/>
  <c r="AD277" i="26"/>
  <c r="BB277" i="26" s="1"/>
  <c r="AC277" i="26"/>
  <c r="AB277" i="26"/>
  <c r="AA277" i="26"/>
  <c r="AY277" i="26" s="1"/>
  <c r="Z277" i="26"/>
  <c r="Y277" i="26"/>
  <c r="AW277" i="26" s="1"/>
  <c r="X277" i="26"/>
  <c r="AV277" i="26" s="1"/>
  <c r="W277" i="26"/>
  <c r="AQ276" i="26"/>
  <c r="AP276" i="26"/>
  <c r="AO276" i="26"/>
  <c r="AN276" i="26"/>
  <c r="AM276" i="26"/>
  <c r="AL276" i="26"/>
  <c r="AK276" i="26"/>
  <c r="AJ276" i="26"/>
  <c r="AI276" i="26"/>
  <c r="AH276" i="26"/>
  <c r="AG276" i="26"/>
  <c r="AF276" i="26"/>
  <c r="AE276" i="26"/>
  <c r="AD276" i="26"/>
  <c r="AC276" i="26"/>
  <c r="AB276" i="26"/>
  <c r="AA276" i="26"/>
  <c r="Z276" i="26"/>
  <c r="Y276" i="26"/>
  <c r="X276" i="26"/>
  <c r="W276" i="26"/>
  <c r="AQ275" i="26"/>
  <c r="AP275" i="26"/>
  <c r="AO275" i="26"/>
  <c r="AN275" i="26"/>
  <c r="AM275" i="26"/>
  <c r="BK275" i="26" s="1"/>
  <c r="AL275" i="26"/>
  <c r="AK275" i="26"/>
  <c r="AJ275" i="26"/>
  <c r="AI275" i="26"/>
  <c r="AH275" i="26"/>
  <c r="AG275" i="26"/>
  <c r="BE275" i="26" s="1"/>
  <c r="AF275" i="26"/>
  <c r="AE275" i="26"/>
  <c r="AD275" i="26"/>
  <c r="AC275" i="26"/>
  <c r="AB275" i="26"/>
  <c r="AA275" i="26"/>
  <c r="AY275" i="26" s="1"/>
  <c r="Z275" i="26"/>
  <c r="Y275" i="26"/>
  <c r="X275" i="26"/>
  <c r="W275" i="26"/>
  <c r="AQ274" i="26"/>
  <c r="BO274" i="26" s="1"/>
  <c r="AP274" i="26"/>
  <c r="BN274" i="26" s="1"/>
  <c r="AO274" i="26"/>
  <c r="AN274" i="26"/>
  <c r="AM274" i="26"/>
  <c r="AL274" i="26"/>
  <c r="AK274" i="26"/>
  <c r="BI274" i="26" s="1"/>
  <c r="AJ274" i="26"/>
  <c r="BH274" i="26" s="1"/>
  <c r="AI274" i="26"/>
  <c r="AH274" i="26"/>
  <c r="AG274" i="26"/>
  <c r="AF274" i="26"/>
  <c r="AE274" i="26"/>
  <c r="BC274" i="26" s="1"/>
  <c r="AD274" i="26"/>
  <c r="BB274" i="26" s="1"/>
  <c r="AC274" i="26"/>
  <c r="AB274" i="26"/>
  <c r="AA274" i="26"/>
  <c r="Z274" i="26"/>
  <c r="Y274" i="26"/>
  <c r="AW274" i="26" s="1"/>
  <c r="X274" i="26"/>
  <c r="AV274" i="26" s="1"/>
  <c r="W274" i="26"/>
  <c r="AQ273" i="26"/>
  <c r="AP273" i="26"/>
  <c r="AO273" i="26"/>
  <c r="AN273" i="26"/>
  <c r="BL273" i="26" s="1"/>
  <c r="AM273" i="26"/>
  <c r="AL273" i="26"/>
  <c r="AK273" i="26"/>
  <c r="AJ273" i="26"/>
  <c r="AI273" i="26"/>
  <c r="BG273" i="26" s="1"/>
  <c r="AH273" i="26"/>
  <c r="AG273" i="26"/>
  <c r="AF273" i="26"/>
  <c r="AE273" i="26"/>
  <c r="AD273" i="26"/>
  <c r="AC273" i="26"/>
  <c r="AB273" i="26"/>
  <c r="AA273" i="26"/>
  <c r="Z273" i="26"/>
  <c r="Y273" i="26"/>
  <c r="X273" i="26"/>
  <c r="W273" i="26"/>
  <c r="CR272" i="26"/>
  <c r="AQ272" i="26"/>
  <c r="BO272" i="26" s="1"/>
  <c r="AP272" i="26"/>
  <c r="AO272" i="26"/>
  <c r="AN272" i="26"/>
  <c r="BL272" i="26" s="1"/>
  <c r="AM272" i="26"/>
  <c r="AL272" i="26"/>
  <c r="AK272" i="26"/>
  <c r="BI272" i="26" s="1"/>
  <c r="AJ272" i="26"/>
  <c r="AI272" i="26"/>
  <c r="AH272" i="26"/>
  <c r="BF272" i="26" s="1"/>
  <c r="AG272" i="26"/>
  <c r="AF272" i="26"/>
  <c r="AE272" i="26"/>
  <c r="BC272" i="26" s="1"/>
  <c r="AD272" i="26"/>
  <c r="AC272" i="26"/>
  <c r="AB272" i="26"/>
  <c r="AA272" i="26"/>
  <c r="Z272" i="26"/>
  <c r="Y272" i="26"/>
  <c r="AW272" i="26" s="1"/>
  <c r="X272" i="26"/>
  <c r="W272" i="26"/>
  <c r="AQ271" i="26"/>
  <c r="AP271" i="26"/>
  <c r="AO271" i="26"/>
  <c r="AN271" i="26"/>
  <c r="AM271" i="26"/>
  <c r="AL271" i="26"/>
  <c r="AK271" i="26"/>
  <c r="AJ271" i="26"/>
  <c r="BH271" i="26" s="1"/>
  <c r="AI271" i="26"/>
  <c r="AH271" i="26"/>
  <c r="AG271" i="26"/>
  <c r="AF271" i="26"/>
  <c r="AE271" i="26"/>
  <c r="AD271" i="26"/>
  <c r="AC271" i="26"/>
  <c r="BA271" i="26" s="1"/>
  <c r="AB271" i="26"/>
  <c r="AA271" i="26"/>
  <c r="Z271" i="26"/>
  <c r="Y271" i="26"/>
  <c r="X271" i="26"/>
  <c r="W271" i="26"/>
  <c r="AQ270" i="26"/>
  <c r="BO270" i="26" s="1"/>
  <c r="AP270" i="26"/>
  <c r="BN270" i="26" s="1"/>
  <c r="AO270" i="26"/>
  <c r="AN270" i="26"/>
  <c r="AM270" i="26"/>
  <c r="AL270" i="26"/>
  <c r="BJ270" i="26" s="1"/>
  <c r="AK270" i="26"/>
  <c r="BI270" i="26" s="1"/>
  <c r="AJ270" i="26"/>
  <c r="BH270" i="26" s="1"/>
  <c r="AI270" i="26"/>
  <c r="AH270" i="26"/>
  <c r="BF270" i="26" s="1"/>
  <c r="AG270" i="26"/>
  <c r="BE270" i="26" s="1"/>
  <c r="AF270" i="26"/>
  <c r="BD270" i="26" s="1"/>
  <c r="AE270" i="26"/>
  <c r="BC270" i="26" s="1"/>
  <c r="AD270" i="26"/>
  <c r="BB270" i="26" s="1"/>
  <c r="AC270" i="26"/>
  <c r="AB270" i="26"/>
  <c r="AA270" i="26"/>
  <c r="AY270" i="26" s="1"/>
  <c r="Z270" i="26"/>
  <c r="AX270" i="26" s="1"/>
  <c r="Y270" i="26"/>
  <c r="AW270" i="26" s="1"/>
  <c r="X270" i="26"/>
  <c r="AV270" i="26" s="1"/>
  <c r="W270" i="26"/>
  <c r="AQ269" i="26"/>
  <c r="AP269" i="26"/>
  <c r="BN269" i="26" s="1"/>
  <c r="AO269" i="26"/>
  <c r="AN269" i="26"/>
  <c r="AM269" i="26"/>
  <c r="AL269" i="26"/>
  <c r="AK269" i="26"/>
  <c r="AJ269" i="26"/>
  <c r="BH269" i="26" s="1"/>
  <c r="AI269" i="26"/>
  <c r="AH269" i="26"/>
  <c r="AG269" i="26"/>
  <c r="AF269" i="26"/>
  <c r="AE269" i="26"/>
  <c r="AD269" i="26"/>
  <c r="BB269" i="26" s="1"/>
  <c r="AC269" i="26"/>
  <c r="AB269" i="26"/>
  <c r="AA269" i="26"/>
  <c r="Z269" i="26"/>
  <c r="Y269" i="26"/>
  <c r="X269" i="26"/>
  <c r="AV269" i="26" s="1"/>
  <c r="W269" i="26"/>
  <c r="AQ268" i="26"/>
  <c r="BO268" i="26" s="1"/>
  <c r="AP268" i="26"/>
  <c r="AO268" i="26"/>
  <c r="AN268" i="26"/>
  <c r="AM268" i="26"/>
  <c r="AL268" i="26"/>
  <c r="BJ268" i="26" s="1"/>
  <c r="AK268" i="26"/>
  <c r="BI268" i="26" s="1"/>
  <c r="AJ268" i="26"/>
  <c r="AI268" i="26"/>
  <c r="AH268" i="26"/>
  <c r="BF268" i="26" s="1"/>
  <c r="AG268" i="26"/>
  <c r="AF268" i="26"/>
  <c r="BD268" i="26" s="1"/>
  <c r="AE268" i="26"/>
  <c r="BC268" i="26" s="1"/>
  <c r="AD268" i="26"/>
  <c r="AC268" i="26"/>
  <c r="AB268" i="26"/>
  <c r="AA268" i="26"/>
  <c r="Z268" i="26"/>
  <c r="AX268" i="26" s="1"/>
  <c r="Y268" i="26"/>
  <c r="AW268" i="26" s="1"/>
  <c r="X268" i="26"/>
  <c r="W268" i="26"/>
  <c r="DL267" i="26"/>
  <c r="DK267" i="26"/>
  <c r="DJ267" i="26"/>
  <c r="DI267" i="26"/>
  <c r="DH267" i="26"/>
  <c r="DG267" i="26"/>
  <c r="DF267" i="26"/>
  <c r="DE267" i="26"/>
  <c r="DD267" i="26"/>
  <c r="DC267" i="26"/>
  <c r="DB267" i="26"/>
  <c r="DA267" i="26"/>
  <c r="CZ267" i="26"/>
  <c r="CY267" i="26"/>
  <c r="CX267" i="26"/>
  <c r="CW267" i="26"/>
  <c r="CV267" i="26"/>
  <c r="CU267" i="26"/>
  <c r="CT267" i="26"/>
  <c r="CS267" i="26"/>
  <c r="CR267" i="26"/>
  <c r="AQ267" i="26"/>
  <c r="BO267" i="26" s="1"/>
  <c r="AP267" i="26"/>
  <c r="BN267" i="26" s="1"/>
  <c r="AO267" i="26"/>
  <c r="BM267" i="26" s="1"/>
  <c r="AN267" i="26"/>
  <c r="AM267" i="26"/>
  <c r="AL267" i="26"/>
  <c r="BJ267" i="26" s="1"/>
  <c r="CH267" i="26" s="1"/>
  <c r="AK267" i="26"/>
  <c r="BI267" i="26" s="1"/>
  <c r="AJ267" i="26"/>
  <c r="BH267" i="26" s="1"/>
  <c r="AI267" i="26"/>
  <c r="BG267" i="26" s="1"/>
  <c r="AH267" i="26"/>
  <c r="BF267" i="26" s="1"/>
  <c r="AG267" i="26"/>
  <c r="AF267" i="26"/>
  <c r="BD267" i="26" s="1"/>
  <c r="CB267" i="26" s="1"/>
  <c r="AE267" i="26"/>
  <c r="BC267" i="26" s="1"/>
  <c r="AD267" i="26"/>
  <c r="BB267" i="26" s="1"/>
  <c r="AC267" i="26"/>
  <c r="BA267" i="26" s="1"/>
  <c r="AB267" i="26"/>
  <c r="AA267" i="26"/>
  <c r="Z267" i="26"/>
  <c r="AX267" i="26" s="1"/>
  <c r="BV267" i="26" s="1"/>
  <c r="Y267" i="26"/>
  <c r="AW267" i="26" s="1"/>
  <c r="X267" i="26"/>
  <c r="AV267" i="26" s="1"/>
  <c r="W267" i="26"/>
  <c r="AU267" i="26" s="1"/>
  <c r="AQ266" i="26"/>
  <c r="CM266" i="26" s="1"/>
  <c r="AP266" i="26"/>
  <c r="BN266" i="26" s="1"/>
  <c r="AO266" i="26"/>
  <c r="BM266" i="26" s="1"/>
  <c r="AN266" i="26"/>
  <c r="AM266" i="26"/>
  <c r="CI266" i="26" s="1"/>
  <c r="AL266" i="26"/>
  <c r="CH266" i="26" s="1"/>
  <c r="AK266" i="26"/>
  <c r="CG266" i="26" s="1"/>
  <c r="AJ266" i="26"/>
  <c r="BH266" i="26" s="1"/>
  <c r="AI266" i="26"/>
  <c r="BG266" i="26" s="1"/>
  <c r="AH266" i="26"/>
  <c r="AG266" i="26"/>
  <c r="CC266" i="26" s="1"/>
  <c r="AF266" i="26"/>
  <c r="CB266" i="26" s="1"/>
  <c r="AE266" i="26"/>
  <c r="CA266" i="26" s="1"/>
  <c r="AD266" i="26"/>
  <c r="BB266" i="26" s="1"/>
  <c r="AC266" i="26"/>
  <c r="BA266" i="26" s="1"/>
  <c r="AB266" i="26"/>
  <c r="AA266" i="26"/>
  <c r="BW266" i="26" s="1"/>
  <c r="Z266" i="26"/>
  <c r="BV266" i="26" s="1"/>
  <c r="Y266" i="26"/>
  <c r="BU266" i="26" s="1"/>
  <c r="X266" i="26"/>
  <c r="AV266" i="26" s="1"/>
  <c r="W266" i="26"/>
  <c r="AU266" i="26" s="1"/>
  <c r="BR265" i="26"/>
  <c r="AT265" i="26"/>
  <c r="V265" i="26"/>
  <c r="AQ219" i="26"/>
  <c r="AP219" i="26"/>
  <c r="AO219" i="26"/>
  <c r="AN219" i="26"/>
  <c r="AM219" i="26"/>
  <c r="AL219" i="26"/>
  <c r="AK219" i="26"/>
  <c r="AJ219" i="26"/>
  <c r="AI219" i="26"/>
  <c r="AH219" i="26"/>
  <c r="AG219" i="26"/>
  <c r="AF219" i="26"/>
  <c r="AE219" i="26"/>
  <c r="AD219" i="26"/>
  <c r="AC219" i="26"/>
  <c r="AB219" i="26"/>
  <c r="AA219" i="26"/>
  <c r="Z219" i="26"/>
  <c r="Y219" i="26"/>
  <c r="X219" i="26"/>
  <c r="W219" i="26"/>
  <c r="AQ218" i="26"/>
  <c r="AP218" i="26"/>
  <c r="AO218" i="26"/>
  <c r="AN218" i="26"/>
  <c r="AM218" i="26"/>
  <c r="AL218" i="26"/>
  <c r="BJ218" i="26" s="1"/>
  <c r="AK218" i="26"/>
  <c r="AJ218" i="26"/>
  <c r="AI218" i="26"/>
  <c r="AH218" i="26"/>
  <c r="AG218" i="26"/>
  <c r="AF218" i="26"/>
  <c r="AE218" i="26"/>
  <c r="AD218" i="26"/>
  <c r="AC218" i="26"/>
  <c r="AB218" i="26"/>
  <c r="AA218" i="26"/>
  <c r="Z218" i="26"/>
  <c r="AX218" i="26" s="1"/>
  <c r="Y218" i="26"/>
  <c r="X218" i="26"/>
  <c r="W218" i="26"/>
  <c r="AQ217" i="26"/>
  <c r="BO217" i="26" s="1"/>
  <c r="AP217" i="26"/>
  <c r="AO217" i="26"/>
  <c r="BM217" i="26" s="1"/>
  <c r="AN217" i="26"/>
  <c r="BL217" i="26" s="1"/>
  <c r="AM217" i="26"/>
  <c r="AL217" i="26"/>
  <c r="BJ217" i="26" s="1"/>
  <c r="AK217" i="26"/>
  <c r="BI217" i="26" s="1"/>
  <c r="AJ217" i="26"/>
  <c r="AI217" i="26"/>
  <c r="BG217" i="26" s="1"/>
  <c r="AH217" i="26"/>
  <c r="BF217" i="26" s="1"/>
  <c r="AG217" i="26"/>
  <c r="AF217" i="26"/>
  <c r="BD217" i="26" s="1"/>
  <c r="AE217" i="26"/>
  <c r="BC217" i="26" s="1"/>
  <c r="AD217" i="26"/>
  <c r="AC217" i="26"/>
  <c r="BA217" i="26" s="1"/>
  <c r="AB217" i="26"/>
  <c r="AZ217" i="26" s="1"/>
  <c r="AA217" i="26"/>
  <c r="Z217" i="26"/>
  <c r="AX217" i="26" s="1"/>
  <c r="Y217" i="26"/>
  <c r="AW217" i="26" s="1"/>
  <c r="X217" i="26"/>
  <c r="W217" i="26"/>
  <c r="AU217" i="26" s="1"/>
  <c r="AQ216" i="26"/>
  <c r="AP216" i="26"/>
  <c r="AO216" i="26"/>
  <c r="AN216" i="26"/>
  <c r="AM216" i="26"/>
  <c r="AL216" i="26"/>
  <c r="BJ216" i="26" s="1"/>
  <c r="AK216" i="26"/>
  <c r="AJ216" i="26"/>
  <c r="AI216" i="26"/>
  <c r="AH216" i="26"/>
  <c r="AG216" i="26"/>
  <c r="AF216" i="26"/>
  <c r="AE216" i="26"/>
  <c r="AD216" i="26"/>
  <c r="AC216" i="26"/>
  <c r="AB216" i="26"/>
  <c r="AA216" i="26"/>
  <c r="Z216" i="26"/>
  <c r="AX216" i="26" s="1"/>
  <c r="Y216" i="26"/>
  <c r="X216" i="26"/>
  <c r="W216" i="26"/>
  <c r="AQ215" i="26"/>
  <c r="BO215" i="26" s="1"/>
  <c r="AP215" i="26"/>
  <c r="AO215" i="26"/>
  <c r="BM215" i="26" s="1"/>
  <c r="AN215" i="26"/>
  <c r="BL215" i="26" s="1"/>
  <c r="AM215" i="26"/>
  <c r="AL215" i="26"/>
  <c r="BJ215" i="26" s="1"/>
  <c r="AK215" i="26"/>
  <c r="BI215" i="26" s="1"/>
  <c r="AJ215" i="26"/>
  <c r="AI215" i="26"/>
  <c r="BG215" i="26" s="1"/>
  <c r="AH215" i="26"/>
  <c r="BF215" i="26" s="1"/>
  <c r="AG215" i="26"/>
  <c r="AF215" i="26"/>
  <c r="BD215" i="26" s="1"/>
  <c r="AE215" i="26"/>
  <c r="BC215" i="26" s="1"/>
  <c r="AD215" i="26"/>
  <c r="AC215" i="26"/>
  <c r="BA215" i="26" s="1"/>
  <c r="AB215" i="26"/>
  <c r="AZ215" i="26" s="1"/>
  <c r="AA215" i="26"/>
  <c r="Z215" i="26"/>
  <c r="AX215" i="26" s="1"/>
  <c r="Y215" i="26"/>
  <c r="AW215" i="26" s="1"/>
  <c r="X215" i="26"/>
  <c r="W215" i="26"/>
  <c r="AU215" i="26" s="1"/>
  <c r="AQ214" i="26"/>
  <c r="AP214" i="26"/>
  <c r="AO214" i="26"/>
  <c r="AN214" i="26"/>
  <c r="AM214" i="26"/>
  <c r="AL214" i="26"/>
  <c r="BJ214" i="26" s="1"/>
  <c r="AK214" i="26"/>
  <c r="AJ214" i="26"/>
  <c r="AI214" i="26"/>
  <c r="AH214" i="26"/>
  <c r="AG214" i="26"/>
  <c r="AF214" i="26"/>
  <c r="AE214" i="26"/>
  <c r="AD214" i="26"/>
  <c r="AC214" i="26"/>
  <c r="AB214" i="26"/>
  <c r="AA214" i="26"/>
  <c r="Z214" i="26"/>
  <c r="AX214" i="26" s="1"/>
  <c r="Y214" i="26"/>
  <c r="X214" i="26"/>
  <c r="W214" i="26"/>
  <c r="AQ213" i="26"/>
  <c r="AP213" i="26"/>
  <c r="AO213" i="26"/>
  <c r="AN213" i="26"/>
  <c r="BL213" i="26" s="1"/>
  <c r="AM213" i="26"/>
  <c r="AL213" i="26"/>
  <c r="BJ213" i="26" s="1"/>
  <c r="AK213" i="26"/>
  <c r="AJ213" i="26"/>
  <c r="AI213" i="26"/>
  <c r="AH213" i="26"/>
  <c r="BF213" i="26" s="1"/>
  <c r="AG213" i="26"/>
  <c r="AF213" i="26"/>
  <c r="BD213" i="26" s="1"/>
  <c r="AE213" i="26"/>
  <c r="BC213" i="26" s="1"/>
  <c r="AD213" i="26"/>
  <c r="AC213" i="26"/>
  <c r="AB213" i="26"/>
  <c r="AZ213" i="26" s="1"/>
  <c r="AA213" i="26"/>
  <c r="Z213" i="26"/>
  <c r="AX213" i="26" s="1"/>
  <c r="Y213" i="26"/>
  <c r="X213" i="26"/>
  <c r="W213" i="26"/>
  <c r="AQ212" i="26"/>
  <c r="BO212" i="26" s="1"/>
  <c r="AP212" i="26"/>
  <c r="AO212" i="26"/>
  <c r="BM212" i="26" s="1"/>
  <c r="AN212" i="26"/>
  <c r="AM212" i="26"/>
  <c r="AL212" i="26"/>
  <c r="BJ212" i="26" s="1"/>
  <c r="AK212" i="26"/>
  <c r="BI212" i="26" s="1"/>
  <c r="AJ212" i="26"/>
  <c r="AI212" i="26"/>
  <c r="AH212" i="26"/>
  <c r="AG212" i="26"/>
  <c r="AF212" i="26"/>
  <c r="BD212" i="26" s="1"/>
  <c r="AE212" i="26"/>
  <c r="BC212" i="26" s="1"/>
  <c r="AD212" i="26"/>
  <c r="AC212" i="26"/>
  <c r="AB212" i="26"/>
  <c r="AA212" i="26"/>
  <c r="Z212" i="26"/>
  <c r="AX212" i="26" s="1"/>
  <c r="Y212" i="26"/>
  <c r="AW212" i="26" s="1"/>
  <c r="X212" i="26"/>
  <c r="W212" i="26"/>
  <c r="AQ211" i="26"/>
  <c r="AP211" i="26"/>
  <c r="AO211" i="26"/>
  <c r="AN211" i="26"/>
  <c r="BL211" i="26" s="1"/>
  <c r="AM211" i="26"/>
  <c r="AL211" i="26"/>
  <c r="BJ211" i="26" s="1"/>
  <c r="AK211" i="26"/>
  <c r="AJ211" i="26"/>
  <c r="AI211" i="26"/>
  <c r="AH211" i="26"/>
  <c r="BF211" i="26" s="1"/>
  <c r="AG211" i="26"/>
  <c r="AF211" i="26"/>
  <c r="BD211" i="26" s="1"/>
  <c r="AE211" i="26"/>
  <c r="AD211" i="26"/>
  <c r="AC211" i="26"/>
  <c r="AB211" i="26"/>
  <c r="AZ211" i="26" s="1"/>
  <c r="AA211" i="26"/>
  <c r="Z211" i="26"/>
  <c r="AX211" i="26" s="1"/>
  <c r="Y211" i="26"/>
  <c r="AW211" i="26" s="1"/>
  <c r="X211" i="26"/>
  <c r="W211" i="26"/>
  <c r="BF210" i="26"/>
  <c r="AQ210" i="26"/>
  <c r="AP210" i="26"/>
  <c r="AO210" i="26"/>
  <c r="AN210" i="26"/>
  <c r="AM210" i="26"/>
  <c r="BK210" i="26" s="1"/>
  <c r="AL210" i="26"/>
  <c r="BJ210" i="26" s="1"/>
  <c r="AK210" i="26"/>
  <c r="AJ210" i="26"/>
  <c r="AI210" i="26"/>
  <c r="AH210" i="26"/>
  <c r="AG210" i="26"/>
  <c r="AF210" i="26"/>
  <c r="BD210" i="26" s="1"/>
  <c r="AE210" i="26"/>
  <c r="AD210" i="26"/>
  <c r="AC210" i="26"/>
  <c r="AB210" i="26"/>
  <c r="AA210" i="26"/>
  <c r="Z210" i="26"/>
  <c r="AX210" i="26" s="1"/>
  <c r="Y210" i="26"/>
  <c r="X210" i="26"/>
  <c r="W210" i="26"/>
  <c r="AQ209" i="26"/>
  <c r="AP209" i="26"/>
  <c r="AO209" i="26"/>
  <c r="BM209" i="26" s="1"/>
  <c r="AN209" i="26"/>
  <c r="AM209" i="26"/>
  <c r="AL209" i="26"/>
  <c r="AK209" i="26"/>
  <c r="BI209" i="26" s="1"/>
  <c r="AJ209" i="26"/>
  <c r="AI209" i="26"/>
  <c r="BG209" i="26" s="1"/>
  <c r="AH209" i="26"/>
  <c r="AG209" i="26"/>
  <c r="AF209" i="26"/>
  <c r="AE209" i="26"/>
  <c r="AD209" i="26"/>
  <c r="AC209" i="26"/>
  <c r="BA209" i="26" s="1"/>
  <c r="AB209" i="26"/>
  <c r="AA209" i="26"/>
  <c r="Z209" i="26"/>
  <c r="Y209" i="26"/>
  <c r="X209" i="26"/>
  <c r="W209" i="26"/>
  <c r="AU209" i="26" s="1"/>
  <c r="CR208" i="26"/>
  <c r="BE208" i="26"/>
  <c r="AQ208" i="26"/>
  <c r="AP208" i="26"/>
  <c r="AO208" i="26"/>
  <c r="AN208" i="26"/>
  <c r="BL208" i="26" s="1"/>
  <c r="AM208" i="26"/>
  <c r="AL208" i="26"/>
  <c r="BJ208" i="26" s="1"/>
  <c r="AK208" i="26"/>
  <c r="AJ208" i="26"/>
  <c r="AI208" i="26"/>
  <c r="AH208" i="26"/>
  <c r="BF208" i="26" s="1"/>
  <c r="AG208" i="26"/>
  <c r="AF208" i="26"/>
  <c r="BD208" i="26" s="1"/>
  <c r="AE208" i="26"/>
  <c r="AD208" i="26"/>
  <c r="AC208" i="26"/>
  <c r="AB208" i="26"/>
  <c r="AZ208" i="26" s="1"/>
  <c r="AA208" i="26"/>
  <c r="Z208" i="26"/>
  <c r="AX208" i="26" s="1"/>
  <c r="Y208" i="26"/>
  <c r="X208" i="26"/>
  <c r="W208" i="26"/>
  <c r="AQ207" i="26"/>
  <c r="AP207" i="26"/>
  <c r="AO207" i="26"/>
  <c r="AN207" i="26"/>
  <c r="AM207" i="26"/>
  <c r="AL207" i="26"/>
  <c r="BJ207" i="26" s="1"/>
  <c r="AK207" i="26"/>
  <c r="AJ207" i="26"/>
  <c r="AI207" i="26"/>
  <c r="AH207" i="26"/>
  <c r="AG207" i="26"/>
  <c r="AF207" i="26"/>
  <c r="BD207" i="26" s="1"/>
  <c r="AE207" i="26"/>
  <c r="AD207" i="26"/>
  <c r="AC207" i="26"/>
  <c r="AB207" i="26"/>
  <c r="AA207" i="26"/>
  <c r="Z207" i="26"/>
  <c r="AX207" i="26" s="1"/>
  <c r="Y207" i="26"/>
  <c r="X207" i="26"/>
  <c r="W207" i="26"/>
  <c r="AQ206" i="26"/>
  <c r="BO206" i="26" s="1"/>
  <c r="AP206" i="26"/>
  <c r="AO206" i="26"/>
  <c r="AN206" i="26"/>
  <c r="BL206" i="26" s="1"/>
  <c r="AM206" i="26"/>
  <c r="AL206" i="26"/>
  <c r="BJ206" i="26" s="1"/>
  <c r="AK206" i="26"/>
  <c r="BI206" i="26" s="1"/>
  <c r="AJ206" i="26"/>
  <c r="BH206" i="26" s="1"/>
  <c r="AI206" i="26"/>
  <c r="BG206" i="26" s="1"/>
  <c r="AH206" i="26"/>
  <c r="BF206" i="26" s="1"/>
  <c r="AG206" i="26"/>
  <c r="AF206" i="26"/>
  <c r="BD206" i="26" s="1"/>
  <c r="AE206" i="26"/>
  <c r="BC206" i="26" s="1"/>
  <c r="AD206" i="26"/>
  <c r="AC206" i="26"/>
  <c r="AB206" i="26"/>
  <c r="AZ206" i="26" s="1"/>
  <c r="AA206" i="26"/>
  <c r="Z206" i="26"/>
  <c r="AX206" i="26" s="1"/>
  <c r="Y206" i="26"/>
  <c r="AW206" i="26" s="1"/>
  <c r="X206" i="26"/>
  <c r="W206" i="26"/>
  <c r="AQ205" i="26"/>
  <c r="AP205" i="26"/>
  <c r="AO205" i="26"/>
  <c r="AN205" i="26"/>
  <c r="AM205" i="26"/>
  <c r="AL205" i="26"/>
  <c r="BJ205" i="26" s="1"/>
  <c r="AK205" i="26"/>
  <c r="AJ205" i="26"/>
  <c r="AI205" i="26"/>
  <c r="AH205" i="26"/>
  <c r="AG205" i="26"/>
  <c r="AF205" i="26"/>
  <c r="BD205" i="26" s="1"/>
  <c r="AE205" i="26"/>
  <c r="AD205" i="26"/>
  <c r="AC205" i="26"/>
  <c r="AB205" i="26"/>
  <c r="AA205" i="26"/>
  <c r="Z205" i="26"/>
  <c r="AX205" i="26" s="1"/>
  <c r="Y205" i="26"/>
  <c r="X205" i="26"/>
  <c r="W205" i="26"/>
  <c r="AQ204" i="26"/>
  <c r="AP204" i="26"/>
  <c r="AO204" i="26"/>
  <c r="AN204" i="26"/>
  <c r="BL204" i="26" s="1"/>
  <c r="AM204" i="26"/>
  <c r="BK204" i="26" s="1"/>
  <c r="AL204" i="26"/>
  <c r="BJ204" i="26" s="1"/>
  <c r="AK204" i="26"/>
  <c r="AJ204" i="26"/>
  <c r="AI204" i="26"/>
  <c r="AH204" i="26"/>
  <c r="BF204" i="26" s="1"/>
  <c r="AG204" i="26"/>
  <c r="AF204" i="26"/>
  <c r="BD204" i="26" s="1"/>
  <c r="AE204" i="26"/>
  <c r="AD204" i="26"/>
  <c r="AC204" i="26"/>
  <c r="AB204" i="26"/>
  <c r="AZ204" i="26" s="1"/>
  <c r="AA204" i="26"/>
  <c r="Z204" i="26"/>
  <c r="AX204" i="26" s="1"/>
  <c r="Y204" i="26"/>
  <c r="X204" i="26"/>
  <c r="W204" i="26"/>
  <c r="DL203" i="26"/>
  <c r="DK203" i="26"/>
  <c r="DJ203" i="26"/>
  <c r="DI203" i="26"/>
  <c r="DH203" i="26"/>
  <c r="DG203" i="26"/>
  <c r="DF203" i="26"/>
  <c r="DE203" i="26"/>
  <c r="DD203" i="26"/>
  <c r="DC203" i="26"/>
  <c r="DB203" i="26"/>
  <c r="DA203" i="26"/>
  <c r="CZ203" i="26"/>
  <c r="CY203" i="26"/>
  <c r="CX203" i="26"/>
  <c r="CW203" i="26"/>
  <c r="CV203" i="26"/>
  <c r="CU203" i="26"/>
  <c r="CT203" i="26"/>
  <c r="CS203" i="26"/>
  <c r="CR203" i="26"/>
  <c r="AQ203" i="26"/>
  <c r="AP203" i="26"/>
  <c r="AO203" i="26"/>
  <c r="AN203" i="26"/>
  <c r="BL203" i="26" s="1"/>
  <c r="AM203" i="26"/>
  <c r="AL203" i="26"/>
  <c r="BJ203" i="26" s="1"/>
  <c r="AK203" i="26"/>
  <c r="AJ203" i="26"/>
  <c r="AI203" i="26"/>
  <c r="AH203" i="26"/>
  <c r="BF203" i="26" s="1"/>
  <c r="AG203" i="26"/>
  <c r="AF203" i="26"/>
  <c r="BD203" i="26" s="1"/>
  <c r="AE203" i="26"/>
  <c r="AD203" i="26"/>
  <c r="AC203" i="26"/>
  <c r="AB203" i="26"/>
  <c r="AZ203" i="26" s="1"/>
  <c r="AA203" i="26"/>
  <c r="Z203" i="26"/>
  <c r="AX203" i="26" s="1"/>
  <c r="Y203" i="26"/>
  <c r="X203" i="26"/>
  <c r="W203" i="26"/>
  <c r="AQ202" i="26"/>
  <c r="CM202" i="26" s="1"/>
  <c r="AP202" i="26"/>
  <c r="CL202" i="26" s="1"/>
  <c r="AO202" i="26"/>
  <c r="CK202" i="26" s="1"/>
  <c r="AN202" i="26"/>
  <c r="BL202" i="26" s="1"/>
  <c r="AM202" i="26"/>
  <c r="BK202" i="26" s="1"/>
  <c r="AL202" i="26"/>
  <c r="BJ202" i="26" s="1"/>
  <c r="AK202" i="26"/>
  <c r="CG202" i="26" s="1"/>
  <c r="AJ202" i="26"/>
  <c r="CF202" i="26" s="1"/>
  <c r="AI202" i="26"/>
  <c r="CE202" i="26" s="1"/>
  <c r="AH202" i="26"/>
  <c r="BF202" i="26" s="1"/>
  <c r="AG202" i="26"/>
  <c r="AF202" i="26"/>
  <c r="AE202" i="26"/>
  <c r="CA202" i="26" s="1"/>
  <c r="AD202" i="26"/>
  <c r="BZ202" i="26" s="1"/>
  <c r="AC202" i="26"/>
  <c r="BA202" i="26" s="1"/>
  <c r="AB202" i="26"/>
  <c r="AZ202" i="26" s="1"/>
  <c r="AA202" i="26"/>
  <c r="Z202" i="26"/>
  <c r="AX202" i="26" s="1"/>
  <c r="Y202" i="26"/>
  <c r="BU202" i="26" s="1"/>
  <c r="X202" i="26"/>
  <c r="BT202" i="26" s="1"/>
  <c r="W202" i="26"/>
  <c r="BS202" i="26" s="1"/>
  <c r="BR201" i="26"/>
  <c r="AT201" i="26"/>
  <c r="V201" i="26"/>
  <c r="AQ186" i="26"/>
  <c r="AP186" i="26"/>
  <c r="AO186" i="26"/>
  <c r="AN186" i="26"/>
  <c r="AM186" i="26"/>
  <c r="AL186" i="26"/>
  <c r="AK186" i="26"/>
  <c r="AJ186" i="26"/>
  <c r="AI186" i="26"/>
  <c r="AH186" i="26"/>
  <c r="AG186" i="26"/>
  <c r="AF186" i="26"/>
  <c r="AE186" i="26"/>
  <c r="AD186" i="26"/>
  <c r="AC186" i="26"/>
  <c r="AB186" i="26"/>
  <c r="AA186" i="26"/>
  <c r="Z186" i="26"/>
  <c r="Y186" i="26"/>
  <c r="X186" i="26"/>
  <c r="W186" i="26"/>
  <c r="AQ185" i="26"/>
  <c r="AP185" i="26"/>
  <c r="AO185" i="26"/>
  <c r="AN185" i="26"/>
  <c r="AM185" i="26"/>
  <c r="AL185" i="26"/>
  <c r="AK185" i="26"/>
  <c r="AJ185" i="26"/>
  <c r="AI185" i="26"/>
  <c r="AH185" i="26"/>
  <c r="AG185" i="26"/>
  <c r="AF185" i="26"/>
  <c r="AE185" i="26"/>
  <c r="AD185" i="26"/>
  <c r="AC185" i="26"/>
  <c r="AB185" i="26"/>
  <c r="AA185" i="26"/>
  <c r="Z185" i="26"/>
  <c r="Y185" i="26"/>
  <c r="X185" i="26"/>
  <c r="W185" i="26"/>
  <c r="AQ184" i="26"/>
  <c r="AP184" i="26"/>
  <c r="BN184" i="26" s="1"/>
  <c r="AO184" i="26"/>
  <c r="BM184" i="26" s="1"/>
  <c r="AN184" i="26"/>
  <c r="AM184" i="26"/>
  <c r="AL184" i="26"/>
  <c r="AK184" i="26"/>
  <c r="AJ184" i="26"/>
  <c r="BH184" i="26" s="1"/>
  <c r="AI184" i="26"/>
  <c r="BG184" i="26" s="1"/>
  <c r="AH184" i="26"/>
  <c r="AG184" i="26"/>
  <c r="AF184" i="26"/>
  <c r="AE184" i="26"/>
  <c r="AD184" i="26"/>
  <c r="BB184" i="26" s="1"/>
  <c r="AC184" i="26"/>
  <c r="BA184" i="26" s="1"/>
  <c r="AB184" i="26"/>
  <c r="AZ184" i="26" s="1"/>
  <c r="AA184" i="26"/>
  <c r="Z184" i="26"/>
  <c r="Y184" i="26"/>
  <c r="X184" i="26"/>
  <c r="AV184" i="26" s="1"/>
  <c r="W184" i="26"/>
  <c r="AU184" i="26" s="1"/>
  <c r="AQ183" i="26"/>
  <c r="AP183" i="26"/>
  <c r="BN183" i="26" s="1"/>
  <c r="AO183" i="26"/>
  <c r="AN183" i="26"/>
  <c r="AM183" i="26"/>
  <c r="AL183" i="26"/>
  <c r="AK183" i="26"/>
  <c r="AJ183" i="26"/>
  <c r="AI183" i="26"/>
  <c r="AH183" i="26"/>
  <c r="AG183" i="26"/>
  <c r="AF183" i="26"/>
  <c r="AE183" i="26"/>
  <c r="AD183" i="26"/>
  <c r="AC183" i="26"/>
  <c r="AB183" i="26"/>
  <c r="AA183" i="26"/>
  <c r="Z183" i="26"/>
  <c r="Y183" i="26"/>
  <c r="X183" i="26"/>
  <c r="W183" i="26"/>
  <c r="AQ182" i="26"/>
  <c r="AP182" i="26"/>
  <c r="AO182" i="26"/>
  <c r="AN182" i="26"/>
  <c r="AM182" i="26"/>
  <c r="AL182" i="26"/>
  <c r="AK182" i="26"/>
  <c r="AJ182" i="26"/>
  <c r="AI182" i="26"/>
  <c r="AH182" i="26"/>
  <c r="AG182" i="26"/>
  <c r="BE182" i="26" s="1"/>
  <c r="AF182" i="26"/>
  <c r="AE182" i="26"/>
  <c r="AD182" i="26"/>
  <c r="AC182" i="26"/>
  <c r="AB182" i="26"/>
  <c r="AA182" i="26"/>
  <c r="Z182" i="26"/>
  <c r="Y182" i="26"/>
  <c r="X182" i="26"/>
  <c r="W182" i="26"/>
  <c r="AQ181" i="26"/>
  <c r="AP181" i="26"/>
  <c r="BN181" i="26" s="1"/>
  <c r="AO181" i="26"/>
  <c r="BM181" i="26" s="1"/>
  <c r="AN181" i="26"/>
  <c r="AM181" i="26"/>
  <c r="AL181" i="26"/>
  <c r="AK181" i="26"/>
  <c r="AJ181" i="26"/>
  <c r="BH181" i="26" s="1"/>
  <c r="AI181" i="26"/>
  <c r="BG181" i="26" s="1"/>
  <c r="AH181" i="26"/>
  <c r="AG181" i="26"/>
  <c r="AF181" i="26"/>
  <c r="AE181" i="26"/>
  <c r="AD181" i="26"/>
  <c r="AC181" i="26"/>
  <c r="BA181" i="26" s="1"/>
  <c r="AB181" i="26"/>
  <c r="AA181" i="26"/>
  <c r="Z181" i="26"/>
  <c r="Y181" i="26"/>
  <c r="X181" i="26"/>
  <c r="W181" i="26"/>
  <c r="AU181" i="26" s="1"/>
  <c r="AQ180" i="26"/>
  <c r="AP180" i="26"/>
  <c r="AO180" i="26"/>
  <c r="BM180" i="26" s="1"/>
  <c r="AN180" i="26"/>
  <c r="AM180" i="26"/>
  <c r="BK180" i="26" s="1"/>
  <c r="AL180" i="26"/>
  <c r="AK180" i="26"/>
  <c r="AJ180" i="26"/>
  <c r="AI180" i="26"/>
  <c r="BG180" i="26" s="1"/>
  <c r="AH180" i="26"/>
  <c r="AG180" i="26"/>
  <c r="BE180" i="26" s="1"/>
  <c r="AF180" i="26"/>
  <c r="AE180" i="26"/>
  <c r="AD180" i="26"/>
  <c r="AC180" i="26"/>
  <c r="BA180" i="26" s="1"/>
  <c r="AB180" i="26"/>
  <c r="AA180" i="26"/>
  <c r="AY180" i="26" s="1"/>
  <c r="Z180" i="26"/>
  <c r="Y180" i="26"/>
  <c r="X180" i="26"/>
  <c r="W180" i="26"/>
  <c r="AU180" i="26" s="1"/>
  <c r="AQ179" i="26"/>
  <c r="AP179" i="26"/>
  <c r="AO179" i="26"/>
  <c r="AN179" i="26"/>
  <c r="AM179" i="26"/>
  <c r="AL179" i="26"/>
  <c r="AK179" i="26"/>
  <c r="AJ179" i="26"/>
  <c r="BH179" i="26" s="1"/>
  <c r="AI179" i="26"/>
  <c r="AH179" i="26"/>
  <c r="AG179" i="26"/>
  <c r="AF179" i="26"/>
  <c r="AE179" i="26"/>
  <c r="AD179" i="26"/>
  <c r="BB179" i="26" s="1"/>
  <c r="AC179" i="26"/>
  <c r="AB179" i="26"/>
  <c r="AA179" i="26"/>
  <c r="Z179" i="26"/>
  <c r="Y179" i="26"/>
  <c r="X179" i="26"/>
  <c r="W179" i="26"/>
  <c r="AQ178" i="26"/>
  <c r="AP178" i="26"/>
  <c r="AO178" i="26"/>
  <c r="AN178" i="26"/>
  <c r="AM178" i="26"/>
  <c r="BK178" i="26" s="1"/>
  <c r="AL178" i="26"/>
  <c r="AK178" i="26"/>
  <c r="AJ178" i="26"/>
  <c r="AI178" i="26"/>
  <c r="AH178" i="26"/>
  <c r="BF178" i="26" s="1"/>
  <c r="AG178" i="26"/>
  <c r="BE178" i="26" s="1"/>
  <c r="AF178" i="26"/>
  <c r="AE178" i="26"/>
  <c r="AD178" i="26"/>
  <c r="AC178" i="26"/>
  <c r="AB178" i="26"/>
  <c r="AA178" i="26"/>
  <c r="AY178" i="26" s="1"/>
  <c r="Z178" i="26"/>
  <c r="Y178" i="26"/>
  <c r="X178" i="26"/>
  <c r="W178" i="26"/>
  <c r="AQ177" i="26"/>
  <c r="AP177" i="26"/>
  <c r="BN177" i="26" s="1"/>
  <c r="AO177" i="26"/>
  <c r="AN177" i="26"/>
  <c r="AM177" i="26"/>
  <c r="AL177" i="26"/>
  <c r="BJ177" i="26" s="1"/>
  <c r="AK177" i="26"/>
  <c r="AJ177" i="26"/>
  <c r="AI177" i="26"/>
  <c r="BG177" i="26" s="1"/>
  <c r="AH177" i="26"/>
  <c r="AG177" i="26"/>
  <c r="AF177" i="26"/>
  <c r="BD177" i="26" s="1"/>
  <c r="AE177" i="26"/>
  <c r="AD177" i="26"/>
  <c r="BB177" i="26" s="1"/>
  <c r="AC177" i="26"/>
  <c r="BA177" i="26" s="1"/>
  <c r="AB177" i="26"/>
  <c r="AA177" i="26"/>
  <c r="Z177" i="26"/>
  <c r="Y177" i="26"/>
  <c r="X177" i="26"/>
  <c r="W177" i="26"/>
  <c r="AQ176" i="26"/>
  <c r="AP176" i="26"/>
  <c r="AO176" i="26"/>
  <c r="BM176" i="26" s="1"/>
  <c r="AN176" i="26"/>
  <c r="AM176" i="26"/>
  <c r="BK176" i="26" s="1"/>
  <c r="AL176" i="26"/>
  <c r="AK176" i="26"/>
  <c r="AJ176" i="26"/>
  <c r="AI176" i="26"/>
  <c r="BG176" i="26" s="1"/>
  <c r="AH176" i="26"/>
  <c r="AG176" i="26"/>
  <c r="BE176" i="26" s="1"/>
  <c r="AF176" i="26"/>
  <c r="AE176" i="26"/>
  <c r="AD176" i="26"/>
  <c r="AC176" i="26"/>
  <c r="AB176" i="26"/>
  <c r="AA176" i="26"/>
  <c r="AY176" i="26" s="1"/>
  <c r="Z176" i="26"/>
  <c r="Y176" i="26"/>
  <c r="X176" i="26"/>
  <c r="W176" i="26"/>
  <c r="AU176" i="26" s="1"/>
  <c r="CR175" i="26"/>
  <c r="AQ175" i="26"/>
  <c r="BO175" i="26" s="1"/>
  <c r="AP175" i="26"/>
  <c r="BN175" i="26" s="1"/>
  <c r="AO175" i="26"/>
  <c r="BM175" i="26" s="1"/>
  <c r="AN175" i="26"/>
  <c r="BL175" i="26" s="1"/>
  <c r="AM175" i="26"/>
  <c r="BK175" i="26" s="1"/>
  <c r="AL175" i="26"/>
  <c r="BJ175" i="26" s="1"/>
  <c r="AK175" i="26"/>
  <c r="BI175" i="26" s="1"/>
  <c r="AJ175" i="26"/>
  <c r="BH175" i="26" s="1"/>
  <c r="AI175" i="26"/>
  <c r="BG175" i="26" s="1"/>
  <c r="AH175" i="26"/>
  <c r="BF175" i="26" s="1"/>
  <c r="AG175" i="26"/>
  <c r="BE175" i="26" s="1"/>
  <c r="AF175" i="26"/>
  <c r="BD175" i="26" s="1"/>
  <c r="AE175" i="26"/>
  <c r="BC175" i="26" s="1"/>
  <c r="AD175" i="26"/>
  <c r="BB175" i="26" s="1"/>
  <c r="AC175" i="26"/>
  <c r="BA175" i="26" s="1"/>
  <c r="AB175" i="26"/>
  <c r="AZ175" i="26" s="1"/>
  <c r="AA175" i="26"/>
  <c r="AY175" i="26" s="1"/>
  <c r="Z175" i="26"/>
  <c r="AX175" i="26" s="1"/>
  <c r="Y175" i="26"/>
  <c r="AW175" i="26" s="1"/>
  <c r="X175" i="26"/>
  <c r="AV175" i="26" s="1"/>
  <c r="W175" i="26"/>
  <c r="AU175" i="26" s="1"/>
  <c r="AQ174" i="26"/>
  <c r="AP174" i="26"/>
  <c r="BN174" i="26" s="1"/>
  <c r="AO174" i="26"/>
  <c r="BM174" i="26" s="1"/>
  <c r="AN174" i="26"/>
  <c r="AM174" i="26"/>
  <c r="BK174" i="26" s="1"/>
  <c r="AL174" i="26"/>
  <c r="AK174" i="26"/>
  <c r="AJ174" i="26"/>
  <c r="BH174" i="26" s="1"/>
  <c r="AI174" i="26"/>
  <c r="AH174" i="26"/>
  <c r="AG174" i="26"/>
  <c r="BE174" i="26" s="1"/>
  <c r="AF174" i="26"/>
  <c r="AE174" i="26"/>
  <c r="AD174" i="26"/>
  <c r="BB174" i="26" s="1"/>
  <c r="AC174" i="26"/>
  <c r="AB174" i="26"/>
  <c r="AA174" i="26"/>
  <c r="AY174" i="26" s="1"/>
  <c r="Z174" i="26"/>
  <c r="Y174" i="26"/>
  <c r="X174" i="26"/>
  <c r="AV174" i="26" s="1"/>
  <c r="W174" i="26"/>
  <c r="AQ173" i="26"/>
  <c r="AP173" i="26"/>
  <c r="BN173" i="26" s="1"/>
  <c r="AO173" i="26"/>
  <c r="AN173" i="26"/>
  <c r="AM173" i="26"/>
  <c r="BK173" i="26" s="1"/>
  <c r="AL173" i="26"/>
  <c r="BJ173" i="26" s="1"/>
  <c r="AK173" i="26"/>
  <c r="BI173" i="26" s="1"/>
  <c r="AJ173" i="26"/>
  <c r="BH173" i="26" s="1"/>
  <c r="AI173" i="26"/>
  <c r="AH173" i="26"/>
  <c r="AG173" i="26"/>
  <c r="BE173" i="26" s="1"/>
  <c r="AF173" i="26"/>
  <c r="BD173" i="26" s="1"/>
  <c r="AE173" i="26"/>
  <c r="AD173" i="26"/>
  <c r="BB173" i="26" s="1"/>
  <c r="AC173" i="26"/>
  <c r="AB173" i="26"/>
  <c r="AA173" i="26"/>
  <c r="AY173" i="26" s="1"/>
  <c r="Z173" i="26"/>
  <c r="AX173" i="26" s="1"/>
  <c r="Y173" i="26"/>
  <c r="X173" i="26"/>
  <c r="AV173" i="26" s="1"/>
  <c r="W173" i="26"/>
  <c r="AQ172" i="26"/>
  <c r="AP172" i="26"/>
  <c r="BN172" i="26" s="1"/>
  <c r="AO172" i="26"/>
  <c r="BM172" i="26" s="1"/>
  <c r="AN172" i="26"/>
  <c r="BL172" i="26" s="1"/>
  <c r="AM172" i="26"/>
  <c r="BK172" i="26" s="1"/>
  <c r="AL172" i="26"/>
  <c r="AK172" i="26"/>
  <c r="AJ172" i="26"/>
  <c r="BH172" i="26" s="1"/>
  <c r="AI172" i="26"/>
  <c r="BG172" i="26" s="1"/>
  <c r="AH172" i="26"/>
  <c r="BF172" i="26" s="1"/>
  <c r="AG172" i="26"/>
  <c r="BE172" i="26" s="1"/>
  <c r="AF172" i="26"/>
  <c r="AE172" i="26"/>
  <c r="AD172" i="26"/>
  <c r="BB172" i="26" s="1"/>
  <c r="AC172" i="26"/>
  <c r="BA172" i="26" s="1"/>
  <c r="AB172" i="26"/>
  <c r="AZ172" i="26" s="1"/>
  <c r="AA172" i="26"/>
  <c r="AY172" i="26" s="1"/>
  <c r="Z172" i="26"/>
  <c r="Y172" i="26"/>
  <c r="X172" i="26"/>
  <c r="AV172" i="26" s="1"/>
  <c r="W172" i="26"/>
  <c r="AU172" i="26" s="1"/>
  <c r="AQ171" i="26"/>
  <c r="BO171" i="26" s="1"/>
  <c r="AP171" i="26"/>
  <c r="BN171" i="26" s="1"/>
  <c r="AO171" i="26"/>
  <c r="AN171" i="26"/>
  <c r="AM171" i="26"/>
  <c r="BK171" i="26" s="1"/>
  <c r="AL171" i="26"/>
  <c r="BJ171" i="26" s="1"/>
  <c r="AK171" i="26"/>
  <c r="AJ171" i="26"/>
  <c r="BH171" i="26" s="1"/>
  <c r="AI171" i="26"/>
  <c r="AH171" i="26"/>
  <c r="AG171" i="26"/>
  <c r="BE171" i="26" s="1"/>
  <c r="AF171" i="26"/>
  <c r="BD171" i="26" s="1"/>
  <c r="AE171" i="26"/>
  <c r="BC171" i="26" s="1"/>
  <c r="AD171" i="26"/>
  <c r="BB171" i="26" s="1"/>
  <c r="AC171" i="26"/>
  <c r="AB171" i="26"/>
  <c r="AA171" i="26"/>
  <c r="AY171" i="26" s="1"/>
  <c r="Z171" i="26"/>
  <c r="AX171" i="26" s="1"/>
  <c r="Y171" i="26"/>
  <c r="X171" i="26"/>
  <c r="AV171" i="26" s="1"/>
  <c r="W171" i="26"/>
  <c r="DL170" i="26"/>
  <c r="DK170" i="26"/>
  <c r="DJ170" i="26"/>
  <c r="DI170" i="26"/>
  <c r="DH170" i="26"/>
  <c r="DG170" i="26"/>
  <c r="DF170" i="26"/>
  <c r="DE170" i="26"/>
  <c r="DD170" i="26"/>
  <c r="DC170" i="26"/>
  <c r="DB170" i="26"/>
  <c r="DA170" i="26"/>
  <c r="CZ170" i="26"/>
  <c r="CY170" i="26"/>
  <c r="CX170" i="26"/>
  <c r="CW170" i="26"/>
  <c r="CV170" i="26"/>
  <c r="CU170" i="26"/>
  <c r="CT170" i="26"/>
  <c r="CS170" i="26"/>
  <c r="CR170" i="26"/>
  <c r="AQ170" i="26"/>
  <c r="AP170" i="26"/>
  <c r="BN170" i="26" s="1"/>
  <c r="AO170" i="26"/>
  <c r="AN170" i="26"/>
  <c r="AM170" i="26"/>
  <c r="BK170" i="26" s="1"/>
  <c r="AL170" i="26"/>
  <c r="BJ170" i="26" s="1"/>
  <c r="AK170" i="26"/>
  <c r="AJ170" i="26"/>
  <c r="BH170" i="26" s="1"/>
  <c r="AI170" i="26"/>
  <c r="AH170" i="26"/>
  <c r="AG170" i="26"/>
  <c r="BE170" i="26" s="1"/>
  <c r="AF170" i="26"/>
  <c r="BD170" i="26" s="1"/>
  <c r="AE170" i="26"/>
  <c r="AD170" i="26"/>
  <c r="BB170" i="26" s="1"/>
  <c r="AC170" i="26"/>
  <c r="AB170" i="26"/>
  <c r="AA170" i="26"/>
  <c r="AY170" i="26" s="1"/>
  <c r="Z170" i="26"/>
  <c r="AX170" i="26" s="1"/>
  <c r="Y170" i="26"/>
  <c r="X170" i="26"/>
  <c r="AV170" i="26" s="1"/>
  <c r="W170" i="26"/>
  <c r="AQ169" i="26"/>
  <c r="CM169" i="26" s="1"/>
  <c r="AP169" i="26"/>
  <c r="CL169" i="26" s="1"/>
  <c r="AO169" i="26"/>
  <c r="BM169" i="26" s="1"/>
  <c r="AN169" i="26"/>
  <c r="CJ169" i="26" s="1"/>
  <c r="AM169" i="26"/>
  <c r="CI169" i="26" s="1"/>
  <c r="AL169" i="26"/>
  <c r="CH169" i="26" s="1"/>
  <c r="AK169" i="26"/>
  <c r="CG169" i="26" s="1"/>
  <c r="AJ169" i="26"/>
  <c r="BH169" i="26" s="1"/>
  <c r="AI169" i="26"/>
  <c r="CE169" i="26" s="1"/>
  <c r="AH169" i="26"/>
  <c r="CD169" i="26" s="1"/>
  <c r="AG169" i="26"/>
  <c r="CC169" i="26" s="1"/>
  <c r="AF169" i="26"/>
  <c r="CB169" i="26" s="1"/>
  <c r="AE169" i="26"/>
  <c r="BC169" i="26" s="1"/>
  <c r="AD169" i="26"/>
  <c r="BZ169" i="26" s="1"/>
  <c r="AC169" i="26"/>
  <c r="BA169" i="26" s="1"/>
  <c r="AB169" i="26"/>
  <c r="BX169" i="26" s="1"/>
  <c r="AA169" i="26"/>
  <c r="BW169" i="26" s="1"/>
  <c r="Z169" i="26"/>
  <c r="BV169" i="26" s="1"/>
  <c r="Y169" i="26"/>
  <c r="BU169" i="26" s="1"/>
  <c r="X169" i="26"/>
  <c r="BT169" i="26" s="1"/>
  <c r="W169" i="26"/>
  <c r="AU169" i="26" s="1"/>
  <c r="BR168" i="26"/>
  <c r="AT168" i="26"/>
  <c r="V168" i="26"/>
  <c r="BA70" i="30" l="1"/>
  <c r="BG70" i="30"/>
  <c r="BM70" i="30"/>
  <c r="BS70" i="30"/>
  <c r="BG79" i="30"/>
  <c r="BE77" i="30"/>
  <c r="BK77" i="30"/>
  <c r="AY80" i="30"/>
  <c r="BE80" i="30"/>
  <c r="BK80" i="30"/>
  <c r="CK80" i="30" s="1"/>
  <c r="BG73" i="30"/>
  <c r="BM73" i="30"/>
  <c r="BR76" i="30"/>
  <c r="BF77" i="30"/>
  <c r="BM79" i="30"/>
  <c r="BF69" i="30"/>
  <c r="BR69" i="30"/>
  <c r="BF70" i="30"/>
  <c r="BR70" i="30"/>
  <c r="BA76" i="30"/>
  <c r="BG76" i="30"/>
  <c r="BM76" i="30"/>
  <c r="BS76" i="30"/>
  <c r="BM77" i="30"/>
  <c r="AY78" i="30"/>
  <c r="BK78" i="30"/>
  <c r="BA80" i="30"/>
  <c r="BG80" i="30"/>
  <c r="BS80" i="30"/>
  <c r="AX5" i="29"/>
  <c r="BJ5" i="29"/>
  <c r="BP5" i="29"/>
  <c r="CP5" i="29" s="1"/>
  <c r="AX7" i="29"/>
  <c r="BD7" i="29"/>
  <c r="CD9" i="29" s="1"/>
  <c r="BJ7" i="29"/>
  <c r="BP7" i="29"/>
  <c r="AX8" i="29"/>
  <c r="BD8" i="29"/>
  <c r="BJ8" i="29"/>
  <c r="BP8" i="29"/>
  <c r="CP8" i="29" s="1"/>
  <c r="BF12" i="29"/>
  <c r="BJ13" i="29"/>
  <c r="BA14" i="29"/>
  <c r="BG14" i="29"/>
  <c r="BM14" i="29"/>
  <c r="BS14" i="29"/>
  <c r="AX15" i="29"/>
  <c r="BD15" i="29"/>
  <c r="BJ15" i="29"/>
  <c r="BP15" i="29"/>
  <c r="BA18" i="29"/>
  <c r="BG18" i="29"/>
  <c r="BM18" i="29"/>
  <c r="BS18" i="29"/>
  <c r="BR5" i="29"/>
  <c r="BL7" i="29"/>
  <c r="BF8" i="29"/>
  <c r="BL15" i="29"/>
  <c r="CL20" i="29" s="1"/>
  <c r="BA8" i="29"/>
  <c r="BG8" i="29"/>
  <c r="BM8" i="29"/>
  <c r="BS8" i="29"/>
  <c r="AZ9" i="29"/>
  <c r="BF9" i="29"/>
  <c r="BR9" i="29"/>
  <c r="AX14" i="29"/>
  <c r="BD14" i="29"/>
  <c r="BJ14" i="29"/>
  <c r="BP14" i="29"/>
  <c r="BA15" i="29"/>
  <c r="CA19" i="29" s="1"/>
  <c r="BG15" i="29"/>
  <c r="BM15" i="29"/>
  <c r="BS15" i="29"/>
  <c r="AX18" i="29"/>
  <c r="BD18" i="29"/>
  <c r="BJ18" i="29"/>
  <c r="BP18" i="29"/>
  <c r="BJ19" i="29"/>
  <c r="BP19" i="29"/>
  <c r="AZ8" i="29"/>
  <c r="AZ15" i="29"/>
  <c r="BF15" i="29"/>
  <c r="BR15" i="29"/>
  <c r="DM5" i="29"/>
  <c r="BA9" i="29"/>
  <c r="BG9" i="29"/>
  <c r="BM9" i="29"/>
  <c r="BS9" i="29"/>
  <c r="CS19" i="29" s="1"/>
  <c r="BL10" i="29"/>
  <c r="BL11" i="29"/>
  <c r="BR11" i="29"/>
  <c r="AX12" i="29"/>
  <c r="BD12" i="29"/>
  <c r="BJ12" i="29"/>
  <c r="CJ12" i="29" s="1"/>
  <c r="BP12" i="29"/>
  <c r="BR12" i="29"/>
  <c r="AX20" i="29"/>
  <c r="BD20" i="29"/>
  <c r="BJ20" i="29"/>
  <c r="BP20" i="29"/>
  <c r="AZ14" i="29"/>
  <c r="BF14" i="29"/>
  <c r="BL14" i="29"/>
  <c r="BR14" i="29"/>
  <c r="AZ18" i="29"/>
  <c r="BF18" i="29"/>
  <c r="BL18" i="29"/>
  <c r="BR18" i="29"/>
  <c r="AV560" i="26"/>
  <c r="BB560" i="26"/>
  <c r="BH560" i="26"/>
  <c r="BN560" i="26"/>
  <c r="AV554" i="26"/>
  <c r="BT554" i="26" s="1"/>
  <c r="AV555" i="26"/>
  <c r="BN555" i="26"/>
  <c r="AV557" i="26"/>
  <c r="BH557" i="26"/>
  <c r="AU561" i="26"/>
  <c r="BS561" i="26" s="1"/>
  <c r="BA561" i="26"/>
  <c r="BY566" i="26" s="1"/>
  <c r="BG561" i="26"/>
  <c r="BM561" i="26"/>
  <c r="AU563" i="26"/>
  <c r="BA563" i="26"/>
  <c r="BG563" i="26"/>
  <c r="BM563" i="26"/>
  <c r="CK563" i="26" s="1"/>
  <c r="AV563" i="26"/>
  <c r="BB563" i="26"/>
  <c r="BH563" i="26"/>
  <c r="BN563" i="26"/>
  <c r="BA565" i="26"/>
  <c r="BG565" i="26"/>
  <c r="AU567" i="26"/>
  <c r="BA567" i="26"/>
  <c r="BG567" i="26"/>
  <c r="BM567" i="26"/>
  <c r="AU569" i="26"/>
  <c r="BA569" i="26"/>
  <c r="BG569" i="26"/>
  <c r="BM569" i="26"/>
  <c r="AV556" i="26"/>
  <c r="BB556" i="26"/>
  <c r="BH556" i="26"/>
  <c r="CF557" i="26" s="1"/>
  <c r="BN556" i="26"/>
  <c r="BA20" i="27"/>
  <c r="BG19" i="27"/>
  <c r="BM19" i="27"/>
  <c r="BH19" i="27"/>
  <c r="AV14" i="27"/>
  <c r="BB14" i="27"/>
  <c r="BH14" i="27"/>
  <c r="BN14" i="27"/>
  <c r="BH18" i="27"/>
  <c r="AY11" i="27"/>
  <c r="BE11" i="27"/>
  <c r="BK11" i="27"/>
  <c r="AV13" i="27"/>
  <c r="BB13" i="27"/>
  <c r="BH13" i="27"/>
  <c r="BN13" i="27"/>
  <c r="BE15" i="27"/>
  <c r="BK15" i="27"/>
  <c r="AV17" i="27"/>
  <c r="BB17" i="27"/>
  <c r="BH17" i="27"/>
  <c r="BN17" i="27"/>
  <c r="BM20" i="27"/>
  <c r="BH5" i="27"/>
  <c r="AV8" i="27"/>
  <c r="BB8" i="27"/>
  <c r="BH8" i="27"/>
  <c r="BN8" i="27"/>
  <c r="AV12" i="27"/>
  <c r="BH12" i="27"/>
  <c r="AZ15" i="27"/>
  <c r="AY18" i="27"/>
  <c r="BK18" i="27"/>
  <c r="BQ18" i="27"/>
  <c r="AV20" i="27"/>
  <c r="BB20" i="27"/>
  <c r="BH20" i="27"/>
  <c r="BN20" i="27"/>
  <c r="BM11" i="27"/>
  <c r="BM15" i="27"/>
  <c r="BB16" i="27"/>
  <c r="BN16" i="27"/>
  <c r="BK5" i="27"/>
  <c r="AV7" i="27"/>
  <c r="BB7" i="27"/>
  <c r="BH7" i="27"/>
  <c r="BN7" i="27"/>
  <c r="CM18" i="27" s="1"/>
  <c r="AV11" i="27"/>
  <c r="BN11" i="27"/>
  <c r="BA14" i="27"/>
  <c r="AV15" i="27"/>
  <c r="BH15" i="27"/>
  <c r="BN15" i="27"/>
  <c r="AV19" i="27"/>
  <c r="BA15" i="27"/>
  <c r="BG15" i="27"/>
  <c r="BA5" i="27"/>
  <c r="BZ5" i="27" s="1"/>
  <c r="BM5" i="27"/>
  <c r="BA6" i="27"/>
  <c r="BM6" i="27"/>
  <c r="BQ11" i="27"/>
  <c r="AV5" i="27"/>
  <c r="BB5" i="27"/>
  <c r="BN5" i="27"/>
  <c r="AV6" i="27"/>
  <c r="BU9" i="27" s="1"/>
  <c r="BB6" i="27"/>
  <c r="BH6" i="27"/>
  <c r="BN6" i="27"/>
  <c r="AY12" i="27"/>
  <c r="BE12" i="27"/>
  <c r="BK12" i="27"/>
  <c r="BQ12" i="27"/>
  <c r="BA18" i="27"/>
  <c r="BG18" i="27"/>
  <c r="BM18" i="27"/>
  <c r="AY19" i="27"/>
  <c r="BE19" i="27"/>
  <c r="BK19" i="27"/>
  <c r="BQ19" i="27"/>
  <c r="BG5" i="27"/>
  <c r="BG6" i="27"/>
  <c r="CF7" i="27" s="1"/>
  <c r="BQ9" i="27"/>
  <c r="BQ16" i="27"/>
  <c r="AY7" i="27"/>
  <c r="BE7" i="27"/>
  <c r="BK7" i="27"/>
  <c r="BQ7" i="27"/>
  <c r="AY8" i="27"/>
  <c r="BE8" i="27"/>
  <c r="CD9" i="27" s="1"/>
  <c r="BK8" i="27"/>
  <c r="BQ8" i="27"/>
  <c r="BG9" i="27"/>
  <c r="AY14" i="27"/>
  <c r="BE17" i="27"/>
  <c r="BK17" i="27"/>
  <c r="BQ17" i="27"/>
  <c r="BB18" i="27"/>
  <c r="BN18" i="27"/>
  <c r="AY20" i="27"/>
  <c r="BE20" i="27"/>
  <c r="BK20" i="27"/>
  <c r="BQ20" i="27"/>
  <c r="AV9" i="27"/>
  <c r="BB9" i="27"/>
  <c r="BH9" i="27"/>
  <c r="BN9" i="27"/>
  <c r="BM9" i="27"/>
  <c r="BA10" i="27"/>
  <c r="BG10" i="27"/>
  <c r="BM10" i="27"/>
  <c r="BB11" i="27"/>
  <c r="BH11" i="27"/>
  <c r="BA12" i="27"/>
  <c r="BG12" i="27"/>
  <c r="BM12" i="27"/>
  <c r="BQ13" i="27"/>
  <c r="BQ15" i="27"/>
  <c r="AV16" i="27"/>
  <c r="BH16" i="27"/>
  <c r="BA19" i="27"/>
  <c r="BE5" i="27"/>
  <c r="BQ5" i="27"/>
  <c r="CP5" i="27" s="1"/>
  <c r="AY6" i="27"/>
  <c r="BX7" i="27" s="1"/>
  <c r="BE6" i="27"/>
  <c r="BK6" i="27"/>
  <c r="CJ6" i="27" s="1"/>
  <c r="BQ6" i="27"/>
  <c r="BA7" i="27"/>
  <c r="BG7" i="27"/>
  <c r="BM7" i="27"/>
  <c r="CL7" i="27" s="1"/>
  <c r="BA8" i="27"/>
  <c r="BG8" i="27"/>
  <c r="BM8" i="27"/>
  <c r="AV10" i="27"/>
  <c r="BB10" i="27"/>
  <c r="BH10" i="27"/>
  <c r="BN10" i="27"/>
  <c r="BB12" i="27"/>
  <c r="BB21" i="27" s="1"/>
  <c r="BG14" i="27"/>
  <c r="BG17" i="27"/>
  <c r="BM17" i="27"/>
  <c r="BB19" i="27"/>
  <c r="BN19" i="27"/>
  <c r="BG20" i="27"/>
  <c r="AZ13" i="27"/>
  <c r="BF19" i="27"/>
  <c r="BL16" i="27"/>
  <c r="BI401" i="26"/>
  <c r="AX407" i="26"/>
  <c r="BD407" i="26"/>
  <c r="BJ407" i="26"/>
  <c r="BO400" i="26"/>
  <c r="CM410" i="26" s="1"/>
  <c r="AY407" i="26"/>
  <c r="BE407" i="26"/>
  <c r="BK407" i="26"/>
  <c r="DB332" i="26"/>
  <c r="DA332" i="26"/>
  <c r="DG332" i="26"/>
  <c r="DH331" i="26"/>
  <c r="DP5" i="30"/>
  <c r="DN5" i="30"/>
  <c r="BF306" i="26"/>
  <c r="AU306" i="26"/>
  <c r="BA306" i="26"/>
  <c r="BG306" i="26"/>
  <c r="BM306" i="26"/>
  <c r="CK310" i="26" s="1"/>
  <c r="AU308" i="26"/>
  <c r="BA308" i="26"/>
  <c r="BG308" i="26"/>
  <c r="BM308" i="26"/>
  <c r="BL301" i="26"/>
  <c r="AU301" i="26"/>
  <c r="BS307" i="26" s="1"/>
  <c r="BA301" i="26"/>
  <c r="BG301" i="26"/>
  <c r="BM301" i="26"/>
  <c r="AU303" i="26"/>
  <c r="BA303" i="26"/>
  <c r="BG303" i="26"/>
  <c r="CE308" i="26" s="1"/>
  <c r="BM303" i="26"/>
  <c r="AW306" i="26"/>
  <c r="BC306" i="26"/>
  <c r="BI306" i="26"/>
  <c r="BO306" i="26"/>
  <c r="AW308" i="26"/>
  <c r="AW315" i="26" s="1"/>
  <c r="BC308" i="26"/>
  <c r="BI308" i="26"/>
  <c r="BO308" i="26"/>
  <c r="AU312" i="26"/>
  <c r="BA312" i="26"/>
  <c r="BG312" i="26"/>
  <c r="BM312" i="26"/>
  <c r="AU314" i="26"/>
  <c r="BA314" i="26"/>
  <c r="BG314" i="26"/>
  <c r="BM314" i="26"/>
  <c r="BF301" i="26"/>
  <c r="CD301" i="26" s="1"/>
  <c r="BF303" i="26"/>
  <c r="BL303" i="26"/>
  <c r="AU310" i="26"/>
  <c r="BA310" i="26"/>
  <c r="BG310" i="26"/>
  <c r="BM310" i="26"/>
  <c r="AU305" i="26"/>
  <c r="BA305" i="26"/>
  <c r="BG305" i="26"/>
  <c r="BM305" i="26"/>
  <c r="AU307" i="26"/>
  <c r="BA307" i="26"/>
  <c r="BY307" i="26" s="1"/>
  <c r="BG307" i="26"/>
  <c r="BM307" i="26"/>
  <c r="AU309" i="26"/>
  <c r="BA309" i="26"/>
  <c r="BM309" i="26"/>
  <c r="AW310" i="26"/>
  <c r="BI310" i="26"/>
  <c r="BO310" i="26"/>
  <c r="AX275" i="26"/>
  <c r="BD275" i="26"/>
  <c r="BJ275" i="26"/>
  <c r="AW269" i="26"/>
  <c r="BC269" i="26"/>
  <c r="CA279" i="26" s="1"/>
  <c r="BI269" i="26"/>
  <c r="BO269" i="26"/>
  <c r="AW271" i="26"/>
  <c r="BC271" i="26"/>
  <c r="BI271" i="26"/>
  <c r="BO271" i="26"/>
  <c r="BO283" i="26" s="1"/>
  <c r="AY272" i="26"/>
  <c r="BE272" i="26"/>
  <c r="BK272" i="26"/>
  <c r="AX274" i="26"/>
  <c r="AW276" i="26"/>
  <c r="BC276" i="26"/>
  <c r="BI276" i="26"/>
  <c r="BO276" i="26"/>
  <c r="AW278" i="26"/>
  <c r="BC278" i="26"/>
  <c r="BI278" i="26"/>
  <c r="BO278" i="26"/>
  <c r="AW280" i="26"/>
  <c r="BC280" i="26"/>
  <c r="BI280" i="26"/>
  <c r="BO280" i="26"/>
  <c r="AW282" i="26"/>
  <c r="BC282" i="26"/>
  <c r="BI282" i="26"/>
  <c r="BO282" i="26"/>
  <c r="AX269" i="26"/>
  <c r="BD269" i="26"/>
  <c r="BJ269" i="26"/>
  <c r="AX271" i="26"/>
  <c r="BV273" i="26" s="1"/>
  <c r="BD271" i="26"/>
  <c r="BJ271" i="26"/>
  <c r="BK274" i="26"/>
  <c r="BD276" i="26"/>
  <c r="AW273" i="26"/>
  <c r="BC273" i="26"/>
  <c r="BI273" i="26"/>
  <c r="BO273" i="26"/>
  <c r="AW275" i="26"/>
  <c r="BC275" i="26"/>
  <c r="BI275" i="26"/>
  <c r="BO275" i="26"/>
  <c r="AY276" i="26"/>
  <c r="BE276" i="26"/>
  <c r="BK276" i="26"/>
  <c r="AY282" i="26"/>
  <c r="DB236" i="26"/>
  <c r="DF236" i="26"/>
  <c r="CT236" i="26"/>
  <c r="CZ235" i="26"/>
  <c r="AZ210" i="26"/>
  <c r="BA205" i="26"/>
  <c r="AU212" i="26"/>
  <c r="BA212" i="26"/>
  <c r="BG212" i="26"/>
  <c r="AZ209" i="26"/>
  <c r="BF209" i="26"/>
  <c r="BL209" i="26"/>
  <c r="BL210" i="26"/>
  <c r="AZ205" i="26"/>
  <c r="BX209" i="26" s="1"/>
  <c r="BF205" i="26"/>
  <c r="CD217" i="26" s="1"/>
  <c r="BL205" i="26"/>
  <c r="AZ207" i="26"/>
  <c r="BF207" i="26"/>
  <c r="BL207" i="26"/>
  <c r="AX209" i="26"/>
  <c r="BV216" i="26" s="1"/>
  <c r="BD209" i="26"/>
  <c r="CB211" i="26" s="1"/>
  <c r="BJ209" i="26"/>
  <c r="AZ212" i="26"/>
  <c r="BF212" i="26"/>
  <c r="BL212" i="26"/>
  <c r="AZ214" i="26"/>
  <c r="BF214" i="26"/>
  <c r="BL214" i="26"/>
  <c r="AZ216" i="26"/>
  <c r="BF216" i="26"/>
  <c r="BL216" i="26"/>
  <c r="BN41" i="31"/>
  <c r="DC41" i="31"/>
  <c r="CJ43" i="31"/>
  <c r="BA44" i="31"/>
  <c r="CA47" i="31" s="1"/>
  <c r="BG44" i="31"/>
  <c r="CG50" i="31" s="1"/>
  <c r="BM44" i="31"/>
  <c r="BS44" i="31"/>
  <c r="BB46" i="31"/>
  <c r="BH46" i="31"/>
  <c r="BN46" i="31"/>
  <c r="BT46" i="31"/>
  <c r="AY48" i="31"/>
  <c r="BE48" i="31"/>
  <c r="BQ48" i="31"/>
  <c r="BM49" i="31"/>
  <c r="BS49" i="31"/>
  <c r="BB52" i="31"/>
  <c r="CB55" i="31" s="1"/>
  <c r="BH52" i="31"/>
  <c r="BN52" i="31"/>
  <c r="BT52" i="31"/>
  <c r="AY53" i="31"/>
  <c r="BE53" i="31"/>
  <c r="BK53" i="31"/>
  <c r="BQ53" i="31"/>
  <c r="AW54" i="31"/>
  <c r="BC54" i="31"/>
  <c r="BI54" i="31"/>
  <c r="BO54" i="31"/>
  <c r="BB56" i="31"/>
  <c r="BH56" i="31"/>
  <c r="BN56" i="31"/>
  <c r="BT56" i="31"/>
  <c r="AZ45" i="31"/>
  <c r="BL52" i="31"/>
  <c r="BM42" i="31"/>
  <c r="CM45" i="31" s="1"/>
  <c r="BA47" i="31"/>
  <c r="BA53" i="31"/>
  <c r="BG53" i="31"/>
  <c r="BM53" i="31"/>
  <c r="BS53" i="31"/>
  <c r="BT41" i="31"/>
  <c r="CT42" i="31" s="1"/>
  <c r="DH41" i="31"/>
  <c r="BG42" i="31"/>
  <c r="BS42" i="31"/>
  <c r="BB48" i="31"/>
  <c r="BH48" i="31"/>
  <c r="BN48" i="31"/>
  <c r="BT48" i="31"/>
  <c r="BA49" i="31"/>
  <c r="BA50" i="31"/>
  <c r="BS52" i="31"/>
  <c r="BB53" i="31"/>
  <c r="BH53" i="31"/>
  <c r="CH53" i="31" s="1"/>
  <c r="BT53" i="31"/>
  <c r="BG55" i="31"/>
  <c r="BM55" i="31"/>
  <c r="BB42" i="31"/>
  <c r="BH42" i="31"/>
  <c r="CH49" i="31" s="1"/>
  <c r="BN42" i="31"/>
  <c r="CN44" i="31" s="1"/>
  <c r="BT42" i="31"/>
  <c r="AY44" i="31"/>
  <c r="BQ44" i="31"/>
  <c r="CQ50" i="31" s="1"/>
  <c r="BB45" i="31"/>
  <c r="BH45" i="31"/>
  <c r="BN45" i="31"/>
  <c r="BT45" i="31"/>
  <c r="AY47" i="31"/>
  <c r="BE47" i="31"/>
  <c r="BK47" i="31"/>
  <c r="BQ47" i="31"/>
  <c r="CQ48" i="31" s="1"/>
  <c r="AW48" i="31"/>
  <c r="BW53" i="31" s="1"/>
  <c r="BC48" i="31"/>
  <c r="BI48" i="31"/>
  <c r="BO48" i="31"/>
  <c r="AY49" i="31"/>
  <c r="BE49" i="31"/>
  <c r="BE57" i="31" s="1"/>
  <c r="BK49" i="31"/>
  <c r="CK51" i="31" s="1"/>
  <c r="BQ49" i="31"/>
  <c r="BH50" i="31"/>
  <c r="BS54" i="31"/>
  <c r="BB55" i="31"/>
  <c r="BH55" i="31"/>
  <c r="BT55" i="31"/>
  <c r="BA41" i="31"/>
  <c r="BG41" i="31"/>
  <c r="BM41" i="31"/>
  <c r="CM44" i="31" s="1"/>
  <c r="BS41" i="31"/>
  <c r="AW42" i="31"/>
  <c r="BW56" i="31" s="1"/>
  <c r="BC42" i="31"/>
  <c r="CC42" i="31" s="1"/>
  <c r="BI42" i="31"/>
  <c r="BO42" i="31"/>
  <c r="AW45" i="31"/>
  <c r="BC45" i="31"/>
  <c r="BI45" i="31"/>
  <c r="CI54" i="31" s="1"/>
  <c r="BO45" i="31"/>
  <c r="CO50" i="31" s="1"/>
  <c r="AW50" i="31"/>
  <c r="BC50" i="31"/>
  <c r="BI50" i="31"/>
  <c r="BO50" i="31"/>
  <c r="BG52" i="31"/>
  <c r="BM52" i="31"/>
  <c r="BH54" i="31"/>
  <c r="BN54" i="31"/>
  <c r="BT54" i="31"/>
  <c r="AW55" i="31"/>
  <c r="BC55" i="31"/>
  <c r="BI55" i="31"/>
  <c r="BI57" i="31" s="1"/>
  <c r="BO55" i="31"/>
  <c r="BM56" i="31"/>
  <c r="BI5" i="31"/>
  <c r="CI7" i="31" s="1"/>
  <c r="DC5" i="31"/>
  <c r="AW9" i="31"/>
  <c r="BC9" i="31"/>
  <c r="BI9" i="31"/>
  <c r="BO9" i="31"/>
  <c r="BI11" i="31"/>
  <c r="BB13" i="31"/>
  <c r="BH13" i="31"/>
  <c r="BN13" i="31"/>
  <c r="BT13" i="31"/>
  <c r="CT15" i="31" s="1"/>
  <c r="AW16" i="31"/>
  <c r="BC16" i="31"/>
  <c r="BI16" i="31"/>
  <c r="BO16" i="31"/>
  <c r="AW20" i="31"/>
  <c r="BC20" i="31"/>
  <c r="BI20" i="31"/>
  <c r="BO20" i="31"/>
  <c r="BB17" i="31"/>
  <c r="BT17" i="31"/>
  <c r="BH18" i="31"/>
  <c r="BT18" i="31"/>
  <c r="BB5" i="31"/>
  <c r="BH5" i="31"/>
  <c r="CH6" i="31" s="1"/>
  <c r="BN5" i="31"/>
  <c r="CN5" i="31" s="1"/>
  <c r="BT5" i="31"/>
  <c r="CT9" i="31" s="1"/>
  <c r="DU6" i="31" s="1"/>
  <c r="CR6" i="31"/>
  <c r="BB7" i="31"/>
  <c r="CB18" i="31" s="1"/>
  <c r="BH7" i="31"/>
  <c r="BN7" i="31"/>
  <c r="CN8" i="31" s="1"/>
  <c r="BT7" i="31"/>
  <c r="CT20" i="31" s="1"/>
  <c r="AW18" i="31"/>
  <c r="BC18" i="31"/>
  <c r="BI18" i="31"/>
  <c r="BO18" i="31"/>
  <c r="BD5" i="31"/>
  <c r="CD5" i="31" s="1"/>
  <c r="BP5" i="31"/>
  <c r="CP17" i="31" s="1"/>
  <c r="BN17" i="31"/>
  <c r="BN18" i="31"/>
  <c r="AW5" i="31"/>
  <c r="BW5" i="31" s="1"/>
  <c r="BC5" i="31"/>
  <c r="BO5" i="31"/>
  <c r="BH8" i="31"/>
  <c r="CH19" i="31" s="1"/>
  <c r="BN8" i="31"/>
  <c r="BB12" i="31"/>
  <c r="BH12" i="31"/>
  <c r="BN12" i="31"/>
  <c r="BT12" i="31"/>
  <c r="BB19" i="31"/>
  <c r="BH19" i="31"/>
  <c r="BN19" i="31"/>
  <c r="BT19" i="31"/>
  <c r="BE18" i="31"/>
  <c r="BZ5" i="31"/>
  <c r="BH14" i="31"/>
  <c r="BT14" i="31"/>
  <c r="BH17" i="31"/>
  <c r="BB18" i="31"/>
  <c r="BB9" i="31"/>
  <c r="BH9" i="31"/>
  <c r="BN9" i="31"/>
  <c r="BT9" i="31"/>
  <c r="BB11" i="31"/>
  <c r="BH11" i="31"/>
  <c r="CH20" i="31" s="1"/>
  <c r="BN11" i="31"/>
  <c r="BC12" i="31"/>
  <c r="BO12" i="31"/>
  <c r="BB16" i="31"/>
  <c r="BH16" i="31"/>
  <c r="BN16" i="31"/>
  <c r="CN17" i="31" s="1"/>
  <c r="BT16" i="31"/>
  <c r="AW19" i="31"/>
  <c r="BC19" i="31"/>
  <c r="BI19" i="31"/>
  <c r="BO19" i="31"/>
  <c r="BH20" i="31"/>
  <c r="BN20" i="31"/>
  <c r="BT20" i="31"/>
  <c r="AX176" i="26"/>
  <c r="BD176" i="26"/>
  <c r="BJ176" i="26"/>
  <c r="AX180" i="26"/>
  <c r="BD180" i="26"/>
  <c r="BJ180" i="26"/>
  <c r="AX182" i="26"/>
  <c r="BD182" i="26"/>
  <c r="BJ182" i="26"/>
  <c r="BC179" i="26"/>
  <c r="AX177" i="26"/>
  <c r="BV177" i="26" s="1"/>
  <c r="BJ179" i="26"/>
  <c r="BC183" i="26"/>
  <c r="AY177" i="26"/>
  <c r="BE177" i="26"/>
  <c r="BK177" i="26"/>
  <c r="CI185" i="26" s="1"/>
  <c r="AV178" i="26"/>
  <c r="BB178" i="26"/>
  <c r="BH178" i="26"/>
  <c r="BN178" i="26"/>
  <c r="AY179" i="26"/>
  <c r="BE179" i="26"/>
  <c r="CC183" i="26" s="1"/>
  <c r="BK179" i="26"/>
  <c r="CI180" i="26" s="1"/>
  <c r="BH180" i="26"/>
  <c r="BN180" i="26"/>
  <c r="AY181" i="26"/>
  <c r="BE181" i="26"/>
  <c r="BK181" i="26"/>
  <c r="AX179" i="26"/>
  <c r="AX172" i="26"/>
  <c r="BD172" i="26"/>
  <c r="BJ172" i="26"/>
  <c r="AX174" i="26"/>
  <c r="BD174" i="26"/>
  <c r="CB175" i="26" s="1"/>
  <c r="BJ174" i="26"/>
  <c r="BJ186" i="26" s="1"/>
  <c r="CW138" i="26"/>
  <c r="DF139" i="26"/>
  <c r="CZ139" i="26"/>
  <c r="DI72" i="26"/>
  <c r="DJ73" i="26"/>
  <c r="CW72" i="26"/>
  <c r="DG40" i="26"/>
  <c r="AZ12" i="28"/>
  <c r="BF12" i="28"/>
  <c r="BL12" i="28"/>
  <c r="AZ14" i="28"/>
  <c r="BF14" i="28"/>
  <c r="BL14" i="28"/>
  <c r="AZ16" i="28"/>
  <c r="BF16" i="28"/>
  <c r="BL16" i="28"/>
  <c r="AZ7" i="28"/>
  <c r="BX10" i="28" s="1"/>
  <c r="BF7" i="28"/>
  <c r="CD19" i="28" s="1"/>
  <c r="BL7" i="28"/>
  <c r="BI8" i="28"/>
  <c r="AZ9" i="28"/>
  <c r="BF9" i="28"/>
  <c r="BL9" i="28"/>
  <c r="AV20" i="28"/>
  <c r="BB20" i="28"/>
  <c r="BH20" i="28"/>
  <c r="BN20" i="28"/>
  <c r="AZ5" i="28"/>
  <c r="BF5" i="28"/>
  <c r="CD8" i="28" s="1"/>
  <c r="BL5" i="28"/>
  <c r="CJ19" i="28" s="1"/>
  <c r="AZ6" i="28"/>
  <c r="BF6" i="28"/>
  <c r="BL6" i="28"/>
  <c r="AW7" i="28"/>
  <c r="BC7" i="28"/>
  <c r="BI7" i="28"/>
  <c r="BO7" i="28"/>
  <c r="AZ8" i="28"/>
  <c r="BF8" i="28"/>
  <c r="BL8" i="28"/>
  <c r="AW9" i="28"/>
  <c r="BC9" i="28"/>
  <c r="BI9" i="28"/>
  <c r="BO9" i="28"/>
  <c r="AZ10" i="28"/>
  <c r="BF10" i="28"/>
  <c r="BL10" i="28"/>
  <c r="AY7" i="28"/>
  <c r="BE7" i="28"/>
  <c r="BK7" i="28"/>
  <c r="AY5" i="28"/>
  <c r="BE5" i="28"/>
  <c r="BK5" i="28"/>
  <c r="CI6" i="28" s="1"/>
  <c r="AY6" i="28"/>
  <c r="BW15" i="28" s="1"/>
  <c r="BE6" i="28"/>
  <c r="BK6" i="28"/>
  <c r="AY8" i="28"/>
  <c r="BE8" i="28"/>
  <c r="BK8" i="28"/>
  <c r="BE10" i="28"/>
  <c r="CC14" i="28" s="1"/>
  <c r="BK10" i="28"/>
  <c r="AY12" i="28"/>
  <c r="BE12" i="28"/>
  <c r="BK12" i="28"/>
  <c r="BK16" i="28"/>
  <c r="AZ18" i="28"/>
  <c r="BX18" i="28" s="1"/>
  <c r="BF18" i="28"/>
  <c r="BL18" i="28"/>
  <c r="AW20" i="28"/>
  <c r="BC18" i="28"/>
  <c r="BI20" i="28"/>
  <c r="BO20" i="28"/>
  <c r="AX9" i="28"/>
  <c r="BD9" i="28"/>
  <c r="BJ9" i="28"/>
  <c r="BJ16" i="28"/>
  <c r="AY14" i="28"/>
  <c r="BE14" i="28"/>
  <c r="BK14" i="28"/>
  <c r="AY16" i="28"/>
  <c r="BE16" i="28"/>
  <c r="BD18" i="28"/>
  <c r="BJ8" i="28"/>
  <c r="AY18" i="28"/>
  <c r="BE18" i="28"/>
  <c r="BK18" i="28"/>
  <c r="AY20" i="28"/>
  <c r="BE20" i="28"/>
  <c r="BK20" i="28"/>
  <c r="AX8" i="28"/>
  <c r="BD8" i="28"/>
  <c r="AX12" i="28"/>
  <c r="BD12" i="28"/>
  <c r="BJ12" i="28"/>
  <c r="AX13" i="28"/>
  <c r="BD13" i="28"/>
  <c r="BJ13" i="28"/>
  <c r="AW14" i="28"/>
  <c r="BO14" i="28"/>
  <c r="BC16" i="28"/>
  <c r="AW19" i="28"/>
  <c r="BC19" i="28"/>
  <c r="BI19" i="28"/>
  <c r="BO19" i="28"/>
  <c r="BC14" i="28"/>
  <c r="AX16" i="28"/>
  <c r="AX19" i="28"/>
  <c r="BD19" i="28"/>
  <c r="BJ19" i="28"/>
  <c r="BD20" i="28"/>
  <c r="BJ20" i="28"/>
  <c r="BC20" i="28"/>
  <c r="AX7" i="28"/>
  <c r="BD7" i="28"/>
  <c r="BJ7" i="28"/>
  <c r="AW11" i="28"/>
  <c r="BC11" i="28"/>
  <c r="BI11" i="28"/>
  <c r="BD14" i="28"/>
  <c r="BI16" i="28"/>
  <c r="AW18" i="28"/>
  <c r="BI18" i="28"/>
  <c r="BO18" i="28"/>
  <c r="AX18" i="28"/>
  <c r="AZ19" i="28"/>
  <c r="BF19" i="28"/>
  <c r="AZ20" i="28"/>
  <c r="BF20" i="28"/>
  <c r="BL20" i="28"/>
  <c r="BF80" i="30"/>
  <c r="AZ65" i="30"/>
  <c r="BF66" i="30"/>
  <c r="BF67" i="30"/>
  <c r="BF68" i="30"/>
  <c r="CF69" i="30" s="1"/>
  <c r="BR68" i="30"/>
  <c r="BF73" i="30"/>
  <c r="BH64" i="30"/>
  <c r="BX64" i="30"/>
  <c r="CJ64" i="30"/>
  <c r="DB65" i="30"/>
  <c r="AZ70" i="30"/>
  <c r="BL70" i="30"/>
  <c r="BG71" i="30"/>
  <c r="BS71" i="30"/>
  <c r="BS72" i="30"/>
  <c r="BA77" i="30"/>
  <c r="BG77" i="30"/>
  <c r="BS77" i="30"/>
  <c r="BR65" i="30"/>
  <c r="AZ66" i="30"/>
  <c r="AZ67" i="30"/>
  <c r="BZ70" i="30" s="1"/>
  <c r="BR67" i="30"/>
  <c r="AZ69" i="30"/>
  <c r="BR72" i="30"/>
  <c r="AW64" i="30"/>
  <c r="CD64" i="30"/>
  <c r="CP64" i="30"/>
  <c r="BA65" i="30"/>
  <c r="BG65" i="30"/>
  <c r="BM65" i="30"/>
  <c r="BS65" i="30"/>
  <c r="BA66" i="30"/>
  <c r="BG66" i="30"/>
  <c r="CG76" i="30" s="1"/>
  <c r="DH66" i="30" s="1"/>
  <c r="BM66" i="30"/>
  <c r="CM77" i="30" s="1"/>
  <c r="BS66" i="30"/>
  <c r="BA67" i="30"/>
  <c r="BG67" i="30"/>
  <c r="BM67" i="30"/>
  <c r="BS67" i="30"/>
  <c r="CS72" i="30" s="1"/>
  <c r="BA68" i="30"/>
  <c r="BG68" i="30"/>
  <c r="BM68" i="30"/>
  <c r="BS68" i="30"/>
  <c r="BA69" i="30"/>
  <c r="BG69" i="30"/>
  <c r="BM69" i="30"/>
  <c r="BS69" i="30"/>
  <c r="BG72" i="30"/>
  <c r="BM72" i="30"/>
  <c r="BN80" i="30"/>
  <c r="BF65" i="30"/>
  <c r="CF67" i="30" s="1"/>
  <c r="BR66" i="30"/>
  <c r="CR72" i="30" s="1"/>
  <c r="AZ68" i="30"/>
  <c r="BL69" i="30"/>
  <c r="BF74" i="30"/>
  <c r="BL75" i="30"/>
  <c r="BA79" i="30"/>
  <c r="BS79" i="30"/>
  <c r="CS80" i="30" s="1"/>
  <c r="BL65" i="30"/>
  <c r="BL66" i="30"/>
  <c r="BL67" i="30"/>
  <c r="BL68" i="30"/>
  <c r="BL72" i="30"/>
  <c r="CL72" i="30" s="1"/>
  <c r="DM67" i="30" s="1"/>
  <c r="AZ71" i="30"/>
  <c r="BF71" i="30"/>
  <c r="BL71" i="30"/>
  <c r="BR71" i="30"/>
  <c r="BA73" i="30"/>
  <c r="BS73" i="30"/>
  <c r="BA74" i="30"/>
  <c r="BG74" i="30"/>
  <c r="BM74" i="30"/>
  <c r="BS74" i="30"/>
  <c r="BG75" i="30"/>
  <c r="BM75" i="30"/>
  <c r="CP6" i="29"/>
  <c r="AZ17" i="29"/>
  <c r="BY4" i="29"/>
  <c r="CK4" i="29"/>
  <c r="DS5" i="29"/>
  <c r="BA6" i="29"/>
  <c r="BG6" i="29"/>
  <c r="BM6" i="29"/>
  <c r="BS6" i="29"/>
  <c r="BA13" i="29"/>
  <c r="BG13" i="29"/>
  <c r="BM13" i="29"/>
  <c r="BS13" i="29"/>
  <c r="BA19" i="29"/>
  <c r="BG19" i="29"/>
  <c r="BM19" i="29"/>
  <c r="BS19" i="29"/>
  <c r="AW20" i="29"/>
  <c r="BC20" i="29"/>
  <c r="CC20" i="29" s="1"/>
  <c r="BI20" i="29"/>
  <c r="CI20" i="29" s="1"/>
  <c r="BO20" i="29"/>
  <c r="CO20" i="29" s="1"/>
  <c r="AY19" i="29"/>
  <c r="BQ19" i="29"/>
  <c r="DG5" i="29"/>
  <c r="BR17" i="29"/>
  <c r="AX4" i="29"/>
  <c r="BI4" i="29"/>
  <c r="CF4" i="29"/>
  <c r="DA5" i="29"/>
  <c r="AZ10" i="29"/>
  <c r="BR10" i="29"/>
  <c r="AZ16" i="29"/>
  <c r="AZ21" i="29" s="1"/>
  <c r="BF16" i="29"/>
  <c r="BL16" i="29"/>
  <c r="BR16" i="29"/>
  <c r="CR18" i="29" s="1"/>
  <c r="BA17" i="29"/>
  <c r="BG17" i="29"/>
  <c r="BM17" i="29"/>
  <c r="BS17" i="29"/>
  <c r="AZ20" i="29"/>
  <c r="BF20" i="29"/>
  <c r="BL20" i="29"/>
  <c r="BR20" i="29"/>
  <c r="BB19" i="29"/>
  <c r="BT19" i="29"/>
  <c r="BF17" i="29"/>
  <c r="BA4" i="29"/>
  <c r="BJ4" i="29"/>
  <c r="AZ5" i="29"/>
  <c r="BZ18" i="29" s="1"/>
  <c r="BF5" i="29"/>
  <c r="CF5" i="29" s="1"/>
  <c r="BL5" i="29"/>
  <c r="AZ7" i="29"/>
  <c r="BF7" i="29"/>
  <c r="BR7" i="29"/>
  <c r="BA10" i="29"/>
  <c r="BG10" i="29"/>
  <c r="BM10" i="29"/>
  <c r="BS10" i="29"/>
  <c r="BF11" i="29"/>
  <c r="BL12" i="29"/>
  <c r="BA16" i="29"/>
  <c r="BG16" i="29"/>
  <c r="BM16" i="29"/>
  <c r="BS16" i="29"/>
  <c r="BA20" i="29"/>
  <c r="BG20" i="29"/>
  <c r="BM20" i="29"/>
  <c r="BS20" i="29"/>
  <c r="BL17" i="29"/>
  <c r="CR4" i="29"/>
  <c r="BA5" i="29"/>
  <c r="BG5" i="29"/>
  <c r="CG14" i="29" s="1"/>
  <c r="BM5" i="29"/>
  <c r="CM20" i="29" s="1"/>
  <c r="BS5" i="29"/>
  <c r="AZ6" i="29"/>
  <c r="BF6" i="29"/>
  <c r="CF15" i="29" s="1"/>
  <c r="BL6" i="29"/>
  <c r="BA7" i="29"/>
  <c r="CA12" i="29" s="1"/>
  <c r="BG7" i="29"/>
  <c r="BM7" i="29"/>
  <c r="CM15" i="29" s="1"/>
  <c r="BA11" i="29"/>
  <c r="BG11" i="29"/>
  <c r="CG20" i="29" s="1"/>
  <c r="BM11" i="29"/>
  <c r="BS11" i="29"/>
  <c r="BA12" i="29"/>
  <c r="BG12" i="29"/>
  <c r="BM12" i="29"/>
  <c r="BS12" i="29"/>
  <c r="AZ13" i="29"/>
  <c r="BF13" i="29"/>
  <c r="BL13" i="29"/>
  <c r="BR13" i="29"/>
  <c r="CR13" i="29" s="1"/>
  <c r="AZ19" i="29"/>
  <c r="BF19" i="29"/>
  <c r="BL19" i="29"/>
  <c r="BR19" i="29"/>
  <c r="BD19" i="29"/>
  <c r="AY561" i="26"/>
  <c r="AZ561" i="26"/>
  <c r="BF561" i="26"/>
  <c r="BL561" i="26"/>
  <c r="AZ563" i="26"/>
  <c r="BF563" i="26"/>
  <c r="BL563" i="26"/>
  <c r="AY565" i="26"/>
  <c r="BE565" i="26"/>
  <c r="BK565" i="26"/>
  <c r="AY567" i="26"/>
  <c r="BE567" i="26"/>
  <c r="BK567" i="26"/>
  <c r="BK561" i="26"/>
  <c r="BE563" i="26"/>
  <c r="AY556" i="26"/>
  <c r="BW563" i="26" s="1"/>
  <c r="BE556" i="26"/>
  <c r="BK556" i="26"/>
  <c r="AY558" i="26"/>
  <c r="BE558" i="26"/>
  <c r="BK558" i="26"/>
  <c r="AZ565" i="26"/>
  <c r="BF565" i="26"/>
  <c r="BL565" i="26"/>
  <c r="AZ567" i="26"/>
  <c r="BF567" i="26"/>
  <c r="BL567" i="26"/>
  <c r="AY569" i="26"/>
  <c r="BE569" i="26"/>
  <c r="BK569" i="26"/>
  <c r="BK563" i="26"/>
  <c r="AZ556" i="26"/>
  <c r="BF556" i="26"/>
  <c r="CD564" i="26" s="1"/>
  <c r="BL556" i="26"/>
  <c r="CJ558" i="26" s="1"/>
  <c r="AZ558" i="26"/>
  <c r="BF558" i="26"/>
  <c r="BL558" i="26"/>
  <c r="AY560" i="26"/>
  <c r="BE560" i="26"/>
  <c r="CC563" i="26" s="1"/>
  <c r="BK560" i="26"/>
  <c r="AY562" i="26"/>
  <c r="BE562" i="26"/>
  <c r="BK562" i="26"/>
  <c r="AZ569" i="26"/>
  <c r="BF569" i="26"/>
  <c r="BL569" i="26"/>
  <c r="BE561" i="26"/>
  <c r="AY563" i="26"/>
  <c r="AY554" i="26"/>
  <c r="BE554" i="26"/>
  <c r="BK554" i="26"/>
  <c r="AZ560" i="26"/>
  <c r="BX569" i="26" s="1"/>
  <c r="BF560" i="26"/>
  <c r="BL560" i="26"/>
  <c r="AZ562" i="26"/>
  <c r="BF562" i="26"/>
  <c r="BL562" i="26"/>
  <c r="AY564" i="26"/>
  <c r="BE564" i="26"/>
  <c r="BK564" i="26"/>
  <c r="AY566" i="26"/>
  <c r="BE566" i="26"/>
  <c r="BK566" i="26"/>
  <c r="AY568" i="26"/>
  <c r="BE568" i="26"/>
  <c r="BK568" i="26"/>
  <c r="CE5" i="27"/>
  <c r="CK6" i="27"/>
  <c r="BF11" i="27"/>
  <c r="BC4" i="27"/>
  <c r="CA4" i="27"/>
  <c r="AZ7" i="27"/>
  <c r="BY7" i="27" s="1"/>
  <c r="BF7" i="27"/>
  <c r="BL7" i="27"/>
  <c r="AZ10" i="27"/>
  <c r="BY14" i="27" s="1"/>
  <c r="BF10" i="27"/>
  <c r="BL10" i="27"/>
  <c r="BA16" i="27"/>
  <c r="BE18" i="27"/>
  <c r="BK14" i="27"/>
  <c r="BI4" i="27"/>
  <c r="BL11" i="27"/>
  <c r="AW4" i="27"/>
  <c r="BK4" i="27"/>
  <c r="BA11" i="27"/>
  <c r="BG11" i="27"/>
  <c r="BF16" i="27"/>
  <c r="BL15" i="27"/>
  <c r="BF6" i="27"/>
  <c r="AY4" i="27"/>
  <c r="BO4" i="27"/>
  <c r="AZ11" i="27"/>
  <c r="BF13" i="27"/>
  <c r="BA13" i="27"/>
  <c r="BG13" i="27"/>
  <c r="BM13" i="27"/>
  <c r="BL14" i="27"/>
  <c r="AY183" i="26"/>
  <c r="BE183" i="26"/>
  <c r="BK183" i="26"/>
  <c r="AZ218" i="26"/>
  <c r="BF218" i="26"/>
  <c r="BL218" i="26"/>
  <c r="BN410" i="26"/>
  <c r="CR106" i="26"/>
  <c r="CX106" i="26"/>
  <c r="BF180" i="26"/>
  <c r="BC181" i="26"/>
  <c r="BO181" i="26"/>
  <c r="BY202" i="26"/>
  <c r="BA411" i="26"/>
  <c r="CW332" i="26"/>
  <c r="BB185" i="26"/>
  <c r="BH185" i="26"/>
  <c r="CZ7" i="26"/>
  <c r="DI332" i="26"/>
  <c r="AU206" i="26"/>
  <c r="BA213" i="26"/>
  <c r="BG213" i="26"/>
  <c r="CV6" i="26"/>
  <c r="CV7" i="26" s="1"/>
  <c r="DB106" i="26"/>
  <c r="DJ106" i="26"/>
  <c r="AX401" i="26"/>
  <c r="BJ401" i="26"/>
  <c r="AX402" i="26"/>
  <c r="BJ402" i="26"/>
  <c r="CH407" i="26" s="1"/>
  <c r="BJ409" i="26"/>
  <c r="AX398" i="26"/>
  <c r="BD398" i="26"/>
  <c r="BJ398" i="26"/>
  <c r="AY401" i="26"/>
  <c r="BE401" i="26"/>
  <c r="BK401" i="26"/>
  <c r="AY402" i="26"/>
  <c r="BE402" i="26"/>
  <c r="BK402" i="26"/>
  <c r="AX404" i="26"/>
  <c r="BD404" i="26"/>
  <c r="BJ404" i="26"/>
  <c r="AX406" i="26"/>
  <c r="BD406" i="26"/>
  <c r="BJ406" i="26"/>
  <c r="AV408" i="26"/>
  <c r="BB408" i="26"/>
  <c r="BH408" i="26"/>
  <c r="BN408" i="26"/>
  <c r="AY409" i="26"/>
  <c r="BE409" i="26"/>
  <c r="BK409" i="26"/>
  <c r="BD401" i="26"/>
  <c r="BD402" i="26"/>
  <c r="AX409" i="26"/>
  <c r="BD409" i="26"/>
  <c r="AV396" i="26"/>
  <c r="BB396" i="26"/>
  <c r="BZ398" i="26" s="1"/>
  <c r="BH396" i="26"/>
  <c r="CF405" i="26" s="1"/>
  <c r="BN396" i="26"/>
  <c r="AV397" i="26"/>
  <c r="BB397" i="26"/>
  <c r="BH397" i="26"/>
  <c r="BN397" i="26"/>
  <c r="CL406" i="26" s="1"/>
  <c r="AY398" i="26"/>
  <c r="BW411" i="26" s="1"/>
  <c r="BE398" i="26"/>
  <c r="BK398" i="26"/>
  <c r="AV399" i="26"/>
  <c r="BB399" i="26"/>
  <c r="BN399" i="26"/>
  <c r="AX400" i="26"/>
  <c r="BV411" i="26" s="1"/>
  <c r="BD400" i="26"/>
  <c r="BJ400" i="26"/>
  <c r="AV403" i="26"/>
  <c r="BB403" i="26"/>
  <c r="BH403" i="26"/>
  <c r="BN403" i="26"/>
  <c r="CL405" i="26" s="1"/>
  <c r="AY404" i="26"/>
  <c r="BE404" i="26"/>
  <c r="BK404" i="26"/>
  <c r="AV405" i="26"/>
  <c r="BB405" i="26"/>
  <c r="BH405" i="26"/>
  <c r="BN405" i="26"/>
  <c r="AY406" i="26"/>
  <c r="BE406" i="26"/>
  <c r="BK406" i="26"/>
  <c r="AV410" i="26"/>
  <c r="BB410" i="26"/>
  <c r="BH410" i="26"/>
  <c r="AX411" i="26"/>
  <c r="BD411" i="26"/>
  <c r="BJ411" i="26"/>
  <c r="AY400" i="26"/>
  <c r="BE400" i="26"/>
  <c r="CC400" i="26" s="1"/>
  <c r="BK400" i="26"/>
  <c r="AX408" i="26"/>
  <c r="BD408" i="26"/>
  <c r="BJ408" i="26"/>
  <c r="AY411" i="26"/>
  <c r="BE411" i="26"/>
  <c r="BK411" i="26"/>
  <c r="AX396" i="26"/>
  <c r="BD396" i="26"/>
  <c r="BJ396" i="26"/>
  <c r="CH396" i="26" s="1"/>
  <c r="AX397" i="26"/>
  <c r="BV409" i="26" s="1"/>
  <c r="BD397" i="26"/>
  <c r="CB409" i="26" s="1"/>
  <c r="BJ397" i="26"/>
  <c r="AX399" i="26"/>
  <c r="BD399" i="26"/>
  <c r="BJ399" i="26"/>
  <c r="BB401" i="26"/>
  <c r="BZ409" i="26" s="1"/>
  <c r="BH401" i="26"/>
  <c r="BN401" i="26"/>
  <c r="AV402" i="26"/>
  <c r="BB402" i="26"/>
  <c r="BH402" i="26"/>
  <c r="BN402" i="26"/>
  <c r="AX403" i="26"/>
  <c r="BD403" i="26"/>
  <c r="BJ403" i="26"/>
  <c r="AX405" i="26"/>
  <c r="BD405" i="26"/>
  <c r="BJ405" i="26"/>
  <c r="AY408" i="26"/>
  <c r="BE408" i="26"/>
  <c r="BK408" i="26"/>
  <c r="AV409" i="26"/>
  <c r="BB409" i="26"/>
  <c r="BH409" i="26"/>
  <c r="BN409" i="26"/>
  <c r="AX410" i="26"/>
  <c r="BD410" i="26"/>
  <c r="BJ410" i="26"/>
  <c r="BI396" i="26"/>
  <c r="CG396" i="26" s="1"/>
  <c r="BO398" i="26"/>
  <c r="DA331" i="26"/>
  <c r="CW331" i="26"/>
  <c r="CW330" i="26"/>
  <c r="DI331" i="26"/>
  <c r="DC332" i="26"/>
  <c r="DF6" i="30"/>
  <c r="DN6" i="30"/>
  <c r="DM5" i="30"/>
  <c r="BJ307" i="26"/>
  <c r="AX303" i="26"/>
  <c r="BD303" i="26"/>
  <c r="BJ303" i="26"/>
  <c r="BL304" i="26"/>
  <c r="AY306" i="26"/>
  <c r="BE306" i="26"/>
  <c r="BK306" i="26"/>
  <c r="AX308" i="26"/>
  <c r="BD308" i="26"/>
  <c r="AX313" i="26"/>
  <c r="BD313" i="26"/>
  <c r="BJ313" i="26"/>
  <c r="BJ305" i="26"/>
  <c r="AX307" i="26"/>
  <c r="AX305" i="26"/>
  <c r="BD307" i="26"/>
  <c r="CB298" i="26"/>
  <c r="AX302" i="26"/>
  <c r="BV304" i="26" s="1"/>
  <c r="BD302" i="26"/>
  <c r="BJ302" i="26"/>
  <c r="AY307" i="26"/>
  <c r="BE307" i="26"/>
  <c r="BK307" i="26"/>
  <c r="AX309" i="26"/>
  <c r="BD309" i="26"/>
  <c r="BJ309" i="26"/>
  <c r="AX312" i="26"/>
  <c r="BD312" i="26"/>
  <c r="BJ312" i="26"/>
  <c r="AX314" i="26"/>
  <c r="BD314" i="26"/>
  <c r="BD305" i="26"/>
  <c r="BE302" i="26"/>
  <c r="AX304" i="26"/>
  <c r="BD304" i="26"/>
  <c r="BJ304" i="26"/>
  <c r="CH306" i="26" s="1"/>
  <c r="DG300" i="26" s="1"/>
  <c r="AZ305" i="26"/>
  <c r="BF305" i="26"/>
  <c r="AY309" i="26"/>
  <c r="BE309" i="26"/>
  <c r="BK309" i="26"/>
  <c r="AY312" i="26"/>
  <c r="BE312" i="26"/>
  <c r="BK312" i="26"/>
  <c r="AX301" i="26"/>
  <c r="BD301" i="26"/>
  <c r="CB301" i="26" s="1"/>
  <c r="BJ301" i="26"/>
  <c r="BF302" i="26"/>
  <c r="BL302" i="26"/>
  <c r="BE304" i="26"/>
  <c r="BK304" i="26"/>
  <c r="AX306" i="26"/>
  <c r="BD306" i="26"/>
  <c r="BJ306" i="26"/>
  <c r="BL309" i="26"/>
  <c r="BF312" i="26"/>
  <c r="BN308" i="26"/>
  <c r="AU273" i="26"/>
  <c r="BM273" i="26"/>
  <c r="BA276" i="26"/>
  <c r="AU268" i="26"/>
  <c r="BS272" i="26" s="1"/>
  <c r="BA268" i="26"/>
  <c r="BY268" i="26" s="1"/>
  <c r="BG268" i="26"/>
  <c r="BM268" i="26"/>
  <c r="AU272" i="26"/>
  <c r="BA272" i="26"/>
  <c r="BG272" i="26"/>
  <c r="BM272" i="26"/>
  <c r="AV273" i="26"/>
  <c r="BB273" i="26"/>
  <c r="BH273" i="26"/>
  <c r="BN273" i="26"/>
  <c r="BD274" i="26"/>
  <c r="CB281" i="26" s="1"/>
  <c r="BJ274" i="26"/>
  <c r="AV276" i="26"/>
  <c r="BB276" i="26"/>
  <c r="BH276" i="26"/>
  <c r="BN276" i="26"/>
  <c r="AX277" i="26"/>
  <c r="BD277" i="26"/>
  <c r="BJ277" i="26"/>
  <c r="AX279" i="26"/>
  <c r="BD279" i="26"/>
  <c r="BJ279" i="26"/>
  <c r="AX281" i="26"/>
  <c r="BD281" i="26"/>
  <c r="BJ281" i="26"/>
  <c r="BA282" i="26"/>
  <c r="BM282" i="26"/>
  <c r="BG276" i="26"/>
  <c r="AV268" i="26"/>
  <c r="BT270" i="26" s="1"/>
  <c r="BB268" i="26"/>
  <c r="BH268" i="26"/>
  <c r="BN268" i="26"/>
  <c r="AU271" i="26"/>
  <c r="BG271" i="26"/>
  <c r="AV272" i="26"/>
  <c r="BB272" i="26"/>
  <c r="BH272" i="26"/>
  <c r="BN272" i="26"/>
  <c r="BA275" i="26"/>
  <c r="AV278" i="26"/>
  <c r="BB278" i="26"/>
  <c r="BZ281" i="26" s="1"/>
  <c r="BH278" i="26"/>
  <c r="BN278" i="26"/>
  <c r="AV280" i="26"/>
  <c r="BB280" i="26"/>
  <c r="BH280" i="26"/>
  <c r="BN280" i="26"/>
  <c r="BN283" i="26" s="1"/>
  <c r="AU276" i="26"/>
  <c r="BI266" i="26"/>
  <c r="BB271" i="26"/>
  <c r="AX273" i="26"/>
  <c r="BD273" i="26"/>
  <c r="BJ273" i="26"/>
  <c r="CH276" i="26" s="1"/>
  <c r="AV275" i="26"/>
  <c r="BB275" i="26"/>
  <c r="BH275" i="26"/>
  <c r="BN275" i="26"/>
  <c r="AX276" i="26"/>
  <c r="BJ276" i="26"/>
  <c r="BM276" i="26"/>
  <c r="CK266" i="26"/>
  <c r="BV268" i="26"/>
  <c r="AU269" i="26"/>
  <c r="BA269" i="26"/>
  <c r="BG269" i="26"/>
  <c r="BM269" i="26"/>
  <c r="CK270" i="26" s="1"/>
  <c r="AU270" i="26"/>
  <c r="BA270" i="26"/>
  <c r="BG270" i="26"/>
  <c r="BM270" i="26"/>
  <c r="AX272" i="26"/>
  <c r="BD272" i="26"/>
  <c r="BJ272" i="26"/>
  <c r="BG277" i="26"/>
  <c r="AX278" i="26"/>
  <c r="BD278" i="26"/>
  <c r="BJ278" i="26"/>
  <c r="AU279" i="26"/>
  <c r="BM279" i="26"/>
  <c r="AX280" i="26"/>
  <c r="BD280" i="26"/>
  <c r="BJ280" i="26"/>
  <c r="BA281" i="26"/>
  <c r="AX282" i="26"/>
  <c r="BD282" i="26"/>
  <c r="BJ282" i="26"/>
  <c r="AZ282" i="26"/>
  <c r="BF281" i="26"/>
  <c r="BL282" i="26"/>
  <c r="BB208" i="26"/>
  <c r="BN208" i="26"/>
  <c r="BG211" i="26"/>
  <c r="BA203" i="26"/>
  <c r="BY204" i="26" s="1"/>
  <c r="BG203" i="26"/>
  <c r="CE203" i="26" s="1"/>
  <c r="BG205" i="26"/>
  <c r="CE207" i="26" s="1"/>
  <c r="AU208" i="26"/>
  <c r="BM208" i="26"/>
  <c r="AW203" i="26"/>
  <c r="BU203" i="26" s="1"/>
  <c r="BC203" i="26"/>
  <c r="CA203" i="26" s="1"/>
  <c r="BI203" i="26"/>
  <c r="CG203" i="26" s="1"/>
  <c r="BO203" i="26"/>
  <c r="CM203" i="26" s="1"/>
  <c r="AU204" i="26"/>
  <c r="BA204" i="26"/>
  <c r="BG204" i="26"/>
  <c r="BM204" i="26"/>
  <c r="AW205" i="26"/>
  <c r="BC205" i="26"/>
  <c r="BI205" i="26"/>
  <c r="BO205" i="26"/>
  <c r="BB211" i="26"/>
  <c r="BH211" i="26"/>
  <c r="AU214" i="26"/>
  <c r="BA214" i="26"/>
  <c r="BG214" i="26"/>
  <c r="BM214" i="26"/>
  <c r="AU216" i="26"/>
  <c r="BA216" i="26"/>
  <c r="BG216" i="26"/>
  <c r="BM216" i="26"/>
  <c r="AU218" i="26"/>
  <c r="BA218" i="26"/>
  <c r="BG218" i="26"/>
  <c r="BM218" i="26"/>
  <c r="AU203" i="26"/>
  <c r="BS203" i="26" s="1"/>
  <c r="BM203" i="26"/>
  <c r="CK204" i="26" s="1"/>
  <c r="AU205" i="26"/>
  <c r="BM205" i="26"/>
  <c r="BA208" i="26"/>
  <c r="BG208" i="26"/>
  <c r="BH217" i="26"/>
  <c r="BX213" i="26"/>
  <c r="AV208" i="26"/>
  <c r="BH208" i="26"/>
  <c r="AU211" i="26"/>
  <c r="BA211" i="26"/>
  <c r="BM211" i="26"/>
  <c r="AU207" i="26"/>
  <c r="BA207" i="26"/>
  <c r="BY212" i="26" s="1"/>
  <c r="BG207" i="26"/>
  <c r="BM207" i="26"/>
  <c r="AU210" i="26"/>
  <c r="BA210" i="26"/>
  <c r="BG210" i="26"/>
  <c r="BM210" i="26"/>
  <c r="BO211" i="26"/>
  <c r="AU213" i="26"/>
  <c r="BM213" i="26"/>
  <c r="AV218" i="26"/>
  <c r="BB218" i="26"/>
  <c r="BH218" i="26"/>
  <c r="BN218" i="26"/>
  <c r="BA206" i="26"/>
  <c r="BM206" i="26"/>
  <c r="AV213" i="26"/>
  <c r="BB213" i="26"/>
  <c r="BH213" i="26"/>
  <c r="AW214" i="26"/>
  <c r="BC214" i="26"/>
  <c r="BI214" i="26"/>
  <c r="CF45" i="31"/>
  <c r="CL42" i="31"/>
  <c r="CH52" i="31"/>
  <c r="CM40" i="31"/>
  <c r="CK45" i="31"/>
  <c r="DN41" i="31"/>
  <c r="BY53" i="31"/>
  <c r="BA45" i="31"/>
  <c r="BG45" i="31"/>
  <c r="BM45" i="31"/>
  <c r="BS45" i="31"/>
  <c r="BA46" i="31"/>
  <c r="BG46" i="31"/>
  <c r="BM46" i="31"/>
  <c r="BS46" i="31"/>
  <c r="CS55" i="31" s="1"/>
  <c r="BF46" i="31"/>
  <c r="CF52" i="31" s="1"/>
  <c r="BR46" i="31"/>
  <c r="BG47" i="31"/>
  <c r="BM47" i="31"/>
  <c r="BS47" i="31"/>
  <c r="BA48" i="31"/>
  <c r="BG48" i="31"/>
  <c r="BM48" i="31"/>
  <c r="BS48" i="31"/>
  <c r="AX50" i="31"/>
  <c r="BD50" i="31"/>
  <c r="BJ50" i="31"/>
  <c r="BP50" i="31"/>
  <c r="BA51" i="31"/>
  <c r="BG51" i="31"/>
  <c r="BM51" i="31"/>
  <c r="BS51" i="31"/>
  <c r="AW52" i="31"/>
  <c r="BC52" i="31"/>
  <c r="BI52" i="31"/>
  <c r="BO52" i="31"/>
  <c r="AZ53" i="31"/>
  <c r="BF53" i="31"/>
  <c r="BL53" i="31"/>
  <c r="BR53" i="31"/>
  <c r="BS56" i="31"/>
  <c r="DA41" i="31"/>
  <c r="AZ50" i="31"/>
  <c r="BR50" i="31"/>
  <c r="AZ54" i="31"/>
  <c r="BR54" i="31"/>
  <c r="BA40" i="31"/>
  <c r="BQ40" i="31"/>
  <c r="CH40" i="31"/>
  <c r="CB49" i="31"/>
  <c r="AX45" i="31"/>
  <c r="BX46" i="31" s="1"/>
  <c r="BD45" i="31"/>
  <c r="BJ45" i="31"/>
  <c r="BP45" i="31"/>
  <c r="CP45" i="31" s="1"/>
  <c r="BL49" i="31"/>
  <c r="BS50" i="31"/>
  <c r="AW53" i="31"/>
  <c r="BC53" i="31"/>
  <c r="BI53" i="31"/>
  <c r="BO53" i="31"/>
  <c r="BG54" i="31"/>
  <c r="BM54" i="31"/>
  <c r="AX56" i="31"/>
  <c r="BD56" i="31"/>
  <c r="BJ56" i="31"/>
  <c r="BW47" i="31"/>
  <c r="BF50" i="31"/>
  <c r="BF52" i="31"/>
  <c r="BF54" i="31"/>
  <c r="CK40" i="31"/>
  <c r="AZ42" i="31"/>
  <c r="BZ42" i="31" s="1"/>
  <c r="BF42" i="31"/>
  <c r="CF42" i="31" s="1"/>
  <c r="BL42" i="31"/>
  <c r="BR42" i="31"/>
  <c r="CR51" i="31" s="1"/>
  <c r="CD44" i="31"/>
  <c r="BF49" i="31"/>
  <c r="BD51" i="31"/>
  <c r="AX53" i="31"/>
  <c r="BD53" i="31"/>
  <c r="BJ53" i="31"/>
  <c r="BG56" i="31"/>
  <c r="BL50" i="31"/>
  <c r="BL54" i="31"/>
  <c r="BG40" i="31"/>
  <c r="DM41" i="31"/>
  <c r="CP44" i="31"/>
  <c r="BF45" i="31"/>
  <c r="CF46" i="31" s="1"/>
  <c r="BL45" i="31"/>
  <c r="CL49" i="31" s="1"/>
  <c r="BR45" i="31"/>
  <c r="CR48" i="31" s="1"/>
  <c r="AZ46" i="31"/>
  <c r="AZ47" i="31"/>
  <c r="BF47" i="31"/>
  <c r="BL47" i="31"/>
  <c r="BR47" i="31"/>
  <c r="AZ48" i="31"/>
  <c r="BF48" i="31"/>
  <c r="BL48" i="31"/>
  <c r="BR48" i="31"/>
  <c r="AZ51" i="31"/>
  <c r="BF51" i="31"/>
  <c r="BL51" i="31"/>
  <c r="AZ56" i="31"/>
  <c r="BF56" i="31"/>
  <c r="BL56" i="31"/>
  <c r="BR56" i="31"/>
  <c r="CD6" i="31"/>
  <c r="CD7" i="31"/>
  <c r="CL17" i="31"/>
  <c r="CO6" i="31"/>
  <c r="CO5" i="31"/>
  <c r="CI4" i="31"/>
  <c r="BJ5" i="31"/>
  <c r="BP6" i="31"/>
  <c r="CP7" i="31" s="1"/>
  <c r="BP10" i="31"/>
  <c r="AX4" i="31"/>
  <c r="BO4" i="31"/>
  <c r="CC4" i="31"/>
  <c r="CG16" i="31"/>
  <c r="CS12" i="31"/>
  <c r="DT6" i="31" s="1"/>
  <c r="BQ5" i="31"/>
  <c r="CQ14" i="31" s="1"/>
  <c r="DE5" i="31"/>
  <c r="BJ6" i="31"/>
  <c r="BZ16" i="31"/>
  <c r="AX8" i="31"/>
  <c r="BJ8" i="31"/>
  <c r="BP8" i="31"/>
  <c r="BJ9" i="31"/>
  <c r="BD12" i="31"/>
  <c r="BP12" i="31"/>
  <c r="AX14" i="31"/>
  <c r="BJ14" i="31"/>
  <c r="BP14" i="31"/>
  <c r="AY15" i="31"/>
  <c r="BE15" i="31"/>
  <c r="BK15" i="31"/>
  <c r="BQ15" i="31"/>
  <c r="AX17" i="31"/>
  <c r="AX20" i="31"/>
  <c r="BD10" i="31"/>
  <c r="CD18" i="31" s="1"/>
  <c r="BP13" i="31"/>
  <c r="BD14" i="31"/>
  <c r="AX18" i="31"/>
  <c r="AX19" i="31"/>
  <c r="BW4" i="31"/>
  <c r="CJ4" i="31"/>
  <c r="AX5" i="31"/>
  <c r="CH5" i="31"/>
  <c r="AX6" i="31"/>
  <c r="AX21" i="31" s="1"/>
  <c r="AW7" i="31"/>
  <c r="BC7" i="31"/>
  <c r="CC11" i="31" s="1"/>
  <c r="BI7" i="31"/>
  <c r="BO7" i="31"/>
  <c r="CO8" i="31" s="1"/>
  <c r="AX9" i="31"/>
  <c r="AY10" i="31"/>
  <c r="BK10" i="31"/>
  <c r="AW11" i="31"/>
  <c r="AW12" i="31"/>
  <c r="AX13" i="31"/>
  <c r="BJ13" i="31"/>
  <c r="AX16" i="31"/>
  <c r="BD18" i="31"/>
  <c r="BP18" i="31"/>
  <c r="BD19" i="31"/>
  <c r="BJ19" i="31"/>
  <c r="BP19" i="31"/>
  <c r="CH10" i="31"/>
  <c r="AX10" i="31"/>
  <c r="BJ17" i="31"/>
  <c r="BJ18" i="31"/>
  <c r="BE5" i="31"/>
  <c r="CE6" i="31" s="1"/>
  <c r="BK5" i="31"/>
  <c r="CK17" i="31" s="1"/>
  <c r="DQ5" i="31"/>
  <c r="AY6" i="31"/>
  <c r="BY6" i="31" s="1"/>
  <c r="BE6" i="31"/>
  <c r="CE12" i="31" s="1"/>
  <c r="BK6" i="31"/>
  <c r="BQ6" i="31"/>
  <c r="AX7" i="31"/>
  <c r="BJ7" i="31"/>
  <c r="CJ7" i="31" s="1"/>
  <c r="BP7" i="31"/>
  <c r="AY9" i="31"/>
  <c r="BY19" i="31" s="1"/>
  <c r="BD9" i="31"/>
  <c r="BD11" i="31"/>
  <c r="BJ11" i="31"/>
  <c r="BP11" i="31"/>
  <c r="AX12" i="31"/>
  <c r="AY13" i="31"/>
  <c r="BE13" i="31"/>
  <c r="BK13" i="31"/>
  <c r="BQ13" i="31"/>
  <c r="AW15" i="31"/>
  <c r="BJ15" i="31"/>
  <c r="AY16" i="31"/>
  <c r="BE16" i="31"/>
  <c r="BK16" i="31"/>
  <c r="BQ16" i="31"/>
  <c r="AY19" i="31"/>
  <c r="BK19" i="31"/>
  <c r="BQ19" i="31"/>
  <c r="BM4" i="31"/>
  <c r="CA4" i="31"/>
  <c r="BZ13" i="31"/>
  <c r="CL12" i="31"/>
  <c r="CR7" i="31"/>
  <c r="AY7" i="31"/>
  <c r="BE7" i="31"/>
  <c r="BQ7" i="31"/>
  <c r="CQ15" i="31" s="1"/>
  <c r="AW8" i="31"/>
  <c r="BC8" i="31"/>
  <c r="BI8" i="31"/>
  <c r="CI20" i="31" s="1"/>
  <c r="BO8" i="31"/>
  <c r="AY11" i="31"/>
  <c r="BK11" i="31"/>
  <c r="BQ11" i="31"/>
  <c r="AY12" i="31"/>
  <c r="BE12" i="31"/>
  <c r="BK12" i="31"/>
  <c r="BQ12" i="31"/>
  <c r="AW14" i="31"/>
  <c r="BC14" i="31"/>
  <c r="BI14" i="31"/>
  <c r="BO14" i="31"/>
  <c r="CO17" i="31" s="1"/>
  <c r="AX15" i="31"/>
  <c r="AW17" i="31"/>
  <c r="BC17" i="31"/>
  <c r="BI17" i="31"/>
  <c r="BO17" i="31"/>
  <c r="AU173" i="26"/>
  <c r="BS181" i="26" s="1"/>
  <c r="BA173" i="26"/>
  <c r="BY179" i="26" s="1"/>
  <c r="BG173" i="26"/>
  <c r="AU177" i="26"/>
  <c r="BM177" i="26"/>
  <c r="AU178" i="26"/>
  <c r="BA178" i="26"/>
  <c r="BM178" i="26"/>
  <c r="BL184" i="26"/>
  <c r="BL183" i="26"/>
  <c r="AZ170" i="26"/>
  <c r="BF170" i="26"/>
  <c r="BL170" i="26"/>
  <c r="CJ170" i="26" s="1"/>
  <c r="AZ171" i="26"/>
  <c r="BX175" i="26" s="1"/>
  <c r="BF171" i="26"/>
  <c r="BL171" i="26"/>
  <c r="AZ174" i="26"/>
  <c r="BF174" i="26"/>
  <c r="BL174" i="26"/>
  <c r="AY182" i="26"/>
  <c r="BW182" i="26" s="1"/>
  <c r="BK182" i="26"/>
  <c r="BA183" i="26"/>
  <c r="BG183" i="26"/>
  <c r="BM183" i="26"/>
  <c r="AY185" i="26"/>
  <c r="BE185" i="26"/>
  <c r="BK185" i="26"/>
  <c r="AZ183" i="26"/>
  <c r="AU170" i="26"/>
  <c r="BA170" i="26"/>
  <c r="BG170" i="26"/>
  <c r="CE170" i="26" s="1"/>
  <c r="BM170" i="26"/>
  <c r="CK170" i="26" s="1"/>
  <c r="AU171" i="26"/>
  <c r="BA171" i="26"/>
  <c r="BG171" i="26"/>
  <c r="BM171" i="26"/>
  <c r="AU174" i="26"/>
  <c r="BA174" i="26"/>
  <c r="BG174" i="26"/>
  <c r="AU179" i="26"/>
  <c r="BA179" i="26"/>
  <c r="BG179" i="26"/>
  <c r="BM179" i="26"/>
  <c r="BC185" i="26"/>
  <c r="BO185" i="26"/>
  <c r="BF183" i="26"/>
  <c r="AZ173" i="26"/>
  <c r="BF173" i="26"/>
  <c r="BL173" i="26"/>
  <c r="AZ177" i="26"/>
  <c r="BF177" i="26"/>
  <c r="BL177" i="26"/>
  <c r="BL178" i="26"/>
  <c r="AU182" i="26"/>
  <c r="BA182" i="26"/>
  <c r="BG182" i="26"/>
  <c r="BM182" i="26"/>
  <c r="AY184" i="26"/>
  <c r="BE184" i="26"/>
  <c r="BK184" i="26"/>
  <c r="AU185" i="26"/>
  <c r="BA185" i="26"/>
  <c r="BG185" i="26"/>
  <c r="BM185" i="26"/>
  <c r="DA139" i="26"/>
  <c r="CU139" i="26"/>
  <c r="DE139" i="26"/>
  <c r="CU106" i="26"/>
  <c r="DH106" i="26"/>
  <c r="DC73" i="26"/>
  <c r="CS73" i="26"/>
  <c r="CV105" i="26"/>
  <c r="CV106" i="26" s="1"/>
  <c r="CX105" i="26"/>
  <c r="DH105" i="26"/>
  <c r="DH6" i="26"/>
  <c r="DH7" i="26"/>
  <c r="AW170" i="26"/>
  <c r="BC170" i="26"/>
  <c r="BI170" i="26"/>
  <c r="CG172" i="26" s="1"/>
  <c r="BO170" i="26"/>
  <c r="CM170" i="26" s="1"/>
  <c r="AW171" i="26"/>
  <c r="BI171" i="26"/>
  <c r="AW181" i="26"/>
  <c r="BI181" i="26"/>
  <c r="AW182" i="26"/>
  <c r="BC182" i="26"/>
  <c r="BI182" i="26"/>
  <c r="BO182" i="26"/>
  <c r="BF184" i="26"/>
  <c r="AZ185" i="26"/>
  <c r="BF185" i="26"/>
  <c r="BL185" i="26"/>
  <c r="AV177" i="26"/>
  <c r="CJ298" i="26"/>
  <c r="BL298" i="26"/>
  <c r="BD169" i="26"/>
  <c r="AZ176" i="26"/>
  <c r="BF176" i="26"/>
  <c r="CD178" i="26" s="1"/>
  <c r="BL176" i="26"/>
  <c r="AZ178" i="26"/>
  <c r="AZ179" i="26"/>
  <c r="BF179" i="26"/>
  <c r="BL179" i="26"/>
  <c r="BO179" i="26"/>
  <c r="AZ180" i="26"/>
  <c r="BL180" i="26"/>
  <c r="AX185" i="26"/>
  <c r="AZ272" i="26"/>
  <c r="AW405" i="26"/>
  <c r="BC405" i="26"/>
  <c r="BI405" i="26"/>
  <c r="BO405" i="26"/>
  <c r="BO408" i="26"/>
  <c r="BE169" i="26"/>
  <c r="AW173" i="26"/>
  <c r="BC173" i="26"/>
  <c r="BO173" i="26"/>
  <c r="AZ181" i="26"/>
  <c r="BF181" i="26"/>
  <c r="BL181" i="26"/>
  <c r="AZ182" i="26"/>
  <c r="BF182" i="26"/>
  <c r="BL182" i="26"/>
  <c r="AZ271" i="26"/>
  <c r="BF271" i="26"/>
  <c r="BL271" i="26"/>
  <c r="AZ275" i="26"/>
  <c r="BL275" i="26"/>
  <c r="AW174" i="26"/>
  <c r="BI174" i="26"/>
  <c r="AW177" i="26"/>
  <c r="BC177" i="26"/>
  <c r="BI177" i="26"/>
  <c r="BO177" i="26"/>
  <c r="AW183" i="26"/>
  <c r="BI183" i="26"/>
  <c r="BO183" i="26"/>
  <c r="AW400" i="26"/>
  <c r="AW398" i="26"/>
  <c r="AW553" i="26"/>
  <c r="BU553" i="26"/>
  <c r="BC174" i="26"/>
  <c r="BO174" i="26"/>
  <c r="CF173" i="26"/>
  <c r="AW172" i="26"/>
  <c r="BC172" i="26"/>
  <c r="BI172" i="26"/>
  <c r="BO172" i="26"/>
  <c r="AW176" i="26"/>
  <c r="BC176" i="26"/>
  <c r="BI176" i="26"/>
  <c r="BO176" i="26"/>
  <c r="AW178" i="26"/>
  <c r="BC178" i="26"/>
  <c r="BI178" i="26"/>
  <c r="BO178" i="26"/>
  <c r="AW179" i="26"/>
  <c r="BI179" i="26"/>
  <c r="AW180" i="26"/>
  <c r="BC180" i="26"/>
  <c r="BI180" i="26"/>
  <c r="BO180" i="26"/>
  <c r="AV181" i="26"/>
  <c r="AZ277" i="26"/>
  <c r="BF277" i="26"/>
  <c r="AW404" i="26"/>
  <c r="BN562" i="26"/>
  <c r="BN564" i="26"/>
  <c r="AW185" i="26"/>
  <c r="BI185" i="26"/>
  <c r="BG202" i="26"/>
  <c r="AY203" i="26"/>
  <c r="BW203" i="26" s="1"/>
  <c r="BE203" i="26"/>
  <c r="CC203" i="26" s="1"/>
  <c r="AY204" i="26"/>
  <c r="AY205" i="26"/>
  <c r="BE205" i="26"/>
  <c r="BK205" i="26"/>
  <c r="AY213" i="26"/>
  <c r="BE213" i="26"/>
  <c r="BK213" i="26"/>
  <c r="BD266" i="26"/>
  <c r="BF279" i="26"/>
  <c r="BL279" i="26"/>
  <c r="AY281" i="26"/>
  <c r="BK281" i="26"/>
  <c r="AV302" i="26"/>
  <c r="BB302" i="26"/>
  <c r="BH302" i="26"/>
  <c r="BN302" i="26"/>
  <c r="AV304" i="26"/>
  <c r="BB304" i="26"/>
  <c r="BH304" i="26"/>
  <c r="BN304" i="26"/>
  <c r="AV305" i="26"/>
  <c r="BB305" i="26"/>
  <c r="BH305" i="26"/>
  <c r="BN305" i="26"/>
  <c r="AV564" i="26"/>
  <c r="BH564" i="26"/>
  <c r="AV565" i="26"/>
  <c r="BB565" i="26"/>
  <c r="BH565" i="26"/>
  <c r="BN565" i="26"/>
  <c r="AY208" i="26"/>
  <c r="BK208" i="26"/>
  <c r="AY212" i="26"/>
  <c r="BE216" i="26"/>
  <c r="BS266" i="26"/>
  <c r="AZ270" i="26"/>
  <c r="BL270" i="26"/>
  <c r="AZ276" i="26"/>
  <c r="BF276" i="26"/>
  <c r="BL276" i="26"/>
  <c r="CM298" i="26"/>
  <c r="AV314" i="26"/>
  <c r="BB314" i="26"/>
  <c r="BH314" i="26"/>
  <c r="BN314" i="26"/>
  <c r="AW396" i="26"/>
  <c r="BC396" i="26"/>
  <c r="CA396" i="26" s="1"/>
  <c r="BO396" i="26"/>
  <c r="BA553" i="26"/>
  <c r="BB555" i="26"/>
  <c r="BH555" i="26"/>
  <c r="BB557" i="26"/>
  <c r="BN557" i="26"/>
  <c r="AV559" i="26"/>
  <c r="BB559" i="26"/>
  <c r="BH559" i="26"/>
  <c r="BN559" i="26"/>
  <c r="BC563" i="26"/>
  <c r="CR40" i="26"/>
  <c r="BB183" i="26"/>
  <c r="AY215" i="26"/>
  <c r="BE215" i="26"/>
  <c r="BK215" i="26"/>
  <c r="CE266" i="26"/>
  <c r="AZ269" i="26"/>
  <c r="BF269" i="26"/>
  <c r="CD269" i="26" s="1"/>
  <c r="BL269" i="26"/>
  <c r="BF273" i="26"/>
  <c r="AV303" i="26"/>
  <c r="BN303" i="26"/>
  <c r="AV308" i="26"/>
  <c r="BB308" i="26"/>
  <c r="BH308" i="26"/>
  <c r="BJ314" i="26"/>
  <c r="AX395" i="26"/>
  <c r="BC398" i="26"/>
  <c r="BI398" i="26"/>
  <c r="BC400" i="26"/>
  <c r="BI400" i="26"/>
  <c r="BC404" i="26"/>
  <c r="BI404" i="26"/>
  <c r="BO404" i="26"/>
  <c r="AV558" i="26"/>
  <c r="BT560" i="26" s="1"/>
  <c r="BB558" i="26"/>
  <c r="BH558" i="26"/>
  <c r="BN558" i="26"/>
  <c r="AV561" i="26"/>
  <c r="BB561" i="26"/>
  <c r="BH561" i="26"/>
  <c r="BN561" i="26"/>
  <c r="AV562" i="26"/>
  <c r="BB562" i="26"/>
  <c r="BH562" i="26"/>
  <c r="AV568" i="26"/>
  <c r="BB568" i="26"/>
  <c r="BH568" i="26"/>
  <c r="BN568" i="26"/>
  <c r="AV569" i="26"/>
  <c r="BB569" i="26"/>
  <c r="BH569" i="26"/>
  <c r="BN569" i="26"/>
  <c r="CU40" i="26"/>
  <c r="CX40" i="26"/>
  <c r="AY206" i="26"/>
  <c r="BE206" i="26"/>
  <c r="BK206" i="26"/>
  <c r="AY207" i="26"/>
  <c r="BE207" i="26"/>
  <c r="BK207" i="26"/>
  <c r="BE218" i="26"/>
  <c r="AV209" i="26"/>
  <c r="BN207" i="26"/>
  <c r="AZ267" i="26"/>
  <c r="BX267" i="26" s="1"/>
  <c r="BL267" i="26"/>
  <c r="AZ281" i="26"/>
  <c r="BL281" i="26"/>
  <c r="AV299" i="26"/>
  <c r="BT299" i="26" s="1"/>
  <c r="BB299" i="26"/>
  <c r="BH299" i="26"/>
  <c r="CF299" i="26" s="1"/>
  <c r="BN299" i="26"/>
  <c r="AV300" i="26"/>
  <c r="BB300" i="26"/>
  <c r="BH300" i="26"/>
  <c r="CF302" i="26" s="1"/>
  <c r="BN300" i="26"/>
  <c r="AV313" i="26"/>
  <c r="BB313" i="26"/>
  <c r="BH313" i="26"/>
  <c r="BN313" i="26"/>
  <c r="BK395" i="26"/>
  <c r="CC397" i="26"/>
  <c r="AW397" i="26"/>
  <c r="BU411" i="26" s="1"/>
  <c r="BC397" i="26"/>
  <c r="BI397" i="26"/>
  <c r="CG399" i="26" s="1"/>
  <c r="BO397" i="26"/>
  <c r="AW399" i="26"/>
  <c r="BC399" i="26"/>
  <c r="BI399" i="26"/>
  <c r="BO399" i="26"/>
  <c r="AW401" i="26"/>
  <c r="BC401" i="26"/>
  <c r="BO401" i="26"/>
  <c r="AW403" i="26"/>
  <c r="BC403" i="26"/>
  <c r="BI403" i="26"/>
  <c r="BO403" i="26"/>
  <c r="AW407" i="26"/>
  <c r="BC407" i="26"/>
  <c r="BI407" i="26"/>
  <c r="BO407" i="26"/>
  <c r="AW409" i="26"/>
  <c r="BC409" i="26"/>
  <c r="BI409" i="26"/>
  <c r="BO409" i="26"/>
  <c r="AW410" i="26"/>
  <c r="BC410" i="26"/>
  <c r="BI410" i="26"/>
  <c r="BO410" i="26"/>
  <c r="AW411" i="26"/>
  <c r="BC411" i="26"/>
  <c r="BO411" i="26"/>
  <c r="AV567" i="26"/>
  <c r="BB567" i="26"/>
  <c r="BH567" i="26"/>
  <c r="BN567" i="26"/>
  <c r="CR7" i="26"/>
  <c r="BD184" i="26"/>
  <c r="AU202" i="26"/>
  <c r="BE214" i="26"/>
  <c r="AY217" i="26"/>
  <c r="BE217" i="26"/>
  <c r="BK217" i="26"/>
  <c r="AZ268" i="26"/>
  <c r="BL268" i="26"/>
  <c r="AZ278" i="26"/>
  <c r="BF278" i="26"/>
  <c r="BL278" i="26"/>
  <c r="AY298" i="26"/>
  <c r="BU306" i="26"/>
  <c r="CM302" i="26"/>
  <c r="AV306" i="26"/>
  <c r="BB306" i="26"/>
  <c r="BH306" i="26"/>
  <c r="BN306" i="26"/>
  <c r="CL312" i="26" s="1"/>
  <c r="AV307" i="26"/>
  <c r="BB307" i="26"/>
  <c r="BH307" i="26"/>
  <c r="BN307" i="26"/>
  <c r="AV310" i="26"/>
  <c r="BB310" i="26"/>
  <c r="BH310" i="26"/>
  <c r="BN310" i="26"/>
  <c r="AV311" i="26"/>
  <c r="BB311" i="26"/>
  <c r="BH311" i="26"/>
  <c r="BN311" i="26"/>
  <c r="AV312" i="26"/>
  <c r="BB312" i="26"/>
  <c r="BH312" i="26"/>
  <c r="BN312" i="26"/>
  <c r="BF308" i="26"/>
  <c r="CC395" i="26"/>
  <c r="CJ398" i="26"/>
  <c r="AW402" i="26"/>
  <c r="BC402" i="26"/>
  <c r="BI402" i="26"/>
  <c r="BO402" i="26"/>
  <c r="AW406" i="26"/>
  <c r="BC406" i="26"/>
  <c r="BI406" i="26"/>
  <c r="BO406" i="26"/>
  <c r="BM411" i="26"/>
  <c r="BB554" i="26"/>
  <c r="BZ565" i="26" s="1"/>
  <c r="BH554" i="26"/>
  <c r="CF559" i="26" s="1"/>
  <c r="BN554" i="26"/>
  <c r="AV566" i="26"/>
  <c r="BB566" i="26"/>
  <c r="BH566" i="26"/>
  <c r="BN566" i="26"/>
  <c r="DJ40" i="26"/>
  <c r="CX39" i="26"/>
  <c r="DF7" i="26"/>
  <c r="DB7" i="26"/>
  <c r="CX7" i="26"/>
  <c r="CZ6" i="26"/>
  <c r="BZ171" i="26"/>
  <c r="BT175" i="26"/>
  <c r="BK169" i="26"/>
  <c r="AV180" i="26"/>
  <c r="BB180" i="26"/>
  <c r="BD202" i="26"/>
  <c r="CB202" i="26"/>
  <c r="AV205" i="26"/>
  <c r="BB205" i="26"/>
  <c r="BH205" i="26"/>
  <c r="BN205" i="26"/>
  <c r="BB207" i="26"/>
  <c r="BH207" i="26"/>
  <c r="BN211" i="26"/>
  <c r="AV206" i="26"/>
  <c r="BB217" i="26"/>
  <c r="BN217" i="26"/>
  <c r="BS299" i="26"/>
  <c r="BF169" i="26"/>
  <c r="AX169" i="26"/>
  <c r="BJ169" i="26"/>
  <c r="AX178" i="26"/>
  <c r="BD178" i="26"/>
  <c r="BJ178" i="26"/>
  <c r="BD179" i="26"/>
  <c r="AX181" i="26"/>
  <c r="BD181" i="26"/>
  <c r="BJ181" i="26"/>
  <c r="AX184" i="26"/>
  <c r="BJ184" i="26"/>
  <c r="CJ211" i="26"/>
  <c r="BK280" i="26"/>
  <c r="AV185" i="26"/>
  <c r="BB181" i="26"/>
  <c r="AV207" i="26"/>
  <c r="AV217" i="26"/>
  <c r="AV211" i="26"/>
  <c r="CJ299" i="26"/>
  <c r="AY169" i="26"/>
  <c r="AZ169" i="26"/>
  <c r="BL169" i="26"/>
  <c r="AX183" i="26"/>
  <c r="BD183" i="26"/>
  <c r="BJ183" i="26"/>
  <c r="AV183" i="26"/>
  <c r="BB206" i="26"/>
  <c r="BN206" i="26"/>
  <c r="BB209" i="26"/>
  <c r="BH209" i="26"/>
  <c r="BN209" i="26"/>
  <c r="BN213" i="26"/>
  <c r="AV215" i="26"/>
  <c r="BB215" i="26"/>
  <c r="BH215" i="26"/>
  <c r="BN215" i="26"/>
  <c r="CC298" i="26"/>
  <c r="BE298" i="26"/>
  <c r="CI298" i="26"/>
  <c r="BK298" i="26"/>
  <c r="BC202" i="26"/>
  <c r="BO202" i="26"/>
  <c r="AV204" i="26"/>
  <c r="BB204" i="26"/>
  <c r="BH204" i="26"/>
  <c r="CF205" i="26" s="1"/>
  <c r="BN204" i="26"/>
  <c r="CJ206" i="26"/>
  <c r="BC266" i="26"/>
  <c r="BO266" i="26"/>
  <c r="AY279" i="26"/>
  <c r="BE279" i="26"/>
  <c r="BK279" i="26"/>
  <c r="AX298" i="26"/>
  <c r="CG305" i="26"/>
  <c r="CA310" i="26"/>
  <c r="AW184" i="26"/>
  <c r="BC184" i="26"/>
  <c r="BI184" i="26"/>
  <c r="BO184" i="26"/>
  <c r="AV202" i="26"/>
  <c r="BH202" i="26"/>
  <c r="BC209" i="26"/>
  <c r="BE266" i="26"/>
  <c r="BY266" i="26"/>
  <c r="CH268" i="26"/>
  <c r="AY269" i="26"/>
  <c r="BE269" i="26"/>
  <c r="BK269" i="26"/>
  <c r="BE282" i="26"/>
  <c r="BK282" i="26"/>
  <c r="AZ298" i="26"/>
  <c r="BU298" i="26"/>
  <c r="BI569" i="26"/>
  <c r="BI567" i="26"/>
  <c r="BD185" i="26"/>
  <c r="BJ185" i="26"/>
  <c r="AW202" i="26"/>
  <c r="BI202" i="26"/>
  <c r="AV214" i="26"/>
  <c r="BB214" i="26"/>
  <c r="BH214" i="26"/>
  <c r="BN214" i="26"/>
  <c r="BD218" i="26"/>
  <c r="AW266" i="26"/>
  <c r="AY267" i="26"/>
  <c r="BW267" i="26" s="1"/>
  <c r="BE267" i="26"/>
  <c r="CC267" i="26" s="1"/>
  <c r="BK267" i="26"/>
  <c r="AY271" i="26"/>
  <c r="BE271" i="26"/>
  <c r="BK271" i="26"/>
  <c r="AY274" i="26"/>
  <c r="BE274" i="26"/>
  <c r="AU281" i="26"/>
  <c r="BA277" i="26"/>
  <c r="BG279" i="26"/>
  <c r="BM281" i="26"/>
  <c r="CD300" i="26"/>
  <c r="AZ308" i="26"/>
  <c r="BF314" i="26"/>
  <c r="BS398" i="26"/>
  <c r="BY558" i="26"/>
  <c r="BY555" i="26"/>
  <c r="BY554" i="26"/>
  <c r="AU183" i="26"/>
  <c r="BM173" i="26"/>
  <c r="BM202" i="26"/>
  <c r="AV203" i="26"/>
  <c r="BB203" i="26"/>
  <c r="BZ203" i="26" s="1"/>
  <c r="BH203" i="26"/>
  <c r="BN203" i="26"/>
  <c r="CL210" i="26" s="1"/>
  <c r="AY218" i="26"/>
  <c r="BE210" i="26"/>
  <c r="BK218" i="26"/>
  <c r="AX266" i="26"/>
  <c r="BJ266" i="26"/>
  <c r="AY273" i="26"/>
  <c r="BE273" i="26"/>
  <c r="BK273" i="26"/>
  <c r="AY280" i="26"/>
  <c r="BE280" i="26"/>
  <c r="AV271" i="26"/>
  <c r="BN271" i="26"/>
  <c r="CK300" i="26"/>
  <c r="BZ396" i="26"/>
  <c r="AU411" i="26"/>
  <c r="AU403" i="26"/>
  <c r="AU401" i="26"/>
  <c r="BG409" i="26"/>
  <c r="BG401" i="26"/>
  <c r="BG396" i="26"/>
  <c r="BG411" i="26"/>
  <c r="BG403" i="26"/>
  <c r="BS553" i="26"/>
  <c r="AU553" i="26"/>
  <c r="CE553" i="26"/>
  <c r="BG553" i="26"/>
  <c r="CK553" i="26"/>
  <c r="BM553" i="26"/>
  <c r="AW568" i="26"/>
  <c r="BC568" i="26"/>
  <c r="BI568" i="26"/>
  <c r="BO568" i="26"/>
  <c r="AW569" i="26"/>
  <c r="BC569" i="26"/>
  <c r="BO569" i="26"/>
  <c r="BH183" i="26"/>
  <c r="BN185" i="26"/>
  <c r="BB202" i="26"/>
  <c r="BN202" i="26"/>
  <c r="AV210" i="26"/>
  <c r="BB210" i="26"/>
  <c r="BH210" i="26"/>
  <c r="BN210" i="26"/>
  <c r="AV212" i="26"/>
  <c r="BB212" i="26"/>
  <c r="BH212" i="26"/>
  <c r="BN212" i="26"/>
  <c r="AV216" i="26"/>
  <c r="BB216" i="26"/>
  <c r="BH216" i="26"/>
  <c r="BN216" i="26"/>
  <c r="AY266" i="26"/>
  <c r="BK266" i="26"/>
  <c r="AY268" i="26"/>
  <c r="BE268" i="26"/>
  <c r="CC268" i="26" s="1"/>
  <c r="BK268" i="26"/>
  <c r="BK270" i="26"/>
  <c r="AY278" i="26"/>
  <c r="BE278" i="26"/>
  <c r="BK278" i="26"/>
  <c r="AV282" i="26"/>
  <c r="BB282" i="26"/>
  <c r="BH282" i="26"/>
  <c r="BN282" i="26"/>
  <c r="BF298" i="26"/>
  <c r="CE398" i="26"/>
  <c r="AW567" i="26"/>
  <c r="BC567" i="26"/>
  <c r="BO567" i="26"/>
  <c r="AZ303" i="26"/>
  <c r="BL305" i="26"/>
  <c r="AY305" i="26"/>
  <c r="BE301" i="26"/>
  <c r="CC302" i="26" s="1"/>
  <c r="BK301" i="26"/>
  <c r="AW395" i="26"/>
  <c r="BJ395" i="26"/>
  <c r="BZ395" i="26"/>
  <c r="BM398" i="26"/>
  <c r="CK398" i="26" s="1"/>
  <c r="AZ404" i="26"/>
  <c r="BF396" i="26"/>
  <c r="CD397" i="26" s="1"/>
  <c r="BL399" i="26"/>
  <c r="AY553" i="26"/>
  <c r="CM553" i="26"/>
  <c r="CD554" i="26"/>
  <c r="BF309" i="26"/>
  <c r="AY395" i="26"/>
  <c r="BN395" i="26"/>
  <c r="BM400" i="26"/>
  <c r="AU410" i="26"/>
  <c r="BA410" i="26"/>
  <c r="BG410" i="26"/>
  <c r="BM410" i="26"/>
  <c r="BC553" i="26"/>
  <c r="BX553" i="26"/>
  <c r="BI558" i="26"/>
  <c r="AW559" i="26"/>
  <c r="BU559" i="26" s="1"/>
  <c r="BC559" i="26"/>
  <c r="BI559" i="26"/>
  <c r="BO559" i="26"/>
  <c r="AX565" i="26"/>
  <c r="BD555" i="26"/>
  <c r="CB555" i="26" s="1"/>
  <c r="BJ562" i="26"/>
  <c r="BL308" i="26"/>
  <c r="BT395" i="26"/>
  <c r="AU399" i="26"/>
  <c r="BA399" i="26"/>
  <c r="BY401" i="26" s="1"/>
  <c r="BG399" i="26"/>
  <c r="BM399" i="26"/>
  <c r="BM401" i="26"/>
  <c r="AW554" i="26"/>
  <c r="BU557" i="26" s="1"/>
  <c r="BC554" i="26"/>
  <c r="CA554" i="26" s="1"/>
  <c r="BI554" i="26"/>
  <c r="CG554" i="26" s="1"/>
  <c r="BO554" i="26"/>
  <c r="CM554" i="26" s="1"/>
  <c r="AW562" i="26"/>
  <c r="BC562" i="26"/>
  <c r="BI562" i="26"/>
  <c r="BO562" i="26"/>
  <c r="BL313" i="26"/>
  <c r="BD395" i="26"/>
  <c r="BU396" i="26"/>
  <c r="AU402" i="26"/>
  <c r="BA402" i="26"/>
  <c r="BG402" i="26"/>
  <c r="BM402" i="26"/>
  <c r="AU404" i="26"/>
  <c r="BA404" i="26"/>
  <c r="BG404" i="26"/>
  <c r="BM404" i="26"/>
  <c r="BI553" i="26"/>
  <c r="CC553" i="26"/>
  <c r="AW564" i="26"/>
  <c r="BC564" i="26"/>
  <c r="BI564" i="26"/>
  <c r="BO564" i="26"/>
  <c r="CM311" i="26"/>
  <c r="AZ306" i="26"/>
  <c r="BL306" i="26"/>
  <c r="BL307" i="26"/>
  <c r="BL310" i="26"/>
  <c r="AZ312" i="26"/>
  <c r="BL312" i="26"/>
  <c r="AX310" i="26"/>
  <c r="BL553" i="26"/>
  <c r="CI553" i="26"/>
  <c r="BY560" i="26"/>
  <c r="CX555" i="26" s="1"/>
  <c r="BG562" i="26"/>
  <c r="DA39" i="26"/>
  <c r="BS16" i="28"/>
  <c r="BS5" i="28"/>
  <c r="BS12" i="28"/>
  <c r="BZ6" i="28"/>
  <c r="BZ5" i="28"/>
  <c r="BT4" i="28"/>
  <c r="AW6" i="28"/>
  <c r="BC6" i="28"/>
  <c r="BI6" i="28"/>
  <c r="BO6" i="28"/>
  <c r="CM6" i="28" s="1"/>
  <c r="AW8" i="28"/>
  <c r="BC8" i="28"/>
  <c r="BO8" i="28"/>
  <c r="AW15" i="28"/>
  <c r="BC15" i="28"/>
  <c r="BI15" i="28"/>
  <c r="BO15" i="28"/>
  <c r="AX20" i="28"/>
  <c r="BD4" i="28"/>
  <c r="AW5" i="28"/>
  <c r="BC5" i="28"/>
  <c r="CA6" i="28" s="1"/>
  <c r="BI5" i="28"/>
  <c r="CG5" i="28" s="1"/>
  <c r="BO5" i="28"/>
  <c r="CM5" i="28" s="1"/>
  <c r="AX6" i="28"/>
  <c r="BD6" i="28"/>
  <c r="BJ6" i="28"/>
  <c r="AW10" i="28"/>
  <c r="BC10" i="28"/>
  <c r="BI10" i="28"/>
  <c r="BO10" i="28"/>
  <c r="BJ14" i="28"/>
  <c r="AX15" i="28"/>
  <c r="BD15" i="28"/>
  <c r="BJ15" i="28"/>
  <c r="AY10" i="28"/>
  <c r="BA4" i="28"/>
  <c r="AX5" i="28"/>
  <c r="BD5" i="28"/>
  <c r="BJ5" i="28"/>
  <c r="CH9" i="28" s="1"/>
  <c r="AX10" i="28"/>
  <c r="BD10" i="28"/>
  <c r="BJ10" i="28"/>
  <c r="AW4" i="28"/>
  <c r="BI4" i="28"/>
  <c r="BZ7" i="28"/>
  <c r="AV19" i="28"/>
  <c r="BB14" i="28"/>
  <c r="BN19" i="28"/>
  <c r="CA18" i="31"/>
  <c r="CA6" i="31"/>
  <c r="CA5" i="31"/>
  <c r="CA11" i="31"/>
  <c r="CA15" i="31"/>
  <c r="CA12" i="31"/>
  <c r="CA17" i="31"/>
  <c r="CA16" i="31"/>
  <c r="CA13" i="31"/>
  <c r="CA14" i="31"/>
  <c r="CA8" i="31"/>
  <c r="BG4" i="31"/>
  <c r="CG4" i="31"/>
  <c r="BR4" i="31"/>
  <c r="AZ21" i="31"/>
  <c r="BZ19" i="31"/>
  <c r="BZ11" i="31"/>
  <c r="BZ10" i="31"/>
  <c r="BZ9" i="31"/>
  <c r="BZ8" i="31"/>
  <c r="BZ14" i="31"/>
  <c r="BZ15" i="31"/>
  <c r="BZ12" i="31"/>
  <c r="BZ20" i="31"/>
  <c r="BZ17" i="31"/>
  <c r="BZ18" i="31"/>
  <c r="BZ7" i="31"/>
  <c r="CL18" i="31"/>
  <c r="BL21" i="31"/>
  <c r="CL11" i="31"/>
  <c r="CL10" i="31"/>
  <c r="CL9" i="31"/>
  <c r="CL8" i="31"/>
  <c r="CL20" i="31"/>
  <c r="CL13" i="31"/>
  <c r="CL16" i="31"/>
  <c r="CL7" i="31"/>
  <c r="CL14" i="31"/>
  <c r="CL19" i="31"/>
  <c r="CL6" i="31"/>
  <c r="CL5" i="31"/>
  <c r="CR18" i="31"/>
  <c r="BR21" i="31"/>
  <c r="CR19" i="31"/>
  <c r="CR20" i="31"/>
  <c r="CR17" i="31"/>
  <c r="CR11" i="31"/>
  <c r="CR10" i="31"/>
  <c r="CR9" i="31"/>
  <c r="CR8" i="31"/>
  <c r="CR13" i="31"/>
  <c r="DS6" i="31" s="1"/>
  <c r="CR16" i="31"/>
  <c r="CR14" i="31"/>
  <c r="CR15" i="31"/>
  <c r="CR12" i="31"/>
  <c r="CP6" i="31"/>
  <c r="CP5" i="31"/>
  <c r="CP9" i="31"/>
  <c r="BW7" i="31"/>
  <c r="CA9" i="31"/>
  <c r="CM19" i="31"/>
  <c r="CM17" i="31"/>
  <c r="CM18" i="31"/>
  <c r="CM6" i="31"/>
  <c r="CM5" i="31"/>
  <c r="CM16" i="31"/>
  <c r="CM10" i="31"/>
  <c r="CM7" i="31"/>
  <c r="CM14" i="31"/>
  <c r="CM8" i="31"/>
  <c r="CM11" i="31"/>
  <c r="CM15" i="31"/>
  <c r="CM12" i="31"/>
  <c r="CM13" i="31"/>
  <c r="BB4" i="31"/>
  <c r="BL4" i="31"/>
  <c r="CH7" i="31"/>
  <c r="CH17" i="31"/>
  <c r="CH8" i="31"/>
  <c r="CT17" i="31"/>
  <c r="CT7" i="31"/>
  <c r="CT10" i="31"/>
  <c r="CT8" i="31"/>
  <c r="CT12" i="31"/>
  <c r="CT6" i="31"/>
  <c r="CT5" i="31"/>
  <c r="CT13" i="31"/>
  <c r="CI15" i="31"/>
  <c r="CI6" i="31"/>
  <c r="CI5" i="31"/>
  <c r="CI13" i="31"/>
  <c r="CN6" i="31"/>
  <c r="CA7" i="31"/>
  <c r="CA10" i="31"/>
  <c r="CL15" i="31"/>
  <c r="BG21" i="31"/>
  <c r="CG19" i="31"/>
  <c r="CG6" i="31"/>
  <c r="CG5" i="31"/>
  <c r="CG17" i="31"/>
  <c r="CG14" i="31"/>
  <c r="CG8" i="31"/>
  <c r="CG20" i="31"/>
  <c r="CG11" i="31"/>
  <c r="CG15" i="31"/>
  <c r="CG12" i="31"/>
  <c r="CG18" i="31"/>
  <c r="CG9" i="31"/>
  <c r="CG10" i="31"/>
  <c r="CG7" i="31"/>
  <c r="BF21" i="31"/>
  <c r="CF19" i="31"/>
  <c r="CF20" i="31"/>
  <c r="CF17" i="31"/>
  <c r="CF18" i="31"/>
  <c r="CF11" i="31"/>
  <c r="CF10" i="31"/>
  <c r="CF9" i="31"/>
  <c r="CF8" i="31"/>
  <c r="CF7" i="31"/>
  <c r="CF14" i="31"/>
  <c r="CF15" i="31"/>
  <c r="CF12" i="31"/>
  <c r="CF16" i="31"/>
  <c r="CF13" i="31"/>
  <c r="BW11" i="31"/>
  <c r="BY8" i="31"/>
  <c r="BY7" i="31"/>
  <c r="BY11" i="31"/>
  <c r="CJ13" i="31"/>
  <c r="CJ8" i="31"/>
  <c r="CJ6" i="31"/>
  <c r="CJ5" i="31"/>
  <c r="BY5" i="31"/>
  <c r="CS8" i="31"/>
  <c r="CM9" i="31"/>
  <c r="CG13" i="31"/>
  <c r="CS15" i="31"/>
  <c r="BN4" i="31"/>
  <c r="CN4" i="31"/>
  <c r="CH4" i="31"/>
  <c r="CQ19" i="31"/>
  <c r="AY4" i="31"/>
  <c r="BY4" i="31"/>
  <c r="BE4" i="31"/>
  <c r="CE4" i="31"/>
  <c r="CK4" i="31"/>
  <c r="BX15" i="31"/>
  <c r="BX5" i="31"/>
  <c r="CB7" i="31"/>
  <c r="CB6" i="31"/>
  <c r="CB5" i="31"/>
  <c r="CB9" i="31"/>
  <c r="CN19" i="31"/>
  <c r="CN7" i="31"/>
  <c r="CN14" i="31"/>
  <c r="CN11" i="31"/>
  <c r="CN15" i="31"/>
  <c r="CN12" i="31"/>
  <c r="CN9" i="31"/>
  <c r="CN10" i="31"/>
  <c r="CD10" i="31"/>
  <c r="CN13" i="31"/>
  <c r="BQ57" i="31"/>
  <c r="CQ56" i="31"/>
  <c r="CQ43" i="31"/>
  <c r="CQ45" i="31"/>
  <c r="CQ54" i="31"/>
  <c r="CQ41" i="31"/>
  <c r="CQ44" i="31"/>
  <c r="CQ42" i="31"/>
  <c r="CQ55" i="31"/>
  <c r="CQ49" i="31"/>
  <c r="DR42" i="31" s="1"/>
  <c r="CQ46" i="31"/>
  <c r="CS18" i="31"/>
  <c r="BS21" i="31"/>
  <c r="CS6" i="31"/>
  <c r="CS5" i="31"/>
  <c r="CS13" i="31"/>
  <c r="CS19" i="31"/>
  <c r="CS17" i="31"/>
  <c r="CS10" i="31"/>
  <c r="CS7" i="31"/>
  <c r="CS16" i="31"/>
  <c r="CS14" i="31"/>
  <c r="CS11" i="31"/>
  <c r="CS20" i="31"/>
  <c r="DT8" i="31" s="1"/>
  <c r="CS9" i="31"/>
  <c r="BZ4" i="31"/>
  <c r="AZ4" i="31"/>
  <c r="BF4" i="31"/>
  <c r="CE5" i="31"/>
  <c r="CK10" i="31"/>
  <c r="CC13" i="31"/>
  <c r="DD7" i="31" s="1"/>
  <c r="CC12" i="31"/>
  <c r="CC6" i="31"/>
  <c r="CC5" i="31"/>
  <c r="CF6" i="31"/>
  <c r="CD8" i="31"/>
  <c r="CD9" i="31"/>
  <c r="BB40" i="31"/>
  <c r="CB40" i="31"/>
  <c r="BN40" i="31"/>
  <c r="CN40" i="31"/>
  <c r="CA42" i="31"/>
  <c r="CA41" i="31"/>
  <c r="CA43" i="31"/>
  <c r="CG45" i="31"/>
  <c r="CG41" i="31"/>
  <c r="CG43" i="31"/>
  <c r="CG42" i="31"/>
  <c r="CG46" i="31"/>
  <c r="CM41" i="31"/>
  <c r="CS44" i="31"/>
  <c r="CS42" i="31"/>
  <c r="CS41" i="31"/>
  <c r="BX44" i="31"/>
  <c r="CL44" i="31"/>
  <c r="CO13" i="31"/>
  <c r="BW52" i="31"/>
  <c r="BW46" i="31"/>
  <c r="BW45" i="31"/>
  <c r="BW41" i="31"/>
  <c r="CI56" i="31"/>
  <c r="CI51" i="31"/>
  <c r="CI50" i="31"/>
  <c r="CI44" i="31"/>
  <c r="CI42" i="31"/>
  <c r="CI43" i="31"/>
  <c r="CI41" i="31"/>
  <c r="CO52" i="31"/>
  <c r="CO45" i="31"/>
  <c r="CO44" i="31"/>
  <c r="CO42" i="31"/>
  <c r="CO41" i="31"/>
  <c r="CO43" i="31"/>
  <c r="BZ52" i="31"/>
  <c r="BZ41" i="31"/>
  <c r="CB43" i="31"/>
  <c r="AY57" i="31"/>
  <c r="BY55" i="31"/>
  <c r="BY52" i="31"/>
  <c r="BY49" i="31"/>
  <c r="CZ42" i="31" s="1"/>
  <c r="BY56" i="31"/>
  <c r="BY43" i="31"/>
  <c r="BY47" i="31"/>
  <c r="BY44" i="31"/>
  <c r="BY45" i="31"/>
  <c r="BY41" i="31"/>
  <c r="BY51" i="31"/>
  <c r="BY50" i="31"/>
  <c r="BY42" i="31"/>
  <c r="BY54" i="31"/>
  <c r="BY48" i="31"/>
  <c r="BY46" i="31"/>
  <c r="CE48" i="31"/>
  <c r="CE43" i="31"/>
  <c r="CE46" i="31"/>
  <c r="CE47" i="31"/>
  <c r="CE53" i="31"/>
  <c r="CE49" i="31"/>
  <c r="CE45" i="31"/>
  <c r="CE41" i="31"/>
  <c r="CE44" i="31"/>
  <c r="CE42" i="31"/>
  <c r="CE52" i="31"/>
  <c r="CE50" i="31"/>
  <c r="CK47" i="31"/>
  <c r="CK43" i="31"/>
  <c r="CK49" i="31"/>
  <c r="CK46" i="31"/>
  <c r="CK48" i="31"/>
  <c r="CK55" i="31"/>
  <c r="CK44" i="31"/>
  <c r="CK42" i="31"/>
  <c r="CS45" i="31"/>
  <c r="CB51" i="31"/>
  <c r="BA19" i="31"/>
  <c r="CA20" i="31" s="1"/>
  <c r="DB5" i="31"/>
  <c r="BM19" i="31"/>
  <c r="BM21" i="31" s="1"/>
  <c r="DN5" i="31"/>
  <c r="CH50" i="31"/>
  <c r="CH41" i="31"/>
  <c r="CH43" i="31"/>
  <c r="BH57" i="31"/>
  <c r="CH45" i="31"/>
  <c r="CK41" i="31"/>
  <c r="CS43" i="31"/>
  <c r="AW40" i="31"/>
  <c r="BE40" i="31"/>
  <c r="BY40" i="31"/>
  <c r="BX42" i="31"/>
  <c r="BX41" i="31"/>
  <c r="BX43" i="31"/>
  <c r="CD42" i="31"/>
  <c r="CD41" i="31"/>
  <c r="CJ42" i="31"/>
  <c r="CJ41" i="31"/>
  <c r="CJ45" i="31"/>
  <c r="CP42" i="31"/>
  <c r="CP41" i="31"/>
  <c r="CR41" i="31"/>
  <c r="CB42" i="31"/>
  <c r="CR43" i="31"/>
  <c r="CB44" i="31"/>
  <c r="CD46" i="31"/>
  <c r="CJ40" i="31"/>
  <c r="CC41" i="31"/>
  <c r="CL41" i="31"/>
  <c r="CT41" i="31"/>
  <c r="CL43" i="31"/>
  <c r="CD45" i="31"/>
  <c r="CD49" i="31"/>
  <c r="CB50" i="31"/>
  <c r="CB45" i="31"/>
  <c r="CT55" i="31"/>
  <c r="CT43" i="31"/>
  <c r="BC40" i="31"/>
  <c r="CD40" i="31"/>
  <c r="CF41" i="31"/>
  <c r="CN41" i="31"/>
  <c r="CJ46" i="31"/>
  <c r="CB47" i="31"/>
  <c r="CB48" i="31"/>
  <c r="CB54" i="31"/>
  <c r="CC52" i="31"/>
  <c r="CC46" i="31"/>
  <c r="CF44" i="31"/>
  <c r="CF43" i="31"/>
  <c r="CN56" i="31"/>
  <c r="CP43" i="31"/>
  <c r="CJ44" i="31"/>
  <c r="CB46" i="31"/>
  <c r="CD48" i="31"/>
  <c r="CT53" i="31"/>
  <c r="BA55" i="31"/>
  <c r="BA52" i="31"/>
  <c r="AX47" i="31"/>
  <c r="BD47" i="31"/>
  <c r="BJ47" i="31"/>
  <c r="BJ57" i="31" s="1"/>
  <c r="BP47" i="31"/>
  <c r="CK78" i="30"/>
  <c r="CK75" i="30"/>
  <c r="CK72" i="30"/>
  <c r="CK79" i="30"/>
  <c r="CK76" i="30"/>
  <c r="CK70" i="30"/>
  <c r="CK69" i="30"/>
  <c r="DL66" i="30" s="1"/>
  <c r="CK74" i="30"/>
  <c r="CK68" i="30"/>
  <c r="CK67" i="30"/>
  <c r="CK66" i="30"/>
  <c r="CK77" i="30"/>
  <c r="CK73" i="30"/>
  <c r="CK71" i="30"/>
  <c r="CK65" i="30"/>
  <c r="CB70" i="30"/>
  <c r="CB69" i="30"/>
  <c r="CB78" i="30"/>
  <c r="BB81" i="30"/>
  <c r="CB79" i="30"/>
  <c r="CB76" i="30"/>
  <c r="CB73" i="30"/>
  <c r="CB80" i="30"/>
  <c r="CB77" i="30"/>
  <c r="CB74" i="30"/>
  <c r="CB71" i="30"/>
  <c r="CB66" i="30"/>
  <c r="CB65" i="30"/>
  <c r="CB68" i="30"/>
  <c r="CB67" i="30"/>
  <c r="CB75" i="30"/>
  <c r="CB72" i="30"/>
  <c r="BA64" i="30"/>
  <c r="CA64" i="30"/>
  <c r="BG64" i="30"/>
  <c r="CG64" i="30"/>
  <c r="BM64" i="30"/>
  <c r="CM64" i="30"/>
  <c r="CA65" i="30"/>
  <c r="CG65" i="30"/>
  <c r="CG69" i="30"/>
  <c r="CM65" i="30"/>
  <c r="CS77" i="30"/>
  <c r="CS66" i="30"/>
  <c r="CS65" i="30"/>
  <c r="CS68" i="30"/>
  <c r="CS67" i="30"/>
  <c r="BT81" i="30"/>
  <c r="CT79" i="30"/>
  <c r="CT76" i="30"/>
  <c r="CT73" i="30"/>
  <c r="CT69" i="30"/>
  <c r="CT80" i="30"/>
  <c r="CT77" i="30"/>
  <c r="CT74" i="30"/>
  <c r="CT71" i="30"/>
  <c r="CT66" i="30"/>
  <c r="CT65" i="30"/>
  <c r="CT75" i="30"/>
  <c r="CT78" i="30"/>
  <c r="CT72" i="30"/>
  <c r="CT68" i="30"/>
  <c r="CT67" i="30"/>
  <c r="CT70" i="30"/>
  <c r="DU66" i="30" s="1"/>
  <c r="AW81" i="30"/>
  <c r="BW80" i="30"/>
  <c r="BW79" i="30"/>
  <c r="BW78" i="30"/>
  <c r="BW77" i="30"/>
  <c r="BW76" i="30"/>
  <c r="BW75" i="30"/>
  <c r="BW74" i="30"/>
  <c r="BW73" i="30"/>
  <c r="BW72" i="30"/>
  <c r="BW71" i="30"/>
  <c r="BW70" i="30"/>
  <c r="BW69" i="30"/>
  <c r="BW66" i="30"/>
  <c r="BW65" i="30"/>
  <c r="BW68" i="30"/>
  <c r="BW67" i="30"/>
  <c r="BC81" i="30"/>
  <c r="CC80" i="30"/>
  <c r="CC79" i="30"/>
  <c r="CC78" i="30"/>
  <c r="CC77" i="30"/>
  <c r="CC76" i="30"/>
  <c r="CC75" i="30"/>
  <c r="CC74" i="30"/>
  <c r="CC73" i="30"/>
  <c r="CC72" i="30"/>
  <c r="CC71" i="30"/>
  <c r="CC70" i="30"/>
  <c r="CC69" i="30"/>
  <c r="CC66" i="30"/>
  <c r="CC65" i="30"/>
  <c r="CC68" i="30"/>
  <c r="CC67" i="30"/>
  <c r="BI81" i="30"/>
  <c r="CI80" i="30"/>
  <c r="DJ68" i="30" s="1"/>
  <c r="CI79" i="30"/>
  <c r="CI78" i="30"/>
  <c r="CI77" i="30"/>
  <c r="CI76" i="30"/>
  <c r="CI75" i="30"/>
  <c r="CI74" i="30"/>
  <c r="CI73" i="30"/>
  <c r="CI72" i="30"/>
  <c r="CI71" i="30"/>
  <c r="DJ66" i="30" s="1"/>
  <c r="CI70" i="30"/>
  <c r="CI69" i="30"/>
  <c r="CI66" i="30"/>
  <c r="CI65" i="30"/>
  <c r="CI68" i="30"/>
  <c r="CI67" i="30"/>
  <c r="BO81" i="30"/>
  <c r="CO80" i="30"/>
  <c r="CO79" i="30"/>
  <c r="CO78" i="30"/>
  <c r="CO77" i="30"/>
  <c r="CO76" i="30"/>
  <c r="CO75" i="30"/>
  <c r="CO74" i="30"/>
  <c r="CO73" i="30"/>
  <c r="CO72" i="30"/>
  <c r="CO71" i="30"/>
  <c r="DP66" i="30" s="1"/>
  <c r="CO70" i="30"/>
  <c r="CO69" i="30"/>
  <c r="CO66" i="30"/>
  <c r="CO65" i="30"/>
  <c r="CO68" i="30"/>
  <c r="CO67" i="30"/>
  <c r="AY81" i="30"/>
  <c r="BY79" i="30"/>
  <c r="BY76" i="30"/>
  <c r="BY73" i="30"/>
  <c r="BY80" i="30"/>
  <c r="BY77" i="30"/>
  <c r="BY74" i="30"/>
  <c r="BY70" i="30"/>
  <c r="BY69" i="30"/>
  <c r="BY78" i="30"/>
  <c r="BY72" i="30"/>
  <c r="BY68" i="30"/>
  <c r="BY67" i="30"/>
  <c r="BY75" i="30"/>
  <c r="BY66" i="30"/>
  <c r="BY71" i="30"/>
  <c r="AX81" i="30"/>
  <c r="BX79" i="30"/>
  <c r="BX76" i="30"/>
  <c r="BX80" i="30"/>
  <c r="BX77" i="30"/>
  <c r="BX74" i="30"/>
  <c r="BX71" i="30"/>
  <c r="BX78" i="30"/>
  <c r="BX75" i="30"/>
  <c r="BX72" i="30"/>
  <c r="BX66" i="30"/>
  <c r="BX65" i="30"/>
  <c r="BX68" i="30"/>
  <c r="BX67" i="30"/>
  <c r="BX70" i="30"/>
  <c r="BX69" i="30"/>
  <c r="CY66" i="30" s="1"/>
  <c r="BX73" i="30"/>
  <c r="CD78" i="30"/>
  <c r="CD75" i="30"/>
  <c r="CD72" i="30"/>
  <c r="BD81" i="30"/>
  <c r="CD79" i="30"/>
  <c r="CD76" i="30"/>
  <c r="CD77" i="30"/>
  <c r="CD70" i="30"/>
  <c r="CD69" i="30"/>
  <c r="CD66" i="30"/>
  <c r="CD65" i="30"/>
  <c r="CD71" i="30"/>
  <c r="CD68" i="30"/>
  <c r="CD67" i="30"/>
  <c r="CD80" i="30"/>
  <c r="CD74" i="30"/>
  <c r="CD73" i="30"/>
  <c r="CJ78" i="30"/>
  <c r="BJ81" i="30"/>
  <c r="CJ79" i="30"/>
  <c r="CJ76" i="30"/>
  <c r="CJ73" i="30"/>
  <c r="CJ80" i="30"/>
  <c r="CJ77" i="30"/>
  <c r="CJ74" i="30"/>
  <c r="CJ71" i="30"/>
  <c r="DK66" i="30" s="1"/>
  <c r="CJ66" i="30"/>
  <c r="CJ65" i="30"/>
  <c r="CJ72" i="30"/>
  <c r="CJ68" i="30"/>
  <c r="CJ67" i="30"/>
  <c r="CJ75" i="30"/>
  <c r="CJ70" i="30"/>
  <c r="CJ69" i="30"/>
  <c r="CP70" i="30"/>
  <c r="CP80" i="30"/>
  <c r="CP77" i="30"/>
  <c r="CP74" i="30"/>
  <c r="CP71" i="30"/>
  <c r="CP78" i="30"/>
  <c r="CP75" i="30"/>
  <c r="BP81" i="30"/>
  <c r="CP69" i="30"/>
  <c r="DQ66" i="30" s="1"/>
  <c r="CP66" i="30"/>
  <c r="CP65" i="30"/>
  <c r="CP79" i="30"/>
  <c r="CP68" i="30"/>
  <c r="CP67" i="30"/>
  <c r="CP76" i="30"/>
  <c r="CP73" i="30"/>
  <c r="CP72" i="30"/>
  <c r="BE81" i="30"/>
  <c r="CE79" i="30"/>
  <c r="CE76" i="30"/>
  <c r="CE80" i="30"/>
  <c r="CE77" i="30"/>
  <c r="CE74" i="30"/>
  <c r="DF66" i="30" s="1"/>
  <c r="CE71" i="30"/>
  <c r="CE70" i="30"/>
  <c r="CE69" i="30"/>
  <c r="CE78" i="30"/>
  <c r="CE75" i="30"/>
  <c r="CE72" i="30"/>
  <c r="CE68" i="30"/>
  <c r="CE67" i="30"/>
  <c r="CE73" i="30"/>
  <c r="CE66" i="30"/>
  <c r="CN70" i="30"/>
  <c r="CN69" i="30"/>
  <c r="CN75" i="30"/>
  <c r="CN72" i="30"/>
  <c r="CN76" i="30"/>
  <c r="CN73" i="30"/>
  <c r="CN74" i="30"/>
  <c r="CN71" i="30"/>
  <c r="DO66" i="30" s="1"/>
  <c r="CN66" i="30"/>
  <c r="CN65" i="30"/>
  <c r="CN67" i="30"/>
  <c r="CH80" i="30"/>
  <c r="DI68" i="30" s="1"/>
  <c r="CH77" i="30"/>
  <c r="CH74" i="30"/>
  <c r="CH71" i="30"/>
  <c r="CH70" i="30"/>
  <c r="CH69" i="30"/>
  <c r="CH78" i="30"/>
  <c r="CH75" i="30"/>
  <c r="CH73" i="30"/>
  <c r="BH81" i="30"/>
  <c r="CH79" i="30"/>
  <c r="CH72" i="30"/>
  <c r="DI66" i="30" s="1"/>
  <c r="CH66" i="30"/>
  <c r="CH65" i="30"/>
  <c r="CH76" i="30"/>
  <c r="CH68" i="30"/>
  <c r="CH67" i="30"/>
  <c r="BZ66" i="30"/>
  <c r="BZ65" i="30"/>
  <c r="CL71" i="30"/>
  <c r="DM66" i="30" s="1"/>
  <c r="CL68" i="30"/>
  <c r="CL70" i="30"/>
  <c r="CL69" i="30"/>
  <c r="CL67" i="30"/>
  <c r="CL66" i="30"/>
  <c r="CL65" i="30"/>
  <c r="CR65" i="30"/>
  <c r="CQ78" i="30"/>
  <c r="BQ81" i="30"/>
  <c r="CQ79" i="30"/>
  <c r="CQ76" i="30"/>
  <c r="CQ73" i="30"/>
  <c r="DR66" i="30" s="1"/>
  <c r="CQ69" i="30"/>
  <c r="CQ80" i="30"/>
  <c r="DR68" i="30" s="1"/>
  <c r="CQ77" i="30"/>
  <c r="CQ74" i="30"/>
  <c r="CQ71" i="30"/>
  <c r="CQ75" i="30"/>
  <c r="CQ70" i="30"/>
  <c r="CQ68" i="30"/>
  <c r="CQ67" i="30"/>
  <c r="CQ66" i="30"/>
  <c r="CQ72" i="30"/>
  <c r="BY64" i="30"/>
  <c r="CE64" i="30"/>
  <c r="CK64" i="30"/>
  <c r="CQ64" i="30"/>
  <c r="DA65" i="30"/>
  <c r="DG65" i="30"/>
  <c r="DS65" i="30"/>
  <c r="AZ76" i="30"/>
  <c r="AZ77" i="30"/>
  <c r="BL77" i="30"/>
  <c r="BR77" i="30"/>
  <c r="BR79" i="30"/>
  <c r="BL79" i="30"/>
  <c r="BL76" i="30"/>
  <c r="BL73" i="30"/>
  <c r="BZ64" i="30"/>
  <c r="CF64" i="30"/>
  <c r="CL64" i="30"/>
  <c r="CR64" i="30"/>
  <c r="AZ74" i="30"/>
  <c r="BL74" i="30"/>
  <c r="BR74" i="30"/>
  <c r="AZ80" i="30"/>
  <c r="BL80" i="30"/>
  <c r="BR80" i="30"/>
  <c r="BF79" i="30"/>
  <c r="BF76" i="30"/>
  <c r="AZ72" i="30"/>
  <c r="BF72" i="30"/>
  <c r="AZ73" i="30"/>
  <c r="AZ75" i="30"/>
  <c r="BF75" i="30"/>
  <c r="BR75" i="30"/>
  <c r="AZ78" i="30"/>
  <c r="BF78" i="30"/>
  <c r="BL78" i="30"/>
  <c r="BR78" i="30"/>
  <c r="BN77" i="30"/>
  <c r="BN81" i="30" s="1"/>
  <c r="CA13" i="29"/>
  <c r="CA8" i="29"/>
  <c r="CA5" i="29"/>
  <c r="CA9" i="29"/>
  <c r="CA7" i="29"/>
  <c r="BZ11" i="29"/>
  <c r="BZ20" i="29"/>
  <c r="BZ9" i="29"/>
  <c r="BZ7" i="29"/>
  <c r="BZ15" i="29"/>
  <c r="BZ10" i="29"/>
  <c r="BZ6" i="29"/>
  <c r="BZ5" i="29"/>
  <c r="CF8" i="29"/>
  <c r="CL10" i="29"/>
  <c r="CM14" i="29"/>
  <c r="CS7" i="29"/>
  <c r="AW21" i="29"/>
  <c r="BW20" i="29"/>
  <c r="BW19" i="29"/>
  <c r="BW18" i="29"/>
  <c r="BW17" i="29"/>
  <c r="BW16" i="29"/>
  <c r="BW15" i="29"/>
  <c r="BW14" i="29"/>
  <c r="BW13" i="29"/>
  <c r="BW12" i="29"/>
  <c r="BW10" i="29"/>
  <c r="BW9" i="29"/>
  <c r="BW8" i="29"/>
  <c r="CX6" i="29" s="1"/>
  <c r="BW7" i="29"/>
  <c r="BW6" i="29"/>
  <c r="BW5" i="29"/>
  <c r="BW11" i="29"/>
  <c r="BC21" i="29"/>
  <c r="CC19" i="29"/>
  <c r="CC18" i="29"/>
  <c r="CC17" i="29"/>
  <c r="CC16" i="29"/>
  <c r="CC15" i="29"/>
  <c r="CC14" i="29"/>
  <c r="CC13" i="29"/>
  <c r="CC12" i="29"/>
  <c r="CC10" i="29"/>
  <c r="CC9" i="29"/>
  <c r="CC8" i="29"/>
  <c r="CC11" i="29"/>
  <c r="CC7" i="29"/>
  <c r="CC6" i="29"/>
  <c r="CC5" i="29"/>
  <c r="CI19" i="29"/>
  <c r="CI18" i="29"/>
  <c r="CI17" i="29"/>
  <c r="CI16" i="29"/>
  <c r="CI15" i="29"/>
  <c r="CI14" i="29"/>
  <c r="CI13" i="29"/>
  <c r="CI12" i="29"/>
  <c r="CI11" i="29"/>
  <c r="DJ7" i="29" s="1"/>
  <c r="CI10" i="29"/>
  <c r="CI9" i="29"/>
  <c r="CI8" i="29"/>
  <c r="CI6" i="29"/>
  <c r="CI7" i="29"/>
  <c r="CI5" i="29"/>
  <c r="BO21" i="29"/>
  <c r="CO19" i="29"/>
  <c r="CO18" i="29"/>
  <c r="CO17" i="29"/>
  <c r="CO16" i="29"/>
  <c r="CO15" i="29"/>
  <c r="CO14" i="29"/>
  <c r="CO13" i="29"/>
  <c r="CO12" i="29"/>
  <c r="CO10" i="29"/>
  <c r="CO9" i="29"/>
  <c r="CO8" i="29"/>
  <c r="CO11" i="29"/>
  <c r="DP6" i="29" s="1"/>
  <c r="CO7" i="29"/>
  <c r="CO6" i="29"/>
  <c r="CO5" i="29"/>
  <c r="CG8" i="29"/>
  <c r="CG6" i="29"/>
  <c r="CG5" i="29"/>
  <c r="BX7" i="29"/>
  <c r="BX10" i="29"/>
  <c r="BX6" i="29"/>
  <c r="BX5" i="29"/>
  <c r="BX8" i="29"/>
  <c r="BX9" i="29"/>
  <c r="CJ18" i="29"/>
  <c r="CJ7" i="29"/>
  <c r="CJ9" i="29"/>
  <c r="CJ8" i="29"/>
  <c r="CJ6" i="29"/>
  <c r="CJ5" i="29"/>
  <c r="CJ10" i="29"/>
  <c r="CK8" i="29"/>
  <c r="BY12" i="29"/>
  <c r="BY6" i="29"/>
  <c r="BY5" i="29"/>
  <c r="BY9" i="29"/>
  <c r="BY7" i="29"/>
  <c r="BY11" i="29"/>
  <c r="BY8" i="29"/>
  <c r="BY10" i="29"/>
  <c r="CE18" i="29"/>
  <c r="CE15" i="29"/>
  <c r="CE12" i="29"/>
  <c r="CE20" i="29"/>
  <c r="CE17" i="29"/>
  <c r="CE13" i="29"/>
  <c r="BE21" i="29"/>
  <c r="CE11" i="29"/>
  <c r="CE10" i="29"/>
  <c r="CE6" i="29"/>
  <c r="CE5" i="29"/>
  <c r="CE19" i="29"/>
  <c r="CE14" i="29"/>
  <c r="DF6" i="29" s="1"/>
  <c r="CE7" i="29"/>
  <c r="CE9" i="29"/>
  <c r="CE8" i="29"/>
  <c r="CE16" i="29"/>
  <c r="CQ10" i="29"/>
  <c r="CQ11" i="29"/>
  <c r="CQ9" i="29"/>
  <c r="CQ12" i="29"/>
  <c r="CQ8" i="29"/>
  <c r="CQ6" i="29"/>
  <c r="CQ5" i="29"/>
  <c r="CQ7" i="29"/>
  <c r="BG4" i="29"/>
  <c r="CL4" i="29"/>
  <c r="BB5" i="29"/>
  <c r="BH5" i="29"/>
  <c r="BN5" i="29"/>
  <c r="BT5" i="29"/>
  <c r="BB6" i="29"/>
  <c r="BH6" i="29"/>
  <c r="BN6" i="29"/>
  <c r="CN8" i="29" s="1"/>
  <c r="BT6" i="29"/>
  <c r="CK9" i="29"/>
  <c r="DL6" i="29" s="1"/>
  <c r="BB10" i="29"/>
  <c r="BH10" i="29"/>
  <c r="BN10" i="29"/>
  <c r="BT10" i="29"/>
  <c r="CR10" i="29"/>
  <c r="BN14" i="29"/>
  <c r="BN17" i="29"/>
  <c r="BH19" i="29"/>
  <c r="BN19" i="29"/>
  <c r="BB4" i="29"/>
  <c r="BZ4" i="29"/>
  <c r="CK7" i="29"/>
  <c r="CR7" i="29"/>
  <c r="CK10" i="29"/>
  <c r="BB11" i="29"/>
  <c r="BH11" i="29"/>
  <c r="BN11" i="29"/>
  <c r="BT11" i="29"/>
  <c r="CR12" i="29"/>
  <c r="DS6" i="29" s="1"/>
  <c r="BB17" i="29"/>
  <c r="BN20" i="29"/>
  <c r="CK20" i="29"/>
  <c r="CD5" i="29"/>
  <c r="CK5" i="29"/>
  <c r="CR5" i="29"/>
  <c r="CD6" i="29"/>
  <c r="CK6" i="29"/>
  <c r="CR6" i="29"/>
  <c r="CP9" i="29"/>
  <c r="DQ6" i="29" s="1"/>
  <c r="CK15" i="29"/>
  <c r="BB20" i="29"/>
  <c r="DC5" i="29"/>
  <c r="BT20" i="29"/>
  <c r="BT17" i="29"/>
  <c r="DU5" i="29"/>
  <c r="CR11" i="29"/>
  <c r="BK21" i="29"/>
  <c r="CK19" i="29"/>
  <c r="CK16" i="29"/>
  <c r="CK13" i="29"/>
  <c r="CK18" i="29"/>
  <c r="CK11" i="29"/>
  <c r="BM4" i="29"/>
  <c r="CP7" i="29"/>
  <c r="CR9" i="29"/>
  <c r="CK12" i="29"/>
  <c r="CK14" i="29"/>
  <c r="CK17" i="29"/>
  <c r="AX11" i="29"/>
  <c r="BX18" i="29" s="1"/>
  <c r="BD11" i="29"/>
  <c r="BJ11" i="29"/>
  <c r="CJ11" i="29" s="1"/>
  <c r="DK7" i="29" s="1"/>
  <c r="BP11" i="29"/>
  <c r="CP11" i="29" s="1"/>
  <c r="AY13" i="29"/>
  <c r="BQ13" i="29"/>
  <c r="CQ14" i="29" s="1"/>
  <c r="AY16" i="29"/>
  <c r="BY17" i="29" s="1"/>
  <c r="BQ16" i="29"/>
  <c r="CE19" i="28"/>
  <c r="CE17" i="28"/>
  <c r="CE15" i="28"/>
  <c r="CE13" i="28"/>
  <c r="DD6" i="28" s="1"/>
  <c r="CE11" i="28"/>
  <c r="CE18" i="28"/>
  <c r="CE12" i="28"/>
  <c r="CE9" i="28"/>
  <c r="CE16" i="28"/>
  <c r="BG21" i="28"/>
  <c r="CE7" i="28"/>
  <c r="CE20" i="28"/>
  <c r="CE5" i="28"/>
  <c r="CE14" i="28"/>
  <c r="CE10" i="28"/>
  <c r="CE6" i="28"/>
  <c r="CE8" i="28"/>
  <c r="CK19" i="28"/>
  <c r="CK17" i="28"/>
  <c r="CK15" i="28"/>
  <c r="CK13" i="28"/>
  <c r="CK11" i="28"/>
  <c r="CK20" i="28"/>
  <c r="CK14" i="28"/>
  <c r="CK10" i="28"/>
  <c r="BM21" i="28"/>
  <c r="CK18" i="28"/>
  <c r="CK7" i="28"/>
  <c r="CK16" i="28"/>
  <c r="CK9" i="28"/>
  <c r="CK5" i="28"/>
  <c r="CK12" i="28"/>
  <c r="CK6" i="28"/>
  <c r="CK8" i="28"/>
  <c r="BY12" i="28"/>
  <c r="CL5" i="28"/>
  <c r="CL7" i="28"/>
  <c r="CL6" i="28"/>
  <c r="CI8" i="28"/>
  <c r="CI5" i="28"/>
  <c r="AU4" i="28"/>
  <c r="BB4" i="28"/>
  <c r="BX15" i="28"/>
  <c r="BX13" i="28"/>
  <c r="BX12" i="28"/>
  <c r="BX6" i="28"/>
  <c r="BX5" i="28"/>
  <c r="BY5" i="28"/>
  <c r="CF5" i="28"/>
  <c r="BY6" i="28"/>
  <c r="BW7" i="28"/>
  <c r="BS8" i="28"/>
  <c r="AV10" i="28"/>
  <c r="BB10" i="28"/>
  <c r="BH10" i="28"/>
  <c r="BN10" i="28"/>
  <c r="BB12" i="28"/>
  <c r="BH14" i="28"/>
  <c r="BN17" i="28"/>
  <c r="CC4" i="28"/>
  <c r="CJ4" i="28"/>
  <c r="BS19" i="28"/>
  <c r="BS17" i="28"/>
  <c r="BS15" i="28"/>
  <c r="BS13" i="28"/>
  <c r="BS11" i="28"/>
  <c r="BS20" i="28"/>
  <c r="BS14" i="28"/>
  <c r="BS10" i="28"/>
  <c r="AU21" i="28"/>
  <c r="BS18" i="28"/>
  <c r="BS7" i="28"/>
  <c r="BS6" i="28"/>
  <c r="BY10" i="28"/>
  <c r="BY14" i="28"/>
  <c r="BH19" i="28"/>
  <c r="BH13" i="28"/>
  <c r="BH18" i="28"/>
  <c r="BH17" i="28"/>
  <c r="BK4" i="28"/>
  <c r="BM4" i="28"/>
  <c r="BW4" i="28"/>
  <c r="CD4" i="28"/>
  <c r="AV5" i="28"/>
  <c r="AV8" i="28"/>
  <c r="BB8" i="28"/>
  <c r="BH8" i="28"/>
  <c r="BN8" i="28"/>
  <c r="AV9" i="28"/>
  <c r="BB9" i="28"/>
  <c r="BH9" i="28"/>
  <c r="BN9" i="28"/>
  <c r="AV13" i="28"/>
  <c r="AV15" i="28"/>
  <c r="BB15" i="28"/>
  <c r="BN15" i="28"/>
  <c r="AV16" i="28"/>
  <c r="BB16" i="28"/>
  <c r="BN16" i="28"/>
  <c r="AV18" i="28"/>
  <c r="BN18" i="28"/>
  <c r="BB19" i="28"/>
  <c r="BY19" i="28"/>
  <c r="BY17" i="28"/>
  <c r="BY15" i="28"/>
  <c r="BY13" i="28"/>
  <c r="BY11" i="28"/>
  <c r="BY16" i="28"/>
  <c r="BY20" i="28"/>
  <c r="BA21" i="28"/>
  <c r="BY9" i="28"/>
  <c r="BY7" i="28"/>
  <c r="BN4" i="28"/>
  <c r="BX4" i="28"/>
  <c r="CC10" i="28"/>
  <c r="CC6" i="28"/>
  <c r="CC17" i="28"/>
  <c r="CC8" i="28"/>
  <c r="CC5" i="28"/>
  <c r="CC7" i="28"/>
  <c r="BY8" i="28"/>
  <c r="AV17" i="28"/>
  <c r="BX20" i="28"/>
  <c r="CM15" i="28"/>
  <c r="BH4" i="28"/>
  <c r="BW11" i="28"/>
  <c r="CD17" i="28"/>
  <c r="CD18" i="28"/>
  <c r="CD5" i="28"/>
  <c r="BW5" i="28"/>
  <c r="CF6" i="28"/>
  <c r="CF7" i="28"/>
  <c r="BS9" i="28"/>
  <c r="CC9" i="28"/>
  <c r="BN12" i="28"/>
  <c r="BH15" i="28"/>
  <c r="BY18" i="28"/>
  <c r="BK9" i="28"/>
  <c r="CI15" i="28" s="1"/>
  <c r="AX11" i="28"/>
  <c r="BD11" i="28"/>
  <c r="BJ11" i="28"/>
  <c r="BC12" i="28"/>
  <c r="BI14" i="28"/>
  <c r="AW16" i="28"/>
  <c r="BO16" i="28"/>
  <c r="AX17" i="28"/>
  <c r="BD17" i="28"/>
  <c r="BJ17" i="28"/>
  <c r="AX14" i="28"/>
  <c r="AW17" i="28"/>
  <c r="BC17" i="28"/>
  <c r="BI17" i="28"/>
  <c r="BO17" i="28"/>
  <c r="BU5" i="27"/>
  <c r="BC21" i="27"/>
  <c r="CB19" i="27"/>
  <c r="CB13" i="27"/>
  <c r="CB12" i="27"/>
  <c r="CB11" i="27"/>
  <c r="CB20" i="27"/>
  <c r="CB18" i="27"/>
  <c r="CB17" i="27"/>
  <c r="CB16" i="27"/>
  <c r="CB15" i="27"/>
  <c r="CB5" i="27"/>
  <c r="CB9" i="27"/>
  <c r="CB7" i="27"/>
  <c r="CB10" i="27"/>
  <c r="CB14" i="27"/>
  <c r="CB8" i="27"/>
  <c r="CB6" i="27"/>
  <c r="CH18" i="27"/>
  <c r="CH12" i="27"/>
  <c r="DH6" i="27" s="1"/>
  <c r="BI21" i="27"/>
  <c r="CH20" i="27"/>
  <c r="CH19" i="27"/>
  <c r="CH17" i="27"/>
  <c r="CH16" i="27"/>
  <c r="CH15" i="27"/>
  <c r="CH5" i="27"/>
  <c r="CH13" i="27"/>
  <c r="CH10" i="27"/>
  <c r="CH8" i="27"/>
  <c r="CH6" i="27"/>
  <c r="CH14" i="27"/>
  <c r="CH11" i="27"/>
  <c r="CH9" i="27"/>
  <c r="CH7" i="27"/>
  <c r="CN17" i="27"/>
  <c r="CN11" i="27"/>
  <c r="CN10" i="27"/>
  <c r="BO21" i="27"/>
  <c r="CN18" i="27"/>
  <c r="CN14" i="27"/>
  <c r="CN19" i="27"/>
  <c r="CN16" i="27"/>
  <c r="CN15" i="27"/>
  <c r="CN20" i="27"/>
  <c r="CN12" i="27"/>
  <c r="CN9" i="27"/>
  <c r="CN5" i="27"/>
  <c r="CN7" i="27"/>
  <c r="CN6" i="27"/>
  <c r="CN13" i="27"/>
  <c r="CN8" i="27"/>
  <c r="AX21" i="27"/>
  <c r="BW15" i="27"/>
  <c r="CW7" i="27" s="1"/>
  <c r="BW8" i="27"/>
  <c r="BW18" i="27"/>
  <c r="BW17" i="27"/>
  <c r="BW16" i="27"/>
  <c r="BW14" i="27"/>
  <c r="BW6" i="27"/>
  <c r="BW19" i="27"/>
  <c r="BW20" i="27"/>
  <c r="CW8" i="27" s="1"/>
  <c r="BW12" i="27"/>
  <c r="BW7" i="27"/>
  <c r="BW10" i="27"/>
  <c r="BW11" i="27"/>
  <c r="BW13" i="27"/>
  <c r="BW9" i="27"/>
  <c r="BW5" i="27"/>
  <c r="BJ21" i="27"/>
  <c r="CI19" i="27"/>
  <c r="CI13" i="27"/>
  <c r="CI8" i="27"/>
  <c r="CI6" i="27"/>
  <c r="CI14" i="27"/>
  <c r="CI16" i="27"/>
  <c r="CI10" i="27"/>
  <c r="CI17" i="27"/>
  <c r="CI11" i="27"/>
  <c r="CI5" i="27"/>
  <c r="CI18" i="27"/>
  <c r="CI15" i="27"/>
  <c r="CI12" i="27"/>
  <c r="CI9" i="27"/>
  <c r="CI7" i="27"/>
  <c r="CI20" i="27"/>
  <c r="BP21" i="27"/>
  <c r="CO18" i="27"/>
  <c r="CO12" i="27"/>
  <c r="CO8" i="27"/>
  <c r="CO19" i="27"/>
  <c r="CO17" i="27"/>
  <c r="CO16" i="27"/>
  <c r="CO15" i="27"/>
  <c r="CO6" i="27"/>
  <c r="CO20" i="27"/>
  <c r="CO13" i="27"/>
  <c r="CO11" i="27"/>
  <c r="CO14" i="27"/>
  <c r="CO7" i="27"/>
  <c r="CO9" i="27"/>
  <c r="CO10" i="27"/>
  <c r="CO5" i="27"/>
  <c r="CC17" i="27"/>
  <c r="CP7" i="27"/>
  <c r="CI4" i="27"/>
  <c r="BN4" i="27"/>
  <c r="BA4" i="27"/>
  <c r="BH4" i="27"/>
  <c r="CO4" i="27"/>
  <c r="CP6" i="27"/>
  <c r="CD5" i="27"/>
  <c r="CL5" i="27"/>
  <c r="CL6" i="27"/>
  <c r="CM8" i="27"/>
  <c r="BV14" i="27"/>
  <c r="BV8" i="27"/>
  <c r="BV7" i="27"/>
  <c r="AW21" i="27"/>
  <c r="BV18" i="27"/>
  <c r="BV17" i="27"/>
  <c r="BV16" i="27"/>
  <c r="BV15" i="27"/>
  <c r="BV19" i="27"/>
  <c r="BV13" i="27"/>
  <c r="BV10" i="27"/>
  <c r="BV9" i="27"/>
  <c r="BV5" i="27"/>
  <c r="CC15" i="27"/>
  <c r="AV4" i="27"/>
  <c r="CC4" i="27"/>
  <c r="CD7" i="27"/>
  <c r="CD6" i="27"/>
  <c r="CK14" i="27"/>
  <c r="CK13" i="27"/>
  <c r="CK9" i="27"/>
  <c r="CK8" i="27"/>
  <c r="CF5" i="27"/>
  <c r="BV6" i="27"/>
  <c r="CF6" i="27"/>
  <c r="BY9" i="27"/>
  <c r="BW4" i="27"/>
  <c r="CK4" i="27"/>
  <c r="BX9" i="27"/>
  <c r="CM9" i="27"/>
  <c r="CM5" i="27"/>
  <c r="CM10" i="27"/>
  <c r="BY5" i="27"/>
  <c r="CG6" i="27"/>
  <c r="BV11" i="27"/>
  <c r="BV12" i="27"/>
  <c r="CM15" i="27"/>
  <c r="BD21" i="27"/>
  <c r="CC14" i="27"/>
  <c r="CC8" i="27"/>
  <c r="CC13" i="27"/>
  <c r="DC7" i="27" s="1"/>
  <c r="CC10" i="27"/>
  <c r="CC9" i="27"/>
  <c r="CC7" i="27"/>
  <c r="CC6" i="27"/>
  <c r="CC20" i="27"/>
  <c r="CC18" i="27"/>
  <c r="CC19" i="27"/>
  <c r="CC12" i="27"/>
  <c r="CC11" i="27"/>
  <c r="BM4" i="27"/>
  <c r="CE4" i="27"/>
  <c r="CG5" i="27"/>
  <c r="CG13" i="27"/>
  <c r="CJ5" i="27"/>
  <c r="BY8" i="27"/>
  <c r="CC16" i="27"/>
  <c r="BG4" i="27"/>
  <c r="BY4" i="27"/>
  <c r="CC5" i="27"/>
  <c r="CG7" i="27"/>
  <c r="BV20" i="27"/>
  <c r="BF8" i="27"/>
  <c r="AY10" i="27"/>
  <c r="BX10" i="27" s="1"/>
  <c r="BE10" i="27"/>
  <c r="BK10" i="27"/>
  <c r="BQ10" i="27"/>
  <c r="BE14" i="27"/>
  <c r="BM14" i="27"/>
  <c r="BF15" i="27"/>
  <c r="BG16" i="27"/>
  <c r="BA17" i="27"/>
  <c r="AZ17" i="27"/>
  <c r="AZ18" i="27"/>
  <c r="AZ19" i="27"/>
  <c r="BL19" i="27"/>
  <c r="AZ20" i="27"/>
  <c r="BF20" i="27"/>
  <c r="BL20" i="27"/>
  <c r="AY15" i="27"/>
  <c r="AZ16" i="27"/>
  <c r="BM16" i="27"/>
  <c r="CC182" i="26"/>
  <c r="CC180" i="26"/>
  <c r="CC178" i="26"/>
  <c r="CC176" i="26"/>
  <c r="CC177" i="26"/>
  <c r="DB171" i="26" s="1"/>
  <c r="CC175" i="26"/>
  <c r="CC173" i="26"/>
  <c r="CC171" i="26"/>
  <c r="CC174" i="26"/>
  <c r="CC172" i="26"/>
  <c r="CC170" i="26"/>
  <c r="CC181" i="26"/>
  <c r="CC179" i="26"/>
  <c r="CL172" i="26"/>
  <c r="CK203" i="26"/>
  <c r="BT173" i="26"/>
  <c r="BW180" i="26"/>
  <c r="BW178" i="26"/>
  <c r="BW176" i="26"/>
  <c r="CV171" i="26" s="1"/>
  <c r="BW181" i="26"/>
  <c r="BW172" i="26"/>
  <c r="BW171" i="26"/>
  <c r="BW177" i="26"/>
  <c r="BW183" i="26"/>
  <c r="BW179" i="26"/>
  <c r="BW170" i="26"/>
  <c r="BW175" i="26"/>
  <c r="BW174" i="26"/>
  <c r="BW173" i="26"/>
  <c r="CD182" i="26"/>
  <c r="CD173" i="26"/>
  <c r="CD171" i="26"/>
  <c r="CD175" i="26"/>
  <c r="CD170" i="26"/>
  <c r="CF175" i="26"/>
  <c r="BV175" i="26"/>
  <c r="BV176" i="26"/>
  <c r="BV180" i="26"/>
  <c r="BV174" i="26"/>
  <c r="BV173" i="26"/>
  <c r="BV172" i="26"/>
  <c r="BV170" i="26"/>
  <c r="BV171" i="26"/>
  <c r="CB176" i="26"/>
  <c r="CB174" i="26"/>
  <c r="CB173" i="26"/>
  <c r="CB171" i="26"/>
  <c r="CB172" i="26"/>
  <c r="CB170" i="26"/>
  <c r="CH175" i="26"/>
  <c r="CH173" i="26"/>
  <c r="CH170" i="26"/>
  <c r="CH183" i="26"/>
  <c r="CH171" i="26"/>
  <c r="CH172" i="26"/>
  <c r="CH182" i="26"/>
  <c r="CI178" i="26"/>
  <c r="CI176" i="26"/>
  <c r="CI175" i="26"/>
  <c r="CI174" i="26"/>
  <c r="DH171" i="26" s="1"/>
  <c r="CI177" i="26"/>
  <c r="CI173" i="26"/>
  <c r="CI172" i="26"/>
  <c r="CI171" i="26"/>
  <c r="CI170" i="26"/>
  <c r="AX219" i="26"/>
  <c r="BV210" i="26"/>
  <c r="BV213" i="26"/>
  <c r="BV207" i="26"/>
  <c r="BV204" i="26"/>
  <c r="BV215" i="26"/>
  <c r="BV205" i="26"/>
  <c r="BV203" i="26"/>
  <c r="BV208" i="26"/>
  <c r="BV206" i="26"/>
  <c r="BJ219" i="26"/>
  <c r="CH218" i="26"/>
  <c r="CH216" i="26"/>
  <c r="CH214" i="26"/>
  <c r="CH212" i="26"/>
  <c r="CH210" i="26"/>
  <c r="DG204" i="26" s="1"/>
  <c r="CH211" i="26"/>
  <c r="CH217" i="26"/>
  <c r="CH215" i="26"/>
  <c r="CH205" i="26"/>
  <c r="CH207" i="26"/>
  <c r="CH204" i="26"/>
  <c r="CH213" i="26"/>
  <c r="CH209" i="26"/>
  <c r="CH203" i="26"/>
  <c r="CH208" i="26"/>
  <c r="CH206" i="26"/>
  <c r="BS169" i="26"/>
  <c r="BS174" i="26"/>
  <c r="CA169" i="26"/>
  <c r="BG169" i="26"/>
  <c r="AV169" i="26"/>
  <c r="BB169" i="26"/>
  <c r="BN169" i="26"/>
  <c r="BT170" i="26"/>
  <c r="CF170" i="26"/>
  <c r="CL170" i="26"/>
  <c r="AW169" i="26"/>
  <c r="BI169" i="26"/>
  <c r="BO169" i="26"/>
  <c r="CA170" i="26"/>
  <c r="CF171" i="26"/>
  <c r="BT172" i="26"/>
  <c r="CA172" i="26"/>
  <c r="BZ174" i="26"/>
  <c r="CL174" i="26"/>
  <c r="BA176" i="26"/>
  <c r="BG178" i="26"/>
  <c r="CE206" i="26"/>
  <c r="CE214" i="26"/>
  <c r="BX204" i="26"/>
  <c r="BX203" i="26"/>
  <c r="BX205" i="26"/>
  <c r="BX216" i="26"/>
  <c r="BX214" i="26"/>
  <c r="AW204" i="26"/>
  <c r="BU206" i="26" s="1"/>
  <c r="BC204" i="26"/>
  <c r="BI204" i="26"/>
  <c r="BO204" i="26"/>
  <c r="CM205" i="26" s="1"/>
  <c r="CB208" i="26"/>
  <c r="AW210" i="26"/>
  <c r="BC210" i="26"/>
  <c r="BI210" i="26"/>
  <c r="BO210" i="26"/>
  <c r="CB212" i="26"/>
  <c r="CB205" i="26"/>
  <c r="CB203" i="26"/>
  <c r="CB207" i="26"/>
  <c r="CF169" i="26"/>
  <c r="BZ173" i="26"/>
  <c r="BT171" i="26"/>
  <c r="BT174" i="26"/>
  <c r="CD202" i="26"/>
  <c r="CK169" i="26"/>
  <c r="BU177" i="26"/>
  <c r="CF174" i="26"/>
  <c r="BZ175" i="26"/>
  <c r="CH202" i="26"/>
  <c r="BS217" i="26"/>
  <c r="CD204" i="26"/>
  <c r="CD203" i="26"/>
  <c r="CD207" i="26"/>
  <c r="CB204" i="26"/>
  <c r="BX206" i="26"/>
  <c r="AW209" i="26"/>
  <c r="AW213" i="26"/>
  <c r="AW218" i="26"/>
  <c r="AW216" i="26"/>
  <c r="AW207" i="26"/>
  <c r="BC218" i="26"/>
  <c r="BC216" i="26"/>
  <c r="BC211" i="26"/>
  <c r="BC207" i="26"/>
  <c r="BI213" i="26"/>
  <c r="BI207" i="26"/>
  <c r="BI211" i="26"/>
  <c r="BI218" i="26"/>
  <c r="BI216" i="26"/>
  <c r="BO218" i="26"/>
  <c r="BO216" i="26"/>
  <c r="BO214" i="26"/>
  <c r="BO209" i="26"/>
  <c r="BO213" i="26"/>
  <c r="BO207" i="26"/>
  <c r="BY169" i="26"/>
  <c r="BY270" i="26"/>
  <c r="BY272" i="26"/>
  <c r="BY267" i="26"/>
  <c r="CA173" i="26"/>
  <c r="CA171" i="26"/>
  <c r="BY170" i="26"/>
  <c r="CF172" i="26"/>
  <c r="CL173" i="26"/>
  <c r="CL175" i="26"/>
  <c r="AY202" i="26"/>
  <c r="BW202" i="26"/>
  <c r="BE202" i="26"/>
  <c r="CC202" i="26"/>
  <c r="BV202" i="26"/>
  <c r="CI202" i="26"/>
  <c r="CB206" i="26"/>
  <c r="CK268" i="26"/>
  <c r="CK267" i="26"/>
  <c r="CK269" i="26"/>
  <c r="BZ170" i="26"/>
  <c r="CL171" i="26"/>
  <c r="BZ172" i="26"/>
  <c r="BX202" i="26"/>
  <c r="CJ202" i="26"/>
  <c r="CJ217" i="26"/>
  <c r="CJ215" i="26"/>
  <c r="CJ208" i="26"/>
  <c r="DI204" i="26" s="1"/>
  <c r="CJ204" i="26"/>
  <c r="CJ203" i="26"/>
  <c r="CJ205" i="26"/>
  <c r="CJ209" i="26"/>
  <c r="BL219" i="26"/>
  <c r="CJ210" i="26"/>
  <c r="CJ213" i="26"/>
  <c r="CJ218" i="26"/>
  <c r="CJ216" i="26"/>
  <c r="CJ214" i="26"/>
  <c r="CJ207" i="26"/>
  <c r="CJ212" i="26"/>
  <c r="AV176" i="26"/>
  <c r="BB176" i="26"/>
  <c r="BZ178" i="26" s="1"/>
  <c r="BH176" i="26"/>
  <c r="CF176" i="26" s="1"/>
  <c r="BN176" i="26"/>
  <c r="CL177" i="26" s="1"/>
  <c r="BH177" i="26"/>
  <c r="AV179" i="26"/>
  <c r="BN179" i="26"/>
  <c r="AV182" i="26"/>
  <c r="BB182" i="26"/>
  <c r="BH182" i="26"/>
  <c r="BN182" i="26"/>
  <c r="BK203" i="26"/>
  <c r="BE204" i="26"/>
  <c r="CC205" i="26" s="1"/>
  <c r="AW208" i="26"/>
  <c r="BC208" i="26"/>
  <c r="BI208" i="26"/>
  <c r="BO208" i="26"/>
  <c r="AY210" i="26"/>
  <c r="AY211" i="26"/>
  <c r="BE211" i="26"/>
  <c r="BK211" i="26"/>
  <c r="BE212" i="26"/>
  <c r="BD214" i="26"/>
  <c r="BD216" i="26"/>
  <c r="BT266" i="26"/>
  <c r="CL266" i="26"/>
  <c r="BZ266" i="26"/>
  <c r="BZ272" i="26"/>
  <c r="BZ267" i="26"/>
  <c r="CL271" i="26"/>
  <c r="CL279" i="26"/>
  <c r="CL278" i="26"/>
  <c r="CL273" i="26"/>
  <c r="CL269" i="26"/>
  <c r="CL277" i="26"/>
  <c r="CL276" i="26"/>
  <c r="CL272" i="26"/>
  <c r="CL270" i="26"/>
  <c r="CL275" i="26"/>
  <c r="CL274" i="26"/>
  <c r="CL268" i="26"/>
  <c r="CL267" i="26"/>
  <c r="AZ266" i="26"/>
  <c r="BX266" i="26"/>
  <c r="BF266" i="26"/>
  <c r="CD266" i="26"/>
  <c r="BL266" i="26"/>
  <c r="CJ266" i="26"/>
  <c r="BU282" i="26"/>
  <c r="BU280" i="26"/>
  <c r="BU278" i="26"/>
  <c r="BU276" i="26"/>
  <c r="CT268" i="26" s="1"/>
  <c r="BU274" i="26"/>
  <c r="BU277" i="26"/>
  <c r="BU272" i="26"/>
  <c r="BU271" i="26"/>
  <c r="BU281" i="26"/>
  <c r="BU275" i="26"/>
  <c r="BU268" i="26"/>
  <c r="BU267" i="26"/>
  <c r="AW283" i="26"/>
  <c r="BU270" i="26"/>
  <c r="BU279" i="26"/>
  <c r="BU273" i="26"/>
  <c r="BU269" i="26"/>
  <c r="CA274" i="26"/>
  <c r="CZ268" i="26" s="1"/>
  <c r="CA272" i="26"/>
  <c r="CA268" i="26"/>
  <c r="CA267" i="26"/>
  <c r="CA270" i="26"/>
  <c r="CG281" i="26"/>
  <c r="BI283" i="26"/>
  <c r="CG280" i="26"/>
  <c r="CG278" i="26"/>
  <c r="DF268" i="26" s="1"/>
  <c r="CG276" i="26"/>
  <c r="CG274" i="26"/>
  <c r="CG282" i="26"/>
  <c r="CG271" i="26"/>
  <c r="CG270" i="26"/>
  <c r="CG275" i="26"/>
  <c r="CG279" i="26"/>
  <c r="CG273" i="26"/>
  <c r="CG268" i="26"/>
  <c r="CG267" i="26"/>
  <c r="CG277" i="26"/>
  <c r="CG272" i="26"/>
  <c r="CG269" i="26"/>
  <c r="CM274" i="26"/>
  <c r="CM270" i="26"/>
  <c r="CM275" i="26"/>
  <c r="CM268" i="26"/>
  <c r="CM267" i="26"/>
  <c r="CM269" i="26"/>
  <c r="BV301" i="26"/>
  <c r="BV299" i="26"/>
  <c r="BV300" i="26"/>
  <c r="CB306" i="26"/>
  <c r="DA300" i="26" s="1"/>
  <c r="CB304" i="26"/>
  <c r="CB300" i="26"/>
  <c r="CB299" i="26"/>
  <c r="CF204" i="26"/>
  <c r="AY209" i="26"/>
  <c r="BE209" i="26"/>
  <c r="BK209" i="26"/>
  <c r="BK212" i="26"/>
  <c r="AY214" i="26"/>
  <c r="BK214" i="26"/>
  <c r="AY216" i="26"/>
  <c r="BK216" i="26"/>
  <c r="CF266" i="26"/>
  <c r="BV271" i="26"/>
  <c r="BV270" i="26"/>
  <c r="BV269" i="26"/>
  <c r="CB272" i="26"/>
  <c r="CB271" i="26"/>
  <c r="CB270" i="26"/>
  <c r="CB269" i="26"/>
  <c r="CH272" i="26"/>
  <c r="CH273" i="26"/>
  <c r="CH269" i="26"/>
  <c r="CH271" i="26"/>
  <c r="CH270" i="26"/>
  <c r="BS267" i="26"/>
  <c r="CE267" i="26"/>
  <c r="CB268" i="26"/>
  <c r="CI299" i="26"/>
  <c r="BT280" i="26"/>
  <c r="BT267" i="26"/>
  <c r="CF271" i="26"/>
  <c r="CF277" i="26"/>
  <c r="CF276" i="26"/>
  <c r="CF272" i="26"/>
  <c r="CF269" i="26"/>
  <c r="CF270" i="26"/>
  <c r="CF275" i="26"/>
  <c r="CF274" i="26"/>
  <c r="DE268" i="26" s="1"/>
  <c r="CF278" i="26"/>
  <c r="CF273" i="26"/>
  <c r="CF268" i="26"/>
  <c r="CF267" i="26"/>
  <c r="BY302" i="26"/>
  <c r="BY301" i="26"/>
  <c r="BM271" i="26"/>
  <c r="AZ273" i="26"/>
  <c r="AZ274" i="26"/>
  <c r="BF274" i="26"/>
  <c r="BL274" i="26"/>
  <c r="BF275" i="26"/>
  <c r="BL277" i="26"/>
  <c r="AZ279" i="26"/>
  <c r="AZ280" i="26"/>
  <c r="BF280" i="26"/>
  <c r="BL280" i="26"/>
  <c r="AV298" i="26"/>
  <c r="CE298" i="26"/>
  <c r="BY311" i="26"/>
  <c r="BY305" i="26"/>
  <c r="CX300" i="26" s="1"/>
  <c r="BY306" i="26"/>
  <c r="BY303" i="26"/>
  <c r="BY304" i="26"/>
  <c r="BY300" i="26"/>
  <c r="CA314" i="26"/>
  <c r="CA311" i="26"/>
  <c r="CA308" i="26"/>
  <c r="CA305" i="26"/>
  <c r="CA300" i="26"/>
  <c r="CA299" i="26"/>
  <c r="CA312" i="26"/>
  <c r="CA309" i="26"/>
  <c r="CA306" i="26"/>
  <c r="CZ300" i="26" s="1"/>
  <c r="CA303" i="26"/>
  <c r="CA302" i="26"/>
  <c r="CA307" i="26"/>
  <c r="BC315" i="26"/>
  <c r="CA301" i="26"/>
  <c r="CK307" i="26"/>
  <c r="CK305" i="26"/>
  <c r="CK301" i="26"/>
  <c r="BM315" i="26"/>
  <c r="CK304" i="26"/>
  <c r="CK303" i="26"/>
  <c r="DJ300" i="26" s="1"/>
  <c r="CJ300" i="26"/>
  <c r="CK302" i="26"/>
  <c r="CA313" i="26"/>
  <c r="BA273" i="26"/>
  <c r="BY273" i="26" s="1"/>
  <c r="CX268" i="26" s="1"/>
  <c r="AU274" i="26"/>
  <c r="BA274" i="26"/>
  <c r="BG274" i="26"/>
  <c r="BM274" i="26"/>
  <c r="BG275" i="26"/>
  <c r="AU277" i="26"/>
  <c r="BM277" i="26"/>
  <c r="BA279" i="26"/>
  <c r="AU280" i="26"/>
  <c r="BA280" i="26"/>
  <c r="BG280" i="26"/>
  <c r="BM280" i="26"/>
  <c r="BG281" i="26"/>
  <c r="CF298" i="26"/>
  <c r="CM312" i="26"/>
  <c r="CM309" i="26"/>
  <c r="CM306" i="26"/>
  <c r="CM300" i="26"/>
  <c r="CM299" i="26"/>
  <c r="CM313" i="26"/>
  <c r="CM310" i="26"/>
  <c r="CM307" i="26"/>
  <c r="BO315" i="26"/>
  <c r="CM304" i="26"/>
  <c r="CM314" i="26"/>
  <c r="CM305" i="26"/>
  <c r="CM308" i="26"/>
  <c r="CM303" i="26"/>
  <c r="CD270" i="26"/>
  <c r="CD273" i="26"/>
  <c r="CC301" i="26"/>
  <c r="CC300" i="26"/>
  <c r="CC299" i="26"/>
  <c r="CG313" i="26"/>
  <c r="CG308" i="26"/>
  <c r="CG310" i="26"/>
  <c r="DF300" i="26" s="1"/>
  <c r="CA304" i="26"/>
  <c r="BU307" i="26"/>
  <c r="CD272" i="26"/>
  <c r="AU298" i="26"/>
  <c r="BS298" i="26"/>
  <c r="BY298" i="26"/>
  <c r="CK298" i="26"/>
  <c r="CH300" i="26"/>
  <c r="BS311" i="26"/>
  <c r="BS304" i="26"/>
  <c r="CE311" i="26"/>
  <c r="CE301" i="26"/>
  <c r="CE299" i="26"/>
  <c r="CE302" i="26"/>
  <c r="CH299" i="26"/>
  <c r="CG301" i="26"/>
  <c r="CG314" i="26"/>
  <c r="CD271" i="26"/>
  <c r="AU282" i="26"/>
  <c r="BG282" i="26"/>
  <c r="BB298" i="26"/>
  <c r="BZ298" i="26"/>
  <c r="CL298" i="26"/>
  <c r="BW300" i="26"/>
  <c r="BW299" i="26"/>
  <c r="BU301" i="26"/>
  <c r="BU300" i="26"/>
  <c r="BU299" i="26"/>
  <c r="BU303" i="26"/>
  <c r="BU302" i="26"/>
  <c r="BU311" i="26"/>
  <c r="BU305" i="26"/>
  <c r="BU309" i="26"/>
  <c r="BU304" i="26"/>
  <c r="CD267" i="26"/>
  <c r="CJ267" i="26"/>
  <c r="CD268" i="26"/>
  <c r="AU275" i="26"/>
  <c r="BM275" i="26"/>
  <c r="AU278" i="26"/>
  <c r="BA278" i="26"/>
  <c r="BG278" i="26"/>
  <c r="BM278" i="26"/>
  <c r="BX300" i="26"/>
  <c r="CD299" i="26"/>
  <c r="CJ302" i="26"/>
  <c r="CJ301" i="26"/>
  <c r="CJ303" i="26"/>
  <c r="BS300" i="26"/>
  <c r="CE300" i="26"/>
  <c r="CM301" i="26"/>
  <c r="CD303" i="26"/>
  <c r="CI411" i="26"/>
  <c r="CI404" i="26"/>
  <c r="CI397" i="26"/>
  <c r="CI396" i="26"/>
  <c r="CI398" i="26"/>
  <c r="CG298" i="26"/>
  <c r="CG303" i="26"/>
  <c r="CG302" i="26"/>
  <c r="CG300" i="26"/>
  <c r="CG299" i="26"/>
  <c r="BI315" i="26"/>
  <c r="CG304" i="26"/>
  <c r="CG312" i="26"/>
  <c r="CG309" i="26"/>
  <c r="CG306" i="26"/>
  <c r="BK300" i="26"/>
  <c r="BK302" i="26"/>
  <c r="AY302" i="26"/>
  <c r="BL311" i="26"/>
  <c r="AZ311" i="26"/>
  <c r="BE314" i="26"/>
  <c r="BK314" i="26"/>
  <c r="AY314" i="26"/>
  <c r="CD395" i="26"/>
  <c r="CL401" i="26"/>
  <c r="CL400" i="26"/>
  <c r="CL396" i="26"/>
  <c r="CC399" i="26"/>
  <c r="BJ298" i="26"/>
  <c r="CA298" i="26"/>
  <c r="BT303" i="26"/>
  <c r="CL303" i="26"/>
  <c r="AZ301" i="26"/>
  <c r="AZ302" i="26"/>
  <c r="AZ304" i="26"/>
  <c r="BF304" i="26"/>
  <c r="BE305" i="26"/>
  <c r="BK305" i="26"/>
  <c r="CG307" i="26"/>
  <c r="AZ309" i="26"/>
  <c r="CG311" i="26"/>
  <c r="BL314" i="26"/>
  <c r="CE395" i="26"/>
  <c r="BT396" i="26"/>
  <c r="CJ395" i="26"/>
  <c r="BV408" i="26"/>
  <c r="CB401" i="26"/>
  <c r="BS405" i="26"/>
  <c r="CR397" i="26" s="1"/>
  <c r="BS400" i="26"/>
  <c r="BS397" i="26"/>
  <c r="BS396" i="26"/>
  <c r="BS399" i="26"/>
  <c r="CF411" i="26"/>
  <c r="CF396" i="26"/>
  <c r="AU395" i="26"/>
  <c r="BS395" i="26"/>
  <c r="BA395" i="26"/>
  <c r="BY395" i="26"/>
  <c r="BX395" i="26"/>
  <c r="CK395" i="26"/>
  <c r="BW397" i="26"/>
  <c r="BW396" i="26"/>
  <c r="CC396" i="26"/>
  <c r="BT407" i="26"/>
  <c r="BT409" i="26"/>
  <c r="BT397" i="26"/>
  <c r="AY304" i="26"/>
  <c r="AY301" i="26"/>
  <c r="BW301" i="26" s="1"/>
  <c r="CJ399" i="26"/>
  <c r="CJ402" i="26"/>
  <c r="CJ401" i="26"/>
  <c r="DI397" i="26" s="1"/>
  <c r="CJ396" i="26"/>
  <c r="CJ400" i="26"/>
  <c r="BY397" i="26"/>
  <c r="BY396" i="26"/>
  <c r="BY398" i="26"/>
  <c r="CD401" i="26"/>
  <c r="CD398" i="26"/>
  <c r="CD400" i="26"/>
  <c r="CD396" i="26"/>
  <c r="BE311" i="26"/>
  <c r="BK311" i="26"/>
  <c r="AY311" i="26"/>
  <c r="AZ313" i="26"/>
  <c r="AZ310" i="26"/>
  <c r="AZ307" i="26"/>
  <c r="BF313" i="26"/>
  <c r="BF310" i="26"/>
  <c r="BF307" i="26"/>
  <c r="BZ404" i="26"/>
  <c r="BZ406" i="26"/>
  <c r="BZ403" i="26"/>
  <c r="BZ407" i="26"/>
  <c r="BZ399" i="26"/>
  <c r="BZ397" i="26"/>
  <c r="CB396" i="26"/>
  <c r="CJ397" i="26"/>
  <c r="BI395" i="26"/>
  <c r="CK397" i="26"/>
  <c r="CK396" i="26"/>
  <c r="BL403" i="26"/>
  <c r="CJ403" i="26" s="1"/>
  <c r="AZ405" i="26"/>
  <c r="BF405" i="26"/>
  <c r="BL405" i="26"/>
  <c r="AY303" i="26"/>
  <c r="BE303" i="26"/>
  <c r="BK303" i="26"/>
  <c r="BC395" i="26"/>
  <c r="AZ396" i="26"/>
  <c r="AZ402" i="26"/>
  <c r="BF402" i="26"/>
  <c r="BL404" i="26"/>
  <c r="BF409" i="26"/>
  <c r="BU556" i="26"/>
  <c r="CA556" i="26"/>
  <c r="CG558" i="26"/>
  <c r="CG555" i="26"/>
  <c r="CG557" i="26"/>
  <c r="CM557" i="26"/>
  <c r="CM556" i="26"/>
  <c r="AZ410" i="26"/>
  <c r="AZ408" i="26"/>
  <c r="AZ407" i="26"/>
  <c r="AZ403" i="26"/>
  <c r="BF411" i="26"/>
  <c r="BF404" i="26"/>
  <c r="BF410" i="26"/>
  <c r="BF407" i="26"/>
  <c r="BL409" i="26"/>
  <c r="BL406" i="26"/>
  <c r="AX553" i="26"/>
  <c r="BV553" i="26"/>
  <c r="BD553" i="26"/>
  <c r="CB553" i="26"/>
  <c r="CC557" i="26"/>
  <c r="CC555" i="26"/>
  <c r="CC554" i="26"/>
  <c r="CI554" i="26"/>
  <c r="CE555" i="26"/>
  <c r="CE556" i="26"/>
  <c r="CK555" i="26"/>
  <c r="CK560" i="26"/>
  <c r="CJ559" i="26"/>
  <c r="DI555" i="26" s="1"/>
  <c r="CJ555" i="26"/>
  <c r="CJ554" i="26"/>
  <c r="BJ308" i="26"/>
  <c r="AX311" i="26"/>
  <c r="BD311" i="26"/>
  <c r="BJ311" i="26"/>
  <c r="BH395" i="26"/>
  <c r="BO395" i="26"/>
  <c r="CB554" i="26"/>
  <c r="CK556" i="26"/>
  <c r="BG405" i="26"/>
  <c r="AU406" i="26"/>
  <c r="BS409" i="26" s="1"/>
  <c r="BA406" i="26"/>
  <c r="BG406" i="26"/>
  <c r="BM406" i="26"/>
  <c r="BC408" i="26"/>
  <c r="AZ409" i="26"/>
  <c r="CF553" i="26"/>
  <c r="BZ554" i="26"/>
  <c r="BJ559" i="26"/>
  <c r="BL410" i="26"/>
  <c r="BI411" i="26"/>
  <c r="AV553" i="26"/>
  <c r="BF553" i="26"/>
  <c r="BN553" i="26"/>
  <c r="BW559" i="26"/>
  <c r="BW555" i="26"/>
  <c r="BY556" i="26"/>
  <c r="BS559" i="26"/>
  <c r="BX564" i="26"/>
  <c r="BX559" i="26"/>
  <c r="BX556" i="26"/>
  <c r="BX567" i="26"/>
  <c r="BX557" i="26"/>
  <c r="BX554" i="26"/>
  <c r="CD556" i="26"/>
  <c r="CD557" i="26"/>
  <c r="CD555" i="26"/>
  <c r="BV554" i="26"/>
  <c r="BV556" i="26"/>
  <c r="BV555" i="26"/>
  <c r="CH554" i="26"/>
  <c r="BW554" i="26"/>
  <c r="AZ406" i="26"/>
  <c r="BZ553" i="26"/>
  <c r="BB553" i="26"/>
  <c r="BZ560" i="26"/>
  <c r="BZ556" i="26"/>
  <c r="BZ555" i="26"/>
  <c r="BD558" i="26"/>
  <c r="BD567" i="26"/>
  <c r="BJ565" i="26"/>
  <c r="BJ555" i="26"/>
  <c r="BJ569" i="26"/>
  <c r="CH553" i="26"/>
  <c r="BD561" i="26"/>
  <c r="BJ561" i="26"/>
  <c r="BD566" i="26"/>
  <c r="BS557" i="26"/>
  <c r="BS558" i="26"/>
  <c r="BS560" i="26"/>
  <c r="BS556" i="26"/>
  <c r="BS564" i="26"/>
  <c r="BS555" i="26"/>
  <c r="BY557" i="26"/>
  <c r="BY559" i="26"/>
  <c r="BY568" i="26"/>
  <c r="CK559" i="26"/>
  <c r="CK557" i="26"/>
  <c r="CK561" i="26"/>
  <c r="CK562" i="26"/>
  <c r="CK558" i="26"/>
  <c r="DJ555" i="26" s="1"/>
  <c r="CE554" i="26"/>
  <c r="AX557" i="26"/>
  <c r="BD557" i="26"/>
  <c r="BJ557" i="26"/>
  <c r="AX560" i="26"/>
  <c r="BJ560" i="26"/>
  <c r="BG557" i="26"/>
  <c r="CE559" i="26" s="1"/>
  <c r="AU565" i="26"/>
  <c r="BS569" i="26" s="1"/>
  <c r="BM565" i="26"/>
  <c r="CK569" i="26" s="1"/>
  <c r="AX559" i="26"/>
  <c r="BJ567" i="26"/>
  <c r="AX569" i="26"/>
  <c r="AW560" i="26"/>
  <c r="BC560" i="26"/>
  <c r="BI560" i="26"/>
  <c r="BO560" i="26"/>
  <c r="AW566" i="26"/>
  <c r="BC566" i="26"/>
  <c r="BI566" i="26"/>
  <c r="BO566" i="26"/>
  <c r="BZ73" i="30" l="1"/>
  <c r="CG68" i="30"/>
  <c r="CG77" i="30"/>
  <c r="CA71" i="30"/>
  <c r="BZ78" i="30"/>
  <c r="CF73" i="30"/>
  <c r="BZ68" i="30"/>
  <c r="CG73" i="30"/>
  <c r="CA77" i="30"/>
  <c r="BS81" i="30"/>
  <c r="CR67" i="30"/>
  <c r="CM70" i="30"/>
  <c r="BK81" i="30"/>
  <c r="CR75" i="30"/>
  <c r="CM68" i="30"/>
  <c r="CA69" i="30"/>
  <c r="CG72" i="30"/>
  <c r="CS70" i="30"/>
  <c r="CM73" i="30"/>
  <c r="CG78" i="30"/>
  <c r="CP15" i="29"/>
  <c r="CD10" i="29"/>
  <c r="CD7" i="29"/>
  <c r="CG11" i="29"/>
  <c r="CM7" i="29"/>
  <c r="DN6" i="29" s="1"/>
  <c r="CF13" i="29"/>
  <c r="BZ12" i="29"/>
  <c r="BZ14" i="29"/>
  <c r="CA17" i="29"/>
  <c r="CR8" i="29"/>
  <c r="CP20" i="29"/>
  <c r="DQ8" i="29" s="1"/>
  <c r="CP10" i="29"/>
  <c r="DQ7" i="29" s="1"/>
  <c r="CJ13" i="29"/>
  <c r="CJ19" i="29"/>
  <c r="BZ13" i="29"/>
  <c r="CD17" i="29"/>
  <c r="CD8" i="29"/>
  <c r="BJ21" i="29"/>
  <c r="CS17" i="29"/>
  <c r="BG21" i="29"/>
  <c r="BL21" i="29"/>
  <c r="CF18" i="29"/>
  <c r="DF8" i="29"/>
  <c r="CS13" i="29"/>
  <c r="CL18" i="29"/>
  <c r="CA18" i="29"/>
  <c r="CG18" i="29"/>
  <c r="CM18" i="29"/>
  <c r="CA16" i="29"/>
  <c r="BF21" i="29"/>
  <c r="CP12" i="29"/>
  <c r="DP7" i="29"/>
  <c r="CG19" i="29"/>
  <c r="BZ17" i="29"/>
  <c r="CK564" i="26"/>
  <c r="BY563" i="26"/>
  <c r="BY562" i="26"/>
  <c r="CI559" i="26"/>
  <c r="BW560" i="26"/>
  <c r="CV555" i="26" s="1"/>
  <c r="BY565" i="26"/>
  <c r="BT557" i="26"/>
  <c r="BL570" i="26"/>
  <c r="CI564" i="26"/>
  <c r="BA570" i="26"/>
  <c r="BS562" i="26"/>
  <c r="BS563" i="26"/>
  <c r="CR555" i="26" s="1"/>
  <c r="BX560" i="26"/>
  <c r="BW558" i="26"/>
  <c r="CB556" i="26"/>
  <c r="CJ556" i="26"/>
  <c r="CG556" i="26"/>
  <c r="BT555" i="26"/>
  <c r="BW564" i="26"/>
  <c r="BX568" i="26"/>
  <c r="CC561" i="26"/>
  <c r="DB555" i="26" s="1"/>
  <c r="AZ570" i="26"/>
  <c r="BT556" i="26"/>
  <c r="BZ561" i="26"/>
  <c r="BU565" i="26"/>
  <c r="BY561" i="26"/>
  <c r="CX556" i="26" s="1"/>
  <c r="BZ562" i="26"/>
  <c r="CJ557" i="26"/>
  <c r="CI555" i="26"/>
  <c r="CI560" i="26"/>
  <c r="CC560" i="26"/>
  <c r="CM555" i="26"/>
  <c r="CF563" i="26"/>
  <c r="BY569" i="26"/>
  <c r="BW557" i="26"/>
  <c r="CM558" i="26"/>
  <c r="CM559" i="26"/>
  <c r="BZ557" i="26"/>
  <c r="CJ560" i="26"/>
  <c r="CL560" i="26"/>
  <c r="BX565" i="26"/>
  <c r="BY567" i="26"/>
  <c r="BY564" i="26"/>
  <c r="BW561" i="26"/>
  <c r="BZ563" i="26"/>
  <c r="BW556" i="26"/>
  <c r="BK570" i="26"/>
  <c r="CG559" i="26"/>
  <c r="CJ561" i="26"/>
  <c r="BW569" i="26"/>
  <c r="CC565" i="26"/>
  <c r="CD562" i="26"/>
  <c r="CI569" i="26"/>
  <c r="DH557" i="26" s="1"/>
  <c r="CA15" i="27"/>
  <c r="CM12" i="27"/>
  <c r="CM13" i="27"/>
  <c r="CM16" i="27"/>
  <c r="BU6" i="27"/>
  <c r="CG8" i="27"/>
  <c r="CM19" i="27"/>
  <c r="CM20" i="27"/>
  <c r="CP8" i="27"/>
  <c r="CA10" i="27"/>
  <c r="BU15" i="27"/>
  <c r="CG11" i="27"/>
  <c r="CM14" i="27"/>
  <c r="CM11" i="27"/>
  <c r="CM17" i="27"/>
  <c r="BN21" i="27"/>
  <c r="CJ7" i="27"/>
  <c r="BZ8" i="27"/>
  <c r="CA19" i="27"/>
  <c r="CG14" i="27"/>
  <c r="CG17" i="27"/>
  <c r="BX8" i="27"/>
  <c r="CA7" i="27"/>
  <c r="CP9" i="27"/>
  <c r="CE16" i="27"/>
  <c r="CA6" i="27"/>
  <c r="DC8" i="27"/>
  <c r="CA11" i="27"/>
  <c r="CA5" i="27"/>
  <c r="CE7" i="27"/>
  <c r="CM6" i="27"/>
  <c r="CG15" i="27"/>
  <c r="CP13" i="27"/>
  <c r="CG10" i="27"/>
  <c r="CA9" i="27"/>
  <c r="BZ7" i="27"/>
  <c r="CL8" i="27"/>
  <c r="CA8" i="27"/>
  <c r="CG12" i="27"/>
  <c r="CG9" i="27"/>
  <c r="CA16" i="27"/>
  <c r="BX6" i="27"/>
  <c r="CA18" i="27"/>
  <c r="CF9" i="27"/>
  <c r="CG18" i="27"/>
  <c r="CL12" i="27"/>
  <c r="CD8" i="27"/>
  <c r="BU20" i="27"/>
  <c r="BZ10" i="27"/>
  <c r="CJ13" i="27"/>
  <c r="CG19" i="27"/>
  <c r="CD12" i="27"/>
  <c r="DD6" i="27" s="1"/>
  <c r="CJ8" i="27"/>
  <c r="BZ6" i="27"/>
  <c r="BH21" i="27"/>
  <c r="CJ9" i="27"/>
  <c r="CL13" i="27"/>
  <c r="CF10" i="27"/>
  <c r="CA20" i="27"/>
  <c r="BU14" i="27"/>
  <c r="BZ13" i="27"/>
  <c r="CK18" i="27"/>
  <c r="CG20" i="27"/>
  <c r="BZ11" i="27"/>
  <c r="CF8" i="27"/>
  <c r="CL9" i="27"/>
  <c r="CA14" i="27"/>
  <c r="DA7" i="27" s="1"/>
  <c r="BU17" i="27"/>
  <c r="BU11" i="27"/>
  <c r="BU10" i="27"/>
  <c r="CE6" i="27"/>
  <c r="CM7" i="27"/>
  <c r="CL17" i="27"/>
  <c r="CG16" i="27"/>
  <c r="CA13" i="27"/>
  <c r="BZ9" i="27"/>
  <c r="CL10" i="27"/>
  <c r="BU16" i="27"/>
  <c r="BU12" i="27"/>
  <c r="BU13" i="27"/>
  <c r="CL11" i="27"/>
  <c r="DL7" i="27" s="1"/>
  <c r="CA12" i="27"/>
  <c r="BU8" i="27"/>
  <c r="BU18" i="27"/>
  <c r="BU19" i="27"/>
  <c r="BZ19" i="27"/>
  <c r="CA17" i="27"/>
  <c r="BU7" i="27"/>
  <c r="AV21" i="27"/>
  <c r="CF14" i="27"/>
  <c r="BY13" i="27"/>
  <c r="BF21" i="27"/>
  <c r="CC411" i="26"/>
  <c r="CB400" i="26"/>
  <c r="BZ410" i="26"/>
  <c r="CD399" i="26"/>
  <c r="CC402" i="26"/>
  <c r="BW400" i="26"/>
  <c r="CF403" i="26"/>
  <c r="DE397" i="26" s="1"/>
  <c r="CB399" i="26"/>
  <c r="CB398" i="26"/>
  <c r="CC403" i="26"/>
  <c r="DB397" i="26" s="1"/>
  <c r="BW398" i="26"/>
  <c r="CF398" i="26"/>
  <c r="CF409" i="26"/>
  <c r="CB407" i="26"/>
  <c r="CB397" i="26"/>
  <c r="CF404" i="26"/>
  <c r="CC407" i="26"/>
  <c r="BW401" i="26"/>
  <c r="CF399" i="26"/>
  <c r="CH404" i="26"/>
  <c r="CB404" i="26"/>
  <c r="CA405" i="26"/>
  <c r="BS402" i="26"/>
  <c r="BW399" i="26"/>
  <c r="CF401" i="26"/>
  <c r="CB402" i="26"/>
  <c r="CC401" i="26"/>
  <c r="CE305" i="26"/>
  <c r="BT302" i="26"/>
  <c r="CE306" i="26"/>
  <c r="DD300" i="26" s="1"/>
  <c r="CF314" i="26"/>
  <c r="CD302" i="26"/>
  <c r="BU310" i="26"/>
  <c r="BU308" i="26"/>
  <c r="CT300" i="26" s="1"/>
  <c r="CE310" i="26"/>
  <c r="CE309" i="26"/>
  <c r="BS312" i="26"/>
  <c r="BS309" i="26"/>
  <c r="CE303" i="26"/>
  <c r="CZ302" i="26"/>
  <c r="BY310" i="26"/>
  <c r="BY309" i="26"/>
  <c r="BV303" i="26"/>
  <c r="BT307" i="26"/>
  <c r="CL304" i="26"/>
  <c r="BZ305" i="26"/>
  <c r="BU312" i="26"/>
  <c r="BU314" i="26"/>
  <c r="CE304" i="26"/>
  <c r="CE313" i="26"/>
  <c r="AU315" i="26"/>
  <c r="BS313" i="26"/>
  <c r="BT301" i="26"/>
  <c r="CK309" i="26"/>
  <c r="BY308" i="26"/>
  <c r="BY313" i="26"/>
  <c r="BV306" i="26"/>
  <c r="BS314" i="26"/>
  <c r="CH305" i="26"/>
  <c r="BS301" i="26"/>
  <c r="BU313" i="26"/>
  <c r="CE312" i="26"/>
  <c r="BG315" i="26"/>
  <c r="BS308" i="26"/>
  <c r="CR300" i="26" s="1"/>
  <c r="CR302" i="26" s="1"/>
  <c r="BS302" i="26"/>
  <c r="CK308" i="26"/>
  <c r="CK311" i="26"/>
  <c r="BY314" i="26"/>
  <c r="BY312" i="26"/>
  <c r="BV302" i="26"/>
  <c r="BV308" i="26"/>
  <c r="CU300" i="26" s="1"/>
  <c r="CJ304" i="26"/>
  <c r="DI300" i="26" s="1"/>
  <c r="BS303" i="26"/>
  <c r="BS305" i="26"/>
  <c r="CK312" i="26"/>
  <c r="BT300" i="26"/>
  <c r="CK314" i="26"/>
  <c r="DJ302" i="26" s="1"/>
  <c r="CK313" i="26"/>
  <c r="BS310" i="26"/>
  <c r="CE314" i="26"/>
  <c r="DD302" i="26" s="1"/>
  <c r="CE307" i="26"/>
  <c r="BS306" i="26"/>
  <c r="CK306" i="26"/>
  <c r="BA315" i="26"/>
  <c r="BV281" i="26"/>
  <c r="CM277" i="26"/>
  <c r="CM281" i="26"/>
  <c r="CA269" i="26"/>
  <c r="BC283" i="26"/>
  <c r="BT269" i="26"/>
  <c r="BS268" i="26"/>
  <c r="BV278" i="26"/>
  <c r="CM282" i="26"/>
  <c r="CM276" i="26"/>
  <c r="CA275" i="26"/>
  <c r="CZ270" i="26" s="1"/>
  <c r="CA277" i="26"/>
  <c r="CA276" i="26"/>
  <c r="BZ279" i="26"/>
  <c r="BS269" i="26"/>
  <c r="CC276" i="26"/>
  <c r="BV280" i="26"/>
  <c r="CM273" i="26"/>
  <c r="CM271" i="26"/>
  <c r="CM278" i="26"/>
  <c r="CA281" i="26"/>
  <c r="CA282" i="26"/>
  <c r="CA278" i="26"/>
  <c r="CM279" i="26"/>
  <c r="CM280" i="26"/>
  <c r="CA271" i="26"/>
  <c r="CA273" i="26"/>
  <c r="CA280" i="26"/>
  <c r="CM272" i="26"/>
  <c r="CW204" i="26"/>
  <c r="CL209" i="26"/>
  <c r="CD206" i="26"/>
  <c r="BF219" i="26"/>
  <c r="CD211" i="26"/>
  <c r="CD205" i="26"/>
  <c r="BS210" i="26"/>
  <c r="CB210" i="26"/>
  <c r="DA204" i="26" s="1"/>
  <c r="BX210" i="26"/>
  <c r="CW205" i="26" s="1"/>
  <c r="BX211" i="26"/>
  <c r="BX217" i="26"/>
  <c r="BY215" i="26"/>
  <c r="BV218" i="26"/>
  <c r="CK207" i="26"/>
  <c r="DJ204" i="26" s="1"/>
  <c r="CD214" i="26"/>
  <c r="CD208" i="26"/>
  <c r="BX218" i="26"/>
  <c r="CW206" i="26" s="1"/>
  <c r="CE205" i="26"/>
  <c r="BV209" i="26"/>
  <c r="BV217" i="26"/>
  <c r="BV212" i="26"/>
  <c r="CU204" i="26" s="1"/>
  <c r="CD209" i="26"/>
  <c r="CF206" i="26"/>
  <c r="CB214" i="26"/>
  <c r="CD210" i="26"/>
  <c r="CD216" i="26"/>
  <c r="CD215" i="26"/>
  <c r="BX212" i="26"/>
  <c r="BX208" i="26"/>
  <c r="BY208" i="26"/>
  <c r="BV211" i="26"/>
  <c r="BV214" i="26"/>
  <c r="CD213" i="26"/>
  <c r="CB213" i="26"/>
  <c r="CD212" i="26"/>
  <c r="DC204" i="26" s="1"/>
  <c r="CD218" i="26"/>
  <c r="CB209" i="26"/>
  <c r="BX207" i="26"/>
  <c r="AZ219" i="26"/>
  <c r="BX215" i="26"/>
  <c r="CC53" i="31"/>
  <c r="CK56" i="31"/>
  <c r="BN57" i="31"/>
  <c r="CC45" i="31"/>
  <c r="CC51" i="31"/>
  <c r="BC57" i="31"/>
  <c r="CL47" i="31"/>
  <c r="CT52" i="31"/>
  <c r="CB52" i="31"/>
  <c r="CT50" i="31"/>
  <c r="CF47" i="31"/>
  <c r="CJ47" i="31"/>
  <c r="CH44" i="31"/>
  <c r="CH55" i="31"/>
  <c r="CK53" i="31"/>
  <c r="CK54" i="31"/>
  <c r="CH47" i="31"/>
  <c r="BZ43" i="31"/>
  <c r="CO51" i="31"/>
  <c r="CI47" i="31"/>
  <c r="CI49" i="31"/>
  <c r="CI55" i="31"/>
  <c r="BW44" i="31"/>
  <c r="BW51" i="31"/>
  <c r="AW57" i="31"/>
  <c r="CL45" i="31"/>
  <c r="CM42" i="31"/>
  <c r="CM56" i="31"/>
  <c r="CA44" i="31"/>
  <c r="CQ52" i="31"/>
  <c r="CQ53" i="31"/>
  <c r="CF50" i="31"/>
  <c r="BZ51" i="31"/>
  <c r="CS50" i="31"/>
  <c r="CN45" i="31"/>
  <c r="CN50" i="31"/>
  <c r="CC47" i="31"/>
  <c r="CB53" i="31"/>
  <c r="CO55" i="31"/>
  <c r="CG47" i="31"/>
  <c r="CD54" i="31"/>
  <c r="CN48" i="31"/>
  <c r="CN49" i="31"/>
  <c r="CC48" i="31"/>
  <c r="CC54" i="31"/>
  <c r="CT46" i="31"/>
  <c r="CL46" i="31"/>
  <c r="CB56" i="31"/>
  <c r="CT47" i="31"/>
  <c r="CN51" i="31"/>
  <c r="CJ48" i="31"/>
  <c r="CD47" i="31"/>
  <c r="CH48" i="31"/>
  <c r="CH56" i="31"/>
  <c r="CE55" i="31"/>
  <c r="CE51" i="31"/>
  <c r="BZ45" i="31"/>
  <c r="CO48" i="31"/>
  <c r="CO56" i="31"/>
  <c r="CI45" i="31"/>
  <c r="CI52" i="31"/>
  <c r="BW42" i="31"/>
  <c r="BW48" i="31"/>
  <c r="BW54" i="31"/>
  <c r="CS46" i="31"/>
  <c r="CM48" i="31"/>
  <c r="CG44" i="31"/>
  <c r="CG55" i="31"/>
  <c r="CA50" i="31"/>
  <c r="CQ51" i="31"/>
  <c r="CC43" i="31"/>
  <c r="CS52" i="31"/>
  <c r="BG57" i="31"/>
  <c r="CR52" i="31"/>
  <c r="CF55" i="31"/>
  <c r="CD50" i="31"/>
  <c r="CS54" i="31"/>
  <c r="BM57" i="31"/>
  <c r="CA49" i="31"/>
  <c r="BT57" i="31"/>
  <c r="CN52" i="31"/>
  <c r="CC49" i="31"/>
  <c r="DD43" i="31" s="1"/>
  <c r="CC55" i="31"/>
  <c r="CN54" i="31"/>
  <c r="CT56" i="31"/>
  <c r="BL57" i="31"/>
  <c r="BB57" i="31"/>
  <c r="CT45" i="31"/>
  <c r="DU42" i="31" s="1"/>
  <c r="CH46" i="31"/>
  <c r="CH42" i="31"/>
  <c r="CK50" i="31"/>
  <c r="BK57" i="31"/>
  <c r="CE54" i="31"/>
  <c r="CS47" i="31"/>
  <c r="BZ44" i="31"/>
  <c r="CO49" i="31"/>
  <c r="CI46" i="31"/>
  <c r="CI53" i="31"/>
  <c r="BW49" i="31"/>
  <c r="BW55" i="31"/>
  <c r="CM43" i="31"/>
  <c r="CR45" i="31"/>
  <c r="CH54" i="31"/>
  <c r="CO53" i="31"/>
  <c r="CG48" i="31"/>
  <c r="CT44" i="31"/>
  <c r="CT48" i="31"/>
  <c r="CT54" i="31"/>
  <c r="CO46" i="31"/>
  <c r="CN46" i="31"/>
  <c r="CT51" i="31"/>
  <c r="CN43" i="31"/>
  <c r="CA55" i="31"/>
  <c r="CN47" i="31"/>
  <c r="CN55" i="31"/>
  <c r="CC44" i="31"/>
  <c r="CC50" i="31"/>
  <c r="CC56" i="31"/>
  <c r="BX45" i="31"/>
  <c r="CN53" i="31"/>
  <c r="CT49" i="31"/>
  <c r="CF51" i="31"/>
  <c r="CR49" i="31"/>
  <c r="DS42" i="31" s="1"/>
  <c r="CF48" i="31"/>
  <c r="CH51" i="31"/>
  <c r="CK52" i="31"/>
  <c r="CE56" i="31"/>
  <c r="CO47" i="31"/>
  <c r="CI48" i="31"/>
  <c r="BW43" i="31"/>
  <c r="BW50" i="31"/>
  <c r="CM46" i="31"/>
  <c r="CQ47" i="31"/>
  <c r="CL51" i="31"/>
  <c r="BZ47" i="31"/>
  <c r="CL56" i="31"/>
  <c r="CN42" i="31"/>
  <c r="DU8" i="31"/>
  <c r="BE21" i="31"/>
  <c r="CC10" i="31"/>
  <c r="CE18" i="31"/>
  <c r="CB8" i="31"/>
  <c r="CN20" i="31"/>
  <c r="CB16" i="31"/>
  <c r="CB19" i="31"/>
  <c r="CQ5" i="31"/>
  <c r="BY9" i="31"/>
  <c r="BW9" i="31"/>
  <c r="CI10" i="31"/>
  <c r="CI12" i="31"/>
  <c r="BI21" i="31"/>
  <c r="CT11" i="31"/>
  <c r="CT18" i="31"/>
  <c r="CH14" i="31"/>
  <c r="CH11" i="31"/>
  <c r="CI8" i="31"/>
  <c r="CP19" i="31"/>
  <c r="CD11" i="31"/>
  <c r="BW12" i="31"/>
  <c r="CD16" i="31"/>
  <c r="CB14" i="31"/>
  <c r="CC15" i="31"/>
  <c r="CC16" i="31"/>
  <c r="BN21" i="31"/>
  <c r="CB17" i="31"/>
  <c r="BW10" i="31"/>
  <c r="CH9" i="31"/>
  <c r="CI16" i="31"/>
  <c r="CI17" i="31"/>
  <c r="CT14" i="31"/>
  <c r="CH13" i="31"/>
  <c r="CO16" i="31"/>
  <c r="CD13" i="31"/>
  <c r="CC7" i="31"/>
  <c r="CC9" i="31"/>
  <c r="CE10" i="31"/>
  <c r="CN16" i="31"/>
  <c r="CN18" i="31"/>
  <c r="CB11" i="31"/>
  <c r="CB20" i="31"/>
  <c r="BW13" i="31"/>
  <c r="CI9" i="31"/>
  <c r="CI18" i="31"/>
  <c r="CT16" i="31"/>
  <c r="CT19" i="31"/>
  <c r="CH16" i="31"/>
  <c r="BH21" i="31"/>
  <c r="CM20" i="31"/>
  <c r="BB21" i="31"/>
  <c r="BW6" i="31"/>
  <c r="CD15" i="31"/>
  <c r="AY21" i="31"/>
  <c r="CJ20" i="31"/>
  <c r="BD21" i="31"/>
  <c r="CC8" i="31"/>
  <c r="CC18" i="31"/>
  <c r="CB10" i="31"/>
  <c r="CB12" i="31"/>
  <c r="BW8" i="31"/>
  <c r="BY14" i="31"/>
  <c r="AW21" i="31"/>
  <c r="CI19" i="31"/>
  <c r="BT21" i="31"/>
  <c r="CH12" i="31"/>
  <c r="CH18" i="31"/>
  <c r="BC21" i="31"/>
  <c r="BW15" i="31"/>
  <c r="CK16" i="31"/>
  <c r="BP21" i="31"/>
  <c r="BX19" i="31"/>
  <c r="CI14" i="31"/>
  <c r="CP16" i="31"/>
  <c r="CQ13" i="31"/>
  <c r="DR6" i="31" s="1"/>
  <c r="CP14" i="31"/>
  <c r="CC14" i="31"/>
  <c r="CB13" i="31"/>
  <c r="CB15" i="31"/>
  <c r="BY10" i="31"/>
  <c r="CI11" i="31"/>
  <c r="CH15" i="31"/>
  <c r="BY17" i="31"/>
  <c r="CD20" i="31"/>
  <c r="BV183" i="26"/>
  <c r="CM171" i="26"/>
  <c r="CK172" i="26"/>
  <c r="CH174" i="26"/>
  <c r="CH179" i="26"/>
  <c r="CH180" i="26"/>
  <c r="BV178" i="26"/>
  <c r="CD180" i="26"/>
  <c r="CJ176" i="26"/>
  <c r="CK171" i="26"/>
  <c r="CI182" i="26"/>
  <c r="CH176" i="26"/>
  <c r="CH177" i="26"/>
  <c r="DG171" i="26" s="1"/>
  <c r="CB178" i="26"/>
  <c r="CJ173" i="26"/>
  <c r="CH181" i="26"/>
  <c r="BT181" i="26"/>
  <c r="BV179" i="26"/>
  <c r="CU171" i="26" s="1"/>
  <c r="CI181" i="26"/>
  <c r="CI179" i="26"/>
  <c r="CI184" i="26"/>
  <c r="CH178" i="26"/>
  <c r="CB177" i="26"/>
  <c r="DA171" i="26" s="1"/>
  <c r="CJ175" i="26"/>
  <c r="DI171" i="26" s="1"/>
  <c r="CK174" i="26"/>
  <c r="DJ171" i="26" s="1"/>
  <c r="CM183" i="26"/>
  <c r="BU172" i="26"/>
  <c r="BE186" i="26"/>
  <c r="CJ178" i="26"/>
  <c r="CE175" i="26"/>
  <c r="CD179" i="26"/>
  <c r="DC171" i="26" s="1"/>
  <c r="AY186" i="26"/>
  <c r="CJ172" i="26"/>
  <c r="CJ8" i="28"/>
  <c r="CC12" i="28"/>
  <c r="DB6" i="28" s="1"/>
  <c r="CD20" i="28"/>
  <c r="CD15" i="28"/>
  <c r="BW6" i="28"/>
  <c r="CJ7" i="28"/>
  <c r="CC19" i="28"/>
  <c r="CC11" i="28"/>
  <c r="BX11" i="28"/>
  <c r="CI7" i="28"/>
  <c r="BW9" i="28"/>
  <c r="CJ5" i="28"/>
  <c r="CJ11" i="28"/>
  <c r="CJ18" i="28"/>
  <c r="CJ9" i="28"/>
  <c r="CD7" i="28"/>
  <c r="BW12" i="28"/>
  <c r="CJ6" i="28"/>
  <c r="CJ13" i="28"/>
  <c r="CC18" i="28"/>
  <c r="BW19" i="28"/>
  <c r="BH21" i="28"/>
  <c r="CJ10" i="28"/>
  <c r="DI6" i="28" s="1"/>
  <c r="CD6" i="28"/>
  <c r="BF21" i="28"/>
  <c r="BW8" i="28"/>
  <c r="BW17" i="28"/>
  <c r="CJ16" i="28"/>
  <c r="CJ15" i="28"/>
  <c r="CJ12" i="28"/>
  <c r="BX16" i="28"/>
  <c r="BX17" i="28"/>
  <c r="CJ14" i="28"/>
  <c r="BV7" i="28"/>
  <c r="CB7" i="28"/>
  <c r="BU7" i="28"/>
  <c r="CC20" i="28"/>
  <c r="CC16" i="28"/>
  <c r="CC15" i="28"/>
  <c r="CD10" i="28"/>
  <c r="CD11" i="28"/>
  <c r="AY21" i="28"/>
  <c r="BW18" i="28"/>
  <c r="BL21" i="28"/>
  <c r="CJ17" i="28"/>
  <c r="CC13" i="28"/>
  <c r="CD12" i="28"/>
  <c r="BX7" i="28"/>
  <c r="BX19" i="28"/>
  <c r="BX14" i="28"/>
  <c r="AZ21" i="28"/>
  <c r="CD14" i="28"/>
  <c r="DC6" i="28" s="1"/>
  <c r="CD13" i="28"/>
  <c r="CJ20" i="28"/>
  <c r="BX8" i="28"/>
  <c r="CD9" i="28"/>
  <c r="BX9" i="28"/>
  <c r="CD16" i="28"/>
  <c r="BW20" i="28"/>
  <c r="BV20" i="28"/>
  <c r="CG14" i="28"/>
  <c r="CI14" i="28"/>
  <c r="CI19" i="28"/>
  <c r="CG6" i="28"/>
  <c r="CM20" i="28"/>
  <c r="CI13" i="28"/>
  <c r="BK21" i="28"/>
  <c r="CM7" i="28"/>
  <c r="BE21" i="28"/>
  <c r="BU11" i="28"/>
  <c r="BW14" i="28"/>
  <c r="BV5" i="28"/>
  <c r="CG10" i="28"/>
  <c r="CF17" i="28"/>
  <c r="BW16" i="28"/>
  <c r="BW10" i="28"/>
  <c r="BW13" i="28"/>
  <c r="CI11" i="28"/>
  <c r="DH7" i="28" s="1"/>
  <c r="CI20" i="28"/>
  <c r="CM16" i="28"/>
  <c r="CM11" i="28"/>
  <c r="BU9" i="28"/>
  <c r="BV9" i="28"/>
  <c r="CB12" i="28"/>
  <c r="DA6" i="28" s="1"/>
  <c r="BU20" i="28"/>
  <c r="CM10" i="28"/>
  <c r="CM9" i="28"/>
  <c r="BV6" i="28"/>
  <c r="BO21" i="28"/>
  <c r="CM13" i="28"/>
  <c r="BU13" i="28"/>
  <c r="BV8" i="28"/>
  <c r="CM8" i="28"/>
  <c r="CM12" i="28"/>
  <c r="BV10" i="28"/>
  <c r="CF12" i="28"/>
  <c r="BZ17" i="28"/>
  <c r="CM14" i="28"/>
  <c r="BV11" i="28"/>
  <c r="CH13" i="28"/>
  <c r="CB17" i="28"/>
  <c r="BU19" i="28"/>
  <c r="CA11" i="28"/>
  <c r="CG7" i="28"/>
  <c r="CF68" i="30"/>
  <c r="CM78" i="30"/>
  <c r="CA70" i="30"/>
  <c r="BZ75" i="30"/>
  <c r="CR78" i="30"/>
  <c r="CR73" i="30"/>
  <c r="DS66" i="30" s="1"/>
  <c r="CF70" i="30"/>
  <c r="BZ71" i="30"/>
  <c r="CS73" i="30"/>
  <c r="DT66" i="30" s="1"/>
  <c r="CS74" i="30"/>
  <c r="CM67" i="30"/>
  <c r="DN66" i="30" s="1"/>
  <c r="CM69" i="30"/>
  <c r="CM80" i="30"/>
  <c r="DN68" i="30" s="1"/>
  <c r="CG67" i="30"/>
  <c r="CG74" i="30"/>
  <c r="CG75" i="30"/>
  <c r="CA76" i="30"/>
  <c r="BA81" i="30"/>
  <c r="CA74" i="30"/>
  <c r="CR69" i="30"/>
  <c r="BZ74" i="30"/>
  <c r="CM75" i="30"/>
  <c r="CA66" i="30"/>
  <c r="CR71" i="30"/>
  <c r="CF65" i="30"/>
  <c r="CF71" i="30"/>
  <c r="DG66" i="30" s="1"/>
  <c r="BZ67" i="30"/>
  <c r="BZ72" i="30"/>
  <c r="DP68" i="30"/>
  <c r="CS69" i="30"/>
  <c r="CS75" i="30"/>
  <c r="CS76" i="30"/>
  <c r="CM72" i="30"/>
  <c r="CM79" i="30"/>
  <c r="CG70" i="30"/>
  <c r="CG79" i="30"/>
  <c r="CG80" i="30"/>
  <c r="CA73" i="30"/>
  <c r="CA75" i="30"/>
  <c r="BF81" i="30"/>
  <c r="CR68" i="30"/>
  <c r="DF68" i="30"/>
  <c r="AZ81" i="30"/>
  <c r="CR66" i="30"/>
  <c r="CR70" i="30"/>
  <c r="CF66" i="30"/>
  <c r="CF74" i="30"/>
  <c r="BZ69" i="30"/>
  <c r="DK68" i="30"/>
  <c r="CS78" i="30"/>
  <c r="CS79" i="30"/>
  <c r="CM66" i="30"/>
  <c r="CM74" i="30"/>
  <c r="BM81" i="30"/>
  <c r="BG81" i="30"/>
  <c r="CA67" i="30"/>
  <c r="CA79" i="30"/>
  <c r="CA78" i="30"/>
  <c r="DL68" i="30"/>
  <c r="BL81" i="30"/>
  <c r="CM76" i="30"/>
  <c r="CA80" i="30"/>
  <c r="CF77" i="30"/>
  <c r="CR74" i="30"/>
  <c r="CF72" i="30"/>
  <c r="CS71" i="30"/>
  <c r="CM71" i="30"/>
  <c r="CG71" i="30"/>
  <c r="CG66" i="30"/>
  <c r="CA68" i="30"/>
  <c r="CA72" i="30"/>
  <c r="CS5" i="29"/>
  <c r="CM10" i="29"/>
  <c r="CL5" i="29"/>
  <c r="BP21" i="29"/>
  <c r="CR20" i="29"/>
  <c r="DS8" i="29" s="1"/>
  <c r="CP17" i="29"/>
  <c r="CG10" i="29"/>
  <c r="CG13" i="29"/>
  <c r="BI21" i="29"/>
  <c r="CS10" i="29"/>
  <c r="CS12" i="29"/>
  <c r="DT6" i="29" s="1"/>
  <c r="CS18" i="29"/>
  <c r="CM11" i="29"/>
  <c r="CM13" i="29"/>
  <c r="CM19" i="29"/>
  <c r="CL7" i="29"/>
  <c r="CL8" i="29"/>
  <c r="CL17" i="29"/>
  <c r="CF17" i="29"/>
  <c r="CF12" i="29"/>
  <c r="CF20" i="29"/>
  <c r="DG8" i="29" s="1"/>
  <c r="BZ8" i="29"/>
  <c r="CA6" i="29"/>
  <c r="CA11" i="29"/>
  <c r="CG15" i="29"/>
  <c r="CS14" i="29"/>
  <c r="BM21" i="29"/>
  <c r="BY20" i="29"/>
  <c r="BR21" i="29"/>
  <c r="CR15" i="29"/>
  <c r="BY14" i="29"/>
  <c r="CG9" i="29"/>
  <c r="CG16" i="29"/>
  <c r="DH6" i="29" s="1"/>
  <c r="CX8" i="29"/>
  <c r="CS6" i="29"/>
  <c r="CS15" i="29"/>
  <c r="BS21" i="29"/>
  <c r="CM5" i="29"/>
  <c r="CM16" i="29"/>
  <c r="CL9" i="29"/>
  <c r="CL6" i="29"/>
  <c r="CL16" i="29"/>
  <c r="CF9" i="29"/>
  <c r="CF6" i="29"/>
  <c r="CF16" i="29"/>
  <c r="BZ19" i="29"/>
  <c r="CA10" i="29"/>
  <c r="CA14" i="29"/>
  <c r="CA20" i="29"/>
  <c r="CR16" i="29"/>
  <c r="CP16" i="29"/>
  <c r="CR14" i="29"/>
  <c r="CP14" i="29"/>
  <c r="CG7" i="29"/>
  <c r="CG17" i="29"/>
  <c r="CS8" i="29"/>
  <c r="CS16" i="29"/>
  <c r="CM8" i="29"/>
  <c r="CM6" i="29"/>
  <c r="CM17" i="29"/>
  <c r="CL12" i="29"/>
  <c r="CL15" i="29"/>
  <c r="CL19" i="29"/>
  <c r="CF7" i="29"/>
  <c r="CF10" i="29"/>
  <c r="CF19" i="29"/>
  <c r="BZ16" i="29"/>
  <c r="CA15" i="29"/>
  <c r="BA21" i="29"/>
  <c r="CR19" i="29"/>
  <c r="CS20" i="29"/>
  <c r="CL13" i="29"/>
  <c r="CP19" i="29"/>
  <c r="CR17" i="29"/>
  <c r="CP13" i="29"/>
  <c r="CG12" i="29"/>
  <c r="CS9" i="29"/>
  <c r="CS11" i="29"/>
  <c r="CM9" i="29"/>
  <c r="CM12" i="29"/>
  <c r="CL14" i="29"/>
  <c r="CL11" i="29"/>
  <c r="DM6" i="29" s="1"/>
  <c r="CF14" i="29"/>
  <c r="CF11" i="29"/>
  <c r="DG6" i="29" s="1"/>
  <c r="CD563" i="26"/>
  <c r="DC555" i="26" s="1"/>
  <c r="CD566" i="26"/>
  <c r="BW565" i="26"/>
  <c r="BT563" i="26"/>
  <c r="CS555" i="26" s="1"/>
  <c r="CL567" i="26"/>
  <c r="CJ562" i="26"/>
  <c r="CI562" i="26"/>
  <c r="CI561" i="26"/>
  <c r="CA557" i="26"/>
  <c r="BW562" i="26"/>
  <c r="BZ567" i="26"/>
  <c r="BZ564" i="26"/>
  <c r="BX561" i="26"/>
  <c r="CW557" i="26" s="1"/>
  <c r="CD565" i="26"/>
  <c r="BF570" i="26"/>
  <c r="CD568" i="26"/>
  <c r="BX563" i="26"/>
  <c r="BX562" i="26"/>
  <c r="BW568" i="26"/>
  <c r="BW567" i="26"/>
  <c r="CL564" i="26"/>
  <c r="CF567" i="26"/>
  <c r="CJ567" i="26"/>
  <c r="CJ563" i="26"/>
  <c r="CJ564" i="26"/>
  <c r="CI556" i="26"/>
  <c r="CI563" i="26"/>
  <c r="CC559" i="26"/>
  <c r="CC567" i="26"/>
  <c r="CA555" i="26"/>
  <c r="BU555" i="26"/>
  <c r="BZ566" i="26"/>
  <c r="CD559" i="26"/>
  <c r="CF554" i="26"/>
  <c r="CF560" i="26"/>
  <c r="CJ569" i="26"/>
  <c r="DI557" i="26" s="1"/>
  <c r="CJ565" i="26"/>
  <c r="CJ566" i="26"/>
  <c r="CI568" i="26"/>
  <c r="CI565" i="26"/>
  <c r="CC556" i="26"/>
  <c r="CC562" i="26"/>
  <c r="CC569" i="26"/>
  <c r="DB557" i="26" s="1"/>
  <c r="CA558" i="26"/>
  <c r="BU558" i="26"/>
  <c r="CE567" i="26"/>
  <c r="BZ558" i="26"/>
  <c r="CD560" i="26"/>
  <c r="CI558" i="26"/>
  <c r="DH555" i="26" s="1"/>
  <c r="CC568" i="26"/>
  <c r="BU554" i="26"/>
  <c r="CD558" i="26"/>
  <c r="CD561" i="26"/>
  <c r="CD567" i="26"/>
  <c r="BX566" i="26"/>
  <c r="BW566" i="26"/>
  <c r="AY570" i="26"/>
  <c r="CF556" i="26"/>
  <c r="CJ568" i="26"/>
  <c r="CI567" i="26"/>
  <c r="CC558" i="26"/>
  <c r="BE570" i="26"/>
  <c r="CA565" i="26"/>
  <c r="CR557" i="26"/>
  <c r="BZ559" i="26"/>
  <c r="CD569" i="26"/>
  <c r="DC557" i="26" s="1"/>
  <c r="BX558" i="26"/>
  <c r="CF555" i="26"/>
  <c r="CC566" i="26"/>
  <c r="CI557" i="26"/>
  <c r="CI566" i="26"/>
  <c r="CC564" i="26"/>
  <c r="CF13" i="27"/>
  <c r="BY15" i="27"/>
  <c r="CY7" i="27" s="1"/>
  <c r="CF11" i="27"/>
  <c r="CP15" i="27"/>
  <c r="BQ21" i="27"/>
  <c r="AZ21" i="27"/>
  <c r="CF20" i="27"/>
  <c r="BZ12" i="27"/>
  <c r="BY10" i="27"/>
  <c r="BY16" i="27"/>
  <c r="CK10" i="27"/>
  <c r="DK7" i="27" s="1"/>
  <c r="CK15" i="27"/>
  <c r="CJ16" i="27"/>
  <c r="CF12" i="27"/>
  <c r="CP16" i="27"/>
  <c r="CP10" i="27"/>
  <c r="CK19" i="27"/>
  <c r="BY11" i="27"/>
  <c r="BZ15" i="27"/>
  <c r="BL21" i="27"/>
  <c r="CK16" i="27"/>
  <c r="CF15" i="27"/>
  <c r="DF6" i="27" s="1"/>
  <c r="CP14" i="27"/>
  <c r="DP6" i="27" s="1"/>
  <c r="CP17" i="27"/>
  <c r="CP19" i="27"/>
  <c r="CP11" i="27"/>
  <c r="CE19" i="27"/>
  <c r="BZ16" i="27"/>
  <c r="CK11" i="27"/>
  <c r="CK17" i="27"/>
  <c r="CJ14" i="27"/>
  <c r="BZ14" i="27"/>
  <c r="DA8" i="27"/>
  <c r="CP12" i="27"/>
  <c r="BY19" i="27"/>
  <c r="CL20" i="27"/>
  <c r="DL8" i="27" s="1"/>
  <c r="BY12" i="27"/>
  <c r="CP18" i="27"/>
  <c r="BX19" i="27"/>
  <c r="CK7" i="27"/>
  <c r="CK12" i="27"/>
  <c r="CP20" i="27"/>
  <c r="DH8" i="27"/>
  <c r="BB570" i="26"/>
  <c r="CF566" i="26"/>
  <c r="BT568" i="26"/>
  <c r="BT313" i="26"/>
  <c r="CK217" i="26"/>
  <c r="CB307" i="26"/>
  <c r="BD412" i="26"/>
  <c r="CC410" i="26"/>
  <c r="CL404" i="26"/>
  <c r="CL212" i="26"/>
  <c r="CA181" i="26"/>
  <c r="BY185" i="26"/>
  <c r="BS183" i="26"/>
  <c r="BX174" i="26"/>
  <c r="BV307" i="26"/>
  <c r="CB565" i="26"/>
  <c r="CD405" i="26"/>
  <c r="DC397" i="26" s="1"/>
  <c r="CD282" i="26"/>
  <c r="CG175" i="26"/>
  <c r="BF186" i="26"/>
  <c r="BY171" i="26"/>
  <c r="CH278" i="26"/>
  <c r="BT281" i="26"/>
  <c r="CE273" i="26"/>
  <c r="CD274" i="26"/>
  <c r="CA174" i="26"/>
  <c r="BK186" i="26"/>
  <c r="CD174" i="26"/>
  <c r="CB280" i="26"/>
  <c r="CF281" i="26"/>
  <c r="BZ280" i="26"/>
  <c r="BZ411" i="26"/>
  <c r="BH412" i="26"/>
  <c r="BT408" i="26"/>
  <c r="CL181" i="26"/>
  <c r="CC279" i="26"/>
  <c r="CH184" i="26"/>
  <c r="BV182" i="26"/>
  <c r="CJ269" i="26"/>
  <c r="BX277" i="26"/>
  <c r="BV276" i="26"/>
  <c r="CU268" i="26" s="1"/>
  <c r="CH274" i="26"/>
  <c r="DG268" i="26" s="1"/>
  <c r="CL282" i="26"/>
  <c r="BT282" i="26"/>
  <c r="BS273" i="26"/>
  <c r="CK400" i="26"/>
  <c r="DJ397" i="26" s="1"/>
  <c r="CE404" i="26"/>
  <c r="CC282" i="26"/>
  <c r="CG404" i="26"/>
  <c r="CA398" i="26"/>
  <c r="CJ270" i="26"/>
  <c r="BW204" i="26"/>
  <c r="BU408" i="26"/>
  <c r="BI186" i="26"/>
  <c r="CJ174" i="26"/>
  <c r="BA219" i="26"/>
  <c r="CK218" i="26"/>
  <c r="DJ206" i="26" s="1"/>
  <c r="CB411" i="26"/>
  <c r="BV406" i="26"/>
  <c r="CC408" i="26"/>
  <c r="CH401" i="26"/>
  <c r="CI406" i="26"/>
  <c r="BT410" i="26"/>
  <c r="CL409" i="26"/>
  <c r="BW410" i="26"/>
  <c r="BT399" i="26"/>
  <c r="BY399" i="26"/>
  <c r="BE412" i="26"/>
  <c r="BV410" i="26"/>
  <c r="CL411" i="26"/>
  <c r="BK412" i="26"/>
  <c r="BU407" i="26"/>
  <c r="BZ408" i="26"/>
  <c r="BT404" i="26"/>
  <c r="CC404" i="26"/>
  <c r="BW408" i="26"/>
  <c r="CF400" i="26"/>
  <c r="CF407" i="26"/>
  <c r="BS401" i="26"/>
  <c r="CH400" i="26"/>
  <c r="CH409" i="26"/>
  <c r="CH408" i="26"/>
  <c r="CB405" i="26"/>
  <c r="DA399" i="26" s="1"/>
  <c r="CB406" i="26"/>
  <c r="BV401" i="26"/>
  <c r="BV407" i="26"/>
  <c r="CH398" i="26"/>
  <c r="CA399" i="26"/>
  <c r="CL398" i="26"/>
  <c r="BN412" i="26"/>
  <c r="CL402" i="26"/>
  <c r="CI402" i="26"/>
  <c r="CI403" i="26"/>
  <c r="BT400" i="26"/>
  <c r="AY412" i="26"/>
  <c r="CH406" i="26"/>
  <c r="BV405" i="26"/>
  <c r="CU397" i="26" s="1"/>
  <c r="CA401" i="26"/>
  <c r="CL410" i="26"/>
  <c r="CI409" i="26"/>
  <c r="CE401" i="26"/>
  <c r="CA404" i="26"/>
  <c r="CG406" i="26"/>
  <c r="CE396" i="26"/>
  <c r="CC398" i="26"/>
  <c r="BZ402" i="26"/>
  <c r="BZ401" i="26"/>
  <c r="BY403" i="26"/>
  <c r="CG397" i="26"/>
  <c r="AV412" i="26"/>
  <c r="CC409" i="26"/>
  <c r="BW407" i="26"/>
  <c r="CF397" i="26"/>
  <c r="CE397" i="26"/>
  <c r="BZ405" i="26"/>
  <c r="CY397" i="26" s="1"/>
  <c r="BB412" i="26"/>
  <c r="BY400" i="26"/>
  <c r="CG398" i="26"/>
  <c r="BT406" i="26"/>
  <c r="CC405" i="26"/>
  <c r="BW402" i="26"/>
  <c r="CV397" i="26" s="1"/>
  <c r="BW409" i="26"/>
  <c r="CF402" i="26"/>
  <c r="CF406" i="26"/>
  <c r="CH403" i="26"/>
  <c r="DG397" i="26" s="1"/>
  <c r="CH405" i="26"/>
  <c r="CH410" i="26"/>
  <c r="CB403" i="26"/>
  <c r="DA397" i="26" s="1"/>
  <c r="CB408" i="26"/>
  <c r="BV396" i="26"/>
  <c r="BV402" i="26"/>
  <c r="CL399" i="26"/>
  <c r="CA397" i="26"/>
  <c r="CA400" i="26"/>
  <c r="CL403" i="26"/>
  <c r="CL407" i="26"/>
  <c r="CL408" i="26"/>
  <c r="CI399" i="26"/>
  <c r="CI405" i="26"/>
  <c r="CI408" i="26"/>
  <c r="BS404" i="26"/>
  <c r="CK405" i="26"/>
  <c r="CM407" i="26"/>
  <c r="BI412" i="26"/>
  <c r="BY402" i="26"/>
  <c r="CX397" i="26" s="1"/>
  <c r="BJ412" i="26"/>
  <c r="AX412" i="26"/>
  <c r="BV397" i="26"/>
  <c r="BT402" i="26"/>
  <c r="BT411" i="26"/>
  <c r="BW404" i="26"/>
  <c r="BW405" i="26"/>
  <c r="CH411" i="26"/>
  <c r="DG399" i="26" s="1"/>
  <c r="CB410" i="26"/>
  <c r="CI410" i="26"/>
  <c r="BV398" i="26"/>
  <c r="CE400" i="26"/>
  <c r="BW403" i="26"/>
  <c r="BV399" i="26"/>
  <c r="BV404" i="26"/>
  <c r="CM397" i="26"/>
  <c r="CI407" i="26"/>
  <c r="CI400" i="26"/>
  <c r="DH397" i="26" s="1"/>
  <c r="BY405" i="26"/>
  <c r="BT398" i="26"/>
  <c r="BZ400" i="26"/>
  <c r="CH397" i="26"/>
  <c r="BT403" i="26"/>
  <c r="BT405" i="26"/>
  <c r="CS397" i="26" s="1"/>
  <c r="BT401" i="26"/>
  <c r="CC406" i="26"/>
  <c r="BW406" i="26"/>
  <c r="CF408" i="26"/>
  <c r="CF410" i="26"/>
  <c r="CH399" i="26"/>
  <c r="CH402" i="26"/>
  <c r="BV400" i="26"/>
  <c r="BV403" i="26"/>
  <c r="BU406" i="26"/>
  <c r="CM398" i="26"/>
  <c r="CA402" i="26"/>
  <c r="CL397" i="26"/>
  <c r="CI401" i="26"/>
  <c r="DH398" i="26" s="1"/>
  <c r="CE399" i="26"/>
  <c r="BH315" i="26"/>
  <c r="BT304" i="26"/>
  <c r="CH307" i="26"/>
  <c r="CF312" i="26"/>
  <c r="BT312" i="26"/>
  <c r="CH301" i="26"/>
  <c r="CH304" i="26"/>
  <c r="CL302" i="26"/>
  <c r="CB305" i="26"/>
  <c r="CB310" i="26"/>
  <c r="BV310" i="26"/>
  <c r="CJ311" i="26"/>
  <c r="CB314" i="26"/>
  <c r="CL313" i="26"/>
  <c r="BB315" i="26"/>
  <c r="BT305" i="26"/>
  <c r="CH302" i="26"/>
  <c r="CB302" i="26"/>
  <c r="BT306" i="26"/>
  <c r="CX302" i="26"/>
  <c r="CB308" i="26"/>
  <c r="CD311" i="26"/>
  <c r="CL301" i="26"/>
  <c r="BZ302" i="26"/>
  <c r="CH303" i="26"/>
  <c r="CB309" i="26"/>
  <c r="CB303" i="26"/>
  <c r="BV305" i="26"/>
  <c r="AX315" i="26"/>
  <c r="CC307" i="26"/>
  <c r="CH310" i="26"/>
  <c r="BZ303" i="26"/>
  <c r="BV309" i="26"/>
  <c r="CL306" i="26"/>
  <c r="BZ312" i="26"/>
  <c r="CF279" i="26"/>
  <c r="BT273" i="26"/>
  <c r="CH279" i="26"/>
  <c r="BZ276" i="26"/>
  <c r="CY268" i="26" s="1"/>
  <c r="BT272" i="26"/>
  <c r="BT278" i="26"/>
  <c r="BW279" i="26"/>
  <c r="CE270" i="26"/>
  <c r="CH282" i="26"/>
  <c r="CH281" i="26"/>
  <c r="CH280" i="26"/>
  <c r="CB277" i="26"/>
  <c r="CB274" i="26"/>
  <c r="DA268" i="26" s="1"/>
  <c r="BV279" i="26"/>
  <c r="BV277" i="26"/>
  <c r="BV282" i="26"/>
  <c r="BW268" i="26"/>
  <c r="BZ277" i="26"/>
  <c r="BZ270" i="26"/>
  <c r="BY271" i="26"/>
  <c r="CJ271" i="26"/>
  <c r="BT268" i="26"/>
  <c r="BT276" i="26"/>
  <c r="CS268" i="26" s="1"/>
  <c r="BT279" i="26"/>
  <c r="BW281" i="26"/>
  <c r="CE272" i="26"/>
  <c r="BS270" i="26"/>
  <c r="CH275" i="26"/>
  <c r="CB273" i="26"/>
  <c r="CB276" i="26"/>
  <c r="DA269" i="26" s="1"/>
  <c r="BV272" i="26"/>
  <c r="CL280" i="26"/>
  <c r="CL281" i="26"/>
  <c r="BZ282" i="26"/>
  <c r="CY270" i="26" s="1"/>
  <c r="BZ274" i="26"/>
  <c r="BY269" i="26"/>
  <c r="CF282" i="26"/>
  <c r="CE269" i="26"/>
  <c r="BZ269" i="26"/>
  <c r="BT271" i="26"/>
  <c r="BS271" i="26"/>
  <c r="CB278" i="26"/>
  <c r="BV274" i="26"/>
  <c r="BZ273" i="26"/>
  <c r="BB283" i="26"/>
  <c r="CI280" i="26"/>
  <c r="AV283" i="26"/>
  <c r="CE268" i="26"/>
  <c r="CB282" i="26"/>
  <c r="BZ271" i="26"/>
  <c r="CJ268" i="26"/>
  <c r="CF280" i="26"/>
  <c r="BT274" i="26"/>
  <c r="BT277" i="26"/>
  <c r="CE271" i="26"/>
  <c r="CH277" i="26"/>
  <c r="CB279" i="26"/>
  <c r="AX283" i="26"/>
  <c r="BZ275" i="26"/>
  <c r="CE279" i="26"/>
  <c r="BT275" i="26"/>
  <c r="BJ283" i="26"/>
  <c r="CB275" i="26"/>
  <c r="BD283" i="26"/>
  <c r="BV275" i="26"/>
  <c r="BZ268" i="26"/>
  <c r="BZ278" i="26"/>
  <c r="BW210" i="26"/>
  <c r="CL207" i="26"/>
  <c r="BS208" i="26"/>
  <c r="BS213" i="26"/>
  <c r="CG206" i="26"/>
  <c r="CE212" i="26"/>
  <c r="CE215" i="26"/>
  <c r="BY216" i="26"/>
  <c r="BY211" i="26"/>
  <c r="CE210" i="26"/>
  <c r="DD204" i="26" s="1"/>
  <c r="CK208" i="26"/>
  <c r="CK206" i="26"/>
  <c r="CK205" i="26"/>
  <c r="CL205" i="26"/>
  <c r="CL206" i="26"/>
  <c r="AU219" i="26"/>
  <c r="BS215" i="26"/>
  <c r="CE208" i="26"/>
  <c r="CE217" i="26"/>
  <c r="BY218" i="26"/>
  <c r="BY213" i="26"/>
  <c r="CE204" i="26"/>
  <c r="CK214" i="26"/>
  <c r="CK209" i="26"/>
  <c r="BY203" i="26"/>
  <c r="CK216" i="26"/>
  <c r="CK211" i="26"/>
  <c r="CL211" i="26"/>
  <c r="BS204" i="26"/>
  <c r="CE216" i="26"/>
  <c r="CE209" i="26"/>
  <c r="BY217" i="26"/>
  <c r="CK213" i="26"/>
  <c r="BT208" i="26"/>
  <c r="CF203" i="26"/>
  <c r="BS216" i="26"/>
  <c r="BS209" i="26"/>
  <c r="CA207" i="26"/>
  <c r="CE218" i="26"/>
  <c r="CE211" i="26"/>
  <c r="BY210" i="26"/>
  <c r="BY206" i="26"/>
  <c r="BY205" i="26"/>
  <c r="CK212" i="26"/>
  <c r="CK210" i="26"/>
  <c r="CK215" i="26"/>
  <c r="BZ204" i="26"/>
  <c r="BS214" i="26"/>
  <c r="BS206" i="26"/>
  <c r="BS205" i="26"/>
  <c r="CF214" i="26"/>
  <c r="BZ215" i="26"/>
  <c r="BS218" i="26"/>
  <c r="BS211" i="26"/>
  <c r="BU205" i="26"/>
  <c r="BG219" i="26"/>
  <c r="CE213" i="26"/>
  <c r="BY214" i="26"/>
  <c r="BY209" i="26"/>
  <c r="CX204" i="26" s="1"/>
  <c r="BM219" i="26"/>
  <c r="CL218" i="26"/>
  <c r="BS207" i="26"/>
  <c r="BY207" i="26"/>
  <c r="BS212" i="26"/>
  <c r="CR204" i="26" s="1"/>
  <c r="CR54" i="31"/>
  <c r="BZ55" i="31"/>
  <c r="CS53" i="31"/>
  <c r="BX54" i="31"/>
  <c r="CR44" i="31"/>
  <c r="CF49" i="31"/>
  <c r="CD56" i="31"/>
  <c r="CL54" i="31"/>
  <c r="BR57" i="31"/>
  <c r="CR50" i="31"/>
  <c r="CP46" i="31"/>
  <c r="BZ54" i="31"/>
  <c r="BZ49" i="31"/>
  <c r="CO54" i="31"/>
  <c r="BS57" i="31"/>
  <c r="CM47" i="31"/>
  <c r="CM54" i="31"/>
  <c r="CG54" i="31"/>
  <c r="CG52" i="31"/>
  <c r="CA51" i="31"/>
  <c r="CA48" i="31"/>
  <c r="CA45" i="31"/>
  <c r="CM51" i="31"/>
  <c r="CP47" i="31"/>
  <c r="CF54" i="31"/>
  <c r="CR42" i="31"/>
  <c r="BF57" i="31"/>
  <c r="CL50" i="31"/>
  <c r="CD53" i="31"/>
  <c r="CL52" i="31"/>
  <c r="CR55" i="31"/>
  <c r="CL55" i="31"/>
  <c r="BZ53" i="31"/>
  <c r="AZ57" i="31"/>
  <c r="BO57" i="31"/>
  <c r="CS48" i="31"/>
  <c r="DT42" i="31" s="1"/>
  <c r="CM53" i="31"/>
  <c r="CM52" i="31"/>
  <c r="CG51" i="31"/>
  <c r="CG56" i="31"/>
  <c r="CJ55" i="31"/>
  <c r="CJ49" i="31"/>
  <c r="CL48" i="31"/>
  <c r="CR56" i="31"/>
  <c r="DS44" i="31" s="1"/>
  <c r="BZ46" i="31"/>
  <c r="BZ50" i="31"/>
  <c r="BZ56" i="31"/>
  <c r="CS56" i="31"/>
  <c r="DT44" i="31" s="1"/>
  <c r="CS51" i="31"/>
  <c r="CM55" i="31"/>
  <c r="CG53" i="31"/>
  <c r="CR53" i="31"/>
  <c r="CM49" i="31"/>
  <c r="CA46" i="31"/>
  <c r="CD52" i="31"/>
  <c r="CF53" i="31"/>
  <c r="CF56" i="31"/>
  <c r="CR46" i="31"/>
  <c r="CR47" i="31"/>
  <c r="CJ50" i="31"/>
  <c r="CD51" i="31"/>
  <c r="BZ48" i="31"/>
  <c r="CS49" i="31"/>
  <c r="CM50" i="31"/>
  <c r="CG49" i="31"/>
  <c r="CL53" i="31"/>
  <c r="CC19" i="31"/>
  <c r="BX13" i="31"/>
  <c r="BQ21" i="31"/>
  <c r="BW16" i="31"/>
  <c r="CK7" i="31"/>
  <c r="CE7" i="31"/>
  <c r="CE9" i="31"/>
  <c r="CD19" i="31"/>
  <c r="CO12" i="31"/>
  <c r="BO21" i="31"/>
  <c r="CO7" i="31"/>
  <c r="CO14" i="31"/>
  <c r="CC17" i="31"/>
  <c r="CK11" i="31"/>
  <c r="CE19" i="31"/>
  <c r="CE17" i="31"/>
  <c r="CE16" i="31"/>
  <c r="BX12" i="31"/>
  <c r="BX10" i="31"/>
  <c r="CQ10" i="31"/>
  <c r="CJ15" i="31"/>
  <c r="CJ18" i="31"/>
  <c r="BY13" i="31"/>
  <c r="CZ6" i="31" s="1"/>
  <c r="BY20" i="31"/>
  <c r="BW20" i="31"/>
  <c r="CP13" i="31"/>
  <c r="CP15" i="31"/>
  <c r="CK5" i="31"/>
  <c r="CK6" i="31"/>
  <c r="CK8" i="31"/>
  <c r="CJ11" i="31"/>
  <c r="CQ11" i="31"/>
  <c r="CO11" i="31"/>
  <c r="CO18" i="31"/>
  <c r="BX9" i="31"/>
  <c r="CC20" i="31"/>
  <c r="DD8" i="31" s="1"/>
  <c r="CK13" i="31"/>
  <c r="CK19" i="31"/>
  <c r="CE11" i="31"/>
  <c r="CE13" i="31"/>
  <c r="BX16" i="31"/>
  <c r="BX8" i="31"/>
  <c r="CQ6" i="31"/>
  <c r="CQ9" i="31"/>
  <c r="CQ16" i="31"/>
  <c r="CJ14" i="31"/>
  <c r="CJ16" i="31"/>
  <c r="BY16" i="31"/>
  <c r="BW17" i="31"/>
  <c r="CP18" i="31"/>
  <c r="CO9" i="31"/>
  <c r="BX20" i="31"/>
  <c r="BX7" i="31"/>
  <c r="CP8" i="31"/>
  <c r="BX18" i="31"/>
  <c r="CJ9" i="31"/>
  <c r="BY15" i="31"/>
  <c r="CD12" i="31"/>
  <c r="CD17" i="31"/>
  <c r="CO19" i="31"/>
  <c r="CK14" i="31"/>
  <c r="BK21" i="31"/>
  <c r="CE20" i="31"/>
  <c r="CE14" i="31"/>
  <c r="CD14" i="31"/>
  <c r="BX14" i="31"/>
  <c r="CQ7" i="31"/>
  <c r="CQ18" i="31"/>
  <c r="CQ17" i="31"/>
  <c r="BJ21" i="31"/>
  <c r="CJ17" i="31"/>
  <c r="BY18" i="31"/>
  <c r="BW18" i="31"/>
  <c r="BX17" i="31"/>
  <c r="CP11" i="31"/>
  <c r="CP20" i="31"/>
  <c r="CO10" i="31"/>
  <c r="CJ19" i="31"/>
  <c r="CK12" i="31"/>
  <c r="CK20" i="31"/>
  <c r="BX11" i="31"/>
  <c r="CO15" i="31"/>
  <c r="CO20" i="31"/>
  <c r="CK9" i="31"/>
  <c r="CK15" i="31"/>
  <c r="CK18" i="31"/>
  <c r="CE8" i="31"/>
  <c r="CE15" i="31"/>
  <c r="BX6" i="31"/>
  <c r="CQ8" i="31"/>
  <c r="CQ12" i="31"/>
  <c r="CQ20" i="31"/>
  <c r="CJ12" i="31"/>
  <c r="CJ10" i="31"/>
  <c r="BY12" i="31"/>
  <c r="BW14" i="31"/>
  <c r="BW19" i="31"/>
  <c r="CP10" i="31"/>
  <c r="CP12" i="31"/>
  <c r="CA175" i="26"/>
  <c r="BX170" i="26"/>
  <c r="CC184" i="26"/>
  <c r="CM175" i="26"/>
  <c r="CM172" i="26"/>
  <c r="CE172" i="26"/>
  <c r="BS173" i="26"/>
  <c r="BV181" i="26"/>
  <c r="CJ180" i="26"/>
  <c r="CE176" i="26"/>
  <c r="BY175" i="26"/>
  <c r="BU175" i="26"/>
  <c r="CE174" i="26"/>
  <c r="CE173" i="26"/>
  <c r="AU186" i="26"/>
  <c r="BX173" i="26"/>
  <c r="BX176" i="26"/>
  <c r="CD177" i="26"/>
  <c r="CD176" i="26"/>
  <c r="CJ177" i="26"/>
  <c r="CC185" i="26"/>
  <c r="BU184" i="26"/>
  <c r="CM173" i="26"/>
  <c r="BS179" i="26"/>
  <c r="CR171" i="26" s="1"/>
  <c r="BA186" i="26"/>
  <c r="CK181" i="26"/>
  <c r="CM177" i="26"/>
  <c r="BS180" i="26"/>
  <c r="CK179" i="26"/>
  <c r="BS170" i="26"/>
  <c r="BS185" i="26"/>
  <c r="BY174" i="26"/>
  <c r="CM176" i="26"/>
  <c r="BU171" i="26"/>
  <c r="BU185" i="26"/>
  <c r="BY173" i="26"/>
  <c r="BY181" i="26"/>
  <c r="BS177" i="26"/>
  <c r="CM174" i="26"/>
  <c r="BX172" i="26"/>
  <c r="CI183" i="26"/>
  <c r="CH185" i="26"/>
  <c r="DG173" i="26" s="1"/>
  <c r="AX186" i="26"/>
  <c r="CD181" i="26"/>
  <c r="CD172" i="26"/>
  <c r="CD184" i="26"/>
  <c r="BW185" i="26"/>
  <c r="BU176" i="26"/>
  <c r="BU180" i="26"/>
  <c r="BU174" i="26"/>
  <c r="BU179" i="26"/>
  <c r="CT171" i="26" s="1"/>
  <c r="BS182" i="26"/>
  <c r="BU170" i="26"/>
  <c r="BS172" i="26"/>
  <c r="BS184" i="26"/>
  <c r="BS175" i="26"/>
  <c r="BY184" i="26"/>
  <c r="BS178" i="26"/>
  <c r="BU181" i="26"/>
  <c r="CE177" i="26"/>
  <c r="DD171" i="26" s="1"/>
  <c r="BG186" i="26"/>
  <c r="CE171" i="26"/>
  <c r="BX183" i="26"/>
  <c r="BW184" i="26"/>
  <c r="CJ183" i="26"/>
  <c r="CK178" i="26"/>
  <c r="BU178" i="26"/>
  <c r="BY172" i="26"/>
  <c r="BS171" i="26"/>
  <c r="BS176" i="26"/>
  <c r="BU173" i="26"/>
  <c r="CE183" i="26"/>
  <c r="BX171" i="26"/>
  <c r="DG172" i="26"/>
  <c r="CD183" i="26"/>
  <c r="CJ171" i="26"/>
  <c r="BV185" i="26"/>
  <c r="CU173" i="26" s="1"/>
  <c r="CB184" i="26"/>
  <c r="CM179" i="26"/>
  <c r="CA177" i="26"/>
  <c r="CZ171" i="26" s="1"/>
  <c r="CJ179" i="26"/>
  <c r="BX184" i="26"/>
  <c r="CD185" i="26"/>
  <c r="DC173" i="26" s="1"/>
  <c r="BU182" i="26"/>
  <c r="CG183" i="26"/>
  <c r="CG565" i="26"/>
  <c r="DF555" i="26" s="1"/>
  <c r="CE557" i="26"/>
  <c r="BZ569" i="26"/>
  <c r="BT565" i="26"/>
  <c r="AV570" i="26"/>
  <c r="CL563" i="26"/>
  <c r="CL562" i="26"/>
  <c r="CF565" i="26"/>
  <c r="CF568" i="26"/>
  <c r="CG569" i="26"/>
  <c r="CG402" i="26"/>
  <c r="CG409" i="26"/>
  <c r="BS403" i="26"/>
  <c r="BU404" i="26"/>
  <c r="BU401" i="26"/>
  <c r="BU403" i="26"/>
  <c r="BZ310" i="26"/>
  <c r="CL310" i="26"/>
  <c r="CF304" i="26"/>
  <c r="CF309" i="26"/>
  <c r="BZ304" i="26"/>
  <c r="BT309" i="26"/>
  <c r="CM399" i="26"/>
  <c r="CM405" i="26"/>
  <c r="CF300" i="26"/>
  <c r="CJ310" i="26"/>
  <c r="CJ273" i="26"/>
  <c r="BX275" i="26"/>
  <c r="BZ314" i="26"/>
  <c r="CY302" i="26" s="1"/>
  <c r="CJ272" i="26"/>
  <c r="DI268" i="26" s="1"/>
  <c r="BX271" i="26"/>
  <c r="BW274" i="26"/>
  <c r="BW276" i="26"/>
  <c r="BW208" i="26"/>
  <c r="CF207" i="26"/>
  <c r="CF217" i="26"/>
  <c r="CM181" i="26"/>
  <c r="CA179" i="26"/>
  <c r="BU183" i="26"/>
  <c r="BW207" i="26"/>
  <c r="CM178" i="26"/>
  <c r="CG173" i="26"/>
  <c r="CG185" i="26"/>
  <c r="CM180" i="26"/>
  <c r="BX179" i="26"/>
  <c r="CB179" i="26"/>
  <c r="BV184" i="26"/>
  <c r="CJ181" i="26"/>
  <c r="CA182" i="26"/>
  <c r="CL299" i="26"/>
  <c r="CL300" i="26"/>
  <c r="CL556" i="26"/>
  <c r="BT559" i="26"/>
  <c r="BT562" i="26"/>
  <c r="CL554" i="26"/>
  <c r="CL569" i="26"/>
  <c r="CL566" i="26"/>
  <c r="CE405" i="26"/>
  <c r="CE402" i="26"/>
  <c r="CG400" i="26"/>
  <c r="CG407" i="26"/>
  <c r="DF397" i="26" s="1"/>
  <c r="CV398" i="26"/>
  <c r="CV399" i="26" s="1"/>
  <c r="AU412" i="26"/>
  <c r="BU399" i="26"/>
  <c r="AW412" i="26"/>
  <c r="BU410" i="26"/>
  <c r="BX309" i="26"/>
  <c r="CF307" i="26"/>
  <c r="CF303" i="26"/>
  <c r="CM401" i="26"/>
  <c r="CM402" i="26"/>
  <c r="CM406" i="26"/>
  <c r="CA407" i="26"/>
  <c r="CA406" i="26"/>
  <c r="BZ313" i="26"/>
  <c r="BZ311" i="26"/>
  <c r="BX268" i="26"/>
  <c r="BX270" i="26"/>
  <c r="CF305" i="26"/>
  <c r="CJ282" i="26"/>
  <c r="BH283" i="26"/>
  <c r="BW277" i="26"/>
  <c r="BW280" i="26"/>
  <c r="BW271" i="26"/>
  <c r="CF209" i="26"/>
  <c r="BT213" i="26"/>
  <c r="CM185" i="26"/>
  <c r="CG182" i="26"/>
  <c r="CA183" i="26"/>
  <c r="AW186" i="26"/>
  <c r="BW205" i="26"/>
  <c r="CA176" i="26"/>
  <c r="CG177" i="26"/>
  <c r="BX185" i="26"/>
  <c r="BX178" i="26"/>
  <c r="CJ182" i="26"/>
  <c r="CK404" i="26"/>
  <c r="CL305" i="26"/>
  <c r="BC570" i="26"/>
  <c r="CJ314" i="26"/>
  <c r="BU397" i="26"/>
  <c r="CI274" i="26"/>
  <c r="CF216" i="26"/>
  <c r="CC278" i="26"/>
  <c r="BT205" i="26"/>
  <c r="CL215" i="26"/>
  <c r="BZ301" i="26"/>
  <c r="BZ300" i="26"/>
  <c r="BZ299" i="26"/>
  <c r="BZ568" i="26"/>
  <c r="BT558" i="26"/>
  <c r="BT564" i="26"/>
  <c r="CL555" i="26"/>
  <c r="CL557" i="26"/>
  <c r="CL568" i="26"/>
  <c r="CF569" i="26"/>
  <c r="DE557" i="26" s="1"/>
  <c r="CF562" i="26"/>
  <c r="BC412" i="26"/>
  <c r="CE403" i="26"/>
  <c r="DD397" i="26" s="1"/>
  <c r="CG405" i="26"/>
  <c r="CG408" i="26"/>
  <c r="BU400" i="26"/>
  <c r="BU409" i="26"/>
  <c r="CF301" i="26"/>
  <c r="CF310" i="26"/>
  <c r="BZ306" i="26"/>
  <c r="BT308" i="26"/>
  <c r="CS300" i="26" s="1"/>
  <c r="CM400" i="26"/>
  <c r="CM404" i="26"/>
  <c r="CM408" i="26"/>
  <c r="CM409" i="26"/>
  <c r="CA403" i="26"/>
  <c r="CZ397" i="26" s="1"/>
  <c r="BZ308" i="26"/>
  <c r="CY300" i="26" s="1"/>
  <c r="CL309" i="26"/>
  <c r="CD279" i="26"/>
  <c r="AZ283" i="26"/>
  <c r="CE281" i="26"/>
  <c r="CI277" i="26"/>
  <c r="BW278" i="26"/>
  <c r="BW270" i="26"/>
  <c r="BW282" i="26"/>
  <c r="CT270" i="26"/>
  <c r="BZ212" i="26"/>
  <c r="CY204" i="26" s="1"/>
  <c r="BT210" i="26"/>
  <c r="CF211" i="26"/>
  <c r="BO186" i="26"/>
  <c r="CG174" i="26"/>
  <c r="CA185" i="26"/>
  <c r="BW206" i="26"/>
  <c r="CG184" i="26"/>
  <c r="CA180" i="26"/>
  <c r="CG170" i="26"/>
  <c r="CA184" i="26"/>
  <c r="CG179" i="26"/>
  <c r="AZ186" i="26"/>
  <c r="BX180" i="26"/>
  <c r="CM184" i="26"/>
  <c r="CJ185" i="26"/>
  <c r="DI173" i="26" s="1"/>
  <c r="CJ184" i="26"/>
  <c r="CL311" i="26"/>
  <c r="BZ307" i="26"/>
  <c r="BT567" i="26"/>
  <c r="BT566" i="26"/>
  <c r="CF561" i="26"/>
  <c r="DE555" i="26" s="1"/>
  <c r="CL559" i="26"/>
  <c r="CL558" i="26"/>
  <c r="BN570" i="26"/>
  <c r="BH570" i="26"/>
  <c r="CF564" i="26"/>
  <c r="CL565" i="26"/>
  <c r="DI556" i="26"/>
  <c r="CG401" i="26"/>
  <c r="CG403" i="26"/>
  <c r="BU402" i="26"/>
  <c r="BU405" i="26"/>
  <c r="CT397" i="26" s="1"/>
  <c r="BN315" i="26"/>
  <c r="CF313" i="26"/>
  <c r="BZ309" i="26"/>
  <c r="BT311" i="26"/>
  <c r="CM396" i="26"/>
  <c r="CM403" i="26"/>
  <c r="BO412" i="26"/>
  <c r="CL314" i="26"/>
  <c r="BT310" i="26"/>
  <c r="CD278" i="26"/>
  <c r="CD281" i="26"/>
  <c r="CL308" i="26"/>
  <c r="BW269" i="26"/>
  <c r="AY283" i="26"/>
  <c r="BW272" i="26"/>
  <c r="DG269" i="26"/>
  <c r="BH219" i="26"/>
  <c r="CF210" i="26"/>
  <c r="DE204" i="26" s="1"/>
  <c r="CF213" i="26"/>
  <c r="CG180" i="26"/>
  <c r="BC186" i="26"/>
  <c r="CG218" i="26"/>
  <c r="AW219" i="26"/>
  <c r="CM182" i="26"/>
  <c r="CG178" i="26"/>
  <c r="CG181" i="26"/>
  <c r="DF171" i="26" s="1"/>
  <c r="BX181" i="26"/>
  <c r="BX177" i="26"/>
  <c r="BX182" i="26"/>
  <c r="CA178" i="26"/>
  <c r="BL186" i="26"/>
  <c r="CF308" i="26"/>
  <c r="AV315" i="26"/>
  <c r="CF208" i="26"/>
  <c r="BX269" i="26"/>
  <c r="CF558" i="26"/>
  <c r="BT561" i="26"/>
  <c r="BT569" i="26"/>
  <c r="CS557" i="26" s="1"/>
  <c r="CL561" i="26"/>
  <c r="CE407" i="26"/>
  <c r="BJ315" i="26"/>
  <c r="BU561" i="26"/>
  <c r="CG410" i="26"/>
  <c r="BU398" i="26"/>
  <c r="CD312" i="26"/>
  <c r="CL307" i="26"/>
  <c r="CF306" i="26"/>
  <c r="DE300" i="26" s="1"/>
  <c r="BT314" i="26"/>
  <c r="CS302" i="26" s="1"/>
  <c r="CM411" i="26"/>
  <c r="BX272" i="26"/>
  <c r="CD276" i="26"/>
  <c r="DC268" i="26" s="1"/>
  <c r="CF311" i="26"/>
  <c r="BX278" i="26"/>
  <c r="BW273" i="26"/>
  <c r="CV268" i="26" s="1"/>
  <c r="BW275" i="26"/>
  <c r="CV269" i="26" s="1"/>
  <c r="CV270" i="26" s="1"/>
  <c r="CF215" i="26"/>
  <c r="CF179" i="26"/>
  <c r="CG176" i="26"/>
  <c r="CG171" i="26"/>
  <c r="CB183" i="26"/>
  <c r="BZ205" i="26"/>
  <c r="DJ557" i="26"/>
  <c r="BS566" i="26"/>
  <c r="CK411" i="26"/>
  <c r="DJ399" i="26" s="1"/>
  <c r="CG567" i="26"/>
  <c r="CA562" i="26"/>
  <c r="CK402" i="26"/>
  <c r="CK403" i="26"/>
  <c r="CK399" i="26"/>
  <c r="BS411" i="26"/>
  <c r="CR399" i="26" s="1"/>
  <c r="BL315" i="26"/>
  <c r="CJ305" i="26"/>
  <c r="DI301" i="26" s="1"/>
  <c r="CD309" i="26"/>
  <c r="CC304" i="26"/>
  <c r="CE280" i="26"/>
  <c r="CJ306" i="26"/>
  <c r="CK277" i="26"/>
  <c r="CI269" i="26"/>
  <c r="CI279" i="26"/>
  <c r="CC274" i="26"/>
  <c r="DB268" i="26" s="1"/>
  <c r="CC275" i="26"/>
  <c r="CC272" i="26"/>
  <c r="CE276" i="26"/>
  <c r="CL214" i="26"/>
  <c r="CJ276" i="26"/>
  <c r="CL217" i="26"/>
  <c r="BZ213" i="26"/>
  <c r="BT211" i="26"/>
  <c r="CE179" i="26"/>
  <c r="BU217" i="26"/>
  <c r="CE178" i="26"/>
  <c r="CA214" i="26"/>
  <c r="CB215" i="26"/>
  <c r="CG207" i="26"/>
  <c r="CK180" i="26"/>
  <c r="DG206" i="26"/>
  <c r="BZ214" i="26"/>
  <c r="CF218" i="26"/>
  <c r="CH568" i="26"/>
  <c r="BY409" i="26"/>
  <c r="BU563" i="26"/>
  <c r="CT555" i="26" s="1"/>
  <c r="CK407" i="26"/>
  <c r="CA411" i="26"/>
  <c r="CZ399" i="26" s="1"/>
  <c r="BW314" i="26"/>
  <c r="CJ312" i="26"/>
  <c r="CJ274" i="26"/>
  <c r="BS279" i="26"/>
  <c r="CD280" i="26"/>
  <c r="CS270" i="26"/>
  <c r="CI275" i="26"/>
  <c r="CI278" i="26"/>
  <c r="CI281" i="26"/>
  <c r="CC280" i="26"/>
  <c r="CC281" i="26"/>
  <c r="BZ218" i="26"/>
  <c r="BW212" i="26"/>
  <c r="DA301" i="26"/>
  <c r="AV219" i="26"/>
  <c r="BW218" i="26"/>
  <c r="BZ207" i="26"/>
  <c r="BZ217" i="26"/>
  <c r="BT215" i="26"/>
  <c r="DI205" i="26"/>
  <c r="CK177" i="26"/>
  <c r="CK176" i="26"/>
  <c r="CK185" i="26"/>
  <c r="DJ173" i="26" s="1"/>
  <c r="CK173" i="26"/>
  <c r="CE181" i="26"/>
  <c r="CA213" i="26"/>
  <c r="DA205" i="26"/>
  <c r="CE184" i="26"/>
  <c r="CB181" i="26"/>
  <c r="CL204" i="26"/>
  <c r="CL203" i="26"/>
  <c r="CL208" i="26"/>
  <c r="BT218" i="26"/>
  <c r="CK568" i="26"/>
  <c r="CH560" i="26"/>
  <c r="CE568" i="26"/>
  <c r="CX557" i="26"/>
  <c r="BS568" i="26"/>
  <c r="CE563" i="26"/>
  <c r="CD407" i="26"/>
  <c r="CG560" i="26"/>
  <c r="CA561" i="26"/>
  <c r="CZ555" i="26" s="1"/>
  <c r="CK406" i="26"/>
  <c r="CK409" i="26"/>
  <c r="BY404" i="26"/>
  <c r="BS406" i="26"/>
  <c r="AZ315" i="26"/>
  <c r="BW312" i="26"/>
  <c r="CJ307" i="26"/>
  <c r="CJ275" i="26"/>
  <c r="CI276" i="26"/>
  <c r="BK283" i="26"/>
  <c r="CI282" i="26"/>
  <c r="BE283" i="26"/>
  <c r="CC271" i="26"/>
  <c r="CE274" i="26"/>
  <c r="DD268" i="26" s="1"/>
  <c r="BZ216" i="26"/>
  <c r="BW214" i="26"/>
  <c r="BT212" i="26"/>
  <c r="CS204" i="26" s="1"/>
  <c r="BN219" i="26"/>
  <c r="CM216" i="26"/>
  <c r="BZ206" i="26"/>
  <c r="BT207" i="26"/>
  <c r="BT217" i="26"/>
  <c r="BT216" i="26"/>
  <c r="CK183" i="26"/>
  <c r="CA218" i="26"/>
  <c r="CK184" i="26"/>
  <c r="CE185" i="26"/>
  <c r="CA204" i="26"/>
  <c r="CA206" i="26"/>
  <c r="BZ179" i="26"/>
  <c r="CK182" i="26"/>
  <c r="BU204" i="26"/>
  <c r="CB182" i="26"/>
  <c r="CB185" i="26"/>
  <c r="BZ208" i="26"/>
  <c r="BU567" i="26"/>
  <c r="CK567" i="26"/>
  <c r="CE560" i="26"/>
  <c r="CE409" i="26"/>
  <c r="CG566" i="26"/>
  <c r="CA559" i="26"/>
  <c r="CA563" i="26"/>
  <c r="BU560" i="26"/>
  <c r="CK401" i="26"/>
  <c r="CY399" i="26"/>
  <c r="CD314" i="26"/>
  <c r="CC312" i="26"/>
  <c r="CD307" i="26"/>
  <c r="CI312" i="26"/>
  <c r="CJ308" i="26"/>
  <c r="CD310" i="26"/>
  <c r="CT302" i="26"/>
  <c r="CJ278" i="26"/>
  <c r="CC305" i="26"/>
  <c r="CI270" i="26"/>
  <c r="CI273" i="26"/>
  <c r="CI272" i="26"/>
  <c r="CC269" i="26"/>
  <c r="CC277" i="26"/>
  <c r="DA270" i="26"/>
  <c r="BW211" i="26"/>
  <c r="BB219" i="26"/>
  <c r="CG217" i="26"/>
  <c r="CL213" i="26"/>
  <c r="BZ209" i="26"/>
  <c r="BT206" i="26"/>
  <c r="CF177" i="26"/>
  <c r="DE171" i="26" s="1"/>
  <c r="BT214" i="26"/>
  <c r="BM186" i="26"/>
  <c r="CE182" i="26"/>
  <c r="CK175" i="26"/>
  <c r="CA209" i="26"/>
  <c r="BZ181" i="26"/>
  <c r="CE180" i="26"/>
  <c r="BD186" i="26"/>
  <c r="DI172" i="26"/>
  <c r="CI267" i="26"/>
  <c r="CI268" i="26"/>
  <c r="CL216" i="26"/>
  <c r="CJ309" i="26"/>
  <c r="CM567" i="26"/>
  <c r="BV561" i="26"/>
  <c r="BS565" i="26"/>
  <c r="BV563" i="26"/>
  <c r="CU555" i="26" s="1"/>
  <c r="CE569" i="26"/>
  <c r="DD557" i="26" s="1"/>
  <c r="AU570" i="26"/>
  <c r="CA560" i="26"/>
  <c r="BL412" i="26"/>
  <c r="CJ408" i="26"/>
  <c r="CC303" i="26"/>
  <c r="CJ281" i="26"/>
  <c r="CI271" i="26"/>
  <c r="DH268" i="26" s="1"/>
  <c r="CC273" i="26"/>
  <c r="CC270" i="26"/>
  <c r="BZ210" i="26"/>
  <c r="BW209" i="26"/>
  <c r="CV204" i="26" s="1"/>
  <c r="BD219" i="26"/>
  <c r="BZ211" i="26"/>
  <c r="BT209" i="26"/>
  <c r="CL183" i="26"/>
  <c r="CA216" i="26"/>
  <c r="BU216" i="26"/>
  <c r="BZ183" i="26"/>
  <c r="CU206" i="26"/>
  <c r="DH173" i="26"/>
  <c r="CB180" i="26"/>
  <c r="DB173" i="26"/>
  <c r="BT204" i="26"/>
  <c r="BT203" i="26"/>
  <c r="CF212" i="26"/>
  <c r="BZ13" i="28"/>
  <c r="BU16" i="28"/>
  <c r="CF13" i="28"/>
  <c r="DE6" i="28" s="1"/>
  <c r="BZ19" i="28"/>
  <c r="CF11" i="28"/>
  <c r="CA7" i="28"/>
  <c r="BZ9" i="28"/>
  <c r="AW21" i="28"/>
  <c r="CI18" i="28"/>
  <c r="CI12" i="28"/>
  <c r="CI10" i="28"/>
  <c r="CH7" i="28"/>
  <c r="CB6" i="28"/>
  <c r="CB10" i="28"/>
  <c r="BV13" i="28"/>
  <c r="CG13" i="28"/>
  <c r="CF9" i="28"/>
  <c r="BU10" i="28"/>
  <c r="CH18" i="28"/>
  <c r="CA10" i="28"/>
  <c r="BU5" i="28"/>
  <c r="CG9" i="28"/>
  <c r="CA5" i="28"/>
  <c r="CL13" i="28"/>
  <c r="CA8" i="28"/>
  <c r="BU12" i="28"/>
  <c r="CH6" i="28"/>
  <c r="BJ21" i="28"/>
  <c r="CB9" i="28"/>
  <c r="BZ18" i="28"/>
  <c r="BC21" i="28"/>
  <c r="CB20" i="28"/>
  <c r="CA14" i="28"/>
  <c r="CG8" i="28"/>
  <c r="BU6" i="28"/>
  <c r="BU15" i="28"/>
  <c r="BZ10" i="28"/>
  <c r="CG11" i="28"/>
  <c r="BZ11" i="28"/>
  <c r="BU14" i="28"/>
  <c r="CH5" i="28"/>
  <c r="CH10" i="28"/>
  <c r="CB8" i="28"/>
  <c r="CH8" i="28"/>
  <c r="AX21" i="28"/>
  <c r="CA13" i="28"/>
  <c r="BZ8" i="28"/>
  <c r="CA9" i="28"/>
  <c r="BN21" i="28"/>
  <c r="CG12" i="28"/>
  <c r="BU8" i="28"/>
  <c r="BZ15" i="28"/>
  <c r="BZ14" i="28"/>
  <c r="CB5" i="28"/>
  <c r="CJ51" i="31"/>
  <c r="CD55" i="31"/>
  <c r="CJ52" i="31"/>
  <c r="CJ56" i="31"/>
  <c r="BD57" i="31"/>
  <c r="BX53" i="31"/>
  <c r="AX57" i="31"/>
  <c r="DR44" i="31"/>
  <c r="CZ8" i="31"/>
  <c r="DS8" i="31"/>
  <c r="CP50" i="31"/>
  <c r="BX47" i="31"/>
  <c r="CZ43" i="31"/>
  <c r="BX49" i="31"/>
  <c r="CP49" i="31"/>
  <c r="BA57" i="31"/>
  <c r="CP54" i="31"/>
  <c r="CP48" i="31"/>
  <c r="CP53" i="31"/>
  <c r="CZ44" i="31"/>
  <c r="CA54" i="31"/>
  <c r="CP51" i="31"/>
  <c r="CA19" i="31"/>
  <c r="BX55" i="31"/>
  <c r="CP56" i="31"/>
  <c r="BX48" i="31"/>
  <c r="CA52" i="31"/>
  <c r="BA21" i="31"/>
  <c r="BX52" i="31"/>
  <c r="CP55" i="31"/>
  <c r="BX51" i="31"/>
  <c r="BP57" i="31"/>
  <c r="CA53" i="31"/>
  <c r="DD44" i="31"/>
  <c r="CP52" i="31"/>
  <c r="BX56" i="31"/>
  <c r="BX50" i="31"/>
  <c r="CJ54" i="31"/>
  <c r="CJ53" i="31"/>
  <c r="CA56" i="31"/>
  <c r="CR76" i="30"/>
  <c r="CR77" i="30"/>
  <c r="CL74" i="30"/>
  <c r="CF80" i="30"/>
  <c r="DI67" i="30"/>
  <c r="DF67" i="30"/>
  <c r="DP67" i="30"/>
  <c r="DU68" i="30"/>
  <c r="DN67" i="30"/>
  <c r="CR79" i="30"/>
  <c r="CL80" i="30"/>
  <c r="DM68" i="30" s="1"/>
  <c r="CF78" i="30"/>
  <c r="CF76" i="30"/>
  <c r="BZ76" i="30"/>
  <c r="BZ77" i="30"/>
  <c r="CN78" i="30"/>
  <c r="DQ68" i="30"/>
  <c r="DH68" i="30"/>
  <c r="CL77" i="30"/>
  <c r="BR81" i="30"/>
  <c r="CL73" i="30"/>
  <c r="CL75" i="30"/>
  <c r="CL76" i="30"/>
  <c r="CF79" i="30"/>
  <c r="BZ79" i="30"/>
  <c r="BZ80" i="30"/>
  <c r="CN77" i="30"/>
  <c r="DQ67" i="30"/>
  <c r="CY68" i="30"/>
  <c r="CL78" i="30"/>
  <c r="CL79" i="30"/>
  <c r="CF75" i="30"/>
  <c r="CN79" i="30"/>
  <c r="CN80" i="30"/>
  <c r="DO68" i="30" s="1"/>
  <c r="CR80" i="30"/>
  <c r="DS68" i="30" s="1"/>
  <c r="CP18" i="29"/>
  <c r="DL8" i="29"/>
  <c r="CD12" i="29"/>
  <c r="CT11" i="29"/>
  <c r="BT21" i="29"/>
  <c r="CT19" i="29"/>
  <c r="CT16" i="29"/>
  <c r="CT13" i="29"/>
  <c r="CT9" i="29"/>
  <c r="CT8" i="29"/>
  <c r="CT18" i="29"/>
  <c r="CT6" i="29"/>
  <c r="CT5" i="29"/>
  <c r="CT7" i="29"/>
  <c r="CT20" i="29"/>
  <c r="DU8" i="29" s="1"/>
  <c r="CT14" i="29"/>
  <c r="CT12" i="29"/>
  <c r="CT10" i="29"/>
  <c r="DU6" i="29" s="1"/>
  <c r="CT17" i="29"/>
  <c r="CT15" i="29"/>
  <c r="CD20" i="29"/>
  <c r="CQ13" i="29"/>
  <c r="DR6" i="29" s="1"/>
  <c r="CQ17" i="29"/>
  <c r="BY15" i="29"/>
  <c r="BY16" i="29"/>
  <c r="CJ17" i="29"/>
  <c r="BX14" i="29"/>
  <c r="BX16" i="29"/>
  <c r="DJ8" i="29"/>
  <c r="CN11" i="29"/>
  <c r="DO6" i="29" s="1"/>
  <c r="CN18" i="29"/>
  <c r="CN15" i="29"/>
  <c r="CN12" i="29"/>
  <c r="CN10" i="29"/>
  <c r="CN9" i="29"/>
  <c r="CN20" i="29"/>
  <c r="CN17" i="29"/>
  <c r="CN6" i="29"/>
  <c r="CN5" i="29"/>
  <c r="BN21" i="29"/>
  <c r="CN7" i="29"/>
  <c r="CN16" i="29"/>
  <c r="CN13" i="29"/>
  <c r="CN19" i="29"/>
  <c r="CN14" i="29"/>
  <c r="CD13" i="29"/>
  <c r="CD11" i="29"/>
  <c r="CQ15" i="29"/>
  <c r="CQ20" i="29"/>
  <c r="BY19" i="29"/>
  <c r="CJ16" i="29"/>
  <c r="CJ20" i="29"/>
  <c r="DK8" i="29" s="1"/>
  <c r="BX13" i="29"/>
  <c r="BX19" i="29"/>
  <c r="DP8" i="29"/>
  <c r="CD18" i="29"/>
  <c r="CH11" i="29"/>
  <c r="CH20" i="29"/>
  <c r="CH17" i="29"/>
  <c r="CH14" i="29"/>
  <c r="CH10" i="29"/>
  <c r="CH9" i="29"/>
  <c r="CH8" i="29"/>
  <c r="BH21" i="29"/>
  <c r="CH19" i="29"/>
  <c r="CH6" i="29"/>
  <c r="CH5" i="29"/>
  <c r="CH18" i="29"/>
  <c r="CH12" i="29"/>
  <c r="DI6" i="29" s="1"/>
  <c r="CH16" i="29"/>
  <c r="CH15" i="29"/>
  <c r="CH13" i="29"/>
  <c r="CH7" i="29"/>
  <c r="CD16" i="29"/>
  <c r="CQ16" i="29"/>
  <c r="AY21" i="29"/>
  <c r="BX17" i="29"/>
  <c r="AX21" i="29"/>
  <c r="DH8" i="29"/>
  <c r="DN8" i="29"/>
  <c r="CB11" i="29"/>
  <c r="BB21" i="29"/>
  <c r="CB19" i="29"/>
  <c r="CB16" i="29"/>
  <c r="CB13" i="29"/>
  <c r="CB10" i="29"/>
  <c r="CB9" i="29"/>
  <c r="CB8" i="29"/>
  <c r="CB18" i="29"/>
  <c r="CB6" i="29"/>
  <c r="CB5" i="29"/>
  <c r="CB15" i="29"/>
  <c r="CB20" i="29"/>
  <c r="CB7" i="29"/>
  <c r="CB14" i="29"/>
  <c r="CB17" i="29"/>
  <c r="CB12" i="29"/>
  <c r="CD19" i="29"/>
  <c r="CQ18" i="29"/>
  <c r="CQ19" i="29"/>
  <c r="BX12" i="29"/>
  <c r="CY6" i="29" s="1"/>
  <c r="BX20" i="29"/>
  <c r="CD14" i="29"/>
  <c r="BD21" i="29"/>
  <c r="BQ21" i="29"/>
  <c r="BY18" i="29"/>
  <c r="BX15" i="29"/>
  <c r="BX11" i="29"/>
  <c r="CD15" i="29"/>
  <c r="BY13" i="29"/>
  <c r="CJ15" i="29"/>
  <c r="CJ14" i="29"/>
  <c r="CG15" i="28"/>
  <c r="CF14" i="28"/>
  <c r="CF16" i="28"/>
  <c r="CA12" i="28"/>
  <c r="CZ6" i="28" s="1"/>
  <c r="DI8" i="28"/>
  <c r="CG16" i="28"/>
  <c r="BB21" i="28"/>
  <c r="CM18" i="28"/>
  <c r="BU17" i="28"/>
  <c r="BU18" i="28"/>
  <c r="CI9" i="28"/>
  <c r="CI16" i="28"/>
  <c r="CH15" i="28"/>
  <c r="CH20" i="28"/>
  <c r="BD21" i="28"/>
  <c r="BV12" i="28"/>
  <c r="CL12" i="28"/>
  <c r="CL14" i="28"/>
  <c r="CL9" i="28"/>
  <c r="DD8" i="28"/>
  <c r="CG20" i="28"/>
  <c r="BZ20" i="28"/>
  <c r="CM19" i="28"/>
  <c r="CF8" i="28"/>
  <c r="CH12" i="28"/>
  <c r="DG6" i="28" s="1"/>
  <c r="CB14" i="28"/>
  <c r="BV16" i="28"/>
  <c r="CL8" i="28"/>
  <c r="CL20" i="28"/>
  <c r="BV14" i="28"/>
  <c r="CL15" i="28"/>
  <c r="CG19" i="28"/>
  <c r="CA19" i="28"/>
  <c r="CA18" i="28"/>
  <c r="DB8" i="28"/>
  <c r="CG17" i="28"/>
  <c r="BI21" i="28"/>
  <c r="CA17" i="28"/>
  <c r="CF20" i="28"/>
  <c r="CH14" i="28"/>
  <c r="CB13" i="28"/>
  <c r="CB11" i="28"/>
  <c r="CB16" i="28"/>
  <c r="BV19" i="28"/>
  <c r="BV18" i="28"/>
  <c r="CL16" i="28"/>
  <c r="CL18" i="28"/>
  <c r="BT9" i="28"/>
  <c r="AV21" i="28"/>
  <c r="BT19" i="28"/>
  <c r="BT18" i="28"/>
  <c r="BT20" i="28"/>
  <c r="BT15" i="28"/>
  <c r="BT14" i="28"/>
  <c r="BT10" i="28"/>
  <c r="BT7" i="28"/>
  <c r="BT6" i="28"/>
  <c r="BT17" i="28"/>
  <c r="BT13" i="28"/>
  <c r="BT12" i="28"/>
  <c r="BT5" i="28"/>
  <c r="BT11" i="28"/>
  <c r="BT8" i="28"/>
  <c r="BT16" i="28"/>
  <c r="CA16" i="28"/>
  <c r="CF10" i="28"/>
  <c r="DC8" i="28"/>
  <c r="CF18" i="28"/>
  <c r="CA20" i="28"/>
  <c r="BZ12" i="28"/>
  <c r="BZ16" i="28"/>
  <c r="CH11" i="28"/>
  <c r="CH16" i="28"/>
  <c r="CB15" i="28"/>
  <c r="CB18" i="28"/>
  <c r="BV17" i="28"/>
  <c r="CL17" i="28"/>
  <c r="CL19" i="28"/>
  <c r="CG18" i="28"/>
  <c r="CF19" i="28"/>
  <c r="CA15" i="28"/>
  <c r="CM17" i="28"/>
  <c r="CF15" i="28"/>
  <c r="CI17" i="28"/>
  <c r="CH19" i="28"/>
  <c r="CH17" i="28"/>
  <c r="CB19" i="28"/>
  <c r="BV15" i="28"/>
  <c r="CL11" i="28"/>
  <c r="CL10" i="28"/>
  <c r="BX12" i="27"/>
  <c r="BY20" i="27"/>
  <c r="CE8" i="27"/>
  <c r="CE14" i="27"/>
  <c r="CE20" i="27"/>
  <c r="BX13" i="27"/>
  <c r="AY21" i="27"/>
  <c r="BA21" i="27"/>
  <c r="BZ20" i="27"/>
  <c r="CK20" i="27"/>
  <c r="CD19" i="27"/>
  <c r="CD15" i="27"/>
  <c r="CJ11" i="27"/>
  <c r="CF18" i="27"/>
  <c r="CJ19" i="27"/>
  <c r="CE9" i="27"/>
  <c r="CE15" i="27"/>
  <c r="BX15" i="27"/>
  <c r="CX7" i="27" s="1"/>
  <c r="CD16" i="27"/>
  <c r="BE21" i="27"/>
  <c r="CJ15" i="27"/>
  <c r="CJ12" i="27"/>
  <c r="CL16" i="27"/>
  <c r="CD14" i="27"/>
  <c r="CD17" i="27"/>
  <c r="CL15" i="27"/>
  <c r="CF16" i="27"/>
  <c r="CD11" i="27"/>
  <c r="BY17" i="27"/>
  <c r="CE11" i="27"/>
  <c r="CE17" i="27"/>
  <c r="BX14" i="27"/>
  <c r="BZ17" i="27"/>
  <c r="CD18" i="27"/>
  <c r="CJ17" i="27"/>
  <c r="CJ20" i="27"/>
  <c r="CL19" i="27"/>
  <c r="CF19" i="27"/>
  <c r="CL14" i="27"/>
  <c r="BY18" i="27"/>
  <c r="CE10" i="27"/>
  <c r="CE12" i="27"/>
  <c r="DE6" i="27" s="1"/>
  <c r="CE18" i="27"/>
  <c r="BX17" i="27"/>
  <c r="BX16" i="27"/>
  <c r="CD10" i="27"/>
  <c r="BZ18" i="27"/>
  <c r="CJ18" i="27"/>
  <c r="BK21" i="27"/>
  <c r="CL18" i="27"/>
  <c r="CJ10" i="27"/>
  <c r="BG21" i="27"/>
  <c r="BX11" i="27"/>
  <c r="CE13" i="27"/>
  <c r="BX18" i="27"/>
  <c r="BX20" i="27"/>
  <c r="CD13" i="27"/>
  <c r="CD20" i="27"/>
  <c r="BM21" i="27"/>
  <c r="CF17" i="27"/>
  <c r="BV567" i="26"/>
  <c r="CK566" i="26"/>
  <c r="CE562" i="26"/>
  <c r="CE558" i="26"/>
  <c r="CH556" i="26"/>
  <c r="CH563" i="26"/>
  <c r="BV568" i="26"/>
  <c r="CB567" i="26"/>
  <c r="CE564" i="26"/>
  <c r="CM568" i="26"/>
  <c r="CM569" i="26"/>
  <c r="CG563" i="26"/>
  <c r="CA567" i="26"/>
  <c r="BU564" i="26"/>
  <c r="BU568" i="26"/>
  <c r="BU569" i="26"/>
  <c r="CE411" i="26"/>
  <c r="CK410" i="26"/>
  <c r="BM412" i="26"/>
  <c r="CD406" i="26"/>
  <c r="CD408" i="26"/>
  <c r="BY408" i="26"/>
  <c r="BY411" i="26"/>
  <c r="DI398" i="26"/>
  <c r="CJ410" i="26"/>
  <c r="CG411" i="26"/>
  <c r="BS410" i="26"/>
  <c r="BS407" i="26"/>
  <c r="CD306" i="26"/>
  <c r="CD313" i="26"/>
  <c r="BX308" i="26"/>
  <c r="BX301" i="26"/>
  <c r="BX302" i="26"/>
  <c r="DG301" i="26"/>
  <c r="BW304" i="26"/>
  <c r="CH309" i="26"/>
  <c r="CH312" i="26"/>
  <c r="CC306" i="26"/>
  <c r="DB300" i="26" s="1"/>
  <c r="CC314" i="26"/>
  <c r="CC313" i="26"/>
  <c r="CJ277" i="26"/>
  <c r="CD275" i="26"/>
  <c r="BF283" i="26"/>
  <c r="CZ301" i="26"/>
  <c r="CI307" i="26"/>
  <c r="CI308" i="26"/>
  <c r="CE275" i="26"/>
  <c r="BS274" i="26"/>
  <c r="BS281" i="26"/>
  <c r="AY219" i="26"/>
  <c r="BD315" i="26"/>
  <c r="BW215" i="26"/>
  <c r="BW213" i="26"/>
  <c r="BY177" i="26"/>
  <c r="CK274" i="26"/>
  <c r="BM283" i="26"/>
  <c r="CK279" i="26"/>
  <c r="CM210" i="26"/>
  <c r="BY275" i="26"/>
  <c r="BU210" i="26"/>
  <c r="CC211" i="26"/>
  <c r="CC212" i="26"/>
  <c r="CM209" i="26"/>
  <c r="CM217" i="26"/>
  <c r="CG208" i="26"/>
  <c r="CG212" i="26"/>
  <c r="CA211" i="26"/>
  <c r="CA217" i="26"/>
  <c r="BC219" i="26"/>
  <c r="BU213" i="26"/>
  <c r="CL178" i="26"/>
  <c r="CL185" i="26"/>
  <c r="CF181" i="26"/>
  <c r="BZ184" i="26"/>
  <c r="BB186" i="26"/>
  <c r="BT183" i="26"/>
  <c r="BZ176" i="26"/>
  <c r="BY178" i="26"/>
  <c r="CL182" i="26"/>
  <c r="AX570" i="26"/>
  <c r="BG570" i="26"/>
  <c r="CK565" i="26"/>
  <c r="BM570" i="26"/>
  <c r="CE566" i="26"/>
  <c r="CE561" i="26"/>
  <c r="DD555" i="26" s="1"/>
  <c r="BS567" i="26"/>
  <c r="CH569" i="26"/>
  <c r="CH555" i="26"/>
  <c r="BV560" i="26"/>
  <c r="BV559" i="26"/>
  <c r="CB558" i="26"/>
  <c r="CE565" i="26"/>
  <c r="BO570" i="26"/>
  <c r="CA564" i="26"/>
  <c r="CA569" i="26"/>
  <c r="BU566" i="26"/>
  <c r="AW570" i="26"/>
  <c r="CE410" i="26"/>
  <c r="BG412" i="26"/>
  <c r="CD402" i="26"/>
  <c r="CD410" i="26"/>
  <c r="BY410" i="26"/>
  <c r="BY406" i="26"/>
  <c r="BA412" i="26"/>
  <c r="CJ404" i="26"/>
  <c r="CJ406" i="26"/>
  <c r="BS408" i="26"/>
  <c r="CA409" i="26"/>
  <c r="CA408" i="26"/>
  <c r="BW305" i="26"/>
  <c r="CV300" i="26" s="1"/>
  <c r="CJ313" i="26"/>
  <c r="BF315" i="26"/>
  <c r="CD308" i="26"/>
  <c r="DC300" i="26" s="1"/>
  <c r="BX303" i="26"/>
  <c r="BX307" i="26"/>
  <c r="CJ280" i="26"/>
  <c r="BX276" i="26"/>
  <c r="BW306" i="26"/>
  <c r="DF302" i="26"/>
  <c r="CH313" i="26"/>
  <c r="CH314" i="26"/>
  <c r="DG302" i="26" s="1"/>
  <c r="BX280" i="26"/>
  <c r="BE315" i="26"/>
  <c r="CJ279" i="26"/>
  <c r="CD277" i="26"/>
  <c r="BX273" i="26"/>
  <c r="BX282" i="26"/>
  <c r="BX312" i="26"/>
  <c r="CX301" i="26"/>
  <c r="CD304" i="26"/>
  <c r="CI309" i="26"/>
  <c r="CI300" i="26"/>
  <c r="CI314" i="26"/>
  <c r="CE282" i="26"/>
  <c r="DD270" i="26" s="1"/>
  <c r="CE277" i="26"/>
  <c r="BS280" i="26"/>
  <c r="AU283" i="26"/>
  <c r="CB313" i="26"/>
  <c r="CK280" i="26"/>
  <c r="CK271" i="26"/>
  <c r="DJ268" i="26" s="1"/>
  <c r="CK282" i="26"/>
  <c r="CC207" i="26"/>
  <c r="BT176" i="26"/>
  <c r="BY274" i="26"/>
  <c r="CX269" i="26" s="1"/>
  <c r="BY277" i="26"/>
  <c r="CC213" i="26"/>
  <c r="CC214" i="26"/>
  <c r="CM211" i="26"/>
  <c r="CM207" i="26"/>
  <c r="CG213" i="26"/>
  <c r="CA208" i="26"/>
  <c r="CA210" i="26"/>
  <c r="CZ204" i="26" s="1"/>
  <c r="BU207" i="26"/>
  <c r="CL176" i="26"/>
  <c r="CL184" i="26"/>
  <c r="BN186" i="26"/>
  <c r="CF183" i="26"/>
  <c r="BZ177" i="26"/>
  <c r="BT178" i="26"/>
  <c r="BT185" i="26"/>
  <c r="BY182" i="26"/>
  <c r="DH172" i="26"/>
  <c r="BZ182" i="26"/>
  <c r="BV562" i="26"/>
  <c r="CH557" i="26"/>
  <c r="CH559" i="26"/>
  <c r="CH565" i="26"/>
  <c r="BV569" i="26"/>
  <c r="CB561" i="26"/>
  <c r="DA555" i="26" s="1"/>
  <c r="CB562" i="26"/>
  <c r="CM566" i="26"/>
  <c r="CM561" i="26"/>
  <c r="AZ412" i="26"/>
  <c r="BX409" i="26"/>
  <c r="BX407" i="26"/>
  <c r="BX402" i="26"/>
  <c r="BX411" i="26"/>
  <c r="BX406" i="26"/>
  <c r="BX404" i="26"/>
  <c r="BX403" i="26"/>
  <c r="BX399" i="26"/>
  <c r="BX410" i="26"/>
  <c r="BX405" i="26"/>
  <c r="BX400" i="26"/>
  <c r="BX401" i="26"/>
  <c r="BX396" i="26"/>
  <c r="BX408" i="26"/>
  <c r="BX398" i="26"/>
  <c r="BX397" i="26"/>
  <c r="CM560" i="26"/>
  <c r="CD404" i="26"/>
  <c r="CJ411" i="26"/>
  <c r="DI399" i="26" s="1"/>
  <c r="CU399" i="26"/>
  <c r="BX314" i="26"/>
  <c r="BX313" i="26"/>
  <c r="BW303" i="26"/>
  <c r="BW308" i="26"/>
  <c r="CH311" i="26"/>
  <c r="BW309" i="26"/>
  <c r="BX311" i="26"/>
  <c r="DE270" i="26"/>
  <c r="CI313" i="26"/>
  <c r="CI302" i="26"/>
  <c r="CI301" i="26"/>
  <c r="CE278" i="26"/>
  <c r="CK281" i="26"/>
  <c r="BY280" i="26"/>
  <c r="BY279" i="26"/>
  <c r="CC206" i="26"/>
  <c r="CC216" i="26"/>
  <c r="CM212" i="26"/>
  <c r="CM214" i="26"/>
  <c r="CG214" i="26"/>
  <c r="DF204" i="26" s="1"/>
  <c r="BU209" i="26"/>
  <c r="BU214" i="26"/>
  <c r="CF185" i="26"/>
  <c r="BT184" i="26"/>
  <c r="AV186" i="26"/>
  <c r="CB216" i="26"/>
  <c r="BY176" i="26"/>
  <c r="CX171" i="26" s="1"/>
  <c r="CW171" i="26"/>
  <c r="CH562" i="26"/>
  <c r="CW555" i="26"/>
  <c r="CB557" i="26"/>
  <c r="CB566" i="26"/>
  <c r="CB564" i="26"/>
  <c r="CM564" i="26"/>
  <c r="CM563" i="26"/>
  <c r="CE408" i="26"/>
  <c r="CJ409" i="26"/>
  <c r="BX305" i="26"/>
  <c r="BX304" i="26"/>
  <c r="BW302" i="26"/>
  <c r="AY315" i="26"/>
  <c r="CI310" i="26"/>
  <c r="CI303" i="26"/>
  <c r="DH300" i="26" s="1"/>
  <c r="CI304" i="26"/>
  <c r="BG283" i="26"/>
  <c r="BS276" i="26"/>
  <c r="CR268" i="26" s="1"/>
  <c r="BS275" i="26"/>
  <c r="CB311" i="26"/>
  <c r="BV311" i="26"/>
  <c r="BV312" i="26"/>
  <c r="BW217" i="26"/>
  <c r="CK272" i="26"/>
  <c r="CK273" i="26"/>
  <c r="BY276" i="26"/>
  <c r="BY281" i="26"/>
  <c r="DC206" i="26"/>
  <c r="BT182" i="26"/>
  <c r="CC209" i="26"/>
  <c r="CC204" i="26"/>
  <c r="CC218" i="26"/>
  <c r="CM208" i="26"/>
  <c r="DL204" i="26" s="1"/>
  <c r="CG209" i="26"/>
  <c r="CG216" i="26"/>
  <c r="BU211" i="26"/>
  <c r="CL179" i="26"/>
  <c r="CF182" i="26"/>
  <c r="BH186" i="26"/>
  <c r="BT177" i="26"/>
  <c r="CB218" i="26"/>
  <c r="DA206" i="26" s="1"/>
  <c r="BY180" i="26"/>
  <c r="CF184" i="26"/>
  <c r="CG564" i="26"/>
  <c r="CG562" i="26"/>
  <c r="BV564" i="26"/>
  <c r="CH558" i="26"/>
  <c r="CH564" i="26"/>
  <c r="CH567" i="26"/>
  <c r="BV557" i="26"/>
  <c r="CB559" i="26"/>
  <c r="BD570" i="26"/>
  <c r="CB563" i="26"/>
  <c r="CM565" i="26"/>
  <c r="BI570" i="26"/>
  <c r="CE406" i="26"/>
  <c r="CD411" i="26"/>
  <c r="DC399" i="26" s="1"/>
  <c r="CD409" i="26"/>
  <c r="BY407" i="26"/>
  <c r="CJ405" i="26"/>
  <c r="CJ407" i="26"/>
  <c r="CA410" i="26"/>
  <c r="CC310" i="26"/>
  <c r="BX306" i="26"/>
  <c r="BW307" i="26"/>
  <c r="CV301" i="26" s="1"/>
  <c r="BW310" i="26"/>
  <c r="CH308" i="26"/>
  <c r="BX274" i="26"/>
  <c r="CC309" i="26"/>
  <c r="CC311" i="26"/>
  <c r="BL283" i="26"/>
  <c r="BX279" i="26"/>
  <c r="CI305" i="26"/>
  <c r="CI306" i="26"/>
  <c r="BW311" i="26"/>
  <c r="BS282" i="26"/>
  <c r="BS277" i="26"/>
  <c r="BW216" i="26"/>
  <c r="CB312" i="26"/>
  <c r="BV314" i="26"/>
  <c r="CU302" i="26" s="1"/>
  <c r="DI206" i="26"/>
  <c r="CK276" i="26"/>
  <c r="CK275" i="26"/>
  <c r="CF178" i="26"/>
  <c r="BY282" i="26"/>
  <c r="BA283" i="26"/>
  <c r="BU215" i="26"/>
  <c r="CF180" i="26"/>
  <c r="CM204" i="26"/>
  <c r="CC215" i="26"/>
  <c r="CC208" i="26"/>
  <c r="BE219" i="26"/>
  <c r="CM213" i="26"/>
  <c r="CM218" i="26"/>
  <c r="CG210" i="26"/>
  <c r="BU212" i="26"/>
  <c r="CT204" i="26" s="1"/>
  <c r="BU218" i="26"/>
  <c r="BT180" i="26"/>
  <c r="BT179" i="26"/>
  <c r="CS171" i="26" s="1"/>
  <c r="CB217" i="26"/>
  <c r="CG205" i="26"/>
  <c r="CG204" i="26"/>
  <c r="CL180" i="26"/>
  <c r="CH561" i="26"/>
  <c r="DG555" i="26" s="1"/>
  <c r="CH566" i="26"/>
  <c r="BJ570" i="26"/>
  <c r="BV558" i="26"/>
  <c r="BV565" i="26"/>
  <c r="BV566" i="26"/>
  <c r="CB560" i="26"/>
  <c r="CB568" i="26"/>
  <c r="CB569" i="26"/>
  <c r="CM562" i="26"/>
  <c r="CG568" i="26"/>
  <c r="CG561" i="26"/>
  <c r="CA568" i="26"/>
  <c r="CA566" i="26"/>
  <c r="BU562" i="26"/>
  <c r="CK408" i="26"/>
  <c r="BF412" i="26"/>
  <c r="CD403" i="26"/>
  <c r="DB399" i="26"/>
  <c r="CD305" i="26"/>
  <c r="BX310" i="26"/>
  <c r="BW313" i="26"/>
  <c r="CC308" i="26"/>
  <c r="BX281" i="26"/>
  <c r="BK315" i="26"/>
  <c r="CI311" i="26"/>
  <c r="BS278" i="26"/>
  <c r="BV313" i="26"/>
  <c r="DF270" i="26"/>
  <c r="BK219" i="26"/>
  <c r="CI218" i="26"/>
  <c r="CI216" i="26"/>
  <c r="CI214" i="26"/>
  <c r="CI212" i="26"/>
  <c r="CI210" i="26"/>
  <c r="CI208" i="26"/>
  <c r="CI204" i="26"/>
  <c r="CI203" i="26"/>
  <c r="CI209" i="26"/>
  <c r="CI206" i="26"/>
  <c r="CI217" i="26"/>
  <c r="CI215" i="26"/>
  <c r="CI213" i="26"/>
  <c r="CI211" i="26"/>
  <c r="CI207" i="26"/>
  <c r="DH204" i="26" s="1"/>
  <c r="CI205" i="26"/>
  <c r="CK278" i="26"/>
  <c r="CG215" i="26"/>
  <c r="BY183" i="26"/>
  <c r="BY278" i="26"/>
  <c r="CT173" i="26"/>
  <c r="CC217" i="26"/>
  <c r="CC210" i="26"/>
  <c r="DB204" i="26" s="1"/>
  <c r="CM206" i="26"/>
  <c r="CM215" i="26"/>
  <c r="BO219" i="26"/>
  <c r="CG211" i="26"/>
  <c r="BI219" i="26"/>
  <c r="CA215" i="26"/>
  <c r="BU208" i="26"/>
  <c r="BZ180" i="26"/>
  <c r="BZ185" i="26"/>
  <c r="CA205" i="26"/>
  <c r="CA212" i="26"/>
  <c r="CX205" i="26"/>
  <c r="DG205" i="26"/>
  <c r="CV172" i="26"/>
  <c r="CV173" i="26" s="1"/>
  <c r="CZ172" i="26"/>
  <c r="DO8" i="29" l="1"/>
  <c r="DN7" i="29"/>
  <c r="DH556" i="26"/>
  <c r="CV556" i="26"/>
  <c r="CV557" i="26" s="1"/>
  <c r="CW556" i="26"/>
  <c r="CT557" i="26"/>
  <c r="DF557" i="26"/>
  <c r="DD7" i="27"/>
  <c r="DF7" i="27"/>
  <c r="DD8" i="27"/>
  <c r="DE8" i="27"/>
  <c r="CX8" i="27"/>
  <c r="CY8" i="27"/>
  <c r="CX399" i="26"/>
  <c r="DD399" i="26"/>
  <c r="DE399" i="26"/>
  <c r="CS399" i="26"/>
  <c r="CX398" i="26"/>
  <c r="DI270" i="26"/>
  <c r="CZ269" i="26"/>
  <c r="DE206" i="26"/>
  <c r="DU44" i="31"/>
  <c r="DR8" i="31"/>
  <c r="CX173" i="26"/>
  <c r="DA172" i="26"/>
  <c r="CW172" i="26"/>
  <c r="DI7" i="28"/>
  <c r="DH8" i="28"/>
  <c r="DG8" i="28"/>
  <c r="DA7" i="28"/>
  <c r="DG68" i="30"/>
  <c r="DT68" i="30"/>
  <c r="DI8" i="29"/>
  <c r="DT8" i="29"/>
  <c r="DM7" i="29"/>
  <c r="DM8" i="29"/>
  <c r="CU557" i="26"/>
  <c r="DP8" i="27"/>
  <c r="DK8" i="27"/>
  <c r="DF8" i="27"/>
  <c r="CT399" i="26"/>
  <c r="CW173" i="26"/>
  <c r="CW399" i="26"/>
  <c r="CR206" i="26"/>
  <c r="CX206" i="26"/>
  <c r="DH205" i="26"/>
  <c r="CV205" i="26"/>
  <c r="CV206" i="26" s="1"/>
  <c r="DC270" i="26"/>
  <c r="DG270" i="26"/>
  <c r="CU270" i="26"/>
  <c r="DH399" i="26"/>
  <c r="DF399" i="26"/>
  <c r="CZ398" i="26"/>
  <c r="DA398" i="26"/>
  <c r="DG398" i="26"/>
  <c r="DB302" i="26"/>
  <c r="DA302" i="26"/>
  <c r="CX270" i="26"/>
  <c r="DB270" i="26"/>
  <c r="DH269" i="26"/>
  <c r="CY206" i="26"/>
  <c r="DD206" i="26"/>
  <c r="CZ206" i="26"/>
  <c r="CZ7" i="31"/>
  <c r="DD173" i="26"/>
  <c r="DE173" i="26"/>
  <c r="DF173" i="26"/>
  <c r="DA173" i="26"/>
  <c r="CR173" i="26"/>
  <c r="CZ556" i="26"/>
  <c r="CW302" i="26"/>
  <c r="DI269" i="26"/>
  <c r="DE302" i="26"/>
  <c r="DA557" i="26"/>
  <c r="CZ173" i="26"/>
  <c r="DI302" i="26"/>
  <c r="CZ557" i="26"/>
  <c r="DB206" i="26"/>
  <c r="CV302" i="26"/>
  <c r="CW270" i="26"/>
  <c r="CS206" i="26"/>
  <c r="DH270" i="26"/>
  <c r="DE8" i="28"/>
  <c r="CZ8" i="28"/>
  <c r="CY8" i="29"/>
  <c r="DI7" i="29"/>
  <c r="DR8" i="29"/>
  <c r="CZ7" i="28"/>
  <c r="DG7" i="28"/>
  <c r="DA8" i="28"/>
  <c r="DH206" i="26"/>
  <c r="DL206" i="26"/>
  <c r="CR270" i="26"/>
  <c r="DA556" i="26"/>
  <c r="DH302" i="26"/>
  <c r="CZ205" i="26"/>
  <c r="CW269" i="26"/>
  <c r="CW268" i="26"/>
  <c r="DG557" i="26"/>
  <c r="CX172" i="26"/>
  <c r="DF206" i="26"/>
  <c r="CT206" i="26"/>
  <c r="CS173" i="26"/>
  <c r="DC302" i="26"/>
  <c r="DH301" i="26"/>
  <c r="DG556" i="26"/>
  <c r="CW397" i="26"/>
  <c r="CW398" i="26"/>
  <c r="DJ270" i="26"/>
  <c r="CW301" i="26"/>
  <c r="CW300" i="26"/>
  <c r="AB180" i="13" l="1"/>
  <c r="BA164" i="13" s="1"/>
  <c r="AB179" i="13"/>
  <c r="AB178" i="13"/>
  <c r="AB177" i="13"/>
  <c r="AB176" i="13"/>
  <c r="AB175" i="13"/>
  <c r="AB174" i="13"/>
  <c r="AB173" i="13"/>
  <c r="AB172" i="13"/>
  <c r="AJ172" i="13" s="1"/>
  <c r="AB171" i="13"/>
  <c r="AB170" i="13"/>
  <c r="AB169" i="13"/>
  <c r="AB168" i="13"/>
  <c r="AJ168" i="13" s="1"/>
  <c r="AB167" i="13"/>
  <c r="AB166" i="13"/>
  <c r="AB165" i="13"/>
  <c r="AB164" i="13"/>
  <c r="AB163" i="13"/>
  <c r="AR163" i="13" s="1"/>
  <c r="AB150" i="13"/>
  <c r="BA134" i="13" s="1"/>
  <c r="AB149" i="13"/>
  <c r="AB148" i="13"/>
  <c r="AB147" i="13"/>
  <c r="AB146" i="13"/>
  <c r="AB145" i="13"/>
  <c r="AB144" i="13"/>
  <c r="AJ144" i="13" s="1"/>
  <c r="AB143" i="13"/>
  <c r="AJ143" i="13" s="1"/>
  <c r="AB142" i="13"/>
  <c r="AB141" i="13"/>
  <c r="AB140" i="13"/>
  <c r="AB139" i="13"/>
  <c r="AB138" i="13"/>
  <c r="AJ138" i="13" s="1"/>
  <c r="AB137" i="13"/>
  <c r="AB136" i="13"/>
  <c r="AB135" i="13"/>
  <c r="AB134" i="13"/>
  <c r="AB133" i="13"/>
  <c r="AJ133" i="13" s="1"/>
  <c r="AB120" i="13"/>
  <c r="BA104" i="13" s="1"/>
  <c r="AB119" i="13"/>
  <c r="AB118" i="13"/>
  <c r="AB117" i="13"/>
  <c r="AB116" i="13"/>
  <c r="AB115" i="13"/>
  <c r="AB114" i="13"/>
  <c r="AJ114" i="13" s="1"/>
  <c r="AB113" i="13"/>
  <c r="AB112" i="13"/>
  <c r="AB111" i="13"/>
  <c r="AB110" i="13"/>
  <c r="AB109" i="13"/>
  <c r="AB108" i="13"/>
  <c r="AJ108" i="13" s="1"/>
  <c r="AB107" i="13"/>
  <c r="AB106" i="13"/>
  <c r="AB105" i="13"/>
  <c r="AJ105" i="13" s="1"/>
  <c r="AB104" i="13"/>
  <c r="AB103" i="13"/>
  <c r="AJ103" i="13" s="1"/>
  <c r="AB90" i="13"/>
  <c r="BA74" i="13" s="1"/>
  <c r="AB89" i="13"/>
  <c r="AB88" i="13"/>
  <c r="AB87" i="13"/>
  <c r="AB86" i="13"/>
  <c r="AB85" i="13"/>
  <c r="AB84" i="13"/>
  <c r="AB83" i="13"/>
  <c r="AB82" i="13"/>
  <c r="AJ82" i="13" s="1"/>
  <c r="AB81" i="13"/>
  <c r="AB80" i="13"/>
  <c r="AB79" i="13"/>
  <c r="AB78" i="13"/>
  <c r="AJ78" i="13" s="1"/>
  <c r="AB77" i="13"/>
  <c r="AB76" i="13"/>
  <c r="AB75" i="13"/>
  <c r="AB74" i="13"/>
  <c r="AB73" i="13"/>
  <c r="AR73" i="13" s="1"/>
  <c r="AB55" i="13"/>
  <c r="BA39" i="13" s="1"/>
  <c r="AB54" i="13"/>
  <c r="AB53" i="13"/>
  <c r="AJ53" i="13" s="1"/>
  <c r="AB52" i="13"/>
  <c r="AB51" i="13"/>
  <c r="AB50" i="13"/>
  <c r="AB49" i="13"/>
  <c r="AJ49" i="13" s="1"/>
  <c r="AB48" i="13"/>
  <c r="AB47" i="13"/>
  <c r="AJ47" i="13" s="1"/>
  <c r="AB46" i="13"/>
  <c r="AB45" i="13"/>
  <c r="AB44" i="13"/>
  <c r="AB43" i="13"/>
  <c r="AJ43" i="13" s="1"/>
  <c r="AB42" i="13"/>
  <c r="AB41" i="13"/>
  <c r="AJ41" i="13" s="1"/>
  <c r="AB40" i="13"/>
  <c r="AB39" i="13"/>
  <c r="AB38" i="13"/>
  <c r="AJ38" i="13" s="1"/>
  <c r="AJ136" i="13" l="1"/>
  <c r="AJ142" i="13"/>
  <c r="AJ148" i="13"/>
  <c r="AJ117" i="13"/>
  <c r="AJ106" i="13"/>
  <c r="AJ112" i="13"/>
  <c r="AJ118" i="13"/>
  <c r="AJ113" i="13"/>
  <c r="AJ163" i="13"/>
  <c r="AJ164" i="13"/>
  <c r="AJ176" i="13"/>
  <c r="AJ134" i="13"/>
  <c r="AJ140" i="13"/>
  <c r="AJ146" i="13"/>
  <c r="AJ104" i="13"/>
  <c r="AJ110" i="13"/>
  <c r="AJ116" i="13"/>
  <c r="AJ74" i="13"/>
  <c r="AJ80" i="13"/>
  <c r="AJ86" i="13"/>
  <c r="AJ39" i="13"/>
  <c r="AR39" i="13" s="1"/>
  <c r="AJ109" i="13"/>
  <c r="AJ42" i="13"/>
  <c r="AJ48" i="13"/>
  <c r="AJ54" i="13"/>
  <c r="AJ107" i="13"/>
  <c r="AJ119" i="13"/>
  <c r="AJ137" i="13"/>
  <c r="AJ149" i="13"/>
  <c r="AR133" i="13"/>
  <c r="AJ44" i="13"/>
  <c r="AJ50" i="13"/>
  <c r="AJ115" i="13"/>
  <c r="AJ139" i="13"/>
  <c r="AJ145" i="13"/>
  <c r="AJ51" i="13"/>
  <c r="AJ45" i="13"/>
  <c r="AJ40" i="13"/>
  <c r="AJ46" i="13"/>
  <c r="AJ52" i="13"/>
  <c r="AJ111" i="13"/>
  <c r="AJ135" i="13"/>
  <c r="AJ141" i="13"/>
  <c r="AJ147" i="13"/>
  <c r="AJ165" i="13"/>
  <c r="AJ169" i="13"/>
  <c r="AJ173" i="13"/>
  <c r="AJ177" i="13"/>
  <c r="AJ166" i="13"/>
  <c r="AJ170" i="13"/>
  <c r="AJ174" i="13"/>
  <c r="AJ178" i="13"/>
  <c r="AJ167" i="13"/>
  <c r="AJ171" i="13"/>
  <c r="AJ175" i="13"/>
  <c r="AJ179" i="13"/>
  <c r="AR136" i="13"/>
  <c r="AR135" i="13"/>
  <c r="AR134" i="13"/>
  <c r="AR103" i="13"/>
  <c r="AJ75" i="13"/>
  <c r="AJ79" i="13"/>
  <c r="AJ83" i="13"/>
  <c r="AJ87" i="13"/>
  <c r="AJ76" i="13"/>
  <c r="AJ84" i="13"/>
  <c r="AJ88" i="13"/>
  <c r="AJ77" i="13"/>
  <c r="AJ81" i="13"/>
  <c r="AJ85" i="13"/>
  <c r="AJ89" i="13"/>
  <c r="AR74" i="13"/>
  <c r="AJ73" i="13"/>
  <c r="AR38" i="13"/>
  <c r="AB21" i="19"/>
  <c r="BA5" i="19" s="1"/>
  <c r="AB20" i="19"/>
  <c r="AB19" i="19"/>
  <c r="AB18" i="19"/>
  <c r="AB17" i="19"/>
  <c r="AB16" i="19"/>
  <c r="AB15" i="19"/>
  <c r="AJ15" i="19" s="1"/>
  <c r="AB14" i="19"/>
  <c r="AB13" i="19"/>
  <c r="AB12" i="19"/>
  <c r="AB11" i="19"/>
  <c r="AB10" i="19"/>
  <c r="AB9" i="19"/>
  <c r="AJ9" i="19" s="1"/>
  <c r="AB8" i="19"/>
  <c r="AB7" i="19"/>
  <c r="AB6" i="19"/>
  <c r="AB5" i="19"/>
  <c r="AA21" i="19"/>
  <c r="AZ5" i="19" s="1"/>
  <c r="AA20" i="19"/>
  <c r="AI20" i="19" s="1"/>
  <c r="AA19" i="19"/>
  <c r="AI19" i="19" s="1"/>
  <c r="AA18" i="19"/>
  <c r="AA17" i="19"/>
  <c r="AA16" i="19"/>
  <c r="AA15" i="19"/>
  <c r="AI15" i="19" s="1"/>
  <c r="AA14" i="19"/>
  <c r="AI14" i="19" s="1"/>
  <c r="AA13" i="19"/>
  <c r="AA12" i="19"/>
  <c r="AA11" i="19"/>
  <c r="AA8" i="19"/>
  <c r="AA7" i="19"/>
  <c r="AI7" i="19" s="1"/>
  <c r="AA9" i="19"/>
  <c r="AI9" i="19" s="1"/>
  <c r="AA10" i="19"/>
  <c r="AA6" i="19"/>
  <c r="AA5" i="19"/>
  <c r="AB4" i="19"/>
  <c r="AR4" i="19" s="1"/>
  <c r="AA4" i="19"/>
  <c r="AQ4" i="19" s="1"/>
  <c r="AB21" i="13"/>
  <c r="BA5" i="13" s="1"/>
  <c r="AB20" i="13"/>
  <c r="AB19" i="13"/>
  <c r="AB18" i="13"/>
  <c r="AB17" i="13"/>
  <c r="AB16" i="13"/>
  <c r="AB15" i="13"/>
  <c r="AJ15" i="13" s="1"/>
  <c r="AB14" i="13"/>
  <c r="AB13" i="13"/>
  <c r="AB12" i="13"/>
  <c r="AB11" i="13"/>
  <c r="AB10" i="13"/>
  <c r="AB9" i="13"/>
  <c r="AJ9" i="13" s="1"/>
  <c r="AB8" i="13"/>
  <c r="AB7" i="13"/>
  <c r="AB6" i="13"/>
  <c r="AB5" i="13"/>
  <c r="AB4" i="13"/>
  <c r="AJ4" i="13" s="1"/>
  <c r="AR165" i="13" l="1"/>
  <c r="AR146" i="13"/>
  <c r="AR106" i="13"/>
  <c r="BA105" i="13" s="1"/>
  <c r="AR105" i="13"/>
  <c r="AR166" i="13"/>
  <c r="BA165" i="13" s="1"/>
  <c r="AR164" i="13"/>
  <c r="AR138" i="13"/>
  <c r="AJ150" i="13"/>
  <c r="AR112" i="13"/>
  <c r="AR104" i="13"/>
  <c r="AR107" i="13"/>
  <c r="AR51" i="13"/>
  <c r="AR45" i="13"/>
  <c r="AR4" i="13"/>
  <c r="AJ10" i="13"/>
  <c r="AJ16" i="13"/>
  <c r="AJ5" i="13"/>
  <c r="AJ11" i="13"/>
  <c r="AJ17" i="13"/>
  <c r="AJ6" i="13"/>
  <c r="AR7" i="13" s="1"/>
  <c r="AJ12" i="13"/>
  <c r="AJ18" i="13"/>
  <c r="AJ7" i="13"/>
  <c r="AJ13" i="13"/>
  <c r="AJ19" i="13"/>
  <c r="AJ8" i="13"/>
  <c r="AJ14" i="13"/>
  <c r="AJ20" i="13"/>
  <c r="AI8" i="19"/>
  <c r="AI16" i="19"/>
  <c r="AR167" i="13"/>
  <c r="AJ180" i="13"/>
  <c r="AR148" i="13"/>
  <c r="AR143" i="13"/>
  <c r="AR147" i="13"/>
  <c r="AR141" i="13"/>
  <c r="AR140" i="13"/>
  <c r="AJ120" i="13"/>
  <c r="AR47" i="13"/>
  <c r="AR52" i="13"/>
  <c r="AJ10" i="19"/>
  <c r="AJ16" i="19"/>
  <c r="AJ4" i="19"/>
  <c r="AJ5" i="19"/>
  <c r="AJ11" i="19"/>
  <c r="AJ17" i="19"/>
  <c r="AI5" i="19"/>
  <c r="AI11" i="19"/>
  <c r="AI17" i="19"/>
  <c r="AJ6" i="19"/>
  <c r="AJ12" i="19"/>
  <c r="AJ18" i="19"/>
  <c r="AI10" i="19"/>
  <c r="AI6" i="19"/>
  <c r="AQ9" i="19" s="1"/>
  <c r="AI12" i="19"/>
  <c r="AQ16" i="19" s="1"/>
  <c r="AI18" i="19"/>
  <c r="AQ18" i="19" s="1"/>
  <c r="AJ7" i="19"/>
  <c r="AJ13" i="19"/>
  <c r="AJ19" i="19"/>
  <c r="AI13" i="19"/>
  <c r="AJ8" i="19"/>
  <c r="AJ14" i="19"/>
  <c r="AJ20" i="19"/>
  <c r="AQ5" i="19"/>
  <c r="AR5" i="13"/>
  <c r="AI4" i="19"/>
  <c r="AR43" i="13"/>
  <c r="AR41" i="13"/>
  <c r="BA40" i="13" s="1"/>
  <c r="AR116" i="13"/>
  <c r="AR111" i="13"/>
  <c r="AR109" i="13"/>
  <c r="AR137" i="13"/>
  <c r="AR142" i="13"/>
  <c r="BA135" i="13" s="1"/>
  <c r="AR171" i="13"/>
  <c r="AR170" i="13"/>
  <c r="AR42" i="13"/>
  <c r="AR40" i="13"/>
  <c r="AR49" i="13"/>
  <c r="AR108" i="13"/>
  <c r="AR114" i="13"/>
  <c r="AR145" i="13"/>
  <c r="AR144" i="13"/>
  <c r="AR168" i="13"/>
  <c r="AR8" i="13"/>
  <c r="AR14" i="13"/>
  <c r="AR46" i="13"/>
  <c r="AR44" i="13"/>
  <c r="AR53" i="13"/>
  <c r="AR110" i="13"/>
  <c r="AR118" i="13"/>
  <c r="AR149" i="13"/>
  <c r="AR139" i="13"/>
  <c r="AR174" i="13"/>
  <c r="AR50" i="13"/>
  <c r="AR48" i="13"/>
  <c r="AJ55" i="13"/>
  <c r="AR119" i="13"/>
  <c r="BA107" i="13" s="1"/>
  <c r="AR117" i="13"/>
  <c r="AR178" i="13"/>
  <c r="AR169" i="13"/>
  <c r="AR54" i="13"/>
  <c r="BA42" i="13" s="1"/>
  <c r="AR115" i="13"/>
  <c r="AR113" i="13"/>
  <c r="AR175" i="13"/>
  <c r="AR172" i="13"/>
  <c r="AR173" i="13"/>
  <c r="AR179" i="13"/>
  <c r="BA167" i="13" s="1"/>
  <c r="AR176" i="13"/>
  <c r="AR177" i="13"/>
  <c r="AR87" i="13"/>
  <c r="AR83" i="13"/>
  <c r="AJ90" i="13"/>
  <c r="AR88" i="13"/>
  <c r="AR89" i="13"/>
  <c r="AR86" i="13"/>
  <c r="AR76" i="13"/>
  <c r="AR77" i="13"/>
  <c r="AR75" i="13"/>
  <c r="BA75" i="13" s="1"/>
  <c r="AR80" i="13"/>
  <c r="AR81" i="13"/>
  <c r="AR78" i="13"/>
  <c r="AR79" i="13"/>
  <c r="AR84" i="13"/>
  <c r="AR85" i="13"/>
  <c r="AR82" i="13"/>
  <c r="AR15" i="13" l="1"/>
  <c r="AR9" i="13"/>
  <c r="AR11" i="13"/>
  <c r="AR19" i="13"/>
  <c r="AQ14" i="19"/>
  <c r="AQ6" i="19"/>
  <c r="AQ8" i="19"/>
  <c r="AR10" i="13"/>
  <c r="AR16" i="13"/>
  <c r="AR20" i="13"/>
  <c r="BA8" i="13" s="1"/>
  <c r="AR13" i="13"/>
  <c r="AR17" i="13"/>
  <c r="AR12" i="13"/>
  <c r="AR6" i="13"/>
  <c r="BA6" i="13" s="1"/>
  <c r="AJ21" i="13"/>
  <c r="AR18" i="13"/>
  <c r="AQ20" i="19"/>
  <c r="AQ12" i="19"/>
  <c r="AQ10" i="19"/>
  <c r="AQ11" i="19"/>
  <c r="AR13" i="19"/>
  <c r="AR19" i="19"/>
  <c r="AR14" i="19"/>
  <c r="AQ7" i="19"/>
  <c r="AR10" i="19"/>
  <c r="AQ15" i="19"/>
  <c r="BA137" i="13"/>
  <c r="BA77" i="13"/>
  <c r="AR5" i="19"/>
  <c r="AR20" i="19"/>
  <c r="AR16" i="19"/>
  <c r="AR6" i="19"/>
  <c r="AR7" i="19"/>
  <c r="AR11" i="19"/>
  <c r="BA6" i="19" s="1"/>
  <c r="AR12" i="19"/>
  <c r="AR9" i="19"/>
  <c r="AR17" i="19"/>
  <c r="AQ17" i="19"/>
  <c r="AQ13" i="19"/>
  <c r="AR18" i="19"/>
  <c r="AR15" i="19"/>
  <c r="AJ21" i="19"/>
  <c r="AI21" i="19"/>
  <c r="AQ19" i="19"/>
  <c r="AR8" i="19"/>
  <c r="AA167" i="9"/>
  <c r="AW151" i="9" s="1"/>
  <c r="Z167" i="9"/>
  <c r="AV151" i="9" s="1"/>
  <c r="Y167" i="9"/>
  <c r="AU151" i="9" s="1"/>
  <c r="X167" i="9"/>
  <c r="W167" i="9"/>
  <c r="AS151" i="9" s="1"/>
  <c r="AA166" i="9"/>
  <c r="Z166" i="9"/>
  <c r="Y166" i="9"/>
  <c r="X166" i="9"/>
  <c r="W166" i="9"/>
  <c r="AA165" i="9"/>
  <c r="Z165" i="9"/>
  <c r="Y165" i="9"/>
  <c r="X165" i="9"/>
  <c r="W165" i="9"/>
  <c r="AA164" i="9"/>
  <c r="Z164" i="9"/>
  <c r="Y164" i="9"/>
  <c r="X164" i="9"/>
  <c r="W164" i="9"/>
  <c r="AA163" i="9"/>
  <c r="Z163" i="9"/>
  <c r="Y163" i="9"/>
  <c r="X163" i="9"/>
  <c r="W163" i="9"/>
  <c r="AA162" i="9"/>
  <c r="AH162" i="9" s="1"/>
  <c r="Z162" i="9"/>
  <c r="Y162" i="9"/>
  <c r="X162" i="9"/>
  <c r="W162" i="9"/>
  <c r="AA161" i="9"/>
  <c r="AH161" i="9" s="1"/>
  <c r="Z161" i="9"/>
  <c r="Y161" i="9"/>
  <c r="X161" i="9"/>
  <c r="W161" i="9"/>
  <c r="AA160" i="9"/>
  <c r="AH160" i="9" s="1"/>
  <c r="Z160" i="9"/>
  <c r="Y160" i="9"/>
  <c r="X160" i="9"/>
  <c r="W160" i="9"/>
  <c r="AA159" i="9"/>
  <c r="Z159" i="9"/>
  <c r="Y159" i="9"/>
  <c r="X159" i="9"/>
  <c r="W159" i="9"/>
  <c r="AA158" i="9"/>
  <c r="Z158" i="9"/>
  <c r="Y158" i="9"/>
  <c r="X158" i="9"/>
  <c r="W158" i="9"/>
  <c r="AD158" i="9" s="1"/>
  <c r="AS157" i="9"/>
  <c r="AA157" i="9"/>
  <c r="Z157" i="9"/>
  <c r="Y157" i="9"/>
  <c r="X157" i="9"/>
  <c r="W157" i="9"/>
  <c r="AD157" i="9" s="1"/>
  <c r="AA156" i="9"/>
  <c r="Z156" i="9"/>
  <c r="Y156" i="9"/>
  <c r="X156" i="9"/>
  <c r="W156" i="9"/>
  <c r="AD156" i="9" s="1"/>
  <c r="AA155" i="9"/>
  <c r="Z155" i="9"/>
  <c r="Y155" i="9"/>
  <c r="X155" i="9"/>
  <c r="W155" i="9"/>
  <c r="AD155" i="9" s="1"/>
  <c r="AA154" i="9"/>
  <c r="Z154" i="9"/>
  <c r="Y154" i="9"/>
  <c r="X154" i="9"/>
  <c r="W154" i="9"/>
  <c r="AD154" i="9" s="1"/>
  <c r="AA153" i="9"/>
  <c r="AH153" i="9" s="1"/>
  <c r="Z153" i="9"/>
  <c r="Y153" i="9"/>
  <c r="X153" i="9"/>
  <c r="W153" i="9"/>
  <c r="AA152" i="9"/>
  <c r="Z152" i="9"/>
  <c r="Y152" i="9"/>
  <c r="X152" i="9"/>
  <c r="W152" i="9"/>
  <c r="AA151" i="9"/>
  <c r="Z151" i="9"/>
  <c r="Y151" i="9"/>
  <c r="X151" i="9"/>
  <c r="W151" i="9"/>
  <c r="AD151" i="9" s="1"/>
  <c r="AA150" i="9"/>
  <c r="AH150" i="9" s="1"/>
  <c r="Z150" i="9"/>
  <c r="AN150" i="9" s="1"/>
  <c r="Y150" i="9"/>
  <c r="AM150" i="9" s="1"/>
  <c r="X150" i="9"/>
  <c r="AE150" i="9" s="1"/>
  <c r="W150" i="9"/>
  <c r="AD150" i="9" s="1"/>
  <c r="AK149" i="9"/>
  <c r="AD149" i="9"/>
  <c r="W149" i="9"/>
  <c r="AA138" i="9"/>
  <c r="AW122" i="9" s="1"/>
  <c r="Z138" i="9"/>
  <c r="Y138" i="9"/>
  <c r="X138" i="9"/>
  <c r="AT122" i="9" s="1"/>
  <c r="W138" i="9"/>
  <c r="AS122" i="9" s="1"/>
  <c r="AA137" i="9"/>
  <c r="AH137" i="9" s="1"/>
  <c r="Z137" i="9"/>
  <c r="Y137" i="9"/>
  <c r="X137" i="9"/>
  <c r="W137" i="9"/>
  <c r="AA136" i="9"/>
  <c r="Z136" i="9"/>
  <c r="Y136" i="9"/>
  <c r="X136" i="9"/>
  <c r="W136" i="9"/>
  <c r="AA135" i="9"/>
  <c r="AH135" i="9" s="1"/>
  <c r="Z135" i="9"/>
  <c r="Y135" i="9"/>
  <c r="X135" i="9"/>
  <c r="W135" i="9"/>
  <c r="AA134" i="9"/>
  <c r="Z134" i="9"/>
  <c r="Y134" i="9"/>
  <c r="X134" i="9"/>
  <c r="W134" i="9"/>
  <c r="AA133" i="9"/>
  <c r="AH133" i="9" s="1"/>
  <c r="Z133" i="9"/>
  <c r="Y133" i="9"/>
  <c r="X133" i="9"/>
  <c r="W133" i="9"/>
  <c r="AA132" i="9"/>
  <c r="Z132" i="9"/>
  <c r="AG132" i="9" s="1"/>
  <c r="Y132" i="9"/>
  <c r="X132" i="9"/>
  <c r="W132" i="9"/>
  <c r="AA131" i="9"/>
  <c r="AH131" i="9" s="1"/>
  <c r="Z131" i="9"/>
  <c r="Y131" i="9"/>
  <c r="X131" i="9"/>
  <c r="W131" i="9"/>
  <c r="AA130" i="9"/>
  <c r="Z130" i="9"/>
  <c r="Y130" i="9"/>
  <c r="X130" i="9"/>
  <c r="W130" i="9"/>
  <c r="AA129" i="9"/>
  <c r="AH129" i="9" s="1"/>
  <c r="Z129" i="9"/>
  <c r="Y129" i="9"/>
  <c r="X129" i="9"/>
  <c r="W129" i="9"/>
  <c r="AS128" i="9"/>
  <c r="AH128" i="9"/>
  <c r="AA128" i="9"/>
  <c r="Z128" i="9"/>
  <c r="Y128" i="9"/>
  <c r="X128" i="9"/>
  <c r="W128" i="9"/>
  <c r="AA127" i="9"/>
  <c r="AH127" i="9" s="1"/>
  <c r="Z127" i="9"/>
  <c r="Y127" i="9"/>
  <c r="X127" i="9"/>
  <c r="W127" i="9"/>
  <c r="AA126" i="9"/>
  <c r="AH126" i="9" s="1"/>
  <c r="Z126" i="9"/>
  <c r="Y126" i="9"/>
  <c r="X126" i="9"/>
  <c r="W126" i="9"/>
  <c r="AA125" i="9"/>
  <c r="AH125" i="9" s="1"/>
  <c r="Z125" i="9"/>
  <c r="Y125" i="9"/>
  <c r="X125" i="9"/>
  <c r="W125" i="9"/>
  <c r="AA124" i="9"/>
  <c r="AH124" i="9" s="1"/>
  <c r="Z124" i="9"/>
  <c r="Y124" i="9"/>
  <c r="X124" i="9"/>
  <c r="W124" i="9"/>
  <c r="AA123" i="9"/>
  <c r="AH123" i="9" s="1"/>
  <c r="Z123" i="9"/>
  <c r="Y123" i="9"/>
  <c r="X123" i="9"/>
  <c r="W123" i="9"/>
  <c r="AA122" i="9"/>
  <c r="AH122" i="9" s="1"/>
  <c r="Z122" i="9"/>
  <c r="Y122" i="9"/>
  <c r="X122" i="9"/>
  <c r="W122" i="9"/>
  <c r="AA121" i="9"/>
  <c r="AH121" i="9" s="1"/>
  <c r="Z121" i="9"/>
  <c r="AN121" i="9" s="1"/>
  <c r="Y121" i="9"/>
  <c r="AM121" i="9" s="1"/>
  <c r="X121" i="9"/>
  <c r="AL121" i="9" s="1"/>
  <c r="W121" i="9"/>
  <c r="AD121" i="9" s="1"/>
  <c r="AK120" i="9"/>
  <c r="AD120" i="9"/>
  <c r="W120" i="9"/>
  <c r="AA109" i="9"/>
  <c r="AW93" i="9" s="1"/>
  <c r="Z109" i="9"/>
  <c r="Y109" i="9"/>
  <c r="X109" i="9"/>
  <c r="W109" i="9"/>
  <c r="AA108" i="9"/>
  <c r="Z108" i="9"/>
  <c r="Y108" i="9"/>
  <c r="X108" i="9"/>
  <c r="W108" i="9"/>
  <c r="AA107" i="9"/>
  <c r="Z107" i="9"/>
  <c r="Y107" i="9"/>
  <c r="X107" i="9"/>
  <c r="W107" i="9"/>
  <c r="AA106" i="9"/>
  <c r="Z106" i="9"/>
  <c r="Y106" i="9"/>
  <c r="X106" i="9"/>
  <c r="W106" i="9"/>
  <c r="AA105" i="9"/>
  <c r="Z105" i="9"/>
  <c r="Y105" i="9"/>
  <c r="X105" i="9"/>
  <c r="W105" i="9"/>
  <c r="AA104" i="9"/>
  <c r="AH104" i="9" s="1"/>
  <c r="Z104" i="9"/>
  <c r="Y104" i="9"/>
  <c r="X104" i="9"/>
  <c r="W104" i="9"/>
  <c r="AA103" i="9"/>
  <c r="Z103" i="9"/>
  <c r="Y103" i="9"/>
  <c r="X103" i="9"/>
  <c r="AE103" i="9" s="1"/>
  <c r="W103" i="9"/>
  <c r="AA102" i="9"/>
  <c r="Z102" i="9"/>
  <c r="Y102" i="9"/>
  <c r="X102" i="9"/>
  <c r="W102" i="9"/>
  <c r="AA101" i="9"/>
  <c r="Z101" i="9"/>
  <c r="Y101" i="9"/>
  <c r="X101" i="9"/>
  <c r="W101" i="9"/>
  <c r="AA100" i="9"/>
  <c r="Z100" i="9"/>
  <c r="Y100" i="9"/>
  <c r="X100" i="9"/>
  <c r="W100" i="9"/>
  <c r="AS99" i="9"/>
  <c r="AA99" i="9"/>
  <c r="Z99" i="9"/>
  <c r="Y99" i="9"/>
  <c r="X99" i="9"/>
  <c r="W99" i="9"/>
  <c r="AA98" i="9"/>
  <c r="Z98" i="9"/>
  <c r="Y98" i="9"/>
  <c r="X98" i="9"/>
  <c r="W98" i="9"/>
  <c r="AA97" i="9"/>
  <c r="Z97" i="9"/>
  <c r="Y97" i="9"/>
  <c r="AF97" i="9" s="1"/>
  <c r="X97" i="9"/>
  <c r="W97" i="9"/>
  <c r="AA96" i="9"/>
  <c r="Z96" i="9"/>
  <c r="Y96" i="9"/>
  <c r="X96" i="9"/>
  <c r="AE96" i="9" s="1"/>
  <c r="W96" i="9"/>
  <c r="AA95" i="9"/>
  <c r="Z95" i="9"/>
  <c r="Y95" i="9"/>
  <c r="X95" i="9"/>
  <c r="W95" i="9"/>
  <c r="AA94" i="9"/>
  <c r="Z94" i="9"/>
  <c r="Y94" i="9"/>
  <c r="X94" i="9"/>
  <c r="W94" i="9"/>
  <c r="AT93" i="9"/>
  <c r="AA93" i="9"/>
  <c r="Z93" i="9"/>
  <c r="Y93" i="9"/>
  <c r="X93" i="9"/>
  <c r="W93" i="9"/>
  <c r="AA92" i="9"/>
  <c r="AO92" i="9" s="1"/>
  <c r="Z92" i="9"/>
  <c r="AN92" i="9" s="1"/>
  <c r="Y92" i="9"/>
  <c r="AM92" i="9" s="1"/>
  <c r="X92" i="9"/>
  <c r="AL92" i="9" s="1"/>
  <c r="W92" i="9"/>
  <c r="AK92" i="9" s="1"/>
  <c r="AK91" i="9"/>
  <c r="AD91" i="9"/>
  <c r="W91" i="9"/>
  <c r="AA80" i="9"/>
  <c r="AW64" i="9" s="1"/>
  <c r="Z80" i="9"/>
  <c r="Y80" i="9"/>
  <c r="X80" i="9"/>
  <c r="W80" i="9"/>
  <c r="AS64" i="9" s="1"/>
  <c r="AA79" i="9"/>
  <c r="Z79" i="9"/>
  <c r="Y79" i="9"/>
  <c r="X79" i="9"/>
  <c r="W79" i="9"/>
  <c r="AA78" i="9"/>
  <c r="Z78" i="9"/>
  <c r="Y78" i="9"/>
  <c r="X78" i="9"/>
  <c r="W78" i="9"/>
  <c r="AA77" i="9"/>
  <c r="Z77" i="9"/>
  <c r="Y77" i="9"/>
  <c r="X77" i="9"/>
  <c r="W77" i="9"/>
  <c r="AA76" i="9"/>
  <c r="Z76" i="9"/>
  <c r="Y76" i="9"/>
  <c r="X76" i="9"/>
  <c r="W76" i="9"/>
  <c r="AA75" i="9"/>
  <c r="AH75" i="9" s="1"/>
  <c r="Z75" i="9"/>
  <c r="Y75" i="9"/>
  <c r="X75" i="9"/>
  <c r="W75" i="9"/>
  <c r="AA74" i="9"/>
  <c r="AH74" i="9" s="1"/>
  <c r="Z74" i="9"/>
  <c r="AG74" i="9" s="1"/>
  <c r="Y74" i="9"/>
  <c r="AF74" i="9" s="1"/>
  <c r="X74" i="9"/>
  <c r="AE74" i="9" s="1"/>
  <c r="W74" i="9"/>
  <c r="AD74" i="9" s="1"/>
  <c r="AA73" i="9"/>
  <c r="Z73" i="9"/>
  <c r="Y73" i="9"/>
  <c r="X73" i="9"/>
  <c r="W73" i="9"/>
  <c r="AA72" i="9"/>
  <c r="Z72" i="9"/>
  <c r="Y72" i="9"/>
  <c r="X72" i="9"/>
  <c r="W72" i="9"/>
  <c r="AA71" i="9"/>
  <c r="Z71" i="9"/>
  <c r="Y71" i="9"/>
  <c r="X71" i="9"/>
  <c r="W71" i="9"/>
  <c r="AS70" i="9"/>
  <c r="AA70" i="9"/>
  <c r="Z70" i="9"/>
  <c r="Y70" i="9"/>
  <c r="X70" i="9"/>
  <c r="W70" i="9"/>
  <c r="AA69" i="9"/>
  <c r="Z69" i="9"/>
  <c r="Y69" i="9"/>
  <c r="X69" i="9"/>
  <c r="W69" i="9"/>
  <c r="AA68" i="9"/>
  <c r="Z68" i="9"/>
  <c r="Y68" i="9"/>
  <c r="X68" i="9"/>
  <c r="AE68" i="9" s="1"/>
  <c r="W68" i="9"/>
  <c r="AA67" i="9"/>
  <c r="AH67" i="9" s="1"/>
  <c r="Z67" i="9"/>
  <c r="Y67" i="9"/>
  <c r="X67" i="9"/>
  <c r="AE67" i="9" s="1"/>
  <c r="W67" i="9"/>
  <c r="AD67" i="9" s="1"/>
  <c r="AA66" i="9"/>
  <c r="Z66" i="9"/>
  <c r="Y66" i="9"/>
  <c r="X66" i="9"/>
  <c r="W66" i="9"/>
  <c r="AA65" i="9"/>
  <c r="Z65" i="9"/>
  <c r="Y65" i="9"/>
  <c r="X65" i="9"/>
  <c r="W65" i="9"/>
  <c r="AA64" i="9"/>
  <c r="AH64" i="9" s="1"/>
  <c r="AO64" i="9" s="1"/>
  <c r="Z64" i="9"/>
  <c r="Y64" i="9"/>
  <c r="X64" i="9"/>
  <c r="W64" i="9"/>
  <c r="AA63" i="9"/>
  <c r="AH63" i="9" s="1"/>
  <c r="Z63" i="9"/>
  <c r="AN63" i="9" s="1"/>
  <c r="Y63" i="9"/>
  <c r="AM63" i="9" s="1"/>
  <c r="X63" i="9"/>
  <c r="AE63" i="9" s="1"/>
  <c r="W63" i="9"/>
  <c r="AK63" i="9" s="1"/>
  <c r="AK62" i="9"/>
  <c r="AD62" i="9"/>
  <c r="W62" i="9"/>
  <c r="AA80" i="16"/>
  <c r="AW64" i="16" s="1"/>
  <c r="Z80" i="16"/>
  <c r="Y80" i="16"/>
  <c r="AU64" i="16" s="1"/>
  <c r="X80" i="16"/>
  <c r="AT64" i="16" s="1"/>
  <c r="W80" i="16"/>
  <c r="AA79" i="16"/>
  <c r="Z79" i="16"/>
  <c r="Y79" i="16"/>
  <c r="X79" i="16"/>
  <c r="W79" i="16"/>
  <c r="AA78" i="16"/>
  <c r="Z78" i="16"/>
  <c r="Y78" i="16"/>
  <c r="X78" i="16"/>
  <c r="W78" i="16"/>
  <c r="AA77" i="16"/>
  <c r="Z77" i="16"/>
  <c r="Y77" i="16"/>
  <c r="X77" i="16"/>
  <c r="W77" i="16"/>
  <c r="AA76" i="16"/>
  <c r="Z76" i="16"/>
  <c r="Y76" i="16"/>
  <c r="X76" i="16"/>
  <c r="W76" i="16"/>
  <c r="AA75" i="16"/>
  <c r="Z75" i="16"/>
  <c r="Y75" i="16"/>
  <c r="X75" i="16"/>
  <c r="W75" i="16"/>
  <c r="AA74" i="16"/>
  <c r="Z74" i="16"/>
  <c r="AG74" i="16" s="1"/>
  <c r="Y74" i="16"/>
  <c r="X74" i="16"/>
  <c r="W74" i="16"/>
  <c r="AD74" i="16" s="1"/>
  <c r="AA73" i="16"/>
  <c r="Z73" i="16"/>
  <c r="Y73" i="16"/>
  <c r="X73" i="16"/>
  <c r="W73" i="16"/>
  <c r="AA72" i="16"/>
  <c r="Z72" i="16"/>
  <c r="Y72" i="16"/>
  <c r="X72" i="16"/>
  <c r="W72" i="16"/>
  <c r="AA71" i="16"/>
  <c r="Z71" i="16"/>
  <c r="Y71" i="16"/>
  <c r="X71" i="16"/>
  <c r="W71" i="16"/>
  <c r="AS70" i="16"/>
  <c r="AA70" i="16"/>
  <c r="Z70" i="16"/>
  <c r="Y70" i="16"/>
  <c r="X70" i="16"/>
  <c r="W70" i="16"/>
  <c r="AA69" i="16"/>
  <c r="Z69" i="16"/>
  <c r="Y69" i="16"/>
  <c r="X69" i="16"/>
  <c r="W69" i="16"/>
  <c r="AD69" i="16" s="1"/>
  <c r="AA68" i="16"/>
  <c r="Z68" i="16"/>
  <c r="Y68" i="16"/>
  <c r="X68" i="16"/>
  <c r="W68" i="16"/>
  <c r="AA67" i="16"/>
  <c r="AH67" i="16" s="1"/>
  <c r="Z67" i="16"/>
  <c r="AG67" i="16" s="1"/>
  <c r="Y67" i="16"/>
  <c r="X67" i="16"/>
  <c r="W67" i="16"/>
  <c r="AD67" i="16" s="1"/>
  <c r="AA66" i="16"/>
  <c r="Z66" i="16"/>
  <c r="Y66" i="16"/>
  <c r="X66" i="16"/>
  <c r="W66" i="16"/>
  <c r="AA65" i="16"/>
  <c r="Z65" i="16"/>
  <c r="Y65" i="16"/>
  <c r="X65" i="16"/>
  <c r="W65" i="16"/>
  <c r="AA64" i="16"/>
  <c r="Z64" i="16"/>
  <c r="Y64" i="16"/>
  <c r="X64" i="16"/>
  <c r="W64" i="16"/>
  <c r="AA63" i="16"/>
  <c r="AH63" i="16" s="1"/>
  <c r="Z63" i="16"/>
  <c r="AN63" i="16" s="1"/>
  <c r="Y63" i="16"/>
  <c r="AM63" i="16" s="1"/>
  <c r="X63" i="16"/>
  <c r="AL63" i="16" s="1"/>
  <c r="W63" i="16"/>
  <c r="AD63" i="16" s="1"/>
  <c r="AK62" i="16"/>
  <c r="AD62" i="16"/>
  <c r="W62" i="16"/>
  <c r="BR1" i="25"/>
  <c r="V1" i="25"/>
  <c r="AQ19" i="25"/>
  <c r="AP19" i="25"/>
  <c r="AO19" i="25"/>
  <c r="AN19" i="25"/>
  <c r="AM19" i="25"/>
  <c r="AL19" i="25"/>
  <c r="AK19" i="25"/>
  <c r="AJ19" i="25"/>
  <c r="AI19" i="25"/>
  <c r="AH19" i="25"/>
  <c r="AG19" i="25"/>
  <c r="AF19" i="25"/>
  <c r="AE19" i="25"/>
  <c r="AD19" i="25"/>
  <c r="AC19" i="25"/>
  <c r="AB19" i="25"/>
  <c r="AA19" i="25"/>
  <c r="Z19" i="25"/>
  <c r="Y19" i="25"/>
  <c r="X19" i="25"/>
  <c r="W19" i="25"/>
  <c r="AQ18" i="25"/>
  <c r="AP18" i="25"/>
  <c r="AO18" i="25"/>
  <c r="AN18" i="25"/>
  <c r="AM18" i="25"/>
  <c r="AL18" i="25"/>
  <c r="AK18" i="25"/>
  <c r="AJ18" i="25"/>
  <c r="AI18" i="25"/>
  <c r="AH18" i="25"/>
  <c r="AG18" i="25"/>
  <c r="AF18" i="25"/>
  <c r="AE18" i="25"/>
  <c r="AD18" i="25"/>
  <c r="AC18" i="25"/>
  <c r="AB18" i="25"/>
  <c r="AA18" i="25"/>
  <c r="Z18" i="25"/>
  <c r="Y18" i="25"/>
  <c r="X18" i="25"/>
  <c r="W18" i="25"/>
  <c r="AQ17" i="25"/>
  <c r="AP17" i="25"/>
  <c r="AO17" i="25"/>
  <c r="AN17" i="25"/>
  <c r="AM17" i="25"/>
  <c r="AL17" i="25"/>
  <c r="BJ17" i="25" s="1"/>
  <c r="AK17" i="25"/>
  <c r="AJ17" i="25"/>
  <c r="AI17" i="25"/>
  <c r="AH17" i="25"/>
  <c r="AG17" i="25"/>
  <c r="AF17" i="25"/>
  <c r="BD17" i="25" s="1"/>
  <c r="AE17" i="25"/>
  <c r="AD17" i="25"/>
  <c r="AC17" i="25"/>
  <c r="AB17" i="25"/>
  <c r="AZ17" i="25" s="1"/>
  <c r="AA17" i="25"/>
  <c r="Z17" i="25"/>
  <c r="Y17" i="25"/>
  <c r="X17" i="25"/>
  <c r="AV17" i="25" s="1"/>
  <c r="W17" i="25"/>
  <c r="AQ16" i="25"/>
  <c r="AP16" i="25"/>
  <c r="AO16" i="25"/>
  <c r="AN16" i="25"/>
  <c r="AM16" i="25"/>
  <c r="AL16" i="25"/>
  <c r="AK16" i="25"/>
  <c r="AJ16" i="25"/>
  <c r="AI16" i="25"/>
  <c r="AH16" i="25"/>
  <c r="AG16" i="25"/>
  <c r="AF16" i="25"/>
  <c r="AE16" i="25"/>
  <c r="AD16" i="25"/>
  <c r="AC16" i="25"/>
  <c r="AB16" i="25"/>
  <c r="AA16" i="25"/>
  <c r="Z16" i="25"/>
  <c r="Y16" i="25"/>
  <c r="X16" i="25"/>
  <c r="W16" i="25"/>
  <c r="AQ15" i="25"/>
  <c r="AP15" i="25"/>
  <c r="AO15" i="25"/>
  <c r="AN15" i="25"/>
  <c r="AM15" i="25"/>
  <c r="BK15" i="25" s="1"/>
  <c r="AL15" i="25"/>
  <c r="BJ15" i="25" s="1"/>
  <c r="AK15" i="25"/>
  <c r="AJ15" i="25"/>
  <c r="BH15" i="25" s="1"/>
  <c r="AI15" i="25"/>
  <c r="AH15" i="25"/>
  <c r="AG15" i="25"/>
  <c r="AF15" i="25"/>
  <c r="AE15" i="25"/>
  <c r="BC15" i="25" s="1"/>
  <c r="AD15" i="25"/>
  <c r="BB15" i="25" s="1"/>
  <c r="AC15" i="25"/>
  <c r="AB15" i="25"/>
  <c r="AA15" i="25"/>
  <c r="Z15" i="25"/>
  <c r="AX15" i="25" s="1"/>
  <c r="Y15" i="25"/>
  <c r="X15" i="25"/>
  <c r="AV15" i="25" s="1"/>
  <c r="W15" i="25"/>
  <c r="AQ14" i="25"/>
  <c r="AP14" i="25"/>
  <c r="AO14" i="25"/>
  <c r="AN14" i="25"/>
  <c r="AM14" i="25"/>
  <c r="AL14" i="25"/>
  <c r="AK14" i="25"/>
  <c r="AJ14" i="25"/>
  <c r="AI14" i="25"/>
  <c r="AH14" i="25"/>
  <c r="AG14" i="25"/>
  <c r="AF14" i="25"/>
  <c r="AE14" i="25"/>
  <c r="AD14" i="25"/>
  <c r="AC14" i="25"/>
  <c r="AB14" i="25"/>
  <c r="AA14" i="25"/>
  <c r="Z14" i="25"/>
  <c r="Y14" i="25"/>
  <c r="X14" i="25"/>
  <c r="W14" i="25"/>
  <c r="AQ13" i="25"/>
  <c r="AP13" i="25"/>
  <c r="BN13" i="25" s="1"/>
  <c r="AO13" i="25"/>
  <c r="AN13" i="25"/>
  <c r="BL13" i="25" s="1"/>
  <c r="AM13" i="25"/>
  <c r="AL13" i="25"/>
  <c r="AK13" i="25"/>
  <c r="AJ13" i="25"/>
  <c r="AI13" i="25"/>
  <c r="AH13" i="25"/>
  <c r="BF13" i="25" s="1"/>
  <c r="AG13" i="25"/>
  <c r="AF13" i="25"/>
  <c r="AE13" i="25"/>
  <c r="AD13" i="25"/>
  <c r="BB13" i="25" s="1"/>
  <c r="AC13" i="25"/>
  <c r="AB13" i="25"/>
  <c r="AA13" i="25"/>
  <c r="Z13" i="25"/>
  <c r="Y13" i="25"/>
  <c r="X13" i="25"/>
  <c r="AV13" i="25" s="1"/>
  <c r="W13" i="25"/>
  <c r="AQ12" i="25"/>
  <c r="AP12" i="25"/>
  <c r="AO12" i="25"/>
  <c r="AN12" i="25"/>
  <c r="AM12" i="25"/>
  <c r="AL12" i="25"/>
  <c r="AK12" i="25"/>
  <c r="AJ12" i="25"/>
  <c r="AI12" i="25"/>
  <c r="AH12" i="25"/>
  <c r="AG12" i="25"/>
  <c r="AF12" i="25"/>
  <c r="AE12" i="25"/>
  <c r="AD12" i="25"/>
  <c r="AC12" i="25"/>
  <c r="AB12" i="25"/>
  <c r="AA12" i="25"/>
  <c r="Z12" i="25"/>
  <c r="Y12" i="25"/>
  <c r="X12" i="25"/>
  <c r="W12" i="25"/>
  <c r="AQ11" i="25"/>
  <c r="AP11" i="25"/>
  <c r="AO11" i="25"/>
  <c r="AN11" i="25"/>
  <c r="AM11" i="25"/>
  <c r="AL11" i="25"/>
  <c r="AK11" i="25"/>
  <c r="AJ11" i="25"/>
  <c r="AI11" i="25"/>
  <c r="AH11" i="25"/>
  <c r="AG11" i="25"/>
  <c r="AF11" i="25"/>
  <c r="BD11" i="25" s="1"/>
  <c r="AE11" i="25"/>
  <c r="AD11" i="25"/>
  <c r="AC11" i="25"/>
  <c r="AB11" i="25"/>
  <c r="AA11" i="25"/>
  <c r="Z11" i="25"/>
  <c r="AX11" i="25" s="1"/>
  <c r="Y11" i="25"/>
  <c r="X11" i="25"/>
  <c r="W11" i="25"/>
  <c r="AQ10" i="25"/>
  <c r="AP10" i="25"/>
  <c r="AO10" i="25"/>
  <c r="AN10" i="25"/>
  <c r="AM10" i="25"/>
  <c r="AL10" i="25"/>
  <c r="AK10" i="25"/>
  <c r="AJ10" i="25"/>
  <c r="AI10" i="25"/>
  <c r="AH10" i="25"/>
  <c r="AG10" i="25"/>
  <c r="AF10" i="25"/>
  <c r="AE10" i="25"/>
  <c r="AD10" i="25"/>
  <c r="AC10" i="25"/>
  <c r="AB10" i="25"/>
  <c r="AA10" i="25"/>
  <c r="Z10" i="25"/>
  <c r="Y10" i="25"/>
  <c r="X10" i="25"/>
  <c r="W10" i="25"/>
  <c r="AQ9" i="25"/>
  <c r="BO9" i="25" s="1"/>
  <c r="AP9" i="25"/>
  <c r="AO9" i="25"/>
  <c r="AN9" i="25"/>
  <c r="AM9" i="25"/>
  <c r="BK9" i="25" s="1"/>
  <c r="AL9" i="25"/>
  <c r="BJ9" i="25" s="1"/>
  <c r="AK9" i="25"/>
  <c r="BI9" i="25" s="1"/>
  <c r="AJ9" i="25"/>
  <c r="AI9" i="25"/>
  <c r="AH9" i="25"/>
  <c r="AG9" i="25"/>
  <c r="BE9" i="25" s="1"/>
  <c r="AF9" i="25"/>
  <c r="BD9" i="25" s="1"/>
  <c r="AE9" i="25"/>
  <c r="BC9" i="25" s="1"/>
  <c r="AD9" i="25"/>
  <c r="AC9" i="25"/>
  <c r="AB9" i="25"/>
  <c r="AA9" i="25"/>
  <c r="AY9" i="25" s="1"/>
  <c r="Z9" i="25"/>
  <c r="AX9" i="25" s="1"/>
  <c r="Y9" i="25"/>
  <c r="AW9" i="25" s="1"/>
  <c r="X9" i="25"/>
  <c r="W9" i="25"/>
  <c r="CS8" i="25"/>
  <c r="AQ8" i="25"/>
  <c r="AP8" i="25"/>
  <c r="AO8" i="25"/>
  <c r="AN8" i="25"/>
  <c r="AM8" i="25"/>
  <c r="AL8" i="25"/>
  <c r="AK8" i="25"/>
  <c r="AJ8" i="25"/>
  <c r="AI8" i="25"/>
  <c r="AH8" i="25"/>
  <c r="AG8" i="25"/>
  <c r="AF8" i="25"/>
  <c r="AE8" i="25"/>
  <c r="AD8" i="25"/>
  <c r="AC8" i="25"/>
  <c r="AB8" i="25"/>
  <c r="AA8" i="25"/>
  <c r="Z8" i="25"/>
  <c r="Y8" i="25"/>
  <c r="X8" i="25"/>
  <c r="W8" i="25"/>
  <c r="AQ7" i="25"/>
  <c r="AP7" i="25"/>
  <c r="AO7" i="25"/>
  <c r="AN7" i="25"/>
  <c r="AM7" i="25"/>
  <c r="BK7" i="25" s="1"/>
  <c r="AL7" i="25"/>
  <c r="AK7" i="25"/>
  <c r="AJ7" i="25"/>
  <c r="AI7" i="25"/>
  <c r="AH7" i="25"/>
  <c r="AG7" i="25"/>
  <c r="BE7" i="25" s="1"/>
  <c r="AF7" i="25"/>
  <c r="AE7" i="25"/>
  <c r="AD7" i="25"/>
  <c r="BB7" i="25" s="1"/>
  <c r="AC7" i="25"/>
  <c r="AB7" i="25"/>
  <c r="AA7" i="25"/>
  <c r="AY7" i="25" s="1"/>
  <c r="Z7" i="25"/>
  <c r="Y7" i="25"/>
  <c r="X7" i="25"/>
  <c r="W7" i="25"/>
  <c r="AQ6" i="25"/>
  <c r="AP6" i="25"/>
  <c r="AO6" i="25"/>
  <c r="AN6" i="25"/>
  <c r="AM6" i="25"/>
  <c r="BK6" i="25" s="1"/>
  <c r="AL6" i="25"/>
  <c r="BJ6" i="25" s="1"/>
  <c r="AK6" i="25"/>
  <c r="AJ6" i="25"/>
  <c r="AI6" i="25"/>
  <c r="AH6" i="25"/>
  <c r="AG6" i="25"/>
  <c r="BE6" i="25" s="1"/>
  <c r="AF6" i="25"/>
  <c r="BD6" i="25" s="1"/>
  <c r="AE6" i="25"/>
  <c r="AD6" i="25"/>
  <c r="AC6" i="25"/>
  <c r="AB6" i="25"/>
  <c r="AA6" i="25"/>
  <c r="AY6" i="25" s="1"/>
  <c r="Z6" i="25"/>
  <c r="Y6" i="25"/>
  <c r="X6" i="25"/>
  <c r="W6" i="25"/>
  <c r="AQ5" i="25"/>
  <c r="AP5" i="25"/>
  <c r="AO5" i="25"/>
  <c r="AN5" i="25"/>
  <c r="AM5" i="25"/>
  <c r="BK5" i="25" s="1"/>
  <c r="AL5" i="25"/>
  <c r="AK5" i="25"/>
  <c r="AJ5" i="25"/>
  <c r="AI5" i="25"/>
  <c r="AH5" i="25"/>
  <c r="AG5" i="25"/>
  <c r="BE5" i="25" s="1"/>
  <c r="AF5" i="25"/>
  <c r="AE5" i="25"/>
  <c r="AD5" i="25"/>
  <c r="AC5" i="25"/>
  <c r="AB5" i="25"/>
  <c r="AA5" i="25"/>
  <c r="AY5" i="25" s="1"/>
  <c r="Z5" i="25"/>
  <c r="Y5" i="25"/>
  <c r="X5" i="25"/>
  <c r="W5" i="25"/>
  <c r="AQ4" i="25"/>
  <c r="AP4" i="25"/>
  <c r="AO4" i="25"/>
  <c r="AN4" i="25"/>
  <c r="AM4" i="25"/>
  <c r="AL4" i="25"/>
  <c r="BJ4" i="25" s="1"/>
  <c r="AK4" i="25"/>
  <c r="AJ4" i="25"/>
  <c r="AI4" i="25"/>
  <c r="AH4" i="25"/>
  <c r="AG4" i="25"/>
  <c r="BE4" i="25" s="1"/>
  <c r="AF4" i="25"/>
  <c r="BD4" i="25" s="1"/>
  <c r="AE4" i="25"/>
  <c r="AD4" i="25"/>
  <c r="AC4" i="25"/>
  <c r="AB4" i="25"/>
  <c r="AA4" i="25"/>
  <c r="Z4" i="25"/>
  <c r="AX4" i="25" s="1"/>
  <c r="Y4" i="25"/>
  <c r="X4" i="25"/>
  <c r="W4" i="25"/>
  <c r="DL3" i="25"/>
  <c r="DK3" i="25"/>
  <c r="DJ3" i="25"/>
  <c r="DI3" i="25"/>
  <c r="DH3" i="25"/>
  <c r="DG3" i="25"/>
  <c r="DF3" i="25"/>
  <c r="DE3" i="25"/>
  <c r="DD3" i="25"/>
  <c r="DC3" i="25"/>
  <c r="DB3" i="25"/>
  <c r="DA3" i="25"/>
  <c r="CZ3" i="25"/>
  <c r="CY3" i="25"/>
  <c r="CX3" i="25"/>
  <c r="CW3" i="25"/>
  <c r="CV3" i="25"/>
  <c r="CU3" i="25"/>
  <c r="CT3" i="25"/>
  <c r="CS3" i="25"/>
  <c r="CR3" i="25"/>
  <c r="AQ3" i="25"/>
  <c r="AP3" i="25"/>
  <c r="AO3" i="25"/>
  <c r="AN3" i="25"/>
  <c r="AM3" i="25"/>
  <c r="AL3" i="25"/>
  <c r="BJ3" i="25" s="1"/>
  <c r="AK3" i="25"/>
  <c r="AJ3" i="25"/>
  <c r="AI3" i="25"/>
  <c r="AH3" i="25"/>
  <c r="AG3" i="25"/>
  <c r="AF3" i="25"/>
  <c r="BD3" i="25" s="1"/>
  <c r="AE3" i="25"/>
  <c r="AD3" i="25"/>
  <c r="AC3" i="25"/>
  <c r="AB3" i="25"/>
  <c r="AA3" i="25"/>
  <c r="Z3" i="25"/>
  <c r="AX3" i="25" s="1"/>
  <c r="Y3" i="25"/>
  <c r="X3" i="25"/>
  <c r="W3" i="25"/>
  <c r="AQ2" i="25"/>
  <c r="BO2" i="25" s="1"/>
  <c r="AP2" i="25"/>
  <c r="BN2" i="25" s="1"/>
  <c r="AO2" i="25"/>
  <c r="CK2" i="25" s="1"/>
  <c r="AN2" i="25"/>
  <c r="CJ2" i="25" s="1"/>
  <c r="AM2" i="25"/>
  <c r="CI2" i="25" s="1"/>
  <c r="AL2" i="25"/>
  <c r="BJ2" i="25" s="1"/>
  <c r="AK2" i="25"/>
  <c r="CG2" i="25" s="1"/>
  <c r="AJ2" i="25"/>
  <c r="BH2" i="25" s="1"/>
  <c r="AI2" i="25"/>
  <c r="BG2" i="25" s="1"/>
  <c r="AH2" i="25"/>
  <c r="BF2" i="25" s="1"/>
  <c r="AG2" i="25"/>
  <c r="CC2" i="25" s="1"/>
  <c r="AF2" i="25"/>
  <c r="CB2" i="25" s="1"/>
  <c r="AE2" i="25"/>
  <c r="CA2" i="25" s="1"/>
  <c r="AD2" i="25"/>
  <c r="BB2" i="25" s="1"/>
  <c r="AC2" i="25"/>
  <c r="BY2" i="25" s="1"/>
  <c r="AB2" i="25"/>
  <c r="BX2" i="25" s="1"/>
  <c r="AA2" i="25"/>
  <c r="BW2" i="25" s="1"/>
  <c r="Z2" i="25"/>
  <c r="AX2" i="25" s="1"/>
  <c r="Y2" i="25"/>
  <c r="BU2" i="25" s="1"/>
  <c r="X2" i="25"/>
  <c r="AV2" i="25" s="1"/>
  <c r="W2" i="25"/>
  <c r="BS2" i="25" s="1"/>
  <c r="AT1" i="25"/>
  <c r="Z244" i="14"/>
  <c r="AS230" i="14" s="1"/>
  <c r="Y244" i="14"/>
  <c r="X244" i="14"/>
  <c r="W244" i="14"/>
  <c r="AV230" i="14" s="1"/>
  <c r="V244" i="14"/>
  <c r="U244" i="14"/>
  <c r="Z243" i="14"/>
  <c r="Y243" i="14"/>
  <c r="AG243" i="14" s="1"/>
  <c r="X243" i="14"/>
  <c r="W243" i="14"/>
  <c r="V243" i="14"/>
  <c r="U243" i="14"/>
  <c r="AC243" i="14" s="1"/>
  <c r="Z242" i="14"/>
  <c r="Y242" i="14"/>
  <c r="AG242" i="14" s="1"/>
  <c r="X242" i="14"/>
  <c r="W242" i="14"/>
  <c r="V242" i="14"/>
  <c r="U242" i="14"/>
  <c r="AC242" i="14" s="1"/>
  <c r="Z241" i="14"/>
  <c r="Y241" i="14"/>
  <c r="AG241" i="14" s="1"/>
  <c r="X241" i="14"/>
  <c r="W241" i="14"/>
  <c r="V241" i="14"/>
  <c r="U241" i="14"/>
  <c r="AC241" i="14" s="1"/>
  <c r="Z240" i="14"/>
  <c r="Y240" i="14"/>
  <c r="X240" i="14"/>
  <c r="W240" i="14"/>
  <c r="V240" i="14"/>
  <c r="U240" i="14"/>
  <c r="Z239" i="14"/>
  <c r="Y239" i="14"/>
  <c r="AG239" i="14" s="1"/>
  <c r="X239" i="14"/>
  <c r="W239" i="14"/>
  <c r="V239" i="14"/>
  <c r="U239" i="14"/>
  <c r="AC239" i="14" s="1"/>
  <c r="Z238" i="14"/>
  <c r="AH238" i="14" s="1"/>
  <c r="Y238" i="14"/>
  <c r="X238" i="14"/>
  <c r="W238" i="14"/>
  <c r="V238" i="14"/>
  <c r="U238" i="14"/>
  <c r="Z237" i="14"/>
  <c r="AH237" i="14" s="1"/>
  <c r="Y237" i="14"/>
  <c r="AG237" i="14" s="1"/>
  <c r="X237" i="14"/>
  <c r="AF237" i="14" s="1"/>
  <c r="W237" i="14"/>
  <c r="AE237" i="14" s="1"/>
  <c r="V237" i="14"/>
  <c r="U237" i="14"/>
  <c r="AC237" i="14" s="1"/>
  <c r="Z236" i="14"/>
  <c r="AH236" i="14" s="1"/>
  <c r="Y236" i="14"/>
  <c r="X236" i="14"/>
  <c r="W236" i="14"/>
  <c r="V236" i="14"/>
  <c r="U236" i="14"/>
  <c r="AS235" i="14"/>
  <c r="Z235" i="14"/>
  <c r="Y235" i="14"/>
  <c r="X235" i="14"/>
  <c r="W235" i="14"/>
  <c r="V235" i="14"/>
  <c r="U235" i="14"/>
  <c r="AC235" i="14" s="1"/>
  <c r="Z234" i="14"/>
  <c r="Y234" i="14"/>
  <c r="X234" i="14"/>
  <c r="W234" i="14"/>
  <c r="V234" i="14"/>
  <c r="U234" i="14"/>
  <c r="Z233" i="14"/>
  <c r="Y233" i="14"/>
  <c r="X233" i="14"/>
  <c r="W233" i="14"/>
  <c r="V233" i="14"/>
  <c r="U233" i="14"/>
  <c r="Z232" i="14"/>
  <c r="Y232" i="14"/>
  <c r="X232" i="14"/>
  <c r="AF232" i="14" s="1"/>
  <c r="W232" i="14"/>
  <c r="V232" i="14"/>
  <c r="U232" i="14"/>
  <c r="AC232" i="14" s="1"/>
  <c r="Z231" i="14"/>
  <c r="Y231" i="14"/>
  <c r="X231" i="14"/>
  <c r="W231" i="14"/>
  <c r="V231" i="14"/>
  <c r="U231" i="14"/>
  <c r="AC231" i="14" s="1"/>
  <c r="AX230" i="14"/>
  <c r="AW230" i="14"/>
  <c r="AT230" i="14"/>
  <c r="Z230" i="14"/>
  <c r="Y230" i="14"/>
  <c r="X230" i="14"/>
  <c r="W230" i="14"/>
  <c r="V230" i="14"/>
  <c r="U230" i="14"/>
  <c r="AC230" i="14" s="1"/>
  <c r="Z229" i="14"/>
  <c r="AH229" i="14" s="1"/>
  <c r="Y229" i="14"/>
  <c r="AO229" i="14" s="1"/>
  <c r="X229" i="14"/>
  <c r="AN229" i="14" s="1"/>
  <c r="W229" i="14"/>
  <c r="AE229" i="14" s="1"/>
  <c r="V229" i="14"/>
  <c r="AL229" i="14" s="1"/>
  <c r="U229" i="14"/>
  <c r="AK229" i="14" s="1"/>
  <c r="AK228" i="14"/>
  <c r="AC228" i="14"/>
  <c r="U228" i="14"/>
  <c r="AD161" i="9" l="1"/>
  <c r="AD152" i="9"/>
  <c r="AK161" i="9" s="1"/>
  <c r="AD159" i="9"/>
  <c r="AG66" i="16"/>
  <c r="AE73" i="16"/>
  <c r="AH130" i="9"/>
  <c r="AO137" i="9" s="1"/>
  <c r="AH136" i="9"/>
  <c r="AG122" i="9"/>
  <c r="AE93" i="9"/>
  <c r="AL93" i="9" s="1"/>
  <c r="AE101" i="9"/>
  <c r="AF93" i="9"/>
  <c r="AM94" i="9" s="1"/>
  <c r="AF94" i="9"/>
  <c r="AE99" i="9"/>
  <c r="AL105" i="9" s="1"/>
  <c r="AE106" i="9"/>
  <c r="AE98" i="9"/>
  <c r="AE105" i="9"/>
  <c r="AE97" i="9"/>
  <c r="AE104" i="9"/>
  <c r="AF105" i="9"/>
  <c r="AE95" i="9"/>
  <c r="AE102" i="9"/>
  <c r="AE108" i="9"/>
  <c r="AE94" i="9"/>
  <c r="AL97" i="9" s="1"/>
  <c r="AE107" i="9"/>
  <c r="AE100" i="9"/>
  <c r="AW5" i="25"/>
  <c r="BC5" i="25"/>
  <c r="CA6" i="25" s="1"/>
  <c r="BI5" i="25"/>
  <c r="BO5" i="25"/>
  <c r="CM7" i="25" s="1"/>
  <c r="AW7" i="25"/>
  <c r="BC7" i="25"/>
  <c r="BI7" i="25"/>
  <c r="BO7" i="25"/>
  <c r="AY10" i="25"/>
  <c r="BE10" i="25"/>
  <c r="BK10" i="25"/>
  <c r="AY12" i="25"/>
  <c r="BK16" i="25"/>
  <c r="AW6" i="25"/>
  <c r="BC6" i="25"/>
  <c r="BI6" i="25"/>
  <c r="BO6" i="25"/>
  <c r="CM12" i="25" s="1"/>
  <c r="AW8" i="25"/>
  <c r="AW10" i="25"/>
  <c r="BC10" i="25"/>
  <c r="BI10" i="25"/>
  <c r="BO10" i="25"/>
  <c r="BO12" i="25"/>
  <c r="BE8" i="25"/>
  <c r="BD16" i="25"/>
  <c r="AX18" i="25"/>
  <c r="BD18" i="25"/>
  <c r="BJ18" i="25"/>
  <c r="AU16" i="25"/>
  <c r="BM14" i="25"/>
  <c r="AE238" i="14"/>
  <c r="AG231" i="14"/>
  <c r="AG232" i="14"/>
  <c r="AG235" i="14"/>
  <c r="BA8" i="19"/>
  <c r="AH152" i="9"/>
  <c r="AD153" i="9"/>
  <c r="AK156" i="9" s="1"/>
  <c r="AS152" i="9" s="1"/>
  <c r="AH158" i="9"/>
  <c r="AD160" i="9"/>
  <c r="AK160" i="9" s="1"/>
  <c r="AD166" i="9"/>
  <c r="AF160" i="9"/>
  <c r="AG152" i="9"/>
  <c r="AN152" i="9" s="1"/>
  <c r="AH151" i="9"/>
  <c r="AO151" i="9" s="1"/>
  <c r="AH66" i="16"/>
  <c r="AF66" i="16"/>
  <c r="AF73" i="16"/>
  <c r="AD66" i="16"/>
  <c r="AD65" i="16"/>
  <c r="AH69" i="16"/>
  <c r="AD72" i="16"/>
  <c r="AH76" i="16"/>
  <c r="AD131" i="9"/>
  <c r="AD127" i="9"/>
  <c r="AD130" i="9"/>
  <c r="AF131" i="9"/>
  <c r="AD137" i="9"/>
  <c r="AD125" i="9"/>
  <c r="AD128" i="9"/>
  <c r="AD129" i="9"/>
  <c r="AD101" i="9"/>
  <c r="AG107" i="9"/>
  <c r="AH108" i="9"/>
  <c r="AH101" i="9"/>
  <c r="AD102" i="9"/>
  <c r="AG105" i="9"/>
  <c r="AF69" i="9"/>
  <c r="AG70" i="9"/>
  <c r="AV14" i="25"/>
  <c r="BB14" i="25"/>
  <c r="BH14" i="25"/>
  <c r="BN14" i="25"/>
  <c r="CM2" i="25"/>
  <c r="AZ10" i="25"/>
  <c r="BL10" i="25"/>
  <c r="BL12" i="25"/>
  <c r="AV8" i="25"/>
  <c r="BB8" i="25"/>
  <c r="BH8" i="25"/>
  <c r="BN8" i="25"/>
  <c r="AU14" i="25"/>
  <c r="AF241" i="14"/>
  <c r="AH240" i="14"/>
  <c r="AH243" i="14"/>
  <c r="AH230" i="14"/>
  <c r="AH231" i="14"/>
  <c r="AH233" i="14"/>
  <c r="BA7" i="19"/>
  <c r="AF155" i="9"/>
  <c r="AD164" i="9"/>
  <c r="AD162" i="9"/>
  <c r="AE162" i="9"/>
  <c r="AE67" i="16"/>
  <c r="AE72" i="16"/>
  <c r="AH74" i="16"/>
  <c r="AG79" i="16"/>
  <c r="AH65" i="16"/>
  <c r="AE68" i="16"/>
  <c r="AH72" i="16"/>
  <c r="AE127" i="9"/>
  <c r="AE125" i="9"/>
  <c r="AF122" i="9"/>
  <c r="AF123" i="9"/>
  <c r="AE132" i="9"/>
  <c r="AG134" i="9"/>
  <c r="AE130" i="9"/>
  <c r="AF130" i="9"/>
  <c r="AF126" i="9"/>
  <c r="AG127" i="9"/>
  <c r="AG130" i="9"/>
  <c r="AE134" i="9"/>
  <c r="AF135" i="9"/>
  <c r="AG136" i="9"/>
  <c r="AE136" i="9"/>
  <c r="AE122" i="9"/>
  <c r="AE123" i="9"/>
  <c r="AF134" i="9"/>
  <c r="AH107" i="9"/>
  <c r="AH102" i="9"/>
  <c r="AH98" i="9"/>
  <c r="AH106" i="9"/>
  <c r="AG103" i="9"/>
  <c r="AH105" i="9"/>
  <c r="AH99" i="9"/>
  <c r="AH100" i="9"/>
  <c r="AH96" i="9"/>
  <c r="AH103" i="9"/>
  <c r="AD66" i="9"/>
  <c r="AD65" i="9"/>
  <c r="AH66" i="9"/>
  <c r="AD68" i="9"/>
  <c r="AF71" i="9"/>
  <c r="AD75" i="9"/>
  <c r="AD64" i="9"/>
  <c r="AK64" i="9" s="1"/>
  <c r="AD72" i="9"/>
  <c r="AD78" i="9"/>
  <c r="AD70" i="9"/>
  <c r="AD71" i="9"/>
  <c r="AE72" i="9"/>
  <c r="AD77" i="9"/>
  <c r="AG75" i="9"/>
  <c r="AD73" i="9"/>
  <c r="AE64" i="9"/>
  <c r="AL65" i="9" s="1"/>
  <c r="AE79" i="9"/>
  <c r="AD69" i="9"/>
  <c r="AE70" i="9"/>
  <c r="AD76" i="9"/>
  <c r="AE77" i="9"/>
  <c r="AF78" i="9"/>
  <c r="AV3" i="25"/>
  <c r="BT5" i="25" s="1"/>
  <c r="BB3" i="25"/>
  <c r="BH3" i="25"/>
  <c r="BN3" i="25"/>
  <c r="AV4" i="25"/>
  <c r="BB4" i="25"/>
  <c r="BH4" i="25"/>
  <c r="BN4" i="25"/>
  <c r="AV6" i="25"/>
  <c r="BB6" i="25"/>
  <c r="BH6" i="25"/>
  <c r="BM8" i="25"/>
  <c r="AV9" i="25"/>
  <c r="BB9" i="25"/>
  <c r="BH9" i="25"/>
  <c r="BN9" i="25"/>
  <c r="AV11" i="25"/>
  <c r="BH11" i="25"/>
  <c r="AX14" i="25"/>
  <c r="BD14" i="25"/>
  <c r="BJ14" i="25"/>
  <c r="BM7" i="25"/>
  <c r="AU10" i="25"/>
  <c r="BA10" i="25"/>
  <c r="BG10" i="25"/>
  <c r="BM10" i="25"/>
  <c r="BG12" i="25"/>
  <c r="BM12" i="25"/>
  <c r="AV5" i="25"/>
  <c r="BB5" i="25"/>
  <c r="BH5" i="25"/>
  <c r="BN5" i="25"/>
  <c r="AV7" i="25"/>
  <c r="BH7" i="25"/>
  <c r="AX8" i="25"/>
  <c r="BD8" i="25"/>
  <c r="CB9" i="25" s="1"/>
  <c r="BJ8" i="25"/>
  <c r="AV10" i="25"/>
  <c r="BH10" i="25"/>
  <c r="BN10" i="25"/>
  <c r="BH12" i="25"/>
  <c r="AX13" i="25"/>
  <c r="BD13" i="25"/>
  <c r="BJ13" i="25"/>
  <c r="BA3" i="25"/>
  <c r="AX5" i="25"/>
  <c r="BD5" i="25"/>
  <c r="BJ5" i="25"/>
  <c r="AU6" i="25"/>
  <c r="BA6" i="25"/>
  <c r="BG6" i="25"/>
  <c r="BM6" i="25"/>
  <c r="BD7" i="25"/>
  <c r="AX10" i="25"/>
  <c r="BD10" i="25"/>
  <c r="CB11" i="25" s="1"/>
  <c r="BJ10" i="25"/>
  <c r="BD12" i="25"/>
  <c r="BC14" i="25"/>
  <c r="BI14" i="25"/>
  <c r="AV16" i="25"/>
  <c r="BH16" i="25"/>
  <c r="AV18" i="25"/>
  <c r="BB18" i="25"/>
  <c r="BH18" i="25"/>
  <c r="BN18" i="25"/>
  <c r="AG230" i="14"/>
  <c r="AO231" i="14" s="1"/>
  <c r="AE230" i="14"/>
  <c r="AF233" i="14"/>
  <c r="AZ5" i="25"/>
  <c r="BF5" i="25"/>
  <c r="BL5" i="25"/>
  <c r="AZ8" i="25"/>
  <c r="BF8" i="25"/>
  <c r="BL8" i="25"/>
  <c r="AF63" i="16"/>
  <c r="AG72" i="16"/>
  <c r="AV64" i="9"/>
  <c r="AH65" i="9"/>
  <c r="AH73" i="9"/>
  <c r="AH79" i="9"/>
  <c r="AD99" i="9"/>
  <c r="AD100" i="9"/>
  <c r="AD107" i="9"/>
  <c r="AO121" i="9"/>
  <c r="AD126" i="9"/>
  <c r="AH134" i="9"/>
  <c r="AD136" i="9"/>
  <c r="AH157" i="9"/>
  <c r="AH159" i="9"/>
  <c r="AF164" i="9"/>
  <c r="AH166" i="9"/>
  <c r="AY2" i="25"/>
  <c r="AU5" i="25"/>
  <c r="BA5" i="25"/>
  <c r="BG5" i="25"/>
  <c r="BM5" i="25"/>
  <c r="AZ7" i="25"/>
  <c r="BL7" i="25"/>
  <c r="BA8" i="25"/>
  <c r="AZ9" i="25"/>
  <c r="BF9" i="25"/>
  <c r="BL9" i="25"/>
  <c r="AZ11" i="25"/>
  <c r="BL11" i="25"/>
  <c r="AZ14" i="25"/>
  <c r="BF14" i="25"/>
  <c r="BL14" i="25"/>
  <c r="AZ15" i="25"/>
  <c r="BF15" i="25"/>
  <c r="BL15" i="25"/>
  <c r="AZ18" i="25"/>
  <c r="BL18" i="25"/>
  <c r="BC12" i="25"/>
  <c r="BI8" i="25"/>
  <c r="AG63" i="16"/>
  <c r="AF76" i="16"/>
  <c r="AF77" i="16"/>
  <c r="AG78" i="16"/>
  <c r="AG64" i="9"/>
  <c r="AH70" i="9"/>
  <c r="AH72" i="9"/>
  <c r="AH78" i="9"/>
  <c r="AD98" i="9"/>
  <c r="AD106" i="9"/>
  <c r="AD122" i="9"/>
  <c r="AK122" i="9" s="1"/>
  <c r="AD124" i="9"/>
  <c r="AH132" i="9"/>
  <c r="AH138" i="9" s="1"/>
  <c r="AD135" i="9"/>
  <c r="AH156" i="9"/>
  <c r="AE231" i="14"/>
  <c r="AD232" i="14"/>
  <c r="AD233" i="14"/>
  <c r="AZ3" i="25"/>
  <c r="BX3" i="25" s="1"/>
  <c r="BF3" i="25"/>
  <c r="BL3" i="25"/>
  <c r="AU7" i="25"/>
  <c r="BA7" i="25"/>
  <c r="BG7" i="25"/>
  <c r="AU9" i="25"/>
  <c r="BA9" i="25"/>
  <c r="BG9" i="25"/>
  <c r="BM9" i="25"/>
  <c r="BA14" i="25"/>
  <c r="AF68" i="16"/>
  <c r="AG69" i="16"/>
  <c r="AG76" i="16"/>
  <c r="AG77" i="16"/>
  <c r="AD76" i="16"/>
  <c r="AG68" i="9"/>
  <c r="AH69" i="9"/>
  <c r="AH71" i="9"/>
  <c r="AO76" i="9" s="1"/>
  <c r="AH77" i="9"/>
  <c r="AD79" i="9"/>
  <c r="AE92" i="9"/>
  <c r="AD105" i="9"/>
  <c r="AG108" i="9"/>
  <c r="AD123" i="9"/>
  <c r="AD133" i="9"/>
  <c r="AD134" i="9"/>
  <c r="AG137" i="9"/>
  <c r="AH155" i="9"/>
  <c r="AO155" i="9" s="1"/>
  <c r="AG163" i="9"/>
  <c r="AH164" i="9"/>
  <c r="AE234" i="14"/>
  <c r="AD236" i="14"/>
  <c r="AD237" i="14"/>
  <c r="AD238" i="14"/>
  <c r="AD239" i="14"/>
  <c r="AD240" i="14"/>
  <c r="AZ4" i="25"/>
  <c r="BF4" i="25"/>
  <c r="BL4" i="25"/>
  <c r="AZ6" i="25"/>
  <c r="BF6" i="25"/>
  <c r="BL6" i="25"/>
  <c r="CJ8" i="25" s="1"/>
  <c r="AY16" i="25"/>
  <c r="AF67" i="16"/>
  <c r="AG63" i="9"/>
  <c r="AG67" i="9"/>
  <c r="AH68" i="9"/>
  <c r="AH76" i="9"/>
  <c r="AF70" i="9"/>
  <c r="AH92" i="9"/>
  <c r="AD96" i="9"/>
  <c r="AD103" i="9"/>
  <c r="AD132" i="9"/>
  <c r="AG151" i="9"/>
  <c r="AH154" i="9"/>
  <c r="AD230" i="14"/>
  <c r="AL230" i="14" s="1"/>
  <c r="AZ16" i="25"/>
  <c r="BL16" i="25"/>
  <c r="AF72" i="16"/>
  <c r="AG79" i="9"/>
  <c r="AD108" i="9"/>
  <c r="AG159" i="9"/>
  <c r="AL150" i="9"/>
  <c r="AE158" i="9"/>
  <c r="AF152" i="9"/>
  <c r="AM152" i="9" s="1"/>
  <c r="AE153" i="9"/>
  <c r="AF154" i="9"/>
  <c r="AE157" i="9"/>
  <c r="AE159" i="9"/>
  <c r="AE163" i="9"/>
  <c r="AE166" i="9"/>
  <c r="AE156" i="9"/>
  <c r="AF151" i="9"/>
  <c r="AM151" i="9" s="1"/>
  <c r="AE160" i="9"/>
  <c r="AF162" i="9"/>
  <c r="AF163" i="9"/>
  <c r="AH70" i="16"/>
  <c r="AD75" i="16"/>
  <c r="AD64" i="16"/>
  <c r="AK64" i="16" s="1"/>
  <c r="AH64" i="16"/>
  <c r="AV64" i="16"/>
  <c r="AE66" i="16"/>
  <c r="AG68" i="16"/>
  <c r="AG73" i="16"/>
  <c r="AE77" i="16"/>
  <c r="AD78" i="16"/>
  <c r="AH78" i="16"/>
  <c r="AD70" i="16"/>
  <c r="AH75" i="16"/>
  <c r="AD77" i="16"/>
  <c r="AH77" i="16"/>
  <c r="AS64" i="16"/>
  <c r="AD68" i="16"/>
  <c r="AH68" i="16"/>
  <c r="AD71" i="16"/>
  <c r="AH71" i="16"/>
  <c r="AD73" i="16"/>
  <c r="AH73" i="16"/>
  <c r="AE76" i="16"/>
  <c r="AD79" i="16"/>
  <c r="AH79" i="16"/>
  <c r="AG126" i="9"/>
  <c r="AE128" i="9"/>
  <c r="AE129" i="9"/>
  <c r="AG131" i="9"/>
  <c r="AE133" i="9"/>
  <c r="AG135" i="9"/>
  <c r="AE137" i="9"/>
  <c r="AF136" i="9"/>
  <c r="AE121" i="9"/>
  <c r="AE124" i="9"/>
  <c r="AE126" i="9"/>
  <c r="AE131" i="9"/>
  <c r="AE135" i="9"/>
  <c r="AG93" i="9"/>
  <c r="AN93" i="9" s="1"/>
  <c r="AD92" i="9"/>
  <c r="AD93" i="9"/>
  <c r="AH93" i="9"/>
  <c r="AD94" i="9"/>
  <c r="AH94" i="9"/>
  <c r="AG97" i="9"/>
  <c r="AF101" i="9"/>
  <c r="AF102" i="9"/>
  <c r="AF106" i="9"/>
  <c r="AS93" i="9"/>
  <c r="AD95" i="9"/>
  <c r="AH95" i="9"/>
  <c r="AD97" i="9"/>
  <c r="AH97" i="9"/>
  <c r="AG98" i="9"/>
  <c r="AG101" i="9"/>
  <c r="AG102" i="9"/>
  <c r="AD104" i="9"/>
  <c r="AG106" i="9"/>
  <c r="AF107" i="9"/>
  <c r="AF64" i="9"/>
  <c r="AM64" i="9" s="1"/>
  <c r="AE66" i="9"/>
  <c r="AG69" i="9"/>
  <c r="AG71" i="9"/>
  <c r="AE73" i="9"/>
  <c r="AE76" i="9"/>
  <c r="AG78" i="9"/>
  <c r="AO63" i="9"/>
  <c r="AD63" i="9"/>
  <c r="AE65" i="9"/>
  <c r="AG66" i="9"/>
  <c r="AE71" i="9"/>
  <c r="AE75" i="9"/>
  <c r="AG76" i="9"/>
  <c r="AE78" i="9"/>
  <c r="AF230" i="14"/>
  <c r="AN230" i="14" s="1"/>
  <c r="AF238" i="14"/>
  <c r="AU230" i="14"/>
  <c r="AD231" i="14"/>
  <c r="AD234" i="14"/>
  <c r="AH234" i="14"/>
  <c r="AC236" i="14"/>
  <c r="AG236" i="14"/>
  <c r="AC238" i="14"/>
  <c r="AG238" i="14"/>
  <c r="AC240" i="14"/>
  <c r="AG240" i="14"/>
  <c r="AD241" i="14"/>
  <c r="AF242" i="14"/>
  <c r="AD243" i="14"/>
  <c r="AF231" i="14"/>
  <c r="AF234" i="14"/>
  <c r="AD235" i="14"/>
  <c r="BK2" i="25"/>
  <c r="AU3" i="25"/>
  <c r="AY3" i="25"/>
  <c r="BC3" i="25"/>
  <c r="BG3" i="25"/>
  <c r="BK3" i="25"/>
  <c r="BO3" i="25"/>
  <c r="CM3" i="25" s="1"/>
  <c r="AU4" i="25"/>
  <c r="AY4" i="25"/>
  <c r="BC4" i="25"/>
  <c r="BG4" i="25"/>
  <c r="BK4" i="25"/>
  <c r="BO4" i="25"/>
  <c r="AU8" i="25"/>
  <c r="AY8" i="25"/>
  <c r="BC8" i="25"/>
  <c r="BG8" i="25"/>
  <c r="BK8" i="25"/>
  <c r="BO8" i="25"/>
  <c r="AU11" i="25"/>
  <c r="AY11" i="25"/>
  <c r="BC11" i="25"/>
  <c r="BG11" i="25"/>
  <c r="BK11" i="25"/>
  <c r="BO11" i="25"/>
  <c r="AW12" i="25"/>
  <c r="BA12" i="25"/>
  <c r="BE12" i="25"/>
  <c r="BI12" i="25"/>
  <c r="AW14" i="25"/>
  <c r="BE14" i="25"/>
  <c r="AU15" i="25"/>
  <c r="AY15" i="25"/>
  <c r="BG15" i="25"/>
  <c r="BO15" i="25"/>
  <c r="AW16" i="25"/>
  <c r="BA16" i="25"/>
  <c r="BE16" i="25"/>
  <c r="BI16" i="25"/>
  <c r="BM16" i="25"/>
  <c r="AW17" i="25"/>
  <c r="BA17" i="25"/>
  <c r="BE17" i="25"/>
  <c r="BI17" i="25"/>
  <c r="BM17" i="25"/>
  <c r="AU18" i="25"/>
  <c r="AY18" i="25"/>
  <c r="BC18" i="25"/>
  <c r="BG18" i="25"/>
  <c r="BK18" i="25"/>
  <c r="BO18" i="25"/>
  <c r="BT2" i="25"/>
  <c r="CE2" i="25"/>
  <c r="AW3" i="25"/>
  <c r="BU7" i="25" s="1"/>
  <c r="BE3" i="25"/>
  <c r="BI3" i="25"/>
  <c r="BM3" i="25"/>
  <c r="AW4" i="25"/>
  <c r="BA4" i="25"/>
  <c r="BI4" i="25"/>
  <c r="CG12" i="25" s="1"/>
  <c r="BM4" i="25"/>
  <c r="AW11" i="25"/>
  <c r="BA11" i="25"/>
  <c r="BE11" i="25"/>
  <c r="BI11" i="25"/>
  <c r="BM11" i="25"/>
  <c r="AW13" i="25"/>
  <c r="BA13" i="25"/>
  <c r="BE13" i="25"/>
  <c r="BI13" i="25"/>
  <c r="BM13" i="25"/>
  <c r="AY14" i="25"/>
  <c r="BG14" i="25"/>
  <c r="BK14" i="25"/>
  <c r="BO14" i="25"/>
  <c r="AW15" i="25"/>
  <c r="BA15" i="25"/>
  <c r="BE15" i="25"/>
  <c r="BI15" i="25"/>
  <c r="BM15" i="25"/>
  <c r="BG16" i="25"/>
  <c r="BO16" i="25"/>
  <c r="AU17" i="25"/>
  <c r="AY17" i="25"/>
  <c r="BC17" i="25"/>
  <c r="BG17" i="25"/>
  <c r="BK17" i="25"/>
  <c r="BO17" i="25"/>
  <c r="AW18" i="25"/>
  <c r="BA18" i="25"/>
  <c r="BE18" i="25"/>
  <c r="BI18" i="25"/>
  <c r="BM18" i="25"/>
  <c r="BF18" i="25"/>
  <c r="BN15" i="25"/>
  <c r="CB3" i="25"/>
  <c r="CB4" i="25"/>
  <c r="CB6" i="25"/>
  <c r="BC2" i="25"/>
  <c r="BL2" i="25"/>
  <c r="CF2" i="25"/>
  <c r="BB11" i="25"/>
  <c r="BF11" i="25"/>
  <c r="BJ11" i="25"/>
  <c r="BN11" i="25"/>
  <c r="AX17" i="25"/>
  <c r="BB17" i="25"/>
  <c r="BF17" i="25"/>
  <c r="BN17" i="25"/>
  <c r="AU12" i="25"/>
  <c r="BC16" i="25"/>
  <c r="BK12" i="25"/>
  <c r="AU2" i="25"/>
  <c r="BZ2" i="25"/>
  <c r="AX6" i="25"/>
  <c r="BN6" i="25"/>
  <c r="AX7" i="25"/>
  <c r="BF7" i="25"/>
  <c r="BJ7" i="25"/>
  <c r="BN7" i="25"/>
  <c r="BB10" i="25"/>
  <c r="BF10" i="25"/>
  <c r="AX12" i="25"/>
  <c r="BB12" i="25"/>
  <c r="BF12" i="25"/>
  <c r="BJ12" i="25"/>
  <c r="BN12" i="25"/>
  <c r="AX16" i="25"/>
  <c r="BB16" i="25"/>
  <c r="BF16" i="25"/>
  <c r="BJ16" i="25"/>
  <c r="BN16" i="25"/>
  <c r="AV12" i="25"/>
  <c r="AZ13" i="25"/>
  <c r="BH17" i="25"/>
  <c r="BL17" i="25"/>
  <c r="AE152" i="9"/>
  <c r="AE164" i="9"/>
  <c r="AE151" i="9"/>
  <c r="AE155" i="9"/>
  <c r="AF157" i="9"/>
  <c r="AE161" i="9"/>
  <c r="AD163" i="9"/>
  <c r="AH163" i="9"/>
  <c r="AD165" i="9"/>
  <c r="AH165" i="9"/>
  <c r="AT151" i="9"/>
  <c r="AF166" i="9"/>
  <c r="AE154" i="9"/>
  <c r="AF158" i="9"/>
  <c r="AF159" i="9"/>
  <c r="AE165" i="9"/>
  <c r="AL123" i="9"/>
  <c r="AF125" i="9"/>
  <c r="AF129" i="9"/>
  <c r="AF137" i="9"/>
  <c r="AK121" i="9"/>
  <c r="AF124" i="9"/>
  <c r="AF128" i="9"/>
  <c r="AF133" i="9"/>
  <c r="AG123" i="9"/>
  <c r="AL94" i="9"/>
  <c r="AF96" i="9"/>
  <c r="AF104" i="9"/>
  <c r="AF108" i="9"/>
  <c r="AF95" i="9"/>
  <c r="AM95" i="9" s="1"/>
  <c r="AF99" i="9"/>
  <c r="AF100" i="9"/>
  <c r="AG94" i="9"/>
  <c r="AF73" i="9"/>
  <c r="AG65" i="9"/>
  <c r="AF72" i="9"/>
  <c r="AG73" i="9"/>
  <c r="AF77" i="9"/>
  <c r="AF79" i="9"/>
  <c r="AF65" i="9"/>
  <c r="AF75" i="9"/>
  <c r="AF68" i="9"/>
  <c r="AG72" i="9"/>
  <c r="AF76" i="9"/>
  <c r="AG77" i="9"/>
  <c r="AE69" i="9"/>
  <c r="AN151" i="9"/>
  <c r="AO152" i="9"/>
  <c r="AO153" i="9"/>
  <c r="AK155" i="9"/>
  <c r="AK152" i="9"/>
  <c r="AK151" i="9"/>
  <c r="AK153" i="9"/>
  <c r="AK159" i="9"/>
  <c r="AF150" i="9"/>
  <c r="AG155" i="9"/>
  <c r="AG157" i="9"/>
  <c r="AG158" i="9"/>
  <c r="AG160" i="9"/>
  <c r="AG162" i="9"/>
  <c r="AG164" i="9"/>
  <c r="AG166" i="9"/>
  <c r="AG150" i="9"/>
  <c r="AO150" i="9"/>
  <c r="AF153" i="9"/>
  <c r="AG154" i="9"/>
  <c r="AF156" i="9"/>
  <c r="AG156" i="9"/>
  <c r="AK157" i="9"/>
  <c r="AF161" i="9"/>
  <c r="AG161" i="9"/>
  <c r="AF165" i="9"/>
  <c r="AG165" i="9"/>
  <c r="AK150" i="9"/>
  <c r="AG153" i="9"/>
  <c r="AN123" i="9"/>
  <c r="AN122" i="9"/>
  <c r="AO131" i="9"/>
  <c r="AO126" i="9"/>
  <c r="AO123" i="9"/>
  <c r="AO122" i="9"/>
  <c r="AO129" i="9"/>
  <c r="AO128" i="9"/>
  <c r="AO125" i="9"/>
  <c r="AO124" i="9"/>
  <c r="AO130" i="9"/>
  <c r="AO127" i="9"/>
  <c r="AF121" i="9"/>
  <c r="AM122" i="9"/>
  <c r="AG121" i="9"/>
  <c r="AU122" i="9"/>
  <c r="AV122" i="9"/>
  <c r="AG124" i="9"/>
  <c r="AG125" i="9"/>
  <c r="AF127" i="9"/>
  <c r="AG128" i="9"/>
  <c r="AG129" i="9"/>
  <c r="AF132" i="9"/>
  <c r="AG133" i="9"/>
  <c r="AK94" i="9"/>
  <c r="AK93" i="9"/>
  <c r="AE109" i="9"/>
  <c r="AF92" i="9"/>
  <c r="AG92" i="9"/>
  <c r="AU93" i="9"/>
  <c r="AL95" i="9"/>
  <c r="AL96" i="9"/>
  <c r="AL99" i="9"/>
  <c r="AM93" i="9"/>
  <c r="AV93" i="9"/>
  <c r="AG95" i="9"/>
  <c r="AG96" i="9"/>
  <c r="AF98" i="9"/>
  <c r="AG99" i="9"/>
  <c r="AG100" i="9"/>
  <c r="AF103" i="9"/>
  <c r="AG104" i="9"/>
  <c r="AF63" i="9"/>
  <c r="AL63" i="9"/>
  <c r="AT64" i="9"/>
  <c r="AK66" i="9"/>
  <c r="AO66" i="9"/>
  <c r="AU64" i="9"/>
  <c r="AF66" i="9"/>
  <c r="AF67" i="9"/>
  <c r="AE64" i="16"/>
  <c r="AE65" i="16"/>
  <c r="AE75" i="16"/>
  <c r="AE79" i="16"/>
  <c r="AF64" i="16"/>
  <c r="AM64" i="16" s="1"/>
  <c r="AF65" i="16"/>
  <c r="AM78" i="16" s="1"/>
  <c r="AF70" i="16"/>
  <c r="AF71" i="16"/>
  <c r="AF75" i="16"/>
  <c r="AF79" i="16"/>
  <c r="AE70" i="16"/>
  <c r="AE71" i="16"/>
  <c r="AF78" i="16"/>
  <c r="AE69" i="16"/>
  <c r="AE74" i="16"/>
  <c r="AE78" i="16"/>
  <c r="AE63" i="16"/>
  <c r="AK63" i="16"/>
  <c r="AO63" i="16"/>
  <c r="AG64" i="16"/>
  <c r="AG65" i="16"/>
  <c r="AF69" i="16"/>
  <c r="AG70" i="16"/>
  <c r="AG71" i="16"/>
  <c r="AF74" i="16"/>
  <c r="AG75" i="16"/>
  <c r="CC4" i="25"/>
  <c r="BV5" i="25"/>
  <c r="BV4" i="25"/>
  <c r="BV3" i="25"/>
  <c r="CL3" i="25"/>
  <c r="BA2" i="25"/>
  <c r="AW2" i="25"/>
  <c r="BV2" i="25"/>
  <c r="CL2" i="25"/>
  <c r="BD2" i="25"/>
  <c r="BI2" i="25"/>
  <c r="CH2" i="25"/>
  <c r="CF3" i="25"/>
  <c r="CJ3" i="25"/>
  <c r="BM2" i="25"/>
  <c r="BZ4" i="25"/>
  <c r="AZ2" i="25"/>
  <c r="BE2" i="25"/>
  <c r="CD2" i="25"/>
  <c r="CA10" i="25"/>
  <c r="CA3" i="25"/>
  <c r="CA12" i="25"/>
  <c r="CE6" i="25"/>
  <c r="CE3" i="25"/>
  <c r="CH6" i="25"/>
  <c r="CH5" i="25"/>
  <c r="CH4" i="25"/>
  <c r="CH3" i="25"/>
  <c r="AZ12" i="25"/>
  <c r="BH13" i="25"/>
  <c r="BD15" i="25"/>
  <c r="AU13" i="25"/>
  <c r="AY13" i="25"/>
  <c r="BC13" i="25"/>
  <c r="BG13" i="25"/>
  <c r="BK13" i="25"/>
  <c r="BO13" i="25"/>
  <c r="AE232" i="14"/>
  <c r="AE233" i="14"/>
  <c r="AE240" i="14"/>
  <c r="AE243" i="14"/>
  <c r="AH232" i="14"/>
  <c r="AE235" i="14"/>
  <c r="AH235" i="14"/>
  <c r="AE236" i="14"/>
  <c r="AE239" i="14"/>
  <c r="AH239" i="14"/>
  <c r="AF240" i="14"/>
  <c r="AH241" i="14"/>
  <c r="AD242" i="14"/>
  <c r="AH242" i="14"/>
  <c r="AF243" i="14"/>
  <c r="AF235" i="14"/>
  <c r="AF236" i="14"/>
  <c r="AF239" i="14"/>
  <c r="AE241" i="14"/>
  <c r="AE242" i="14"/>
  <c r="AF229" i="14"/>
  <c r="AG229" i="14"/>
  <c r="AC233" i="14"/>
  <c r="AK233" i="14" s="1"/>
  <c r="AG234" i="14"/>
  <c r="AC229" i="14"/>
  <c r="AK232" i="14"/>
  <c r="AK231" i="14"/>
  <c r="AK230" i="14"/>
  <c r="AO232" i="14"/>
  <c r="AO230" i="14"/>
  <c r="AP229" i="14"/>
  <c r="AM229" i="14"/>
  <c r="AG233" i="14"/>
  <c r="AC234" i="14"/>
  <c r="AD229" i="14"/>
  <c r="Z149" i="17"/>
  <c r="AS135" i="17" s="1"/>
  <c r="Y149" i="17"/>
  <c r="AX135" i="17" s="1"/>
  <c r="X149" i="17"/>
  <c r="W149" i="17"/>
  <c r="V149" i="17"/>
  <c r="AD137" i="17" s="1"/>
  <c r="U149" i="17"/>
  <c r="AC139" i="17" s="1"/>
  <c r="Z148" i="17"/>
  <c r="Y148" i="17"/>
  <c r="X148" i="17"/>
  <c r="W148" i="17"/>
  <c r="AE148" i="17" s="1"/>
  <c r="V148" i="17"/>
  <c r="U148" i="17"/>
  <c r="Z147" i="17"/>
  <c r="Y147" i="17"/>
  <c r="AG147" i="17" s="1"/>
  <c r="X147" i="17"/>
  <c r="AF147" i="17" s="1"/>
  <c r="W147" i="17"/>
  <c r="AE147" i="17" s="1"/>
  <c r="V147" i="17"/>
  <c r="U147" i="17"/>
  <c r="Z146" i="17"/>
  <c r="AH146" i="17" s="1"/>
  <c r="Y146" i="17"/>
  <c r="X146" i="17"/>
  <c r="W146" i="17"/>
  <c r="AE146" i="17" s="1"/>
  <c r="V146" i="17"/>
  <c r="AD146" i="17" s="1"/>
  <c r="U146" i="17"/>
  <c r="AH145" i="17"/>
  <c r="Z145" i="17"/>
  <c r="Y145" i="17"/>
  <c r="X145" i="17"/>
  <c r="W145" i="17"/>
  <c r="V145" i="17"/>
  <c r="U145" i="17"/>
  <c r="Z144" i="17"/>
  <c r="Y144" i="17"/>
  <c r="X144" i="17"/>
  <c r="W144" i="17"/>
  <c r="V144" i="17"/>
  <c r="U144" i="17"/>
  <c r="Z143" i="17"/>
  <c r="Y143" i="17"/>
  <c r="X143" i="17"/>
  <c r="W143" i="17"/>
  <c r="V143" i="17"/>
  <c r="U143" i="17"/>
  <c r="AC143" i="17" s="1"/>
  <c r="Z142" i="17"/>
  <c r="Y142" i="17"/>
  <c r="X142" i="17"/>
  <c r="W142" i="17"/>
  <c r="V142" i="17"/>
  <c r="U142" i="17"/>
  <c r="AC142" i="17" s="1"/>
  <c r="Z141" i="17"/>
  <c r="Y141" i="17"/>
  <c r="X141" i="17"/>
  <c r="W141" i="17"/>
  <c r="V141" i="17"/>
  <c r="U141" i="17"/>
  <c r="AS140" i="17"/>
  <c r="Z140" i="17"/>
  <c r="Y140" i="17"/>
  <c r="X140" i="17"/>
  <c r="W140" i="17"/>
  <c r="V140" i="17"/>
  <c r="U140" i="17"/>
  <c r="Z139" i="17"/>
  <c r="Y139" i="17"/>
  <c r="X139" i="17"/>
  <c r="W139" i="17"/>
  <c r="V139" i="17"/>
  <c r="U139" i="17"/>
  <c r="Z138" i="17"/>
  <c r="Y138" i="17"/>
  <c r="X138" i="17"/>
  <c r="W138" i="17"/>
  <c r="V138" i="17"/>
  <c r="U138" i="17"/>
  <c r="Z137" i="17"/>
  <c r="Y137" i="17"/>
  <c r="X137" i="17"/>
  <c r="W137" i="17"/>
  <c r="V137" i="17"/>
  <c r="U137" i="17"/>
  <c r="Z136" i="17"/>
  <c r="Y136" i="17"/>
  <c r="X136" i="17"/>
  <c r="W136" i="17"/>
  <c r="V136" i="17"/>
  <c r="U136" i="17"/>
  <c r="AU135" i="17"/>
  <c r="AT135" i="17"/>
  <c r="Z135" i="17"/>
  <c r="Y135" i="17"/>
  <c r="X135" i="17"/>
  <c r="W135" i="17"/>
  <c r="AE135" i="17" s="1"/>
  <c r="V135" i="17"/>
  <c r="AD135" i="17" s="1"/>
  <c r="U135" i="17"/>
  <c r="AC135" i="17" s="1"/>
  <c r="Z134" i="17"/>
  <c r="AP134" i="17" s="1"/>
  <c r="Y134" i="17"/>
  <c r="AG134" i="17" s="1"/>
  <c r="X134" i="17"/>
  <c r="AF134" i="17" s="1"/>
  <c r="W134" i="17"/>
  <c r="AE134" i="17" s="1"/>
  <c r="V134" i="17"/>
  <c r="AD134" i="17" s="1"/>
  <c r="U134" i="17"/>
  <c r="AK134" i="17" s="1"/>
  <c r="AK133" i="17"/>
  <c r="AC133" i="17"/>
  <c r="U133" i="17"/>
  <c r="Z117" i="17"/>
  <c r="AS103" i="17" s="1"/>
  <c r="Y117" i="17"/>
  <c r="AX103" i="17" s="1"/>
  <c r="X117" i="17"/>
  <c r="AW103" i="17" s="1"/>
  <c r="W117" i="17"/>
  <c r="V117" i="17"/>
  <c r="U117" i="17"/>
  <c r="AT103" i="17" s="1"/>
  <c r="Z116" i="17"/>
  <c r="Y116" i="17"/>
  <c r="AG116" i="17" s="1"/>
  <c r="X116" i="17"/>
  <c r="AF116" i="17" s="1"/>
  <c r="W116" i="17"/>
  <c r="V116" i="17"/>
  <c r="U116" i="17"/>
  <c r="AC116" i="17" s="1"/>
  <c r="Z115" i="17"/>
  <c r="Y115" i="17"/>
  <c r="AG115" i="17" s="1"/>
  <c r="X115" i="17"/>
  <c r="AF115" i="17" s="1"/>
  <c r="W115" i="17"/>
  <c r="AE115" i="17" s="1"/>
  <c r="V115" i="17"/>
  <c r="AD115" i="17" s="1"/>
  <c r="U115" i="17"/>
  <c r="AC115" i="17" s="1"/>
  <c r="Z114" i="17"/>
  <c r="Y114" i="17"/>
  <c r="AG114" i="17" s="1"/>
  <c r="X114" i="17"/>
  <c r="AF114" i="17" s="1"/>
  <c r="W114" i="17"/>
  <c r="V114" i="17"/>
  <c r="U114" i="17"/>
  <c r="AC114" i="17" s="1"/>
  <c r="Z113" i="17"/>
  <c r="Y113" i="17"/>
  <c r="AG113" i="17" s="1"/>
  <c r="X113" i="17"/>
  <c r="W113" i="17"/>
  <c r="V113" i="17"/>
  <c r="U113" i="17"/>
  <c r="AC113" i="17" s="1"/>
  <c r="Z112" i="17"/>
  <c r="Y112" i="17"/>
  <c r="AG112" i="17" s="1"/>
  <c r="X112" i="17"/>
  <c r="W112" i="17"/>
  <c r="AE112" i="17" s="1"/>
  <c r="V112" i="17"/>
  <c r="U112" i="17"/>
  <c r="Z111" i="17"/>
  <c r="Y111" i="17"/>
  <c r="AG111" i="17" s="1"/>
  <c r="X111" i="17"/>
  <c r="W111" i="17"/>
  <c r="V111" i="17"/>
  <c r="U111" i="17"/>
  <c r="Z110" i="17"/>
  <c r="Y110" i="17"/>
  <c r="AG110" i="17" s="1"/>
  <c r="X110" i="17"/>
  <c r="W110" i="17"/>
  <c r="AE110" i="17" s="1"/>
  <c r="V110" i="17"/>
  <c r="U110" i="17"/>
  <c r="Z109" i="17"/>
  <c r="Y109" i="17"/>
  <c r="X109" i="17"/>
  <c r="W109" i="17"/>
  <c r="AE109" i="17" s="1"/>
  <c r="V109" i="17"/>
  <c r="U109" i="17"/>
  <c r="AC109" i="17" s="1"/>
  <c r="AS108" i="17"/>
  <c r="Z108" i="17"/>
  <c r="Y108" i="17"/>
  <c r="X108" i="17"/>
  <c r="W108" i="17"/>
  <c r="V108" i="17"/>
  <c r="U108" i="17"/>
  <c r="AC108" i="17" s="1"/>
  <c r="Z107" i="17"/>
  <c r="Y107" i="17"/>
  <c r="X107" i="17"/>
  <c r="W107" i="17"/>
  <c r="V107" i="17"/>
  <c r="U107" i="17"/>
  <c r="AC107" i="17" s="1"/>
  <c r="Z106" i="17"/>
  <c r="Y106" i="17"/>
  <c r="X106" i="17"/>
  <c r="W106" i="17"/>
  <c r="V106" i="17"/>
  <c r="U106" i="17"/>
  <c r="AC106" i="17" s="1"/>
  <c r="Z105" i="17"/>
  <c r="Y105" i="17"/>
  <c r="X105" i="17"/>
  <c r="W105" i="17"/>
  <c r="V105" i="17"/>
  <c r="U105" i="17"/>
  <c r="AC105" i="17" s="1"/>
  <c r="Z104" i="17"/>
  <c r="Y104" i="17"/>
  <c r="X104" i="17"/>
  <c r="W104" i="17"/>
  <c r="V104" i="17"/>
  <c r="U104" i="17"/>
  <c r="AC104" i="17" s="1"/>
  <c r="Z103" i="17"/>
  <c r="Y103" i="17"/>
  <c r="X103" i="17"/>
  <c r="W103" i="17"/>
  <c r="V103" i="17"/>
  <c r="U103" i="17"/>
  <c r="Z102" i="17"/>
  <c r="AH102" i="17" s="1"/>
  <c r="Y102" i="17"/>
  <c r="AG102" i="17" s="1"/>
  <c r="X102" i="17"/>
  <c r="AN102" i="17" s="1"/>
  <c r="W102" i="17"/>
  <c r="AM102" i="17" s="1"/>
  <c r="V102" i="17"/>
  <c r="AL102" i="17" s="1"/>
  <c r="U102" i="17"/>
  <c r="AC102" i="17" s="1"/>
  <c r="AK101" i="17"/>
  <c r="AC101" i="17"/>
  <c r="U101" i="17"/>
  <c r="Z83" i="14"/>
  <c r="AS69" i="14" s="1"/>
  <c r="Y83" i="14"/>
  <c r="AX69" i="14" s="1"/>
  <c r="X83" i="14"/>
  <c r="AW69" i="14" s="1"/>
  <c r="W83" i="14"/>
  <c r="V83" i="14"/>
  <c r="AU69" i="14" s="1"/>
  <c r="U83" i="14"/>
  <c r="Z82" i="14"/>
  <c r="AH82" i="14" s="1"/>
  <c r="Y82" i="14"/>
  <c r="X82" i="14"/>
  <c r="W82" i="14"/>
  <c r="V82" i="14"/>
  <c r="AD82" i="14" s="1"/>
  <c r="U82" i="14"/>
  <c r="Z81" i="14"/>
  <c r="AH81" i="14" s="1"/>
  <c r="Y81" i="14"/>
  <c r="X81" i="14"/>
  <c r="AF81" i="14" s="1"/>
  <c r="W81" i="14"/>
  <c r="AE81" i="14" s="1"/>
  <c r="V81" i="14"/>
  <c r="AD81" i="14" s="1"/>
  <c r="U81" i="14"/>
  <c r="AC81" i="14" s="1"/>
  <c r="Z80" i="14"/>
  <c r="AH80" i="14" s="1"/>
  <c r="Y80" i="14"/>
  <c r="X80" i="14"/>
  <c r="W80" i="14"/>
  <c r="V80" i="14"/>
  <c r="AD80" i="14" s="1"/>
  <c r="U80" i="14"/>
  <c r="Z79" i="14"/>
  <c r="AH79" i="14" s="1"/>
  <c r="Y79" i="14"/>
  <c r="AG79" i="14" s="1"/>
  <c r="X79" i="14"/>
  <c r="W79" i="14"/>
  <c r="V79" i="14"/>
  <c r="AD79" i="14" s="1"/>
  <c r="U79" i="14"/>
  <c r="AC79" i="14" s="1"/>
  <c r="Z78" i="14"/>
  <c r="AH78" i="14" s="1"/>
  <c r="Y78" i="14"/>
  <c r="X78" i="14"/>
  <c r="W78" i="14"/>
  <c r="AE78" i="14" s="1"/>
  <c r="V78" i="14"/>
  <c r="AD78" i="14" s="1"/>
  <c r="U78" i="14"/>
  <c r="Z77" i="14"/>
  <c r="AH77" i="14" s="1"/>
  <c r="Y77" i="14"/>
  <c r="AG77" i="14" s="1"/>
  <c r="X77" i="14"/>
  <c r="W77" i="14"/>
  <c r="V77" i="14"/>
  <c r="AD77" i="14" s="1"/>
  <c r="U77" i="14"/>
  <c r="AC77" i="14" s="1"/>
  <c r="Z76" i="14"/>
  <c r="AH76" i="14" s="1"/>
  <c r="Y76" i="14"/>
  <c r="X76" i="14"/>
  <c r="W76" i="14"/>
  <c r="AE76" i="14" s="1"/>
  <c r="V76" i="14"/>
  <c r="AD76" i="14" s="1"/>
  <c r="U76" i="14"/>
  <c r="Z75" i="14"/>
  <c r="AH75" i="14" s="1"/>
  <c r="Y75" i="14"/>
  <c r="X75" i="14"/>
  <c r="W75" i="14"/>
  <c r="V75" i="14"/>
  <c r="AD75" i="14" s="1"/>
  <c r="U75" i="14"/>
  <c r="AC75" i="14" s="1"/>
  <c r="AS74" i="14"/>
  <c r="Z74" i="14"/>
  <c r="AH74" i="14" s="1"/>
  <c r="Y74" i="14"/>
  <c r="X74" i="14"/>
  <c r="W74" i="14"/>
  <c r="V74" i="14"/>
  <c r="U74" i="14"/>
  <c r="Z73" i="14"/>
  <c r="AH73" i="14" s="1"/>
  <c r="Y73" i="14"/>
  <c r="X73" i="14"/>
  <c r="W73" i="14"/>
  <c r="V73" i="14"/>
  <c r="U73" i="14"/>
  <c r="Z72" i="14"/>
  <c r="AH72" i="14" s="1"/>
  <c r="Y72" i="14"/>
  <c r="X72" i="14"/>
  <c r="W72" i="14"/>
  <c r="V72" i="14"/>
  <c r="U72" i="14"/>
  <c r="AD71" i="14"/>
  <c r="Z71" i="14"/>
  <c r="Y71" i="14"/>
  <c r="X71" i="14"/>
  <c r="W71" i="14"/>
  <c r="V71" i="14"/>
  <c r="U71" i="14"/>
  <c r="Z70" i="14"/>
  <c r="Y70" i="14"/>
  <c r="X70" i="14"/>
  <c r="W70" i="14"/>
  <c r="V70" i="14"/>
  <c r="U70" i="14"/>
  <c r="Z69" i="14"/>
  <c r="Y69" i="14"/>
  <c r="X69" i="14"/>
  <c r="W69" i="14"/>
  <c r="V69" i="14"/>
  <c r="U69" i="14"/>
  <c r="Z68" i="14"/>
  <c r="AH68" i="14" s="1"/>
  <c r="Y68" i="14"/>
  <c r="AG68" i="14" s="1"/>
  <c r="X68" i="14"/>
  <c r="AN68" i="14" s="1"/>
  <c r="W68" i="14"/>
  <c r="AM68" i="14" s="1"/>
  <c r="V68" i="14"/>
  <c r="AD68" i="14" s="1"/>
  <c r="U68" i="14"/>
  <c r="AC68" i="14" s="1"/>
  <c r="AK67" i="14"/>
  <c r="AC67" i="14"/>
  <c r="U67" i="14"/>
  <c r="Z212" i="14"/>
  <c r="AS198" i="14" s="1"/>
  <c r="Y212" i="14"/>
  <c r="X212" i="14"/>
  <c r="W212" i="14"/>
  <c r="V212" i="14"/>
  <c r="U212" i="14"/>
  <c r="AT198" i="14" s="1"/>
  <c r="Z211" i="14"/>
  <c r="Y211" i="14"/>
  <c r="X211" i="14"/>
  <c r="AF211" i="14" s="1"/>
  <c r="W211" i="14"/>
  <c r="V211" i="14"/>
  <c r="U211" i="14"/>
  <c r="Z210" i="14"/>
  <c r="AH210" i="14" s="1"/>
  <c r="Y210" i="14"/>
  <c r="X210" i="14"/>
  <c r="AF210" i="14" s="1"/>
  <c r="W210" i="14"/>
  <c r="V210" i="14"/>
  <c r="AD210" i="14" s="1"/>
  <c r="U210" i="14"/>
  <c r="Z209" i="14"/>
  <c r="Y209" i="14"/>
  <c r="X209" i="14"/>
  <c r="AF209" i="14" s="1"/>
  <c r="W209" i="14"/>
  <c r="V209" i="14"/>
  <c r="U209" i="14"/>
  <c r="Z208" i="14"/>
  <c r="AH208" i="14" s="1"/>
  <c r="Y208" i="14"/>
  <c r="X208" i="14"/>
  <c r="AF208" i="14" s="1"/>
  <c r="W208" i="14"/>
  <c r="V208" i="14"/>
  <c r="AD208" i="14" s="1"/>
  <c r="U208" i="14"/>
  <c r="Z207" i="14"/>
  <c r="Y207" i="14"/>
  <c r="X207" i="14"/>
  <c r="AF207" i="14" s="1"/>
  <c r="W207" i="14"/>
  <c r="V207" i="14"/>
  <c r="U207" i="14"/>
  <c r="Z206" i="14"/>
  <c r="AH206" i="14" s="1"/>
  <c r="Y206" i="14"/>
  <c r="X206" i="14"/>
  <c r="AF206" i="14" s="1"/>
  <c r="W206" i="14"/>
  <c r="V206" i="14"/>
  <c r="AD206" i="14" s="1"/>
  <c r="U206" i="14"/>
  <c r="Z205" i="14"/>
  <c r="Y205" i="14"/>
  <c r="X205" i="14"/>
  <c r="AF205" i="14" s="1"/>
  <c r="W205" i="14"/>
  <c r="V205" i="14"/>
  <c r="U205" i="14"/>
  <c r="Z204" i="14"/>
  <c r="AH204" i="14" s="1"/>
  <c r="Y204" i="14"/>
  <c r="X204" i="14"/>
  <c r="AF204" i="14" s="1"/>
  <c r="W204" i="14"/>
  <c r="V204" i="14"/>
  <c r="AD204" i="14" s="1"/>
  <c r="U204" i="14"/>
  <c r="AS203" i="14"/>
  <c r="Z203" i="14"/>
  <c r="Y203" i="14"/>
  <c r="X203" i="14"/>
  <c r="W203" i="14"/>
  <c r="V203" i="14"/>
  <c r="U203" i="14"/>
  <c r="Z202" i="14"/>
  <c r="Y202" i="14"/>
  <c r="X202" i="14"/>
  <c r="W202" i="14"/>
  <c r="V202" i="14"/>
  <c r="U202" i="14"/>
  <c r="Z201" i="14"/>
  <c r="Y201" i="14"/>
  <c r="X201" i="14"/>
  <c r="W201" i="14"/>
  <c r="V201" i="14"/>
  <c r="AD201" i="14" s="1"/>
  <c r="U201" i="14"/>
  <c r="Z200" i="14"/>
  <c r="Y200" i="14"/>
  <c r="X200" i="14"/>
  <c r="W200" i="14"/>
  <c r="V200" i="14"/>
  <c r="U200" i="14"/>
  <c r="Z199" i="14"/>
  <c r="Y199" i="14"/>
  <c r="X199" i="14"/>
  <c r="W199" i="14"/>
  <c r="V199" i="14"/>
  <c r="AD199" i="14" s="1"/>
  <c r="U199" i="14"/>
  <c r="AX198" i="14"/>
  <c r="AW198" i="14"/>
  <c r="AV198" i="14"/>
  <c r="Z198" i="14"/>
  <c r="Y198" i="14"/>
  <c r="X198" i="14"/>
  <c r="W198" i="14"/>
  <c r="V198" i="14"/>
  <c r="U198" i="14"/>
  <c r="Z197" i="14"/>
  <c r="AH197" i="14" s="1"/>
  <c r="Y197" i="14"/>
  <c r="AO197" i="14" s="1"/>
  <c r="X197" i="14"/>
  <c r="AN197" i="14" s="1"/>
  <c r="W197" i="14"/>
  <c r="AE197" i="14" s="1"/>
  <c r="V197" i="14"/>
  <c r="AL197" i="14" s="1"/>
  <c r="U197" i="14"/>
  <c r="AK197" i="14" s="1"/>
  <c r="AK196" i="14"/>
  <c r="AC196" i="14"/>
  <c r="U196" i="14"/>
  <c r="Z180" i="14"/>
  <c r="AS166" i="14" s="1"/>
  <c r="Y180" i="14"/>
  <c r="AX166" i="14" s="1"/>
  <c r="X180" i="14"/>
  <c r="AW166" i="14" s="1"/>
  <c r="W180" i="14"/>
  <c r="AV166" i="14" s="1"/>
  <c r="V180" i="14"/>
  <c r="AU166" i="14" s="1"/>
  <c r="U180" i="14"/>
  <c r="AT166" i="14" s="1"/>
  <c r="Z179" i="14"/>
  <c r="AH179" i="14" s="1"/>
  <c r="Y179" i="14"/>
  <c r="AG179" i="14" s="1"/>
  <c r="X179" i="14"/>
  <c r="W179" i="14"/>
  <c r="V179" i="14"/>
  <c r="U179" i="14"/>
  <c r="Z178" i="14"/>
  <c r="AH178" i="14" s="1"/>
  <c r="Y178" i="14"/>
  <c r="AG178" i="14" s="1"/>
  <c r="X178" i="14"/>
  <c r="AF178" i="14" s="1"/>
  <c r="W178" i="14"/>
  <c r="AE178" i="14" s="1"/>
  <c r="V178" i="14"/>
  <c r="AD178" i="14" s="1"/>
  <c r="U178" i="14"/>
  <c r="AC178" i="14" s="1"/>
  <c r="Z177" i="14"/>
  <c r="AH177" i="14" s="1"/>
  <c r="Y177" i="14"/>
  <c r="AG177" i="14" s="1"/>
  <c r="X177" i="14"/>
  <c r="W177" i="14"/>
  <c r="V177" i="14"/>
  <c r="U177" i="14"/>
  <c r="Z176" i="14"/>
  <c r="AH176" i="14" s="1"/>
  <c r="Y176" i="14"/>
  <c r="AG176" i="14" s="1"/>
  <c r="X176" i="14"/>
  <c r="AF176" i="14" s="1"/>
  <c r="W176" i="14"/>
  <c r="AE176" i="14" s="1"/>
  <c r="V176" i="14"/>
  <c r="AD176" i="14" s="1"/>
  <c r="U176" i="14"/>
  <c r="AC176" i="14" s="1"/>
  <c r="Z175" i="14"/>
  <c r="AH175" i="14" s="1"/>
  <c r="Y175" i="14"/>
  <c r="AG175" i="14" s="1"/>
  <c r="X175" i="14"/>
  <c r="W175" i="14"/>
  <c r="V175" i="14"/>
  <c r="U175" i="14"/>
  <c r="Z174" i="14"/>
  <c r="AH174" i="14" s="1"/>
  <c r="Y174" i="14"/>
  <c r="AG174" i="14" s="1"/>
  <c r="X174" i="14"/>
  <c r="AF174" i="14" s="1"/>
  <c r="W174" i="14"/>
  <c r="AE174" i="14" s="1"/>
  <c r="V174" i="14"/>
  <c r="AD174" i="14" s="1"/>
  <c r="U174" i="14"/>
  <c r="AC174" i="14" s="1"/>
  <c r="Z173" i="14"/>
  <c r="AH173" i="14" s="1"/>
  <c r="Y173" i="14"/>
  <c r="AG173" i="14" s="1"/>
  <c r="X173" i="14"/>
  <c r="W173" i="14"/>
  <c r="V173" i="14"/>
  <c r="U173" i="14"/>
  <c r="Z172" i="14"/>
  <c r="AH172" i="14" s="1"/>
  <c r="Y172" i="14"/>
  <c r="AG172" i="14" s="1"/>
  <c r="X172" i="14"/>
  <c r="AF172" i="14" s="1"/>
  <c r="W172" i="14"/>
  <c r="AE172" i="14" s="1"/>
  <c r="V172" i="14"/>
  <c r="AD172" i="14" s="1"/>
  <c r="U172" i="14"/>
  <c r="AC172" i="14" s="1"/>
  <c r="AS171" i="14"/>
  <c r="Z171" i="14"/>
  <c r="Y171" i="14"/>
  <c r="X171" i="14"/>
  <c r="W171" i="14"/>
  <c r="V171" i="14"/>
  <c r="AD171" i="14" s="1"/>
  <c r="U171" i="14"/>
  <c r="Z170" i="14"/>
  <c r="Y170" i="14"/>
  <c r="X170" i="14"/>
  <c r="W170" i="14"/>
  <c r="V170" i="14"/>
  <c r="AD170" i="14" s="1"/>
  <c r="U170" i="14"/>
  <c r="Z169" i="14"/>
  <c r="Y169" i="14"/>
  <c r="X169" i="14"/>
  <c r="W169" i="14"/>
  <c r="V169" i="14"/>
  <c r="AD169" i="14" s="1"/>
  <c r="U169" i="14"/>
  <c r="Z168" i="14"/>
  <c r="Y168" i="14"/>
  <c r="X168" i="14"/>
  <c r="W168" i="14"/>
  <c r="V168" i="14"/>
  <c r="AD168" i="14" s="1"/>
  <c r="U168" i="14"/>
  <c r="Z167" i="14"/>
  <c r="Y167" i="14"/>
  <c r="X167" i="14"/>
  <c r="W167" i="14"/>
  <c r="V167" i="14"/>
  <c r="AD167" i="14" s="1"/>
  <c r="U167" i="14"/>
  <c r="Z166" i="14"/>
  <c r="Y166" i="14"/>
  <c r="X166" i="14"/>
  <c r="W166" i="14"/>
  <c r="V166" i="14"/>
  <c r="AD166" i="14" s="1"/>
  <c r="U166" i="14"/>
  <c r="Z165" i="14"/>
  <c r="AH165" i="14" s="1"/>
  <c r="Y165" i="14"/>
  <c r="AO165" i="14" s="1"/>
  <c r="X165" i="14"/>
  <c r="AN165" i="14" s="1"/>
  <c r="W165" i="14"/>
  <c r="AE165" i="14" s="1"/>
  <c r="V165" i="14"/>
  <c r="AL165" i="14" s="1"/>
  <c r="U165" i="14"/>
  <c r="AK165" i="14" s="1"/>
  <c r="AK164" i="14"/>
  <c r="AC164" i="14"/>
  <c r="U164" i="14"/>
  <c r="Z148" i="14"/>
  <c r="Y148" i="14"/>
  <c r="X148" i="14"/>
  <c r="AW134" i="14" s="1"/>
  <c r="W148" i="14"/>
  <c r="AV134" i="14" s="1"/>
  <c r="V148" i="14"/>
  <c r="U148" i="14"/>
  <c r="AT134" i="14" s="1"/>
  <c r="Z147" i="14"/>
  <c r="Y147" i="14"/>
  <c r="X147" i="14"/>
  <c r="W147" i="14"/>
  <c r="AE147" i="14" s="1"/>
  <c r="V147" i="14"/>
  <c r="U147" i="14"/>
  <c r="Z146" i="14"/>
  <c r="Y146" i="14"/>
  <c r="AG146" i="14" s="1"/>
  <c r="X146" i="14"/>
  <c r="W146" i="14"/>
  <c r="V146" i="14"/>
  <c r="U146" i="14"/>
  <c r="AC146" i="14" s="1"/>
  <c r="Z145" i="14"/>
  <c r="Y145" i="14"/>
  <c r="X145" i="14"/>
  <c r="W145" i="14"/>
  <c r="AE145" i="14" s="1"/>
  <c r="V145" i="14"/>
  <c r="U145" i="14"/>
  <c r="Z144" i="14"/>
  <c r="Y144" i="14"/>
  <c r="AG144" i="14" s="1"/>
  <c r="X144" i="14"/>
  <c r="W144" i="14"/>
  <c r="V144" i="14"/>
  <c r="U144" i="14"/>
  <c r="AC144" i="14" s="1"/>
  <c r="Z143" i="14"/>
  <c r="Y143" i="14"/>
  <c r="X143" i="14"/>
  <c r="W143" i="14"/>
  <c r="V143" i="14"/>
  <c r="U143" i="14"/>
  <c r="AC143" i="14" s="1"/>
  <c r="Z142" i="14"/>
  <c r="Y142" i="14"/>
  <c r="AG142" i="14" s="1"/>
  <c r="X142" i="14"/>
  <c r="W142" i="14"/>
  <c r="V142" i="14"/>
  <c r="U142" i="14"/>
  <c r="Z141" i="14"/>
  <c r="Y141" i="14"/>
  <c r="X141" i="14"/>
  <c r="W141" i="14"/>
  <c r="V141" i="14"/>
  <c r="U141" i="14"/>
  <c r="Z140" i="14"/>
  <c r="Y140" i="14"/>
  <c r="AG140" i="14" s="1"/>
  <c r="X140" i="14"/>
  <c r="W140" i="14"/>
  <c r="V140" i="14"/>
  <c r="U140" i="14"/>
  <c r="AS139" i="14"/>
  <c r="Z139" i="14"/>
  <c r="Y139" i="14"/>
  <c r="X139" i="14"/>
  <c r="W139" i="14"/>
  <c r="V139" i="14"/>
  <c r="U139" i="14"/>
  <c r="Z138" i="14"/>
  <c r="Y138" i="14"/>
  <c r="X138" i="14"/>
  <c r="W138" i="14"/>
  <c r="V138" i="14"/>
  <c r="U138" i="14"/>
  <c r="Z137" i="14"/>
  <c r="Y137" i="14"/>
  <c r="X137" i="14"/>
  <c r="W137" i="14"/>
  <c r="V137" i="14"/>
  <c r="U137" i="14"/>
  <c r="Z136" i="14"/>
  <c r="Y136" i="14"/>
  <c r="X136" i="14"/>
  <c r="W136" i="14"/>
  <c r="V136" i="14"/>
  <c r="U136" i="14"/>
  <c r="Z135" i="14"/>
  <c r="Y135" i="14"/>
  <c r="X135" i="14"/>
  <c r="W135" i="14"/>
  <c r="V135" i="14"/>
  <c r="U135" i="14"/>
  <c r="AX134" i="14"/>
  <c r="Z134" i="14"/>
  <c r="Y134" i="14"/>
  <c r="X134" i="14"/>
  <c r="W134" i="14"/>
  <c r="V134" i="14"/>
  <c r="U134" i="14"/>
  <c r="Z133" i="14"/>
  <c r="AH133" i="14" s="1"/>
  <c r="Y133" i="14"/>
  <c r="AO133" i="14" s="1"/>
  <c r="X133" i="14"/>
  <c r="AF133" i="14" s="1"/>
  <c r="W133" i="14"/>
  <c r="AE133" i="14" s="1"/>
  <c r="V133" i="14"/>
  <c r="AL133" i="14" s="1"/>
  <c r="U133" i="14"/>
  <c r="AK133" i="14" s="1"/>
  <c r="AK132" i="14"/>
  <c r="AC132" i="14"/>
  <c r="U132" i="14"/>
  <c r="AL3" i="23"/>
  <c r="V3" i="23"/>
  <c r="Z17" i="24"/>
  <c r="AS3" i="24" s="1"/>
  <c r="Y17" i="24"/>
  <c r="X17" i="24"/>
  <c r="AW3" i="24" s="1"/>
  <c r="W17" i="24"/>
  <c r="V17" i="24"/>
  <c r="AU3" i="24" s="1"/>
  <c r="U17" i="24"/>
  <c r="AT3" i="24" s="1"/>
  <c r="Z16" i="24"/>
  <c r="AH16" i="24" s="1"/>
  <c r="Y16" i="24"/>
  <c r="X16" i="24"/>
  <c r="W16" i="24"/>
  <c r="V16" i="24"/>
  <c r="AD16" i="24" s="1"/>
  <c r="U16" i="24"/>
  <c r="Z15" i="24"/>
  <c r="AH15" i="24" s="1"/>
  <c r="Y15" i="24"/>
  <c r="AG15" i="24" s="1"/>
  <c r="X15" i="24"/>
  <c r="AF15" i="24" s="1"/>
  <c r="W15" i="24"/>
  <c r="V15" i="24"/>
  <c r="AD15" i="24" s="1"/>
  <c r="U15" i="24"/>
  <c r="Z14" i="24"/>
  <c r="AH14" i="24" s="1"/>
  <c r="Y14" i="24"/>
  <c r="AG14" i="24" s="1"/>
  <c r="X14" i="24"/>
  <c r="AF14" i="24" s="1"/>
  <c r="W14" i="24"/>
  <c r="V14" i="24"/>
  <c r="AD14" i="24" s="1"/>
  <c r="U14" i="24"/>
  <c r="Z13" i="24"/>
  <c r="AH13" i="24" s="1"/>
  <c r="Y13" i="24"/>
  <c r="X13" i="24"/>
  <c r="AF13" i="24" s="1"/>
  <c r="W13" i="24"/>
  <c r="V13" i="24"/>
  <c r="AD13" i="24" s="1"/>
  <c r="U13" i="24"/>
  <c r="Z12" i="24"/>
  <c r="AH12" i="24" s="1"/>
  <c r="Y12" i="24"/>
  <c r="AG12" i="24" s="1"/>
  <c r="X12" i="24"/>
  <c r="W12" i="24"/>
  <c r="V12" i="24"/>
  <c r="AD12" i="24" s="1"/>
  <c r="U12" i="24"/>
  <c r="Z11" i="24"/>
  <c r="AH11" i="24" s="1"/>
  <c r="Y11" i="24"/>
  <c r="X11" i="24"/>
  <c r="AF11" i="24" s="1"/>
  <c r="W11" i="24"/>
  <c r="AE11" i="24" s="1"/>
  <c r="V11" i="24"/>
  <c r="AD11" i="24" s="1"/>
  <c r="U11" i="24"/>
  <c r="Z10" i="24"/>
  <c r="AH10" i="24" s="1"/>
  <c r="Y10" i="24"/>
  <c r="X10" i="24"/>
  <c r="AF10" i="24" s="1"/>
  <c r="W10" i="24"/>
  <c r="V10" i="24"/>
  <c r="U10" i="24"/>
  <c r="Z9" i="24"/>
  <c r="Y9" i="24"/>
  <c r="X9" i="24"/>
  <c r="AF9" i="24" s="1"/>
  <c r="W9" i="24"/>
  <c r="V9" i="24"/>
  <c r="AD9" i="24" s="1"/>
  <c r="U9" i="24"/>
  <c r="AS8" i="24"/>
  <c r="Z8" i="24"/>
  <c r="Y8" i="24"/>
  <c r="X8" i="24"/>
  <c r="W8" i="24"/>
  <c r="V8" i="24"/>
  <c r="U8" i="24"/>
  <c r="Z7" i="24"/>
  <c r="AH7" i="24" s="1"/>
  <c r="Y7" i="24"/>
  <c r="X7" i="24"/>
  <c r="W7" i="24"/>
  <c r="V7" i="24"/>
  <c r="U7" i="24"/>
  <c r="Z6" i="24"/>
  <c r="AH6" i="24" s="1"/>
  <c r="Y6" i="24"/>
  <c r="X6" i="24"/>
  <c r="W6" i="24"/>
  <c r="V6" i="24"/>
  <c r="U6" i="24"/>
  <c r="Z5" i="24"/>
  <c r="AH5" i="24" s="1"/>
  <c r="Y5" i="24"/>
  <c r="AG5" i="24" s="1"/>
  <c r="X5" i="24"/>
  <c r="W5" i="24"/>
  <c r="V5" i="24"/>
  <c r="U5" i="24"/>
  <c r="Z4" i="24"/>
  <c r="AH4" i="24" s="1"/>
  <c r="Y4" i="24"/>
  <c r="AG4" i="24" s="1"/>
  <c r="X4" i="24"/>
  <c r="W4" i="24"/>
  <c r="V4" i="24"/>
  <c r="U4" i="24"/>
  <c r="AX3" i="24"/>
  <c r="Z3" i="24"/>
  <c r="Y3" i="24"/>
  <c r="X3" i="24"/>
  <c r="W3" i="24"/>
  <c r="V3" i="24"/>
  <c r="U3" i="24"/>
  <c r="Z2" i="24"/>
  <c r="AP2" i="24" s="1"/>
  <c r="Y2" i="24"/>
  <c r="AO2" i="24" s="1"/>
  <c r="X2" i="24"/>
  <c r="AN2" i="24" s="1"/>
  <c r="W2" i="24"/>
  <c r="V2" i="24"/>
  <c r="AD2" i="24" s="1"/>
  <c r="U2" i="24"/>
  <c r="AK2" i="24" s="1"/>
  <c r="AK1" i="24"/>
  <c r="AC1" i="24"/>
  <c r="U1" i="24"/>
  <c r="AT102" i="22"/>
  <c r="AT71" i="22"/>
  <c r="AT40" i="22"/>
  <c r="AT9" i="22"/>
  <c r="AA114" i="22"/>
  <c r="Z114" i="22"/>
  <c r="Y114" i="22"/>
  <c r="X114" i="22"/>
  <c r="W114" i="22"/>
  <c r="AA113" i="22"/>
  <c r="Z113" i="22"/>
  <c r="Y113" i="22"/>
  <c r="X113" i="22"/>
  <c r="W113" i="22"/>
  <c r="AA112" i="22"/>
  <c r="Z112" i="22"/>
  <c r="Y112" i="22"/>
  <c r="X112" i="22"/>
  <c r="W112" i="22"/>
  <c r="AA111" i="22"/>
  <c r="Z111" i="22"/>
  <c r="Y111" i="22"/>
  <c r="X111" i="22"/>
  <c r="W111" i="22"/>
  <c r="AA110" i="22"/>
  <c r="Z110" i="22"/>
  <c r="Y110" i="22"/>
  <c r="X110" i="22"/>
  <c r="W110" i="22"/>
  <c r="AA109" i="22"/>
  <c r="Z109" i="22"/>
  <c r="Y109" i="22"/>
  <c r="X109" i="22"/>
  <c r="W109" i="22"/>
  <c r="AA108" i="22"/>
  <c r="Z108" i="22"/>
  <c r="AH108" i="22" s="1"/>
  <c r="Y108" i="22"/>
  <c r="AG108" i="22" s="1"/>
  <c r="X108" i="22"/>
  <c r="W108" i="22"/>
  <c r="AA107" i="22"/>
  <c r="Z107" i="22"/>
  <c r="Y107" i="22"/>
  <c r="X107" i="22"/>
  <c r="W107" i="22"/>
  <c r="AA106" i="22"/>
  <c r="Z106" i="22"/>
  <c r="Y106" i="22"/>
  <c r="X106" i="22"/>
  <c r="W106" i="22"/>
  <c r="AA105" i="22"/>
  <c r="Z105" i="22"/>
  <c r="Y105" i="22"/>
  <c r="X105" i="22"/>
  <c r="W105" i="22"/>
  <c r="AA104" i="22"/>
  <c r="Z104" i="22"/>
  <c r="Y104" i="22"/>
  <c r="X104" i="22"/>
  <c r="W104" i="22"/>
  <c r="AA103" i="22"/>
  <c r="Z103" i="22"/>
  <c r="AH103" i="22" s="1"/>
  <c r="Y103" i="22"/>
  <c r="X103" i="22"/>
  <c r="W103" i="22"/>
  <c r="AA102" i="22"/>
  <c r="Z102" i="22"/>
  <c r="Y102" i="22"/>
  <c r="AG102" i="22" s="1"/>
  <c r="X102" i="22"/>
  <c r="W102" i="22"/>
  <c r="AA101" i="22"/>
  <c r="Z101" i="22"/>
  <c r="Y101" i="22"/>
  <c r="X101" i="22"/>
  <c r="W101" i="22"/>
  <c r="AA100" i="22"/>
  <c r="Z100" i="22"/>
  <c r="Y100" i="22"/>
  <c r="X100" i="22"/>
  <c r="W100" i="22"/>
  <c r="AA99" i="22"/>
  <c r="Z99" i="22"/>
  <c r="Y99" i="22"/>
  <c r="X99" i="22"/>
  <c r="W99" i="22"/>
  <c r="AZ98" i="22"/>
  <c r="AY98" i="22"/>
  <c r="AX98" i="22"/>
  <c r="AW98" i="22"/>
  <c r="AV98" i="22"/>
  <c r="AA98" i="22"/>
  <c r="Z98" i="22"/>
  <c r="Y98" i="22"/>
  <c r="X98" i="22"/>
  <c r="W98" i="22"/>
  <c r="AA97" i="22"/>
  <c r="AI97" i="22" s="1"/>
  <c r="Z97" i="22"/>
  <c r="AP97" i="22" s="1"/>
  <c r="Y97" i="22"/>
  <c r="AO97" i="22" s="1"/>
  <c r="X97" i="22"/>
  <c r="AF97" i="22" s="1"/>
  <c r="W97" i="22"/>
  <c r="AE97" i="22" s="1"/>
  <c r="AM96" i="22"/>
  <c r="AD96" i="22"/>
  <c r="W96" i="22"/>
  <c r="AA83" i="22"/>
  <c r="Z83" i="22"/>
  <c r="Y83" i="22"/>
  <c r="X83" i="22"/>
  <c r="W83" i="22"/>
  <c r="AA82" i="22"/>
  <c r="Z82" i="22"/>
  <c r="Y82" i="22"/>
  <c r="X82" i="22"/>
  <c r="W82" i="22"/>
  <c r="AA81" i="22"/>
  <c r="Z81" i="22"/>
  <c r="Y81" i="22"/>
  <c r="X81" i="22"/>
  <c r="W81" i="22"/>
  <c r="AA80" i="22"/>
  <c r="Z80" i="22"/>
  <c r="Y80" i="22"/>
  <c r="X80" i="22"/>
  <c r="W80" i="22"/>
  <c r="AE80" i="22" s="1"/>
  <c r="AA79" i="22"/>
  <c r="Z79" i="22"/>
  <c r="Y79" i="22"/>
  <c r="X79" i="22"/>
  <c r="W79" i="22"/>
  <c r="AE79" i="22" s="1"/>
  <c r="AA78" i="22"/>
  <c r="Z78" i="22"/>
  <c r="Y78" i="22"/>
  <c r="X78" i="22"/>
  <c r="W78" i="22"/>
  <c r="AA77" i="22"/>
  <c r="AI77" i="22" s="1"/>
  <c r="Z77" i="22"/>
  <c r="Y77" i="22"/>
  <c r="X77" i="22"/>
  <c r="AF77" i="22" s="1"/>
  <c r="W77" i="22"/>
  <c r="AA76" i="22"/>
  <c r="AI76" i="22" s="1"/>
  <c r="Z76" i="22"/>
  <c r="Y76" i="22"/>
  <c r="X76" i="22"/>
  <c r="W76" i="22"/>
  <c r="AA75" i="22"/>
  <c r="Z75" i="22"/>
  <c r="AH75" i="22" s="1"/>
  <c r="Y75" i="22"/>
  <c r="X75" i="22"/>
  <c r="W75" i="22"/>
  <c r="AE74" i="22"/>
  <c r="AA74" i="22"/>
  <c r="Z74" i="22"/>
  <c r="Y74" i="22"/>
  <c r="X74" i="22"/>
  <c r="W74" i="22"/>
  <c r="AA73" i="22"/>
  <c r="Z73" i="22"/>
  <c r="Y73" i="22"/>
  <c r="X73" i="22"/>
  <c r="W73" i="22"/>
  <c r="AA72" i="22"/>
  <c r="Z72" i="22"/>
  <c r="Y72" i="22"/>
  <c r="X72" i="22"/>
  <c r="W72" i="22"/>
  <c r="AE72" i="22" s="1"/>
  <c r="AA71" i="22"/>
  <c r="Z71" i="22"/>
  <c r="Y71" i="22"/>
  <c r="X71" i="22"/>
  <c r="W71" i="22"/>
  <c r="AE71" i="22" s="1"/>
  <c r="AA70" i="22"/>
  <c r="Z70" i="22"/>
  <c r="Y70" i="22"/>
  <c r="X70" i="22"/>
  <c r="W70" i="22"/>
  <c r="AE70" i="22" s="1"/>
  <c r="AA69" i="22"/>
  <c r="AI69" i="22" s="1"/>
  <c r="Z69" i="22"/>
  <c r="Y69" i="22"/>
  <c r="X69" i="22"/>
  <c r="W69" i="22"/>
  <c r="AE69" i="22" s="1"/>
  <c r="AA68" i="22"/>
  <c r="Z68" i="22"/>
  <c r="Y68" i="22"/>
  <c r="X68" i="22"/>
  <c r="W68" i="22"/>
  <c r="AZ67" i="22"/>
  <c r="AY67" i="22"/>
  <c r="AX67" i="22"/>
  <c r="AW67" i="22"/>
  <c r="AV67" i="22"/>
  <c r="AA67" i="22"/>
  <c r="Z67" i="22"/>
  <c r="Y67" i="22"/>
  <c r="X67" i="22"/>
  <c r="W67" i="22"/>
  <c r="AA66" i="22"/>
  <c r="AI66" i="22" s="1"/>
  <c r="Z66" i="22"/>
  <c r="AP66" i="22" s="1"/>
  <c r="Y66" i="22"/>
  <c r="AG66" i="22" s="1"/>
  <c r="X66" i="22"/>
  <c r="AN66" i="22" s="1"/>
  <c r="W66" i="22"/>
  <c r="AE66" i="22" s="1"/>
  <c r="AM65" i="22"/>
  <c r="AD65" i="22"/>
  <c r="W65" i="22"/>
  <c r="AA52" i="22"/>
  <c r="Z52" i="22"/>
  <c r="Y52" i="22"/>
  <c r="X52" i="22"/>
  <c r="W52" i="22"/>
  <c r="AA51" i="22"/>
  <c r="Z51" i="22"/>
  <c r="Y51" i="22"/>
  <c r="X51" i="22"/>
  <c r="W51" i="22"/>
  <c r="AA50" i="22"/>
  <c r="Z50" i="22"/>
  <c r="Y50" i="22"/>
  <c r="X50" i="22"/>
  <c r="W50" i="22"/>
  <c r="AA49" i="22"/>
  <c r="Z49" i="22"/>
  <c r="Y49" i="22"/>
  <c r="X49" i="22"/>
  <c r="W49" i="22"/>
  <c r="AA48" i="22"/>
  <c r="Z48" i="22"/>
  <c r="Y48" i="22"/>
  <c r="X48" i="22"/>
  <c r="AF48" i="22" s="1"/>
  <c r="W48" i="22"/>
  <c r="AA47" i="22"/>
  <c r="Z47" i="22"/>
  <c r="AH47" i="22" s="1"/>
  <c r="Y47" i="22"/>
  <c r="X47" i="22"/>
  <c r="W47" i="22"/>
  <c r="AA46" i="22"/>
  <c r="Z46" i="22"/>
  <c r="AH46" i="22" s="1"/>
  <c r="Y46" i="22"/>
  <c r="AG46" i="22" s="1"/>
  <c r="X46" i="22"/>
  <c r="W46" i="22"/>
  <c r="AE46" i="22" s="1"/>
  <c r="AA45" i="22"/>
  <c r="Z45" i="22"/>
  <c r="Y45" i="22"/>
  <c r="X45" i="22"/>
  <c r="W45" i="22"/>
  <c r="AA44" i="22"/>
  <c r="Z44" i="22"/>
  <c r="Y44" i="22"/>
  <c r="X44" i="22"/>
  <c r="W44" i="22"/>
  <c r="AA43" i="22"/>
  <c r="Z43" i="22"/>
  <c r="Y43" i="22"/>
  <c r="X43" i="22"/>
  <c r="W43" i="22"/>
  <c r="AA42" i="22"/>
  <c r="Z42" i="22"/>
  <c r="Y42" i="22"/>
  <c r="X42" i="22"/>
  <c r="W42" i="22"/>
  <c r="AA41" i="22"/>
  <c r="Z41" i="22"/>
  <c r="AH41" i="22" s="1"/>
  <c r="Y41" i="22"/>
  <c r="X41" i="22"/>
  <c r="W41" i="22"/>
  <c r="AA40" i="22"/>
  <c r="Z40" i="22"/>
  <c r="AH40" i="22" s="1"/>
  <c r="Y40" i="22"/>
  <c r="AG40" i="22" s="1"/>
  <c r="X40" i="22"/>
  <c r="W40" i="22"/>
  <c r="AA39" i="22"/>
  <c r="Z39" i="22"/>
  <c r="Y39" i="22"/>
  <c r="X39" i="22"/>
  <c r="W39" i="22"/>
  <c r="AA38" i="22"/>
  <c r="Z38" i="22"/>
  <c r="Y38" i="22"/>
  <c r="X38" i="22"/>
  <c r="W38" i="22"/>
  <c r="AA37" i="22"/>
  <c r="Z37" i="22"/>
  <c r="Y37" i="22"/>
  <c r="X37" i="22"/>
  <c r="W37" i="22"/>
  <c r="AZ36" i="22"/>
  <c r="AY36" i="22"/>
  <c r="AX36" i="22"/>
  <c r="AW36" i="22"/>
  <c r="AV36" i="22"/>
  <c r="AA36" i="22"/>
  <c r="Z36" i="22"/>
  <c r="AH36" i="22" s="1"/>
  <c r="Y36" i="22"/>
  <c r="X36" i="22"/>
  <c r="W36" i="22"/>
  <c r="AA35" i="22"/>
  <c r="Z35" i="22"/>
  <c r="AH35" i="22" s="1"/>
  <c r="Y35" i="22"/>
  <c r="AG35" i="22" s="1"/>
  <c r="X35" i="22"/>
  <c r="AN35" i="22" s="1"/>
  <c r="W35" i="22"/>
  <c r="AM34" i="22"/>
  <c r="AD34" i="22"/>
  <c r="W34" i="22"/>
  <c r="AA21" i="23"/>
  <c r="Z21" i="23"/>
  <c r="Y21" i="23"/>
  <c r="X21" i="23"/>
  <c r="W21" i="23"/>
  <c r="AA20" i="23"/>
  <c r="AI20" i="23" s="1"/>
  <c r="Z20" i="23"/>
  <c r="Y20" i="23"/>
  <c r="X20" i="23"/>
  <c r="W20" i="23"/>
  <c r="AA19" i="23"/>
  <c r="AI19" i="23" s="1"/>
  <c r="Z19" i="23"/>
  <c r="Y19" i="23"/>
  <c r="X19" i="23"/>
  <c r="W19" i="23"/>
  <c r="AE19" i="23" s="1"/>
  <c r="AA18" i="23"/>
  <c r="AI18" i="23" s="1"/>
  <c r="Z18" i="23"/>
  <c r="AH18" i="23" s="1"/>
  <c r="Y18" i="23"/>
  <c r="X18" i="23"/>
  <c r="W18" i="23"/>
  <c r="AA17" i="23"/>
  <c r="Z17" i="23"/>
  <c r="AH17" i="23" s="1"/>
  <c r="Y17" i="23"/>
  <c r="X17" i="23"/>
  <c r="W17" i="23"/>
  <c r="AA16" i="23"/>
  <c r="Z16" i="23"/>
  <c r="Y16" i="23"/>
  <c r="AG16" i="23" s="1"/>
  <c r="X16" i="23"/>
  <c r="W16" i="23"/>
  <c r="AA15" i="23"/>
  <c r="Z15" i="23"/>
  <c r="Y15" i="23"/>
  <c r="X15" i="23"/>
  <c r="W15" i="23"/>
  <c r="AA14" i="23"/>
  <c r="AI14" i="23" s="1"/>
  <c r="Z14" i="23"/>
  <c r="Y14" i="23"/>
  <c r="X14" i="23"/>
  <c r="W14" i="23"/>
  <c r="AA13" i="23"/>
  <c r="AI13" i="23" s="1"/>
  <c r="Z13" i="23"/>
  <c r="AH13" i="23" s="1"/>
  <c r="Y13" i="23"/>
  <c r="AG13" i="23" s="1"/>
  <c r="X13" i="23"/>
  <c r="W13" i="23"/>
  <c r="AE13" i="23" s="1"/>
  <c r="AA12" i="23"/>
  <c r="AI12" i="23" s="1"/>
  <c r="Z12" i="23"/>
  <c r="Y12" i="23"/>
  <c r="AG12" i="23" s="1"/>
  <c r="X12" i="23"/>
  <c r="W12" i="23"/>
  <c r="AA11" i="23"/>
  <c r="AI11" i="23" s="1"/>
  <c r="Z11" i="23"/>
  <c r="Y11" i="23"/>
  <c r="AG11" i="23" s="1"/>
  <c r="X11" i="23"/>
  <c r="W11" i="23"/>
  <c r="AE11" i="23" s="1"/>
  <c r="AT10" i="23"/>
  <c r="AA10" i="23"/>
  <c r="AI10" i="23" s="1"/>
  <c r="Z10" i="23"/>
  <c r="Y10" i="23"/>
  <c r="AG10" i="23" s="1"/>
  <c r="X10" i="23"/>
  <c r="W10" i="23"/>
  <c r="AA9" i="23"/>
  <c r="AI9" i="23" s="1"/>
  <c r="Z9" i="23"/>
  <c r="Y9" i="23"/>
  <c r="X9" i="23"/>
  <c r="W9" i="23"/>
  <c r="AA8" i="23"/>
  <c r="Z8" i="23"/>
  <c r="Y8" i="23"/>
  <c r="X8" i="23"/>
  <c r="W8" i="23"/>
  <c r="AA7" i="23"/>
  <c r="Z7" i="23"/>
  <c r="Y7" i="23"/>
  <c r="X7" i="23"/>
  <c r="W7" i="23"/>
  <c r="AA6" i="23"/>
  <c r="AI6" i="23" s="1"/>
  <c r="Z6" i="23"/>
  <c r="Y6" i="23"/>
  <c r="AG6" i="23" s="1"/>
  <c r="X6" i="23"/>
  <c r="W6" i="23"/>
  <c r="AZ5" i="23"/>
  <c r="AY5" i="23"/>
  <c r="AX5" i="23"/>
  <c r="AW5" i="23"/>
  <c r="AV5" i="23"/>
  <c r="AA5" i="23"/>
  <c r="AI5" i="23" s="1"/>
  <c r="Z5" i="23"/>
  <c r="Y5" i="23"/>
  <c r="X5" i="23"/>
  <c r="W5" i="23"/>
  <c r="AA4" i="23"/>
  <c r="AI4" i="23" s="1"/>
  <c r="Z4" i="23"/>
  <c r="AP4" i="23" s="1"/>
  <c r="Y4" i="23"/>
  <c r="AO4" i="23" s="1"/>
  <c r="X4" i="23"/>
  <c r="AN4" i="23" s="1"/>
  <c r="W4" i="23"/>
  <c r="AE4" i="23" s="1"/>
  <c r="AD3" i="23"/>
  <c r="AM3" i="22"/>
  <c r="W3" i="22"/>
  <c r="AA21" i="22"/>
  <c r="Z21" i="22"/>
  <c r="Y21" i="22"/>
  <c r="X21" i="22"/>
  <c r="W21" i="22"/>
  <c r="AA20" i="22"/>
  <c r="Z20" i="22"/>
  <c r="Y20" i="22"/>
  <c r="X20" i="22"/>
  <c r="W20" i="22"/>
  <c r="AA19" i="22"/>
  <c r="Z19" i="22"/>
  <c r="Y19" i="22"/>
  <c r="X19" i="22"/>
  <c r="W19" i="22"/>
  <c r="AA18" i="22"/>
  <c r="Z18" i="22"/>
  <c r="Y18" i="22"/>
  <c r="X18" i="22"/>
  <c r="W18" i="22"/>
  <c r="AA17" i="22"/>
  <c r="Z17" i="22"/>
  <c r="Y17" i="22"/>
  <c r="X17" i="22"/>
  <c r="W17" i="22"/>
  <c r="AA16" i="22"/>
  <c r="Z16" i="22"/>
  <c r="Y16" i="22"/>
  <c r="X16" i="22"/>
  <c r="W16" i="22"/>
  <c r="AA15" i="22"/>
  <c r="Z15" i="22"/>
  <c r="AH15" i="22" s="1"/>
  <c r="Y15" i="22"/>
  <c r="X15" i="22"/>
  <c r="W15" i="22"/>
  <c r="AA14" i="22"/>
  <c r="Z14" i="22"/>
  <c r="Y14" i="22"/>
  <c r="X14" i="22"/>
  <c r="W14" i="22"/>
  <c r="AA13" i="22"/>
  <c r="Z13" i="22"/>
  <c r="Y13" i="22"/>
  <c r="X13" i="22"/>
  <c r="W13" i="22"/>
  <c r="AA12" i="22"/>
  <c r="Z12" i="22"/>
  <c r="Y12" i="22"/>
  <c r="X12" i="22"/>
  <c r="W12" i="22"/>
  <c r="AA11" i="22"/>
  <c r="Z11" i="22"/>
  <c r="AH11" i="22" s="1"/>
  <c r="Y11" i="22"/>
  <c r="X11" i="22"/>
  <c r="W11" i="22"/>
  <c r="AA10" i="22"/>
  <c r="Z10" i="22"/>
  <c r="Y10" i="22"/>
  <c r="X10" i="22"/>
  <c r="W10" i="22"/>
  <c r="AA9" i="22"/>
  <c r="Z9" i="22"/>
  <c r="Y9" i="22"/>
  <c r="X9" i="22"/>
  <c r="W9" i="22"/>
  <c r="AA8" i="22"/>
  <c r="Z8" i="22"/>
  <c r="AH8" i="22" s="1"/>
  <c r="Y8" i="22"/>
  <c r="X8" i="22"/>
  <c r="W8" i="22"/>
  <c r="AA7" i="22"/>
  <c r="Z7" i="22"/>
  <c r="Y7" i="22"/>
  <c r="X7" i="22"/>
  <c r="W7" i="22"/>
  <c r="AA6" i="22"/>
  <c r="Z6" i="22"/>
  <c r="Y6" i="22"/>
  <c r="X6" i="22"/>
  <c r="W6" i="22"/>
  <c r="AZ5" i="22"/>
  <c r="AY5" i="22"/>
  <c r="AX5" i="22"/>
  <c r="AW5" i="22"/>
  <c r="AV5" i="22"/>
  <c r="AA5" i="22"/>
  <c r="Z5" i="22"/>
  <c r="Y5" i="22"/>
  <c r="X5" i="22"/>
  <c r="W5" i="22"/>
  <c r="AG4" i="22"/>
  <c r="AA4" i="22"/>
  <c r="Z4" i="22"/>
  <c r="AP4" i="22" s="1"/>
  <c r="Y4" i="22"/>
  <c r="AO4" i="22" s="1"/>
  <c r="X4" i="22"/>
  <c r="AF4" i="22" s="1"/>
  <c r="W4" i="22"/>
  <c r="AD3" i="22"/>
  <c r="AK154" i="9" l="1"/>
  <c r="AO157" i="9"/>
  <c r="AO159" i="9"/>
  <c r="AO74" i="16"/>
  <c r="AK134" i="9"/>
  <c r="AL133" i="9"/>
  <c r="AM123" i="9"/>
  <c r="AL104" i="9"/>
  <c r="AL102" i="9"/>
  <c r="AL103" i="9"/>
  <c r="AL100" i="9"/>
  <c r="AL106" i="9"/>
  <c r="AL101" i="9"/>
  <c r="AL107" i="9"/>
  <c r="AK107" i="9"/>
  <c r="AL98" i="9"/>
  <c r="AL108" i="9"/>
  <c r="AH80" i="9"/>
  <c r="AO68" i="9"/>
  <c r="AK68" i="9"/>
  <c r="AN71" i="9"/>
  <c r="AV66" i="9" s="1"/>
  <c r="AN69" i="9"/>
  <c r="BT3" i="25"/>
  <c r="CA8" i="25"/>
  <c r="CD9" i="25"/>
  <c r="CK14" i="25"/>
  <c r="CL4" i="25"/>
  <c r="BZ8" i="25"/>
  <c r="CI9" i="25"/>
  <c r="CF5" i="25"/>
  <c r="BY4" i="25"/>
  <c r="CA7" i="25"/>
  <c r="CA5" i="25"/>
  <c r="BU4" i="25"/>
  <c r="AP231" i="14"/>
  <c r="AP230" i="14"/>
  <c r="AM232" i="14"/>
  <c r="AD147" i="17"/>
  <c r="AD148" i="17"/>
  <c r="AD138" i="17"/>
  <c r="AL139" i="17" s="1"/>
  <c r="AD139" i="17"/>
  <c r="AD140" i="17"/>
  <c r="AD141" i="17"/>
  <c r="AD142" i="17"/>
  <c r="AD143" i="17"/>
  <c r="AE105" i="17"/>
  <c r="AG15" i="23"/>
  <c r="AI17" i="23"/>
  <c r="AH11" i="23"/>
  <c r="AH19" i="23"/>
  <c r="AF16" i="24"/>
  <c r="AF79" i="22"/>
  <c r="AI68" i="22"/>
  <c r="AQ73" i="22" s="1"/>
  <c r="AI74" i="22"/>
  <c r="AI75" i="22"/>
  <c r="AF75" i="22"/>
  <c r="AF81" i="22"/>
  <c r="AH77" i="22"/>
  <c r="AF73" i="22"/>
  <c r="AF72" i="22"/>
  <c r="AI36" i="22"/>
  <c r="AE39" i="22"/>
  <c r="AF6" i="22"/>
  <c r="AG8" i="22"/>
  <c r="AD69" i="14"/>
  <c r="AD70" i="14"/>
  <c r="AL70" i="14" s="1"/>
  <c r="AK158" i="9"/>
  <c r="AE167" i="9"/>
  <c r="AK162" i="9"/>
  <c r="AK165" i="9"/>
  <c r="AL160" i="9"/>
  <c r="AO161" i="9"/>
  <c r="AL65" i="16"/>
  <c r="AO68" i="16"/>
  <c r="AW65" i="16" s="1"/>
  <c r="AK73" i="16"/>
  <c r="AK65" i="16"/>
  <c r="AK66" i="16"/>
  <c r="AK67" i="16"/>
  <c r="AK77" i="16"/>
  <c r="AK124" i="9"/>
  <c r="AK127" i="9"/>
  <c r="AS123" i="9" s="1"/>
  <c r="AL131" i="9"/>
  <c r="AK137" i="9"/>
  <c r="AL128" i="9"/>
  <c r="AK126" i="9"/>
  <c r="AM126" i="9"/>
  <c r="AK131" i="9"/>
  <c r="AK135" i="9"/>
  <c r="AO96" i="9"/>
  <c r="AO95" i="9"/>
  <c r="AO94" i="9"/>
  <c r="AK72" i="9"/>
  <c r="AO74" i="9"/>
  <c r="AO67" i="9"/>
  <c r="AO65" i="9"/>
  <c r="AL67" i="9"/>
  <c r="AL66" i="9"/>
  <c r="AN76" i="9"/>
  <c r="AO75" i="9"/>
  <c r="AN70" i="9"/>
  <c r="AL64" i="9"/>
  <c r="AK65" i="9"/>
  <c r="AK71" i="9"/>
  <c r="CF14" i="25"/>
  <c r="CI4" i="25"/>
  <c r="BY9" i="25"/>
  <c r="CG8" i="25"/>
  <c r="BS7" i="25"/>
  <c r="CJ11" i="25"/>
  <c r="CI5" i="25"/>
  <c r="BZ3" i="25"/>
  <c r="CF4" i="25"/>
  <c r="BU6" i="25"/>
  <c r="BV16" i="25"/>
  <c r="CI12" i="25"/>
  <c r="CC12" i="25"/>
  <c r="BY7" i="25"/>
  <c r="CF7" i="25"/>
  <c r="BX6" i="25"/>
  <c r="BZ7" i="25"/>
  <c r="BT8" i="25"/>
  <c r="CG17" i="25"/>
  <c r="BU16" i="25"/>
  <c r="BT6" i="25"/>
  <c r="CI8" i="25"/>
  <c r="BZ9" i="25"/>
  <c r="CH8" i="25"/>
  <c r="BZ11" i="25"/>
  <c r="BA19" i="25"/>
  <c r="CK12" i="25"/>
  <c r="BW9" i="25"/>
  <c r="CB8" i="25"/>
  <c r="BV9" i="25"/>
  <c r="CF8" i="25"/>
  <c r="BT10" i="25"/>
  <c r="BZ5" i="25"/>
  <c r="CD4" i="25"/>
  <c r="BX7" i="25"/>
  <c r="BZ16" i="25"/>
  <c r="CL15" i="25"/>
  <c r="AP232" i="14"/>
  <c r="AM231" i="14"/>
  <c r="AH148" i="17"/>
  <c r="AF136" i="17"/>
  <c r="AD144" i="17"/>
  <c r="AD145" i="17"/>
  <c r="AE141" i="17"/>
  <c r="AE144" i="17"/>
  <c r="AE145" i="17"/>
  <c r="AD136" i="17"/>
  <c r="AO134" i="17"/>
  <c r="AF199" i="14"/>
  <c r="AF200" i="14"/>
  <c r="AF201" i="14"/>
  <c r="AC203" i="14"/>
  <c r="AG168" i="14"/>
  <c r="AC168" i="14"/>
  <c r="AH7" i="23"/>
  <c r="AI8" i="23"/>
  <c r="AI16" i="23"/>
  <c r="AH6" i="23"/>
  <c r="AI7" i="23"/>
  <c r="AI15" i="23"/>
  <c r="AQ17" i="23" s="1"/>
  <c r="AG3" i="24"/>
  <c r="AO4" i="24" s="1"/>
  <c r="AD4" i="24"/>
  <c r="AD5" i="24"/>
  <c r="AD6" i="24"/>
  <c r="AD7" i="24"/>
  <c r="AD8" i="24"/>
  <c r="AE100" i="22"/>
  <c r="AE106" i="22"/>
  <c r="AE105" i="22"/>
  <c r="AF98" i="22"/>
  <c r="AN98" i="22" s="1"/>
  <c r="AG100" i="22"/>
  <c r="AE98" i="22"/>
  <c r="AF104" i="22"/>
  <c r="AH106" i="22"/>
  <c r="AI70" i="22"/>
  <c r="AI79" i="22"/>
  <c r="AH67" i="22"/>
  <c r="AP67" i="22" s="1"/>
  <c r="AI73" i="22"/>
  <c r="AH81" i="22"/>
  <c r="AI67" i="22"/>
  <c r="AI72" i="22"/>
  <c r="AI81" i="22"/>
  <c r="AH73" i="22"/>
  <c r="AI71" i="22"/>
  <c r="AI80" i="22"/>
  <c r="AG36" i="22"/>
  <c r="AO48" i="22" s="1"/>
  <c r="AG41" i="22"/>
  <c r="AH42" i="22"/>
  <c r="AG47" i="22"/>
  <c r="AH48" i="22"/>
  <c r="AI49" i="22"/>
  <c r="AG45" i="22"/>
  <c r="AG38" i="22"/>
  <c r="AH39" i="22"/>
  <c r="AP44" i="22" s="1"/>
  <c r="AG44" i="22"/>
  <c r="AH45" i="22"/>
  <c r="AG50" i="22"/>
  <c r="AH51" i="22"/>
  <c r="AG51" i="22"/>
  <c r="AG37" i="22"/>
  <c r="AO44" i="22" s="1"/>
  <c r="AH38" i="22"/>
  <c r="AG43" i="22"/>
  <c r="AH44" i="22"/>
  <c r="AG49" i="22"/>
  <c r="AH50" i="22"/>
  <c r="AG39" i="22"/>
  <c r="AH37" i="22"/>
  <c r="AG42" i="22"/>
  <c r="AH43" i="22"/>
  <c r="AG48" i="22"/>
  <c r="AG81" i="14"/>
  <c r="AC69" i="14"/>
  <c r="AK69" i="14" s="1"/>
  <c r="AD72" i="14"/>
  <c r="AD73" i="14"/>
  <c r="AD74" i="14"/>
  <c r="AL78" i="14" s="1"/>
  <c r="AU70" i="14" s="1"/>
  <c r="AH69" i="14"/>
  <c r="AP75" i="14" s="1"/>
  <c r="AF171" i="14"/>
  <c r="AG69" i="14"/>
  <c r="AO69" i="14" s="1"/>
  <c r="AL231" i="14"/>
  <c r="AM230" i="14"/>
  <c r="AK243" i="14"/>
  <c r="AN232" i="14"/>
  <c r="AF166" i="14"/>
  <c r="AN166" i="14" s="1"/>
  <c r="AM160" i="9"/>
  <c r="AO154" i="9"/>
  <c r="AO158" i="9"/>
  <c r="AO163" i="9"/>
  <c r="AO160" i="9"/>
  <c r="AO162" i="9"/>
  <c r="AO156" i="9"/>
  <c r="AL162" i="9"/>
  <c r="AO166" i="9"/>
  <c r="AK68" i="16"/>
  <c r="AK76" i="16"/>
  <c r="AO71" i="16"/>
  <c r="AL69" i="16"/>
  <c r="AT65" i="16" s="1"/>
  <c r="AL75" i="16"/>
  <c r="AO79" i="16"/>
  <c r="AD80" i="16"/>
  <c r="AO70" i="16"/>
  <c r="AL67" i="16"/>
  <c r="AL124" i="9"/>
  <c r="AK132" i="9"/>
  <c r="AM129" i="9"/>
  <c r="AL134" i="9"/>
  <c r="AO134" i="9"/>
  <c r="AK130" i="9"/>
  <c r="AK133" i="9"/>
  <c r="AK123" i="9"/>
  <c r="AL122" i="9"/>
  <c r="AO132" i="9"/>
  <c r="AK125" i="9"/>
  <c r="AL132" i="9"/>
  <c r="AE138" i="9"/>
  <c r="AO136" i="9"/>
  <c r="AO135" i="9"/>
  <c r="AK128" i="9"/>
  <c r="AK136" i="9"/>
  <c r="AD138" i="9"/>
  <c r="AL136" i="9"/>
  <c r="AL126" i="9"/>
  <c r="AO133" i="9"/>
  <c r="AK129" i="9"/>
  <c r="AO103" i="9"/>
  <c r="AN94" i="9"/>
  <c r="AH109" i="9"/>
  <c r="AK106" i="9"/>
  <c r="AK100" i="9"/>
  <c r="AK74" i="9"/>
  <c r="AL77" i="9"/>
  <c r="AL71" i="9"/>
  <c r="AK75" i="9"/>
  <c r="AK67" i="9"/>
  <c r="AO77" i="9"/>
  <c r="AD80" i="9"/>
  <c r="AN64" i="9"/>
  <c r="AK79" i="9"/>
  <c r="AS67" i="9" s="1"/>
  <c r="AK70" i="9"/>
  <c r="AK73" i="9"/>
  <c r="AK77" i="9"/>
  <c r="AK78" i="9"/>
  <c r="AO69" i="9"/>
  <c r="AO71" i="9"/>
  <c r="AO72" i="9"/>
  <c r="AK76" i="9"/>
  <c r="AN68" i="9"/>
  <c r="AV65" i="9" s="1"/>
  <c r="AK69" i="9"/>
  <c r="AS65" i="9" s="1"/>
  <c r="AO73" i="9"/>
  <c r="AO78" i="9"/>
  <c r="AN77" i="9"/>
  <c r="AO79" i="9"/>
  <c r="AO70" i="9"/>
  <c r="CJ4" i="25"/>
  <c r="CD5" i="25"/>
  <c r="CD7" i="25"/>
  <c r="CC18" i="25"/>
  <c r="CB15" i="25"/>
  <c r="CJ6" i="25"/>
  <c r="BZ6" i="25"/>
  <c r="CD3" i="25"/>
  <c r="BT12" i="25"/>
  <c r="BS10" i="25"/>
  <c r="CB5" i="25"/>
  <c r="CB12" i="25"/>
  <c r="CF6" i="25"/>
  <c r="CJ16" i="25"/>
  <c r="CJ15" i="25"/>
  <c r="CL12" i="25"/>
  <c r="CK10" i="25"/>
  <c r="CG9" i="25"/>
  <c r="BE19" i="25"/>
  <c r="CB13" i="25"/>
  <c r="BL19" i="25"/>
  <c r="BX10" i="25"/>
  <c r="BX4" i="25"/>
  <c r="CJ7" i="25"/>
  <c r="CK9" i="25"/>
  <c r="CA17" i="25"/>
  <c r="BT17" i="25"/>
  <c r="BT4" i="25"/>
  <c r="CH15" i="25"/>
  <c r="BW11" i="25"/>
  <c r="CD6" i="25"/>
  <c r="BT11" i="25"/>
  <c r="CB7" i="25"/>
  <c r="CF9" i="25"/>
  <c r="CJ9" i="25"/>
  <c r="CJ17" i="25"/>
  <c r="CL5" i="25"/>
  <c r="CK6" i="25"/>
  <c r="CG4" i="25"/>
  <c r="BT14" i="25"/>
  <c r="BT7" i="25"/>
  <c r="BW4" i="25"/>
  <c r="CJ12" i="25"/>
  <c r="CF12" i="25"/>
  <c r="BY3" i="25"/>
  <c r="BX8" i="25"/>
  <c r="BS6" i="25"/>
  <c r="BT9" i="25"/>
  <c r="BY6" i="25"/>
  <c r="CB14" i="25"/>
  <c r="CF10" i="25"/>
  <c r="CJ10" i="25"/>
  <c r="CJ18" i="25"/>
  <c r="CK3" i="25"/>
  <c r="CG6" i="25"/>
  <c r="CC8" i="25"/>
  <c r="BU9" i="25"/>
  <c r="CB10" i="25"/>
  <c r="BX5" i="25"/>
  <c r="AV19" i="25"/>
  <c r="BX11" i="25"/>
  <c r="CJ13" i="25"/>
  <c r="CJ5" i="25"/>
  <c r="CF11" i="25"/>
  <c r="CJ14" i="25"/>
  <c r="CK4" i="25"/>
  <c r="CG3" i="25"/>
  <c r="CC15" i="25"/>
  <c r="BX9" i="25"/>
  <c r="AL240" i="14"/>
  <c r="AL236" i="14"/>
  <c r="AL239" i="14"/>
  <c r="AU231" i="14" s="1"/>
  <c r="AL232" i="14"/>
  <c r="AN233" i="14"/>
  <c r="AD244" i="14"/>
  <c r="AM242" i="14"/>
  <c r="AN234" i="14"/>
  <c r="AL238" i="14"/>
  <c r="AL234" i="14"/>
  <c r="AF69" i="14"/>
  <c r="AF71" i="14"/>
  <c r="AH147" i="17"/>
  <c r="AH136" i="17"/>
  <c r="AH137" i="17"/>
  <c r="AP137" i="17" s="1"/>
  <c r="AN134" i="17"/>
  <c r="AG103" i="17"/>
  <c r="AO103" i="17" s="1"/>
  <c r="AG203" i="14"/>
  <c r="AH167" i="14"/>
  <c r="AH168" i="14"/>
  <c r="AH169" i="14"/>
  <c r="AH170" i="14"/>
  <c r="AF170" i="14"/>
  <c r="AC134" i="14"/>
  <c r="AK134" i="14" s="1"/>
  <c r="AE12" i="23"/>
  <c r="AF7" i="23"/>
  <c r="AE14" i="23"/>
  <c r="AF15" i="23"/>
  <c r="AE10" i="23"/>
  <c r="AF10" i="23"/>
  <c r="AF11" i="23"/>
  <c r="AE17" i="23"/>
  <c r="AF18" i="23"/>
  <c r="AF19" i="23"/>
  <c r="AE5" i="23"/>
  <c r="AM5" i="23" s="1"/>
  <c r="AE8" i="23"/>
  <c r="AE7" i="23"/>
  <c r="AM12" i="23" s="1"/>
  <c r="AC3" i="24"/>
  <c r="AC15" i="24"/>
  <c r="AC4" i="24"/>
  <c r="AC5" i="24"/>
  <c r="AI102" i="22"/>
  <c r="AI108" i="22"/>
  <c r="AI109" i="22"/>
  <c r="AF112" i="22"/>
  <c r="AI100" i="22"/>
  <c r="AI106" i="22"/>
  <c r="AI105" i="22"/>
  <c r="AE111" i="22"/>
  <c r="AI98" i="22"/>
  <c r="AF106" i="22"/>
  <c r="AG67" i="22"/>
  <c r="AH74" i="22"/>
  <c r="AH76" i="22"/>
  <c r="AH78" i="22"/>
  <c r="AH66" i="22"/>
  <c r="AG69" i="22"/>
  <c r="AH71" i="22"/>
  <c r="AH82" i="22"/>
  <c r="AH69" i="22"/>
  <c r="AH80" i="22"/>
  <c r="AG74" i="22"/>
  <c r="AG76" i="22"/>
  <c r="AG78" i="22"/>
  <c r="AH79" i="22"/>
  <c r="AP35" i="22"/>
  <c r="AE36" i="22"/>
  <c r="AM36" i="22" s="1"/>
  <c r="AE49" i="22"/>
  <c r="AH7" i="22"/>
  <c r="AP7" i="22" s="1"/>
  <c r="AH13" i="22"/>
  <c r="AH19" i="22"/>
  <c r="AH18" i="22"/>
  <c r="AH5" i="22"/>
  <c r="AH10" i="22"/>
  <c r="AH17" i="22"/>
  <c r="AH14" i="22"/>
  <c r="AH20" i="22"/>
  <c r="AH6" i="22"/>
  <c r="AH12" i="22"/>
  <c r="AH9" i="22"/>
  <c r="AH16" i="22"/>
  <c r="AF9" i="22"/>
  <c r="AF17" i="22"/>
  <c r="AE6" i="23"/>
  <c r="AM7" i="23" s="1"/>
  <c r="AG9" i="23"/>
  <c r="AE16" i="23"/>
  <c r="AG18" i="23"/>
  <c r="AG19" i="23"/>
  <c r="AG20" i="23"/>
  <c r="AE67" i="22"/>
  <c r="AE75" i="22"/>
  <c r="AE76" i="22"/>
  <c r="AE77" i="22"/>
  <c r="AE102" i="22"/>
  <c r="AF103" i="22"/>
  <c r="AH105" i="22"/>
  <c r="AE108" i="22"/>
  <c r="AE109" i="22"/>
  <c r="AF110" i="22"/>
  <c r="AI111" i="22"/>
  <c r="AE6" i="24"/>
  <c r="AG134" i="14"/>
  <c r="AF135" i="14"/>
  <c r="AF137" i="14"/>
  <c r="AE167" i="14"/>
  <c r="AE168" i="14"/>
  <c r="AF202" i="14"/>
  <c r="AE75" i="14"/>
  <c r="AG104" i="17"/>
  <c r="AG105" i="17"/>
  <c r="AG106" i="17"/>
  <c r="AG107" i="17"/>
  <c r="AG108" i="17"/>
  <c r="AF109" i="17"/>
  <c r="AH141" i="17"/>
  <c r="AH142" i="17"/>
  <c r="AH143" i="17"/>
  <c r="AI5" i="22"/>
  <c r="AQ5" i="22" s="1"/>
  <c r="AF15" i="22"/>
  <c r="AE20" i="22"/>
  <c r="AG7" i="23"/>
  <c r="AG8" i="23"/>
  <c r="AE15" i="23"/>
  <c r="AG17" i="23"/>
  <c r="AI39" i="22"/>
  <c r="AF42" i="22"/>
  <c r="AI46" i="22"/>
  <c r="AE73" i="22"/>
  <c r="AH98" i="22"/>
  <c r="AH104" i="22"/>
  <c r="AF108" i="22"/>
  <c r="AF109" i="22"/>
  <c r="AH111" i="22"/>
  <c r="AH112" i="22"/>
  <c r="AF4" i="24"/>
  <c r="AF6" i="24"/>
  <c r="AF7" i="24"/>
  <c r="AF8" i="24"/>
  <c r="AG135" i="14"/>
  <c r="AG139" i="14"/>
  <c r="AH166" i="14"/>
  <c r="AF167" i="14"/>
  <c r="AH199" i="14"/>
  <c r="AH201" i="14"/>
  <c r="AH70" i="14"/>
  <c r="AH71" i="14"/>
  <c r="AG109" i="17"/>
  <c r="AG139" i="17"/>
  <c r="AH110" i="22"/>
  <c r="AC134" i="17"/>
  <c r="AH109" i="22"/>
  <c r="AC135" i="14"/>
  <c r="AC139" i="14"/>
  <c r="AC197" i="14"/>
  <c r="AK102" i="17"/>
  <c r="AF20" i="22"/>
  <c r="AF11" i="22"/>
  <c r="AG13" i="22"/>
  <c r="AG5" i="23"/>
  <c r="AO12" i="23" s="1"/>
  <c r="AE9" i="23"/>
  <c r="AG14" i="23"/>
  <c r="AE18" i="23"/>
  <c r="AE20" i="23"/>
  <c r="AF46" i="22"/>
  <c r="AE68" i="22"/>
  <c r="AM69" i="22" s="1"/>
  <c r="AG71" i="22"/>
  <c r="AE81" i="22"/>
  <c r="AE3" i="24"/>
  <c r="AH9" i="24"/>
  <c r="AC140" i="14"/>
  <c r="AC142" i="14"/>
  <c r="AC103" i="17"/>
  <c r="AK108" i="17" s="1"/>
  <c r="AC110" i="17"/>
  <c r="AC111" i="17"/>
  <c r="AC112" i="17"/>
  <c r="AH135" i="17"/>
  <c r="AH138" i="17"/>
  <c r="AP138" i="17" s="1"/>
  <c r="AH139" i="17"/>
  <c r="AH140" i="17"/>
  <c r="AN243" i="14"/>
  <c r="CH11" i="25"/>
  <c r="DG5" i="25" s="1"/>
  <c r="BV15" i="25"/>
  <c r="BV17" i="25"/>
  <c r="CK5" i="25"/>
  <c r="CG5" i="25"/>
  <c r="CG10" i="25"/>
  <c r="AM75" i="16"/>
  <c r="AL154" i="9"/>
  <c r="CD13" i="25"/>
  <c r="BV18" i="25"/>
  <c r="CG13" i="25"/>
  <c r="BY12" i="25"/>
  <c r="AN242" i="14"/>
  <c r="AM65" i="9"/>
  <c r="AO106" i="9"/>
  <c r="AK70" i="16"/>
  <c r="AG142" i="17"/>
  <c r="AG143" i="17"/>
  <c r="AE137" i="17"/>
  <c r="CD10" i="25"/>
  <c r="CD8" i="25"/>
  <c r="CK7" i="25"/>
  <c r="CG7" i="25"/>
  <c r="CG18" i="25"/>
  <c r="AL76" i="16"/>
  <c r="AM124" i="9"/>
  <c r="AK102" i="9"/>
  <c r="AH144" i="17"/>
  <c r="AM67" i="16"/>
  <c r="AW19" i="25"/>
  <c r="BW6" i="25"/>
  <c r="AO75" i="16"/>
  <c r="BS12" i="25"/>
  <c r="AH244" i="14"/>
  <c r="AM235" i="14"/>
  <c r="AM71" i="16"/>
  <c r="AM68" i="16"/>
  <c r="BZ13" i="25"/>
  <c r="BM19" i="25"/>
  <c r="CM11" i="25"/>
  <c r="AD109" i="9"/>
  <c r="BS9" i="25"/>
  <c r="BS3" i="25"/>
  <c r="BS8" i="25"/>
  <c r="BS11" i="25"/>
  <c r="CK8" i="25"/>
  <c r="AL72" i="9"/>
  <c r="AM127" i="9"/>
  <c r="AU123" i="9" s="1"/>
  <c r="AL164" i="9"/>
  <c r="AN73" i="9"/>
  <c r="AO165" i="9"/>
  <c r="CL16" i="25"/>
  <c r="CG16" i="25"/>
  <c r="BU17" i="25"/>
  <c r="CI10" i="25"/>
  <c r="AL74" i="9"/>
  <c r="AL165" i="9"/>
  <c r="AL166" i="9"/>
  <c r="AL152" i="9"/>
  <c r="AL153" i="9"/>
  <c r="AD167" i="9"/>
  <c r="AL161" i="9"/>
  <c r="AK166" i="9"/>
  <c r="AS154" i="9" s="1"/>
  <c r="AL163" i="9"/>
  <c r="AL79" i="16"/>
  <c r="AO66" i="16"/>
  <c r="AK74" i="16"/>
  <c r="AH80" i="16"/>
  <c r="AL78" i="16"/>
  <c r="AK75" i="16"/>
  <c r="AO64" i="16"/>
  <c r="AK72" i="16"/>
  <c r="AO78" i="16"/>
  <c r="AO69" i="16"/>
  <c r="AO65" i="16"/>
  <c r="AM69" i="16"/>
  <c r="AU65" i="16" s="1"/>
  <c r="AM65" i="16"/>
  <c r="AL64" i="16"/>
  <c r="AK79" i="16"/>
  <c r="AO72" i="16"/>
  <c r="AL77" i="16"/>
  <c r="AO77" i="16"/>
  <c r="AO73" i="16"/>
  <c r="AK71" i="16"/>
  <c r="AO76" i="16"/>
  <c r="AO67" i="16"/>
  <c r="AK78" i="16"/>
  <c r="AK69" i="16"/>
  <c r="AL74" i="16"/>
  <c r="AL127" i="9"/>
  <c r="AN127" i="9"/>
  <c r="AL129" i="9"/>
  <c r="AL135" i="9"/>
  <c r="AL130" i="9"/>
  <c r="AL137" i="9"/>
  <c r="AL125" i="9"/>
  <c r="AM131" i="9"/>
  <c r="AO107" i="9"/>
  <c r="AO97" i="9"/>
  <c r="AK108" i="9"/>
  <c r="AK96" i="9"/>
  <c r="AO108" i="9"/>
  <c r="AO101" i="9"/>
  <c r="AO100" i="9"/>
  <c r="AO102" i="9"/>
  <c r="AK105" i="9"/>
  <c r="AK98" i="9"/>
  <c r="AS94" i="9" s="1"/>
  <c r="AK99" i="9"/>
  <c r="AK97" i="9"/>
  <c r="AO104" i="9"/>
  <c r="AO99" i="9"/>
  <c r="AK101" i="9"/>
  <c r="AM96" i="9"/>
  <c r="AO98" i="9"/>
  <c r="AO105" i="9"/>
  <c r="AO93" i="9"/>
  <c r="AK95" i="9"/>
  <c r="AK103" i="9"/>
  <c r="AK104" i="9"/>
  <c r="AM97" i="9"/>
  <c r="AL75" i="9"/>
  <c r="AL70" i="9"/>
  <c r="AE80" i="9"/>
  <c r="AL68" i="9"/>
  <c r="AN79" i="9"/>
  <c r="AV67" i="9" s="1"/>
  <c r="AN67" i="9"/>
  <c r="AN65" i="9"/>
  <c r="AN74" i="9"/>
  <c r="AL69" i="9"/>
  <c r="AN66" i="9"/>
  <c r="AN78" i="9"/>
  <c r="AN75" i="9"/>
  <c r="AL79" i="9"/>
  <c r="AL237" i="14"/>
  <c r="AP240" i="14"/>
  <c r="AL233" i="14"/>
  <c r="AO242" i="14"/>
  <c r="AN231" i="14"/>
  <c r="AL241" i="14"/>
  <c r="AM234" i="14"/>
  <c r="AL235" i="14"/>
  <c r="AP233" i="14"/>
  <c r="AM239" i="14"/>
  <c r="AL242" i="14"/>
  <c r="AM233" i="14"/>
  <c r="AP235" i="14"/>
  <c r="AN239" i="14"/>
  <c r="AO241" i="14"/>
  <c r="AN240" i="14"/>
  <c r="AP242" i="14"/>
  <c r="AM241" i="14"/>
  <c r="AP239" i="14"/>
  <c r="AP236" i="14"/>
  <c r="AP234" i="14"/>
  <c r="AS231" i="14" s="1"/>
  <c r="AM243" i="14"/>
  <c r="AF70" i="14"/>
  <c r="AC73" i="14"/>
  <c r="AG73" i="14"/>
  <c r="AF75" i="14"/>
  <c r="AF76" i="14"/>
  <c r="AF78" i="14"/>
  <c r="AF72" i="14"/>
  <c r="AF74" i="14"/>
  <c r="AG75" i="14"/>
  <c r="AC76" i="14"/>
  <c r="AG76" i="14"/>
  <c r="AC78" i="14"/>
  <c r="AG78" i="14"/>
  <c r="AC80" i="14"/>
  <c r="AG80" i="14"/>
  <c r="AC82" i="14"/>
  <c r="AG82" i="14"/>
  <c r="AE68" i="14"/>
  <c r="AE73" i="14"/>
  <c r="AC71" i="14"/>
  <c r="AE136" i="17"/>
  <c r="AG136" i="17"/>
  <c r="AE138" i="17"/>
  <c r="AC138" i="17"/>
  <c r="AE140" i="17"/>
  <c r="AH134" i="17"/>
  <c r="AE142" i="17"/>
  <c r="AG144" i="17"/>
  <c r="AL134" i="17"/>
  <c r="AF143" i="17"/>
  <c r="AF103" i="17"/>
  <c r="AN103" i="17" s="1"/>
  <c r="AD104" i="17"/>
  <c r="AF105" i="17"/>
  <c r="AF107" i="17"/>
  <c r="AD108" i="17"/>
  <c r="AH108" i="17"/>
  <c r="AF110" i="17"/>
  <c r="AF112" i="17"/>
  <c r="AF104" i="17"/>
  <c r="AH105" i="17"/>
  <c r="AF106" i="17"/>
  <c r="AF108" i="17"/>
  <c r="AF111" i="17"/>
  <c r="AD112" i="17"/>
  <c r="AH112" i="17"/>
  <c r="AF113" i="17"/>
  <c r="AD111" i="17"/>
  <c r="AH107" i="17"/>
  <c r="AE106" i="17"/>
  <c r="AD200" i="14"/>
  <c r="AH200" i="14"/>
  <c r="AD202" i="14"/>
  <c r="AH202" i="14"/>
  <c r="AD205" i="14"/>
  <c r="AH205" i="14"/>
  <c r="AD207" i="14"/>
  <c r="AH207" i="14"/>
  <c r="AD209" i="14"/>
  <c r="AH209" i="14"/>
  <c r="AH211" i="14"/>
  <c r="AF198" i="14"/>
  <c r="AN198" i="14" s="1"/>
  <c r="AF203" i="14"/>
  <c r="AD198" i="14"/>
  <c r="AH198" i="14"/>
  <c r="AD203" i="14"/>
  <c r="AH203" i="14"/>
  <c r="AD211" i="14"/>
  <c r="AE203" i="14"/>
  <c r="AE171" i="14"/>
  <c r="AF168" i="14"/>
  <c r="AP165" i="14"/>
  <c r="AF138" i="14"/>
  <c r="AC141" i="14"/>
  <c r="AG141" i="14"/>
  <c r="AG143" i="14"/>
  <c r="AC136" i="14"/>
  <c r="AG136" i="14"/>
  <c r="AF140" i="14"/>
  <c r="AF142" i="14"/>
  <c r="AC145" i="14"/>
  <c r="AG145" i="14"/>
  <c r="AC147" i="14"/>
  <c r="AG147" i="14"/>
  <c r="AN133" i="14"/>
  <c r="AD143" i="14"/>
  <c r="AH135" i="14"/>
  <c r="AF139" i="14"/>
  <c r="AC133" i="14"/>
  <c r="AE137" i="14"/>
  <c r="AD139" i="14"/>
  <c r="AH139" i="14"/>
  <c r="AE140" i="14"/>
  <c r="AE142" i="14"/>
  <c r="AF145" i="14"/>
  <c r="AF147" i="14"/>
  <c r="AH14" i="23"/>
  <c r="AQ4" i="23"/>
  <c r="AH5" i="23"/>
  <c r="AP5" i="23" s="1"/>
  <c r="AH12" i="23"/>
  <c r="AF16" i="23"/>
  <c r="AF20" i="23"/>
  <c r="AF12" i="23"/>
  <c r="AH20" i="23"/>
  <c r="AQ97" i="22"/>
  <c r="AE99" i="22"/>
  <c r="AI99" i="22"/>
  <c r="AG101" i="22"/>
  <c r="AE103" i="22"/>
  <c r="AI103" i="22"/>
  <c r="AG104" i="22"/>
  <c r="AG107" i="22"/>
  <c r="AE110" i="22"/>
  <c r="AI110" i="22"/>
  <c r="AG111" i="22"/>
  <c r="AE112" i="22"/>
  <c r="AI112" i="22"/>
  <c r="AM97" i="22"/>
  <c r="AG98" i="22"/>
  <c r="AO101" i="22" s="1"/>
  <c r="AX99" i="22" s="1"/>
  <c r="AG99" i="22"/>
  <c r="AE101" i="22"/>
  <c r="AI101" i="22"/>
  <c r="AG103" i="22"/>
  <c r="AE104" i="22"/>
  <c r="AI104" i="22"/>
  <c r="AE107" i="22"/>
  <c r="AI107" i="22"/>
  <c r="AG110" i="22"/>
  <c r="AE113" i="22"/>
  <c r="AI113" i="22"/>
  <c r="AG68" i="22"/>
  <c r="AG70" i="22"/>
  <c r="AG75" i="22"/>
  <c r="AG77" i="22"/>
  <c r="AG79" i="22"/>
  <c r="AG81" i="22"/>
  <c r="AH68" i="22"/>
  <c r="AH70" i="22"/>
  <c r="AH72" i="22"/>
  <c r="AG80" i="22"/>
  <c r="AG82" i="22"/>
  <c r="AE40" i="22"/>
  <c r="AE50" i="22"/>
  <c r="AE37" i="22"/>
  <c r="AI37" i="22"/>
  <c r="AQ39" i="22" s="1"/>
  <c r="AE41" i="22"/>
  <c r="AI41" i="22"/>
  <c r="AE44" i="22"/>
  <c r="AI44" i="22"/>
  <c r="AF50" i="22"/>
  <c r="AI40" i="22"/>
  <c r="AI50" i="22"/>
  <c r="AE38" i="22"/>
  <c r="AI38" i="22"/>
  <c r="AF41" i="22"/>
  <c r="AE42" i="22"/>
  <c r="AI42" i="22"/>
  <c r="AF44" i="22"/>
  <c r="AE45" i="22"/>
  <c r="AI45" i="22"/>
  <c r="AE48" i="22"/>
  <c r="AI48" i="22"/>
  <c r="AE10" i="22"/>
  <c r="AN4" i="22"/>
  <c r="AF10" i="22"/>
  <c r="AF12" i="22"/>
  <c r="AE13" i="22"/>
  <c r="AI13" i="22"/>
  <c r="AE16" i="22"/>
  <c r="AI16" i="22"/>
  <c r="AF19" i="22"/>
  <c r="AI10" i="22"/>
  <c r="AI12" i="22"/>
  <c r="AF8" i="22"/>
  <c r="AF13" i="22"/>
  <c r="AF16" i="22"/>
  <c r="AE17" i="22"/>
  <c r="AI17" i="22"/>
  <c r="AI20" i="22"/>
  <c r="CE13" i="25"/>
  <c r="CE11" i="25"/>
  <c r="BZ14" i="25"/>
  <c r="CE8" i="25"/>
  <c r="CE7" i="25"/>
  <c r="BY14" i="25"/>
  <c r="BT16" i="25"/>
  <c r="BV8" i="25"/>
  <c r="BV12" i="25"/>
  <c r="CG14" i="25"/>
  <c r="CC10" i="25"/>
  <c r="CC9" i="25"/>
  <c r="CC17" i="25"/>
  <c r="BU15" i="25"/>
  <c r="BU11" i="25"/>
  <c r="CI15" i="25"/>
  <c r="BS16" i="25"/>
  <c r="BC19" i="25"/>
  <c r="BW10" i="25"/>
  <c r="CH10" i="25"/>
  <c r="CM8" i="25"/>
  <c r="CM6" i="25"/>
  <c r="CI3" i="25"/>
  <c r="CI7" i="25"/>
  <c r="CE10" i="25"/>
  <c r="CE5" i="25"/>
  <c r="CE18" i="25"/>
  <c r="CA4" i="25"/>
  <c r="CA9" i="25"/>
  <c r="BW3" i="25"/>
  <c r="BW7" i="25"/>
  <c r="BS5" i="25"/>
  <c r="BY5" i="25"/>
  <c r="BZ10" i="25"/>
  <c r="BZ17" i="25"/>
  <c r="BT18" i="25"/>
  <c r="BY18" i="25"/>
  <c r="CA11" i="25"/>
  <c r="BZ12" i="25"/>
  <c r="BY15" i="25"/>
  <c r="BY16" i="25"/>
  <c r="BW12" i="25"/>
  <c r="CH9" i="25"/>
  <c r="CL17" i="25"/>
  <c r="BV11" i="25"/>
  <c r="BV10" i="25"/>
  <c r="BV13" i="25"/>
  <c r="CK18" i="25"/>
  <c r="CK15" i="25"/>
  <c r="CK17" i="25"/>
  <c r="CG11" i="25"/>
  <c r="BI19" i="25"/>
  <c r="CC3" i="25"/>
  <c r="CC11" i="25"/>
  <c r="CC14" i="25"/>
  <c r="CC16" i="25"/>
  <c r="BU13" i="25"/>
  <c r="BU5" i="25"/>
  <c r="BU18" i="25"/>
  <c r="BU12" i="25"/>
  <c r="CH17" i="25"/>
  <c r="CD18" i="25"/>
  <c r="CL13" i="25"/>
  <c r="CE12" i="25"/>
  <c r="BB19" i="25"/>
  <c r="CE15" i="25"/>
  <c r="CM9" i="25"/>
  <c r="CH7" i="25"/>
  <c r="CM4" i="25"/>
  <c r="CA14" i="25"/>
  <c r="BW5" i="25"/>
  <c r="BZ18" i="25"/>
  <c r="BY10" i="25"/>
  <c r="BY17" i="25"/>
  <c r="BV6" i="25"/>
  <c r="AX19" i="25"/>
  <c r="CK16" i="25"/>
  <c r="CC5" i="25"/>
  <c r="BU14" i="25"/>
  <c r="CM14" i="25"/>
  <c r="BW18" i="25"/>
  <c r="BY8" i="25"/>
  <c r="CH12" i="25"/>
  <c r="CM5" i="25"/>
  <c r="CI11" i="25"/>
  <c r="CI6" i="25"/>
  <c r="CE9" i="25"/>
  <c r="CE4" i="25"/>
  <c r="BW8" i="25"/>
  <c r="BS4" i="25"/>
  <c r="BY11" i="25"/>
  <c r="BZ15" i="25"/>
  <c r="BT13" i="25"/>
  <c r="BT15" i="25"/>
  <c r="BY13" i="25"/>
  <c r="CM10" i="25"/>
  <c r="BV7" i="25"/>
  <c r="BV14" i="25"/>
  <c r="CK13" i="25"/>
  <c r="CK11" i="25"/>
  <c r="CG15" i="25"/>
  <c r="CC6" i="25"/>
  <c r="CC7" i="25"/>
  <c r="CC13" i="25"/>
  <c r="BU3" i="25"/>
  <c r="BU8" i="25"/>
  <c r="BU10" i="25"/>
  <c r="AD3" i="24"/>
  <c r="AL5" i="24" s="1"/>
  <c r="AH3" i="24"/>
  <c r="AP6" i="24" s="1"/>
  <c r="AD10" i="24"/>
  <c r="AF3" i="24"/>
  <c r="AN3" i="24" s="1"/>
  <c r="AH8" i="24"/>
  <c r="AE8" i="24"/>
  <c r="AC2" i="24"/>
  <c r="AC10" i="24"/>
  <c r="BJ19" i="25"/>
  <c r="CH18" i="25"/>
  <c r="DG6" i="25" s="1"/>
  <c r="CA18" i="25"/>
  <c r="CD16" i="25"/>
  <c r="CD12" i="25"/>
  <c r="CD17" i="25"/>
  <c r="CB18" i="25"/>
  <c r="CF16" i="25"/>
  <c r="CL8" i="25"/>
  <c r="CL9" i="25"/>
  <c r="BN19" i="25"/>
  <c r="CI14" i="25"/>
  <c r="CD15" i="25"/>
  <c r="CH13" i="25"/>
  <c r="CA13" i="25"/>
  <c r="CD11" i="25"/>
  <c r="BF19" i="25"/>
  <c r="BD19" i="25"/>
  <c r="BH19" i="25"/>
  <c r="CH16" i="25"/>
  <c r="CL14" i="25"/>
  <c r="CL6" i="25"/>
  <c r="CL11" i="25"/>
  <c r="CL18" i="25"/>
  <c r="BX18" i="25"/>
  <c r="CH14" i="25"/>
  <c r="CE17" i="25"/>
  <c r="CA16" i="25"/>
  <c r="BS13" i="25"/>
  <c r="CD14" i="25"/>
  <c r="CF17" i="25"/>
  <c r="CA15" i="25"/>
  <c r="CL7" i="25"/>
  <c r="CL10" i="25"/>
  <c r="AL155" i="9"/>
  <c r="AN163" i="9"/>
  <c r="AK163" i="9"/>
  <c r="AL151" i="9"/>
  <c r="AK164" i="9"/>
  <c r="AL157" i="9"/>
  <c r="AL156" i="9"/>
  <c r="AN153" i="9"/>
  <c r="AO164" i="9"/>
  <c r="AH167" i="9"/>
  <c r="AN157" i="9"/>
  <c r="AM157" i="9"/>
  <c r="AL159" i="9"/>
  <c r="AL158" i="9"/>
  <c r="AM137" i="9"/>
  <c r="AM128" i="9"/>
  <c r="AM125" i="9"/>
  <c r="AN124" i="9"/>
  <c r="AN135" i="9"/>
  <c r="AF138" i="9"/>
  <c r="AN134" i="9"/>
  <c r="AN128" i="9"/>
  <c r="AN132" i="9"/>
  <c r="AM108" i="9"/>
  <c r="AN104" i="9"/>
  <c r="AN72" i="9"/>
  <c r="AG80" i="9"/>
  <c r="AM72" i="9"/>
  <c r="AL78" i="9"/>
  <c r="AL76" i="9"/>
  <c r="AL73" i="9"/>
  <c r="AM162" i="9"/>
  <c r="AN164" i="9"/>
  <c r="AM155" i="9"/>
  <c r="AM166" i="9"/>
  <c r="AN156" i="9"/>
  <c r="AG167" i="9"/>
  <c r="AF167" i="9"/>
  <c r="AM159" i="9"/>
  <c r="AN161" i="9"/>
  <c r="AN158" i="9"/>
  <c r="AN155" i="9"/>
  <c r="AV152" i="9" s="1"/>
  <c r="AN159" i="9"/>
  <c r="AM165" i="9"/>
  <c r="AM161" i="9"/>
  <c r="AM156" i="9"/>
  <c r="AU152" i="9" s="1"/>
  <c r="AM153" i="9"/>
  <c r="AN166" i="9"/>
  <c r="AM154" i="9"/>
  <c r="AM164" i="9"/>
  <c r="AM163" i="9"/>
  <c r="AM158" i="9"/>
  <c r="AN154" i="9"/>
  <c r="AN165" i="9"/>
  <c r="AN162" i="9"/>
  <c r="AN160" i="9"/>
  <c r="AM134" i="9"/>
  <c r="AN129" i="9"/>
  <c r="AG138" i="9"/>
  <c r="AN130" i="9"/>
  <c r="AM133" i="9"/>
  <c r="AM136" i="9"/>
  <c r="AN133" i="9"/>
  <c r="AN126" i="9"/>
  <c r="AV123" i="9" s="1"/>
  <c r="AN137" i="9"/>
  <c r="AM132" i="9"/>
  <c r="AM130" i="9"/>
  <c r="AM135" i="9"/>
  <c r="AN125" i="9"/>
  <c r="AN136" i="9"/>
  <c r="AN131" i="9"/>
  <c r="AM99" i="9"/>
  <c r="AM98" i="9"/>
  <c r="AU94" i="9" s="1"/>
  <c r="AN100" i="9"/>
  <c r="AN101" i="9"/>
  <c r="AM105" i="9"/>
  <c r="AN95" i="9"/>
  <c r="AN108" i="9"/>
  <c r="AG109" i="9"/>
  <c r="AN105" i="9"/>
  <c r="AM107" i="9"/>
  <c r="AM101" i="9"/>
  <c r="AM106" i="9"/>
  <c r="AM103" i="9"/>
  <c r="AN99" i="9"/>
  <c r="AN107" i="9"/>
  <c r="AN102" i="9"/>
  <c r="AN98" i="9"/>
  <c r="AM102" i="9"/>
  <c r="AN106" i="9"/>
  <c r="AM104" i="9"/>
  <c r="AM100" i="9"/>
  <c r="AF109" i="9"/>
  <c r="AN96" i="9"/>
  <c r="AN103" i="9"/>
  <c r="AN97" i="9"/>
  <c r="AV94" i="9" s="1"/>
  <c r="AM71" i="9"/>
  <c r="AM76" i="9"/>
  <c r="AM75" i="9"/>
  <c r="AF80" i="9"/>
  <c r="AM69" i="9"/>
  <c r="AU65" i="9" s="1"/>
  <c r="AM79" i="9"/>
  <c r="AM68" i="9"/>
  <c r="AM66" i="9"/>
  <c r="AM78" i="9"/>
  <c r="AM70" i="9"/>
  <c r="AM77" i="9"/>
  <c r="AM74" i="9"/>
  <c r="AM73" i="9"/>
  <c r="AM67" i="9"/>
  <c r="AM77" i="16"/>
  <c r="AE80" i="16"/>
  <c r="AM70" i="16"/>
  <c r="AM66" i="16"/>
  <c r="AL70" i="16"/>
  <c r="AL68" i="16"/>
  <c r="AL66" i="16"/>
  <c r="AL71" i="16"/>
  <c r="AL73" i="16"/>
  <c r="AL72" i="16"/>
  <c r="AN76" i="16"/>
  <c r="AN72" i="16"/>
  <c r="AN67" i="16"/>
  <c r="AN66" i="16"/>
  <c r="AN78" i="16"/>
  <c r="AN69" i="16"/>
  <c r="AN75" i="16"/>
  <c r="AN71" i="16"/>
  <c r="AG80" i="16"/>
  <c r="AN77" i="16"/>
  <c r="AN73" i="16"/>
  <c r="AN68" i="16"/>
  <c r="AV65" i="16" s="1"/>
  <c r="AN74" i="16"/>
  <c r="AN79" i="16"/>
  <c r="AN70" i="16"/>
  <c r="AN65" i="16"/>
  <c r="AN64" i="16"/>
  <c r="AM74" i="16"/>
  <c r="AM72" i="16"/>
  <c r="AM73" i="16"/>
  <c r="AM79" i="16"/>
  <c r="AW67" i="16"/>
  <c r="AF80" i="16"/>
  <c r="AM76" i="16"/>
  <c r="BX14" i="25"/>
  <c r="CM15" i="25"/>
  <c r="CM18" i="25"/>
  <c r="BW16" i="25"/>
  <c r="BW17" i="25"/>
  <c r="BX16" i="25"/>
  <c r="AZ19" i="25"/>
  <c r="CM13" i="25"/>
  <c r="CM17" i="25"/>
  <c r="BK19" i="25"/>
  <c r="CI18" i="25"/>
  <c r="AY19" i="25"/>
  <c r="BS15" i="25"/>
  <c r="BS14" i="25"/>
  <c r="CI16" i="25"/>
  <c r="BS17" i="25"/>
  <c r="BW13" i="25"/>
  <c r="BX12" i="25"/>
  <c r="BO19" i="25"/>
  <c r="BG19" i="25"/>
  <c r="BW14" i="25"/>
  <c r="AU19" i="25"/>
  <c r="BS18" i="25"/>
  <c r="CB17" i="25"/>
  <c r="CB16" i="25"/>
  <c r="BX17" i="25"/>
  <c r="BX13" i="25"/>
  <c r="BX15" i="25"/>
  <c r="CM16" i="25"/>
  <c r="CI17" i="25"/>
  <c r="CI13" i="25"/>
  <c r="CE16" i="25"/>
  <c r="CE14" i="25"/>
  <c r="BW15" i="25"/>
  <c r="CF13" i="25"/>
  <c r="CF18" i="25"/>
  <c r="CF15" i="25"/>
  <c r="AP243" i="14"/>
  <c r="AN235" i="14"/>
  <c r="AC244" i="14"/>
  <c r="AL243" i="14"/>
  <c r="AU233" i="14" s="1"/>
  <c r="AP238" i="14"/>
  <c r="AM238" i="14"/>
  <c r="AN237" i="14"/>
  <c r="AN238" i="14"/>
  <c r="AW231" i="14" s="1"/>
  <c r="AM240" i="14"/>
  <c r="AF244" i="14"/>
  <c r="AN236" i="14"/>
  <c r="AM237" i="14"/>
  <c r="AV231" i="14" s="1"/>
  <c r="AE244" i="14"/>
  <c r="AP241" i="14"/>
  <c r="AP237" i="14"/>
  <c r="AM236" i="14"/>
  <c r="AN241" i="14"/>
  <c r="AK240" i="14"/>
  <c r="AO234" i="14"/>
  <c r="AK237" i="14"/>
  <c r="AO237" i="14"/>
  <c r="AO236" i="14"/>
  <c r="AO233" i="14"/>
  <c r="AK239" i="14"/>
  <c r="AK238" i="14"/>
  <c r="AT231" i="14" s="1"/>
  <c r="AG244" i="14"/>
  <c r="AO235" i="14"/>
  <c r="AO239" i="14"/>
  <c r="AO238" i="14"/>
  <c r="AX231" i="14" s="1"/>
  <c r="AK236" i="14"/>
  <c r="AK242" i="14"/>
  <c r="AK241" i="14"/>
  <c r="AK234" i="14"/>
  <c r="AO243" i="14"/>
  <c r="AO240" i="14"/>
  <c r="AK235" i="14"/>
  <c r="AL140" i="17"/>
  <c r="AW135" i="17"/>
  <c r="AC136" i="17"/>
  <c r="AK136" i="17" s="1"/>
  <c r="AG138" i="17"/>
  <c r="AF139" i="17"/>
  <c r="AG141" i="17"/>
  <c r="AF142" i="17"/>
  <c r="AC145" i="17"/>
  <c r="AG145" i="17"/>
  <c r="AC146" i="17"/>
  <c r="AG146" i="17"/>
  <c r="AC148" i="17"/>
  <c r="AG148" i="17"/>
  <c r="AF135" i="17"/>
  <c r="AN136" i="17" s="1"/>
  <c r="AF137" i="17"/>
  <c r="AF140" i="17"/>
  <c r="AC141" i="17"/>
  <c r="AC144" i="17"/>
  <c r="AC147" i="17"/>
  <c r="AG135" i="17"/>
  <c r="AV135" i="17"/>
  <c r="AC137" i="17"/>
  <c r="AG137" i="17"/>
  <c r="AF138" i="17"/>
  <c r="AE139" i="17"/>
  <c r="AC140" i="17"/>
  <c r="AG140" i="17"/>
  <c r="AF141" i="17"/>
  <c r="AE143" i="17"/>
  <c r="AF144" i="17"/>
  <c r="AF145" i="17"/>
  <c r="AF146" i="17"/>
  <c r="AF148" i="17"/>
  <c r="AM136" i="17"/>
  <c r="AM135" i="17"/>
  <c r="AL141" i="17"/>
  <c r="AL136" i="17"/>
  <c r="AL135" i="17"/>
  <c r="AL137" i="17"/>
  <c r="AP136" i="17"/>
  <c r="AP135" i="17"/>
  <c r="AK135" i="17"/>
  <c r="AD105" i="17"/>
  <c r="AH109" i="17"/>
  <c r="AH111" i="17"/>
  <c r="AH114" i="17"/>
  <c r="AD103" i="17"/>
  <c r="AL103" i="17" s="1"/>
  <c r="AH103" i="17"/>
  <c r="AE104" i="17"/>
  <c r="AD106" i="17"/>
  <c r="AH106" i="17"/>
  <c r="AD109" i="17"/>
  <c r="AD110" i="17"/>
  <c r="AH110" i="17"/>
  <c r="AE113" i="17"/>
  <c r="AH115" i="17"/>
  <c r="AE116" i="17"/>
  <c r="AD107" i="17"/>
  <c r="AD114" i="17"/>
  <c r="AU103" i="17"/>
  <c r="AH104" i="17"/>
  <c r="AE107" i="17"/>
  <c r="AE111" i="17"/>
  <c r="AD113" i="17"/>
  <c r="AH113" i="17"/>
  <c r="AE114" i="17"/>
  <c r="AD116" i="17"/>
  <c r="AH116" i="17"/>
  <c r="AD102" i="17"/>
  <c r="AF102" i="17"/>
  <c r="AP102" i="17"/>
  <c r="AE102" i="17"/>
  <c r="AM134" i="17"/>
  <c r="AL138" i="17"/>
  <c r="AL142" i="17"/>
  <c r="AO102" i="17"/>
  <c r="AE103" i="17"/>
  <c r="AV103" i="17"/>
  <c r="AK110" i="17"/>
  <c r="AE108" i="17"/>
  <c r="AE70" i="14"/>
  <c r="AG71" i="14"/>
  <c r="AC72" i="14"/>
  <c r="AG72" i="14"/>
  <c r="AE74" i="14"/>
  <c r="AE77" i="14"/>
  <c r="AE79" i="14"/>
  <c r="AE80" i="14"/>
  <c r="AE82" i="14"/>
  <c r="AT69" i="14"/>
  <c r="AC70" i="14"/>
  <c r="AG70" i="14"/>
  <c r="AE71" i="14"/>
  <c r="AF73" i="14"/>
  <c r="AC74" i="14"/>
  <c r="AG74" i="14"/>
  <c r="AF77" i="14"/>
  <c r="AF79" i="14"/>
  <c r="AF80" i="14"/>
  <c r="AF82" i="14"/>
  <c r="AL68" i="14"/>
  <c r="AE72" i="14"/>
  <c r="AP68" i="14"/>
  <c r="AK68" i="14"/>
  <c r="AC198" i="14"/>
  <c r="AK198" i="14" s="1"/>
  <c r="AG198" i="14"/>
  <c r="AU198" i="14"/>
  <c r="AC199" i="14"/>
  <c r="AG199" i="14"/>
  <c r="AE202" i="14"/>
  <c r="AC204" i="14"/>
  <c r="AG204" i="14"/>
  <c r="AE205" i="14"/>
  <c r="AC206" i="14"/>
  <c r="AG206" i="14"/>
  <c r="AE207" i="14"/>
  <c r="AC208" i="14"/>
  <c r="AG208" i="14"/>
  <c r="AE209" i="14"/>
  <c r="AC210" i="14"/>
  <c r="AG210" i="14"/>
  <c r="AE211" i="14"/>
  <c r="AC200" i="14"/>
  <c r="AG200" i="14"/>
  <c r="AE201" i="14"/>
  <c r="AE204" i="14"/>
  <c r="AC205" i="14"/>
  <c r="AG205" i="14"/>
  <c r="AE206" i="14"/>
  <c r="AC207" i="14"/>
  <c r="AG207" i="14"/>
  <c r="AE208" i="14"/>
  <c r="AC209" i="14"/>
  <c r="AG209" i="14"/>
  <c r="AE210" i="14"/>
  <c r="AC211" i="14"/>
  <c r="AG211" i="14"/>
  <c r="AG197" i="14"/>
  <c r="AC202" i="14"/>
  <c r="AG202" i="14"/>
  <c r="AL75" i="14"/>
  <c r="AL72" i="14"/>
  <c r="AL69" i="14"/>
  <c r="AL71" i="14"/>
  <c r="AF68" i="14"/>
  <c r="AO68" i="14"/>
  <c r="AE69" i="14"/>
  <c r="AV69" i="14"/>
  <c r="AD197" i="14"/>
  <c r="AF197" i="14"/>
  <c r="AP197" i="14"/>
  <c r="AM197" i="14"/>
  <c r="AE198" i="14"/>
  <c r="AE199" i="14"/>
  <c r="AE200" i="14"/>
  <c r="AC201" i="14"/>
  <c r="AG201" i="14"/>
  <c r="AE166" i="14"/>
  <c r="AM166" i="14" s="1"/>
  <c r="AE170" i="14"/>
  <c r="AE169" i="14"/>
  <c r="AE173" i="14"/>
  <c r="AE175" i="14"/>
  <c r="AE177" i="14"/>
  <c r="AE179" i="14"/>
  <c r="AF169" i="14"/>
  <c r="AF173" i="14"/>
  <c r="AF175" i="14"/>
  <c r="AF177" i="14"/>
  <c r="AF179" i="14"/>
  <c r="AG165" i="14"/>
  <c r="AC165" i="14"/>
  <c r="AM165" i="14"/>
  <c r="AC179" i="14"/>
  <c r="AG170" i="14"/>
  <c r="AF165" i="14"/>
  <c r="AD179" i="14"/>
  <c r="AD134" i="14"/>
  <c r="AU134" i="14"/>
  <c r="AD136" i="14"/>
  <c r="AH136" i="14"/>
  <c r="AD138" i="14"/>
  <c r="AH138" i="14"/>
  <c r="AD141" i="14"/>
  <c r="AH141" i="14"/>
  <c r="AH143" i="14"/>
  <c r="AD144" i="14"/>
  <c r="AH144" i="14"/>
  <c r="AD146" i="14"/>
  <c r="AH146" i="14"/>
  <c r="AD147" i="14"/>
  <c r="AH134" i="14"/>
  <c r="AP134" i="14" s="1"/>
  <c r="AD135" i="14"/>
  <c r="AE138" i="14"/>
  <c r="AE141" i="14"/>
  <c r="AE143" i="14"/>
  <c r="AE144" i="14"/>
  <c r="AE146" i="14"/>
  <c r="AH147" i="14"/>
  <c r="AF134" i="14"/>
  <c r="AS134" i="14"/>
  <c r="AF136" i="14"/>
  <c r="AD137" i="14"/>
  <c r="AH137" i="14"/>
  <c r="AD140" i="14"/>
  <c r="AH140" i="14"/>
  <c r="AF141" i="14"/>
  <c r="AD142" i="14"/>
  <c r="AH142" i="14"/>
  <c r="AF143" i="14"/>
  <c r="AF144" i="14"/>
  <c r="AD145" i="14"/>
  <c r="AH145" i="14"/>
  <c r="AF146" i="14"/>
  <c r="AE139" i="14"/>
  <c r="AG133" i="14"/>
  <c r="AC138" i="14"/>
  <c r="AG138" i="14"/>
  <c r="AL171" i="14"/>
  <c r="AL169" i="14"/>
  <c r="AL167" i="14"/>
  <c r="AL166" i="14"/>
  <c r="AL172" i="14"/>
  <c r="AL168" i="14"/>
  <c r="AL170" i="14"/>
  <c r="AG169" i="14"/>
  <c r="AC170" i="14"/>
  <c r="AC169" i="14"/>
  <c r="AC173" i="14"/>
  <c r="AC175" i="14"/>
  <c r="AC177" i="14"/>
  <c r="AD165" i="14"/>
  <c r="AC166" i="14"/>
  <c r="AG166" i="14"/>
  <c r="AC167" i="14"/>
  <c r="AG167" i="14"/>
  <c r="AC171" i="14"/>
  <c r="AG171" i="14"/>
  <c r="AH171" i="14"/>
  <c r="AD173" i="14"/>
  <c r="AD175" i="14"/>
  <c r="AD177" i="14"/>
  <c r="AP133" i="14"/>
  <c r="AD133" i="14"/>
  <c r="AM133" i="14"/>
  <c r="AE134" i="14"/>
  <c r="AE135" i="14"/>
  <c r="AE136" i="14"/>
  <c r="AC137" i="14"/>
  <c r="AG137" i="14"/>
  <c r="AF6" i="23"/>
  <c r="AH8" i="23"/>
  <c r="AF9" i="23"/>
  <c r="AH9" i="23"/>
  <c r="AH10" i="23"/>
  <c r="AF14" i="23"/>
  <c r="AH15" i="23"/>
  <c r="AH16" i="23"/>
  <c r="AF17" i="23"/>
  <c r="AF4" i="23"/>
  <c r="AF5" i="23"/>
  <c r="AF13" i="23"/>
  <c r="AF8" i="23"/>
  <c r="AE9" i="24"/>
  <c r="AE13" i="24"/>
  <c r="AE16" i="24"/>
  <c r="AV3" i="24"/>
  <c r="AE7" i="24"/>
  <c r="AE12" i="24"/>
  <c r="AE4" i="24"/>
  <c r="AF5" i="24"/>
  <c r="AC9" i="24"/>
  <c r="AG9" i="24"/>
  <c r="AE10" i="24"/>
  <c r="AF12" i="24"/>
  <c r="AE14" i="24"/>
  <c r="AE15" i="24"/>
  <c r="AC16" i="24"/>
  <c r="AH2" i="24"/>
  <c r="AL2" i="24"/>
  <c r="AG2" i="24"/>
  <c r="AO5" i="24"/>
  <c r="AC7" i="24"/>
  <c r="AC6" i="24"/>
  <c r="AG7" i="24"/>
  <c r="AG6" i="24"/>
  <c r="AE2" i="24"/>
  <c r="AM2" i="24"/>
  <c r="AF2" i="24"/>
  <c r="AC11" i="24"/>
  <c r="AG11" i="24"/>
  <c r="AC12" i="24"/>
  <c r="AG16" i="24"/>
  <c r="AC8" i="24"/>
  <c r="AG8" i="24"/>
  <c r="AG10" i="24"/>
  <c r="AC13" i="24"/>
  <c r="AG13" i="24"/>
  <c r="AC14" i="24"/>
  <c r="AE5" i="24"/>
  <c r="AN97" i="22"/>
  <c r="AF99" i="22"/>
  <c r="AF100" i="22"/>
  <c r="AF101" i="22"/>
  <c r="AF102" i="22"/>
  <c r="AF107" i="22"/>
  <c r="AF113" i="22"/>
  <c r="AG113" i="22"/>
  <c r="AF111" i="22"/>
  <c r="AH97" i="22"/>
  <c r="AH99" i="22"/>
  <c r="AH100" i="22"/>
  <c r="AH101" i="22"/>
  <c r="AH102" i="22"/>
  <c r="AF105" i="22"/>
  <c r="AG106" i="22"/>
  <c r="AH107" i="22"/>
  <c r="AG112" i="22"/>
  <c r="AH113" i="22"/>
  <c r="AO66" i="22"/>
  <c r="AF68" i="22"/>
  <c r="AF69" i="22"/>
  <c r="AF70" i="22"/>
  <c r="AF71" i="22"/>
  <c r="AG73" i="22"/>
  <c r="AF78" i="22"/>
  <c r="AF82" i="22"/>
  <c r="AF66" i="22"/>
  <c r="AF74" i="22"/>
  <c r="AF67" i="22"/>
  <c r="AN67" i="22" s="1"/>
  <c r="AG72" i="22"/>
  <c r="AF76" i="22"/>
  <c r="AF80" i="22"/>
  <c r="AE82" i="22"/>
  <c r="AI82" i="22"/>
  <c r="AF35" i="22"/>
  <c r="AH49" i="22"/>
  <c r="AF36" i="22"/>
  <c r="AN36" i="22" s="1"/>
  <c r="AF43" i="22"/>
  <c r="AF47" i="22"/>
  <c r="AF51" i="22"/>
  <c r="AO35" i="22"/>
  <c r="AF37" i="22"/>
  <c r="AF38" i="22"/>
  <c r="AF39" i="22"/>
  <c r="AF40" i="22"/>
  <c r="AF45" i="22"/>
  <c r="AF49" i="22"/>
  <c r="AE51" i="22"/>
  <c r="AI51" i="22"/>
  <c r="AP98" i="22"/>
  <c r="AG97" i="22"/>
  <c r="AG105" i="22"/>
  <c r="AG109" i="22"/>
  <c r="AM98" i="22"/>
  <c r="AQ98" i="22"/>
  <c r="AM66" i="22"/>
  <c r="AQ66" i="22"/>
  <c r="AE78" i="22"/>
  <c r="AI78" i="22"/>
  <c r="AM73" i="22"/>
  <c r="AV68" i="22" s="1"/>
  <c r="AM67" i="22"/>
  <c r="AQ67" i="22"/>
  <c r="AQ68" i="22"/>
  <c r="AQ69" i="22"/>
  <c r="AZ68" i="22" s="1"/>
  <c r="AM70" i="22"/>
  <c r="AE35" i="22"/>
  <c r="AM35" i="22"/>
  <c r="AI35" i="22"/>
  <c r="AQ35" i="22"/>
  <c r="AP36" i="22"/>
  <c r="AE43" i="22"/>
  <c r="AI43" i="22"/>
  <c r="AE47" i="22"/>
  <c r="AI47" i="22"/>
  <c r="AO36" i="22"/>
  <c r="AQ36" i="22"/>
  <c r="AP6" i="23"/>
  <c r="AM6" i="23"/>
  <c r="AQ6" i="23"/>
  <c r="AQ5" i="23"/>
  <c r="AQ7" i="23"/>
  <c r="AQ15" i="23"/>
  <c r="AG4" i="23"/>
  <c r="AH4" i="23"/>
  <c r="AM4" i="23"/>
  <c r="AN5" i="23"/>
  <c r="AE5" i="22"/>
  <c r="AE7" i="22"/>
  <c r="AI7" i="22"/>
  <c r="AE12" i="22"/>
  <c r="AE14" i="22"/>
  <c r="AI14" i="22"/>
  <c r="AE18" i="22"/>
  <c r="AI18" i="22"/>
  <c r="AG14" i="22"/>
  <c r="AH4" i="22"/>
  <c r="AF5" i="22"/>
  <c r="AN5" i="22" s="1"/>
  <c r="AE6" i="22"/>
  <c r="AI6" i="22"/>
  <c r="AF7" i="22"/>
  <c r="AE9" i="22"/>
  <c r="AI9" i="22"/>
  <c r="AE11" i="22"/>
  <c r="AI11" i="22"/>
  <c r="AG12" i="22"/>
  <c r="AF14" i="22"/>
  <c r="AE15" i="22"/>
  <c r="AI15" i="22"/>
  <c r="AF18" i="22"/>
  <c r="AE19" i="22"/>
  <c r="AI19" i="22"/>
  <c r="AG20" i="22"/>
  <c r="AE8" i="22"/>
  <c r="AI8" i="22"/>
  <c r="AM4" i="22"/>
  <c r="AE4" i="22"/>
  <c r="AG9" i="22"/>
  <c r="AG6" i="22"/>
  <c r="AQ4" i="22"/>
  <c r="AI4" i="22"/>
  <c r="AG10" i="22"/>
  <c r="AG11" i="22"/>
  <c r="AG18" i="22"/>
  <c r="AG19" i="22"/>
  <c r="AG7" i="22"/>
  <c r="AG16" i="22"/>
  <c r="AG17" i="22"/>
  <c r="AG5" i="22"/>
  <c r="AG15" i="22"/>
  <c r="AS125" i="9" l="1"/>
  <c r="AL144" i="17"/>
  <c r="AL143" i="17"/>
  <c r="AL147" i="17"/>
  <c r="AL145" i="17"/>
  <c r="AD149" i="17"/>
  <c r="AL148" i="17"/>
  <c r="AU138" i="17" s="1"/>
  <c r="AK103" i="17"/>
  <c r="AK104" i="17"/>
  <c r="AK107" i="17"/>
  <c r="AK109" i="17"/>
  <c r="AK135" i="14"/>
  <c r="AN18" i="23"/>
  <c r="AI21" i="23"/>
  <c r="AO20" i="23"/>
  <c r="AQ19" i="23"/>
  <c r="AQ12" i="23"/>
  <c r="AO7" i="23"/>
  <c r="AQ10" i="23"/>
  <c r="AP5" i="24"/>
  <c r="AO6" i="24"/>
  <c r="AO3" i="24"/>
  <c r="AL11" i="24"/>
  <c r="AK4" i="24"/>
  <c r="AO98" i="22"/>
  <c r="AM105" i="22"/>
  <c r="AQ99" i="22"/>
  <c r="AN104" i="22"/>
  <c r="AW99" i="22" s="1"/>
  <c r="AM108" i="22"/>
  <c r="AP81" i="22"/>
  <c r="AQ70" i="22"/>
  <c r="AQ71" i="22"/>
  <c r="AO71" i="22"/>
  <c r="AO69" i="22"/>
  <c r="AP43" i="22"/>
  <c r="AO37" i="22"/>
  <c r="AO41" i="22"/>
  <c r="AP46" i="22"/>
  <c r="AO40" i="22"/>
  <c r="AO46" i="22"/>
  <c r="AO38" i="22"/>
  <c r="AO50" i="22"/>
  <c r="AP48" i="22"/>
  <c r="AP9" i="22"/>
  <c r="AP69" i="14"/>
  <c r="AP74" i="14"/>
  <c r="AS71" i="14" s="1"/>
  <c r="AL76" i="14"/>
  <c r="AP77" i="14"/>
  <c r="AN71" i="14"/>
  <c r="AP81" i="14"/>
  <c r="AH83" i="14"/>
  <c r="AL73" i="14"/>
  <c r="AK71" i="14"/>
  <c r="AP72" i="14"/>
  <c r="AP76" i="14"/>
  <c r="AP73" i="14"/>
  <c r="AS70" i="14" s="1"/>
  <c r="AT67" i="16"/>
  <c r="AW66" i="16"/>
  <c r="AL146" i="17"/>
  <c r="AP144" i="17"/>
  <c r="AO104" i="17"/>
  <c r="AO105" i="17"/>
  <c r="AN108" i="17"/>
  <c r="AK112" i="17"/>
  <c r="AK111" i="17"/>
  <c r="AT104" i="17" s="1"/>
  <c r="AK106" i="17"/>
  <c r="AC117" i="17"/>
  <c r="AO106" i="17"/>
  <c r="AK105" i="17"/>
  <c r="AO109" i="17"/>
  <c r="AL200" i="14"/>
  <c r="AP201" i="14"/>
  <c r="AN207" i="14"/>
  <c r="AP167" i="14"/>
  <c r="AN167" i="14"/>
  <c r="AP170" i="14"/>
  <c r="AS167" i="14" s="1"/>
  <c r="AX8" i="23"/>
  <c r="AN6" i="23"/>
  <c r="AO11" i="23"/>
  <c r="AX6" i="23" s="1"/>
  <c r="AQ16" i="23"/>
  <c r="AQ9" i="23"/>
  <c r="AQ8" i="23"/>
  <c r="AZ6" i="23" s="1"/>
  <c r="AO8" i="23"/>
  <c r="AO13" i="23"/>
  <c r="AQ20" i="23"/>
  <c r="AQ14" i="23"/>
  <c r="AQ13" i="23"/>
  <c r="AM20" i="23"/>
  <c r="AO9" i="23"/>
  <c r="AO5" i="23"/>
  <c r="AQ18" i="23"/>
  <c r="AO16" i="23"/>
  <c r="AE21" i="23"/>
  <c r="AO10" i="23"/>
  <c r="AO6" i="23"/>
  <c r="AP7" i="23"/>
  <c r="AQ11" i="23"/>
  <c r="AM16" i="23"/>
  <c r="AH21" i="23"/>
  <c r="AK5" i="24"/>
  <c r="AK3" i="24"/>
  <c r="AK6" i="24"/>
  <c r="AL14" i="24"/>
  <c r="AQ110" i="22"/>
  <c r="AQ100" i="22"/>
  <c r="AZ99" i="22" s="1"/>
  <c r="AQ101" i="22"/>
  <c r="AM109" i="22"/>
  <c r="AO103" i="22"/>
  <c r="AQ72" i="22"/>
  <c r="AP82" i="22"/>
  <c r="AQ77" i="22"/>
  <c r="AO70" i="22"/>
  <c r="AX68" i="22" s="1"/>
  <c r="AQ75" i="22"/>
  <c r="AP70" i="22"/>
  <c r="AO80" i="22"/>
  <c r="AO68" i="22"/>
  <c r="AO67" i="22"/>
  <c r="AQ76" i="22"/>
  <c r="AQ74" i="22"/>
  <c r="AH83" i="22"/>
  <c r="AE83" i="22"/>
  <c r="AP47" i="22"/>
  <c r="AP50" i="22"/>
  <c r="AO49" i="22"/>
  <c r="AP37" i="22"/>
  <c r="AO45" i="22"/>
  <c r="AO42" i="22"/>
  <c r="AP42" i="22"/>
  <c r="AY37" i="22" s="1"/>
  <c r="AO51" i="22"/>
  <c r="AX39" i="22" s="1"/>
  <c r="AO47" i="22"/>
  <c r="AP40" i="22"/>
  <c r="AO43" i="22"/>
  <c r="AO39" i="22"/>
  <c r="AX37" i="22" s="1"/>
  <c r="AP45" i="22"/>
  <c r="AP38" i="22"/>
  <c r="AM40" i="22"/>
  <c r="AG52" i="22"/>
  <c r="AP41" i="22"/>
  <c r="AP39" i="22"/>
  <c r="AP10" i="22"/>
  <c r="AP17" i="22"/>
  <c r="AP78" i="14"/>
  <c r="AP71" i="14"/>
  <c r="AP80" i="14"/>
  <c r="AN70" i="14"/>
  <c r="AD83" i="14"/>
  <c r="AL77" i="14"/>
  <c r="AL82" i="14"/>
  <c r="AL74" i="14"/>
  <c r="AL79" i="14"/>
  <c r="AU71" i="14" s="1"/>
  <c r="AL81" i="14"/>
  <c r="AL80" i="14"/>
  <c r="AP70" i="14"/>
  <c r="AP79" i="14"/>
  <c r="AP82" i="14"/>
  <c r="AN69" i="14"/>
  <c r="AN210" i="14"/>
  <c r="AN72" i="14"/>
  <c r="AT233" i="14"/>
  <c r="AN74" i="14"/>
  <c r="AU67" i="16"/>
  <c r="AU125" i="9"/>
  <c r="AV96" i="9"/>
  <c r="AS96" i="9"/>
  <c r="AU232" i="14"/>
  <c r="AK72" i="14"/>
  <c r="AO77" i="14"/>
  <c r="AX70" i="14" s="1"/>
  <c r="AO70" i="14"/>
  <c r="AO78" i="14"/>
  <c r="AK137" i="17"/>
  <c r="AM138" i="17"/>
  <c r="AP143" i="17"/>
  <c r="AP145" i="17"/>
  <c r="AM137" i="17"/>
  <c r="AP148" i="17"/>
  <c r="AP142" i="17"/>
  <c r="AP147" i="17"/>
  <c r="AP140" i="17"/>
  <c r="AH149" i="17"/>
  <c r="AP146" i="17"/>
  <c r="AP139" i="17"/>
  <c r="AS136" i="17" s="1"/>
  <c r="AP141" i="17"/>
  <c r="AK114" i="17"/>
  <c r="AN116" i="17"/>
  <c r="AO115" i="17"/>
  <c r="AO114" i="17"/>
  <c r="AN111" i="17"/>
  <c r="AW104" i="17" s="1"/>
  <c r="AK115" i="17"/>
  <c r="AO107" i="17"/>
  <c r="AO113" i="17"/>
  <c r="AK116" i="17"/>
  <c r="AO116" i="17"/>
  <c r="AO111" i="17"/>
  <c r="AX104" i="17" s="1"/>
  <c r="AO108" i="17"/>
  <c r="AN115" i="17"/>
  <c r="AO112" i="17"/>
  <c r="AN106" i="17"/>
  <c r="AN112" i="17"/>
  <c r="AK113" i="17"/>
  <c r="AO110" i="17"/>
  <c r="AN104" i="17"/>
  <c r="AN105" i="17"/>
  <c r="AG117" i="17"/>
  <c r="AN202" i="14"/>
  <c r="AP199" i="14"/>
  <c r="AL204" i="14"/>
  <c r="AL199" i="14"/>
  <c r="AL201" i="14"/>
  <c r="AP202" i="14"/>
  <c r="AS199" i="14" s="1"/>
  <c r="AP210" i="14"/>
  <c r="AP209" i="14"/>
  <c r="AL203" i="14"/>
  <c r="AO199" i="14"/>
  <c r="AL198" i="14"/>
  <c r="AL211" i="14"/>
  <c r="AN208" i="14"/>
  <c r="AM167" i="14"/>
  <c r="AP169" i="14"/>
  <c r="AP168" i="14"/>
  <c r="AN168" i="14"/>
  <c r="AM169" i="14"/>
  <c r="AP166" i="14"/>
  <c r="AN174" i="14"/>
  <c r="AW167" i="14" s="1"/>
  <c r="AP177" i="14"/>
  <c r="AM168" i="14"/>
  <c r="AK136" i="14"/>
  <c r="AO136" i="14"/>
  <c r="AN137" i="14"/>
  <c r="AL135" i="14"/>
  <c r="AN135" i="14"/>
  <c r="AO135" i="14"/>
  <c r="AO134" i="14"/>
  <c r="AO14" i="23"/>
  <c r="AN11" i="23"/>
  <c r="AW6" i="23" s="1"/>
  <c r="AM10" i="23"/>
  <c r="AM8" i="23"/>
  <c r="AO15" i="23"/>
  <c r="AN7" i="23"/>
  <c r="AG21" i="23"/>
  <c r="AM11" i="23"/>
  <c r="AM14" i="23"/>
  <c r="AM13" i="23"/>
  <c r="AO19" i="23"/>
  <c r="AO18" i="23"/>
  <c r="AM15" i="23"/>
  <c r="AM18" i="23"/>
  <c r="AM17" i="23"/>
  <c r="AM9" i="23"/>
  <c r="AO17" i="23"/>
  <c r="AM19" i="23"/>
  <c r="AP13" i="24"/>
  <c r="AN13" i="24"/>
  <c r="AN4" i="24"/>
  <c r="AM4" i="24"/>
  <c r="AN10" i="24"/>
  <c r="AM3" i="24"/>
  <c r="AP9" i="24"/>
  <c r="AX4" i="24" s="1"/>
  <c r="AL4" i="24"/>
  <c r="AD17" i="24"/>
  <c r="AP3" i="24"/>
  <c r="AP8" i="24"/>
  <c r="AP4" i="24"/>
  <c r="AP12" i="24"/>
  <c r="AL15" i="24"/>
  <c r="AP7" i="24"/>
  <c r="AP16" i="24"/>
  <c r="AL10" i="24"/>
  <c r="AL6" i="24"/>
  <c r="AN9" i="24"/>
  <c r="AM110" i="22"/>
  <c r="AM111" i="22"/>
  <c r="AQ104" i="22"/>
  <c r="AO99" i="22"/>
  <c r="AM107" i="22"/>
  <c r="AQ103" i="22"/>
  <c r="AN99" i="22"/>
  <c r="AQ102" i="22"/>
  <c r="AQ112" i="22"/>
  <c r="AM113" i="22"/>
  <c r="AN111" i="22"/>
  <c r="AI114" i="22"/>
  <c r="AO73" i="22"/>
  <c r="AM77" i="22"/>
  <c r="AM71" i="22"/>
  <c r="AM68" i="22"/>
  <c r="AM74" i="22"/>
  <c r="AO81" i="22"/>
  <c r="AM81" i="22"/>
  <c r="AM72" i="22"/>
  <c r="AM75" i="22"/>
  <c r="AM76" i="22"/>
  <c r="AQ50" i="22"/>
  <c r="AM37" i="22"/>
  <c r="AP5" i="22"/>
  <c r="AP8" i="22"/>
  <c r="AN11" i="22"/>
  <c r="AW6" i="22" s="1"/>
  <c r="AQ6" i="22"/>
  <c r="AP11" i="22"/>
  <c r="AY6" i="22" s="1"/>
  <c r="AP20" i="22"/>
  <c r="AP15" i="22"/>
  <c r="AI21" i="22"/>
  <c r="AP6" i="22"/>
  <c r="AP14" i="22"/>
  <c r="AH21" i="22"/>
  <c r="AP13" i="22"/>
  <c r="AN12" i="22"/>
  <c r="AP12" i="22"/>
  <c r="AQ7" i="22"/>
  <c r="AZ6" i="22" s="1"/>
  <c r="AP18" i="22"/>
  <c r="AQ17" i="22"/>
  <c r="AP16" i="22"/>
  <c r="AP19" i="22"/>
  <c r="AN19" i="22"/>
  <c r="AM20" i="22"/>
  <c r="AX7" i="23"/>
  <c r="AN68" i="22"/>
  <c r="AN40" i="22"/>
  <c r="AE17" i="24"/>
  <c r="AK140" i="17"/>
  <c r="AV232" i="14"/>
  <c r="AP80" i="22"/>
  <c r="AP207" i="14"/>
  <c r="AL209" i="14"/>
  <c r="AF117" i="17"/>
  <c r="AN7" i="22"/>
  <c r="AN78" i="22"/>
  <c r="AN105" i="22"/>
  <c r="AF17" i="24"/>
  <c r="AN137" i="17"/>
  <c r="AK143" i="17"/>
  <c r="AT136" i="17" s="1"/>
  <c r="AH17" i="24"/>
  <c r="AM106" i="22"/>
  <c r="AL143" i="14"/>
  <c r="AU135" i="14" s="1"/>
  <c r="AN82" i="14"/>
  <c r="AM41" i="22"/>
  <c r="AP135" i="14"/>
  <c r="AK78" i="14"/>
  <c r="AG114" i="22"/>
  <c r="AP106" i="22"/>
  <c r="AF21" i="23"/>
  <c r="AP17" i="23"/>
  <c r="AN142" i="14"/>
  <c r="AW135" i="14" s="1"/>
  <c r="AP115" i="17"/>
  <c r="AQ40" i="22"/>
  <c r="AN75" i="14"/>
  <c r="AN72" i="22"/>
  <c r="AN44" i="22"/>
  <c r="AM6" i="24"/>
  <c r="AN9" i="23"/>
  <c r="AN140" i="14"/>
  <c r="AL105" i="17"/>
  <c r="AL12" i="24"/>
  <c r="AN9" i="22"/>
  <c r="AM39" i="22"/>
  <c r="AP75" i="22"/>
  <c r="AO104" i="22"/>
  <c r="AD212" i="14"/>
  <c r="AP211" i="14"/>
  <c r="AV95" i="9"/>
  <c r="AX233" i="14"/>
  <c r="AT232" i="14"/>
  <c r="AS232" i="14"/>
  <c r="AS233" i="14"/>
  <c r="AV233" i="14"/>
  <c r="AK77" i="14"/>
  <c r="AT70" i="14" s="1"/>
  <c r="AN79" i="14"/>
  <c r="AC83" i="14"/>
  <c r="AK79" i="14"/>
  <c r="AK76" i="14"/>
  <c r="AN78" i="14"/>
  <c r="AN80" i="14"/>
  <c r="AK75" i="14"/>
  <c r="AK70" i="14"/>
  <c r="AK80" i="14"/>
  <c r="AK73" i="14"/>
  <c r="AO75" i="14"/>
  <c r="AK138" i="17"/>
  <c r="AN143" i="17"/>
  <c r="AW136" i="17" s="1"/>
  <c r="AN142" i="17"/>
  <c r="AN148" i="17"/>
  <c r="AO140" i="17"/>
  <c r="AF149" i="17"/>
  <c r="AK139" i="17"/>
  <c r="AO138" i="17"/>
  <c r="AO148" i="17"/>
  <c r="AC149" i="17"/>
  <c r="AK144" i="17"/>
  <c r="AT137" i="17" s="1"/>
  <c r="AO139" i="17"/>
  <c r="AM143" i="17"/>
  <c r="AK145" i="17"/>
  <c r="AO145" i="17"/>
  <c r="AG149" i="17"/>
  <c r="AN144" i="17"/>
  <c r="AN145" i="17"/>
  <c r="AK147" i="17"/>
  <c r="AN138" i="17"/>
  <c r="AO135" i="17"/>
  <c r="AN135" i="17"/>
  <c r="AN146" i="17"/>
  <c r="AL114" i="17"/>
  <c r="AL106" i="17"/>
  <c r="AD117" i="17"/>
  <c r="AP109" i="17"/>
  <c r="AL111" i="17"/>
  <c r="AL108" i="17"/>
  <c r="AL107" i="17"/>
  <c r="AN109" i="17"/>
  <c r="AN107" i="17"/>
  <c r="AN114" i="17"/>
  <c r="AL104" i="17"/>
  <c r="AN113" i="17"/>
  <c r="AN110" i="17"/>
  <c r="AL109" i="17"/>
  <c r="AP110" i="17"/>
  <c r="AL113" i="17"/>
  <c r="AP111" i="17"/>
  <c r="AP104" i="17"/>
  <c r="AP107" i="17"/>
  <c r="AS104" i="17" s="1"/>
  <c r="AP204" i="14"/>
  <c r="AP203" i="14"/>
  <c r="AL206" i="14"/>
  <c r="AL205" i="14"/>
  <c r="AN200" i="14"/>
  <c r="AN209" i="14"/>
  <c r="AN204" i="14"/>
  <c r="AP198" i="14"/>
  <c r="AP206" i="14"/>
  <c r="AP205" i="14"/>
  <c r="AH212" i="14"/>
  <c r="AL202" i="14"/>
  <c r="AL208" i="14"/>
  <c r="AL207" i="14"/>
  <c r="AU199" i="14" s="1"/>
  <c r="AN201" i="14"/>
  <c r="AN199" i="14"/>
  <c r="AN211" i="14"/>
  <c r="AN206" i="14"/>
  <c r="AW199" i="14" s="1"/>
  <c r="AP200" i="14"/>
  <c r="AP208" i="14"/>
  <c r="AL210" i="14"/>
  <c r="AN203" i="14"/>
  <c r="AN205" i="14"/>
  <c r="AF212" i="14"/>
  <c r="AK200" i="14"/>
  <c r="AK204" i="14"/>
  <c r="AO200" i="14"/>
  <c r="AK199" i="14"/>
  <c r="AE180" i="14"/>
  <c r="AM172" i="14"/>
  <c r="AM171" i="14"/>
  <c r="AM175" i="14"/>
  <c r="AM174" i="14"/>
  <c r="AM178" i="14"/>
  <c r="AM170" i="14"/>
  <c r="AO138" i="14"/>
  <c r="AL141" i="14"/>
  <c r="AD148" i="14"/>
  <c r="AP136" i="14"/>
  <c r="AN139" i="14"/>
  <c r="AP147" i="14"/>
  <c r="AN146" i="14"/>
  <c r="AL147" i="14"/>
  <c r="AL136" i="14"/>
  <c r="AN134" i="14"/>
  <c r="AP137" i="14"/>
  <c r="AL142" i="14"/>
  <c r="AN136" i="14"/>
  <c r="AN145" i="14"/>
  <c r="AN12" i="23"/>
  <c r="AN13" i="23"/>
  <c r="AN16" i="23"/>
  <c r="AN8" i="23"/>
  <c r="AP19" i="23"/>
  <c r="AP12" i="23"/>
  <c r="AP14" i="23"/>
  <c r="AP20" i="23"/>
  <c r="AN19" i="23"/>
  <c r="AN10" i="23"/>
  <c r="AP11" i="23"/>
  <c r="AP13" i="23"/>
  <c r="AY6" i="23" s="1"/>
  <c r="AN112" i="22"/>
  <c r="AP105" i="22"/>
  <c r="AP107" i="22"/>
  <c r="AQ111" i="22"/>
  <c r="AO105" i="22"/>
  <c r="AM101" i="22"/>
  <c r="AM99" i="22"/>
  <c r="AM112" i="22"/>
  <c r="AM103" i="22"/>
  <c r="AQ109" i="22"/>
  <c r="AO102" i="22"/>
  <c r="AQ106" i="22"/>
  <c r="AE114" i="22"/>
  <c r="AP104" i="22"/>
  <c r="AY99" i="22" s="1"/>
  <c r="AP110" i="22"/>
  <c r="AO108" i="22"/>
  <c r="AP100" i="22"/>
  <c r="AN108" i="22"/>
  <c r="AQ107" i="22"/>
  <c r="AM102" i="22"/>
  <c r="AM100" i="22"/>
  <c r="AQ108" i="22"/>
  <c r="AM104" i="22"/>
  <c r="AV99" i="22" s="1"/>
  <c r="AQ113" i="22"/>
  <c r="AZ101" i="22" s="1"/>
  <c r="AQ105" i="22"/>
  <c r="AO100" i="22"/>
  <c r="AP99" i="22"/>
  <c r="AN103" i="22"/>
  <c r="AQ82" i="22"/>
  <c r="AZ70" i="22" s="1"/>
  <c r="AN77" i="22"/>
  <c r="AP72" i="22"/>
  <c r="AP71" i="22"/>
  <c r="AN73" i="22"/>
  <c r="AW68" i="22" s="1"/>
  <c r="AN70" i="22"/>
  <c r="AP74" i="22"/>
  <c r="AY70" i="22" s="1"/>
  <c r="AP73" i="22"/>
  <c r="AY68" i="22" s="1"/>
  <c r="AP68" i="22"/>
  <c r="AP76" i="22"/>
  <c r="AP79" i="22"/>
  <c r="AO75" i="22"/>
  <c r="AO82" i="22"/>
  <c r="AX70" i="22" s="1"/>
  <c r="AF83" i="22"/>
  <c r="AP78" i="22"/>
  <c r="AP77" i="22"/>
  <c r="AP69" i="22"/>
  <c r="AQ38" i="22"/>
  <c r="AZ37" i="22" s="1"/>
  <c r="AQ42" i="22"/>
  <c r="AQ48" i="22"/>
  <c r="AQ44" i="22"/>
  <c r="AQ37" i="22"/>
  <c r="AQ41" i="22"/>
  <c r="AQ43" i="22"/>
  <c r="AM42" i="22"/>
  <c r="AV37" i="22" s="1"/>
  <c r="AM38" i="22"/>
  <c r="AM43" i="22"/>
  <c r="AM46" i="22"/>
  <c r="AQ12" i="22"/>
  <c r="AQ9" i="22"/>
  <c r="AN6" i="22"/>
  <c r="AQ15" i="22"/>
  <c r="AQ14" i="22"/>
  <c r="AN13" i="22"/>
  <c r="AM9" i="22"/>
  <c r="AN51" i="22"/>
  <c r="AP49" i="22"/>
  <c r="AN50" i="22"/>
  <c r="AN46" i="22"/>
  <c r="AY38" i="22"/>
  <c r="AM47" i="22"/>
  <c r="AP15" i="24"/>
  <c r="AP14" i="24"/>
  <c r="AL7" i="24"/>
  <c r="AL9" i="24"/>
  <c r="AT4" i="24" s="1"/>
  <c r="AL8" i="24"/>
  <c r="AL16" i="24"/>
  <c r="AT6" i="24" s="1"/>
  <c r="AO11" i="24"/>
  <c r="AP11" i="24"/>
  <c r="AP10" i="24"/>
  <c r="AL3" i="24"/>
  <c r="AL13" i="24"/>
  <c r="AC17" i="24"/>
  <c r="AN16" i="24"/>
  <c r="AN5" i="24"/>
  <c r="AN11" i="24"/>
  <c r="AM15" i="24"/>
  <c r="AU67" i="9"/>
  <c r="AU154" i="9"/>
  <c r="AV153" i="9"/>
  <c r="AV154" i="9"/>
  <c r="AV124" i="9"/>
  <c r="AV125" i="9"/>
  <c r="AU96" i="9"/>
  <c r="AV67" i="16"/>
  <c r="AW233" i="14"/>
  <c r="AN141" i="17"/>
  <c r="AO147" i="17"/>
  <c r="AO143" i="17"/>
  <c r="AK142" i="17"/>
  <c r="AO146" i="17"/>
  <c r="AO137" i="17"/>
  <c r="AM140" i="17"/>
  <c r="AM145" i="17"/>
  <c r="AM147" i="17"/>
  <c r="AM146" i="17"/>
  <c r="AM142" i="17"/>
  <c r="AV136" i="17" s="1"/>
  <c r="AK146" i="17"/>
  <c r="AK141" i="17"/>
  <c r="AO142" i="17"/>
  <c r="AM148" i="17"/>
  <c r="AM141" i="17"/>
  <c r="AE149" i="17"/>
  <c r="AM144" i="17"/>
  <c r="AN140" i="17"/>
  <c r="AO144" i="17"/>
  <c r="AN147" i="17"/>
  <c r="AO136" i="17"/>
  <c r="AK148" i="17"/>
  <c r="AO141" i="17"/>
  <c r="AN139" i="17"/>
  <c r="AM139" i="17"/>
  <c r="AP105" i="17"/>
  <c r="AL116" i="17"/>
  <c r="AL115" i="17"/>
  <c r="AP103" i="17"/>
  <c r="AP116" i="17"/>
  <c r="AP106" i="17"/>
  <c r="AP113" i="17"/>
  <c r="AL112" i="17"/>
  <c r="AU104" i="17" s="1"/>
  <c r="AP112" i="17"/>
  <c r="AL110" i="17"/>
  <c r="AP108" i="17"/>
  <c r="AP114" i="17"/>
  <c r="AH117" i="17"/>
  <c r="AU136" i="17"/>
  <c r="AU137" i="17"/>
  <c r="AM107" i="17"/>
  <c r="AM106" i="17"/>
  <c r="AE117" i="17"/>
  <c r="AM116" i="17"/>
  <c r="AM114" i="17"/>
  <c r="AM112" i="17"/>
  <c r="AM110" i="17"/>
  <c r="AV104" i="17" s="1"/>
  <c r="AM108" i="17"/>
  <c r="AM103" i="17"/>
  <c r="AM115" i="17"/>
  <c r="AM113" i="17"/>
  <c r="AM111" i="17"/>
  <c r="AM109" i="17"/>
  <c r="AM105" i="17"/>
  <c r="AM104" i="17"/>
  <c r="AS72" i="14"/>
  <c r="AO76" i="14"/>
  <c r="AO79" i="14"/>
  <c r="AO71" i="14"/>
  <c r="AN77" i="14"/>
  <c r="AW70" i="14" s="1"/>
  <c r="AN76" i="14"/>
  <c r="AF83" i="14"/>
  <c r="AG83" i="14"/>
  <c r="AO72" i="14"/>
  <c r="AO82" i="14"/>
  <c r="AO73" i="14"/>
  <c r="AO81" i="14"/>
  <c r="AO74" i="14"/>
  <c r="AK81" i="14"/>
  <c r="AK74" i="14"/>
  <c r="AO80" i="14"/>
  <c r="AK82" i="14"/>
  <c r="AN73" i="14"/>
  <c r="AN81" i="14"/>
  <c r="AO198" i="14"/>
  <c r="AO201" i="14"/>
  <c r="AK202" i="14"/>
  <c r="AK208" i="14"/>
  <c r="AK205" i="14"/>
  <c r="AK209" i="14"/>
  <c r="AC212" i="14"/>
  <c r="AM73" i="14"/>
  <c r="AM72" i="14"/>
  <c r="AE83" i="14"/>
  <c r="AM82" i="14"/>
  <c r="AM80" i="14"/>
  <c r="AM78" i="14"/>
  <c r="AM76" i="14"/>
  <c r="AV70" i="14" s="1"/>
  <c r="AM81" i="14"/>
  <c r="AM79" i="14"/>
  <c r="AM77" i="14"/>
  <c r="AM75" i="14"/>
  <c r="AM71" i="14"/>
  <c r="AM70" i="14"/>
  <c r="AM74" i="14"/>
  <c r="AM69" i="14"/>
  <c r="AO210" i="14"/>
  <c r="AO203" i="14"/>
  <c r="AO211" i="14"/>
  <c r="AK206" i="14"/>
  <c r="AT199" i="14" s="1"/>
  <c r="AK207" i="14"/>
  <c r="AK201" i="14"/>
  <c r="AM203" i="14"/>
  <c r="AM200" i="14"/>
  <c r="AM199" i="14"/>
  <c r="AM198" i="14"/>
  <c r="AM210" i="14"/>
  <c r="AM208" i="14"/>
  <c r="AM206" i="14"/>
  <c r="AM204" i="14"/>
  <c r="AM202" i="14"/>
  <c r="AM201" i="14"/>
  <c r="AE212" i="14"/>
  <c r="AM211" i="14"/>
  <c r="AM209" i="14"/>
  <c r="AM207" i="14"/>
  <c r="AM205" i="14"/>
  <c r="AV199" i="14" s="1"/>
  <c r="AO208" i="14"/>
  <c r="AO209" i="14"/>
  <c r="AO202" i="14"/>
  <c r="AO204" i="14"/>
  <c r="AO205" i="14"/>
  <c r="AG212" i="14"/>
  <c r="AO206" i="14"/>
  <c r="AX199" i="14" s="1"/>
  <c r="AO207" i="14"/>
  <c r="AK210" i="14"/>
  <c r="AK203" i="14"/>
  <c r="AK211" i="14"/>
  <c r="AD180" i="14"/>
  <c r="AM179" i="14"/>
  <c r="AV169" i="14" s="1"/>
  <c r="AN175" i="14"/>
  <c r="AN170" i="14"/>
  <c r="AN178" i="14"/>
  <c r="AN171" i="14"/>
  <c r="AN173" i="14"/>
  <c r="AF180" i="14"/>
  <c r="AN176" i="14"/>
  <c r="AM177" i="14"/>
  <c r="AM173" i="14"/>
  <c r="AV167" i="14" s="1"/>
  <c r="AN177" i="14"/>
  <c r="AN172" i="14"/>
  <c r="AM176" i="14"/>
  <c r="AN169" i="14"/>
  <c r="AN179" i="14"/>
  <c r="AL179" i="14"/>
  <c r="AL174" i="14"/>
  <c r="AL173" i="14"/>
  <c r="AL177" i="14"/>
  <c r="AP146" i="14"/>
  <c r="AP145" i="14"/>
  <c r="AP138" i="14"/>
  <c r="AS135" i="14" s="1"/>
  <c r="AP142" i="14"/>
  <c r="AP141" i="14"/>
  <c r="AH148" i="14"/>
  <c r="AL146" i="14"/>
  <c r="AL145" i="14"/>
  <c r="AN141" i="14"/>
  <c r="AF148" i="14"/>
  <c r="AN144" i="14"/>
  <c r="AL134" i="14"/>
  <c r="AL137" i="14"/>
  <c r="AP144" i="14"/>
  <c r="AP143" i="14"/>
  <c r="AO142" i="14"/>
  <c r="AX135" i="14" s="1"/>
  <c r="AO147" i="14"/>
  <c r="AL138" i="14"/>
  <c r="AL140" i="14"/>
  <c r="AL139" i="14"/>
  <c r="AN143" i="14"/>
  <c r="AN138" i="14"/>
  <c r="AO140" i="14"/>
  <c r="AP140" i="14"/>
  <c r="AP139" i="14"/>
  <c r="AL144" i="14"/>
  <c r="AN147" i="14"/>
  <c r="AO146" i="14"/>
  <c r="AO139" i="14"/>
  <c r="AG148" i="14"/>
  <c r="AC148" i="14"/>
  <c r="AO141" i="14"/>
  <c r="AO137" i="14"/>
  <c r="AO143" i="14"/>
  <c r="AP171" i="14"/>
  <c r="AP179" i="14"/>
  <c r="AO170" i="14"/>
  <c r="AO169" i="14"/>
  <c r="AG180" i="14"/>
  <c r="AO179" i="14"/>
  <c r="AO177" i="14"/>
  <c r="AO175" i="14"/>
  <c r="AO173" i="14"/>
  <c r="AO168" i="14"/>
  <c r="AO178" i="14"/>
  <c r="AO176" i="14"/>
  <c r="AO174" i="14"/>
  <c r="AX167" i="14" s="1"/>
  <c r="AO172" i="14"/>
  <c r="AO171" i="14"/>
  <c r="AO167" i="14"/>
  <c r="AO166" i="14"/>
  <c r="AP174" i="14"/>
  <c r="AP173" i="14"/>
  <c r="AH180" i="14"/>
  <c r="AL175" i="14"/>
  <c r="AU167" i="14" s="1"/>
  <c r="AP172" i="14"/>
  <c r="AK170" i="14"/>
  <c r="AK169" i="14"/>
  <c r="AC180" i="14"/>
  <c r="AK179" i="14"/>
  <c r="AK177" i="14"/>
  <c r="AK175" i="14"/>
  <c r="AK173" i="14"/>
  <c r="AK167" i="14"/>
  <c r="AK166" i="14"/>
  <c r="AK178" i="14"/>
  <c r="AK176" i="14"/>
  <c r="AK174" i="14"/>
  <c r="AT167" i="14" s="1"/>
  <c r="AK172" i="14"/>
  <c r="AK171" i="14"/>
  <c r="AK168" i="14"/>
  <c r="AP176" i="14"/>
  <c r="AP175" i="14"/>
  <c r="AL176" i="14"/>
  <c r="AP178" i="14"/>
  <c r="AL178" i="14"/>
  <c r="AK142" i="14"/>
  <c r="AT135" i="14" s="1"/>
  <c r="AK143" i="14"/>
  <c r="AK137" i="14"/>
  <c r="AK140" i="14"/>
  <c r="AK144" i="14"/>
  <c r="AK145" i="14"/>
  <c r="AK138" i="14"/>
  <c r="AK146" i="14"/>
  <c r="AK139" i="14"/>
  <c r="AK147" i="14"/>
  <c r="AM139" i="14"/>
  <c r="AM136" i="14"/>
  <c r="AM135" i="14"/>
  <c r="AM134" i="14"/>
  <c r="AM146" i="14"/>
  <c r="AM144" i="14"/>
  <c r="AM142" i="14"/>
  <c r="AM140" i="14"/>
  <c r="AM138" i="14"/>
  <c r="AM137" i="14"/>
  <c r="AE148" i="14"/>
  <c r="AM147" i="14"/>
  <c r="AM145" i="14"/>
  <c r="AM143" i="14"/>
  <c r="AM141" i="14"/>
  <c r="AV135" i="14" s="1"/>
  <c r="AO144" i="14"/>
  <c r="AO145" i="14"/>
  <c r="AK141" i="14"/>
  <c r="AN15" i="23"/>
  <c r="AN14" i="23"/>
  <c r="AN17" i="23"/>
  <c r="AP18" i="23"/>
  <c r="AP15" i="23"/>
  <c r="AP8" i="23"/>
  <c r="AP16" i="23"/>
  <c r="AP9" i="23"/>
  <c r="AP10" i="23"/>
  <c r="AN20" i="23"/>
  <c r="AN8" i="24"/>
  <c r="AN6" i="24"/>
  <c r="AV4" i="24" s="1"/>
  <c r="AN12" i="24"/>
  <c r="AN7" i="24"/>
  <c r="AN15" i="24"/>
  <c r="AN14" i="24"/>
  <c r="AO7" i="24"/>
  <c r="AW4" i="24" s="1"/>
  <c r="AM5" i="24"/>
  <c r="AM13" i="24"/>
  <c r="AM7" i="24"/>
  <c r="AM8" i="24"/>
  <c r="AO13" i="24"/>
  <c r="AK9" i="24"/>
  <c r="AS4" i="24" s="1"/>
  <c r="AO9" i="24"/>
  <c r="AK16" i="24"/>
  <c r="AO14" i="24"/>
  <c r="AK13" i="24"/>
  <c r="AK12" i="24"/>
  <c r="AO15" i="24"/>
  <c r="AO8" i="24"/>
  <c r="AO16" i="24"/>
  <c r="AW6" i="24" s="1"/>
  <c r="AK10" i="24"/>
  <c r="AK11" i="24"/>
  <c r="AK14" i="24"/>
  <c r="AK7" i="24"/>
  <c r="AO10" i="24"/>
  <c r="AG17" i="24"/>
  <c r="AM11" i="24"/>
  <c r="AM9" i="24"/>
  <c r="AM14" i="24"/>
  <c r="AM12" i="24"/>
  <c r="AU4" i="24" s="1"/>
  <c r="AM16" i="24"/>
  <c r="AM10" i="24"/>
  <c r="AK15" i="24"/>
  <c r="AK8" i="24"/>
  <c r="AO12" i="24"/>
  <c r="AO107" i="22"/>
  <c r="AP111" i="22"/>
  <c r="AF114" i="22"/>
  <c r="AN109" i="22"/>
  <c r="AP109" i="22"/>
  <c r="AP108" i="22"/>
  <c r="AO109" i="22"/>
  <c r="AO110" i="22"/>
  <c r="AO106" i="22"/>
  <c r="AN101" i="22"/>
  <c r="AN106" i="22"/>
  <c r="AN100" i="22"/>
  <c r="AN113" i="22"/>
  <c r="AW101" i="22" s="1"/>
  <c r="AP113" i="22"/>
  <c r="AP112" i="22"/>
  <c r="AP101" i="22"/>
  <c r="AH114" i="22"/>
  <c r="AO113" i="22"/>
  <c r="AX101" i="22" s="1"/>
  <c r="AN107" i="22"/>
  <c r="AN110" i="22"/>
  <c r="AN102" i="22"/>
  <c r="AP103" i="22"/>
  <c r="AP102" i="22"/>
  <c r="AM80" i="22"/>
  <c r="AO79" i="22"/>
  <c r="AG83" i="22"/>
  <c r="AM78" i="22"/>
  <c r="AO77" i="22"/>
  <c r="AO72" i="22"/>
  <c r="AN71" i="22"/>
  <c r="AN75" i="22"/>
  <c r="AN82" i="22"/>
  <c r="AN81" i="22"/>
  <c r="AO74" i="22"/>
  <c r="AO78" i="22"/>
  <c r="AO76" i="22"/>
  <c r="AN76" i="22"/>
  <c r="AN79" i="22"/>
  <c r="AM82" i="22"/>
  <c r="AV70" i="22" s="1"/>
  <c r="AI83" i="22"/>
  <c r="AN69" i="22"/>
  <c r="AN80" i="22"/>
  <c r="AN74" i="22"/>
  <c r="AN37" i="22"/>
  <c r="AN45" i="22"/>
  <c r="AN48" i="22"/>
  <c r="AN41" i="22"/>
  <c r="AI52" i="22"/>
  <c r="AH52" i="22"/>
  <c r="AN38" i="22"/>
  <c r="AN49" i="22"/>
  <c r="AN43" i="22"/>
  <c r="AN42" i="22"/>
  <c r="AW37" i="22" s="1"/>
  <c r="AQ45" i="22"/>
  <c r="AQ46" i="22"/>
  <c r="AQ51" i="22"/>
  <c r="AP51" i="22"/>
  <c r="AY39" i="22" s="1"/>
  <c r="AM45" i="22"/>
  <c r="AN39" i="22"/>
  <c r="AF52" i="22"/>
  <c r="AN47" i="22"/>
  <c r="AO111" i="22"/>
  <c r="AO112" i="22"/>
  <c r="AQ79" i="22"/>
  <c r="AQ78" i="22"/>
  <c r="AM79" i="22"/>
  <c r="AQ80" i="22"/>
  <c r="AQ81" i="22"/>
  <c r="AM44" i="22"/>
  <c r="AM51" i="22"/>
  <c r="AM49" i="22"/>
  <c r="AM48" i="22"/>
  <c r="AM50" i="22"/>
  <c r="AE52" i="22"/>
  <c r="AQ49" i="22"/>
  <c r="AQ47" i="22"/>
  <c r="AN17" i="22"/>
  <c r="AN15" i="22"/>
  <c r="AQ13" i="22"/>
  <c r="AQ16" i="22"/>
  <c r="AQ19" i="22"/>
  <c r="AQ10" i="22"/>
  <c r="AQ18" i="22"/>
  <c r="AM5" i="22"/>
  <c r="AM16" i="22"/>
  <c r="AM15" i="22"/>
  <c r="AM18" i="22"/>
  <c r="AN18" i="22"/>
  <c r="AN14" i="22"/>
  <c r="AN8" i="22"/>
  <c r="AM12" i="22"/>
  <c r="AM11" i="22"/>
  <c r="AV6" i="22" s="1"/>
  <c r="AM14" i="22"/>
  <c r="AQ20" i="22"/>
  <c r="AQ8" i="22"/>
  <c r="AM13" i="22"/>
  <c r="AM10" i="22"/>
  <c r="AM6" i="22"/>
  <c r="AM8" i="22"/>
  <c r="AE21" i="22"/>
  <c r="AF21" i="22"/>
  <c r="AN20" i="22"/>
  <c r="AW8" i="22" s="1"/>
  <c r="AN16" i="22"/>
  <c r="AN10" i="22"/>
  <c r="AQ11" i="22"/>
  <c r="AM17" i="22"/>
  <c r="AM19" i="22"/>
  <c r="AM7" i="22"/>
  <c r="AO20" i="22"/>
  <c r="AO16" i="22"/>
  <c r="AO12" i="22"/>
  <c r="AO17" i="22"/>
  <c r="AO13" i="22"/>
  <c r="AG21" i="22"/>
  <c r="AO18" i="22"/>
  <c r="AO14" i="22"/>
  <c r="AO9" i="22"/>
  <c r="AO8" i="22"/>
  <c r="AX6" i="22" s="1"/>
  <c r="AO15" i="22"/>
  <c r="AO19" i="22"/>
  <c r="AO11" i="22"/>
  <c r="AO10" i="22"/>
  <c r="AO5" i="22"/>
  <c r="AO7" i="22"/>
  <c r="AO6" i="22"/>
  <c r="AT201" i="14" l="1"/>
  <c r="AW169" i="14"/>
  <c r="AS168" i="14"/>
  <c r="AY7" i="23"/>
  <c r="AX6" i="24"/>
  <c r="AW70" i="22"/>
  <c r="AX72" i="14"/>
  <c r="AS137" i="17"/>
  <c r="AT138" i="17"/>
  <c r="AT105" i="17"/>
  <c r="AT106" i="17"/>
  <c r="AU136" i="14"/>
  <c r="AZ8" i="23"/>
  <c r="AW8" i="23"/>
  <c r="AZ39" i="22"/>
  <c r="AY7" i="22"/>
  <c r="AZ8" i="22"/>
  <c r="AY8" i="22"/>
  <c r="AU72" i="14"/>
  <c r="AT71" i="14"/>
  <c r="AS200" i="14"/>
  <c r="AT72" i="14"/>
  <c r="AW138" i="17"/>
  <c r="AS138" i="17"/>
  <c r="AX106" i="17"/>
  <c r="AW106" i="17"/>
  <c r="AU106" i="17"/>
  <c r="AU201" i="14"/>
  <c r="AT137" i="14"/>
  <c r="AW137" i="14"/>
  <c r="AU6" i="24"/>
  <c r="AV101" i="22"/>
  <c r="AY101" i="22"/>
  <c r="AW72" i="14"/>
  <c r="AS201" i="14"/>
  <c r="AY8" i="23"/>
  <c r="AV72" i="14"/>
  <c r="AV71" i="14"/>
  <c r="AV137" i="17"/>
  <c r="AV138" i="17"/>
  <c r="AX138" i="17"/>
  <c r="AS105" i="17"/>
  <c r="AV105" i="17"/>
  <c r="AV106" i="17"/>
  <c r="AU105" i="17"/>
  <c r="AS106" i="17"/>
  <c r="AW201" i="14"/>
  <c r="AU200" i="14"/>
  <c r="AV200" i="14"/>
  <c r="AV201" i="14"/>
  <c r="AV168" i="14"/>
  <c r="AX137" i="14"/>
  <c r="AV137" i="14"/>
  <c r="AU137" i="14"/>
  <c r="AS136" i="14"/>
  <c r="AV136" i="14"/>
  <c r="AT136" i="14"/>
  <c r="AY100" i="22"/>
  <c r="AY69" i="22"/>
  <c r="AV39" i="22"/>
  <c r="AW5" i="24"/>
  <c r="AS6" i="24"/>
  <c r="AV6" i="24"/>
  <c r="AX136" i="17"/>
  <c r="AT200" i="14"/>
  <c r="AX201" i="14"/>
  <c r="AU168" i="14"/>
  <c r="AT168" i="14"/>
  <c r="AS137" i="14"/>
  <c r="AT169" i="14"/>
  <c r="AX169" i="14"/>
  <c r="AS169" i="14"/>
  <c r="AU169" i="14"/>
  <c r="AW39" i="22"/>
  <c r="AV8" i="22"/>
  <c r="AX8" i="22"/>
  <c r="Z85" i="17" l="1"/>
  <c r="AS71" i="17" s="1"/>
  <c r="Y85" i="17"/>
  <c r="AX71" i="17" s="1"/>
  <c r="X85" i="17"/>
  <c r="AW71" i="17" s="1"/>
  <c r="W85" i="17"/>
  <c r="V85" i="17"/>
  <c r="AU71" i="17" s="1"/>
  <c r="U85" i="17"/>
  <c r="AT71" i="17" s="1"/>
  <c r="Z84" i="17"/>
  <c r="AH84" i="17" s="1"/>
  <c r="Y84" i="17"/>
  <c r="X84" i="17"/>
  <c r="W84" i="17"/>
  <c r="V84" i="17"/>
  <c r="U84" i="17"/>
  <c r="Z83" i="17"/>
  <c r="AH83" i="17" s="1"/>
  <c r="Y83" i="17"/>
  <c r="AG83" i="17" s="1"/>
  <c r="X83" i="17"/>
  <c r="AF83" i="17" s="1"/>
  <c r="W83" i="17"/>
  <c r="V83" i="17"/>
  <c r="AD83" i="17" s="1"/>
  <c r="U83" i="17"/>
  <c r="AC83" i="17" s="1"/>
  <c r="Z82" i="17"/>
  <c r="AH82" i="17" s="1"/>
  <c r="Y82" i="17"/>
  <c r="X82" i="17"/>
  <c r="W82" i="17"/>
  <c r="V82" i="17"/>
  <c r="U82" i="17"/>
  <c r="AC82" i="17" s="1"/>
  <c r="Z81" i="17"/>
  <c r="AH81" i="17" s="1"/>
  <c r="Y81" i="17"/>
  <c r="X81" i="17"/>
  <c r="W81" i="17"/>
  <c r="V81" i="17"/>
  <c r="U81" i="17"/>
  <c r="Z80" i="17"/>
  <c r="AH80" i="17" s="1"/>
  <c r="Y80" i="17"/>
  <c r="X80" i="17"/>
  <c r="W80" i="17"/>
  <c r="V80" i="17"/>
  <c r="U80" i="17"/>
  <c r="Z79" i="17"/>
  <c r="AH79" i="17" s="1"/>
  <c r="Y79" i="17"/>
  <c r="X79" i="17"/>
  <c r="W79" i="17"/>
  <c r="V79" i="17"/>
  <c r="U79" i="17"/>
  <c r="Z78" i="17"/>
  <c r="AH78" i="17" s="1"/>
  <c r="Y78" i="17"/>
  <c r="X78" i="17"/>
  <c r="W78" i="17"/>
  <c r="V78" i="17"/>
  <c r="U78" i="17"/>
  <c r="Z77" i="17"/>
  <c r="AH77" i="17" s="1"/>
  <c r="Y77" i="17"/>
  <c r="X77" i="17"/>
  <c r="AF77" i="17" s="1"/>
  <c r="W77" i="17"/>
  <c r="V77" i="17"/>
  <c r="U77" i="17"/>
  <c r="AS76" i="17"/>
  <c r="Z76" i="17"/>
  <c r="Y76" i="17"/>
  <c r="AG76" i="17" s="1"/>
  <c r="X76" i="17"/>
  <c r="AF76" i="17" s="1"/>
  <c r="W76" i="17"/>
  <c r="V76" i="17"/>
  <c r="U76" i="17"/>
  <c r="AC76" i="17" s="1"/>
  <c r="Z75" i="17"/>
  <c r="Y75" i="17"/>
  <c r="X75" i="17"/>
  <c r="AF75" i="17" s="1"/>
  <c r="W75" i="17"/>
  <c r="V75" i="17"/>
  <c r="U75" i="17"/>
  <c r="Z74" i="17"/>
  <c r="Y74" i="17"/>
  <c r="X74" i="17"/>
  <c r="W74" i="17"/>
  <c r="V74" i="17"/>
  <c r="U74" i="17"/>
  <c r="Z73" i="17"/>
  <c r="Y73" i="17"/>
  <c r="X73" i="17"/>
  <c r="W73" i="17"/>
  <c r="V73" i="17"/>
  <c r="U73" i="17"/>
  <c r="Z72" i="17"/>
  <c r="Y72" i="17"/>
  <c r="AG72" i="17" s="1"/>
  <c r="X72" i="17"/>
  <c r="W72" i="17"/>
  <c r="V72" i="17"/>
  <c r="U72" i="17"/>
  <c r="AC72" i="17" s="1"/>
  <c r="Z71" i="17"/>
  <c r="Y71" i="17"/>
  <c r="X71" i="17"/>
  <c r="W71" i="17"/>
  <c r="V71" i="17"/>
  <c r="U71" i="17"/>
  <c r="Z70" i="17"/>
  <c r="AH70" i="17" s="1"/>
  <c r="Y70" i="17"/>
  <c r="AO70" i="17" s="1"/>
  <c r="X70" i="17"/>
  <c r="AN70" i="17" s="1"/>
  <c r="W70" i="17"/>
  <c r="AE70" i="17" s="1"/>
  <c r="V70" i="17"/>
  <c r="AD70" i="17" s="1"/>
  <c r="U70" i="17"/>
  <c r="AK70" i="17" s="1"/>
  <c r="AK69" i="17"/>
  <c r="AC69" i="17"/>
  <c r="U69" i="17"/>
  <c r="AK37" i="17"/>
  <c r="AK3" i="17"/>
  <c r="U37" i="17"/>
  <c r="U3" i="17"/>
  <c r="Z116" i="14"/>
  <c r="AS102" i="14" s="1"/>
  <c r="Y116" i="14"/>
  <c r="AX102" i="14" s="1"/>
  <c r="X116" i="14"/>
  <c r="W116" i="14"/>
  <c r="V116" i="14"/>
  <c r="AU102" i="14" s="1"/>
  <c r="U116" i="14"/>
  <c r="AT102" i="14" s="1"/>
  <c r="Z115" i="14"/>
  <c r="Y115" i="14"/>
  <c r="X115" i="14"/>
  <c r="W115" i="14"/>
  <c r="V115" i="14"/>
  <c r="AD115" i="14" s="1"/>
  <c r="U115" i="14"/>
  <c r="Z114" i="14"/>
  <c r="Y114" i="14"/>
  <c r="AG114" i="14" s="1"/>
  <c r="X114" i="14"/>
  <c r="AF114" i="14" s="1"/>
  <c r="W114" i="14"/>
  <c r="V114" i="14"/>
  <c r="AD114" i="14" s="1"/>
  <c r="U114" i="14"/>
  <c r="AC114" i="14" s="1"/>
  <c r="Z113" i="14"/>
  <c r="Y113" i="14"/>
  <c r="X113" i="14"/>
  <c r="W113" i="14"/>
  <c r="AE113" i="14" s="1"/>
  <c r="V113" i="14"/>
  <c r="U113" i="14"/>
  <c r="AC113" i="14" s="1"/>
  <c r="Z112" i="14"/>
  <c r="Y112" i="14"/>
  <c r="X112" i="14"/>
  <c r="W112" i="14"/>
  <c r="V112" i="14"/>
  <c r="U112" i="14"/>
  <c r="AC112" i="14" s="1"/>
  <c r="Z111" i="14"/>
  <c r="Y111" i="14"/>
  <c r="X111" i="14"/>
  <c r="W111" i="14"/>
  <c r="V111" i="14"/>
  <c r="U111" i="14"/>
  <c r="AC111" i="14" s="1"/>
  <c r="Z110" i="14"/>
  <c r="Y110" i="14"/>
  <c r="X110" i="14"/>
  <c r="W110" i="14"/>
  <c r="V110" i="14"/>
  <c r="U110" i="14"/>
  <c r="Z109" i="14"/>
  <c r="AH109" i="14" s="1"/>
  <c r="Y109" i="14"/>
  <c r="X109" i="14"/>
  <c r="W109" i="14"/>
  <c r="V109" i="14"/>
  <c r="U109" i="14"/>
  <c r="AC109" i="14" s="1"/>
  <c r="Z108" i="14"/>
  <c r="AH108" i="14" s="1"/>
  <c r="Y108" i="14"/>
  <c r="X108" i="14"/>
  <c r="W108" i="14"/>
  <c r="AE108" i="14" s="1"/>
  <c r="V108" i="14"/>
  <c r="U108" i="14"/>
  <c r="AC108" i="14" s="1"/>
  <c r="AS107" i="14"/>
  <c r="Z107" i="14"/>
  <c r="Y107" i="14"/>
  <c r="X107" i="14"/>
  <c r="W107" i="14"/>
  <c r="V107" i="14"/>
  <c r="U107" i="14"/>
  <c r="Z106" i="14"/>
  <c r="Y106" i="14"/>
  <c r="X106" i="14"/>
  <c r="W106" i="14"/>
  <c r="AE106" i="14" s="1"/>
  <c r="V106" i="14"/>
  <c r="AD106" i="14" s="1"/>
  <c r="U106" i="14"/>
  <c r="Z105" i="14"/>
  <c r="Y105" i="14"/>
  <c r="X105" i="14"/>
  <c r="W105" i="14"/>
  <c r="V105" i="14"/>
  <c r="AD105" i="14" s="1"/>
  <c r="U105" i="14"/>
  <c r="Z104" i="14"/>
  <c r="Y104" i="14"/>
  <c r="X104" i="14"/>
  <c r="W104" i="14"/>
  <c r="V104" i="14"/>
  <c r="U104" i="14"/>
  <c r="Z103" i="14"/>
  <c r="Y103" i="14"/>
  <c r="X103" i="14"/>
  <c r="W103" i="14"/>
  <c r="V103" i="14"/>
  <c r="AD103" i="14" s="1"/>
  <c r="U103" i="14"/>
  <c r="AV102" i="14"/>
  <c r="Z102" i="14"/>
  <c r="Y102" i="14"/>
  <c r="X102" i="14"/>
  <c r="W102" i="14"/>
  <c r="V102" i="14"/>
  <c r="U102" i="14"/>
  <c r="Z101" i="14"/>
  <c r="AH101" i="14" s="1"/>
  <c r="Y101" i="14"/>
  <c r="AO101" i="14" s="1"/>
  <c r="X101" i="14"/>
  <c r="AN101" i="14" s="1"/>
  <c r="W101" i="14"/>
  <c r="AE101" i="14" s="1"/>
  <c r="V101" i="14"/>
  <c r="AD101" i="14" s="1"/>
  <c r="U101" i="14"/>
  <c r="AK101" i="14" s="1"/>
  <c r="AK100" i="14"/>
  <c r="AC100" i="14"/>
  <c r="U100" i="14"/>
  <c r="AH71" i="17" l="1"/>
  <c r="AP74" i="17" s="1"/>
  <c r="AH72" i="17"/>
  <c r="AH73" i="17"/>
  <c r="AH74" i="17"/>
  <c r="AH75" i="17"/>
  <c r="AP82" i="17" s="1"/>
  <c r="AH76" i="17"/>
  <c r="AC107" i="14"/>
  <c r="AG102" i="14"/>
  <c r="AO102" i="14" s="1"/>
  <c r="AF105" i="14"/>
  <c r="AD72" i="17"/>
  <c r="AF74" i="17"/>
  <c r="AH110" i="14"/>
  <c r="AH111" i="14"/>
  <c r="AH114" i="14"/>
  <c r="AC102" i="14"/>
  <c r="AK102" i="14" s="1"/>
  <c r="AD74" i="17"/>
  <c r="AH104" i="14"/>
  <c r="AH105" i="14"/>
  <c r="AH106" i="14"/>
  <c r="AG108" i="14"/>
  <c r="AG109" i="14"/>
  <c r="AG111" i="14"/>
  <c r="AG112" i="14"/>
  <c r="AG113" i="14"/>
  <c r="AF106" i="14"/>
  <c r="AD77" i="17"/>
  <c r="AD78" i="17"/>
  <c r="AD79" i="17"/>
  <c r="AD80" i="17"/>
  <c r="AD81" i="17"/>
  <c r="AD82" i="17"/>
  <c r="AD108" i="14"/>
  <c r="AD109" i="14"/>
  <c r="AD110" i="14"/>
  <c r="AD75" i="17"/>
  <c r="AG77" i="17"/>
  <c r="AG78" i="17"/>
  <c r="AG80" i="17"/>
  <c r="AG81" i="17"/>
  <c r="AG82" i="17"/>
  <c r="AD84" i="17"/>
  <c r="AD73" i="17"/>
  <c r="AE75" i="17"/>
  <c r="AD76" i="17"/>
  <c r="AG107" i="14"/>
  <c r="AF108" i="14"/>
  <c r="AF111" i="14"/>
  <c r="AD71" i="17"/>
  <c r="AL71" i="17" s="1"/>
  <c r="AC77" i="17"/>
  <c r="AC78" i="17"/>
  <c r="AC80" i="17"/>
  <c r="AC81" i="17"/>
  <c r="AE82" i="17"/>
  <c r="AF80" i="17"/>
  <c r="AF82" i="17"/>
  <c r="AE77" i="17"/>
  <c r="AE76" i="17"/>
  <c r="AD102" i="14"/>
  <c r="AL103" i="14" s="1"/>
  <c r="AH102" i="14"/>
  <c r="AP102" i="14" s="1"/>
  <c r="AW102" i="14"/>
  <c r="AH103" i="14"/>
  <c r="AF107" i="14"/>
  <c r="AD111" i="14"/>
  <c r="AD113" i="14"/>
  <c r="AH113" i="14"/>
  <c r="AD104" i="14"/>
  <c r="AD107" i="14"/>
  <c r="AH107" i="14"/>
  <c r="AD112" i="14"/>
  <c r="AH112" i="14"/>
  <c r="AF113" i="14"/>
  <c r="AE107" i="14"/>
  <c r="AV71" i="17"/>
  <c r="AE74" i="17"/>
  <c r="AE79" i="17"/>
  <c r="AE71" i="17"/>
  <c r="AE73" i="17"/>
  <c r="AE84" i="17"/>
  <c r="AF71" i="17"/>
  <c r="AN71" i="17" s="1"/>
  <c r="AE72" i="17"/>
  <c r="AF73" i="17"/>
  <c r="AE78" i="17"/>
  <c r="AF79" i="17"/>
  <c r="AE81" i="17"/>
  <c r="AF84" i="17"/>
  <c r="AC71" i="17"/>
  <c r="AK71" i="17" s="1"/>
  <c r="AG71" i="17"/>
  <c r="AO71" i="17" s="1"/>
  <c r="AF72" i="17"/>
  <c r="AC73" i="17"/>
  <c r="AG73" i="17"/>
  <c r="AF78" i="17"/>
  <c r="AC79" i="17"/>
  <c r="AG79" i="17"/>
  <c r="AE80" i="17"/>
  <c r="AF81" i="17"/>
  <c r="AE83" i="17"/>
  <c r="AC84" i="17"/>
  <c r="AG84" i="17"/>
  <c r="AC70" i="17"/>
  <c r="AF70" i="17"/>
  <c r="AC74" i="17"/>
  <c r="AG75" i="17"/>
  <c r="AG70" i="17"/>
  <c r="AP70" i="17"/>
  <c r="AK72" i="17"/>
  <c r="AH85" i="17"/>
  <c r="AP73" i="17"/>
  <c r="AP71" i="17"/>
  <c r="AP77" i="17"/>
  <c r="AL70" i="17"/>
  <c r="AG74" i="17"/>
  <c r="AC75" i="17"/>
  <c r="AM70" i="17"/>
  <c r="AE105" i="14"/>
  <c r="AE103" i="14"/>
  <c r="AE104" i="14"/>
  <c r="AE110" i="14"/>
  <c r="AE115" i="14"/>
  <c r="AE102" i="14"/>
  <c r="AF103" i="14"/>
  <c r="AF104" i="14"/>
  <c r="AE109" i="14"/>
  <c r="AF110" i="14"/>
  <c r="AE112" i="14"/>
  <c r="AF115" i="14"/>
  <c r="AF102" i="14"/>
  <c r="AN102" i="14" s="1"/>
  <c r="AC103" i="14"/>
  <c r="AG103" i="14"/>
  <c r="AC104" i="14"/>
  <c r="AG104" i="14"/>
  <c r="AF109" i="14"/>
  <c r="AC110" i="14"/>
  <c r="AG110" i="14"/>
  <c r="AE111" i="14"/>
  <c r="AF112" i="14"/>
  <c r="AE114" i="14"/>
  <c r="AC115" i="14"/>
  <c r="AG115" i="14"/>
  <c r="AF101" i="14"/>
  <c r="AG101" i="14"/>
  <c r="AP101" i="14"/>
  <c r="AC106" i="14"/>
  <c r="AG106" i="14"/>
  <c r="AC101" i="14"/>
  <c r="AL101" i="14"/>
  <c r="AM101" i="14"/>
  <c r="AC105" i="14"/>
  <c r="AG105" i="14"/>
  <c r="AH115" i="14"/>
  <c r="Z50" i="21"/>
  <c r="AS36" i="21" s="1"/>
  <c r="Y50" i="21"/>
  <c r="AX36" i="21" s="1"/>
  <c r="X50" i="21"/>
  <c r="W50" i="21"/>
  <c r="AV36" i="21" s="1"/>
  <c r="V50" i="21"/>
  <c r="AU36" i="21" s="1"/>
  <c r="U50" i="21"/>
  <c r="Z49" i="21"/>
  <c r="Y49" i="21"/>
  <c r="AG49" i="21" s="1"/>
  <c r="X49" i="21"/>
  <c r="W49" i="21"/>
  <c r="V49" i="21"/>
  <c r="U49" i="21"/>
  <c r="Z48" i="21"/>
  <c r="AH48" i="21" s="1"/>
  <c r="Y48" i="21"/>
  <c r="AG48" i="21" s="1"/>
  <c r="X48" i="21"/>
  <c r="AF48" i="21" s="1"/>
  <c r="W48" i="21"/>
  <c r="V48" i="21"/>
  <c r="U48" i="21"/>
  <c r="AC48" i="21" s="1"/>
  <c r="Z47" i="21"/>
  <c r="Y47" i="21"/>
  <c r="X47" i="21"/>
  <c r="W47" i="21"/>
  <c r="V47" i="21"/>
  <c r="U47" i="21"/>
  <c r="Z46" i="21"/>
  <c r="Y46" i="21"/>
  <c r="X46" i="21"/>
  <c r="AF46" i="21" s="1"/>
  <c r="W46" i="21"/>
  <c r="V46" i="21"/>
  <c r="U46" i="21"/>
  <c r="Z45" i="21"/>
  <c r="Y45" i="21"/>
  <c r="X45" i="21"/>
  <c r="W45" i="21"/>
  <c r="V45" i="21"/>
  <c r="U45" i="21"/>
  <c r="Z44" i="21"/>
  <c r="Y44" i="21"/>
  <c r="AG44" i="21" s="1"/>
  <c r="X44" i="21"/>
  <c r="AF44" i="21" s="1"/>
  <c r="W44" i="21"/>
  <c r="V44" i="21"/>
  <c r="U44" i="21"/>
  <c r="Z43" i="21"/>
  <c r="Y43" i="21"/>
  <c r="AG43" i="21" s="1"/>
  <c r="X43" i="21"/>
  <c r="AF43" i="21" s="1"/>
  <c r="W43" i="21"/>
  <c r="AE43" i="21" s="1"/>
  <c r="V43" i="21"/>
  <c r="U43" i="21"/>
  <c r="Z42" i="21"/>
  <c r="Y42" i="21"/>
  <c r="AG42" i="21" s="1"/>
  <c r="X42" i="21"/>
  <c r="W42" i="21"/>
  <c r="V42" i="21"/>
  <c r="U42" i="21"/>
  <c r="AS41" i="21"/>
  <c r="Z41" i="21"/>
  <c r="Y41" i="21"/>
  <c r="X41" i="21"/>
  <c r="W41" i="21"/>
  <c r="AE41" i="21" s="1"/>
  <c r="V41" i="21"/>
  <c r="U41" i="21"/>
  <c r="Z40" i="21"/>
  <c r="Y40" i="21"/>
  <c r="X40" i="21"/>
  <c r="W40" i="21"/>
  <c r="V40" i="21"/>
  <c r="U40" i="21"/>
  <c r="Z39" i="21"/>
  <c r="Y39" i="21"/>
  <c r="X39" i="21"/>
  <c r="W39" i="21"/>
  <c r="AE39" i="21" s="1"/>
  <c r="V39" i="21"/>
  <c r="U39" i="21"/>
  <c r="Z38" i="21"/>
  <c r="Y38" i="21"/>
  <c r="AG38" i="21" s="1"/>
  <c r="X38" i="21"/>
  <c r="W38" i="21"/>
  <c r="V38" i="21"/>
  <c r="U38" i="21"/>
  <c r="Z37" i="21"/>
  <c r="Y37" i="21"/>
  <c r="X37" i="21"/>
  <c r="W37" i="21"/>
  <c r="AE37" i="21" s="1"/>
  <c r="V37" i="21"/>
  <c r="U37" i="21"/>
  <c r="Z36" i="21"/>
  <c r="Y36" i="21"/>
  <c r="X36" i="21"/>
  <c r="W36" i="21"/>
  <c r="V36" i="21"/>
  <c r="U36" i="21"/>
  <c r="Z35" i="21"/>
  <c r="AP35" i="21" s="1"/>
  <c r="Y35" i="21"/>
  <c r="AG35" i="21" s="1"/>
  <c r="X35" i="21"/>
  <c r="W35" i="21"/>
  <c r="AM35" i="21" s="1"/>
  <c r="V35" i="21"/>
  <c r="AL35" i="21" s="1"/>
  <c r="U35" i="21"/>
  <c r="AC35" i="21" s="1"/>
  <c r="AK34" i="21"/>
  <c r="AC34" i="21"/>
  <c r="U34" i="21"/>
  <c r="Z17" i="21"/>
  <c r="AS3" i="21" s="1"/>
  <c r="Y17" i="21"/>
  <c r="X17" i="21"/>
  <c r="AW3" i="21" s="1"/>
  <c r="W17" i="21"/>
  <c r="AV3" i="21" s="1"/>
  <c r="V17" i="21"/>
  <c r="AU3" i="21" s="1"/>
  <c r="U17" i="21"/>
  <c r="AT3" i="21" s="1"/>
  <c r="Z16" i="21"/>
  <c r="AH16" i="21" s="1"/>
  <c r="Y16" i="21"/>
  <c r="X16" i="21"/>
  <c r="W16" i="21"/>
  <c r="AE16" i="21" s="1"/>
  <c r="V16" i="21"/>
  <c r="AD16" i="21" s="1"/>
  <c r="U16" i="21"/>
  <c r="Z15" i="21"/>
  <c r="AH15" i="21" s="1"/>
  <c r="Y15" i="21"/>
  <c r="X15" i="21"/>
  <c r="W15" i="21"/>
  <c r="AE15" i="21" s="1"/>
  <c r="V15" i="21"/>
  <c r="AD15" i="21" s="1"/>
  <c r="U15" i="21"/>
  <c r="AC15" i="21" s="1"/>
  <c r="Z14" i="21"/>
  <c r="Y14" i="21"/>
  <c r="X14" i="21"/>
  <c r="W14" i="21"/>
  <c r="AE14" i="21" s="1"/>
  <c r="V14" i="21"/>
  <c r="U14" i="21"/>
  <c r="Z13" i="21"/>
  <c r="Y13" i="21"/>
  <c r="X13" i="21"/>
  <c r="W13" i="21"/>
  <c r="V13" i="21"/>
  <c r="U13" i="21"/>
  <c r="Z12" i="21"/>
  <c r="Y12" i="21"/>
  <c r="X12" i="21"/>
  <c r="W12" i="21"/>
  <c r="V12" i="21"/>
  <c r="AD12" i="21" s="1"/>
  <c r="U12" i="21"/>
  <c r="Z11" i="21"/>
  <c r="Y11" i="21"/>
  <c r="X11" i="21"/>
  <c r="W11" i="21"/>
  <c r="V11" i="21"/>
  <c r="U11" i="21"/>
  <c r="Z10" i="21"/>
  <c r="Y10" i="21"/>
  <c r="X10" i="21"/>
  <c r="W10" i="21"/>
  <c r="V10" i="21"/>
  <c r="AD10" i="21" s="1"/>
  <c r="U10" i="21"/>
  <c r="Z9" i="21"/>
  <c r="Y9" i="21"/>
  <c r="X9" i="21"/>
  <c r="W9" i="21"/>
  <c r="V9" i="21"/>
  <c r="U9" i="21"/>
  <c r="AS8" i="21"/>
  <c r="Z8" i="21"/>
  <c r="Y8" i="21"/>
  <c r="X8" i="21"/>
  <c r="W8" i="21"/>
  <c r="V8" i="21"/>
  <c r="U8" i="21"/>
  <c r="Z7" i="21"/>
  <c r="Y7" i="21"/>
  <c r="X7" i="21"/>
  <c r="W7" i="21"/>
  <c r="V7" i="21"/>
  <c r="U7" i="21"/>
  <c r="Z6" i="21"/>
  <c r="Y6" i="21"/>
  <c r="X6" i="21"/>
  <c r="W6" i="21"/>
  <c r="V6" i="21"/>
  <c r="U6" i="21"/>
  <c r="Z5" i="21"/>
  <c r="Y5" i="21"/>
  <c r="X5" i="21"/>
  <c r="W5" i="21"/>
  <c r="V5" i="21"/>
  <c r="U5" i="21"/>
  <c r="Z4" i="21"/>
  <c r="Y4" i="21"/>
  <c r="X4" i="21"/>
  <c r="W4" i="21"/>
  <c r="V4" i="21"/>
  <c r="U4" i="21"/>
  <c r="Z3" i="21"/>
  <c r="Y3" i="21"/>
  <c r="X3" i="21"/>
  <c r="W3" i="21"/>
  <c r="V3" i="21"/>
  <c r="U3" i="21"/>
  <c r="Z2" i="21"/>
  <c r="AH2" i="21" s="1"/>
  <c r="Y2" i="21"/>
  <c r="AG2" i="21" s="1"/>
  <c r="X2" i="21"/>
  <c r="AN2" i="21" s="1"/>
  <c r="W2" i="21"/>
  <c r="AE2" i="21" s="1"/>
  <c r="V2" i="21"/>
  <c r="AD2" i="21" s="1"/>
  <c r="U2" i="21"/>
  <c r="AK2" i="21" s="1"/>
  <c r="AK1" i="21"/>
  <c r="AC1" i="21"/>
  <c r="U1" i="21"/>
  <c r="AP83" i="17" l="1"/>
  <c r="AP79" i="17"/>
  <c r="AP75" i="17"/>
  <c r="AS72" i="17" s="1"/>
  <c r="AP81" i="17"/>
  <c r="AP84" i="17"/>
  <c r="AS74" i="17" s="1"/>
  <c r="AP72" i="17"/>
  <c r="AP78" i="17"/>
  <c r="AP76" i="17"/>
  <c r="AP80" i="17"/>
  <c r="AC47" i="21"/>
  <c r="AD4" i="21"/>
  <c r="AD5" i="21"/>
  <c r="AD8" i="21"/>
  <c r="AC13" i="21"/>
  <c r="AD13" i="21"/>
  <c r="AG46" i="21"/>
  <c r="AE48" i="21"/>
  <c r="AC43" i="21"/>
  <c r="AC44" i="21"/>
  <c r="AC45" i="21"/>
  <c r="AC46" i="21"/>
  <c r="AD35" i="21"/>
  <c r="AG6" i="21"/>
  <c r="AG9" i="21"/>
  <c r="AL78" i="17"/>
  <c r="AL77" i="17"/>
  <c r="AL75" i="17"/>
  <c r="AL74" i="17"/>
  <c r="AL80" i="17"/>
  <c r="AU72" i="17" s="1"/>
  <c r="AL76" i="17"/>
  <c r="AM75" i="17"/>
  <c r="AL84" i="17"/>
  <c r="AL82" i="17"/>
  <c r="AL102" i="14"/>
  <c r="AK103" i="14"/>
  <c r="AL104" i="14"/>
  <c r="AL115" i="14"/>
  <c r="AP107" i="14"/>
  <c r="AN111" i="14"/>
  <c r="AL113" i="14"/>
  <c r="AD48" i="21"/>
  <c r="AC49" i="21"/>
  <c r="AC3" i="21"/>
  <c r="AK3" i="21" s="1"/>
  <c r="AH4" i="21"/>
  <c r="AH5" i="21"/>
  <c r="AH8" i="21"/>
  <c r="AD3" i="21"/>
  <c r="AC6" i="21"/>
  <c r="AC8" i="21"/>
  <c r="AH38" i="21"/>
  <c r="AE42" i="21"/>
  <c r="AP113" i="14"/>
  <c r="AM82" i="17"/>
  <c r="AH3" i="21"/>
  <c r="AE4" i="21"/>
  <c r="AE5" i="21"/>
  <c r="AE6" i="21"/>
  <c r="AE7" i="21"/>
  <c r="AE8" i="21"/>
  <c r="AC38" i="21"/>
  <c r="AC39" i="21"/>
  <c r="AC41" i="21"/>
  <c r="AH43" i="21"/>
  <c r="AF36" i="21"/>
  <c r="AN36" i="21" s="1"/>
  <c r="AO72" i="17"/>
  <c r="AL79" i="17"/>
  <c r="AL72" i="17"/>
  <c r="AD85" i="17"/>
  <c r="AE3" i="21"/>
  <c r="AL111" i="14"/>
  <c r="AU103" i="14" s="1"/>
  <c r="AE9" i="21"/>
  <c r="AE10" i="21"/>
  <c r="AE11" i="21"/>
  <c r="AE12" i="21"/>
  <c r="AE13" i="21"/>
  <c r="AD9" i="21"/>
  <c r="AC42" i="21"/>
  <c r="AH45" i="21"/>
  <c r="AH47" i="21"/>
  <c r="AL106" i="14"/>
  <c r="AO104" i="14"/>
  <c r="AM107" i="14"/>
  <c r="AO73" i="17"/>
  <c r="AL81" i="17"/>
  <c r="AL73" i="17"/>
  <c r="AN104" i="14"/>
  <c r="AH9" i="21"/>
  <c r="AH10" i="21"/>
  <c r="AH12" i="21"/>
  <c r="AL114" i="14"/>
  <c r="AM103" i="14"/>
  <c r="AN84" i="17"/>
  <c r="AL83" i="17"/>
  <c r="AN78" i="17"/>
  <c r="AP111" i="14"/>
  <c r="AH40" i="21"/>
  <c r="AM72" i="17"/>
  <c r="AK73" i="17"/>
  <c r="AK74" i="17"/>
  <c r="AN79" i="17"/>
  <c r="AW72" i="17" s="1"/>
  <c r="AM76" i="17"/>
  <c r="AN77" i="17"/>
  <c r="AM83" i="17"/>
  <c r="AE85" i="17"/>
  <c r="AN82" i="17"/>
  <c r="AM80" i="17"/>
  <c r="AM73" i="17"/>
  <c r="AM77" i="17"/>
  <c r="AN73" i="17"/>
  <c r="AN81" i="17"/>
  <c r="AM104" i="14"/>
  <c r="AM110" i="14"/>
  <c r="AP105" i="14"/>
  <c r="AP106" i="14"/>
  <c r="AS103" i="14" s="1"/>
  <c r="AP110" i="14"/>
  <c r="AP104" i="14"/>
  <c r="AL110" i="14"/>
  <c r="AL107" i="14"/>
  <c r="AL109" i="14"/>
  <c r="AD116" i="14"/>
  <c r="AP108" i="14"/>
  <c r="AP112" i="14"/>
  <c r="AP109" i="14"/>
  <c r="AL105" i="14"/>
  <c r="AH116" i="14"/>
  <c r="AL112" i="14"/>
  <c r="AL108" i="14"/>
  <c r="AP103" i="14"/>
  <c r="AP114" i="14"/>
  <c r="AK104" i="14"/>
  <c r="AM108" i="14"/>
  <c r="AN105" i="14"/>
  <c r="AM113" i="14"/>
  <c r="AM105" i="14"/>
  <c r="AN114" i="14"/>
  <c r="AM111" i="14"/>
  <c r="AN103" i="14"/>
  <c r="AO106" i="14"/>
  <c r="AO103" i="14"/>
  <c r="AN107" i="14"/>
  <c r="AM115" i="14"/>
  <c r="AD42" i="21"/>
  <c r="AH42" i="21"/>
  <c r="AH49" i="21"/>
  <c r="AH36" i="21"/>
  <c r="AH37" i="21"/>
  <c r="AP39" i="21" s="1"/>
  <c r="AX37" i="21" s="1"/>
  <c r="AF38" i="21"/>
  <c r="AH39" i="21"/>
  <c r="AF40" i="21"/>
  <c r="AH41" i="21"/>
  <c r="AH44" i="21"/>
  <c r="AH46" i="21"/>
  <c r="AE44" i="21"/>
  <c r="AE46" i="21"/>
  <c r="AE35" i="21"/>
  <c r="AH35" i="21"/>
  <c r="AC10" i="21"/>
  <c r="AG10" i="21"/>
  <c r="AC12" i="21"/>
  <c r="AG12" i="21"/>
  <c r="AC2" i="21"/>
  <c r="AO2" i="21"/>
  <c r="AG5" i="21"/>
  <c r="AM71" i="17"/>
  <c r="AM81" i="17"/>
  <c r="AM78" i="17"/>
  <c r="AV72" i="17" s="1"/>
  <c r="AN72" i="17"/>
  <c r="AM84" i="17"/>
  <c r="AN80" i="17"/>
  <c r="AF85" i="17"/>
  <c r="AM74" i="17"/>
  <c r="AM79" i="17"/>
  <c r="AO79" i="17"/>
  <c r="AX72" i="17" s="1"/>
  <c r="AN75" i="17"/>
  <c r="AN74" i="17"/>
  <c r="AN83" i="17"/>
  <c r="AN76" i="17"/>
  <c r="AO82" i="17"/>
  <c r="AO81" i="17"/>
  <c r="AO76" i="17"/>
  <c r="AK81" i="17"/>
  <c r="AO83" i="17"/>
  <c r="AC85" i="17"/>
  <c r="AO84" i="17"/>
  <c r="AO74" i="17"/>
  <c r="AK80" i="17"/>
  <c r="AK75" i="17"/>
  <c r="AK77" i="17"/>
  <c r="AS73" i="17"/>
  <c r="AO78" i="17"/>
  <c r="AG85" i="17"/>
  <c r="AO75" i="17"/>
  <c r="AK82" i="17"/>
  <c r="AO77" i="17"/>
  <c r="AK78" i="17"/>
  <c r="AO80" i="17"/>
  <c r="AK76" i="17"/>
  <c r="AK84" i="17"/>
  <c r="AT74" i="17" s="1"/>
  <c r="AK83" i="17"/>
  <c r="AK79" i="17"/>
  <c r="AT72" i="17" s="1"/>
  <c r="AN110" i="14"/>
  <c r="AW103" i="14" s="1"/>
  <c r="AN113" i="14"/>
  <c r="AN108" i="14"/>
  <c r="AM114" i="14"/>
  <c r="AM106" i="14"/>
  <c r="AN106" i="14"/>
  <c r="AN115" i="14"/>
  <c r="AM109" i="14"/>
  <c r="AV103" i="14" s="1"/>
  <c r="AE116" i="14"/>
  <c r="AM102" i="14"/>
  <c r="AM112" i="14"/>
  <c r="AN109" i="14"/>
  <c r="AF116" i="14"/>
  <c r="AN112" i="14"/>
  <c r="AO108" i="14"/>
  <c r="AO113" i="14"/>
  <c r="AK106" i="14"/>
  <c r="AK114" i="14"/>
  <c r="AK109" i="14"/>
  <c r="AC116" i="14"/>
  <c r="AK112" i="14"/>
  <c r="AP115" i="14"/>
  <c r="AO115" i="14"/>
  <c r="AO107" i="14"/>
  <c r="AK111" i="14"/>
  <c r="AO110" i="14"/>
  <c r="AX103" i="14" s="1"/>
  <c r="AO109" i="14"/>
  <c r="AG116" i="14"/>
  <c r="AO105" i="14"/>
  <c r="AK113" i="14"/>
  <c r="AK105" i="14"/>
  <c r="AK110" i="14"/>
  <c r="AT103" i="14" s="1"/>
  <c r="AK108" i="14"/>
  <c r="AO114" i="14"/>
  <c r="AO111" i="14"/>
  <c r="AO112" i="14"/>
  <c r="AK107" i="14"/>
  <c r="AK115" i="14"/>
  <c r="AG39" i="21"/>
  <c r="AG41" i="21"/>
  <c r="AG45" i="21"/>
  <c r="AG47" i="21"/>
  <c r="AW36" i="21"/>
  <c r="AF37" i="21"/>
  <c r="AF39" i="21"/>
  <c r="AF41" i="21"/>
  <c r="AF45" i="21"/>
  <c r="AF47" i="21"/>
  <c r="AF42" i="21"/>
  <c r="AF49" i="21"/>
  <c r="AE45" i="21"/>
  <c r="AE47" i="21"/>
  <c r="AE36" i="21"/>
  <c r="AM37" i="21" s="1"/>
  <c r="AE38" i="21"/>
  <c r="AE40" i="21"/>
  <c r="AE49" i="21"/>
  <c r="AD36" i="21"/>
  <c r="AL36" i="21" s="1"/>
  <c r="AD38" i="21"/>
  <c r="AD40" i="21"/>
  <c r="AD45" i="21"/>
  <c r="AD47" i="21"/>
  <c r="AD44" i="21"/>
  <c r="AD49" i="21"/>
  <c r="AD37" i="21"/>
  <c r="AD39" i="21"/>
  <c r="AD41" i="21"/>
  <c r="AD43" i="21"/>
  <c r="AD46" i="21"/>
  <c r="AC40" i="21"/>
  <c r="AN35" i="21"/>
  <c r="AF35" i="21"/>
  <c r="AO35" i="21"/>
  <c r="AG36" i="21"/>
  <c r="AG37" i="21"/>
  <c r="AG40" i="21"/>
  <c r="AT36" i="21"/>
  <c r="AK35" i="21"/>
  <c r="AC36" i="21"/>
  <c r="AC37" i="21"/>
  <c r="AF7" i="21"/>
  <c r="AF11" i="21"/>
  <c r="AF13" i="21"/>
  <c r="AF14" i="21"/>
  <c r="AC4" i="21"/>
  <c r="AC5" i="21"/>
  <c r="AC7" i="21"/>
  <c r="AG7" i="21"/>
  <c r="AG8" i="21"/>
  <c r="AC9" i="21"/>
  <c r="AC11" i="21"/>
  <c r="AG11" i="21"/>
  <c r="AG13" i="21"/>
  <c r="AC14" i="21"/>
  <c r="AG14" i="21"/>
  <c r="AG15" i="21"/>
  <c r="AF16" i="21"/>
  <c r="AG3" i="21"/>
  <c r="AX3" i="21"/>
  <c r="AG4" i="21"/>
  <c r="AF6" i="21"/>
  <c r="AF9" i="21"/>
  <c r="AF10" i="21"/>
  <c r="AD11" i="21"/>
  <c r="AH11" i="21"/>
  <c r="AF12" i="21"/>
  <c r="AH13" i="21"/>
  <c r="AD14" i="21"/>
  <c r="AH14" i="21"/>
  <c r="AF15" i="21"/>
  <c r="AC16" i="21"/>
  <c r="AG16" i="21"/>
  <c r="AF8" i="21"/>
  <c r="AD7" i="21"/>
  <c r="AH7" i="21"/>
  <c r="AM2" i="21"/>
  <c r="AF2" i="21"/>
  <c r="AL2" i="21"/>
  <c r="AP2" i="21"/>
  <c r="AF3" i="21"/>
  <c r="AF4" i="21"/>
  <c r="AF5" i="21"/>
  <c r="AD6" i="21"/>
  <c r="AH6" i="21"/>
  <c r="V17" i="20"/>
  <c r="U17" i="20"/>
  <c r="AG3" i="20" s="1"/>
  <c r="V16" i="20"/>
  <c r="U16" i="20"/>
  <c r="V15" i="20"/>
  <c r="U15" i="20"/>
  <c r="V14" i="20"/>
  <c r="U14" i="20"/>
  <c r="V13" i="20"/>
  <c r="U13" i="20"/>
  <c r="V12" i="20"/>
  <c r="U12" i="20"/>
  <c r="V11" i="20"/>
  <c r="U11" i="20"/>
  <c r="Y11" i="20" s="1"/>
  <c r="V10" i="20"/>
  <c r="U10" i="20"/>
  <c r="V9" i="20"/>
  <c r="U9" i="20"/>
  <c r="V8" i="20"/>
  <c r="U8" i="20"/>
  <c r="V7" i="20"/>
  <c r="U7" i="20"/>
  <c r="V6" i="20"/>
  <c r="U6" i="20"/>
  <c r="V5" i="20"/>
  <c r="U5" i="20"/>
  <c r="V4" i="20"/>
  <c r="U4" i="20"/>
  <c r="V3" i="20"/>
  <c r="U3" i="20"/>
  <c r="V2" i="20"/>
  <c r="AD2" i="20" s="1"/>
  <c r="U2" i="20"/>
  <c r="AC2" i="20" s="1"/>
  <c r="AA180" i="13"/>
  <c r="AZ164" i="13" s="1"/>
  <c r="Z180" i="13"/>
  <c r="Y180" i="13"/>
  <c r="X180" i="13"/>
  <c r="AW164" i="13" s="1"/>
  <c r="W180" i="13"/>
  <c r="AV164" i="13" s="1"/>
  <c r="AA179" i="13"/>
  <c r="Z179" i="13"/>
  <c r="Y179" i="13"/>
  <c r="X179" i="13"/>
  <c r="W179" i="13"/>
  <c r="AA178" i="13"/>
  <c r="Z178" i="13"/>
  <c r="Y178" i="13"/>
  <c r="X178" i="13"/>
  <c r="W178" i="13"/>
  <c r="AA177" i="13"/>
  <c r="Z177" i="13"/>
  <c r="Y177" i="13"/>
  <c r="X177" i="13"/>
  <c r="W177" i="13"/>
  <c r="AA176" i="13"/>
  <c r="AI176" i="13" s="1"/>
  <c r="Z176" i="13"/>
  <c r="Y176" i="13"/>
  <c r="X176" i="13"/>
  <c r="W176" i="13"/>
  <c r="AA175" i="13"/>
  <c r="Z175" i="13"/>
  <c r="Y175" i="13"/>
  <c r="X175" i="13"/>
  <c r="W175" i="13"/>
  <c r="AA174" i="13"/>
  <c r="Z174" i="13"/>
  <c r="Y174" i="13"/>
  <c r="X174" i="13"/>
  <c r="W174" i="13"/>
  <c r="AA173" i="13"/>
  <c r="Z173" i="13"/>
  <c r="Y173" i="13"/>
  <c r="X173" i="13"/>
  <c r="W173" i="13"/>
  <c r="AA172" i="13"/>
  <c r="Z172" i="13"/>
  <c r="Y172" i="13"/>
  <c r="X172" i="13"/>
  <c r="W172" i="13"/>
  <c r="AA171" i="13"/>
  <c r="Z171" i="13"/>
  <c r="Y171" i="13"/>
  <c r="X171" i="13"/>
  <c r="W171" i="13"/>
  <c r="AV170" i="13"/>
  <c r="AA170" i="13"/>
  <c r="Z170" i="13"/>
  <c r="Y170" i="13"/>
  <c r="X170" i="13"/>
  <c r="W170" i="13"/>
  <c r="AA169" i="13"/>
  <c r="Z169" i="13"/>
  <c r="Y169" i="13"/>
  <c r="X169" i="13"/>
  <c r="W169" i="13"/>
  <c r="AA168" i="13"/>
  <c r="Z168" i="13"/>
  <c r="Y168" i="13"/>
  <c r="X168" i="13"/>
  <c r="W168" i="13"/>
  <c r="AA167" i="13"/>
  <c r="Z167" i="13"/>
  <c r="AH167" i="13" s="1"/>
  <c r="Y167" i="13"/>
  <c r="X167" i="13"/>
  <c r="W167" i="13"/>
  <c r="AA166" i="13"/>
  <c r="Z166" i="13"/>
  <c r="Y166" i="13"/>
  <c r="X166" i="13"/>
  <c r="W166" i="13"/>
  <c r="AA165" i="13"/>
  <c r="Z165" i="13"/>
  <c r="Y165" i="13"/>
  <c r="X165" i="13"/>
  <c r="W165" i="13"/>
  <c r="AA164" i="13"/>
  <c r="Z164" i="13"/>
  <c r="Y164" i="13"/>
  <c r="X164" i="13"/>
  <c r="W164" i="13"/>
  <c r="AA163" i="13"/>
  <c r="AQ163" i="13" s="1"/>
  <c r="Z163" i="13"/>
  <c r="Y163" i="13"/>
  <c r="AG163" i="13" s="1"/>
  <c r="X163" i="13"/>
  <c r="AF163" i="13" s="1"/>
  <c r="W163" i="13"/>
  <c r="AM163" i="13" s="1"/>
  <c r="AM162" i="13"/>
  <c r="AE162" i="13"/>
  <c r="W162" i="13"/>
  <c r="AA150" i="13"/>
  <c r="AZ134" i="13" s="1"/>
  <c r="Z150" i="13"/>
  <c r="AY134" i="13" s="1"/>
  <c r="Y150" i="13"/>
  <c r="AX134" i="13" s="1"/>
  <c r="X150" i="13"/>
  <c r="AW134" i="13" s="1"/>
  <c r="W150" i="13"/>
  <c r="AV134" i="13" s="1"/>
  <c r="AA149" i="13"/>
  <c r="Z149" i="13"/>
  <c r="Y149" i="13"/>
  <c r="X149" i="13"/>
  <c r="W149" i="13"/>
  <c r="AA148" i="13"/>
  <c r="Z148" i="13"/>
  <c r="Y148" i="13"/>
  <c r="X148" i="13"/>
  <c r="W148" i="13"/>
  <c r="AA147" i="13"/>
  <c r="Z147" i="13"/>
  <c r="Y147" i="13"/>
  <c r="X147" i="13"/>
  <c r="W147" i="13"/>
  <c r="AA146" i="13"/>
  <c r="Z146" i="13"/>
  <c r="Y146" i="13"/>
  <c r="AG146" i="13" s="1"/>
  <c r="X146" i="13"/>
  <c r="W146" i="13"/>
  <c r="AA145" i="13"/>
  <c r="Z145" i="13"/>
  <c r="Y145" i="13"/>
  <c r="X145" i="13"/>
  <c r="W145" i="13"/>
  <c r="AA144" i="13"/>
  <c r="Z144" i="13"/>
  <c r="Y144" i="13"/>
  <c r="X144" i="13"/>
  <c r="W144" i="13"/>
  <c r="AA143" i="13"/>
  <c r="Z143" i="13"/>
  <c r="Y143" i="13"/>
  <c r="X143" i="13"/>
  <c r="W143" i="13"/>
  <c r="AA142" i="13"/>
  <c r="Z142" i="13"/>
  <c r="Y142" i="13"/>
  <c r="X142" i="13"/>
  <c r="W142" i="13"/>
  <c r="AA141" i="13"/>
  <c r="Z141" i="13"/>
  <c r="Y141" i="13"/>
  <c r="X141" i="13"/>
  <c r="W141" i="13"/>
  <c r="AV140" i="13"/>
  <c r="AA140" i="13"/>
  <c r="Z140" i="13"/>
  <c r="Y140" i="13"/>
  <c r="X140" i="13"/>
  <c r="W140" i="13"/>
  <c r="AA139" i="13"/>
  <c r="Z139" i="13"/>
  <c r="Y139" i="13"/>
  <c r="AG139" i="13" s="1"/>
  <c r="X139" i="13"/>
  <c r="W139" i="13"/>
  <c r="AA138" i="13"/>
  <c r="Z138" i="13"/>
  <c r="Y138" i="13"/>
  <c r="X138" i="13"/>
  <c r="W138" i="13"/>
  <c r="AA137" i="13"/>
  <c r="Z137" i="13"/>
  <c r="Y137" i="13"/>
  <c r="X137" i="13"/>
  <c r="W137" i="13"/>
  <c r="AA136" i="13"/>
  <c r="Z136" i="13"/>
  <c r="Y136" i="13"/>
  <c r="X136" i="13"/>
  <c r="W136" i="13"/>
  <c r="AA135" i="13"/>
  <c r="Z135" i="13"/>
  <c r="Y135" i="13"/>
  <c r="X135" i="13"/>
  <c r="W135" i="13"/>
  <c r="AA134" i="13"/>
  <c r="Z134" i="13"/>
  <c r="Y134" i="13"/>
  <c r="X134" i="13"/>
  <c r="W134" i="13"/>
  <c r="AA133" i="13"/>
  <c r="AI133" i="13" s="1"/>
  <c r="Z133" i="13"/>
  <c r="AH133" i="13" s="1"/>
  <c r="Y133" i="13"/>
  <c r="AO133" i="13" s="1"/>
  <c r="X133" i="13"/>
  <c r="W133" i="13"/>
  <c r="AM133" i="13" s="1"/>
  <c r="AM132" i="13"/>
  <c r="AE132" i="13"/>
  <c r="W132" i="13"/>
  <c r="AA120" i="13"/>
  <c r="AZ104" i="13" s="1"/>
  <c r="Z120" i="13"/>
  <c r="AY104" i="13" s="1"/>
  <c r="Y120" i="13"/>
  <c r="X120" i="13"/>
  <c r="AW104" i="13" s="1"/>
  <c r="W120" i="13"/>
  <c r="AV104" i="13" s="1"/>
  <c r="AA119" i="13"/>
  <c r="Z119" i="13"/>
  <c r="Y119" i="13"/>
  <c r="X119" i="13"/>
  <c r="W119" i="13"/>
  <c r="AA118" i="13"/>
  <c r="Z118" i="13"/>
  <c r="Y118" i="13"/>
  <c r="X118" i="13"/>
  <c r="W118" i="13"/>
  <c r="AA117" i="13"/>
  <c r="Z117" i="13"/>
  <c r="Y117" i="13"/>
  <c r="X117" i="13"/>
  <c r="W117" i="13"/>
  <c r="AA116" i="13"/>
  <c r="Z116" i="13"/>
  <c r="Y116" i="13"/>
  <c r="X116" i="13"/>
  <c r="W116" i="13"/>
  <c r="AE116" i="13" s="1"/>
  <c r="AA115" i="13"/>
  <c r="Z115" i="13"/>
  <c r="Y115" i="13"/>
  <c r="X115" i="13"/>
  <c r="W115" i="13"/>
  <c r="AA114" i="13"/>
  <c r="Z114" i="13"/>
  <c r="Y114" i="13"/>
  <c r="X114" i="13"/>
  <c r="W114" i="13"/>
  <c r="AA113" i="13"/>
  <c r="Z113" i="13"/>
  <c r="Y113" i="13"/>
  <c r="X113" i="13"/>
  <c r="W113" i="13"/>
  <c r="AA112" i="13"/>
  <c r="Z112" i="13"/>
  <c r="Y112" i="13"/>
  <c r="X112" i="13"/>
  <c r="W112" i="13"/>
  <c r="AA111" i="13"/>
  <c r="Z111" i="13"/>
  <c r="Y111" i="13"/>
  <c r="X111" i="13"/>
  <c r="W111" i="13"/>
  <c r="AV110" i="13"/>
  <c r="AA110" i="13"/>
  <c r="Z110" i="13"/>
  <c r="Y110" i="13"/>
  <c r="X110" i="13"/>
  <c r="W110" i="13"/>
  <c r="AA109" i="13"/>
  <c r="Z109" i="13"/>
  <c r="Y109" i="13"/>
  <c r="X109" i="13"/>
  <c r="W109" i="13"/>
  <c r="AE109" i="13" s="1"/>
  <c r="AA108" i="13"/>
  <c r="Z108" i="13"/>
  <c r="Y108" i="13"/>
  <c r="X108" i="13"/>
  <c r="W108" i="13"/>
  <c r="AA107" i="13"/>
  <c r="Z107" i="13"/>
  <c r="Y107" i="13"/>
  <c r="X107" i="13"/>
  <c r="W107" i="13"/>
  <c r="AA106" i="13"/>
  <c r="Z106" i="13"/>
  <c r="Y106" i="13"/>
  <c r="X106" i="13"/>
  <c r="W106" i="13"/>
  <c r="AA105" i="13"/>
  <c r="Z105" i="13"/>
  <c r="Y105" i="13"/>
  <c r="X105" i="13"/>
  <c r="W105" i="13"/>
  <c r="AA104" i="13"/>
  <c r="Z104" i="13"/>
  <c r="Y104" i="13"/>
  <c r="X104" i="13"/>
  <c r="W104" i="13"/>
  <c r="AA103" i="13"/>
  <c r="AI103" i="13" s="1"/>
  <c r="Z103" i="13"/>
  <c r="AH103" i="13" s="1"/>
  <c r="Y103" i="13"/>
  <c r="AO103" i="13" s="1"/>
  <c r="X103" i="13"/>
  <c r="W103" i="13"/>
  <c r="AE103" i="13" s="1"/>
  <c r="AM102" i="13"/>
  <c r="AE102" i="13"/>
  <c r="W102" i="13"/>
  <c r="AA90" i="13"/>
  <c r="AZ74" i="13" s="1"/>
  <c r="Z90" i="13"/>
  <c r="AY74" i="13" s="1"/>
  <c r="Y90" i="13"/>
  <c r="AX74" i="13" s="1"/>
  <c r="X90" i="13"/>
  <c r="AW74" i="13" s="1"/>
  <c r="W90" i="13"/>
  <c r="AV74" i="13" s="1"/>
  <c r="AA89" i="13"/>
  <c r="Z89" i="13"/>
  <c r="Y89" i="13"/>
  <c r="X89" i="13"/>
  <c r="W89" i="13"/>
  <c r="AA88" i="13"/>
  <c r="Z88" i="13"/>
  <c r="Y88" i="13"/>
  <c r="X88" i="13"/>
  <c r="W88" i="13"/>
  <c r="AA87" i="13"/>
  <c r="Z87" i="13"/>
  <c r="Y87" i="13"/>
  <c r="X87" i="13"/>
  <c r="W87" i="13"/>
  <c r="AA86" i="13"/>
  <c r="Z86" i="13"/>
  <c r="Y86" i="13"/>
  <c r="X86" i="13"/>
  <c r="W86" i="13"/>
  <c r="AA85" i="13"/>
  <c r="Z85" i="13"/>
  <c r="Y85" i="13"/>
  <c r="X85" i="13"/>
  <c r="W85" i="13"/>
  <c r="AA84" i="13"/>
  <c r="Z84" i="13"/>
  <c r="Y84" i="13"/>
  <c r="X84" i="13"/>
  <c r="W84" i="13"/>
  <c r="AA83" i="13"/>
  <c r="Z83" i="13"/>
  <c r="Y83" i="13"/>
  <c r="X83" i="13"/>
  <c r="W83" i="13"/>
  <c r="AA82" i="13"/>
  <c r="Z82" i="13"/>
  <c r="Y82" i="13"/>
  <c r="X82" i="13"/>
  <c r="W82" i="13"/>
  <c r="AA81" i="13"/>
  <c r="Z81" i="13"/>
  <c r="Y81" i="13"/>
  <c r="X81" i="13"/>
  <c r="W81" i="13"/>
  <c r="AV80" i="13"/>
  <c r="AA80" i="13"/>
  <c r="Z80" i="13"/>
  <c r="Y80" i="13"/>
  <c r="X80" i="13"/>
  <c r="W80" i="13"/>
  <c r="AA79" i="13"/>
  <c r="Z79" i="13"/>
  <c r="Y79" i="13"/>
  <c r="X79" i="13"/>
  <c r="AF79" i="13" s="1"/>
  <c r="W79" i="13"/>
  <c r="AA78" i="13"/>
  <c r="Z78" i="13"/>
  <c r="Y78" i="13"/>
  <c r="X78" i="13"/>
  <c r="W78" i="13"/>
  <c r="AA77" i="13"/>
  <c r="Z77" i="13"/>
  <c r="Y77" i="13"/>
  <c r="X77" i="13"/>
  <c r="W77" i="13"/>
  <c r="AA76" i="13"/>
  <c r="Z76" i="13"/>
  <c r="Y76" i="13"/>
  <c r="X76" i="13"/>
  <c r="W76" i="13"/>
  <c r="AA75" i="13"/>
  <c r="Z75" i="13"/>
  <c r="Y75" i="13"/>
  <c r="X75" i="13"/>
  <c r="W75" i="13"/>
  <c r="AA74" i="13"/>
  <c r="Z74" i="13"/>
  <c r="Y74" i="13"/>
  <c r="X74" i="13"/>
  <c r="W74" i="13"/>
  <c r="AA73" i="13"/>
  <c r="AQ73" i="13" s="1"/>
  <c r="Z73" i="13"/>
  <c r="AP73" i="13" s="1"/>
  <c r="Y73" i="13"/>
  <c r="AG73" i="13" s="1"/>
  <c r="X73" i="13"/>
  <c r="AF73" i="13" s="1"/>
  <c r="W73" i="13"/>
  <c r="AM73" i="13" s="1"/>
  <c r="AM72" i="13"/>
  <c r="AE72" i="13"/>
  <c r="W72" i="13"/>
  <c r="Z21" i="19"/>
  <c r="AY5" i="19" s="1"/>
  <c r="Y21" i="19"/>
  <c r="AX5" i="19" s="1"/>
  <c r="X21" i="19"/>
  <c r="AW5" i="19" s="1"/>
  <c r="W21" i="19"/>
  <c r="AV5" i="19" s="1"/>
  <c r="Z20" i="19"/>
  <c r="Y20" i="19"/>
  <c r="X20" i="19"/>
  <c r="W20" i="19"/>
  <c r="Z19" i="19"/>
  <c r="Y19" i="19"/>
  <c r="X19" i="19"/>
  <c r="W19" i="19"/>
  <c r="AE19" i="19" s="1"/>
  <c r="Z18" i="19"/>
  <c r="Y18" i="19"/>
  <c r="X18" i="19"/>
  <c r="W18" i="19"/>
  <c r="AE18" i="19" s="1"/>
  <c r="Z17" i="19"/>
  <c r="Y17" i="19"/>
  <c r="X17" i="19"/>
  <c r="W17" i="19"/>
  <c r="Z16" i="19"/>
  <c r="Y16" i="19"/>
  <c r="X16" i="19"/>
  <c r="W16" i="19"/>
  <c r="Z15" i="19"/>
  <c r="Y15" i="19"/>
  <c r="X15" i="19"/>
  <c r="AF15" i="19" s="1"/>
  <c r="W15" i="19"/>
  <c r="AE15" i="19" s="1"/>
  <c r="Z14" i="19"/>
  <c r="Y14" i="19"/>
  <c r="X14" i="19"/>
  <c r="W14" i="19"/>
  <c r="Z13" i="19"/>
  <c r="Y13" i="19"/>
  <c r="X13" i="19"/>
  <c r="W13" i="19"/>
  <c r="Z12" i="19"/>
  <c r="Y12" i="19"/>
  <c r="X12" i="19"/>
  <c r="AF12" i="19" s="1"/>
  <c r="W12" i="19"/>
  <c r="AV11" i="19"/>
  <c r="Z11" i="19"/>
  <c r="Y11" i="19"/>
  <c r="X11" i="19"/>
  <c r="AF11" i="19" s="1"/>
  <c r="W11" i="19"/>
  <c r="Z10" i="19"/>
  <c r="Y10" i="19"/>
  <c r="X10" i="19"/>
  <c r="W10" i="19"/>
  <c r="Z9" i="19"/>
  <c r="Y9" i="19"/>
  <c r="X9" i="19"/>
  <c r="W9" i="19"/>
  <c r="Z8" i="19"/>
  <c r="Y8" i="19"/>
  <c r="X8" i="19"/>
  <c r="W8" i="19"/>
  <c r="Z7" i="19"/>
  <c r="Y7" i="19"/>
  <c r="X7" i="19"/>
  <c r="W7" i="19"/>
  <c r="Z6" i="19"/>
  <c r="Y6" i="19"/>
  <c r="X6" i="19"/>
  <c r="W6" i="19"/>
  <c r="Z5" i="19"/>
  <c r="Y5" i="19"/>
  <c r="X5" i="19"/>
  <c r="W5" i="19"/>
  <c r="Z4" i="19"/>
  <c r="AP4" i="19" s="1"/>
  <c r="Y4" i="19"/>
  <c r="AO4" i="19" s="1"/>
  <c r="X4" i="19"/>
  <c r="AN4" i="19" s="1"/>
  <c r="W4" i="19"/>
  <c r="AM4" i="19" s="1"/>
  <c r="AM3" i="19"/>
  <c r="AE3" i="19"/>
  <c r="W3" i="19"/>
  <c r="AP4" i="21" l="1"/>
  <c r="AL5" i="21"/>
  <c r="AI86" i="13"/>
  <c r="AE11" i="19"/>
  <c r="AL4" i="21"/>
  <c r="Z9" i="20"/>
  <c r="Z15" i="20"/>
  <c r="AE165" i="13"/>
  <c r="AE172" i="13"/>
  <c r="AH109" i="13"/>
  <c r="AH116" i="13"/>
  <c r="AE82" i="13"/>
  <c r="AF6" i="19"/>
  <c r="AF9" i="19"/>
  <c r="AF13" i="19"/>
  <c r="AF16" i="19"/>
  <c r="AF19" i="19"/>
  <c r="AH20" i="19"/>
  <c r="AT73" i="17"/>
  <c r="AU73" i="17"/>
  <c r="AX74" i="17"/>
  <c r="AS105" i="14"/>
  <c r="AU104" i="14"/>
  <c r="AL44" i="21"/>
  <c r="AP42" i="21"/>
  <c r="AM10" i="21"/>
  <c r="AM4" i="21"/>
  <c r="AM3" i="21"/>
  <c r="AM7" i="21"/>
  <c r="AL3" i="21"/>
  <c r="AM6" i="21"/>
  <c r="AP5" i="21"/>
  <c r="AL8" i="21"/>
  <c r="AT4" i="21" s="1"/>
  <c r="AM11" i="21"/>
  <c r="AM5" i="21"/>
  <c r="AK16" i="21"/>
  <c r="AM15" i="21"/>
  <c r="AO12" i="21"/>
  <c r="AH165" i="13"/>
  <c r="AI166" i="13"/>
  <c r="AI173" i="13"/>
  <c r="AH178" i="13"/>
  <c r="AI165" i="13"/>
  <c r="AI172" i="13"/>
  <c r="AH177" i="13"/>
  <c r="AE166" i="13"/>
  <c r="AH169" i="13"/>
  <c r="AE173" i="13"/>
  <c r="AI177" i="13"/>
  <c r="AG136" i="13"/>
  <c r="AG142" i="13"/>
  <c r="AG140" i="13"/>
  <c r="AG147" i="13"/>
  <c r="AE105" i="13"/>
  <c r="AE112" i="13"/>
  <c r="AI82" i="13"/>
  <c r="AE10" i="19"/>
  <c r="AE14" i="19"/>
  <c r="AE17" i="19"/>
  <c r="AE20" i="19"/>
  <c r="AF10" i="19"/>
  <c r="AF14" i="19"/>
  <c r="AF17" i="19"/>
  <c r="AF20" i="19"/>
  <c r="Y15" i="20"/>
  <c r="AH13" i="19"/>
  <c r="AH19" i="19"/>
  <c r="AE86" i="13"/>
  <c r="AI105" i="13"/>
  <c r="AG109" i="13"/>
  <c r="AI112" i="13"/>
  <c r="AG116" i="13"/>
  <c r="AE176" i="13"/>
  <c r="AP3" i="21"/>
  <c r="AK7" i="21"/>
  <c r="AP47" i="21"/>
  <c r="AU105" i="14"/>
  <c r="AP45" i="21"/>
  <c r="AI109" i="13"/>
  <c r="AI116" i="13"/>
  <c r="AK8" i="21"/>
  <c r="AM12" i="21"/>
  <c r="AM9" i="21"/>
  <c r="AM14" i="21"/>
  <c r="AS104" i="14"/>
  <c r="Y6" i="20"/>
  <c r="AM16" i="21"/>
  <c r="AM13" i="21"/>
  <c r="AO8" i="21"/>
  <c r="AP41" i="21"/>
  <c r="AU74" i="17"/>
  <c r="Y9" i="20"/>
  <c r="AG13" i="19"/>
  <c r="AF75" i="13"/>
  <c r="AF82" i="13"/>
  <c r="AH105" i="13"/>
  <c r="AH146" i="13"/>
  <c r="AE170" i="13"/>
  <c r="AE177" i="13"/>
  <c r="Y4" i="20"/>
  <c r="Y13" i="20"/>
  <c r="AM8" i="21"/>
  <c r="AU4" i="21" s="1"/>
  <c r="AE17" i="21"/>
  <c r="AW74" i="17"/>
  <c r="AV73" i="17"/>
  <c r="AV74" i="17"/>
  <c r="AV105" i="14"/>
  <c r="AW105" i="14"/>
  <c r="AV104" i="14"/>
  <c r="AP44" i="21"/>
  <c r="AP36" i="21"/>
  <c r="AP38" i="21"/>
  <c r="AP49" i="21"/>
  <c r="AX39" i="21" s="1"/>
  <c r="AM44" i="21"/>
  <c r="AL49" i="21"/>
  <c r="AM49" i="21"/>
  <c r="AN47" i="21"/>
  <c r="AN44" i="21"/>
  <c r="AP46" i="21"/>
  <c r="AP37" i="21"/>
  <c r="AP43" i="21"/>
  <c r="AH50" i="21"/>
  <c r="AP48" i="21"/>
  <c r="AP40" i="21"/>
  <c r="AM41" i="21"/>
  <c r="AU37" i="21" s="1"/>
  <c r="AN38" i="21"/>
  <c r="AN40" i="21"/>
  <c r="AN43" i="21"/>
  <c r="AV37" i="21" s="1"/>
  <c r="AN48" i="21"/>
  <c r="AN49" i="21"/>
  <c r="AN37" i="21"/>
  <c r="AL42" i="21"/>
  <c r="AM43" i="21"/>
  <c r="AN41" i="21"/>
  <c r="AK4" i="21"/>
  <c r="AO11" i="21"/>
  <c r="AO4" i="21"/>
  <c r="AO16" i="21"/>
  <c r="AK12" i="21"/>
  <c r="AP9" i="21"/>
  <c r="AK15" i="21"/>
  <c r="AO7" i="21"/>
  <c r="AO5" i="21"/>
  <c r="AG17" i="21"/>
  <c r="AO6" i="21"/>
  <c r="AO14" i="21"/>
  <c r="AC17" i="21"/>
  <c r="Y8" i="20"/>
  <c r="Y3" i="20"/>
  <c r="AC3" i="20" s="1"/>
  <c r="AE167" i="13"/>
  <c r="AI167" i="13"/>
  <c r="AG144" i="13"/>
  <c r="AG10" i="19"/>
  <c r="AG11" i="19"/>
  <c r="AH9" i="19"/>
  <c r="AH10" i="19"/>
  <c r="AH11" i="19"/>
  <c r="AH83" i="13"/>
  <c r="AH136" i="13"/>
  <c r="AG134" i="13"/>
  <c r="AO134" i="13" s="1"/>
  <c r="AG138" i="13"/>
  <c r="AG141" i="13"/>
  <c r="AG149" i="13"/>
  <c r="AE168" i="13"/>
  <c r="AI168" i="13"/>
  <c r="AE171" i="13"/>
  <c r="AE175" i="13"/>
  <c r="AH74" i="13"/>
  <c r="AE84" i="13"/>
  <c r="AI84" i="13"/>
  <c r="AE88" i="13"/>
  <c r="AI88" i="13"/>
  <c r="AH144" i="13"/>
  <c r="AE74" i="13"/>
  <c r="AM74" i="13" s="1"/>
  <c r="AI74" i="13"/>
  <c r="AQ74" i="13" s="1"/>
  <c r="AF76" i="13"/>
  <c r="AF177" i="13"/>
  <c r="AF74" i="13"/>
  <c r="AN74" i="13" s="1"/>
  <c r="AF88" i="13"/>
  <c r="AG177" i="13"/>
  <c r="AF80" i="13"/>
  <c r="AF81" i="13"/>
  <c r="AF85" i="13"/>
  <c r="AE107" i="13"/>
  <c r="AI107" i="13"/>
  <c r="AH111" i="13"/>
  <c r="AE114" i="13"/>
  <c r="AI114" i="13"/>
  <c r="AF144" i="13"/>
  <c r="AG168" i="13"/>
  <c r="AE118" i="13"/>
  <c r="AI118" i="13"/>
  <c r="AE76" i="13"/>
  <c r="AI76" i="13"/>
  <c r="AE80" i="13"/>
  <c r="AI80" i="13"/>
  <c r="AE83" i="13"/>
  <c r="AI83" i="13"/>
  <c r="AE104" i="13"/>
  <c r="AM105" i="13" s="1"/>
  <c r="AI104" i="13"/>
  <c r="AE108" i="13"/>
  <c r="AI108" i="13"/>
  <c r="AF147" i="13"/>
  <c r="AH166" i="13"/>
  <c r="AH172" i="13"/>
  <c r="AH176" i="13"/>
  <c r="AE78" i="13"/>
  <c r="AI78" i="13"/>
  <c r="AE81" i="13"/>
  <c r="AI81" i="13"/>
  <c r="AE85" i="13"/>
  <c r="AI85" i="13"/>
  <c r="AI89" i="13"/>
  <c r="AE106" i="13"/>
  <c r="AI106" i="13"/>
  <c r="AE113" i="13"/>
  <c r="AI113" i="13"/>
  <c r="AE117" i="13"/>
  <c r="AI117" i="13"/>
  <c r="AP133" i="13"/>
  <c r="AH134" i="13"/>
  <c r="AP134" i="13" s="1"/>
  <c r="AH137" i="13"/>
  <c r="AH164" i="13"/>
  <c r="AP164" i="13" s="1"/>
  <c r="AH168" i="13"/>
  <c r="AH174" i="13"/>
  <c r="AG84" i="13"/>
  <c r="AG87" i="13"/>
  <c r="AF171" i="13"/>
  <c r="AG78" i="13"/>
  <c r="AH84" i="13"/>
  <c r="AH106" i="13"/>
  <c r="AG107" i="13"/>
  <c r="AH139" i="13"/>
  <c r="AH141" i="13"/>
  <c r="AH148" i="13"/>
  <c r="AF172" i="13"/>
  <c r="AH135" i="13"/>
  <c r="AH138" i="13"/>
  <c r="AF166" i="13"/>
  <c r="AF169" i="13"/>
  <c r="AG74" i="13"/>
  <c r="AG75" i="13"/>
  <c r="AG79" i="13"/>
  <c r="AG82" i="13"/>
  <c r="AP103" i="13"/>
  <c r="AH104" i="13"/>
  <c r="AH107" i="13"/>
  <c r="AH114" i="13"/>
  <c r="AE133" i="13"/>
  <c r="AH142" i="13"/>
  <c r="AH145" i="13"/>
  <c r="AH149" i="13"/>
  <c r="AG172" i="13"/>
  <c r="AF173" i="13"/>
  <c r="AF176" i="13"/>
  <c r="AF105" i="13"/>
  <c r="AF108" i="13"/>
  <c r="AX104" i="13"/>
  <c r="AG119" i="13"/>
  <c r="AE147" i="13"/>
  <c r="AN163" i="13"/>
  <c r="AN73" i="13"/>
  <c r="AG105" i="13"/>
  <c r="AG114" i="13"/>
  <c r="AF115" i="13"/>
  <c r="AG115" i="13"/>
  <c r="AG117" i="13"/>
  <c r="AF118" i="13"/>
  <c r="AF136" i="13"/>
  <c r="AF139" i="13"/>
  <c r="AF141" i="13"/>
  <c r="AE142" i="13"/>
  <c r="AI142" i="13"/>
  <c r="AO73" i="13"/>
  <c r="AF77" i="13"/>
  <c r="AF87" i="13"/>
  <c r="AF109" i="13"/>
  <c r="AG111" i="13"/>
  <c r="AF112" i="13"/>
  <c r="AF140" i="13"/>
  <c r="AF142" i="13"/>
  <c r="AE143" i="13"/>
  <c r="AI143" i="13"/>
  <c r="AF164" i="13"/>
  <c r="AN164" i="13" s="1"/>
  <c r="AF167" i="13"/>
  <c r="AF175" i="13"/>
  <c r="AF178" i="13"/>
  <c r="AF83" i="13"/>
  <c r="AG85" i="13"/>
  <c r="AF89" i="13"/>
  <c r="AF104" i="13"/>
  <c r="AF106" i="13"/>
  <c r="AG108" i="13"/>
  <c r="AG110" i="13"/>
  <c r="AG112" i="13"/>
  <c r="AG118" i="13"/>
  <c r="AF119" i="13"/>
  <c r="AF135" i="13"/>
  <c r="AF137" i="13"/>
  <c r="AE138" i="13"/>
  <c r="AI138" i="13"/>
  <c r="AF143" i="13"/>
  <c r="AE146" i="13"/>
  <c r="AI146" i="13"/>
  <c r="AF148" i="13"/>
  <c r="AO163" i="13"/>
  <c r="AF165" i="13"/>
  <c r="AF170" i="13"/>
  <c r="AG173" i="13"/>
  <c r="AF174" i="13"/>
  <c r="AH76" i="13"/>
  <c r="AG77" i="13"/>
  <c r="AF78" i="13"/>
  <c r="AG83" i="13"/>
  <c r="AF84" i="13"/>
  <c r="AH85" i="13"/>
  <c r="AF86" i="13"/>
  <c r="AG89" i="13"/>
  <c r="AE89" i="13"/>
  <c r="AG104" i="13"/>
  <c r="AO104" i="13" s="1"/>
  <c r="AG106" i="13"/>
  <c r="AF107" i="13"/>
  <c r="AH108" i="13"/>
  <c r="AF111" i="13"/>
  <c r="AH112" i="13"/>
  <c r="AG113" i="13"/>
  <c r="AF114" i="13"/>
  <c r="AH115" i="13"/>
  <c r="AF116" i="13"/>
  <c r="AF134" i="13"/>
  <c r="AG135" i="13"/>
  <c r="AG137" i="13"/>
  <c r="AF138" i="13"/>
  <c r="AE139" i="13"/>
  <c r="AI139" i="13"/>
  <c r="AG143" i="13"/>
  <c r="AG145" i="13"/>
  <c r="AF146" i="13"/>
  <c r="AI147" i="13"/>
  <c r="AG148" i="13"/>
  <c r="AF168" i="13"/>
  <c r="AH173" i="13"/>
  <c r="AG176" i="13"/>
  <c r="AF179" i="13"/>
  <c r="AT105" i="14"/>
  <c r="AX105" i="14"/>
  <c r="AT104" i="14"/>
  <c r="AN42" i="21"/>
  <c r="AN45" i="21"/>
  <c r="AN39" i="21"/>
  <c r="AN46" i="21"/>
  <c r="AF50" i="21"/>
  <c r="AM40" i="21"/>
  <c r="AM46" i="21"/>
  <c r="AM39" i="21"/>
  <c r="AM48" i="21"/>
  <c r="AM36" i="21"/>
  <c r="AE50" i="21"/>
  <c r="AM47" i="21"/>
  <c r="AM45" i="21"/>
  <c r="AM42" i="21"/>
  <c r="AM38" i="21"/>
  <c r="AL40" i="21"/>
  <c r="AL48" i="21"/>
  <c r="AL47" i="21"/>
  <c r="AL43" i="21"/>
  <c r="AD50" i="21"/>
  <c r="AL41" i="21"/>
  <c r="AT37" i="21" s="1"/>
  <c r="AL46" i="21"/>
  <c r="AL45" i="21"/>
  <c r="AL37" i="21"/>
  <c r="AL39" i="21"/>
  <c r="AL38" i="21"/>
  <c r="AK40" i="21"/>
  <c r="AK37" i="21"/>
  <c r="AK36" i="21"/>
  <c r="AK41" i="21"/>
  <c r="AK48" i="21"/>
  <c r="AK44" i="21"/>
  <c r="AK42" i="21"/>
  <c r="AK39" i="21"/>
  <c r="AC50" i="21"/>
  <c r="AK49" i="21"/>
  <c r="AK47" i="21"/>
  <c r="AK45" i="21"/>
  <c r="AK43" i="21"/>
  <c r="AK38" i="21"/>
  <c r="AK46" i="21"/>
  <c r="AO40" i="21"/>
  <c r="AO37" i="21"/>
  <c r="AO36" i="21"/>
  <c r="AO48" i="21"/>
  <c r="AO46" i="21"/>
  <c r="AO39" i="21"/>
  <c r="AG50" i="21"/>
  <c r="AO49" i="21"/>
  <c r="AO47" i="21"/>
  <c r="AO45" i="21"/>
  <c r="AO43" i="21"/>
  <c r="AW37" i="21" s="1"/>
  <c r="AO38" i="21"/>
  <c r="AO41" i="21"/>
  <c r="AO44" i="21"/>
  <c r="AO42" i="21"/>
  <c r="AK11" i="21"/>
  <c r="AO15" i="21"/>
  <c r="AK6" i="21"/>
  <c r="AK13" i="21"/>
  <c r="AK5" i="21"/>
  <c r="AK14" i="21"/>
  <c r="AO9" i="21"/>
  <c r="AO3" i="21"/>
  <c r="AO10" i="21"/>
  <c r="AW4" i="21" s="1"/>
  <c r="AK9" i="21"/>
  <c r="AK10" i="21"/>
  <c r="AO13" i="21"/>
  <c r="AP10" i="21"/>
  <c r="AP6" i="21"/>
  <c r="AX4" i="21" s="1"/>
  <c r="AP15" i="21"/>
  <c r="AP8" i="21"/>
  <c r="AP12" i="21"/>
  <c r="AP7" i="21"/>
  <c r="AP14" i="21"/>
  <c r="AP11" i="21"/>
  <c r="AH17" i="21"/>
  <c r="AP13" i="21"/>
  <c r="AL6" i="21"/>
  <c r="AL13" i="21"/>
  <c r="AL16" i="21"/>
  <c r="AL9" i="21"/>
  <c r="AN7" i="21"/>
  <c r="AN6" i="21"/>
  <c r="AF17" i="21"/>
  <c r="AN16" i="21"/>
  <c r="AN14" i="21"/>
  <c r="AN12" i="21"/>
  <c r="AN10" i="21"/>
  <c r="AV4" i="21" s="1"/>
  <c r="AN8" i="21"/>
  <c r="AN5" i="21"/>
  <c r="AN4" i="21"/>
  <c r="AN3" i="21"/>
  <c r="AN15" i="21"/>
  <c r="AN13" i="21"/>
  <c r="AN11" i="21"/>
  <c r="AN9" i="21"/>
  <c r="AP16" i="21"/>
  <c r="AL10" i="21"/>
  <c r="AD17" i="21"/>
  <c r="AL11" i="21"/>
  <c r="AL12" i="21"/>
  <c r="AL14" i="21"/>
  <c r="AL7" i="21"/>
  <c r="AL15" i="21"/>
  <c r="Y10" i="20"/>
  <c r="Y12" i="20"/>
  <c r="Y14" i="20"/>
  <c r="Y16" i="20"/>
  <c r="Y5" i="20"/>
  <c r="Y7" i="20"/>
  <c r="Z14" i="20"/>
  <c r="Z10" i="20"/>
  <c r="Z7" i="20"/>
  <c r="Z12" i="20"/>
  <c r="Z11" i="20"/>
  <c r="Z4" i="20"/>
  <c r="Z8" i="20"/>
  <c r="Z3" i="20"/>
  <c r="AD3" i="20" s="1"/>
  <c r="Z13" i="20"/>
  <c r="Y2" i="20"/>
  <c r="AH3" i="20"/>
  <c r="Z2" i="20"/>
  <c r="Z5" i="20"/>
  <c r="Z16" i="20"/>
  <c r="Z6" i="20"/>
  <c r="AE179" i="13"/>
  <c r="AE169" i="13"/>
  <c r="AI169" i="13"/>
  <c r="AG170" i="13"/>
  <c r="AI170" i="13"/>
  <c r="AG171" i="13"/>
  <c r="AI171" i="13"/>
  <c r="AE174" i="13"/>
  <c r="AI174" i="13"/>
  <c r="AG175" i="13"/>
  <c r="AI175" i="13"/>
  <c r="AE178" i="13"/>
  <c r="AI178" i="13"/>
  <c r="AG179" i="13"/>
  <c r="AI179" i="13"/>
  <c r="AH179" i="13"/>
  <c r="AE164" i="13"/>
  <c r="AI164" i="13"/>
  <c r="AG133" i="13"/>
  <c r="AQ133" i="13"/>
  <c r="AE137" i="13"/>
  <c r="AI137" i="13"/>
  <c r="AE134" i="13"/>
  <c r="AM134" i="13" s="1"/>
  <c r="AI134" i="13"/>
  <c r="AE136" i="13"/>
  <c r="AI136" i="13"/>
  <c r="AH140" i="13"/>
  <c r="AH143" i="13"/>
  <c r="AH147" i="13"/>
  <c r="AE135" i="13"/>
  <c r="AI135" i="13"/>
  <c r="AE144" i="13"/>
  <c r="AI144" i="13"/>
  <c r="AF145" i="13"/>
  <c r="AE148" i="13"/>
  <c r="AI148" i="13"/>
  <c r="AF149" i="13"/>
  <c r="AG103" i="13"/>
  <c r="AQ103" i="13"/>
  <c r="AH118" i="13"/>
  <c r="AH119" i="13"/>
  <c r="AH110" i="13"/>
  <c r="AH113" i="13"/>
  <c r="AH117" i="13"/>
  <c r="AM103" i="13"/>
  <c r="AF110" i="13"/>
  <c r="AF113" i="13"/>
  <c r="AF117" i="13"/>
  <c r="AH87" i="13"/>
  <c r="AH88" i="13"/>
  <c r="AH89" i="13"/>
  <c r="AE75" i="13"/>
  <c r="AI75" i="13"/>
  <c r="AG76" i="13"/>
  <c r="AE77" i="13"/>
  <c r="AI77" i="13"/>
  <c r="AE79" i="13"/>
  <c r="AI79" i="13"/>
  <c r="AG80" i="13"/>
  <c r="AG81" i="13"/>
  <c r="AH82" i="13"/>
  <c r="AG86" i="13"/>
  <c r="AE87" i="13"/>
  <c r="AI87" i="13"/>
  <c r="AG88" i="13"/>
  <c r="AH75" i="13"/>
  <c r="AH77" i="13"/>
  <c r="AH78" i="13"/>
  <c r="AH79" i="13"/>
  <c r="AH80" i="13"/>
  <c r="AH81" i="13"/>
  <c r="AH86" i="13"/>
  <c r="AG178" i="13"/>
  <c r="AG174" i="13"/>
  <c r="AG169" i="13"/>
  <c r="AG167" i="13"/>
  <c r="AG166" i="13"/>
  <c r="AG165" i="13"/>
  <c r="AG164" i="13"/>
  <c r="AX164" i="13"/>
  <c r="AH163" i="13"/>
  <c r="AP163" i="13"/>
  <c r="AE163" i="13"/>
  <c r="AI163" i="13"/>
  <c r="AY164" i="13"/>
  <c r="AH170" i="13"/>
  <c r="AH171" i="13"/>
  <c r="AH175" i="13"/>
  <c r="AF133" i="13"/>
  <c r="AN133" i="13"/>
  <c r="AE140" i="13"/>
  <c r="AI140" i="13"/>
  <c r="AE141" i="13"/>
  <c r="AI141" i="13"/>
  <c r="AE145" i="13"/>
  <c r="AI145" i="13"/>
  <c r="AE149" i="13"/>
  <c r="AI149" i="13"/>
  <c r="AF103" i="13"/>
  <c r="AN103" i="13"/>
  <c r="AE110" i="13"/>
  <c r="AI110" i="13"/>
  <c r="AE111" i="13"/>
  <c r="AI111" i="13"/>
  <c r="AE115" i="13"/>
  <c r="AI115" i="13"/>
  <c r="AE119" i="13"/>
  <c r="AI119" i="13"/>
  <c r="AH73" i="13"/>
  <c r="AP74" i="13"/>
  <c r="AE73" i="13"/>
  <c r="AI73" i="13"/>
  <c r="AE6" i="19"/>
  <c r="AE9" i="19"/>
  <c r="AG5" i="19"/>
  <c r="AG6" i="19"/>
  <c r="AH5" i="19"/>
  <c r="AP5" i="19" s="1"/>
  <c r="AH12" i="19"/>
  <c r="AE5" i="19"/>
  <c r="AM6" i="19" s="1"/>
  <c r="AH6" i="19"/>
  <c r="AH7" i="19"/>
  <c r="AH8" i="19"/>
  <c r="AE12" i="19"/>
  <c r="AE13" i="19"/>
  <c r="AH14" i="19"/>
  <c r="AH15" i="19"/>
  <c r="AH16" i="19"/>
  <c r="AG9" i="19"/>
  <c r="AG12" i="19"/>
  <c r="AG14" i="19"/>
  <c r="AG17" i="19"/>
  <c r="AG18" i="19"/>
  <c r="AE7" i="19"/>
  <c r="AE8" i="19"/>
  <c r="AE16" i="19"/>
  <c r="AH17" i="19"/>
  <c r="AH18" i="19"/>
  <c r="AG19" i="19"/>
  <c r="AG20" i="19"/>
  <c r="AG7" i="19"/>
  <c r="AG8" i="19"/>
  <c r="AG15" i="19"/>
  <c r="AG16" i="19"/>
  <c r="AE4" i="19"/>
  <c r="AF4" i="19"/>
  <c r="AF5" i="19"/>
  <c r="AF18" i="19"/>
  <c r="AF7" i="19"/>
  <c r="AF8" i="19"/>
  <c r="AG4" i="19"/>
  <c r="AH4" i="19"/>
  <c r="AR10" i="18"/>
  <c r="AK3" i="18"/>
  <c r="AD3" i="18"/>
  <c r="W3" i="18"/>
  <c r="AA21" i="18"/>
  <c r="AV5" i="18" s="1"/>
  <c r="Z21" i="18"/>
  <c r="AR5" i="18" s="1"/>
  <c r="Y21" i="18"/>
  <c r="AU5" i="18" s="1"/>
  <c r="X21" i="18"/>
  <c r="AT5" i="18" s="1"/>
  <c r="W21" i="18"/>
  <c r="AA20" i="18"/>
  <c r="Z20" i="18"/>
  <c r="Y20" i="18"/>
  <c r="X20" i="18"/>
  <c r="W20" i="18"/>
  <c r="AA19" i="18"/>
  <c r="Z19" i="18"/>
  <c r="Y19" i="18"/>
  <c r="X19" i="18"/>
  <c r="W19" i="18"/>
  <c r="AA18" i="18"/>
  <c r="Z18" i="18"/>
  <c r="Y18" i="18"/>
  <c r="X18" i="18"/>
  <c r="W18" i="18"/>
  <c r="AA17" i="18"/>
  <c r="Z17" i="18"/>
  <c r="Y17" i="18"/>
  <c r="X17" i="18"/>
  <c r="W17" i="18"/>
  <c r="AA16" i="18"/>
  <c r="Z16" i="18"/>
  <c r="Y16" i="18"/>
  <c r="X16" i="18"/>
  <c r="W16" i="18"/>
  <c r="AA15" i="18"/>
  <c r="Z15" i="18"/>
  <c r="Y15" i="18"/>
  <c r="AF15" i="18" s="1"/>
  <c r="X15" i="18"/>
  <c r="W15" i="18"/>
  <c r="AA14" i="18"/>
  <c r="Z14" i="18"/>
  <c r="Y14" i="18"/>
  <c r="X14" i="18"/>
  <c r="W14" i="18"/>
  <c r="AA13" i="18"/>
  <c r="Z13" i="18"/>
  <c r="Y13" i="18"/>
  <c r="X13" i="18"/>
  <c r="W13" i="18"/>
  <c r="AD13" i="18" s="1"/>
  <c r="AA12" i="18"/>
  <c r="Z12" i="18"/>
  <c r="Y12" i="18"/>
  <c r="X12" i="18"/>
  <c r="W12" i="18"/>
  <c r="AA11" i="18"/>
  <c r="Z11" i="18"/>
  <c r="Y11" i="18"/>
  <c r="X11" i="18"/>
  <c r="W11" i="18"/>
  <c r="AA10" i="18"/>
  <c r="Z10" i="18"/>
  <c r="Y10" i="18"/>
  <c r="X10" i="18"/>
  <c r="W10" i="18"/>
  <c r="AA9" i="18"/>
  <c r="AH9" i="18" s="1"/>
  <c r="Z9" i="18"/>
  <c r="Y9" i="18"/>
  <c r="AF9" i="18" s="1"/>
  <c r="X9" i="18"/>
  <c r="W9" i="18"/>
  <c r="AD9" i="18" s="1"/>
  <c r="AA8" i="18"/>
  <c r="Z8" i="18"/>
  <c r="Y8" i="18"/>
  <c r="X8" i="18"/>
  <c r="W8" i="18"/>
  <c r="AA7" i="18"/>
  <c r="Z7" i="18"/>
  <c r="Y7" i="18"/>
  <c r="X7" i="18"/>
  <c r="W7" i="18"/>
  <c r="AA6" i="18"/>
  <c r="Z6" i="18"/>
  <c r="Y6" i="18"/>
  <c r="X6" i="18"/>
  <c r="W6" i="18"/>
  <c r="AS5" i="18"/>
  <c r="AA5" i="18"/>
  <c r="Z5" i="18"/>
  <c r="Y5" i="18"/>
  <c r="X5" i="18"/>
  <c r="W5" i="18"/>
  <c r="AA4" i="18"/>
  <c r="AO4" i="18" s="1"/>
  <c r="Z4" i="18"/>
  <c r="AN4" i="18" s="1"/>
  <c r="Y4" i="18"/>
  <c r="AM4" i="18" s="1"/>
  <c r="X4" i="18"/>
  <c r="AE4" i="18" s="1"/>
  <c r="W4" i="18"/>
  <c r="AK4" i="18" s="1"/>
  <c r="AH16" i="18" l="1"/>
  <c r="AH12" i="18"/>
  <c r="AH17" i="18"/>
  <c r="AQ166" i="13"/>
  <c r="AE5" i="18"/>
  <c r="AL6" i="18" s="1"/>
  <c r="AH13" i="18"/>
  <c r="AE15" i="18"/>
  <c r="AE8" i="18"/>
  <c r="AE7" i="18"/>
  <c r="AG7" i="18"/>
  <c r="AT39" i="21"/>
  <c r="AM168" i="13"/>
  <c r="AN75" i="13"/>
  <c r="AM5" i="19"/>
  <c r="AP20" i="19"/>
  <c r="AE6" i="18"/>
  <c r="AE14" i="18"/>
  <c r="AE9" i="18"/>
  <c r="AE10" i="18"/>
  <c r="AF11" i="18"/>
  <c r="AG12" i="18"/>
  <c r="AE12" i="18"/>
  <c r="AF13" i="18"/>
  <c r="AE18" i="18"/>
  <c r="AF4" i="18"/>
  <c r="AE11" i="18"/>
  <c r="AF12" i="18"/>
  <c r="AG13" i="18"/>
  <c r="AU39" i="21"/>
  <c r="AX6" i="21"/>
  <c r="AV6" i="21"/>
  <c r="AT6" i="21"/>
  <c r="AQ105" i="13"/>
  <c r="AF5" i="18"/>
  <c r="AM5" i="18" s="1"/>
  <c r="AF8" i="18"/>
  <c r="AO10" i="19"/>
  <c r="AG5" i="18"/>
  <c r="AG8" i="18"/>
  <c r="AD17" i="18"/>
  <c r="AF19" i="18"/>
  <c r="AO6" i="19"/>
  <c r="AP15" i="19"/>
  <c r="AP135" i="13"/>
  <c r="AU6" i="21"/>
  <c r="AF7" i="18"/>
  <c r="AF10" i="18"/>
  <c r="AH21" i="19"/>
  <c r="AF18" i="18"/>
  <c r="AH20" i="18"/>
  <c r="AO5" i="19"/>
  <c r="AF16" i="18"/>
  <c r="AD8" i="18"/>
  <c r="AG15" i="18"/>
  <c r="AG17" i="18"/>
  <c r="AD20" i="18"/>
  <c r="AN135" i="13"/>
  <c r="AO8" i="19"/>
  <c r="AG6" i="18"/>
  <c r="AN7" i="18" s="1"/>
  <c r="AR6" i="18" s="1"/>
  <c r="AG10" i="18"/>
  <c r="AG11" i="18"/>
  <c r="AG18" i="18"/>
  <c r="AD6" i="18"/>
  <c r="AH6" i="18"/>
  <c r="AG9" i="18"/>
  <c r="AG14" i="18"/>
  <c r="AG16" i="18"/>
  <c r="AD18" i="18"/>
  <c r="AH18" i="18"/>
  <c r="AG19" i="18"/>
  <c r="AH8" i="18"/>
  <c r="AD7" i="18"/>
  <c r="AH7" i="18"/>
  <c r="AD11" i="18"/>
  <c r="AH11" i="18"/>
  <c r="AD14" i="18"/>
  <c r="AH14" i="18"/>
  <c r="AG20" i="18"/>
  <c r="AV39" i="21"/>
  <c r="AW6" i="21"/>
  <c r="AC4" i="20"/>
  <c r="AC13" i="20"/>
  <c r="AM76" i="13"/>
  <c r="AO7" i="19"/>
  <c r="AP10" i="19"/>
  <c r="AP17" i="19"/>
  <c r="AP108" i="13"/>
  <c r="AO84" i="13"/>
  <c r="AO75" i="13"/>
  <c r="AN137" i="13"/>
  <c r="AP137" i="13"/>
  <c r="AY135" i="13" s="1"/>
  <c r="AO74" i="13"/>
  <c r="AP136" i="13"/>
  <c r="AP75" i="13"/>
  <c r="AQ178" i="13"/>
  <c r="AG150" i="13"/>
  <c r="AN81" i="13"/>
  <c r="AW75" i="13" s="1"/>
  <c r="AP109" i="13"/>
  <c r="AP169" i="13"/>
  <c r="AQ109" i="13"/>
  <c r="AO136" i="13"/>
  <c r="AX135" i="13" s="1"/>
  <c r="AO85" i="13"/>
  <c r="AH120" i="13"/>
  <c r="AN76" i="13"/>
  <c r="AM109" i="13"/>
  <c r="AP168" i="13"/>
  <c r="AM88" i="13"/>
  <c r="AM106" i="13"/>
  <c r="AO76" i="13"/>
  <c r="AP139" i="13"/>
  <c r="AO77" i="13"/>
  <c r="AM108" i="13"/>
  <c r="AP138" i="13"/>
  <c r="AP165" i="13"/>
  <c r="AM113" i="13"/>
  <c r="AM104" i="13"/>
  <c r="AM179" i="13"/>
  <c r="AO108" i="13"/>
  <c r="AN178" i="13"/>
  <c r="AN146" i="13"/>
  <c r="AN113" i="13"/>
  <c r="AP166" i="13"/>
  <c r="AP84" i="13"/>
  <c r="AP110" i="13"/>
  <c r="AQ104" i="13"/>
  <c r="AO119" i="13"/>
  <c r="AN105" i="13"/>
  <c r="AP167" i="13"/>
  <c r="AY165" i="13" s="1"/>
  <c r="AP113" i="13"/>
  <c r="AP104" i="13"/>
  <c r="AQ107" i="13"/>
  <c r="AM107" i="13"/>
  <c r="AM136" i="13"/>
  <c r="AN134" i="13"/>
  <c r="AQ165" i="13"/>
  <c r="AN175" i="13"/>
  <c r="AM77" i="13"/>
  <c r="AM176" i="13"/>
  <c r="AN136" i="13"/>
  <c r="AO80" i="13"/>
  <c r="AO78" i="13"/>
  <c r="AQ106" i="13"/>
  <c r="AQ108" i="13"/>
  <c r="AQ84" i="13"/>
  <c r="AQ138" i="13"/>
  <c r="AP146" i="13"/>
  <c r="AQ174" i="13"/>
  <c r="AO141" i="13"/>
  <c r="AP83" i="13"/>
  <c r="AN174" i="13"/>
  <c r="AN144" i="13"/>
  <c r="AN109" i="13"/>
  <c r="AN86" i="13"/>
  <c r="AO110" i="13"/>
  <c r="AG90" i="13"/>
  <c r="AP107" i="13"/>
  <c r="AM81" i="13"/>
  <c r="AF90" i="13"/>
  <c r="AN84" i="13"/>
  <c r="AP106" i="13"/>
  <c r="AQ116" i="13"/>
  <c r="AO107" i="13"/>
  <c r="AO116" i="13"/>
  <c r="AN116" i="13"/>
  <c r="AN114" i="13"/>
  <c r="AQ136" i="13"/>
  <c r="AP143" i="13"/>
  <c r="AO148" i="13"/>
  <c r="AO145" i="13"/>
  <c r="AN138" i="13"/>
  <c r="AN173" i="13"/>
  <c r="AN172" i="13"/>
  <c r="AN166" i="13"/>
  <c r="AO89" i="13"/>
  <c r="AP114" i="13"/>
  <c r="AO79" i="13"/>
  <c r="AO86" i="13"/>
  <c r="AP112" i="13"/>
  <c r="AP105" i="13"/>
  <c r="AP115" i="13"/>
  <c r="AO112" i="13"/>
  <c r="AO114" i="13"/>
  <c r="AO111" i="13"/>
  <c r="AN115" i="13"/>
  <c r="AN119" i="13"/>
  <c r="AP148" i="13"/>
  <c r="AM135" i="13"/>
  <c r="AO143" i="13"/>
  <c r="AF150" i="13"/>
  <c r="AM167" i="13"/>
  <c r="AN170" i="13"/>
  <c r="AN169" i="13"/>
  <c r="AP80" i="13"/>
  <c r="AN88" i="13"/>
  <c r="AP77" i="13"/>
  <c r="AQ81" i="13"/>
  <c r="AN83" i="13"/>
  <c r="AN89" i="13"/>
  <c r="AN77" i="13"/>
  <c r="AO105" i="13"/>
  <c r="AO117" i="13"/>
  <c r="AF120" i="13"/>
  <c r="AN107" i="13"/>
  <c r="AP141" i="13"/>
  <c r="AO139" i="13"/>
  <c r="AO140" i="13"/>
  <c r="AN141" i="13"/>
  <c r="AW135" i="13" s="1"/>
  <c r="AN149" i="13"/>
  <c r="AQ175" i="13"/>
  <c r="AI180" i="13"/>
  <c r="AN168" i="13"/>
  <c r="AP81" i="13"/>
  <c r="AO88" i="13"/>
  <c r="AM87" i="13"/>
  <c r="AP76" i="13"/>
  <c r="AP78" i="13"/>
  <c r="AQ79" i="13"/>
  <c r="AM83" i="13"/>
  <c r="AO81" i="13"/>
  <c r="AN87" i="13"/>
  <c r="AN80" i="13"/>
  <c r="AN79" i="13"/>
  <c r="AP118" i="13"/>
  <c r="AP111" i="13"/>
  <c r="AP117" i="13"/>
  <c r="AP116" i="13"/>
  <c r="AO106" i="13"/>
  <c r="AO118" i="13"/>
  <c r="AG120" i="13"/>
  <c r="AO115" i="13"/>
  <c r="AN110" i="13"/>
  <c r="AN117" i="13"/>
  <c r="AN111" i="13"/>
  <c r="AN106" i="13"/>
  <c r="AN118" i="13"/>
  <c r="AM140" i="13"/>
  <c r="AV135" i="13" s="1"/>
  <c r="AO142" i="13"/>
  <c r="AO137" i="13"/>
  <c r="AO138" i="13"/>
  <c r="AO146" i="13"/>
  <c r="AO149" i="13"/>
  <c r="AN145" i="13"/>
  <c r="AN142" i="13"/>
  <c r="AN139" i="13"/>
  <c r="AP173" i="13"/>
  <c r="AN177" i="13"/>
  <c r="AQ177" i="13"/>
  <c r="AM166" i="13"/>
  <c r="AE180" i="13"/>
  <c r="AN176" i="13"/>
  <c r="AN179" i="13"/>
  <c r="AN167" i="13"/>
  <c r="AM78" i="13"/>
  <c r="AN148" i="13"/>
  <c r="AQ176" i="13"/>
  <c r="AP86" i="13"/>
  <c r="AP89" i="13"/>
  <c r="AQ87" i="13"/>
  <c r="AO82" i="13"/>
  <c r="AN78" i="13"/>
  <c r="AN82" i="13"/>
  <c r="AW76" i="13" s="1"/>
  <c r="AN85" i="13"/>
  <c r="AP119" i="13"/>
  <c r="AO109" i="13"/>
  <c r="AO113" i="13"/>
  <c r="AN108" i="13"/>
  <c r="AN112" i="13"/>
  <c r="AN104" i="13"/>
  <c r="AP140" i="13"/>
  <c r="AO135" i="13"/>
  <c r="AO144" i="13"/>
  <c r="AO147" i="13"/>
  <c r="AN143" i="13"/>
  <c r="AN140" i="13"/>
  <c r="AQ171" i="13"/>
  <c r="AM175" i="13"/>
  <c r="AM178" i="13"/>
  <c r="AF180" i="13"/>
  <c r="AN171" i="13"/>
  <c r="AW165" i="13" s="1"/>
  <c r="AN165" i="13"/>
  <c r="AP144" i="13"/>
  <c r="AQ135" i="13"/>
  <c r="AW39" i="21"/>
  <c r="AC6" i="20"/>
  <c r="AC11" i="20"/>
  <c r="AC10" i="20"/>
  <c r="AG4" i="20" s="1"/>
  <c r="AC15" i="20"/>
  <c r="AC12" i="20"/>
  <c r="AD5" i="20"/>
  <c r="AC14" i="20"/>
  <c r="AC9" i="20"/>
  <c r="AD4" i="20"/>
  <c r="AC16" i="20"/>
  <c r="AC5" i="20"/>
  <c r="AC8" i="20"/>
  <c r="Y17" i="20"/>
  <c r="AC7" i="20"/>
  <c r="AD8" i="20"/>
  <c r="AD10" i="20"/>
  <c r="AH4" i="20" s="1"/>
  <c r="Z17" i="20"/>
  <c r="AD15" i="20"/>
  <c r="AD14" i="20"/>
  <c r="AD13" i="20"/>
  <c r="AD6" i="20"/>
  <c r="AD16" i="20"/>
  <c r="AD7" i="20"/>
  <c r="AD9" i="20"/>
  <c r="AD12" i="20"/>
  <c r="AD11" i="20"/>
  <c r="AP170" i="13"/>
  <c r="AP172" i="13"/>
  <c r="AP176" i="13"/>
  <c r="AP177" i="13"/>
  <c r="AM172" i="13"/>
  <c r="AQ179" i="13"/>
  <c r="AQ167" i="13"/>
  <c r="AQ168" i="13"/>
  <c r="AM170" i="13"/>
  <c r="AV165" i="13" s="1"/>
  <c r="AM164" i="13"/>
  <c r="AM169" i="13"/>
  <c r="AM173" i="13"/>
  <c r="AQ172" i="13"/>
  <c r="AP175" i="13"/>
  <c r="AQ170" i="13"/>
  <c r="AQ164" i="13"/>
  <c r="AQ169" i="13"/>
  <c r="AQ173" i="13"/>
  <c r="AM171" i="13"/>
  <c r="AM165" i="13"/>
  <c r="AM174" i="13"/>
  <c r="AM177" i="13"/>
  <c r="AP174" i="13"/>
  <c r="AQ140" i="13"/>
  <c r="AP147" i="13"/>
  <c r="AP145" i="13"/>
  <c r="AM147" i="13"/>
  <c r="AQ137" i="13"/>
  <c r="AM137" i="13"/>
  <c r="AM138" i="13"/>
  <c r="AH150" i="13"/>
  <c r="AP142" i="13"/>
  <c r="AP149" i="13"/>
  <c r="AM149" i="13"/>
  <c r="AQ134" i="13"/>
  <c r="AQ139" i="13"/>
  <c r="AM139" i="13"/>
  <c r="AN147" i="13"/>
  <c r="AQ113" i="13"/>
  <c r="AM111" i="13"/>
  <c r="AM117" i="13"/>
  <c r="AQ119" i="13"/>
  <c r="AE120" i="13"/>
  <c r="AM114" i="13"/>
  <c r="AI120" i="13"/>
  <c r="AM110" i="13"/>
  <c r="AV105" i="13" s="1"/>
  <c r="AQ112" i="13"/>
  <c r="AQ115" i="13"/>
  <c r="AQ82" i="13"/>
  <c r="AQ75" i="13"/>
  <c r="AQ89" i="13"/>
  <c r="AI90" i="13"/>
  <c r="AP82" i="13"/>
  <c r="AH90" i="13"/>
  <c r="AQ86" i="13"/>
  <c r="AQ76" i="13"/>
  <c r="AQ88" i="13"/>
  <c r="AQ78" i="13"/>
  <c r="AM86" i="13"/>
  <c r="AM79" i="13"/>
  <c r="AM85" i="13"/>
  <c r="AE90" i="13"/>
  <c r="AP88" i="13"/>
  <c r="AP87" i="13"/>
  <c r="AP85" i="13"/>
  <c r="AQ85" i="13"/>
  <c r="AQ77" i="13"/>
  <c r="AQ80" i="13"/>
  <c r="AQ83" i="13"/>
  <c r="AM80" i="13"/>
  <c r="AM75" i="13"/>
  <c r="AM84" i="13"/>
  <c r="AO87" i="13"/>
  <c r="AO83" i="13"/>
  <c r="AP79" i="13"/>
  <c r="AM89" i="13"/>
  <c r="AM82" i="13"/>
  <c r="AP179" i="13"/>
  <c r="AO179" i="13"/>
  <c r="AO175" i="13"/>
  <c r="AO171" i="13"/>
  <c r="AO170" i="13"/>
  <c r="AO176" i="13"/>
  <c r="AO172" i="13"/>
  <c r="AG180" i="13"/>
  <c r="AO177" i="13"/>
  <c r="AO173" i="13"/>
  <c r="AO168" i="13"/>
  <c r="AO169" i="13"/>
  <c r="AO167" i="13"/>
  <c r="AO164" i="13"/>
  <c r="AO174" i="13"/>
  <c r="AO165" i="13"/>
  <c r="AO166" i="13"/>
  <c r="AX165" i="13" s="1"/>
  <c r="AO178" i="13"/>
  <c r="AP178" i="13"/>
  <c r="AH180" i="13"/>
  <c r="AP171" i="13"/>
  <c r="AQ144" i="13"/>
  <c r="AQ141" i="13"/>
  <c r="AQ143" i="13"/>
  <c r="AM143" i="13"/>
  <c r="AQ142" i="13"/>
  <c r="AQ145" i="13"/>
  <c r="AQ147" i="13"/>
  <c r="AM141" i="13"/>
  <c r="AM144" i="13"/>
  <c r="AQ146" i="13"/>
  <c r="AQ149" i="13"/>
  <c r="AQ148" i="13"/>
  <c r="AI150" i="13"/>
  <c r="AM142" i="13"/>
  <c r="AM145" i="13"/>
  <c r="AM148" i="13"/>
  <c r="AE150" i="13"/>
  <c r="AM146" i="13"/>
  <c r="AM118" i="13"/>
  <c r="AQ110" i="13"/>
  <c r="AQ117" i="13"/>
  <c r="AM112" i="13"/>
  <c r="AM115" i="13"/>
  <c r="AQ118" i="13"/>
  <c r="AQ111" i="13"/>
  <c r="AQ114" i="13"/>
  <c r="AM116" i="13"/>
  <c r="AM119" i="13"/>
  <c r="AO9" i="19"/>
  <c r="AE21" i="19"/>
  <c r="AP16" i="19"/>
  <c r="AO12" i="19"/>
  <c r="AO11" i="19"/>
  <c r="AX6" i="19" s="1"/>
  <c r="AM7" i="19"/>
  <c r="AM16" i="19"/>
  <c r="AP8" i="19"/>
  <c r="AP12" i="19"/>
  <c r="AP18" i="19"/>
  <c r="AP7" i="19"/>
  <c r="AP19" i="19"/>
  <c r="AP11" i="19"/>
  <c r="AP14" i="19"/>
  <c r="AP9" i="19"/>
  <c r="AP6" i="19"/>
  <c r="AP13" i="19"/>
  <c r="AN16" i="19"/>
  <c r="AO15" i="19"/>
  <c r="AO20" i="19"/>
  <c r="AN9" i="19"/>
  <c r="AM20" i="19"/>
  <c r="AG21" i="19"/>
  <c r="AM18" i="19"/>
  <c r="AM13" i="19"/>
  <c r="AN10" i="19"/>
  <c r="AM9" i="19"/>
  <c r="AO17" i="19"/>
  <c r="AM17" i="19"/>
  <c r="AO18" i="19"/>
  <c r="AM19" i="19"/>
  <c r="AM10" i="19"/>
  <c r="AM15" i="19"/>
  <c r="AM11" i="19"/>
  <c r="AV6" i="19" s="1"/>
  <c r="AM14" i="19"/>
  <c r="AO14" i="19"/>
  <c r="AN13" i="19"/>
  <c r="AO16" i="19"/>
  <c r="AO19" i="19"/>
  <c r="AO13" i="19"/>
  <c r="AM8" i="19"/>
  <c r="AM12" i="19"/>
  <c r="AF21" i="19"/>
  <c r="AN12" i="19"/>
  <c r="AN15" i="19"/>
  <c r="AN20" i="19"/>
  <c r="AN8" i="19"/>
  <c r="AW6" i="19" s="1"/>
  <c r="AN6" i="19"/>
  <c r="AN19" i="19"/>
  <c r="AN18" i="19"/>
  <c r="AN14" i="19"/>
  <c r="AN17" i="19"/>
  <c r="AN5" i="19"/>
  <c r="AN7" i="19"/>
  <c r="AN11" i="19"/>
  <c r="AD10" i="18"/>
  <c r="AH10" i="18"/>
  <c r="AD16" i="18"/>
  <c r="AE17" i="18"/>
  <c r="AD19" i="18"/>
  <c r="AH19" i="18"/>
  <c r="AE20" i="18"/>
  <c r="AD5" i="18"/>
  <c r="AH5" i="18"/>
  <c r="AF6" i="18"/>
  <c r="AD12" i="18"/>
  <c r="AE13" i="18"/>
  <c r="AF14" i="18"/>
  <c r="AD15" i="18"/>
  <c r="AH15" i="18"/>
  <c r="AE16" i="18"/>
  <c r="AF17" i="18"/>
  <c r="AE19" i="18"/>
  <c r="AF20" i="18"/>
  <c r="AK5" i="18"/>
  <c r="AO5" i="18"/>
  <c r="AG4" i="18"/>
  <c r="AL4" i="18"/>
  <c r="AN5" i="18"/>
  <c r="AH4" i="18"/>
  <c r="AD4" i="18"/>
  <c r="AN13" i="18" l="1"/>
  <c r="AL8" i="18"/>
  <c r="AL5" i="18"/>
  <c r="AK9" i="18"/>
  <c r="AL15" i="18"/>
  <c r="AL10" i="18"/>
  <c r="AT6" i="18" s="1"/>
  <c r="AL9" i="18"/>
  <c r="AL7" i="18"/>
  <c r="AN11" i="18"/>
  <c r="AL12" i="18"/>
  <c r="AM7" i="18"/>
  <c r="AN15" i="18"/>
  <c r="AO9" i="18"/>
  <c r="AV6" i="18" s="1"/>
  <c r="AV8" i="19"/>
  <c r="AX8" i="19"/>
  <c r="AN9" i="18"/>
  <c r="AL17" i="18"/>
  <c r="AO19" i="18"/>
  <c r="AN6" i="18"/>
  <c r="AN14" i="18"/>
  <c r="AL14" i="18"/>
  <c r="AN18" i="18"/>
  <c r="AD21" i="18"/>
  <c r="AN8" i="18"/>
  <c r="AN17" i="18"/>
  <c r="AL11" i="18"/>
  <c r="AL13" i="18"/>
  <c r="AV107" i="13"/>
  <c r="AM12" i="18"/>
  <c r="AO10" i="18"/>
  <c r="AV7" i="18" s="1"/>
  <c r="AM9" i="18"/>
  <c r="AO14" i="18"/>
  <c r="AK15" i="18"/>
  <c r="AK11" i="18"/>
  <c r="AL16" i="18"/>
  <c r="AX137" i="13"/>
  <c r="AO12" i="18"/>
  <c r="AM10" i="18"/>
  <c r="AU6" i="18" s="1"/>
  <c r="AM8" i="18"/>
  <c r="AM11" i="18"/>
  <c r="AL18" i="18"/>
  <c r="AK20" i="18"/>
  <c r="AW7" i="19"/>
  <c r="AN16" i="18"/>
  <c r="AL20" i="18"/>
  <c r="AN10" i="18"/>
  <c r="AN19" i="18"/>
  <c r="AG21" i="18"/>
  <c r="AK8" i="18"/>
  <c r="AK7" i="18"/>
  <c r="AE21" i="18"/>
  <c r="AH21" i="18"/>
  <c r="AF21" i="18"/>
  <c r="AN12" i="18"/>
  <c r="AR7" i="18" s="1"/>
  <c r="AM19" i="18"/>
  <c r="AN20" i="18"/>
  <c r="AO8" i="18"/>
  <c r="AK6" i="18"/>
  <c r="AO11" i="18"/>
  <c r="AK19" i="18"/>
  <c r="AO15" i="18"/>
  <c r="AH6" i="20"/>
  <c r="AG6" i="20"/>
  <c r="AW8" i="19"/>
  <c r="AY137" i="13"/>
  <c r="AV137" i="13"/>
  <c r="AY166" i="13"/>
  <c r="AW167" i="13"/>
  <c r="AY136" i="13"/>
  <c r="AX167" i="13"/>
  <c r="AY167" i="13"/>
  <c r="AW136" i="13"/>
  <c r="AW137" i="13"/>
  <c r="AW166" i="13"/>
  <c r="AV167" i="13"/>
  <c r="AW77" i="13"/>
  <c r="AO16" i="18"/>
  <c r="AK14" i="18"/>
  <c r="AM14" i="18"/>
  <c r="AM13" i="18"/>
  <c r="AM16" i="18"/>
  <c r="AL19" i="18"/>
  <c r="AO13" i="18"/>
  <c r="AO18" i="18"/>
  <c r="AO20" i="18"/>
  <c r="AK18" i="18"/>
  <c r="AK13" i="18"/>
  <c r="AK12" i="18"/>
  <c r="AM18" i="18"/>
  <c r="AM17" i="18"/>
  <c r="AM15" i="18"/>
  <c r="AM20" i="18"/>
  <c r="AU8" i="18" s="1"/>
  <c r="AM6" i="18"/>
  <c r="AO6" i="18"/>
  <c r="AO17" i="18"/>
  <c r="AO7" i="18"/>
  <c r="AK10" i="18"/>
  <c r="AS6" i="18" s="1"/>
  <c r="AK17" i="18"/>
  <c r="AK16" i="18"/>
  <c r="AT8" i="18" l="1"/>
  <c r="AT7" i="18"/>
  <c r="AV8" i="18"/>
  <c r="AS7" i="18"/>
  <c r="AR8" i="18"/>
  <c r="AS8" i="18"/>
  <c r="AM37" i="13"/>
  <c r="W37" i="13"/>
  <c r="AA51" i="9" l="1"/>
  <c r="AW35" i="9" s="1"/>
  <c r="Z51" i="9"/>
  <c r="AV35" i="9" s="1"/>
  <c r="Y51" i="9"/>
  <c r="X51" i="9"/>
  <c r="AT35" i="9" s="1"/>
  <c r="W51" i="9"/>
  <c r="AS35" i="9" s="1"/>
  <c r="AA50" i="9"/>
  <c r="Z50" i="9"/>
  <c r="Y50" i="9"/>
  <c r="X50" i="9"/>
  <c r="W50" i="9"/>
  <c r="AA49" i="9"/>
  <c r="AH49" i="9" s="1"/>
  <c r="Z49" i="9"/>
  <c r="Y49" i="9"/>
  <c r="X49" i="9"/>
  <c r="W49" i="9"/>
  <c r="AA48" i="9"/>
  <c r="AH48" i="9" s="1"/>
  <c r="Z48" i="9"/>
  <c r="AG48" i="9" s="1"/>
  <c r="Y48" i="9"/>
  <c r="X48" i="9"/>
  <c r="W48" i="9"/>
  <c r="AA47" i="9"/>
  <c r="AH47" i="9" s="1"/>
  <c r="Z47" i="9"/>
  <c r="AG47" i="9" s="1"/>
  <c r="Y47" i="9"/>
  <c r="X47" i="9"/>
  <c r="W47" i="9"/>
  <c r="AA46" i="9"/>
  <c r="Z46" i="9"/>
  <c r="Y46" i="9"/>
  <c r="X46" i="9"/>
  <c r="W46" i="9"/>
  <c r="AA45" i="9"/>
  <c r="AH45" i="9" s="1"/>
  <c r="Z45" i="9"/>
  <c r="Y45" i="9"/>
  <c r="X45" i="9"/>
  <c r="W45" i="9"/>
  <c r="AD45" i="9" s="1"/>
  <c r="AA44" i="9"/>
  <c r="Z44" i="9"/>
  <c r="Y44" i="9"/>
  <c r="X44" i="9"/>
  <c r="W44" i="9"/>
  <c r="AA43" i="9"/>
  <c r="AH43" i="9" s="1"/>
  <c r="Z43" i="9"/>
  <c r="Y43" i="9"/>
  <c r="X43" i="9"/>
  <c r="W43" i="9"/>
  <c r="AA42" i="9"/>
  <c r="Z42" i="9"/>
  <c r="AG42" i="9" s="1"/>
  <c r="Y42" i="9"/>
  <c r="X42" i="9"/>
  <c r="W42" i="9"/>
  <c r="AS41" i="9"/>
  <c r="AA41" i="9"/>
  <c r="AH41" i="9" s="1"/>
  <c r="Z41" i="9"/>
  <c r="Y41" i="9"/>
  <c r="X41" i="9"/>
  <c r="W41" i="9"/>
  <c r="AA40" i="9"/>
  <c r="AH40" i="9" s="1"/>
  <c r="Z40" i="9"/>
  <c r="Y40" i="9"/>
  <c r="X40" i="9"/>
  <c r="W40" i="9"/>
  <c r="AA39" i="9"/>
  <c r="Z39" i="9"/>
  <c r="Y39" i="9"/>
  <c r="AF39" i="9" s="1"/>
  <c r="X39" i="9"/>
  <c r="W39" i="9"/>
  <c r="AA38" i="9"/>
  <c r="AH38" i="9" s="1"/>
  <c r="Z38" i="9"/>
  <c r="Y38" i="9"/>
  <c r="X38" i="9"/>
  <c r="W38" i="9"/>
  <c r="AD38" i="9" s="1"/>
  <c r="AA37" i="9"/>
  <c r="Z37" i="9"/>
  <c r="Y37" i="9"/>
  <c r="X37" i="9"/>
  <c r="W37" i="9"/>
  <c r="AA36" i="9"/>
  <c r="AH36" i="9" s="1"/>
  <c r="Z36" i="9"/>
  <c r="Y36" i="9"/>
  <c r="X36" i="9"/>
  <c r="W36" i="9"/>
  <c r="AA35" i="9"/>
  <c r="AH35" i="9" s="1"/>
  <c r="Z35" i="9"/>
  <c r="AG35" i="9" s="1"/>
  <c r="Y35" i="9"/>
  <c r="X35" i="9"/>
  <c r="W35" i="9"/>
  <c r="AA34" i="9"/>
  <c r="AH34" i="9" s="1"/>
  <c r="Z34" i="9"/>
  <c r="Y34" i="9"/>
  <c r="AM34" i="9" s="1"/>
  <c r="X34" i="9"/>
  <c r="AE34" i="9" s="1"/>
  <c r="W34" i="9"/>
  <c r="AD34" i="9" s="1"/>
  <c r="AK33" i="9"/>
  <c r="AD33" i="9"/>
  <c r="W33" i="9"/>
  <c r="AA51" i="16"/>
  <c r="AW35" i="16" s="1"/>
  <c r="Z51" i="16"/>
  <c r="Y51" i="16"/>
  <c r="AU35" i="16" s="1"/>
  <c r="X51" i="16"/>
  <c r="AT35" i="16" s="1"/>
  <c r="W51" i="16"/>
  <c r="AS35" i="16" s="1"/>
  <c r="AA50" i="16"/>
  <c r="Z50" i="16"/>
  <c r="Y50" i="16"/>
  <c r="X50" i="16"/>
  <c r="W50" i="16"/>
  <c r="AA49" i="16"/>
  <c r="Z49" i="16"/>
  <c r="Y49" i="16"/>
  <c r="X49" i="16"/>
  <c r="W49" i="16"/>
  <c r="AA48" i="16"/>
  <c r="Z48" i="16"/>
  <c r="Y48" i="16"/>
  <c r="X48" i="16"/>
  <c r="W48" i="16"/>
  <c r="AA47" i="16"/>
  <c r="Z47" i="16"/>
  <c r="Y47" i="16"/>
  <c r="X47" i="16"/>
  <c r="W47" i="16"/>
  <c r="AD47" i="16" s="1"/>
  <c r="AA46" i="16"/>
  <c r="Z46" i="16"/>
  <c r="Y46" i="16"/>
  <c r="X46" i="16"/>
  <c r="W46" i="16"/>
  <c r="AA45" i="16"/>
  <c r="Z45" i="16"/>
  <c r="AG45" i="16" s="1"/>
  <c r="Y45" i="16"/>
  <c r="X45" i="16"/>
  <c r="W45" i="16"/>
  <c r="AA44" i="16"/>
  <c r="Z44" i="16"/>
  <c r="AG44" i="16" s="1"/>
  <c r="Y44" i="16"/>
  <c r="X44" i="16"/>
  <c r="W44" i="16"/>
  <c r="AA43" i="16"/>
  <c r="Z43" i="16"/>
  <c r="Y43" i="16"/>
  <c r="X43" i="16"/>
  <c r="W43" i="16"/>
  <c r="AA42" i="16"/>
  <c r="Z42" i="16"/>
  <c r="Y42" i="16"/>
  <c r="X42" i="16"/>
  <c r="W42" i="16"/>
  <c r="AS41" i="16"/>
  <c r="AA41" i="16"/>
  <c r="Z41" i="16"/>
  <c r="Y41" i="16"/>
  <c r="X41" i="16"/>
  <c r="AE41" i="16" s="1"/>
  <c r="W41" i="16"/>
  <c r="AA40" i="16"/>
  <c r="Z40" i="16"/>
  <c r="Y40" i="16"/>
  <c r="X40" i="16"/>
  <c r="W40" i="16"/>
  <c r="AA39" i="16"/>
  <c r="Z39" i="16"/>
  <c r="Y39" i="16"/>
  <c r="X39" i="16"/>
  <c r="W39" i="16"/>
  <c r="AA38" i="16"/>
  <c r="Z38" i="16"/>
  <c r="Y38" i="16"/>
  <c r="X38" i="16"/>
  <c r="W38" i="16"/>
  <c r="AD38" i="16" s="1"/>
  <c r="AA37" i="16"/>
  <c r="Z37" i="16"/>
  <c r="Y37" i="16"/>
  <c r="X37" i="16"/>
  <c r="W37" i="16"/>
  <c r="AA36" i="16"/>
  <c r="Z36" i="16"/>
  <c r="Y36" i="16"/>
  <c r="X36" i="16"/>
  <c r="W36" i="16"/>
  <c r="AA35" i="16"/>
  <c r="Z35" i="16"/>
  <c r="AG35" i="16" s="1"/>
  <c r="Y35" i="16"/>
  <c r="X35" i="16"/>
  <c r="AE35" i="16" s="1"/>
  <c r="W35" i="16"/>
  <c r="AA34" i="16"/>
  <c r="AO34" i="16" s="1"/>
  <c r="Z34" i="16"/>
  <c r="AN34" i="16" s="1"/>
  <c r="Y34" i="16"/>
  <c r="AF34" i="16" s="1"/>
  <c r="X34" i="16"/>
  <c r="AE34" i="16" s="1"/>
  <c r="W34" i="16"/>
  <c r="AK34" i="16" s="1"/>
  <c r="AK33" i="16"/>
  <c r="AD33" i="16"/>
  <c r="W33" i="16"/>
  <c r="AM3" i="13"/>
  <c r="W3" i="13"/>
  <c r="AA55" i="13"/>
  <c r="Z55" i="13"/>
  <c r="AY39" i="13" s="1"/>
  <c r="Y55" i="13"/>
  <c r="X55" i="13"/>
  <c r="AW39" i="13" s="1"/>
  <c r="W55" i="13"/>
  <c r="AA54" i="13"/>
  <c r="Z54" i="13"/>
  <c r="Y54" i="13"/>
  <c r="X54" i="13"/>
  <c r="W54" i="13"/>
  <c r="AA53" i="13"/>
  <c r="Z53" i="13"/>
  <c r="Y53" i="13"/>
  <c r="X53" i="13"/>
  <c r="W53" i="13"/>
  <c r="AA52" i="13"/>
  <c r="Z52" i="13"/>
  <c r="Y52" i="13"/>
  <c r="X52" i="13"/>
  <c r="W52" i="13"/>
  <c r="AA51" i="13"/>
  <c r="Z51" i="13"/>
  <c r="Y51" i="13"/>
  <c r="X51" i="13"/>
  <c r="W51" i="13"/>
  <c r="AA50" i="13"/>
  <c r="Z50" i="13"/>
  <c r="Y50" i="13"/>
  <c r="X50" i="13"/>
  <c r="W50" i="13"/>
  <c r="AA49" i="13"/>
  <c r="Z49" i="13"/>
  <c r="Y49" i="13"/>
  <c r="X49" i="13"/>
  <c r="W49" i="13"/>
  <c r="AA48" i="13"/>
  <c r="Z48" i="13"/>
  <c r="Y48" i="13"/>
  <c r="X48" i="13"/>
  <c r="W48" i="13"/>
  <c r="AA47" i="13"/>
  <c r="Z47" i="13"/>
  <c r="Y47" i="13"/>
  <c r="X47" i="13"/>
  <c r="W47" i="13"/>
  <c r="AA46" i="13"/>
  <c r="Z46" i="13"/>
  <c r="Y46" i="13"/>
  <c r="X46" i="13"/>
  <c r="W46" i="13"/>
  <c r="AV45" i="13"/>
  <c r="AA45" i="13"/>
  <c r="Z45" i="13"/>
  <c r="Y45" i="13"/>
  <c r="X45" i="13"/>
  <c r="W45" i="13"/>
  <c r="AA44" i="13"/>
  <c r="Z44" i="13"/>
  <c r="Y44" i="13"/>
  <c r="X44" i="13"/>
  <c r="W44" i="13"/>
  <c r="AA43" i="13"/>
  <c r="Z43" i="13"/>
  <c r="Y43" i="13"/>
  <c r="X43" i="13"/>
  <c r="W43" i="13"/>
  <c r="AA42" i="13"/>
  <c r="Z42" i="13"/>
  <c r="Y42" i="13"/>
  <c r="X42" i="13"/>
  <c r="W42" i="13"/>
  <c r="AA41" i="13"/>
  <c r="Z41" i="13"/>
  <c r="Y41" i="13"/>
  <c r="X41" i="13"/>
  <c r="W41" i="13"/>
  <c r="AA40" i="13"/>
  <c r="Z40" i="13"/>
  <c r="Y40" i="13"/>
  <c r="X40" i="13"/>
  <c r="W40" i="13"/>
  <c r="AA39" i="13"/>
  <c r="Z39" i="13"/>
  <c r="Y39" i="13"/>
  <c r="X39" i="13"/>
  <c r="W39" i="13"/>
  <c r="AA38" i="13"/>
  <c r="AQ38" i="13" s="1"/>
  <c r="Z38" i="13"/>
  <c r="AP38" i="13" s="1"/>
  <c r="Y38" i="13"/>
  <c r="AG38" i="13" s="1"/>
  <c r="X38" i="13"/>
  <c r="AN38" i="13" s="1"/>
  <c r="W38" i="13"/>
  <c r="AM38" i="13" s="1"/>
  <c r="AE37" i="13"/>
  <c r="Z53" i="17"/>
  <c r="AS39" i="17" s="1"/>
  <c r="Y53" i="17"/>
  <c r="X53" i="17"/>
  <c r="AW39" i="17" s="1"/>
  <c r="W53" i="17"/>
  <c r="AV39" i="17" s="1"/>
  <c r="V53" i="17"/>
  <c r="AU39" i="17" s="1"/>
  <c r="U53" i="17"/>
  <c r="AT39" i="17" s="1"/>
  <c r="Z52" i="17"/>
  <c r="AH52" i="17" s="1"/>
  <c r="Y52" i="17"/>
  <c r="X52" i="17"/>
  <c r="W52" i="17"/>
  <c r="V52" i="17"/>
  <c r="U52" i="17"/>
  <c r="Z51" i="17"/>
  <c r="AH51" i="17" s="1"/>
  <c r="Y51" i="17"/>
  <c r="AG51" i="17" s="1"/>
  <c r="X51" i="17"/>
  <c r="W51" i="17"/>
  <c r="AE51" i="17" s="1"/>
  <c r="V51" i="17"/>
  <c r="U51" i="17"/>
  <c r="AC51" i="17" s="1"/>
  <c r="Z50" i="17"/>
  <c r="AH50" i="17" s="1"/>
  <c r="Y50" i="17"/>
  <c r="X50" i="17"/>
  <c r="W50" i="17"/>
  <c r="V50" i="17"/>
  <c r="U50" i="17"/>
  <c r="Z49" i="17"/>
  <c r="AH49" i="17" s="1"/>
  <c r="Y49" i="17"/>
  <c r="AG49" i="17" s="1"/>
  <c r="X49" i="17"/>
  <c r="AF49" i="17" s="1"/>
  <c r="W49" i="17"/>
  <c r="AE49" i="17" s="1"/>
  <c r="V49" i="17"/>
  <c r="AD49" i="17" s="1"/>
  <c r="U49" i="17"/>
  <c r="AC49" i="17" s="1"/>
  <c r="Z48" i="17"/>
  <c r="AH48" i="17" s="1"/>
  <c r="Y48" i="17"/>
  <c r="X48" i="17"/>
  <c r="W48" i="17"/>
  <c r="V48" i="17"/>
  <c r="AD48" i="17" s="1"/>
  <c r="U48" i="17"/>
  <c r="Z47" i="17"/>
  <c r="AH47" i="17" s="1"/>
  <c r="Y47" i="17"/>
  <c r="AG47" i="17" s="1"/>
  <c r="X47" i="17"/>
  <c r="AF47" i="17" s="1"/>
  <c r="W47" i="17"/>
  <c r="AE47" i="17" s="1"/>
  <c r="V47" i="17"/>
  <c r="AD47" i="17" s="1"/>
  <c r="U47" i="17"/>
  <c r="AC47" i="17" s="1"/>
  <c r="Z46" i="17"/>
  <c r="AH46" i="17" s="1"/>
  <c r="Y46" i="17"/>
  <c r="X46" i="17"/>
  <c r="W46" i="17"/>
  <c r="V46" i="17"/>
  <c r="AD46" i="17" s="1"/>
  <c r="U46" i="17"/>
  <c r="Z45" i="17"/>
  <c r="Y45" i="17"/>
  <c r="X45" i="17"/>
  <c r="AF45" i="17" s="1"/>
  <c r="W45" i="17"/>
  <c r="AE45" i="17" s="1"/>
  <c r="V45" i="17"/>
  <c r="U45" i="17"/>
  <c r="AS44" i="17"/>
  <c r="Z44" i="17"/>
  <c r="Y44" i="17"/>
  <c r="X44" i="17"/>
  <c r="W44" i="17"/>
  <c r="V44" i="17"/>
  <c r="U44" i="17"/>
  <c r="Z43" i="17"/>
  <c r="Y43" i="17"/>
  <c r="X43" i="17"/>
  <c r="W43" i="17"/>
  <c r="V43" i="17"/>
  <c r="U43" i="17"/>
  <c r="AC43" i="17" s="1"/>
  <c r="Z42" i="17"/>
  <c r="AH42" i="17" s="1"/>
  <c r="Y42" i="17"/>
  <c r="X42" i="17"/>
  <c r="W42" i="17"/>
  <c r="V42" i="17"/>
  <c r="U42" i="17"/>
  <c r="Z41" i="17"/>
  <c r="Y41" i="17"/>
  <c r="X41" i="17"/>
  <c r="W41" i="17"/>
  <c r="V41" i="17"/>
  <c r="U41" i="17"/>
  <c r="Z40" i="17"/>
  <c r="Y40" i="17"/>
  <c r="X40" i="17"/>
  <c r="W40" i="17"/>
  <c r="V40" i="17"/>
  <c r="U40" i="17"/>
  <c r="AX39" i="17"/>
  <c r="Z39" i="17"/>
  <c r="Y39" i="17"/>
  <c r="X39" i="17"/>
  <c r="W39" i="17"/>
  <c r="V39" i="17"/>
  <c r="U39" i="17"/>
  <c r="Z38" i="17"/>
  <c r="AH38" i="17" s="1"/>
  <c r="Y38" i="17"/>
  <c r="AO38" i="17" s="1"/>
  <c r="X38" i="17"/>
  <c r="AN38" i="17" s="1"/>
  <c r="W38" i="17"/>
  <c r="AE38" i="17" s="1"/>
  <c r="V38" i="17"/>
  <c r="AL38" i="17" s="1"/>
  <c r="U38" i="17"/>
  <c r="AK38" i="17" s="1"/>
  <c r="AC37" i="17"/>
  <c r="Z19" i="17"/>
  <c r="AS5" i="17" s="1"/>
  <c r="Y19" i="17"/>
  <c r="X19" i="17"/>
  <c r="W19" i="17"/>
  <c r="AV5" i="17" s="1"/>
  <c r="V19" i="17"/>
  <c r="AU5" i="17" s="1"/>
  <c r="U19" i="17"/>
  <c r="AT5" i="17" s="1"/>
  <c r="Z18" i="17"/>
  <c r="Y18" i="17"/>
  <c r="X18" i="17"/>
  <c r="W18" i="17"/>
  <c r="V18" i="17"/>
  <c r="U18" i="17"/>
  <c r="AC18" i="17" s="1"/>
  <c r="Z17" i="17"/>
  <c r="Y17" i="17"/>
  <c r="X17" i="17"/>
  <c r="W17" i="17"/>
  <c r="AE17" i="17" s="1"/>
  <c r="V17" i="17"/>
  <c r="U17" i="17"/>
  <c r="AC17" i="17" s="1"/>
  <c r="Z16" i="17"/>
  <c r="Y16" i="17"/>
  <c r="X16" i="17"/>
  <c r="W16" i="17"/>
  <c r="V16" i="17"/>
  <c r="U16" i="17"/>
  <c r="Z15" i="17"/>
  <c r="Y15" i="17"/>
  <c r="X15" i="17"/>
  <c r="W15" i="17"/>
  <c r="AE15" i="17" s="1"/>
  <c r="V15" i="17"/>
  <c r="U15" i="17"/>
  <c r="Z14" i="17"/>
  <c r="Y14" i="17"/>
  <c r="X14" i="17"/>
  <c r="W14" i="17"/>
  <c r="V14" i="17"/>
  <c r="U14" i="17"/>
  <c r="AC14" i="17" s="1"/>
  <c r="Z13" i="17"/>
  <c r="Y13" i="17"/>
  <c r="X13" i="17"/>
  <c r="W13" i="17"/>
  <c r="V13" i="17"/>
  <c r="U13" i="17"/>
  <c r="Z12" i="17"/>
  <c r="Y12" i="17"/>
  <c r="X12" i="17"/>
  <c r="AF12" i="17" s="1"/>
  <c r="W12" i="17"/>
  <c r="V12" i="17"/>
  <c r="U12" i="17"/>
  <c r="Z11" i="17"/>
  <c r="Y11" i="17"/>
  <c r="X11" i="17"/>
  <c r="W11" i="17"/>
  <c r="V11" i="17"/>
  <c r="U11" i="17"/>
  <c r="AS10" i="17"/>
  <c r="Z10" i="17"/>
  <c r="Y10" i="17"/>
  <c r="X10" i="17"/>
  <c r="W10" i="17"/>
  <c r="V10" i="17"/>
  <c r="U10" i="17"/>
  <c r="AC10" i="17" s="1"/>
  <c r="Z9" i="17"/>
  <c r="Y9" i="17"/>
  <c r="X9" i="17"/>
  <c r="W9" i="17"/>
  <c r="V9" i="17"/>
  <c r="U9" i="17"/>
  <c r="Z8" i="17"/>
  <c r="Y8" i="17"/>
  <c r="X8" i="17"/>
  <c r="W8" i="17"/>
  <c r="V8" i="17"/>
  <c r="U8" i="17"/>
  <c r="AC8" i="17" s="1"/>
  <c r="Z7" i="17"/>
  <c r="Y7" i="17"/>
  <c r="X7" i="17"/>
  <c r="W7" i="17"/>
  <c r="V7" i="17"/>
  <c r="U7" i="17"/>
  <c r="AC7" i="17" s="1"/>
  <c r="Z6" i="17"/>
  <c r="Y6" i="17"/>
  <c r="X6" i="17"/>
  <c r="W6" i="17"/>
  <c r="V6" i="17"/>
  <c r="U6" i="17"/>
  <c r="AC6" i="17" s="1"/>
  <c r="Z5" i="17"/>
  <c r="Y5" i="17"/>
  <c r="X5" i="17"/>
  <c r="W5" i="17"/>
  <c r="V5" i="17"/>
  <c r="U5" i="17"/>
  <c r="AC5" i="17" s="1"/>
  <c r="Z4" i="17"/>
  <c r="AH4" i="17" s="1"/>
  <c r="Y4" i="17"/>
  <c r="AG4" i="17" s="1"/>
  <c r="X4" i="17"/>
  <c r="AN4" i="17" s="1"/>
  <c r="W4" i="17"/>
  <c r="AM4" i="17" s="1"/>
  <c r="V4" i="17"/>
  <c r="AD4" i="17" s="1"/>
  <c r="U4" i="17"/>
  <c r="AC4" i="17" s="1"/>
  <c r="AC3" i="17"/>
  <c r="AE40" i="13" l="1"/>
  <c r="AE47" i="13"/>
  <c r="AG7" i="17"/>
  <c r="AG17" i="17"/>
  <c r="AE44" i="16"/>
  <c r="AE47" i="16"/>
  <c r="AG36" i="9"/>
  <c r="AG49" i="9"/>
  <c r="AG39" i="9"/>
  <c r="AG37" i="9"/>
  <c r="AN37" i="9" s="1"/>
  <c r="AG44" i="9"/>
  <c r="AD52" i="17"/>
  <c r="AD42" i="17"/>
  <c r="AD43" i="17"/>
  <c r="AD51" i="17"/>
  <c r="AD50" i="17"/>
  <c r="AE38" i="16"/>
  <c r="AG47" i="16"/>
  <c r="AG36" i="16"/>
  <c r="AG38" i="16"/>
  <c r="AG46" i="16"/>
  <c r="AD43" i="9"/>
  <c r="AH37" i="9"/>
  <c r="AO47" i="9" s="1"/>
  <c r="AH44" i="9"/>
  <c r="AD35" i="9"/>
  <c r="AD37" i="9"/>
  <c r="AD44" i="9"/>
  <c r="AD36" i="9"/>
  <c r="AK36" i="9" s="1"/>
  <c r="AG40" i="13"/>
  <c r="AI40" i="13"/>
  <c r="AI47" i="13"/>
  <c r="AF47" i="13"/>
  <c r="AE6" i="17"/>
  <c r="AE8" i="17"/>
  <c r="AE10" i="17"/>
  <c r="AH43" i="17"/>
  <c r="AG43" i="13"/>
  <c r="AH37" i="16"/>
  <c r="AG41" i="13"/>
  <c r="AG48" i="13"/>
  <c r="AI50" i="13"/>
  <c r="AE51" i="13"/>
  <c r="AD49" i="9"/>
  <c r="AE50" i="13"/>
  <c r="AH47" i="16"/>
  <c r="AD41" i="9"/>
  <c r="AD48" i="9"/>
  <c r="AH38" i="16"/>
  <c r="AD40" i="9"/>
  <c r="AD47" i="9"/>
  <c r="AD36" i="16"/>
  <c r="AH45" i="16"/>
  <c r="AE36" i="16"/>
  <c r="AE39" i="16"/>
  <c r="AD40" i="16"/>
  <c r="AH40" i="16"/>
  <c r="AE42" i="16"/>
  <c r="AD43" i="16"/>
  <c r="AH43" i="16"/>
  <c r="AE45" i="16"/>
  <c r="AE48" i="16"/>
  <c r="AD49" i="16"/>
  <c r="AH49" i="16"/>
  <c r="AH36" i="16"/>
  <c r="AD45" i="16"/>
  <c r="AE37" i="16"/>
  <c r="AE40" i="16"/>
  <c r="AD41" i="16"/>
  <c r="AH41" i="16"/>
  <c r="AE43" i="16"/>
  <c r="AE46" i="16"/>
  <c r="AE49" i="16"/>
  <c r="AD50" i="16"/>
  <c r="AH50" i="16"/>
  <c r="AG42" i="16"/>
  <c r="AE41" i="9"/>
  <c r="AF43" i="9"/>
  <c r="AD39" i="9"/>
  <c r="AH39" i="9"/>
  <c r="AD42" i="9"/>
  <c r="AH42" i="9"/>
  <c r="AF44" i="9"/>
  <c r="AE45" i="9"/>
  <c r="AD46" i="9"/>
  <c r="AH46" i="9"/>
  <c r="AD50" i="9"/>
  <c r="AH50" i="9"/>
  <c r="AE36" i="9"/>
  <c r="AE39" i="9"/>
  <c r="AE50" i="9"/>
  <c r="AC42" i="17"/>
  <c r="AG42" i="17"/>
  <c r="AE11" i="17"/>
  <c r="AE13" i="17"/>
  <c r="AC13" i="17"/>
  <c r="AC11" i="17"/>
  <c r="AE41" i="13"/>
  <c r="AI41" i="13"/>
  <c r="AI45" i="13"/>
  <c r="AF53" i="13"/>
  <c r="AH41" i="13"/>
  <c r="AF43" i="13"/>
  <c r="AH45" i="13"/>
  <c r="AF50" i="13"/>
  <c r="AF41" i="13"/>
  <c r="AF45" i="13"/>
  <c r="AF48" i="13"/>
  <c r="AH43" i="13"/>
  <c r="AE48" i="13"/>
  <c r="AI48" i="13"/>
  <c r="AH53" i="13"/>
  <c r="AE39" i="13"/>
  <c r="AM40" i="13" s="1"/>
  <c r="AI39" i="13"/>
  <c r="AE43" i="13"/>
  <c r="AI43" i="13"/>
  <c r="AE46" i="13"/>
  <c r="AI46" i="13"/>
  <c r="AE53" i="13"/>
  <c r="AI53" i="13"/>
  <c r="AE38" i="13"/>
  <c r="AF40" i="13"/>
  <c r="AF44" i="13"/>
  <c r="AF46" i="13"/>
  <c r="AH49" i="13"/>
  <c r="AF51" i="13"/>
  <c r="AF54" i="13"/>
  <c r="AE54" i="13"/>
  <c r="AI54" i="13"/>
  <c r="AF39" i="13"/>
  <c r="AN39" i="13" s="1"/>
  <c r="AH40" i="13"/>
  <c r="AF42" i="13"/>
  <c r="AH44" i="13"/>
  <c r="AH46" i="13"/>
  <c r="AF49" i="13"/>
  <c r="AF52" i="13"/>
  <c r="AE35" i="9"/>
  <c r="AL36" i="9" s="1"/>
  <c r="AE40" i="9"/>
  <c r="AE42" i="9"/>
  <c r="AE46" i="9"/>
  <c r="AE37" i="9"/>
  <c r="AF42" i="9"/>
  <c r="AE43" i="9"/>
  <c r="AE47" i="9"/>
  <c r="AE49" i="9"/>
  <c r="AF34" i="9"/>
  <c r="AF37" i="9"/>
  <c r="AE38" i="9"/>
  <c r="AE44" i="9"/>
  <c r="AF47" i="9"/>
  <c r="AE48" i="9"/>
  <c r="AH34" i="16"/>
  <c r="AF35" i="16"/>
  <c r="AM35" i="16" s="1"/>
  <c r="AF37" i="16"/>
  <c r="AF46" i="16"/>
  <c r="AM34" i="16"/>
  <c r="AG37" i="16"/>
  <c r="AG39" i="16"/>
  <c r="AF40" i="16"/>
  <c r="AF43" i="16"/>
  <c r="AG48" i="16"/>
  <c r="AF49" i="16"/>
  <c r="AD35" i="16"/>
  <c r="AH35" i="16"/>
  <c r="AV35" i="16"/>
  <c r="AF36" i="16"/>
  <c r="AD37" i="16"/>
  <c r="AF38" i="16"/>
  <c r="AD39" i="16"/>
  <c r="AH39" i="16"/>
  <c r="AD42" i="16"/>
  <c r="AH42" i="16"/>
  <c r="AF45" i="16"/>
  <c r="AD46" i="16"/>
  <c r="AH46" i="16"/>
  <c r="AF47" i="16"/>
  <c r="AD48" i="16"/>
  <c r="AH48" i="16"/>
  <c r="AV39" i="13"/>
  <c r="AE44" i="13"/>
  <c r="AI44" i="13"/>
  <c r="AG45" i="13"/>
  <c r="AI51" i="13"/>
  <c r="AH38" i="13"/>
  <c r="AZ39" i="13"/>
  <c r="AE42" i="13"/>
  <c r="AI42" i="13"/>
  <c r="AE45" i="13"/>
  <c r="AE49" i="13"/>
  <c r="AI49" i="13"/>
  <c r="AE52" i="13"/>
  <c r="AI52" i="13"/>
  <c r="AH54" i="13"/>
  <c r="AE40" i="17"/>
  <c r="AE42" i="17"/>
  <c r="AE44" i="17"/>
  <c r="AF40" i="17"/>
  <c r="AF42" i="17"/>
  <c r="AE46" i="17"/>
  <c r="AE48" i="17"/>
  <c r="AE50" i="17"/>
  <c r="AE52" i="17"/>
  <c r="AE39" i="17"/>
  <c r="AE43" i="17"/>
  <c r="AP38" i="17"/>
  <c r="AE5" i="17"/>
  <c r="AD7" i="17"/>
  <c r="AH7" i="17"/>
  <c r="AD9" i="17"/>
  <c r="AH9" i="17"/>
  <c r="AE12" i="17"/>
  <c r="AE7" i="17"/>
  <c r="AE9" i="17"/>
  <c r="AE14" i="17"/>
  <c r="AE16" i="17"/>
  <c r="AE18" i="17"/>
  <c r="AF41" i="9"/>
  <c r="AF48" i="9"/>
  <c r="AU35" i="9"/>
  <c r="AG38" i="9"/>
  <c r="AG40" i="9"/>
  <c r="AG43" i="9"/>
  <c r="AG45" i="9"/>
  <c r="AF49" i="9"/>
  <c r="AG50" i="9"/>
  <c r="AF46" i="9"/>
  <c r="AL34" i="9"/>
  <c r="AF35" i="9"/>
  <c r="AF36" i="9"/>
  <c r="AF38" i="9"/>
  <c r="AF40" i="9"/>
  <c r="AG41" i="9"/>
  <c r="AF45" i="9"/>
  <c r="AG46" i="9"/>
  <c r="AF50" i="9"/>
  <c r="AO36" i="9"/>
  <c r="AO35" i="9"/>
  <c r="AN35" i="9"/>
  <c r="AN36" i="9"/>
  <c r="AN34" i="9"/>
  <c r="AG34" i="9"/>
  <c r="AK34" i="9"/>
  <c r="AO34" i="9"/>
  <c r="AG50" i="16"/>
  <c r="AF39" i="16"/>
  <c r="AG40" i="16"/>
  <c r="AD44" i="16"/>
  <c r="AH44" i="16"/>
  <c r="AF48" i="16"/>
  <c r="AG49" i="16"/>
  <c r="AE50" i="16"/>
  <c r="AF44" i="16"/>
  <c r="AD34" i="16"/>
  <c r="AF41" i="16"/>
  <c r="AG41" i="16"/>
  <c r="AF42" i="16"/>
  <c r="AG43" i="16"/>
  <c r="AF50" i="16"/>
  <c r="AL34" i="16"/>
  <c r="AG34" i="16"/>
  <c r="AN35" i="16"/>
  <c r="AN36" i="16"/>
  <c r="AL35" i="16"/>
  <c r="AH39" i="13"/>
  <c r="AH42" i="13"/>
  <c r="AG51" i="13"/>
  <c r="AG54" i="13"/>
  <c r="AG39" i="13"/>
  <c r="AH47" i="13"/>
  <c r="AH48" i="13"/>
  <c r="AG50" i="13"/>
  <c r="AH51" i="13"/>
  <c r="AH52" i="13"/>
  <c r="AF38" i="13"/>
  <c r="AO38" i="13"/>
  <c r="AG53" i="13"/>
  <c r="AG49" i="13"/>
  <c r="AG44" i="13"/>
  <c r="AX39" i="13"/>
  <c r="AG42" i="13"/>
  <c r="AG46" i="13"/>
  <c r="AG52" i="13"/>
  <c r="AI38" i="13"/>
  <c r="AG47" i="13"/>
  <c r="AH50" i="13"/>
  <c r="AF51" i="17"/>
  <c r="AF39" i="17"/>
  <c r="AN39" i="17" s="1"/>
  <c r="AF44" i="17"/>
  <c r="AC39" i="17"/>
  <c r="AK39" i="17" s="1"/>
  <c r="AG39" i="17"/>
  <c r="AO39" i="17" s="1"/>
  <c r="AF41" i="17"/>
  <c r="AC44" i="17"/>
  <c r="AG44" i="17"/>
  <c r="AD39" i="17"/>
  <c r="AH39" i="17"/>
  <c r="AP39" i="17" s="1"/>
  <c r="AG43" i="17"/>
  <c r="AD44" i="17"/>
  <c r="AH44" i="17"/>
  <c r="AC48" i="17"/>
  <c r="AG48" i="17"/>
  <c r="AC52" i="17"/>
  <c r="AG52" i="17"/>
  <c r="AH14" i="17"/>
  <c r="AH16" i="17"/>
  <c r="AH5" i="17"/>
  <c r="AH6" i="17"/>
  <c r="AH8" i="17"/>
  <c r="AH10" i="17"/>
  <c r="AH11" i="17"/>
  <c r="AH13" i="17"/>
  <c r="AH15" i="17"/>
  <c r="AH17" i="17"/>
  <c r="AG11" i="17"/>
  <c r="AG16" i="17"/>
  <c r="AG5" i="17"/>
  <c r="AG6" i="17"/>
  <c r="AG8" i="17"/>
  <c r="AG10" i="17"/>
  <c r="AG13" i="17"/>
  <c r="AF11" i="17"/>
  <c r="AF16" i="17"/>
  <c r="AD5" i="17"/>
  <c r="AD11" i="17"/>
  <c r="AD14" i="17"/>
  <c r="AD16" i="17"/>
  <c r="AD6" i="17"/>
  <c r="AD8" i="17"/>
  <c r="AD10" i="17"/>
  <c r="AD13" i="17"/>
  <c r="AD15" i="17"/>
  <c r="AD17" i="17"/>
  <c r="AC16" i="17"/>
  <c r="AF9" i="17"/>
  <c r="AG18" i="17"/>
  <c r="AG38" i="17"/>
  <c r="AE4" i="17"/>
  <c r="AF7" i="17"/>
  <c r="AF50" i="17"/>
  <c r="AF4" i="17"/>
  <c r="AG12" i="17"/>
  <c r="AF15" i="17"/>
  <c r="AO4" i="17"/>
  <c r="AF5" i="17"/>
  <c r="AN5" i="17" s="1"/>
  <c r="AX5" i="17"/>
  <c r="AF6" i="17"/>
  <c r="AC9" i="17"/>
  <c r="AK9" i="17" s="1"/>
  <c r="AG9" i="17"/>
  <c r="AD12" i="17"/>
  <c r="AH12" i="17"/>
  <c r="AC15" i="17"/>
  <c r="AG15" i="17"/>
  <c r="AD18" i="17"/>
  <c r="AH18" i="17"/>
  <c r="AD38" i="17"/>
  <c r="AM38" i="17"/>
  <c r="AD40" i="17"/>
  <c r="AH40" i="17"/>
  <c r="AD41" i="17"/>
  <c r="AH41" i="17"/>
  <c r="AD45" i="17"/>
  <c r="AH45" i="17"/>
  <c r="AF48" i="17"/>
  <c r="AF52" i="17"/>
  <c r="AE41" i="17"/>
  <c r="AF10" i="17"/>
  <c r="AF46" i="17"/>
  <c r="AW5" i="17"/>
  <c r="AC12" i="17"/>
  <c r="AC38" i="17"/>
  <c r="AC40" i="17"/>
  <c r="AG40" i="17"/>
  <c r="AC41" i="17"/>
  <c r="AG41" i="17"/>
  <c r="AF43" i="17"/>
  <c r="AC45" i="17"/>
  <c r="AG45" i="17"/>
  <c r="AC46" i="17"/>
  <c r="AG46" i="17"/>
  <c r="AC50" i="17"/>
  <c r="AG50" i="17"/>
  <c r="AK4" i="17"/>
  <c r="AK8" i="17"/>
  <c r="AK7" i="17"/>
  <c r="AK6" i="17"/>
  <c r="AK5" i="17"/>
  <c r="AP4" i="17"/>
  <c r="AF38" i="17"/>
  <c r="AF13" i="17"/>
  <c r="AF14" i="17"/>
  <c r="AF17" i="17"/>
  <c r="AF18" i="17"/>
  <c r="AL4" i="17"/>
  <c r="AF8" i="17"/>
  <c r="AG14" i="17"/>
  <c r="AE51" i="16" l="1"/>
  <c r="AK38" i="16"/>
  <c r="AN38" i="16"/>
  <c r="AO43" i="16"/>
  <c r="AM37" i="16"/>
  <c r="AM38" i="16"/>
  <c r="AL45" i="16"/>
  <c r="AO50" i="9"/>
  <c r="AN41" i="9"/>
  <c r="AO46" i="9"/>
  <c r="AK40" i="9"/>
  <c r="AS36" i="9" s="1"/>
  <c r="AO37" i="9"/>
  <c r="AO39" i="9"/>
  <c r="AK38" i="9"/>
  <c r="AO41" i="13"/>
  <c r="AL36" i="16"/>
  <c r="AK36" i="16"/>
  <c r="AN39" i="16"/>
  <c r="AV36" i="16" s="1"/>
  <c r="AK40" i="16"/>
  <c r="AN45" i="16"/>
  <c r="AN37" i="16"/>
  <c r="AM36" i="16"/>
  <c r="AO48" i="16"/>
  <c r="AK37" i="9"/>
  <c r="AK39" i="9"/>
  <c r="AD51" i="9"/>
  <c r="AK47" i="9"/>
  <c r="AK46" i="9"/>
  <c r="AK35" i="9"/>
  <c r="AO38" i="9"/>
  <c r="AK49" i="9"/>
  <c r="AK48" i="9"/>
  <c r="AK50" i="9"/>
  <c r="AK43" i="9"/>
  <c r="AK44" i="9"/>
  <c r="AQ42" i="13"/>
  <c r="AQ41" i="13"/>
  <c r="AM40" i="17"/>
  <c r="AM39" i="17"/>
  <c r="AO7" i="17"/>
  <c r="AL49" i="16"/>
  <c r="AL44" i="16"/>
  <c r="AO50" i="16"/>
  <c r="AN45" i="9"/>
  <c r="AF51" i="9"/>
  <c r="AM10" i="17"/>
  <c r="AH51" i="9"/>
  <c r="AO45" i="16"/>
  <c r="AL46" i="16"/>
  <c r="AL43" i="16"/>
  <c r="AL48" i="16"/>
  <c r="AL40" i="16"/>
  <c r="AT36" i="16" s="1"/>
  <c r="AO44" i="16"/>
  <c r="AO35" i="16"/>
  <c r="AO40" i="16"/>
  <c r="AW38" i="16" s="1"/>
  <c r="AL50" i="16"/>
  <c r="AK46" i="16"/>
  <c r="AM50" i="16"/>
  <c r="AL42" i="16"/>
  <c r="AL38" i="16"/>
  <c r="AO37" i="16"/>
  <c r="AO36" i="16"/>
  <c r="AK39" i="16"/>
  <c r="AO49" i="16"/>
  <c r="AM39" i="16"/>
  <c r="AN46" i="16"/>
  <c r="AL41" i="16"/>
  <c r="AL47" i="16"/>
  <c r="AL37" i="16"/>
  <c r="AL39" i="16"/>
  <c r="AO38" i="16"/>
  <c r="AO41" i="16"/>
  <c r="AL49" i="9"/>
  <c r="AL39" i="9"/>
  <c r="AO40" i="9"/>
  <c r="AO45" i="9"/>
  <c r="AO44" i="9"/>
  <c r="AM45" i="9"/>
  <c r="AL38" i="9"/>
  <c r="AK41" i="9"/>
  <c r="AK45" i="9"/>
  <c r="AK42" i="9"/>
  <c r="AL43" i="9"/>
  <c r="AO49" i="9"/>
  <c r="AO41" i="9"/>
  <c r="AO48" i="9"/>
  <c r="AM42" i="9"/>
  <c r="AN48" i="9"/>
  <c r="AL46" i="9"/>
  <c r="AL40" i="9"/>
  <c r="AO43" i="9"/>
  <c r="AO42" i="9"/>
  <c r="AM42" i="17"/>
  <c r="AM48" i="17"/>
  <c r="AN42" i="17"/>
  <c r="AN40" i="17"/>
  <c r="AK43" i="17"/>
  <c r="AN46" i="17"/>
  <c r="AM7" i="17"/>
  <c r="AM6" i="17"/>
  <c r="AM9" i="17"/>
  <c r="AM5" i="17"/>
  <c r="AM16" i="17"/>
  <c r="AM15" i="17"/>
  <c r="AM11" i="17"/>
  <c r="AP7" i="17"/>
  <c r="AM39" i="13"/>
  <c r="AM41" i="13"/>
  <c r="AQ39" i="13"/>
  <c r="AN41" i="13"/>
  <c r="AQ51" i="13"/>
  <c r="AE55" i="13"/>
  <c r="AN44" i="13"/>
  <c r="AQ47" i="13"/>
  <c r="AQ40" i="13"/>
  <c r="AN40" i="13"/>
  <c r="AP47" i="13"/>
  <c r="AN46" i="13"/>
  <c r="AP40" i="13"/>
  <c r="AP42" i="13"/>
  <c r="AQ49" i="13"/>
  <c r="AQ43" i="13"/>
  <c r="AO39" i="13"/>
  <c r="AN48" i="13"/>
  <c r="AN49" i="13"/>
  <c r="AW41" i="13" s="1"/>
  <c r="AQ44" i="13"/>
  <c r="AM43" i="13"/>
  <c r="AO40" i="13"/>
  <c r="AQ46" i="13"/>
  <c r="AN42" i="13"/>
  <c r="AQ48" i="13"/>
  <c r="AM45" i="13"/>
  <c r="AV40" i="13" s="1"/>
  <c r="AN52" i="13"/>
  <c r="AN47" i="13"/>
  <c r="AN50" i="13"/>
  <c r="AN53" i="13"/>
  <c r="AP52" i="13"/>
  <c r="AQ50" i="13"/>
  <c r="AP41" i="13"/>
  <c r="AM51" i="13"/>
  <c r="AM44" i="13"/>
  <c r="AF55" i="13"/>
  <c r="AN51" i="13"/>
  <c r="AN54" i="13"/>
  <c r="AW42" i="13" s="1"/>
  <c r="AQ53" i="13"/>
  <c r="AQ52" i="13"/>
  <c r="AN43" i="13"/>
  <c r="AN45" i="13"/>
  <c r="AL50" i="9"/>
  <c r="AL44" i="9"/>
  <c r="AL47" i="9"/>
  <c r="AL45" i="9"/>
  <c r="AM48" i="9"/>
  <c r="AL41" i="9"/>
  <c r="AL35" i="9"/>
  <c r="AL48" i="9"/>
  <c r="AL37" i="9"/>
  <c r="AM41" i="9"/>
  <c r="AN47" i="9"/>
  <c r="AL42" i="9"/>
  <c r="AE51" i="9"/>
  <c r="AK48" i="16"/>
  <c r="AK41" i="16"/>
  <c r="AK45" i="16"/>
  <c r="AK50" i="16"/>
  <c r="AN44" i="16"/>
  <c r="AH51" i="16"/>
  <c r="AO47" i="16"/>
  <c r="AO42" i="16"/>
  <c r="AD51" i="16"/>
  <c r="AK47" i="16"/>
  <c r="AK42" i="16"/>
  <c r="AK49" i="16"/>
  <c r="AM40" i="16"/>
  <c r="AU36" i="16" s="1"/>
  <c r="AM44" i="16"/>
  <c r="AN43" i="16"/>
  <c r="AK43" i="16"/>
  <c r="AO39" i="16"/>
  <c r="AW36" i="16" s="1"/>
  <c r="AO46" i="16"/>
  <c r="AK37" i="16"/>
  <c r="AK35" i="16"/>
  <c r="AM47" i="16"/>
  <c r="AI55" i="13"/>
  <c r="AM47" i="13"/>
  <c r="AM46" i="13"/>
  <c r="AM49" i="13"/>
  <c r="AM48" i="13"/>
  <c r="AM42" i="13"/>
  <c r="AQ45" i="13"/>
  <c r="AM50" i="13"/>
  <c r="AM53" i="13"/>
  <c r="AM52" i="13"/>
  <c r="AQ54" i="13"/>
  <c r="AM54" i="13"/>
  <c r="AN41" i="17"/>
  <c r="AL48" i="17"/>
  <c r="AU40" i="17" s="1"/>
  <c r="AP48" i="17"/>
  <c r="AO48" i="17"/>
  <c r="AM14" i="17"/>
  <c r="AM13" i="17"/>
  <c r="AE19" i="17"/>
  <c r="AM18" i="17"/>
  <c r="AM17" i="17"/>
  <c r="AM12" i="17"/>
  <c r="AV6" i="17" s="1"/>
  <c r="AM8" i="17"/>
  <c r="AP8" i="17"/>
  <c r="AL9" i="17"/>
  <c r="AL8" i="17"/>
  <c r="AP13" i="17"/>
  <c r="AO6" i="17"/>
  <c r="AM43" i="9"/>
  <c r="AM49" i="9"/>
  <c r="AM46" i="9"/>
  <c r="AN49" i="9"/>
  <c r="AG51" i="9"/>
  <c r="AN42" i="9"/>
  <c r="AN44" i="9"/>
  <c r="AM47" i="9"/>
  <c r="AM39" i="9"/>
  <c r="AM38" i="9"/>
  <c r="AM50" i="9"/>
  <c r="AN46" i="9"/>
  <c r="AN43" i="9"/>
  <c r="AM37" i="9"/>
  <c r="AM35" i="9"/>
  <c r="AM40" i="9"/>
  <c r="AU36" i="9" s="1"/>
  <c r="AM44" i="9"/>
  <c r="AN40" i="9"/>
  <c r="AN39" i="9"/>
  <c r="AV36" i="9" s="1"/>
  <c r="AN38" i="9"/>
  <c r="AN50" i="9"/>
  <c r="AM36" i="9"/>
  <c r="AN47" i="16"/>
  <c r="AM41" i="16"/>
  <c r="AN48" i="16"/>
  <c r="AN49" i="16"/>
  <c r="AN40" i="16"/>
  <c r="AN50" i="16"/>
  <c r="AN42" i="16"/>
  <c r="AK44" i="16"/>
  <c r="AG51" i="16"/>
  <c r="AM42" i="16"/>
  <c r="AM45" i="16"/>
  <c r="AM48" i="16"/>
  <c r="AM43" i="16"/>
  <c r="AN41" i="16"/>
  <c r="AM46" i="16"/>
  <c r="AM49" i="16"/>
  <c r="AF51" i="16"/>
  <c r="AP39" i="13"/>
  <c r="AP43" i="13"/>
  <c r="AP44" i="13"/>
  <c r="AP48" i="13"/>
  <c r="AP45" i="13"/>
  <c r="AO47" i="13"/>
  <c r="AP46" i="13"/>
  <c r="AP49" i="13"/>
  <c r="AO46" i="13"/>
  <c r="AG55" i="13"/>
  <c r="AO50" i="13"/>
  <c r="AP53" i="13"/>
  <c r="AP51" i="13"/>
  <c r="AO44" i="13"/>
  <c r="AO43" i="13"/>
  <c r="AO51" i="13"/>
  <c r="AO54" i="13"/>
  <c r="AH55" i="13"/>
  <c r="AO49" i="13"/>
  <c r="AO48" i="13"/>
  <c r="AO45" i="13"/>
  <c r="AP54" i="13"/>
  <c r="AP50" i="13"/>
  <c r="AO53" i="13"/>
  <c r="AO52" i="13"/>
  <c r="AO42" i="13"/>
  <c r="AP46" i="17"/>
  <c r="AO40" i="17"/>
  <c r="AH53" i="17"/>
  <c r="AO45" i="17"/>
  <c r="AP40" i="17"/>
  <c r="AL39" i="17"/>
  <c r="AP45" i="17"/>
  <c r="AN45" i="17"/>
  <c r="AK49" i="17"/>
  <c r="AL49" i="17"/>
  <c r="AK52" i="17"/>
  <c r="AK51" i="17"/>
  <c r="AF53" i="17"/>
  <c r="AK44" i="17"/>
  <c r="AN47" i="17"/>
  <c r="AW40" i="17" s="1"/>
  <c r="AP41" i="17"/>
  <c r="AP49" i="17"/>
  <c r="AL52" i="17"/>
  <c r="AN50" i="17"/>
  <c r="AN44" i="17"/>
  <c r="AN43" i="17"/>
  <c r="AN49" i="17"/>
  <c r="AK50" i="17"/>
  <c r="AO50" i="17"/>
  <c r="AP52" i="17"/>
  <c r="AP6" i="17"/>
  <c r="AP12" i="17"/>
  <c r="AP14" i="17"/>
  <c r="AP5" i="17"/>
  <c r="AP11" i="17"/>
  <c r="AP16" i="17"/>
  <c r="AP10" i="17"/>
  <c r="AP9" i="17"/>
  <c r="AS6" i="17" s="1"/>
  <c r="AP17" i="17"/>
  <c r="AO8" i="17"/>
  <c r="AO12" i="17"/>
  <c r="AO5" i="17"/>
  <c r="AO13" i="17"/>
  <c r="AX6" i="17" s="1"/>
  <c r="AO9" i="17"/>
  <c r="AN6" i="17"/>
  <c r="AL10" i="17"/>
  <c r="AL6" i="17"/>
  <c r="AL11" i="17"/>
  <c r="AL16" i="17"/>
  <c r="AL14" i="17"/>
  <c r="AU6" i="17" s="1"/>
  <c r="AL13" i="17"/>
  <c r="AL7" i="17"/>
  <c r="AL5" i="17"/>
  <c r="AC19" i="17"/>
  <c r="AK14" i="17"/>
  <c r="AK12" i="17"/>
  <c r="AK11" i="17"/>
  <c r="AP15" i="17"/>
  <c r="AN7" i="17"/>
  <c r="AK13" i="17"/>
  <c r="AT6" i="17" s="1"/>
  <c r="AK15" i="17"/>
  <c r="AP18" i="17"/>
  <c r="AH19" i="17"/>
  <c r="AK16" i="17"/>
  <c r="AD19" i="17"/>
  <c r="AC53" i="17"/>
  <c r="AM45" i="17"/>
  <c r="AM50" i="17"/>
  <c r="AO52" i="17"/>
  <c r="AO47" i="17"/>
  <c r="AX40" i="17" s="1"/>
  <c r="AL15" i="17"/>
  <c r="AK45" i="17"/>
  <c r="AL51" i="17"/>
  <c r="AN52" i="17"/>
  <c r="AN48" i="17"/>
  <c r="AM44" i="17"/>
  <c r="AM52" i="17"/>
  <c r="AN14" i="17"/>
  <c r="AO42" i="17"/>
  <c r="AO49" i="17"/>
  <c r="AK48" i="17"/>
  <c r="AO44" i="17"/>
  <c r="AL17" i="17"/>
  <c r="AN51" i="17"/>
  <c r="AK47" i="17"/>
  <c r="AT40" i="17" s="1"/>
  <c r="AM43" i="17"/>
  <c r="AP47" i="17"/>
  <c r="AP42" i="17"/>
  <c r="AP50" i="17"/>
  <c r="AL45" i="17"/>
  <c r="AL42" i="17"/>
  <c r="AL44" i="17"/>
  <c r="AO10" i="17"/>
  <c r="AO11" i="17"/>
  <c r="AG53" i="17"/>
  <c r="AM51" i="17"/>
  <c r="AM47" i="17"/>
  <c r="AM46" i="17"/>
  <c r="AV40" i="17" s="1"/>
  <c r="AE53" i="17"/>
  <c r="AL12" i="17"/>
  <c r="AO46" i="17"/>
  <c r="AO43" i="17"/>
  <c r="AO51" i="17"/>
  <c r="AK46" i="17"/>
  <c r="AK40" i="17"/>
  <c r="AK41" i="17"/>
  <c r="AL18" i="17"/>
  <c r="AU8" i="17" s="1"/>
  <c r="AK42" i="17"/>
  <c r="AP51" i="17"/>
  <c r="AP44" i="17"/>
  <c r="AP43" i="17"/>
  <c r="AS40" i="17" s="1"/>
  <c r="AL47" i="17"/>
  <c r="AL43" i="17"/>
  <c r="AL46" i="17"/>
  <c r="AD53" i="17"/>
  <c r="AK18" i="17"/>
  <c r="AK10" i="17"/>
  <c r="AK17" i="17"/>
  <c r="AM49" i="17"/>
  <c r="AM41" i="17"/>
  <c r="AO41" i="17"/>
  <c r="AL41" i="17"/>
  <c r="AL40" i="17"/>
  <c r="AL50" i="17"/>
  <c r="AO18" i="17"/>
  <c r="AN13" i="17"/>
  <c r="AW6" i="17" s="1"/>
  <c r="AG19" i="17"/>
  <c r="AN17" i="17"/>
  <c r="AN9" i="17"/>
  <c r="AN18" i="17"/>
  <c r="AO14" i="17"/>
  <c r="AN12" i="17"/>
  <c r="AF19" i="17"/>
  <c r="AO16" i="17"/>
  <c r="AO15" i="17"/>
  <c r="AN15" i="17"/>
  <c r="AN8" i="17"/>
  <c r="AN16" i="17"/>
  <c r="AN11" i="17"/>
  <c r="AN10" i="17"/>
  <c r="AO17" i="17"/>
  <c r="AU38" i="16" l="1"/>
  <c r="AV38" i="16"/>
  <c r="AT38" i="16"/>
  <c r="AS38" i="9"/>
  <c r="AT7" i="17"/>
  <c r="AT8" i="17"/>
  <c r="AV38" i="9"/>
  <c r="AT42" i="17"/>
  <c r="AT41" i="17"/>
  <c r="AU42" i="17"/>
  <c r="AW8" i="17"/>
  <c r="AV41" i="17"/>
  <c r="AV42" i="17"/>
  <c r="AU41" i="17"/>
  <c r="AV8" i="17"/>
  <c r="AV7" i="17"/>
  <c r="AV42" i="13"/>
  <c r="AU38" i="9"/>
  <c r="AW37" i="16"/>
  <c r="AS8" i="17"/>
  <c r="AV37" i="9"/>
  <c r="AW42" i="17"/>
  <c r="AS7" i="17"/>
  <c r="AX8" i="17"/>
  <c r="AU7" i="17"/>
  <c r="AS41" i="17"/>
  <c r="AS42" i="17"/>
  <c r="AX42" i="17"/>
  <c r="AK3" i="9" l="1"/>
  <c r="W3" i="9"/>
  <c r="AA21" i="9"/>
  <c r="Z21" i="9"/>
  <c r="Y21" i="9"/>
  <c r="AU5" i="9" s="1"/>
  <c r="X21" i="9"/>
  <c r="AT5" i="9" s="1"/>
  <c r="W21" i="9"/>
  <c r="AA20" i="9"/>
  <c r="Z20" i="9"/>
  <c r="Y20" i="9"/>
  <c r="X20" i="9"/>
  <c r="W20" i="9"/>
  <c r="AA19" i="9"/>
  <c r="Z19" i="9"/>
  <c r="Y19" i="9"/>
  <c r="X19" i="9"/>
  <c r="W19" i="9"/>
  <c r="AA18" i="9"/>
  <c r="Z18" i="9"/>
  <c r="Y18" i="9"/>
  <c r="X18" i="9"/>
  <c r="W18" i="9"/>
  <c r="AA17" i="9"/>
  <c r="AH17" i="9" s="1"/>
  <c r="Z17" i="9"/>
  <c r="Y17" i="9"/>
  <c r="X17" i="9"/>
  <c r="W17" i="9"/>
  <c r="AA16" i="9"/>
  <c r="Z16" i="9"/>
  <c r="Y16" i="9"/>
  <c r="X16" i="9"/>
  <c r="W16" i="9"/>
  <c r="AA15" i="9"/>
  <c r="Z15" i="9"/>
  <c r="Y15" i="9"/>
  <c r="X15" i="9"/>
  <c r="W15" i="9"/>
  <c r="AA14" i="9"/>
  <c r="Z14" i="9"/>
  <c r="Y14" i="9"/>
  <c r="X14" i="9"/>
  <c r="W14" i="9"/>
  <c r="AA13" i="9"/>
  <c r="Z13" i="9"/>
  <c r="Y13" i="9"/>
  <c r="X13" i="9"/>
  <c r="W13" i="9"/>
  <c r="AA12" i="9"/>
  <c r="Z12" i="9"/>
  <c r="Y12" i="9"/>
  <c r="X12" i="9"/>
  <c r="W12" i="9"/>
  <c r="AS11" i="9"/>
  <c r="AA11" i="9"/>
  <c r="Z11" i="9"/>
  <c r="Y11" i="9"/>
  <c r="X11" i="9"/>
  <c r="W11" i="9"/>
  <c r="AA10" i="9"/>
  <c r="AH10" i="9" s="1"/>
  <c r="Z10" i="9"/>
  <c r="Y10" i="9"/>
  <c r="X10" i="9"/>
  <c r="W10" i="9"/>
  <c r="AA9" i="9"/>
  <c r="Z9" i="9"/>
  <c r="Y9" i="9"/>
  <c r="X9" i="9"/>
  <c r="W9" i="9"/>
  <c r="AA8" i="9"/>
  <c r="Z8" i="9"/>
  <c r="Y8" i="9"/>
  <c r="X8" i="9"/>
  <c r="W8" i="9"/>
  <c r="AA7" i="9"/>
  <c r="Z7" i="9"/>
  <c r="Y7" i="9"/>
  <c r="X7" i="9"/>
  <c r="W7" i="9"/>
  <c r="AA6" i="9"/>
  <c r="Z6" i="9"/>
  <c r="Y6" i="9"/>
  <c r="X6" i="9"/>
  <c r="W6" i="9"/>
  <c r="AA5" i="9"/>
  <c r="Z5" i="9"/>
  <c r="Y5" i="9"/>
  <c r="X5" i="9"/>
  <c r="W5" i="9"/>
  <c r="AA4" i="9"/>
  <c r="Z4" i="9"/>
  <c r="AG4" i="9" s="1"/>
  <c r="Y4" i="9"/>
  <c r="AF4" i="9" s="1"/>
  <c r="X4" i="9"/>
  <c r="AL4" i="9" s="1"/>
  <c r="W4" i="9"/>
  <c r="AD3" i="9"/>
  <c r="AK2" i="16"/>
  <c r="W2" i="16"/>
  <c r="AA20" i="16"/>
  <c r="Z20" i="16"/>
  <c r="AV4" i="16" s="1"/>
  <c r="Y20" i="16"/>
  <c r="AU4" i="16" s="1"/>
  <c r="X20" i="16"/>
  <c r="AT4" i="16" s="1"/>
  <c r="W20" i="16"/>
  <c r="AA19" i="16"/>
  <c r="Z19" i="16"/>
  <c r="Y19" i="16"/>
  <c r="X19" i="16"/>
  <c r="W19" i="16"/>
  <c r="AA18" i="16"/>
  <c r="Z18" i="16"/>
  <c r="Y18" i="16"/>
  <c r="X18" i="16"/>
  <c r="W18" i="16"/>
  <c r="AA17" i="16"/>
  <c r="Z17" i="16"/>
  <c r="Y17" i="16"/>
  <c r="X17" i="16"/>
  <c r="W17" i="16"/>
  <c r="AA16" i="16"/>
  <c r="Z16" i="16"/>
  <c r="AG16" i="16" s="1"/>
  <c r="Y16" i="16"/>
  <c r="X16" i="16"/>
  <c r="W16" i="16"/>
  <c r="AA15" i="16"/>
  <c r="Z15" i="16"/>
  <c r="Y15" i="16"/>
  <c r="X15" i="16"/>
  <c r="W15" i="16"/>
  <c r="AA14" i="16"/>
  <c r="Z14" i="16"/>
  <c r="Y14" i="16"/>
  <c r="X14" i="16"/>
  <c r="W14" i="16"/>
  <c r="AD14" i="16" s="1"/>
  <c r="AA13" i="16"/>
  <c r="Z13" i="16"/>
  <c r="AG13" i="16" s="1"/>
  <c r="Y13" i="16"/>
  <c r="X13" i="16"/>
  <c r="W13" i="16"/>
  <c r="AA12" i="16"/>
  <c r="Z12" i="16"/>
  <c r="Y12" i="16"/>
  <c r="X12" i="16"/>
  <c r="W12" i="16"/>
  <c r="AA11" i="16"/>
  <c r="Z11" i="16"/>
  <c r="Y11" i="16"/>
  <c r="X11" i="16"/>
  <c r="W11" i="16"/>
  <c r="AS10" i="16"/>
  <c r="AA10" i="16"/>
  <c r="Z10" i="16"/>
  <c r="Y10" i="16"/>
  <c r="X10" i="16"/>
  <c r="W10" i="16"/>
  <c r="AA9" i="16"/>
  <c r="Z9" i="16"/>
  <c r="Y9" i="16"/>
  <c r="X9" i="16"/>
  <c r="W9" i="16"/>
  <c r="AA8" i="16"/>
  <c r="Z8" i="16"/>
  <c r="Y8" i="16"/>
  <c r="X8" i="16"/>
  <c r="W8" i="16"/>
  <c r="AA7" i="16"/>
  <c r="Z7" i="16"/>
  <c r="Y7" i="16"/>
  <c r="X7" i="16"/>
  <c r="W7" i="16"/>
  <c r="AA6" i="16"/>
  <c r="Z6" i="16"/>
  <c r="Y6" i="16"/>
  <c r="X6" i="16"/>
  <c r="W6" i="16"/>
  <c r="AA5" i="16"/>
  <c r="Z5" i="16"/>
  <c r="Y5" i="16"/>
  <c r="X5" i="16"/>
  <c r="W5" i="16"/>
  <c r="AA4" i="16"/>
  <c r="Z4" i="16"/>
  <c r="Y4" i="16"/>
  <c r="X4" i="16"/>
  <c r="W4" i="16"/>
  <c r="AA3" i="16"/>
  <c r="AH3" i="16" s="1"/>
  <c r="Z3" i="16"/>
  <c r="AG3" i="16" s="1"/>
  <c r="Y3" i="16"/>
  <c r="AM3" i="16" s="1"/>
  <c r="X3" i="16"/>
  <c r="W3" i="16"/>
  <c r="AD3" i="16" s="1"/>
  <c r="AD2" i="16"/>
  <c r="AD13" i="16" l="1"/>
  <c r="AH6" i="9"/>
  <c r="AH13" i="9"/>
  <c r="AD10" i="9"/>
  <c r="AD17" i="9"/>
  <c r="AD6" i="9"/>
  <c r="AK6" i="9" s="1"/>
  <c r="AD13" i="9"/>
  <c r="AF12" i="9"/>
  <c r="AF16" i="16"/>
  <c r="AE6" i="16"/>
  <c r="AH9" i="16"/>
  <c r="AD18" i="16"/>
  <c r="AE13" i="9"/>
  <c r="AG19" i="9"/>
  <c r="AH13" i="16"/>
  <c r="AG8" i="9"/>
  <c r="AG13" i="9"/>
  <c r="AG14" i="9"/>
  <c r="AG18" i="9"/>
  <c r="AD5" i="9"/>
  <c r="AH5" i="9"/>
  <c r="AO6" i="9" s="1"/>
  <c r="AF6" i="9"/>
  <c r="AF10" i="9"/>
  <c r="AF13" i="9"/>
  <c r="AD14" i="9"/>
  <c r="AH14" i="9"/>
  <c r="AD18" i="9"/>
  <c r="AH18" i="9"/>
  <c r="AE7" i="16"/>
  <c r="AE14" i="16"/>
  <c r="AE11" i="16"/>
  <c r="AG9" i="9"/>
  <c r="AG12" i="9"/>
  <c r="AG15" i="9"/>
  <c r="AF5" i="9"/>
  <c r="AM5" i="9" s="1"/>
  <c r="AV5" i="9"/>
  <c r="AG6" i="9"/>
  <c r="AD9" i="9"/>
  <c r="AH9" i="9"/>
  <c r="AG10" i="9"/>
  <c r="AF20" i="9"/>
  <c r="AM4" i="9"/>
  <c r="AG5" i="9"/>
  <c r="AG17" i="9"/>
  <c r="AG20" i="9"/>
  <c r="AE5" i="16"/>
  <c r="AE9" i="16"/>
  <c r="AF4" i="16"/>
  <c r="AG4" i="16"/>
  <c r="AN4" i="16" s="1"/>
  <c r="AF7" i="9"/>
  <c r="AF16" i="9"/>
  <c r="AE17" i="9"/>
  <c r="AE6" i="9"/>
  <c r="AG7" i="9"/>
  <c r="AF8" i="9"/>
  <c r="AG11" i="9"/>
  <c r="AG16" i="9"/>
  <c r="AF17" i="9"/>
  <c r="AD20" i="9"/>
  <c r="AK3" i="16"/>
  <c r="AF14" i="16"/>
  <c r="AF7" i="16"/>
  <c r="AF9" i="16"/>
  <c r="AF11" i="16"/>
  <c r="AG6" i="16"/>
  <c r="AD8" i="16"/>
  <c r="AG9" i="16"/>
  <c r="AH17" i="16"/>
  <c r="AE9" i="9"/>
  <c r="AE15" i="9"/>
  <c r="AE19" i="9"/>
  <c r="AN4" i="9"/>
  <c r="AE7" i="9"/>
  <c r="AF9" i="9"/>
  <c r="AF11" i="9"/>
  <c r="AF15" i="9"/>
  <c r="AF19" i="9"/>
  <c r="AE10" i="9"/>
  <c r="AF14" i="9"/>
  <c r="AF18" i="9"/>
  <c r="AH20" i="9"/>
  <c r="AE4" i="9"/>
  <c r="AE5" i="9"/>
  <c r="AE8" i="9"/>
  <c r="AE12" i="9"/>
  <c r="AD15" i="9"/>
  <c r="AH15" i="9"/>
  <c r="AE16" i="9"/>
  <c r="AD19" i="9"/>
  <c r="AH19" i="9"/>
  <c r="AE20" i="9"/>
  <c r="AE11" i="9"/>
  <c r="AE14" i="9"/>
  <c r="AE18" i="9"/>
  <c r="AH4" i="9"/>
  <c r="AO4" i="9"/>
  <c r="AK5" i="9"/>
  <c r="AD4" i="9"/>
  <c r="AK4" i="9"/>
  <c r="AS5" i="9"/>
  <c r="AW5" i="9"/>
  <c r="AD7" i="9"/>
  <c r="AH7" i="9"/>
  <c r="AD8" i="9"/>
  <c r="AH8" i="9"/>
  <c r="AD11" i="9"/>
  <c r="AH11" i="9"/>
  <c r="AD12" i="9"/>
  <c r="AH12" i="9"/>
  <c r="AD16" i="9"/>
  <c r="AH16" i="9"/>
  <c r="AF5" i="16"/>
  <c r="AF6" i="16"/>
  <c r="AE10" i="16"/>
  <c r="AF12" i="16"/>
  <c r="AE13" i="16"/>
  <c r="AE15" i="16"/>
  <c r="AE18" i="16"/>
  <c r="AE4" i="16"/>
  <c r="AG5" i="16"/>
  <c r="AG12" i="16"/>
  <c r="AF13" i="16"/>
  <c r="AE16" i="16"/>
  <c r="AG17" i="16"/>
  <c r="AE19" i="16"/>
  <c r="AD9" i="16"/>
  <c r="AF19" i="16"/>
  <c r="AH18" i="16"/>
  <c r="AN3" i="16"/>
  <c r="AS4" i="16"/>
  <c r="AH10" i="16"/>
  <c r="AD17" i="16"/>
  <c r="AO3" i="16"/>
  <c r="AD5" i="16"/>
  <c r="AH12" i="16"/>
  <c r="AW4" i="16"/>
  <c r="AD10" i="16"/>
  <c r="AH5" i="16"/>
  <c r="AE8" i="16"/>
  <c r="AD12" i="16"/>
  <c r="AE17" i="16"/>
  <c r="AF18" i="16"/>
  <c r="AD4" i="16"/>
  <c r="AK4" i="16" s="1"/>
  <c r="AH4" i="16"/>
  <c r="AO4" i="16" s="1"/>
  <c r="AD7" i="16"/>
  <c r="AH7" i="16"/>
  <c r="AF8" i="16"/>
  <c r="AF10" i="16"/>
  <c r="AE12" i="16"/>
  <c r="AF15" i="16"/>
  <c r="AD16" i="16"/>
  <c r="AH16" i="16"/>
  <c r="AF17" i="16"/>
  <c r="AG8" i="16"/>
  <c r="AL3" i="16"/>
  <c r="AE3" i="16"/>
  <c r="AM4" i="16"/>
  <c r="AF3" i="16"/>
  <c r="AD6" i="16"/>
  <c r="AH6" i="16"/>
  <c r="AG7" i="16"/>
  <c r="AH8" i="16"/>
  <c r="AG11" i="16"/>
  <c r="AG15" i="16"/>
  <c r="AG19" i="16"/>
  <c r="AG10" i="16"/>
  <c r="AD11" i="16"/>
  <c r="AH11" i="16"/>
  <c r="AG14" i="16"/>
  <c r="AH14" i="16"/>
  <c r="AD15" i="16"/>
  <c r="AH15" i="16"/>
  <c r="AG18" i="16"/>
  <c r="AD19" i="16"/>
  <c r="AH19" i="16"/>
  <c r="AM12" i="9" l="1"/>
  <c r="AO5" i="9"/>
  <c r="AN20" i="9"/>
  <c r="AN8" i="9"/>
  <c r="AM9" i="9"/>
  <c r="AM8" i="9"/>
  <c r="AN6" i="9"/>
  <c r="AN10" i="9"/>
  <c r="AM6" i="9"/>
  <c r="AM10" i="9"/>
  <c r="AU6" i="9" s="1"/>
  <c r="AN14" i="9"/>
  <c r="AN5" i="16"/>
  <c r="AM13" i="9"/>
  <c r="AM7" i="9"/>
  <c r="AG21" i="9"/>
  <c r="AN19" i="9"/>
  <c r="AM14" i="9"/>
  <c r="AN5" i="9"/>
  <c r="AM19" i="9"/>
  <c r="AN17" i="9"/>
  <c r="AL6" i="16"/>
  <c r="AL9" i="16"/>
  <c r="AT5" i="16" s="1"/>
  <c r="AM13" i="16"/>
  <c r="AN11" i="9"/>
  <c r="AN13" i="9"/>
  <c r="AM20" i="9"/>
  <c r="AN18" i="9"/>
  <c r="AN12" i="9"/>
  <c r="AV8" i="9" s="1"/>
  <c r="AN15" i="9"/>
  <c r="AM16" i="9"/>
  <c r="AN9" i="9"/>
  <c r="AV6" i="9" s="1"/>
  <c r="AN7" i="9"/>
  <c r="AN16" i="9"/>
  <c r="AM14" i="16"/>
  <c r="AM12" i="16"/>
  <c r="AM18" i="16"/>
  <c r="AM8" i="16"/>
  <c r="AN6" i="16"/>
  <c r="AN8" i="16"/>
  <c r="AV5" i="16" s="1"/>
  <c r="AM19" i="16"/>
  <c r="AO5" i="16"/>
  <c r="AK5" i="16"/>
  <c r="AM6" i="16"/>
  <c r="AM11" i="16"/>
  <c r="AM7" i="16"/>
  <c r="AM9" i="16"/>
  <c r="AU5" i="16" s="1"/>
  <c r="AL19" i="9"/>
  <c r="AF21" i="9"/>
  <c r="AL11" i="9"/>
  <c r="AL5" i="9"/>
  <c r="AM11" i="9"/>
  <c r="AM18" i="9"/>
  <c r="AM15" i="9"/>
  <c r="AH21" i="9"/>
  <c r="AL18" i="9"/>
  <c r="AM17" i="9"/>
  <c r="AL20" i="9"/>
  <c r="AO20" i="9"/>
  <c r="AK15" i="9"/>
  <c r="AL6" i="9"/>
  <c r="AE21" i="9"/>
  <c r="AL10" i="9"/>
  <c r="AL7" i="9"/>
  <c r="AO10" i="9"/>
  <c r="AL9" i="9"/>
  <c r="AL13" i="9"/>
  <c r="AL15" i="9"/>
  <c r="AO9" i="9"/>
  <c r="AL16" i="9"/>
  <c r="AL8" i="9"/>
  <c r="AO18" i="9"/>
  <c r="AL12" i="9"/>
  <c r="AL14" i="9"/>
  <c r="AL17" i="9"/>
  <c r="AO8" i="9"/>
  <c r="AK10" i="9"/>
  <c r="AS6" i="9" s="1"/>
  <c r="AK16" i="9"/>
  <c r="AD21" i="9"/>
  <c r="AK13" i="9"/>
  <c r="AK11" i="9"/>
  <c r="AK19" i="9"/>
  <c r="AK14" i="9"/>
  <c r="AO15" i="9"/>
  <c r="AO17" i="9"/>
  <c r="AO12" i="9"/>
  <c r="AK17" i="9"/>
  <c r="AK12" i="9"/>
  <c r="AK18" i="9"/>
  <c r="AO7" i="9"/>
  <c r="AO16" i="9"/>
  <c r="AK7" i="9"/>
  <c r="AK8" i="9"/>
  <c r="AK20" i="9"/>
  <c r="AK9" i="9"/>
  <c r="AO13" i="9"/>
  <c r="AO11" i="9"/>
  <c r="AO19" i="9"/>
  <c r="AO14" i="9"/>
  <c r="AL19" i="16"/>
  <c r="AL15" i="16"/>
  <c r="AL7" i="16"/>
  <c r="AL8" i="16"/>
  <c r="AN15" i="16"/>
  <c r="AK7" i="16"/>
  <c r="AM15" i="16"/>
  <c r="AE20" i="16"/>
  <c r="AL5" i="16"/>
  <c r="AL13" i="16"/>
  <c r="AM5" i="16"/>
  <c r="AM16" i="16"/>
  <c r="AL10" i="16"/>
  <c r="AL4" i="16"/>
  <c r="AK11" i="16"/>
  <c r="AL17" i="16"/>
  <c r="AK12" i="16"/>
  <c r="AM17" i="16"/>
  <c r="AL11" i="16"/>
  <c r="AL16" i="16"/>
  <c r="AL14" i="16"/>
  <c r="AN10" i="16"/>
  <c r="AF20" i="16"/>
  <c r="AM10" i="16"/>
  <c r="AN11" i="16"/>
  <c r="AN12" i="16"/>
  <c r="AK17" i="16"/>
  <c r="AL12" i="16"/>
  <c r="AL18" i="16"/>
  <c r="AN17" i="16"/>
  <c r="AO12" i="16"/>
  <c r="AO15" i="16"/>
  <c r="AO9" i="16"/>
  <c r="AH20" i="16"/>
  <c r="AO16" i="16"/>
  <c r="AK18" i="16"/>
  <c r="AO11" i="16"/>
  <c r="AO6" i="16"/>
  <c r="AK15" i="16"/>
  <c r="AD20" i="16"/>
  <c r="AN14" i="16"/>
  <c r="AG20" i="16"/>
  <c r="AN16" i="16"/>
  <c r="AO14" i="16"/>
  <c r="AO19" i="16"/>
  <c r="AW7" i="16" s="1"/>
  <c r="AO13" i="16"/>
  <c r="AO7" i="16"/>
  <c r="AK14" i="16"/>
  <c r="AK19" i="16"/>
  <c r="AK8" i="16"/>
  <c r="AK6" i="16"/>
  <c r="AN18" i="16"/>
  <c r="AN19" i="16"/>
  <c r="AO10" i="16"/>
  <c r="AO8" i="16"/>
  <c r="AW5" i="16" s="1"/>
  <c r="AK10" i="16"/>
  <c r="AK16" i="16"/>
  <c r="AO18" i="16"/>
  <c r="AO17" i="16"/>
  <c r="AK9" i="16"/>
  <c r="AK13" i="16"/>
  <c r="AN9" i="16"/>
  <c r="AN13" i="16"/>
  <c r="AN7" i="16"/>
  <c r="AU8" i="9" l="1"/>
  <c r="AV7" i="9"/>
  <c r="AT7" i="16"/>
  <c r="AV7" i="16"/>
  <c r="AU7" i="16"/>
  <c r="AS8" i="9"/>
  <c r="AW6" i="16"/>
  <c r="Z51" i="14" l="1"/>
  <c r="Y51" i="14"/>
  <c r="AX37" i="14" s="1"/>
  <c r="X51" i="14"/>
  <c r="AW37" i="14" s="1"/>
  <c r="W51" i="14"/>
  <c r="AV37" i="14" s="1"/>
  <c r="V51" i="14"/>
  <c r="U51" i="14"/>
  <c r="Z50" i="14"/>
  <c r="AH50" i="14" s="1"/>
  <c r="Y50" i="14"/>
  <c r="AG50" i="14" s="1"/>
  <c r="X50" i="14"/>
  <c r="W50" i="14"/>
  <c r="V50" i="14"/>
  <c r="AD50" i="14" s="1"/>
  <c r="U50" i="14"/>
  <c r="AC50" i="14" s="1"/>
  <c r="Z49" i="14"/>
  <c r="AH49" i="14" s="1"/>
  <c r="Y49" i="14"/>
  <c r="AG49" i="14" s="1"/>
  <c r="X49" i="14"/>
  <c r="W49" i="14"/>
  <c r="V49" i="14"/>
  <c r="U49" i="14"/>
  <c r="AC49" i="14" s="1"/>
  <c r="Z48" i="14"/>
  <c r="AH48" i="14" s="1"/>
  <c r="Y48" i="14"/>
  <c r="AG48" i="14" s="1"/>
  <c r="X48" i="14"/>
  <c r="W48" i="14"/>
  <c r="V48" i="14"/>
  <c r="U48" i="14"/>
  <c r="AC48" i="14" s="1"/>
  <c r="Z47" i="14"/>
  <c r="AH47" i="14" s="1"/>
  <c r="Y47" i="14"/>
  <c r="X47" i="14"/>
  <c r="W47" i="14"/>
  <c r="V47" i="14"/>
  <c r="AD47" i="14" s="1"/>
  <c r="U47" i="14"/>
  <c r="Z46" i="14"/>
  <c r="AH46" i="14" s="1"/>
  <c r="Y46" i="14"/>
  <c r="X46" i="14"/>
  <c r="AF46" i="14" s="1"/>
  <c r="W46" i="14"/>
  <c r="V46" i="14"/>
  <c r="U46" i="14"/>
  <c r="Z45" i="14"/>
  <c r="AH45" i="14" s="1"/>
  <c r="Y45" i="14"/>
  <c r="X45" i="14"/>
  <c r="W45" i="14"/>
  <c r="V45" i="14"/>
  <c r="AD45" i="14" s="1"/>
  <c r="U45" i="14"/>
  <c r="Z44" i="14"/>
  <c r="AH44" i="14" s="1"/>
  <c r="Y44" i="14"/>
  <c r="X44" i="14"/>
  <c r="AF44" i="14" s="1"/>
  <c r="W44" i="14"/>
  <c r="V44" i="14"/>
  <c r="AD44" i="14" s="1"/>
  <c r="U44" i="14"/>
  <c r="Z43" i="14"/>
  <c r="Y43" i="14"/>
  <c r="X43" i="14"/>
  <c r="W43" i="14"/>
  <c r="V43" i="14"/>
  <c r="U43" i="14"/>
  <c r="AS42" i="14"/>
  <c r="Z42" i="14"/>
  <c r="AH42" i="14" s="1"/>
  <c r="Y42" i="14"/>
  <c r="X42" i="14"/>
  <c r="W42" i="14"/>
  <c r="V42" i="14"/>
  <c r="U42" i="14"/>
  <c r="Z41" i="14"/>
  <c r="AH41" i="14" s="1"/>
  <c r="Y41" i="14"/>
  <c r="X41" i="14"/>
  <c r="AF41" i="14" s="1"/>
  <c r="W41" i="14"/>
  <c r="V41" i="14"/>
  <c r="U41" i="14"/>
  <c r="Z40" i="14"/>
  <c r="AH40" i="14" s="1"/>
  <c r="Y40" i="14"/>
  <c r="X40" i="14"/>
  <c r="W40" i="14"/>
  <c r="V40" i="14"/>
  <c r="U40" i="14"/>
  <c r="Z39" i="14"/>
  <c r="AH39" i="14" s="1"/>
  <c r="Y39" i="14"/>
  <c r="X39" i="14"/>
  <c r="W39" i="14"/>
  <c r="V39" i="14"/>
  <c r="U39" i="14"/>
  <c r="Z38" i="14"/>
  <c r="AH38" i="14" s="1"/>
  <c r="Y38" i="14"/>
  <c r="X38" i="14"/>
  <c r="W38" i="14"/>
  <c r="V38" i="14"/>
  <c r="U38" i="14"/>
  <c r="AT37" i="14"/>
  <c r="AS37" i="14"/>
  <c r="Z37" i="14"/>
  <c r="AH37" i="14" s="1"/>
  <c r="Y37" i="14"/>
  <c r="X37" i="14"/>
  <c r="W37" i="14"/>
  <c r="V37" i="14"/>
  <c r="U37" i="14"/>
  <c r="Z36" i="14"/>
  <c r="AP36" i="14" s="1"/>
  <c r="Y36" i="14"/>
  <c r="AO36" i="14" s="1"/>
  <c r="X36" i="14"/>
  <c r="AF36" i="14" s="1"/>
  <c r="W36" i="14"/>
  <c r="AE36" i="14" s="1"/>
  <c r="V36" i="14"/>
  <c r="AL36" i="14" s="1"/>
  <c r="U36" i="14"/>
  <c r="AK36" i="14" s="1"/>
  <c r="AK35" i="14"/>
  <c r="AC35" i="14"/>
  <c r="U35" i="14"/>
  <c r="AK1" i="14"/>
  <c r="U1" i="14"/>
  <c r="AD38" i="14" l="1"/>
  <c r="AD39" i="14"/>
  <c r="AD40" i="14"/>
  <c r="AD41" i="14"/>
  <c r="AD42" i="14"/>
  <c r="AL42" i="14" s="1"/>
  <c r="AD48" i="14"/>
  <c r="AD49" i="14"/>
  <c r="AD37" i="14"/>
  <c r="AC47" i="14"/>
  <c r="AG38" i="14"/>
  <c r="AG39" i="14"/>
  <c r="AG40" i="14"/>
  <c r="AG41" i="14"/>
  <c r="AG42" i="14"/>
  <c r="AC38" i="14"/>
  <c r="AC39" i="14"/>
  <c r="AC40" i="14"/>
  <c r="AC41" i="14"/>
  <c r="AC42" i="14"/>
  <c r="AC37" i="14"/>
  <c r="AG37" i="14"/>
  <c r="AO37" i="14" s="1"/>
  <c r="AC43" i="14"/>
  <c r="AG43" i="14"/>
  <c r="AC45" i="14"/>
  <c r="AG45" i="14"/>
  <c r="AG47" i="14"/>
  <c r="AC44" i="14"/>
  <c r="AG44" i="14"/>
  <c r="AC46" i="14"/>
  <c r="AG46" i="14"/>
  <c r="AE50" i="14"/>
  <c r="AE38" i="14"/>
  <c r="AE40" i="14"/>
  <c r="AE42" i="14"/>
  <c r="AE45" i="14"/>
  <c r="AF48" i="14"/>
  <c r="AF50" i="14"/>
  <c r="AE48" i="14"/>
  <c r="AE37" i="14"/>
  <c r="AM37" i="14" s="1"/>
  <c r="AD46" i="14"/>
  <c r="AE47" i="14"/>
  <c r="AU37" i="14"/>
  <c r="AE39" i="14"/>
  <c r="AE41" i="14"/>
  <c r="AD43" i="14"/>
  <c r="AH43" i="14"/>
  <c r="AP46" i="14" s="1"/>
  <c r="AE44" i="14"/>
  <c r="AE46" i="14"/>
  <c r="AE49" i="14"/>
  <c r="AE43" i="14"/>
  <c r="AD36" i="14"/>
  <c r="AF39" i="14"/>
  <c r="AF37" i="14"/>
  <c r="AN37" i="14" s="1"/>
  <c r="AF38" i="14"/>
  <c r="AF40" i="14"/>
  <c r="AF43" i="14"/>
  <c r="AF47" i="14"/>
  <c r="AF42" i="14"/>
  <c r="AF45" i="14"/>
  <c r="AF49" i="14"/>
  <c r="AG36" i="14"/>
  <c r="AH36" i="14"/>
  <c r="AC36" i="14"/>
  <c r="AL38" i="14"/>
  <c r="AL37" i="14"/>
  <c r="AL39" i="14"/>
  <c r="AP42" i="14"/>
  <c r="AP39" i="14"/>
  <c r="AP41" i="14"/>
  <c r="AS38" i="14" s="1"/>
  <c r="AP40" i="14"/>
  <c r="AP38" i="14"/>
  <c r="AP37" i="14"/>
  <c r="AK37" i="14"/>
  <c r="AN36" i="14"/>
  <c r="AM36" i="14"/>
  <c r="AL41" i="14" l="1"/>
  <c r="AO38" i="14"/>
  <c r="AO40" i="14"/>
  <c r="AK42" i="14"/>
  <c r="AL40" i="14"/>
  <c r="AL48" i="14"/>
  <c r="AK38" i="14"/>
  <c r="AC51" i="14"/>
  <c r="AK49" i="14"/>
  <c r="AK40" i="14"/>
  <c r="AO42" i="14"/>
  <c r="AO39" i="14"/>
  <c r="AK43" i="14"/>
  <c r="AO49" i="14"/>
  <c r="AO41" i="14"/>
  <c r="AK44" i="14"/>
  <c r="AL43" i="14"/>
  <c r="AO50" i="14"/>
  <c r="AK41" i="14"/>
  <c r="AO48" i="14"/>
  <c r="AK50" i="14"/>
  <c r="AK46" i="14"/>
  <c r="AO43" i="14"/>
  <c r="AO44" i="14"/>
  <c r="AG51" i="14"/>
  <c r="AO45" i="14"/>
  <c r="AX38" i="14" s="1"/>
  <c r="AO46" i="14"/>
  <c r="AK45" i="14"/>
  <c r="AT38" i="14" s="1"/>
  <c r="AK39" i="14"/>
  <c r="AK48" i="14"/>
  <c r="AP44" i="14"/>
  <c r="AM38" i="14"/>
  <c r="AO47" i="14"/>
  <c r="AK47" i="14"/>
  <c r="AP43" i="14"/>
  <c r="AH51" i="14"/>
  <c r="AM40" i="14"/>
  <c r="AP47" i="14"/>
  <c r="AP48" i="14"/>
  <c r="AP45" i="14"/>
  <c r="AP50" i="14"/>
  <c r="AS40" i="14" s="1"/>
  <c r="AL50" i="14"/>
  <c r="AP49" i="14"/>
  <c r="AL49" i="14"/>
  <c r="AL44" i="14"/>
  <c r="AM48" i="14"/>
  <c r="AM47" i="14"/>
  <c r="AL46" i="14"/>
  <c r="AU38" i="14" s="1"/>
  <c r="AN47" i="14"/>
  <c r="AM46" i="14"/>
  <c r="AL45" i="14"/>
  <c r="AD51" i="14"/>
  <c r="AM45" i="14"/>
  <c r="AE51" i="14"/>
  <c r="AM44" i="14"/>
  <c r="AV38" i="14" s="1"/>
  <c r="AM42" i="14"/>
  <c r="AM43" i="14"/>
  <c r="AM50" i="14"/>
  <c r="AL47" i="14"/>
  <c r="AN38" i="14"/>
  <c r="AM39" i="14"/>
  <c r="AM49" i="14"/>
  <c r="AM41" i="14"/>
  <c r="AN46" i="14"/>
  <c r="AN44" i="14"/>
  <c r="AN39" i="14"/>
  <c r="AF51" i="14"/>
  <c r="AN48" i="14"/>
  <c r="AN49" i="14"/>
  <c r="AN42" i="14"/>
  <c r="AN40" i="14"/>
  <c r="AN45" i="14"/>
  <c r="AW38" i="14" s="1"/>
  <c r="AN50" i="14"/>
  <c r="AN43" i="14"/>
  <c r="AN41" i="14"/>
  <c r="AT40" i="14"/>
  <c r="AS39" i="14"/>
  <c r="AT39" i="14" l="1"/>
  <c r="AX40" i="14"/>
  <c r="AU39" i="14"/>
  <c r="AV40" i="14"/>
  <c r="AV39" i="14"/>
  <c r="AU40" i="14"/>
  <c r="AW40" i="14"/>
  <c r="AA21" i="13" l="1"/>
  <c r="Z21" i="13"/>
  <c r="AY5" i="13" s="1"/>
  <c r="Y21" i="13"/>
  <c r="AX5" i="13" s="1"/>
  <c r="X21" i="13"/>
  <c r="AW5" i="13" s="1"/>
  <c r="W21" i="13"/>
  <c r="AV5" i="13" s="1"/>
  <c r="AA20" i="13"/>
  <c r="Z20" i="13"/>
  <c r="Y20" i="13"/>
  <c r="X20" i="13"/>
  <c r="W20" i="13"/>
  <c r="AA19" i="13"/>
  <c r="Z19" i="13"/>
  <c r="Y19" i="13"/>
  <c r="X19" i="13"/>
  <c r="W19" i="13"/>
  <c r="AA18" i="13"/>
  <c r="Z18" i="13"/>
  <c r="Y18" i="13"/>
  <c r="X18" i="13"/>
  <c r="W18" i="13"/>
  <c r="AA17" i="13"/>
  <c r="Z17" i="13"/>
  <c r="Y17" i="13"/>
  <c r="X17" i="13"/>
  <c r="W17" i="13"/>
  <c r="AA16" i="13"/>
  <c r="Z16" i="13"/>
  <c r="Y16" i="13"/>
  <c r="X16" i="13"/>
  <c r="W16" i="13"/>
  <c r="AA15" i="13"/>
  <c r="Z15" i="13"/>
  <c r="Y15" i="13"/>
  <c r="X15" i="13"/>
  <c r="W15" i="13"/>
  <c r="AA14" i="13"/>
  <c r="Z14" i="13"/>
  <c r="Y14" i="13"/>
  <c r="X14" i="13"/>
  <c r="W14" i="13"/>
  <c r="AA13" i="13"/>
  <c r="Z13" i="13"/>
  <c r="AH13" i="13" s="1"/>
  <c r="Y13" i="13"/>
  <c r="X13" i="13"/>
  <c r="W13" i="13"/>
  <c r="AA12" i="13"/>
  <c r="Z12" i="13"/>
  <c r="Y12" i="13"/>
  <c r="X12" i="13"/>
  <c r="W12" i="13"/>
  <c r="AV11" i="13"/>
  <c r="AA11" i="13"/>
  <c r="Z11" i="13"/>
  <c r="Y11" i="13"/>
  <c r="X11" i="13"/>
  <c r="W11" i="13"/>
  <c r="AA10" i="13"/>
  <c r="Z10" i="13"/>
  <c r="Y10" i="13"/>
  <c r="X10" i="13"/>
  <c r="W10" i="13"/>
  <c r="AA9" i="13"/>
  <c r="Z9" i="13"/>
  <c r="Y9" i="13"/>
  <c r="X9" i="13"/>
  <c r="W9" i="13"/>
  <c r="AA8" i="13"/>
  <c r="Z8" i="13"/>
  <c r="Y8" i="13"/>
  <c r="X8" i="13"/>
  <c r="W8" i="13"/>
  <c r="AA7" i="13"/>
  <c r="Z7" i="13"/>
  <c r="Y7" i="13"/>
  <c r="X7" i="13"/>
  <c r="W7" i="13"/>
  <c r="AA6" i="13"/>
  <c r="Z6" i="13"/>
  <c r="Y6" i="13"/>
  <c r="X6" i="13"/>
  <c r="W6" i="13"/>
  <c r="AA5" i="13"/>
  <c r="Z5" i="13"/>
  <c r="Y5" i="13"/>
  <c r="X5" i="13"/>
  <c r="W5" i="13"/>
  <c r="AA4" i="13"/>
  <c r="AQ4" i="13" s="1"/>
  <c r="Z4" i="13"/>
  <c r="AP4" i="13" s="1"/>
  <c r="Y4" i="13"/>
  <c r="AG4" i="13" s="1"/>
  <c r="X4" i="13"/>
  <c r="AN4" i="13" s="1"/>
  <c r="W4" i="13"/>
  <c r="AM4" i="13" s="1"/>
  <c r="AE3" i="13"/>
  <c r="AH8" i="13" l="1"/>
  <c r="AG12" i="13"/>
  <c r="AG8" i="13"/>
  <c r="AG14" i="13"/>
  <c r="AG18" i="13"/>
  <c r="AE18" i="13"/>
  <c r="AF14" i="13"/>
  <c r="AF18" i="13"/>
  <c r="AG5" i="13"/>
  <c r="AO5" i="13" s="1"/>
  <c r="AG10" i="13"/>
  <c r="AG16" i="13"/>
  <c r="AG19" i="13"/>
  <c r="AG7" i="13"/>
  <c r="AH10" i="13"/>
  <c r="AG11" i="13"/>
  <c r="AG13" i="13"/>
  <c r="AG17" i="13"/>
  <c r="AH19" i="13"/>
  <c r="AG20" i="13"/>
  <c r="AF9" i="13"/>
  <c r="AE10" i="13"/>
  <c r="AI10" i="13"/>
  <c r="AF12" i="13"/>
  <c r="AF15" i="13"/>
  <c r="AF5" i="13"/>
  <c r="AG6" i="13"/>
  <c r="AF7" i="13"/>
  <c r="AG9" i="13"/>
  <c r="AF10" i="13"/>
  <c r="AG15" i="13"/>
  <c r="AI18" i="13"/>
  <c r="AE8" i="13"/>
  <c r="AE6" i="13"/>
  <c r="AI6" i="13"/>
  <c r="AF8" i="13"/>
  <c r="AF11" i="13"/>
  <c r="AE13" i="13"/>
  <c r="AI13" i="13"/>
  <c r="AE17" i="13"/>
  <c r="AI17" i="13"/>
  <c r="AF19" i="13"/>
  <c r="AI8" i="13"/>
  <c r="AE5" i="13"/>
  <c r="AI5" i="13"/>
  <c r="AQ5" i="13" s="1"/>
  <c r="AF6" i="13"/>
  <c r="AE9" i="13"/>
  <c r="AI9" i="13"/>
  <c r="AF13" i="13"/>
  <c r="AE14" i="13"/>
  <c r="AI14" i="13"/>
  <c r="AF17" i="13"/>
  <c r="AF20" i="13"/>
  <c r="AH11" i="13"/>
  <c r="AH16" i="13"/>
  <c r="AH17" i="13"/>
  <c r="AH4" i="13"/>
  <c r="AH7" i="13"/>
  <c r="AH12" i="13"/>
  <c r="AH15" i="13"/>
  <c r="AE16" i="13"/>
  <c r="AI16" i="13"/>
  <c r="AH18" i="13"/>
  <c r="AH20" i="13"/>
  <c r="AH5" i="13"/>
  <c r="AP5" i="13" s="1"/>
  <c r="AZ5" i="13"/>
  <c r="AH6" i="13"/>
  <c r="AE7" i="13"/>
  <c r="AI7" i="13"/>
  <c r="AH9" i="13"/>
  <c r="AE11" i="13"/>
  <c r="AI11" i="13"/>
  <c r="AE12" i="13"/>
  <c r="AI12" i="13"/>
  <c r="AH14" i="13"/>
  <c r="AE15" i="13"/>
  <c r="AI15" i="13"/>
  <c r="AF16" i="13"/>
  <c r="AE20" i="13"/>
  <c r="AI20" i="13"/>
  <c r="AI4" i="13"/>
  <c r="AE4" i="13"/>
  <c r="AF4" i="13"/>
  <c r="AO4" i="13"/>
  <c r="AE19" i="13"/>
  <c r="AI19" i="13"/>
  <c r="Z2" i="14"/>
  <c r="AH2" i="14" s="1"/>
  <c r="Y2" i="14"/>
  <c r="AG2" i="14" s="1"/>
  <c r="X2" i="14"/>
  <c r="AN2" i="14" s="1"/>
  <c r="W2" i="14"/>
  <c r="AM2" i="14" s="1"/>
  <c r="V2" i="14"/>
  <c r="AD2" i="14" s="1"/>
  <c r="U2" i="14"/>
  <c r="AC2" i="14" s="1"/>
  <c r="AN6" i="13" l="1"/>
  <c r="AN5" i="13"/>
  <c r="AO14" i="13"/>
  <c r="AM6" i="13"/>
  <c r="AN7" i="13"/>
  <c r="AO6" i="13"/>
  <c r="AO7" i="13"/>
  <c r="AX6" i="13" s="1"/>
  <c r="AO9" i="13"/>
  <c r="AM7" i="13"/>
  <c r="AO8" i="13"/>
  <c r="AE2" i="14"/>
  <c r="AK2" i="14"/>
  <c r="AO2" i="14"/>
  <c r="AP2" i="14"/>
  <c r="AL2" i="14"/>
  <c r="AF2" i="14"/>
  <c r="AN13" i="13"/>
  <c r="AO11" i="13"/>
  <c r="AO19" i="13"/>
  <c r="AO16" i="13"/>
  <c r="AQ11" i="13"/>
  <c r="AN17" i="13"/>
  <c r="AO20" i="13"/>
  <c r="AO18" i="13"/>
  <c r="AQ12" i="13"/>
  <c r="AP11" i="13"/>
  <c r="AQ8" i="13"/>
  <c r="AN12" i="13"/>
  <c r="AW6" i="13" s="1"/>
  <c r="AO17" i="13"/>
  <c r="AO10" i="13"/>
  <c r="AG21" i="13"/>
  <c r="AO13" i="13"/>
  <c r="AF21" i="13"/>
  <c r="AE21" i="13"/>
  <c r="AN8" i="13"/>
  <c r="AO12" i="13"/>
  <c r="AO15" i="13"/>
  <c r="AM8" i="13"/>
  <c r="AN11" i="13"/>
  <c r="AN9" i="13"/>
  <c r="AN20" i="13"/>
  <c r="AW8" i="13" s="1"/>
  <c r="AQ6" i="13"/>
  <c r="AM12" i="13"/>
  <c r="AQ10" i="13"/>
  <c r="AQ13" i="13"/>
  <c r="AN10" i="13"/>
  <c r="AN14" i="13"/>
  <c r="AN15" i="13"/>
  <c r="AM10" i="13"/>
  <c r="AM5" i="13"/>
  <c r="AM9" i="13"/>
  <c r="AN16" i="13"/>
  <c r="AM11" i="13"/>
  <c r="AV6" i="13" s="1"/>
  <c r="AP9" i="13"/>
  <c r="AP10" i="13"/>
  <c r="AQ19" i="13"/>
  <c r="AQ15" i="13"/>
  <c r="AP20" i="13"/>
  <c r="AP19" i="13"/>
  <c r="AM17" i="13"/>
  <c r="AQ18" i="13"/>
  <c r="AM18" i="13"/>
  <c r="AP17" i="13"/>
  <c r="AM16" i="13"/>
  <c r="AM15" i="13"/>
  <c r="AP18" i="13"/>
  <c r="AP12" i="13"/>
  <c r="AP15" i="13"/>
  <c r="AN19" i="13"/>
  <c r="AQ14" i="13"/>
  <c r="AQ17" i="13"/>
  <c r="AP14" i="13"/>
  <c r="AP7" i="13"/>
  <c r="AY6" i="13" s="1"/>
  <c r="AP16" i="13"/>
  <c r="AM14" i="13"/>
  <c r="AN18" i="13"/>
  <c r="AQ9" i="13"/>
  <c r="AH21" i="13"/>
  <c r="AQ20" i="13"/>
  <c r="AP13" i="13"/>
  <c r="AM13" i="13"/>
  <c r="AP6" i="13"/>
  <c r="AQ7" i="13"/>
  <c r="AQ16" i="13"/>
  <c r="AP8" i="13"/>
  <c r="AM20" i="13"/>
  <c r="AM19" i="13"/>
  <c r="AI21" i="13"/>
  <c r="Z17" i="14"/>
  <c r="AS3" i="14" s="1"/>
  <c r="Y17" i="14"/>
  <c r="AX3" i="14" s="1"/>
  <c r="X17" i="14"/>
  <c r="AW3" i="14" s="1"/>
  <c r="W17" i="14"/>
  <c r="AV3" i="14" s="1"/>
  <c r="V17" i="14"/>
  <c r="AU3" i="14" s="1"/>
  <c r="U17" i="14"/>
  <c r="AT3" i="14" s="1"/>
  <c r="Z16" i="14"/>
  <c r="Y16" i="14"/>
  <c r="X16" i="14"/>
  <c r="W16" i="14"/>
  <c r="V16" i="14"/>
  <c r="U16" i="14"/>
  <c r="Z15" i="14"/>
  <c r="Y15" i="14"/>
  <c r="AG15" i="14" s="1"/>
  <c r="X15" i="14"/>
  <c r="AF15" i="14" s="1"/>
  <c r="W15" i="14"/>
  <c r="AE15" i="14" s="1"/>
  <c r="V15" i="14"/>
  <c r="AD15" i="14" s="1"/>
  <c r="U15" i="14"/>
  <c r="Z14" i="14"/>
  <c r="Y14" i="14"/>
  <c r="X14" i="14"/>
  <c r="W14" i="14"/>
  <c r="V14" i="14"/>
  <c r="U14" i="14"/>
  <c r="Z13" i="14"/>
  <c r="Y13" i="14"/>
  <c r="AG13" i="14" s="1"/>
  <c r="X13" i="14"/>
  <c r="AF13" i="14" s="1"/>
  <c r="W13" i="14"/>
  <c r="AE13" i="14" s="1"/>
  <c r="V13" i="14"/>
  <c r="AD13" i="14" s="1"/>
  <c r="U13" i="14"/>
  <c r="AC13" i="14" s="1"/>
  <c r="Z12" i="14"/>
  <c r="Y12" i="14"/>
  <c r="X12" i="14"/>
  <c r="W12" i="14"/>
  <c r="V12" i="14"/>
  <c r="U12" i="14"/>
  <c r="Z11" i="14"/>
  <c r="Y11" i="14"/>
  <c r="AG11" i="14" s="1"/>
  <c r="X11" i="14"/>
  <c r="AF11" i="14" s="1"/>
  <c r="W11" i="14"/>
  <c r="AE11" i="14" s="1"/>
  <c r="V11" i="14"/>
  <c r="AD11" i="14" s="1"/>
  <c r="U11" i="14"/>
  <c r="AC11" i="14" s="1"/>
  <c r="Z10" i="14"/>
  <c r="Y10" i="14"/>
  <c r="X10" i="14"/>
  <c r="W10" i="14"/>
  <c r="V10" i="14"/>
  <c r="U10" i="14"/>
  <c r="Z9" i="14"/>
  <c r="AH9" i="14" s="1"/>
  <c r="Y9" i="14"/>
  <c r="AG9" i="14" s="1"/>
  <c r="X9" i="14"/>
  <c r="AF9" i="14" s="1"/>
  <c r="W9" i="14"/>
  <c r="AE9" i="14" s="1"/>
  <c r="V9" i="14"/>
  <c r="AD9" i="14" s="1"/>
  <c r="U9" i="14"/>
  <c r="AC9" i="14" s="1"/>
  <c r="AS8" i="14"/>
  <c r="Z8" i="14"/>
  <c r="Y8" i="14"/>
  <c r="X8" i="14"/>
  <c r="W8" i="14"/>
  <c r="V8" i="14"/>
  <c r="U8" i="14"/>
  <c r="Z7" i="14"/>
  <c r="Y7" i="14"/>
  <c r="X7" i="14"/>
  <c r="W7" i="14"/>
  <c r="V7" i="14"/>
  <c r="U7" i="14"/>
  <c r="Z6" i="14"/>
  <c r="Y6" i="14"/>
  <c r="X6" i="14"/>
  <c r="W6" i="14"/>
  <c r="V6" i="14"/>
  <c r="U6" i="14"/>
  <c r="Z5" i="14"/>
  <c r="Y5" i="14"/>
  <c r="X5" i="14"/>
  <c r="W5" i="14"/>
  <c r="V5" i="14"/>
  <c r="U5" i="14"/>
  <c r="Z4" i="14"/>
  <c r="Y4" i="14"/>
  <c r="X4" i="14"/>
  <c r="W4" i="14"/>
  <c r="V4" i="14"/>
  <c r="U4" i="14"/>
  <c r="Z3" i="14"/>
  <c r="Y3" i="14"/>
  <c r="X3" i="14"/>
  <c r="W3" i="14"/>
  <c r="V3" i="14"/>
  <c r="U3" i="14"/>
  <c r="AC1" i="14"/>
  <c r="AH13" i="14" l="1"/>
  <c r="AC15" i="14"/>
  <c r="AF3" i="14"/>
  <c r="AN3" i="14" s="1"/>
  <c r="AF5" i="14"/>
  <c r="AF7" i="14"/>
  <c r="AX8" i="13"/>
  <c r="AY7" i="13"/>
  <c r="AE7" i="14"/>
  <c r="AF10" i="14"/>
  <c r="AF12" i="14"/>
  <c r="AF14" i="14"/>
  <c r="AF16" i="14"/>
  <c r="AV8" i="13"/>
  <c r="AY8" i="13"/>
  <c r="AC4" i="14"/>
  <c r="AG4" i="14"/>
  <c r="AG8" i="14"/>
  <c r="AC3" i="14"/>
  <c r="AG3" i="14"/>
  <c r="AO3" i="14" s="1"/>
  <c r="AC10" i="14"/>
  <c r="AG10" i="14"/>
  <c r="AC12" i="14"/>
  <c r="AC14" i="14"/>
  <c r="AG14" i="14"/>
  <c r="AC16" i="14"/>
  <c r="AD4" i="14"/>
  <c r="AD3" i="14"/>
  <c r="AL3" i="14" s="1"/>
  <c r="AC7" i="14"/>
  <c r="AG7" i="14"/>
  <c r="AH4" i="14"/>
  <c r="AE3" i="14"/>
  <c r="AM3" i="14" s="1"/>
  <c r="AD8" i="14"/>
  <c r="AE6" i="14"/>
  <c r="AD5" i="14"/>
  <c r="AF8" i="14"/>
  <c r="AW7" i="13"/>
  <c r="AG12" i="14"/>
  <c r="AE16" i="14"/>
  <c r="AC5" i="14"/>
  <c r="AG5" i="14"/>
  <c r="AE12" i="14"/>
  <c r="AG16" i="14"/>
  <c r="AH3" i="14"/>
  <c r="AH5" i="14"/>
  <c r="AH8" i="14"/>
  <c r="AD10" i="14"/>
  <c r="AH10" i="14"/>
  <c r="AH11" i="14"/>
  <c r="AD14" i="14"/>
  <c r="AH14" i="14"/>
  <c r="AH15" i="14"/>
  <c r="AE4" i="14"/>
  <c r="AD7" i="14"/>
  <c r="AH7" i="14"/>
  <c r="AE10" i="14"/>
  <c r="AE14" i="14"/>
  <c r="AF6" i="14"/>
  <c r="AF4" i="14"/>
  <c r="AE5" i="14"/>
  <c r="AD6" i="14"/>
  <c r="AH6" i="14"/>
  <c r="AE8" i="14"/>
  <c r="AD12" i="14"/>
  <c r="AH12" i="14"/>
  <c r="AD16" i="14"/>
  <c r="AH16" i="14"/>
  <c r="AC8" i="14"/>
  <c r="AC6" i="14"/>
  <c r="AG6" i="14"/>
  <c r="AO5" i="14" l="1"/>
  <c r="AO4" i="14"/>
  <c r="AK5" i="14"/>
  <c r="AL4" i="14"/>
  <c r="AK3" i="14"/>
  <c r="AK4" i="14"/>
  <c r="AM12" i="14"/>
  <c r="AC17" i="14"/>
  <c r="AP9" i="14"/>
  <c r="AP3" i="14"/>
  <c r="AM7" i="14"/>
  <c r="AP4" i="14"/>
  <c r="AN16" i="14"/>
  <c r="AO16" i="14"/>
  <c r="AL6" i="14"/>
  <c r="AN7" i="14"/>
  <c r="AN5" i="14"/>
  <c r="AN11" i="14"/>
  <c r="AW4" i="14" s="1"/>
  <c r="AL5" i="14"/>
  <c r="AK12" i="14"/>
  <c r="AL13" i="14"/>
  <c r="AM9" i="14"/>
  <c r="AN4" i="14"/>
  <c r="AE17" i="14"/>
  <c r="AL15" i="14"/>
  <c r="AL8" i="14"/>
  <c r="AH17" i="14"/>
  <c r="AM16" i="14"/>
  <c r="AP16" i="14"/>
  <c r="AP12" i="14"/>
  <c r="AM15" i="14"/>
  <c r="AL14" i="14"/>
  <c r="AL7" i="14"/>
  <c r="AM10" i="14"/>
  <c r="AV4" i="14" s="1"/>
  <c r="AK7" i="14"/>
  <c r="AP10" i="14"/>
  <c r="AL9" i="14"/>
  <c r="AO15" i="14"/>
  <c r="AG17" i="14"/>
  <c r="AL12" i="14"/>
  <c r="AU4" i="14" s="1"/>
  <c r="AP11" i="14"/>
  <c r="AP6" i="14"/>
  <c r="AD17" i="14"/>
  <c r="AN9" i="14"/>
  <c r="AN10" i="14"/>
  <c r="AF17" i="14"/>
  <c r="AK6" i="14"/>
  <c r="AK14" i="14"/>
  <c r="AL10" i="14"/>
  <c r="AP13" i="14"/>
  <c r="AP5" i="14"/>
  <c r="AM5" i="14"/>
  <c r="AM11" i="14"/>
  <c r="AN15" i="14"/>
  <c r="AN8" i="14"/>
  <c r="AL11" i="14"/>
  <c r="AN12" i="14"/>
  <c r="AN6" i="14"/>
  <c r="AM14" i="14"/>
  <c r="AO6" i="14"/>
  <c r="AO10" i="14"/>
  <c r="AK13" i="14"/>
  <c r="AL16" i="14"/>
  <c r="AM8" i="14"/>
  <c r="AP15" i="14"/>
  <c r="AP8" i="14"/>
  <c r="AM4" i="14"/>
  <c r="AP14" i="14"/>
  <c r="AM6" i="14"/>
  <c r="AM13" i="14"/>
  <c r="AN13" i="14"/>
  <c r="AP7" i="14"/>
  <c r="AS4" i="14" s="1"/>
  <c r="AN14" i="14"/>
  <c r="AO9" i="14"/>
  <c r="AO12" i="14"/>
  <c r="AK15" i="14"/>
  <c r="AO11" i="14"/>
  <c r="AX4" i="14" s="1"/>
  <c r="AO7" i="14"/>
  <c r="AO14" i="14"/>
  <c r="AK9" i="14"/>
  <c r="AK8" i="14"/>
  <c r="AK16" i="14"/>
  <c r="AO13" i="14"/>
  <c r="AO8" i="14"/>
  <c r="AK11" i="14"/>
  <c r="AT4" i="14" s="1"/>
  <c r="AK10" i="14"/>
  <c r="AV5" i="14" l="1"/>
  <c r="AV6" i="14"/>
  <c r="AT6" i="14"/>
  <c r="AT5" i="14"/>
  <c r="AW6" i="14"/>
  <c r="AS5" i="14"/>
  <c r="AU6" i="14"/>
  <c r="AS6" i="14"/>
  <c r="AU5" i="14"/>
  <c r="AX6" i="14"/>
</calcChain>
</file>

<file path=xl/sharedStrings.xml><?xml version="1.0" encoding="utf-8"?>
<sst xmlns="http://schemas.openxmlformats.org/spreadsheetml/2006/main" count="4009" uniqueCount="183">
  <si>
    <t>Antibiotika/Legende</t>
  </si>
  <si>
    <t>Testungen</t>
  </si>
  <si>
    <t>Ampicillin</t>
  </si>
  <si>
    <t>Ampicillin/ Sulbactam</t>
  </si>
  <si>
    <t>Piperacillin</t>
  </si>
  <si>
    <t>Piperacillin/ Tazobactam</t>
  </si>
  <si>
    <t>Aztreonam</t>
  </si>
  <si>
    <t>Cefotaxim</t>
  </si>
  <si>
    <t>Ceftazidim</t>
  </si>
  <si>
    <t>Cefuroxim</t>
  </si>
  <si>
    <t>Imipenem</t>
  </si>
  <si>
    <t>Meropenem</t>
  </si>
  <si>
    <t>Colistin</t>
  </si>
  <si>
    <t>Amikacin</t>
  </si>
  <si>
    <t>Gentamicin</t>
  </si>
  <si>
    <t>Tobramycin</t>
  </si>
  <si>
    <t>Fosfomycin</t>
  </si>
  <si>
    <t>Cotrimoxazol</t>
  </si>
  <si>
    <t>Ciprofloxacin</t>
  </si>
  <si>
    <t>Levofloxacin</t>
  </si>
  <si>
    <t>Moxifloxacin</t>
  </si>
  <si>
    <t>Doxycyclin</t>
  </si>
  <si>
    <t>Tigecyclin</t>
  </si>
  <si>
    <t>Acinetobacter baumanii</t>
  </si>
  <si>
    <t>Clindamycin</t>
  </si>
  <si>
    <t>Metronidazol</t>
  </si>
  <si>
    <t>Benzylpenicillin</t>
  </si>
  <si>
    <t>Amphotericin B</t>
  </si>
  <si>
    <t>Posaconazol</t>
  </si>
  <si>
    <t>Voriconazol</t>
  </si>
  <si>
    <t>Caspofungin</t>
  </si>
  <si>
    <t>Penicillin G</t>
  </si>
  <si>
    <t>Oxacillin</t>
  </si>
  <si>
    <t>Rifampicin</t>
  </si>
  <si>
    <t>Daptomycin</t>
  </si>
  <si>
    <t>Roxythromycin</t>
  </si>
  <si>
    <t>Linezolid</t>
  </si>
  <si>
    <t>Vancomycin</t>
  </si>
  <si>
    <t>Teicoplanin</t>
  </si>
  <si>
    <t>Fluconazol</t>
  </si>
  <si>
    <t>Enterococcus faecalis</t>
  </si>
  <si>
    <t>Enterococcus faecium</t>
  </si>
  <si>
    <t>Klebsiella oxytoca</t>
  </si>
  <si>
    <t>Pseudomonas aeruginosa</t>
  </si>
  <si>
    <t>Staphylococcus aureus</t>
  </si>
  <si>
    <t>Erythromycin</t>
  </si>
  <si>
    <t>Enterobacteriaceae</t>
  </si>
  <si>
    <t>% Testungen</t>
  </si>
  <si>
    <t>AMP</t>
  </si>
  <si>
    <t>n</t>
  </si>
  <si>
    <t>S</t>
  </si>
  <si>
    <t>I</t>
  </si>
  <si>
    <t>R</t>
  </si>
  <si>
    <t>ASU</t>
  </si>
  <si>
    <t>PIP</t>
  </si>
  <si>
    <t>PIT</t>
  </si>
  <si>
    <t>AZT</t>
  </si>
  <si>
    <t>CTX</t>
  </si>
  <si>
    <t>CAZ</t>
  </si>
  <si>
    <t>IMP</t>
  </si>
  <si>
    <t>MER</t>
  </si>
  <si>
    <t>COL</t>
  </si>
  <si>
    <t>AMK</t>
  </si>
  <si>
    <t>GEN</t>
  </si>
  <si>
    <t>TOB</t>
  </si>
  <si>
    <t>FOS</t>
  </si>
  <si>
    <t>SXT</t>
  </si>
  <si>
    <t>CIP</t>
  </si>
  <si>
    <t>LEV</t>
  </si>
  <si>
    <t>MOX</t>
  </si>
  <si>
    <t>DOX</t>
  </si>
  <si>
    <t>CFX</t>
  </si>
  <si>
    <t>TIG</t>
  </si>
  <si>
    <t>PEN</t>
  </si>
  <si>
    <t>OXA</t>
  </si>
  <si>
    <t>CXM</t>
  </si>
  <si>
    <t>RIF</t>
  </si>
  <si>
    <t>DAP</t>
  </si>
  <si>
    <t>ROX</t>
  </si>
  <si>
    <t>CLI</t>
  </si>
  <si>
    <t>LIN</t>
  </si>
  <si>
    <t>VAN</t>
  </si>
  <si>
    <t>TPL</t>
  </si>
  <si>
    <t>MTR</t>
  </si>
  <si>
    <t>ERY</t>
  </si>
  <si>
    <t>FLU</t>
  </si>
  <si>
    <t>POS</t>
  </si>
  <si>
    <t>VOR</t>
  </si>
  <si>
    <t>CAS</t>
  </si>
  <si>
    <t>Proteus mirabilis</t>
  </si>
  <si>
    <t>Nitroxolin</t>
  </si>
  <si>
    <t>Serratia marcescens</t>
  </si>
  <si>
    <t>Streptococcus dysgalactiae ssp. equisimilis</t>
  </si>
  <si>
    <t>TGC</t>
  </si>
  <si>
    <t>Staphylococcus hominis</t>
  </si>
  <si>
    <t>Caz/Avi</t>
  </si>
  <si>
    <t>Ceftazidim/Avibactam</t>
  </si>
  <si>
    <t xml:space="preserve">Bacteroides fragilis  </t>
  </si>
  <si>
    <t>Citrobacter koseri</t>
  </si>
  <si>
    <t xml:space="preserve">Finegoldia magna  </t>
  </si>
  <si>
    <t>Morganella morganii</t>
  </si>
  <si>
    <t>Proteus vulgaris</t>
  </si>
  <si>
    <t>Streptococcus anginosus</t>
  </si>
  <si>
    <t>Streptococcus constellatus</t>
  </si>
  <si>
    <t>Bacteroides thetaiotaomicron</t>
  </si>
  <si>
    <t>Candida albicans</t>
  </si>
  <si>
    <t>Candida glabrata</t>
  </si>
  <si>
    <t>Streptococcus agalactiae</t>
  </si>
  <si>
    <t xml:space="preserve">Anaerococcus prevotii  </t>
  </si>
  <si>
    <t xml:space="preserve">Aspergillus fumigatus  </t>
  </si>
  <si>
    <t>Bacillus cereus</t>
  </si>
  <si>
    <t xml:space="preserve">Candida glabrata </t>
  </si>
  <si>
    <t>Candida kefyr</t>
  </si>
  <si>
    <t xml:space="preserve">Candida krusei </t>
  </si>
  <si>
    <t xml:space="preserve">Candida parapsilosis  </t>
  </si>
  <si>
    <t xml:space="preserve">Candida tropicalis </t>
  </si>
  <si>
    <t>Citrobacter braakii</t>
  </si>
  <si>
    <t>Citrobacter freundii</t>
  </si>
  <si>
    <t xml:space="preserve">Citrobacter werkmanii  </t>
  </si>
  <si>
    <t>Clostridium difficile</t>
  </si>
  <si>
    <t>Clostridium perfringens</t>
  </si>
  <si>
    <t xml:space="preserve">Corynebacterium striatum  </t>
  </si>
  <si>
    <t>Corynebacterium tuberculostearicum</t>
  </si>
  <si>
    <t xml:space="preserve">Escherichia coli </t>
  </si>
  <si>
    <t>Fusobacterium nucleatum</t>
  </si>
  <si>
    <t>Haemophilus haemolyticus</t>
  </si>
  <si>
    <t>Haemophilus influenzae</t>
  </si>
  <si>
    <t>Haemophilus parainfluenzae</t>
  </si>
  <si>
    <t>Haemophilus parahaemolyticus</t>
  </si>
  <si>
    <t xml:space="preserve">Hafnia alvei </t>
  </si>
  <si>
    <t xml:space="preserve">Helicobacter pylori </t>
  </si>
  <si>
    <t>Amoxicillin</t>
  </si>
  <si>
    <t>Clarithromycin</t>
  </si>
  <si>
    <t>Tetracycline</t>
  </si>
  <si>
    <t xml:space="preserve">Klebsiella pneumoniae  </t>
  </si>
  <si>
    <t>Micrococcus luteus</t>
  </si>
  <si>
    <t xml:space="preserve">Moraxella catarrhalis  </t>
  </si>
  <si>
    <t xml:space="preserve">Pantoea agglomerans  </t>
  </si>
  <si>
    <t xml:space="preserve">Parvimonas micra  </t>
  </si>
  <si>
    <t xml:space="preserve">Peptostreptococcus anaerobius  </t>
  </si>
  <si>
    <t xml:space="preserve">Peptoniphilus asaccharolyticus  </t>
  </si>
  <si>
    <t xml:space="preserve">Prevotella bivia  </t>
  </si>
  <si>
    <t xml:space="preserve">Prevotella melaninogenica  </t>
  </si>
  <si>
    <t xml:space="preserve">Providencia rettgeri  </t>
  </si>
  <si>
    <t xml:space="preserve">Pseudomonas putida  </t>
  </si>
  <si>
    <t>Raoultella ornithinolytica</t>
  </si>
  <si>
    <t xml:space="preserve">Raoultella planticola  </t>
  </si>
  <si>
    <t xml:space="preserve">Staphylococcus capitis  </t>
  </si>
  <si>
    <t xml:space="preserve">Staphylococcus epidermidis  </t>
  </si>
  <si>
    <t xml:space="preserve">Staphylococcus haemolyticus  </t>
  </si>
  <si>
    <t xml:space="preserve">Staphylococcus lugdunensis  </t>
  </si>
  <si>
    <t xml:space="preserve">Staphylococcus saccharolyticus  </t>
  </si>
  <si>
    <t xml:space="preserve">Staphylococcus saprophyticus  </t>
  </si>
  <si>
    <t xml:space="preserve">Staphylococcus warneri  </t>
  </si>
  <si>
    <t xml:space="preserve">Stenotrophomonas maltophilia  </t>
  </si>
  <si>
    <t xml:space="preserve">Streptococcus agalactiae  </t>
  </si>
  <si>
    <t xml:space="preserve">Streptococcus anginosus  </t>
  </si>
  <si>
    <t xml:space="preserve">Streptococcus constellatus  </t>
  </si>
  <si>
    <t xml:space="preserve">Streptococcus intermedius  </t>
  </si>
  <si>
    <t xml:space="preserve">Streptococcus mitis-Gruppe  </t>
  </si>
  <si>
    <t>Streptococcus parasanguinis</t>
  </si>
  <si>
    <t xml:space="preserve">Streptococcus pneumoniae  </t>
  </si>
  <si>
    <t xml:space="preserve">Streptococcus pyogenes  </t>
  </si>
  <si>
    <t xml:space="preserve">Streptococcus salivarius  </t>
  </si>
  <si>
    <t>Anaerococcus prevotii</t>
  </si>
  <si>
    <t>Aspergillus fumigatus</t>
  </si>
  <si>
    <t>Candida krusei</t>
  </si>
  <si>
    <t>Candida parapsilosis</t>
  </si>
  <si>
    <t>Candida tropicalis</t>
  </si>
  <si>
    <t>LIZ</t>
  </si>
  <si>
    <t>AMO</t>
  </si>
  <si>
    <t>CLA</t>
  </si>
  <si>
    <t>TRT</t>
  </si>
  <si>
    <t>AND</t>
  </si>
  <si>
    <t>Anidulafungin</t>
  </si>
  <si>
    <t>Isavuconazol</t>
  </si>
  <si>
    <t>IVU</t>
  </si>
  <si>
    <t>Mecillinam</t>
  </si>
  <si>
    <t>Enterobacter cloacae-complex</t>
  </si>
  <si>
    <t xml:space="preserve">Streptococcus dysgalactiae ssp. equisimilis  </t>
  </si>
  <si>
    <t xml:space="preserve">Klebsiella oxytoca  </t>
  </si>
  <si>
    <t>Enterobacter (Klebsiella) aerogenes</t>
  </si>
  <si>
    <t xml:space="preserve">Cutibacterium acnes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</si>
</sst>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 _€_-;\-* #,##0\ _€_-;_-* &quot;-&quot;\ _€_-;_-@_-"/>
  </numFmts>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1"/>
      <name val="Calibri"/>
      <family val="2"/>
      <scheme val="minor"/>
    </font>
    <font>
      <b/>
      <sz val="14"/>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61">
    <xf numFmtId="0" fontId="0" fillId="0" borderId="0" xfId="0"/>
    <xf numFmtId="0" fontId="0" fillId="0" borderId="0" xfId="0"/>
    <xf numFmtId="0" fontId="6" fillId="2" borderId="0" xfId="6"/>
    <xf numFmtId="0" fontId="7" fillId="3" borderId="0" xfId="7"/>
    <xf numFmtId="0" fontId="8" fillId="4" borderId="0" xfId="8"/>
    <xf numFmtId="0" fontId="6" fillId="0" borderId="0" xfId="6" applyFill="1"/>
    <xf numFmtId="0" fontId="19" fillId="0" borderId="0" xfId="6" applyFont="1" applyFill="1"/>
    <xf numFmtId="0" fontId="7" fillId="0" borderId="0" xfId="7" applyFill="1"/>
    <xf numFmtId="0" fontId="19" fillId="0" borderId="0" xfId="7" applyFont="1" applyFill="1"/>
    <xf numFmtId="0" fontId="18" fillId="33" borderId="0" xfId="0" applyFont="1" applyFill="1"/>
    <xf numFmtId="0" fontId="0" fillId="0" borderId="0" xfId="0" applyAlignment="1">
      <alignment vertical="center"/>
    </xf>
    <xf numFmtId="164" fontId="18" fillId="33" borderId="0" xfId="42" applyFont="1" applyFill="1" applyAlignment="1">
      <alignment vertical="center"/>
    </xf>
    <xf numFmtId="164" fontId="18" fillId="33" borderId="0" xfId="42" applyFont="1" applyFill="1" applyAlignment="1">
      <alignment horizontal="center" vertical="center"/>
    </xf>
    <xf numFmtId="1" fontId="18" fillId="33" borderId="0" xfId="42" applyNumberFormat="1" applyFont="1" applyFill="1" applyAlignment="1">
      <alignment horizontal="right" vertical="center"/>
    </xf>
    <xf numFmtId="1" fontId="18" fillId="33" borderId="0" xfId="0" applyNumberFormat="1" applyFont="1" applyFill="1" applyAlignment="1">
      <alignment horizontal="right" vertical="center"/>
    </xf>
    <xf numFmtId="0" fontId="0" fillId="0" borderId="0" xfId="0" applyFill="1" applyAlignment="1">
      <alignment vertical="center"/>
    </xf>
    <xf numFmtId="164" fontId="18" fillId="33" borderId="0" xfId="42" applyFont="1" applyFill="1" applyAlignment="1">
      <alignment horizontal="right" vertical="center"/>
    </xf>
    <xf numFmtId="1" fontId="18" fillId="33" borderId="0" xfId="42" applyNumberFormat="1" applyFont="1" applyFill="1" applyAlignment="1">
      <alignment vertical="center"/>
    </xf>
    <xf numFmtId="1" fontId="18" fillId="33" borderId="0" xfId="0" applyNumberFormat="1" applyFont="1" applyFill="1" applyAlignment="1">
      <alignment vertical="center"/>
    </xf>
    <xf numFmtId="164" fontId="20" fillId="33" borderId="0" xfId="42" applyFont="1" applyFill="1" applyAlignment="1">
      <alignment vertical="center"/>
    </xf>
    <xf numFmtId="164" fontId="20" fillId="33" borderId="0" xfId="42" applyFont="1" applyFill="1" applyAlignment="1">
      <alignment horizontal="center" vertical="center"/>
    </xf>
    <xf numFmtId="1" fontId="20" fillId="33" borderId="0" xfId="42" applyNumberFormat="1" applyFont="1" applyFill="1" applyAlignment="1">
      <alignment vertical="center"/>
    </xf>
    <xf numFmtId="1" fontId="20" fillId="33" borderId="0" xfId="0" applyNumberFormat="1" applyFont="1" applyFill="1" applyAlignment="1">
      <alignment vertical="center"/>
    </xf>
    <xf numFmtId="0" fontId="18" fillId="33" borderId="0" xfId="0" applyFont="1" applyFill="1" applyAlignment="1">
      <alignment vertical="center"/>
    </xf>
    <xf numFmtId="0" fontId="18" fillId="33" borderId="0" xfId="0" applyFont="1" applyFill="1" applyAlignment="1">
      <alignment horizontal="center" vertical="center"/>
    </xf>
    <xf numFmtId="0" fontId="18" fillId="33" borderId="0" xfId="0" applyFont="1" applyFill="1" applyAlignment="1">
      <alignment horizontal="right" vertical="center"/>
    </xf>
    <xf numFmtId="0" fontId="18" fillId="33" borderId="0" xfId="0" applyNumberFormat="1" applyFont="1" applyFill="1" applyAlignment="1">
      <alignment horizontal="right" vertical="center"/>
    </xf>
    <xf numFmtId="0" fontId="18" fillId="33" borderId="0" xfId="42" applyNumberFormat="1" applyFont="1" applyFill="1" applyAlignment="1">
      <alignment horizontal="right" vertical="center"/>
    </xf>
    <xf numFmtId="0" fontId="19" fillId="0" borderId="0" xfId="0" applyFont="1"/>
    <xf numFmtId="0" fontId="0" fillId="34" borderId="0" xfId="0" applyFill="1" applyAlignment="1">
      <alignment vertical="center"/>
    </xf>
    <xf numFmtId="2" fontId="0" fillId="0" borderId="0" xfId="0" applyNumberFormat="1"/>
    <xf numFmtId="2" fontId="6" fillId="2" borderId="0" xfId="6" applyNumberFormat="1"/>
    <xf numFmtId="2" fontId="8" fillId="4" borderId="0" xfId="8" applyNumberFormat="1"/>
    <xf numFmtId="2" fontId="7" fillId="3" borderId="0" xfId="7" applyNumberFormat="1"/>
    <xf numFmtId="0" fontId="8" fillId="0" borderId="0" xfId="8" applyFill="1"/>
    <xf numFmtId="2" fontId="6" fillId="0" borderId="0" xfId="6" applyNumberFormat="1" applyFill="1"/>
    <xf numFmtId="2" fontId="7" fillId="0" borderId="0" xfId="7" applyNumberFormat="1" applyFill="1"/>
    <xf numFmtId="2" fontId="19" fillId="0" borderId="0" xfId="6" applyNumberFormat="1" applyFont="1" applyFill="1"/>
    <xf numFmtId="2" fontId="19" fillId="0" borderId="0" xfId="7" applyNumberFormat="1" applyFont="1" applyFill="1"/>
    <xf numFmtId="0" fontId="0" fillId="33" borderId="0" xfId="0" applyFill="1"/>
    <xf numFmtId="2" fontId="0" fillId="0" borderId="0" xfId="0" applyNumberFormat="1" applyFill="1"/>
    <xf numFmtId="2" fontId="19" fillId="0" borderId="0" xfId="8" applyNumberFormat="1" applyFont="1" applyFill="1"/>
    <xf numFmtId="0" fontId="19" fillId="0" borderId="0" xfId="8" applyFont="1" applyFill="1"/>
    <xf numFmtId="0" fontId="19" fillId="0" borderId="0" xfId="0" applyFont="1" applyFill="1"/>
    <xf numFmtId="2" fontId="19" fillId="0" borderId="0" xfId="0" applyNumberFormat="1" applyFont="1" applyFill="1"/>
    <xf numFmtId="9" fontId="0" fillId="0" borderId="0" xfId="43" applyFont="1"/>
    <xf numFmtId="9" fontId="0" fillId="0" borderId="0" xfId="43" applyFont="1" applyAlignment="1">
      <alignment vertical="center"/>
    </xf>
    <xf numFmtId="1" fontId="18" fillId="33" borderId="0" xfId="0" applyNumberFormat="1" applyFont="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0" borderId="0" xfId="6" applyFont="1" applyFill="1"/>
    <xf numFmtId="2" fontId="1" fillId="0" borderId="0" xfId="8" applyNumberFormat="1" applyFont="1" applyFill="1"/>
    <xf numFmtId="2" fontId="1" fillId="0" borderId="0" xfId="6" applyNumberFormat="1" applyFont="1" applyFill="1"/>
    <xf numFmtId="0" fontId="1" fillId="0" borderId="0" xfId="7" applyFont="1" applyFill="1"/>
    <xf numFmtId="2" fontId="1" fillId="0" borderId="0" xfId="7" applyNumberFormat="1" applyFont="1" applyFill="1"/>
    <xf numFmtId="0" fontId="1" fillId="0" borderId="0" xfId="8" applyFont="1" applyFill="1"/>
  </cellXfs>
  <cellStyles count="4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Dezimal [0]" xfId="42" builtinId="6"/>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Prozent" xfId="43" builtinId="5"/>
    <cellStyle name="Schlecht" xfId="7" builtinId="27" customBuiltin="1"/>
    <cellStyle name="Standard" xfId="0" builtinId="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2" defaultPivotStyle="PivotStyleLight16"/>
  <colors>
    <mruColors>
      <color rgb="FFFFCCCC"/>
      <color rgb="FFFFFF99"/>
      <color rgb="FFCC00CC"/>
      <color rgb="FFFFCC99"/>
      <color rgb="FFFF7C80"/>
      <color rgb="FF0000CC"/>
      <color rgb="FF006600"/>
      <color rgb="FFFFCCFF"/>
      <color rgb="FFCC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5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2"/>
          <c:order val="0"/>
          <c:tx>
            <c:strRef>
              <c:f>Entero!$AU$202</c:f>
              <c:strCache>
                <c:ptCount val="1"/>
                <c:pt idx="0">
                  <c:v>Ampicillin</c:v>
                </c:pt>
              </c:strCache>
            </c:strRef>
          </c:tx>
          <c:spPr>
            <a:solidFill>
              <a:srgbClr val="FF7C8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Entero!$AU$203:$AU$218</c:f>
              <c:numCache>
                <c:formatCode>0.00</c:formatCode>
                <c:ptCount val="16"/>
                <c:pt idx="0">
                  <c:v>0</c:v>
                </c:pt>
                <c:pt idx="1">
                  <c:v>0</c:v>
                </c:pt>
                <c:pt idx="2">
                  <c:v>0</c:v>
                </c:pt>
                <c:pt idx="3">
                  <c:v>0.56737588652482274</c:v>
                </c:pt>
                <c:pt idx="4">
                  <c:v>0</c:v>
                </c:pt>
                <c:pt idx="5">
                  <c:v>0.99290780141843971</c:v>
                </c:pt>
                <c:pt idx="6">
                  <c:v>4.2269503546099294</c:v>
                </c:pt>
                <c:pt idx="7">
                  <c:v>28.283687943262411</c:v>
                </c:pt>
                <c:pt idx="8">
                  <c:v>18.921985815602838</c:v>
                </c:pt>
                <c:pt idx="9">
                  <c:v>1.5602836879432624</c:v>
                </c:pt>
                <c:pt idx="10">
                  <c:v>0.62411347517730498</c:v>
                </c:pt>
                <c:pt idx="11">
                  <c:v>0.82269503546099287</c:v>
                </c:pt>
                <c:pt idx="12">
                  <c:v>44</c:v>
                </c:pt>
                <c:pt idx="13">
                  <c:v>0</c:v>
                </c:pt>
                <c:pt idx="14">
                  <c:v>0</c:v>
                </c:pt>
                <c:pt idx="15">
                  <c:v>0</c:v>
                </c:pt>
              </c:numCache>
            </c:numRef>
          </c:val>
          <c:extLst>
            <c:ext xmlns:c16="http://schemas.microsoft.com/office/drawing/2014/chart" uri="{C3380CC4-5D6E-409C-BE32-E72D297353CC}">
              <c16:uniqueId val="{00000000-3F00-4FE5-AC44-4D5FBD56E3D2}"/>
            </c:ext>
          </c:extLst>
        </c:ser>
        <c:ser>
          <c:idx val="3"/>
          <c:order val="1"/>
          <c:tx>
            <c:strRef>
              <c:f>Entero!$AV$202</c:f>
              <c:strCache>
                <c:ptCount val="1"/>
                <c:pt idx="0">
                  <c:v>Ampicillin/ Sulbactam</c:v>
                </c:pt>
              </c:strCache>
            </c:strRef>
          </c:tx>
          <c:spPr>
            <a:solidFill>
              <a:srgbClr val="FFCC99"/>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Entero!$AV$203:$AV$218</c:f>
              <c:numCache>
                <c:formatCode>0.00</c:formatCode>
                <c:ptCount val="16"/>
                <c:pt idx="0">
                  <c:v>0</c:v>
                </c:pt>
                <c:pt idx="1">
                  <c:v>0</c:v>
                </c:pt>
                <c:pt idx="2">
                  <c:v>0</c:v>
                </c:pt>
                <c:pt idx="3">
                  <c:v>2.24240703945501</c:v>
                </c:pt>
                <c:pt idx="4">
                  <c:v>0</c:v>
                </c:pt>
                <c:pt idx="5">
                  <c:v>6.2162929321600906</c:v>
                </c:pt>
                <c:pt idx="6">
                  <c:v>30.684076071529947</c:v>
                </c:pt>
                <c:pt idx="7">
                  <c:v>16.860630144762986</c:v>
                </c:pt>
                <c:pt idx="8">
                  <c:v>6.5852966221969913</c:v>
                </c:pt>
                <c:pt idx="9">
                  <c:v>6.8691456145330685</c:v>
                </c:pt>
                <c:pt idx="10">
                  <c:v>6.5001419244961678</c:v>
                </c:pt>
                <c:pt idx="11">
                  <c:v>4.9957422651149592</c:v>
                </c:pt>
                <c:pt idx="12">
                  <c:v>19.046267385750781</c:v>
                </c:pt>
                <c:pt idx="13">
                  <c:v>0</c:v>
                </c:pt>
                <c:pt idx="14">
                  <c:v>0</c:v>
                </c:pt>
                <c:pt idx="15">
                  <c:v>0</c:v>
                </c:pt>
              </c:numCache>
            </c:numRef>
          </c:val>
          <c:extLst>
            <c:ext xmlns:c16="http://schemas.microsoft.com/office/drawing/2014/chart" uri="{C3380CC4-5D6E-409C-BE32-E72D297353CC}">
              <c16:uniqueId val="{00000001-3F00-4FE5-AC44-4D5FBD56E3D2}"/>
            </c:ext>
          </c:extLst>
        </c:ser>
        <c:ser>
          <c:idx val="4"/>
          <c:order val="2"/>
          <c:tx>
            <c:strRef>
              <c:f>Entero!$AW$202</c:f>
              <c:strCache>
                <c:ptCount val="1"/>
                <c:pt idx="0">
                  <c:v>Piperacillin</c:v>
                </c:pt>
              </c:strCache>
            </c:strRef>
          </c:tx>
          <c:spPr>
            <a:solidFill>
              <a:srgbClr val="FFFF0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Entero!$AW$203:$AW$218</c:f>
              <c:numCache>
                <c:formatCode>0.00</c:formatCode>
                <c:ptCount val="16"/>
                <c:pt idx="0">
                  <c:v>0</c:v>
                </c:pt>
                <c:pt idx="1">
                  <c:v>0</c:v>
                </c:pt>
                <c:pt idx="2">
                  <c:v>0</c:v>
                </c:pt>
                <c:pt idx="3">
                  <c:v>0</c:v>
                </c:pt>
                <c:pt idx="4">
                  <c:v>5.9007092198581557</c:v>
                </c:pt>
                <c:pt idx="5">
                  <c:v>0</c:v>
                </c:pt>
                <c:pt idx="6">
                  <c:v>28.851063829787233</c:v>
                </c:pt>
                <c:pt idx="7">
                  <c:v>18.581560283687942</c:v>
                </c:pt>
                <c:pt idx="8">
                  <c:v>2.3829787234042552</c:v>
                </c:pt>
                <c:pt idx="9">
                  <c:v>1.7021276595744681</c:v>
                </c:pt>
                <c:pt idx="10">
                  <c:v>2.4397163120567376</c:v>
                </c:pt>
                <c:pt idx="11">
                  <c:v>4.3687943262411348</c:v>
                </c:pt>
                <c:pt idx="12">
                  <c:v>5.3617021276595747</c:v>
                </c:pt>
                <c:pt idx="13">
                  <c:v>30.411347517730498</c:v>
                </c:pt>
                <c:pt idx="14">
                  <c:v>0</c:v>
                </c:pt>
                <c:pt idx="15">
                  <c:v>0</c:v>
                </c:pt>
              </c:numCache>
            </c:numRef>
          </c:val>
          <c:extLst>
            <c:ext xmlns:c16="http://schemas.microsoft.com/office/drawing/2014/chart" uri="{C3380CC4-5D6E-409C-BE32-E72D297353CC}">
              <c16:uniqueId val="{00000002-3F00-4FE5-AC44-4D5FBD56E3D2}"/>
            </c:ext>
          </c:extLst>
        </c:ser>
        <c:ser>
          <c:idx val="5"/>
          <c:order val="3"/>
          <c:tx>
            <c:strRef>
              <c:f>Entero!$AX$202</c:f>
              <c:strCache>
                <c:ptCount val="1"/>
                <c:pt idx="0">
                  <c:v>Piperacillin/ Tazobactam</c:v>
                </c:pt>
              </c:strCache>
            </c:strRef>
          </c:tx>
          <c:spPr>
            <a:solidFill>
              <a:srgbClr val="660066"/>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Entero!$AX$203:$AX$218</c:f>
              <c:numCache>
                <c:formatCode>0.00</c:formatCode>
                <c:ptCount val="16"/>
                <c:pt idx="0">
                  <c:v>0</c:v>
                </c:pt>
                <c:pt idx="1">
                  <c:v>0</c:v>
                </c:pt>
                <c:pt idx="2">
                  <c:v>0</c:v>
                </c:pt>
                <c:pt idx="3">
                  <c:v>0</c:v>
                </c:pt>
                <c:pt idx="4">
                  <c:v>14.415437003405222</c:v>
                </c:pt>
                <c:pt idx="5">
                  <c:v>0</c:v>
                </c:pt>
                <c:pt idx="6">
                  <c:v>50.397275822928492</c:v>
                </c:pt>
                <c:pt idx="7">
                  <c:v>25.539160045402951</c:v>
                </c:pt>
                <c:pt idx="8">
                  <c:v>3.9727582292849033</c:v>
                </c:pt>
                <c:pt idx="9">
                  <c:v>2.1566401816118046</c:v>
                </c:pt>
                <c:pt idx="10">
                  <c:v>0.7377979568671964</c:v>
                </c:pt>
                <c:pt idx="11">
                  <c:v>0.51078320090805907</c:v>
                </c:pt>
                <c:pt idx="12">
                  <c:v>0.90805902383654935</c:v>
                </c:pt>
                <c:pt idx="13">
                  <c:v>1.362088535754824</c:v>
                </c:pt>
                <c:pt idx="14">
                  <c:v>0</c:v>
                </c:pt>
                <c:pt idx="15">
                  <c:v>0</c:v>
                </c:pt>
              </c:numCache>
            </c:numRef>
          </c:val>
          <c:extLst>
            <c:ext xmlns:c16="http://schemas.microsoft.com/office/drawing/2014/chart" uri="{C3380CC4-5D6E-409C-BE32-E72D297353CC}">
              <c16:uniqueId val="{00000003-3F00-4FE5-AC44-4D5FBD56E3D2}"/>
            </c:ext>
          </c:extLst>
        </c:ser>
        <c:ser>
          <c:idx val="6"/>
          <c:order val="4"/>
          <c:tx>
            <c:strRef>
              <c:f>Entero!$AY$202</c:f>
              <c:strCache>
                <c:ptCount val="1"/>
                <c:pt idx="0">
                  <c:v>Aztreonam</c:v>
                </c:pt>
              </c:strCache>
            </c:strRef>
          </c:tx>
          <c:spPr>
            <a:solidFill>
              <a:srgbClr val="CC00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Entero!$AY$203:$AY$218</c:f>
              <c:numCache>
                <c:formatCode>0.00</c:formatCode>
                <c:ptCount val="16"/>
                <c:pt idx="0">
                  <c:v>0</c:v>
                </c:pt>
                <c:pt idx="1">
                  <c:v>2.8376844494892167E-2</c:v>
                </c:pt>
                <c:pt idx="2">
                  <c:v>0</c:v>
                </c:pt>
                <c:pt idx="3">
                  <c:v>88.308740068104427</c:v>
                </c:pt>
                <c:pt idx="4">
                  <c:v>0</c:v>
                </c:pt>
                <c:pt idx="5">
                  <c:v>1.4472190692395006</c:v>
                </c:pt>
                <c:pt idx="6">
                  <c:v>0.59591373439273554</c:v>
                </c:pt>
                <c:pt idx="7">
                  <c:v>0.34052213393870601</c:v>
                </c:pt>
                <c:pt idx="8">
                  <c:v>1.0499432463110103</c:v>
                </c:pt>
                <c:pt idx="9">
                  <c:v>1.7877412031782065</c:v>
                </c:pt>
                <c:pt idx="10">
                  <c:v>1.6458569807037458</c:v>
                </c:pt>
                <c:pt idx="11">
                  <c:v>4.7956867196367767</c:v>
                </c:pt>
                <c:pt idx="12">
                  <c:v>0</c:v>
                </c:pt>
                <c:pt idx="13">
                  <c:v>0</c:v>
                </c:pt>
                <c:pt idx="14">
                  <c:v>0</c:v>
                </c:pt>
                <c:pt idx="15">
                  <c:v>0</c:v>
                </c:pt>
              </c:numCache>
            </c:numRef>
          </c:val>
          <c:extLst>
            <c:ext xmlns:c16="http://schemas.microsoft.com/office/drawing/2014/chart" uri="{C3380CC4-5D6E-409C-BE32-E72D297353CC}">
              <c16:uniqueId val="{00000004-3F00-4FE5-AC44-4D5FBD56E3D2}"/>
            </c:ext>
          </c:extLst>
        </c:ser>
        <c:ser>
          <c:idx val="7"/>
          <c:order val="5"/>
          <c:tx>
            <c:strRef>
              <c:f>Entero!$AZ$202</c:f>
              <c:strCache>
                <c:ptCount val="1"/>
                <c:pt idx="0">
                  <c:v>Cefotaxim</c:v>
                </c:pt>
              </c:strCache>
            </c:strRef>
          </c:tx>
          <c:spPr>
            <a:solidFill>
              <a:srgbClr val="FF66FF"/>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Entero!$AZ$203:$AZ$218</c:f>
              <c:numCache>
                <c:formatCode>0.00</c:formatCode>
                <c:ptCount val="16"/>
                <c:pt idx="0">
                  <c:v>0</c:v>
                </c:pt>
                <c:pt idx="1">
                  <c:v>74.673851389676685</c:v>
                </c:pt>
                <c:pt idx="2">
                  <c:v>0</c:v>
                </c:pt>
                <c:pt idx="3">
                  <c:v>12.478729438457176</c:v>
                </c:pt>
                <c:pt idx="4">
                  <c:v>1.7867271695972773</c:v>
                </c:pt>
                <c:pt idx="5">
                  <c:v>0.82246171298922288</c:v>
                </c:pt>
                <c:pt idx="6">
                  <c:v>0.51049347702779357</c:v>
                </c:pt>
                <c:pt idx="7">
                  <c:v>0.42541123085649463</c:v>
                </c:pt>
                <c:pt idx="8">
                  <c:v>0.28360748723766305</c:v>
                </c:pt>
                <c:pt idx="9">
                  <c:v>0.39705048213272831</c:v>
                </c:pt>
                <c:pt idx="10">
                  <c:v>8.6216676120249574</c:v>
                </c:pt>
                <c:pt idx="11">
                  <c:v>0</c:v>
                </c:pt>
                <c:pt idx="12">
                  <c:v>0</c:v>
                </c:pt>
                <c:pt idx="13">
                  <c:v>0</c:v>
                </c:pt>
                <c:pt idx="14">
                  <c:v>0</c:v>
                </c:pt>
                <c:pt idx="15">
                  <c:v>0</c:v>
                </c:pt>
              </c:numCache>
            </c:numRef>
          </c:val>
          <c:extLst>
            <c:ext xmlns:c16="http://schemas.microsoft.com/office/drawing/2014/chart" uri="{C3380CC4-5D6E-409C-BE32-E72D297353CC}">
              <c16:uniqueId val="{00000005-3F00-4FE5-AC44-4D5FBD56E3D2}"/>
            </c:ext>
          </c:extLst>
        </c:ser>
        <c:ser>
          <c:idx val="9"/>
          <c:order val="6"/>
          <c:tx>
            <c:strRef>
              <c:f>Entero!$BA$202</c:f>
              <c:strCache>
                <c:ptCount val="1"/>
                <c:pt idx="0">
                  <c:v>Ceftazidim</c:v>
                </c:pt>
              </c:strCache>
            </c:strRef>
          </c:tx>
          <c:spPr>
            <a:solidFill>
              <a:srgbClr val="0000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Entero!$BA$203:$BA$218</c:f>
              <c:numCache>
                <c:formatCode>0.00</c:formatCode>
                <c:ptCount val="16"/>
                <c:pt idx="0">
                  <c:v>0</c:v>
                </c:pt>
                <c:pt idx="1">
                  <c:v>8.5130533484676502E-2</c:v>
                </c:pt>
                <c:pt idx="2">
                  <c:v>0</c:v>
                </c:pt>
                <c:pt idx="3">
                  <c:v>82.888762769580026</c:v>
                </c:pt>
                <c:pt idx="4">
                  <c:v>2.8376844494892167E-2</c:v>
                </c:pt>
                <c:pt idx="5">
                  <c:v>5.76049943246311</c:v>
                </c:pt>
                <c:pt idx="6">
                  <c:v>2.1282633371169126</c:v>
                </c:pt>
                <c:pt idx="7">
                  <c:v>1.8161180476730987</c:v>
                </c:pt>
                <c:pt idx="8">
                  <c:v>1.8728717366628831</c:v>
                </c:pt>
                <c:pt idx="9">
                  <c:v>2.0431328036322363</c:v>
                </c:pt>
                <c:pt idx="10">
                  <c:v>1.7877412031782065</c:v>
                </c:pt>
                <c:pt idx="11">
                  <c:v>0.90805902383654935</c:v>
                </c:pt>
                <c:pt idx="12">
                  <c:v>0.68104426787741201</c:v>
                </c:pt>
                <c:pt idx="13">
                  <c:v>0</c:v>
                </c:pt>
                <c:pt idx="14">
                  <c:v>0</c:v>
                </c:pt>
                <c:pt idx="15">
                  <c:v>0</c:v>
                </c:pt>
              </c:numCache>
            </c:numRef>
          </c:val>
          <c:extLst>
            <c:ext xmlns:c16="http://schemas.microsoft.com/office/drawing/2014/chart" uri="{C3380CC4-5D6E-409C-BE32-E72D297353CC}">
              <c16:uniqueId val="{00000006-3F00-4FE5-AC44-4D5FBD56E3D2}"/>
            </c:ext>
          </c:extLst>
        </c:ser>
        <c:ser>
          <c:idx val="10"/>
          <c:order val="7"/>
          <c:tx>
            <c:strRef>
              <c:f>Entero!$BB$202</c:f>
              <c:strCache>
                <c:ptCount val="1"/>
                <c:pt idx="0">
                  <c:v>Cefuroxim</c:v>
                </c:pt>
              </c:strCache>
            </c:strRef>
          </c:tx>
          <c:spPr>
            <a:solidFill>
              <a:srgbClr val="0066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Entero!$BB$203:$BB$218</c:f>
              <c:numCache>
                <c:formatCode>0.00</c:formatCode>
                <c:ptCount val="16"/>
                <c:pt idx="0">
                  <c:v>0</c:v>
                </c:pt>
                <c:pt idx="1">
                  <c:v>0</c:v>
                </c:pt>
                <c:pt idx="2">
                  <c:v>0</c:v>
                </c:pt>
                <c:pt idx="3">
                  <c:v>0.42541123085649463</c:v>
                </c:pt>
                <c:pt idx="4">
                  <c:v>0</c:v>
                </c:pt>
                <c:pt idx="5">
                  <c:v>0.73737946681792399</c:v>
                </c:pt>
                <c:pt idx="6">
                  <c:v>2.779353374929098</c:v>
                </c:pt>
                <c:pt idx="7">
                  <c:v>24.106636415201361</c:v>
                </c:pt>
                <c:pt idx="8">
                  <c:v>47.787861599546225</c:v>
                </c:pt>
                <c:pt idx="9">
                  <c:v>11.656267725467952</c:v>
                </c:pt>
                <c:pt idx="10">
                  <c:v>2.2972206466250711</c:v>
                </c:pt>
                <c:pt idx="11">
                  <c:v>0.82246171298922288</c:v>
                </c:pt>
                <c:pt idx="12">
                  <c:v>9.3874078275666477</c:v>
                </c:pt>
                <c:pt idx="13">
                  <c:v>0</c:v>
                </c:pt>
                <c:pt idx="14">
                  <c:v>0</c:v>
                </c:pt>
                <c:pt idx="15">
                  <c:v>0</c:v>
                </c:pt>
              </c:numCache>
            </c:numRef>
          </c:val>
          <c:extLst>
            <c:ext xmlns:c16="http://schemas.microsoft.com/office/drawing/2014/chart" uri="{C3380CC4-5D6E-409C-BE32-E72D297353CC}">
              <c16:uniqueId val="{00000007-3F00-4FE5-AC44-4D5FBD56E3D2}"/>
            </c:ext>
          </c:extLst>
        </c:ser>
        <c:ser>
          <c:idx val="11"/>
          <c:order val="8"/>
          <c:tx>
            <c:strRef>
              <c:f>Entero!$BC$202</c:f>
              <c:strCache>
                <c:ptCount val="1"/>
                <c:pt idx="0">
                  <c:v>Imipenem</c:v>
                </c:pt>
              </c:strCache>
            </c:strRef>
          </c:tx>
          <c:spPr>
            <a:solidFill>
              <a:srgbClr val="33CCFF"/>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Entero!$BC$203:$BC$218</c:f>
              <c:numCache>
                <c:formatCode>0.00</c:formatCode>
                <c:ptCount val="16"/>
                <c:pt idx="0">
                  <c:v>0</c:v>
                </c:pt>
                <c:pt idx="1">
                  <c:v>0</c:v>
                </c:pt>
                <c:pt idx="2">
                  <c:v>75.496313102665908</c:v>
                </c:pt>
                <c:pt idx="3">
                  <c:v>2.8360748723766309E-2</c:v>
                </c:pt>
                <c:pt idx="4">
                  <c:v>20.533182076006806</c:v>
                </c:pt>
                <c:pt idx="5">
                  <c:v>2.8077141236528647</c:v>
                </c:pt>
                <c:pt idx="6">
                  <c:v>0.76574021554169025</c:v>
                </c:pt>
                <c:pt idx="7">
                  <c:v>0.25524673851389679</c:v>
                </c:pt>
                <c:pt idx="8">
                  <c:v>0.11344299489506524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F00-4FE5-AC44-4D5FBD56E3D2}"/>
            </c:ext>
          </c:extLst>
        </c:ser>
        <c:ser>
          <c:idx val="12"/>
          <c:order val="9"/>
          <c:tx>
            <c:strRef>
              <c:f>Entero!$BD$202</c:f>
              <c:strCache>
                <c:ptCount val="1"/>
                <c:pt idx="0">
                  <c:v>Meropenem</c:v>
                </c:pt>
              </c:strCache>
            </c:strRef>
          </c:tx>
          <c:spPr>
            <a:solidFill>
              <a:srgbClr val="00CC0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Entero!$BD$203:$BD$218</c:f>
              <c:numCache>
                <c:formatCode>0.00</c:formatCode>
                <c:ptCount val="16"/>
                <c:pt idx="0">
                  <c:v>0</c:v>
                </c:pt>
                <c:pt idx="1">
                  <c:v>0</c:v>
                </c:pt>
                <c:pt idx="2">
                  <c:v>99.37588652482269</c:v>
                </c:pt>
                <c:pt idx="3">
                  <c:v>0</c:v>
                </c:pt>
                <c:pt idx="4">
                  <c:v>0.36879432624113473</c:v>
                </c:pt>
                <c:pt idx="5">
                  <c:v>0.11347517730496454</c:v>
                </c:pt>
                <c:pt idx="6">
                  <c:v>2.8368794326241134E-2</c:v>
                </c:pt>
                <c:pt idx="7">
                  <c:v>5.6737588652482268E-2</c:v>
                </c:pt>
                <c:pt idx="8">
                  <c:v>5.6737588652482268E-2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F00-4FE5-AC44-4D5FBD56E3D2}"/>
            </c:ext>
          </c:extLst>
        </c:ser>
        <c:ser>
          <c:idx val="13"/>
          <c:order val="10"/>
          <c:tx>
            <c:strRef>
              <c:f>Entero!$BE$202</c:f>
              <c:strCache>
                <c:ptCount val="1"/>
                <c:pt idx="0">
                  <c:v>Colistin</c:v>
                </c:pt>
              </c:strCache>
            </c:strRef>
          </c:tx>
          <c:spPr>
            <a:solidFill>
              <a:schemeClr val="accent6">
                <a:lumMod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Entero!$BE$203:$BE$218</c:f>
              <c:numCache>
                <c:formatCode>0.00</c:formatCode>
                <c:ptCount val="16"/>
                <c:pt idx="0">
                  <c:v>0</c:v>
                </c:pt>
                <c:pt idx="1">
                  <c:v>0.45004500450045004</c:v>
                </c:pt>
                <c:pt idx="2">
                  <c:v>0</c:v>
                </c:pt>
                <c:pt idx="3">
                  <c:v>8.7308730873087317</c:v>
                </c:pt>
                <c:pt idx="4">
                  <c:v>58.385838583858387</c:v>
                </c:pt>
                <c:pt idx="5">
                  <c:v>25.022502250225024</c:v>
                </c:pt>
                <c:pt idx="6">
                  <c:v>4.8904890489048904</c:v>
                </c:pt>
                <c:pt idx="7">
                  <c:v>1.1101110111011101</c:v>
                </c:pt>
                <c:pt idx="8">
                  <c:v>0.51005100510051005</c:v>
                </c:pt>
                <c:pt idx="9">
                  <c:v>0.27002700270027002</c:v>
                </c:pt>
                <c:pt idx="10">
                  <c:v>0.63006300630063006</c:v>
                </c:pt>
                <c:pt idx="11">
                  <c:v>0</c:v>
                </c:pt>
                <c:pt idx="12">
                  <c:v>0</c:v>
                </c:pt>
                <c:pt idx="13">
                  <c:v>0</c:v>
                </c:pt>
                <c:pt idx="14">
                  <c:v>0</c:v>
                </c:pt>
                <c:pt idx="15">
                  <c:v>0</c:v>
                </c:pt>
              </c:numCache>
            </c:numRef>
          </c:val>
          <c:extLst>
            <c:ext xmlns:c16="http://schemas.microsoft.com/office/drawing/2014/chart" uri="{C3380CC4-5D6E-409C-BE32-E72D297353CC}">
              <c16:uniqueId val="{0000000A-3F00-4FE5-AC44-4D5FBD56E3D2}"/>
            </c:ext>
          </c:extLst>
        </c:ser>
        <c:ser>
          <c:idx val="14"/>
          <c:order val="11"/>
          <c:tx>
            <c:strRef>
              <c:f>Entero!$BF$202</c:f>
              <c:strCache>
                <c:ptCount val="1"/>
                <c:pt idx="0">
                  <c:v>Amikacin</c:v>
                </c:pt>
              </c:strCache>
            </c:strRef>
          </c:tx>
          <c:spPr>
            <a:solidFill>
              <a:schemeClr val="accent6">
                <a:lumMod val="75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Entero!$BF$203:$BF$218</c:f>
              <c:numCache>
                <c:formatCode>0.00</c:formatCode>
                <c:ptCount val="16"/>
                <c:pt idx="0">
                  <c:v>0</c:v>
                </c:pt>
                <c:pt idx="1">
                  <c:v>0</c:v>
                </c:pt>
                <c:pt idx="2">
                  <c:v>0</c:v>
                </c:pt>
                <c:pt idx="3">
                  <c:v>0</c:v>
                </c:pt>
                <c:pt idx="4">
                  <c:v>16.121356335514573</c:v>
                </c:pt>
                <c:pt idx="5">
                  <c:v>0</c:v>
                </c:pt>
                <c:pt idx="6">
                  <c:v>43.277810826888754</c:v>
                </c:pt>
                <c:pt idx="7">
                  <c:v>30.041641879833431</c:v>
                </c:pt>
                <c:pt idx="8" formatCode="General">
                  <c:v>7.6145151695419395</c:v>
                </c:pt>
                <c:pt idx="9" formatCode="General">
                  <c:v>2.0523497917906006</c:v>
                </c:pt>
                <c:pt idx="10">
                  <c:v>0.62462819750148724</c:v>
                </c:pt>
                <c:pt idx="11">
                  <c:v>0.11897679952409281</c:v>
                </c:pt>
                <c:pt idx="12">
                  <c:v>0.11897679952409281</c:v>
                </c:pt>
                <c:pt idx="13">
                  <c:v>2.9744199881023201E-2</c:v>
                </c:pt>
                <c:pt idx="14">
                  <c:v>0</c:v>
                </c:pt>
                <c:pt idx="15">
                  <c:v>0</c:v>
                </c:pt>
              </c:numCache>
            </c:numRef>
          </c:val>
          <c:extLst>
            <c:ext xmlns:c16="http://schemas.microsoft.com/office/drawing/2014/chart" uri="{C3380CC4-5D6E-409C-BE32-E72D297353CC}">
              <c16:uniqueId val="{0000000B-3F00-4FE5-AC44-4D5FBD56E3D2}"/>
            </c:ext>
          </c:extLst>
        </c:ser>
        <c:ser>
          <c:idx val="15"/>
          <c:order val="12"/>
          <c:tx>
            <c:strRef>
              <c:f>Entero!$BG$202</c:f>
              <c:strCache>
                <c:ptCount val="1"/>
                <c:pt idx="0">
                  <c:v>Gentamicin</c:v>
                </c:pt>
              </c:strCache>
            </c:strRef>
          </c:tx>
          <c:spPr>
            <a:solidFill>
              <a:schemeClr val="accent6">
                <a:lumMod val="20000"/>
                <a:lumOff val="8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Entero!$BG$203:$BG$218</c:f>
              <c:numCache>
                <c:formatCode>0.00</c:formatCode>
                <c:ptCount val="16"/>
                <c:pt idx="0">
                  <c:v>0</c:v>
                </c:pt>
                <c:pt idx="1">
                  <c:v>0</c:v>
                </c:pt>
                <c:pt idx="2">
                  <c:v>3.1426030240142309</c:v>
                </c:pt>
                <c:pt idx="3">
                  <c:v>0</c:v>
                </c:pt>
                <c:pt idx="4">
                  <c:v>53.868959383338272</c:v>
                </c:pt>
                <c:pt idx="5">
                  <c:v>31.989327008597687</c:v>
                </c:pt>
                <c:pt idx="6">
                  <c:v>5.4254372961755113</c:v>
                </c:pt>
                <c:pt idx="7">
                  <c:v>1.3934183219685741</c:v>
                </c:pt>
                <c:pt idx="8">
                  <c:v>1.1562407352505188</c:v>
                </c:pt>
                <c:pt idx="9" formatCode="General">
                  <c:v>0.53364957011562408</c:v>
                </c:pt>
                <c:pt idx="10" formatCode="General">
                  <c:v>2.4903646605395791</c:v>
                </c:pt>
                <c:pt idx="11">
                  <c:v>0</c:v>
                </c:pt>
                <c:pt idx="12">
                  <c:v>0</c:v>
                </c:pt>
                <c:pt idx="13">
                  <c:v>0</c:v>
                </c:pt>
                <c:pt idx="14">
                  <c:v>0</c:v>
                </c:pt>
                <c:pt idx="15">
                  <c:v>0</c:v>
                </c:pt>
              </c:numCache>
            </c:numRef>
          </c:val>
          <c:extLst>
            <c:ext xmlns:c16="http://schemas.microsoft.com/office/drawing/2014/chart" uri="{C3380CC4-5D6E-409C-BE32-E72D297353CC}">
              <c16:uniqueId val="{0000000C-3F00-4FE5-AC44-4D5FBD56E3D2}"/>
            </c:ext>
          </c:extLst>
        </c:ser>
        <c:ser>
          <c:idx val="16"/>
          <c:order val="13"/>
          <c:tx>
            <c:strRef>
              <c:f>Entero!$BH$202</c:f>
              <c:strCache>
                <c:ptCount val="1"/>
                <c:pt idx="0">
                  <c:v>Tobramycin</c:v>
                </c:pt>
              </c:strCache>
            </c:strRef>
          </c:tx>
          <c:spPr>
            <a:solidFill>
              <a:schemeClr val="bg2">
                <a:lumMod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Entero!$BH$203:$BH$218</c:f>
              <c:numCache>
                <c:formatCode>0.00</c:formatCode>
                <c:ptCount val="16"/>
                <c:pt idx="0">
                  <c:v>0</c:v>
                </c:pt>
                <c:pt idx="1">
                  <c:v>0</c:v>
                </c:pt>
                <c:pt idx="2">
                  <c:v>0.80489375402446872</c:v>
                </c:pt>
                <c:pt idx="3">
                  <c:v>0</c:v>
                </c:pt>
                <c:pt idx="4">
                  <c:v>34.03090792015454</c:v>
                </c:pt>
                <c:pt idx="5">
                  <c:v>50.643915003219576</c:v>
                </c:pt>
                <c:pt idx="6">
                  <c:v>7.3406310367031553</c:v>
                </c:pt>
                <c:pt idx="7">
                  <c:v>2.7688345138441726</c:v>
                </c:pt>
                <c:pt idx="8">
                  <c:v>2.0927237604636186</c:v>
                </c:pt>
                <c:pt idx="9">
                  <c:v>0.93367675466838373</c:v>
                </c:pt>
                <c:pt idx="10">
                  <c:v>0.80489375402446872</c:v>
                </c:pt>
                <c:pt idx="11">
                  <c:v>0.57952350289761756</c:v>
                </c:pt>
                <c:pt idx="12">
                  <c:v>0</c:v>
                </c:pt>
                <c:pt idx="13">
                  <c:v>0</c:v>
                </c:pt>
                <c:pt idx="14">
                  <c:v>0</c:v>
                </c:pt>
                <c:pt idx="15">
                  <c:v>0</c:v>
                </c:pt>
              </c:numCache>
            </c:numRef>
          </c:val>
          <c:extLst>
            <c:ext xmlns:c16="http://schemas.microsoft.com/office/drawing/2014/chart" uri="{C3380CC4-5D6E-409C-BE32-E72D297353CC}">
              <c16:uniqueId val="{0000000D-3F00-4FE5-AC44-4D5FBD56E3D2}"/>
            </c:ext>
          </c:extLst>
        </c:ser>
        <c:ser>
          <c:idx val="17"/>
          <c:order val="14"/>
          <c:tx>
            <c:strRef>
              <c:f>Entero!$BI$202</c:f>
              <c:strCache>
                <c:ptCount val="1"/>
                <c:pt idx="0">
                  <c:v>Fosfomycin</c:v>
                </c:pt>
              </c:strCache>
            </c:strRef>
          </c:tx>
          <c:spPr>
            <a:solidFill>
              <a:schemeClr val="accent4">
                <a:lumMod val="75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Entero!$BI$203:$BI$218</c:f>
              <c:numCache>
                <c:formatCode>0.00</c:formatCode>
                <c:ptCount val="16"/>
                <c:pt idx="0">
                  <c:v>0</c:v>
                </c:pt>
                <c:pt idx="1">
                  <c:v>0</c:v>
                </c:pt>
                <c:pt idx="2">
                  <c:v>0</c:v>
                </c:pt>
                <c:pt idx="3">
                  <c:v>0</c:v>
                </c:pt>
                <c:pt idx="4">
                  <c:v>0</c:v>
                </c:pt>
                <c:pt idx="5">
                  <c:v>64.101107639875039</c:v>
                </c:pt>
                <c:pt idx="6">
                  <c:v>0</c:v>
                </c:pt>
                <c:pt idx="7">
                  <c:v>17.438227776199945</c:v>
                </c:pt>
                <c:pt idx="8">
                  <c:v>7.9238852598693557</c:v>
                </c:pt>
                <c:pt idx="9">
                  <c:v>4.1181482533371199</c:v>
                </c:pt>
                <c:pt idx="10">
                  <c:v>2.7833001988071571</c:v>
                </c:pt>
                <c:pt idx="11">
                  <c:v>1.8176654359556943</c:v>
                </c:pt>
                <c:pt idx="12">
                  <c:v>0.823629650667424</c:v>
                </c:pt>
                <c:pt idx="13">
                  <c:v>0.53961942629934678</c:v>
                </c:pt>
                <c:pt idx="14">
                  <c:v>0.45441635898892357</c:v>
                </c:pt>
                <c:pt idx="15">
                  <c:v>0</c:v>
                </c:pt>
              </c:numCache>
            </c:numRef>
          </c:val>
          <c:extLst>
            <c:ext xmlns:c16="http://schemas.microsoft.com/office/drawing/2014/chart" uri="{C3380CC4-5D6E-409C-BE32-E72D297353CC}">
              <c16:uniqueId val="{0000000E-3F00-4FE5-AC44-4D5FBD56E3D2}"/>
            </c:ext>
          </c:extLst>
        </c:ser>
        <c:ser>
          <c:idx val="18"/>
          <c:order val="15"/>
          <c:tx>
            <c:strRef>
              <c:f>Entero!$BJ$202</c:f>
              <c:strCache>
                <c:ptCount val="1"/>
                <c:pt idx="0">
                  <c:v>Cotrimoxazol</c:v>
                </c:pt>
              </c:strCache>
            </c:strRef>
          </c:tx>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Entero!$BJ$203:$BJ$218</c:f>
              <c:numCache>
                <c:formatCode>0.00</c:formatCode>
                <c:ptCount val="16"/>
                <c:pt idx="0">
                  <c:v>0</c:v>
                </c:pt>
                <c:pt idx="1">
                  <c:v>0</c:v>
                </c:pt>
                <c:pt idx="2">
                  <c:v>62.241134751773046</c:v>
                </c:pt>
                <c:pt idx="3">
                  <c:v>0</c:v>
                </c:pt>
                <c:pt idx="4">
                  <c:v>4.7092198581560281</c:v>
                </c:pt>
                <c:pt idx="5">
                  <c:v>1.5886524822695036</c:v>
                </c:pt>
                <c:pt idx="6">
                  <c:v>1.1631205673758864</c:v>
                </c:pt>
                <c:pt idx="7">
                  <c:v>1.7872340425531914</c:v>
                </c:pt>
                <c:pt idx="8">
                  <c:v>1.6170212765957446</c:v>
                </c:pt>
                <c:pt idx="9">
                  <c:v>0.99290780141843971</c:v>
                </c:pt>
                <c:pt idx="10">
                  <c:v>0.56737588652482274</c:v>
                </c:pt>
                <c:pt idx="11">
                  <c:v>25.333333333333332</c:v>
                </c:pt>
                <c:pt idx="12">
                  <c:v>0</c:v>
                </c:pt>
                <c:pt idx="13">
                  <c:v>0</c:v>
                </c:pt>
                <c:pt idx="14">
                  <c:v>0</c:v>
                </c:pt>
                <c:pt idx="15">
                  <c:v>0</c:v>
                </c:pt>
              </c:numCache>
            </c:numRef>
          </c:val>
          <c:extLst>
            <c:ext xmlns:c16="http://schemas.microsoft.com/office/drawing/2014/chart" uri="{C3380CC4-5D6E-409C-BE32-E72D297353CC}">
              <c16:uniqueId val="{0000000F-3F00-4FE5-AC44-4D5FBD56E3D2}"/>
            </c:ext>
          </c:extLst>
        </c:ser>
        <c:ser>
          <c:idx val="19"/>
          <c:order val="16"/>
          <c:tx>
            <c:strRef>
              <c:f>Entero!$BK$202</c:f>
              <c:strCache>
                <c:ptCount val="1"/>
                <c:pt idx="0">
                  <c:v>Ciprofloxacin</c:v>
                </c:pt>
              </c:strCache>
            </c:strRef>
          </c:tx>
          <c:spPr>
            <a:solidFill>
              <a:schemeClr val="accent4">
                <a:lumMod val="60000"/>
                <a:lumOff val="4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Entero!$BK$203:$BK$218</c:f>
              <c:numCache>
                <c:formatCode>0.00</c:formatCode>
                <c:ptCount val="16"/>
                <c:pt idx="0">
                  <c:v>0.17016449234259784</c:v>
                </c:pt>
                <c:pt idx="1">
                  <c:v>68.944980147475889</c:v>
                </c:pt>
                <c:pt idx="2">
                  <c:v>4.6795235394214405</c:v>
                </c:pt>
                <c:pt idx="3">
                  <c:v>3.9988655700510494</c:v>
                </c:pt>
                <c:pt idx="4">
                  <c:v>8.3096993760635289</c:v>
                </c:pt>
                <c:pt idx="5">
                  <c:v>1.9285309132161088</c:v>
                </c:pt>
                <c:pt idx="6">
                  <c:v>0.62393647192285873</c:v>
                </c:pt>
                <c:pt idx="7">
                  <c:v>0.53885422575155983</c:v>
                </c:pt>
                <c:pt idx="8">
                  <c:v>1.474758933635848</c:v>
                </c:pt>
                <c:pt idx="9">
                  <c:v>9.3306863301191143</c:v>
                </c:pt>
                <c:pt idx="10">
                  <c:v>0</c:v>
                </c:pt>
                <c:pt idx="11">
                  <c:v>0</c:v>
                </c:pt>
                <c:pt idx="12">
                  <c:v>0</c:v>
                </c:pt>
                <c:pt idx="13">
                  <c:v>0</c:v>
                </c:pt>
                <c:pt idx="14">
                  <c:v>0</c:v>
                </c:pt>
                <c:pt idx="15">
                  <c:v>0</c:v>
                </c:pt>
              </c:numCache>
            </c:numRef>
          </c:val>
          <c:extLst>
            <c:ext xmlns:c16="http://schemas.microsoft.com/office/drawing/2014/chart" uri="{C3380CC4-5D6E-409C-BE32-E72D297353CC}">
              <c16:uniqueId val="{00000010-3F00-4FE5-AC44-4D5FBD56E3D2}"/>
            </c:ext>
          </c:extLst>
        </c:ser>
        <c:ser>
          <c:idx val="20"/>
          <c:order val="17"/>
          <c:tx>
            <c:strRef>
              <c:f>Entero!$BL$202</c:f>
              <c:strCache>
                <c:ptCount val="1"/>
                <c:pt idx="0">
                  <c:v>Levofloxacin</c:v>
                </c:pt>
              </c:strCache>
            </c:strRef>
          </c:tx>
          <c:spPr>
            <a:solidFill>
              <a:schemeClr val="accent4">
                <a:lumMod val="20000"/>
                <a:lumOff val="8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Entero!$BL$203:$BL$218</c:f>
              <c:numCache>
                <c:formatCode>0.00</c:formatCode>
                <c:ptCount val="16"/>
                <c:pt idx="0">
                  <c:v>0</c:v>
                </c:pt>
                <c:pt idx="1">
                  <c:v>71.69597277368122</c:v>
                </c:pt>
                <c:pt idx="2">
                  <c:v>0.25524673851389679</c:v>
                </c:pt>
                <c:pt idx="3">
                  <c:v>2.6659103800340329</c:v>
                </c:pt>
                <c:pt idx="4">
                  <c:v>7.8275666477595012</c:v>
                </c:pt>
                <c:pt idx="5">
                  <c:v>5.3318207600680658</c:v>
                </c:pt>
                <c:pt idx="6">
                  <c:v>0.79410096426545662</c:v>
                </c:pt>
                <c:pt idx="7">
                  <c:v>0.68065796937039136</c:v>
                </c:pt>
                <c:pt idx="8">
                  <c:v>2.5241066364152012</c:v>
                </c:pt>
                <c:pt idx="9">
                  <c:v>5.4452637549631309</c:v>
                </c:pt>
                <c:pt idx="10">
                  <c:v>2.779353374929098</c:v>
                </c:pt>
                <c:pt idx="11">
                  <c:v>0</c:v>
                </c:pt>
                <c:pt idx="12">
                  <c:v>0</c:v>
                </c:pt>
                <c:pt idx="13">
                  <c:v>0</c:v>
                </c:pt>
                <c:pt idx="14">
                  <c:v>0</c:v>
                </c:pt>
                <c:pt idx="15">
                  <c:v>0</c:v>
                </c:pt>
              </c:numCache>
            </c:numRef>
          </c:val>
          <c:extLst>
            <c:ext xmlns:c16="http://schemas.microsoft.com/office/drawing/2014/chart" uri="{C3380CC4-5D6E-409C-BE32-E72D297353CC}">
              <c16:uniqueId val="{00000011-3F00-4FE5-AC44-4D5FBD56E3D2}"/>
            </c:ext>
          </c:extLst>
        </c:ser>
        <c:ser>
          <c:idx val="21"/>
          <c:order val="18"/>
          <c:tx>
            <c:strRef>
              <c:f>Entero!$BM$202</c:f>
              <c:strCache>
                <c:ptCount val="1"/>
                <c:pt idx="0">
                  <c:v>Moxifloxacin</c:v>
                </c:pt>
              </c:strCache>
            </c:strRef>
          </c:tx>
          <c:spPr>
            <a:solidFill>
              <a:schemeClr val="tx1">
                <a:lumMod val="50000"/>
                <a:lumOff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Entero!$BM$203:$BM$218</c:f>
              <c:numCache>
                <c:formatCode>0.00</c:formatCode>
                <c:ptCount val="16"/>
                <c:pt idx="0">
                  <c:v>0</c:v>
                </c:pt>
                <c:pt idx="1">
                  <c:v>3.4326241134751774</c:v>
                </c:pt>
                <c:pt idx="2">
                  <c:v>42.184397163120565</c:v>
                </c:pt>
                <c:pt idx="3">
                  <c:v>27.404255319148938</c:v>
                </c:pt>
                <c:pt idx="4">
                  <c:v>3.375886524822695</c:v>
                </c:pt>
                <c:pt idx="5">
                  <c:v>8.4539007092198588</c:v>
                </c:pt>
                <c:pt idx="6">
                  <c:v>3.375886524822695</c:v>
                </c:pt>
                <c:pt idx="7">
                  <c:v>0.65248226950354615</c:v>
                </c:pt>
                <c:pt idx="8">
                  <c:v>0.93617021276595747</c:v>
                </c:pt>
                <c:pt idx="9">
                  <c:v>10.184397163120567</c:v>
                </c:pt>
                <c:pt idx="10">
                  <c:v>0</c:v>
                </c:pt>
                <c:pt idx="11">
                  <c:v>0</c:v>
                </c:pt>
                <c:pt idx="12">
                  <c:v>0</c:v>
                </c:pt>
                <c:pt idx="13">
                  <c:v>0</c:v>
                </c:pt>
                <c:pt idx="14">
                  <c:v>0</c:v>
                </c:pt>
                <c:pt idx="15">
                  <c:v>0</c:v>
                </c:pt>
              </c:numCache>
            </c:numRef>
          </c:val>
          <c:extLst>
            <c:ext xmlns:c16="http://schemas.microsoft.com/office/drawing/2014/chart" uri="{C3380CC4-5D6E-409C-BE32-E72D297353CC}">
              <c16:uniqueId val="{00000012-3F00-4FE5-AC44-4D5FBD56E3D2}"/>
            </c:ext>
          </c:extLst>
        </c:ser>
        <c:ser>
          <c:idx val="22"/>
          <c:order val="19"/>
          <c:tx>
            <c:strRef>
              <c:f>Entero!$BN$202</c:f>
              <c:strCache>
                <c:ptCount val="1"/>
                <c:pt idx="0">
                  <c:v>Doxycyclin</c:v>
                </c:pt>
              </c:strCache>
            </c:strRef>
          </c:tx>
          <c:spPr>
            <a:solidFill>
              <a:srgbClr val="CCFF66"/>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Entero!$BN$203:$BN$218</c:f>
              <c:numCache>
                <c:formatCode>0.00</c:formatCode>
                <c:ptCount val="16"/>
                <c:pt idx="0">
                  <c:v>0</c:v>
                </c:pt>
                <c:pt idx="1">
                  <c:v>0</c:v>
                </c:pt>
                <c:pt idx="2">
                  <c:v>0.31196823596142936</c:v>
                </c:pt>
                <c:pt idx="3">
                  <c:v>0</c:v>
                </c:pt>
                <c:pt idx="4">
                  <c:v>1.8150879183210438</c:v>
                </c:pt>
                <c:pt idx="5">
                  <c:v>18.973340896199659</c:v>
                </c:pt>
                <c:pt idx="6">
                  <c:v>41.066364152013612</c:v>
                </c:pt>
                <c:pt idx="7">
                  <c:v>10.635280771412365</c:v>
                </c:pt>
                <c:pt idx="8">
                  <c:v>3.9421440726035168</c:v>
                </c:pt>
                <c:pt idx="9">
                  <c:v>9.6426545660805445</c:v>
                </c:pt>
                <c:pt idx="10">
                  <c:v>13.613159387407828</c:v>
                </c:pt>
                <c:pt idx="11">
                  <c:v>0</c:v>
                </c:pt>
                <c:pt idx="12">
                  <c:v>0</c:v>
                </c:pt>
                <c:pt idx="13">
                  <c:v>0</c:v>
                </c:pt>
                <c:pt idx="14">
                  <c:v>0</c:v>
                </c:pt>
                <c:pt idx="15">
                  <c:v>0</c:v>
                </c:pt>
              </c:numCache>
            </c:numRef>
          </c:val>
          <c:extLst>
            <c:ext xmlns:c16="http://schemas.microsoft.com/office/drawing/2014/chart" uri="{C3380CC4-5D6E-409C-BE32-E72D297353CC}">
              <c16:uniqueId val="{00000013-3F00-4FE5-AC44-4D5FBD56E3D2}"/>
            </c:ext>
          </c:extLst>
        </c:ser>
        <c:ser>
          <c:idx val="0"/>
          <c:order val="20"/>
          <c:tx>
            <c:strRef>
              <c:f>Entero!$BO$202</c:f>
              <c:strCache>
                <c:ptCount val="1"/>
                <c:pt idx="0">
                  <c:v>Tigecyclin</c:v>
                </c:pt>
              </c:strCache>
            </c:strRef>
          </c:tx>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Entero!$BO$203:$BO$218</c:f>
              <c:numCache>
                <c:formatCode>0.00</c:formatCode>
                <c:ptCount val="16"/>
                <c:pt idx="0">
                  <c:v>0</c:v>
                </c:pt>
                <c:pt idx="1">
                  <c:v>57.748080750639751</c:v>
                </c:pt>
                <c:pt idx="2">
                  <c:v>0.25589991470002843</c:v>
                </c:pt>
                <c:pt idx="3">
                  <c:v>29.684390105203299</c:v>
                </c:pt>
                <c:pt idx="4">
                  <c:v>9.3829968723343757</c:v>
                </c:pt>
                <c:pt idx="5">
                  <c:v>2.6158657947114019</c:v>
                </c:pt>
                <c:pt idx="6">
                  <c:v>0.14216661927779359</c:v>
                </c:pt>
                <c:pt idx="7">
                  <c:v>0.14216661927779359</c:v>
                </c:pt>
                <c:pt idx="8">
                  <c:v>2.8433323855558714E-2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F00-4FE5-AC44-4D5FBD56E3D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Entero!$AU$102</c:f>
              <c:strCache>
                <c:ptCount val="1"/>
                <c:pt idx="0">
                  <c:v>Ampicillin</c:v>
                </c:pt>
              </c:strCache>
            </c:strRef>
          </c:tx>
          <c:spPr>
            <a:solidFill>
              <a:srgbClr val="FFCC99"/>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Entero!$AU$103:$AU$118</c:f>
              <c:numCache>
                <c:formatCode>0.00</c:formatCode>
                <c:ptCount val="16"/>
                <c:pt idx="0">
                  <c:v>0</c:v>
                </c:pt>
                <c:pt idx="1">
                  <c:v>0</c:v>
                </c:pt>
                <c:pt idx="2">
                  <c:v>0</c:v>
                </c:pt>
                <c:pt idx="3">
                  <c:v>0</c:v>
                </c:pt>
                <c:pt idx="4">
                  <c:v>0</c:v>
                </c:pt>
                <c:pt idx="5">
                  <c:v>0</c:v>
                </c:pt>
                <c:pt idx="6">
                  <c:v>0</c:v>
                </c:pt>
                <c:pt idx="7">
                  <c:v>0</c:v>
                </c:pt>
                <c:pt idx="8">
                  <c:v>40</c:v>
                </c:pt>
                <c:pt idx="9">
                  <c:v>0</c:v>
                </c:pt>
                <c:pt idx="10">
                  <c:v>20</c:v>
                </c:pt>
                <c:pt idx="11">
                  <c:v>0</c:v>
                </c:pt>
                <c:pt idx="12">
                  <c:v>40</c:v>
                </c:pt>
                <c:pt idx="13">
                  <c:v>0</c:v>
                </c:pt>
                <c:pt idx="14">
                  <c:v>0</c:v>
                </c:pt>
                <c:pt idx="15">
                  <c:v>0</c:v>
                </c:pt>
              </c:numCache>
            </c:numRef>
          </c:val>
          <c:extLst>
            <c:ext xmlns:c16="http://schemas.microsoft.com/office/drawing/2014/chart" uri="{C3380CC4-5D6E-409C-BE32-E72D297353CC}">
              <c16:uniqueId val="{00000000-30B3-42C5-B506-347C51EA34AB}"/>
            </c:ext>
          </c:extLst>
        </c:ser>
        <c:ser>
          <c:idx val="4"/>
          <c:order val="1"/>
          <c:tx>
            <c:strRef>
              <c:f>Entero!$AV$102</c:f>
              <c:strCache>
                <c:ptCount val="1"/>
                <c:pt idx="0">
                  <c:v>Ampicillin/ Sulbactam</c:v>
                </c:pt>
              </c:strCache>
            </c:strRef>
          </c:tx>
          <c:spPr>
            <a:solidFill>
              <a:srgbClr val="FFFF00"/>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Entero!$AV$103:$AV$118</c:f>
              <c:numCache>
                <c:formatCode>0.00</c:formatCode>
                <c:ptCount val="16"/>
                <c:pt idx="0">
                  <c:v>0</c:v>
                </c:pt>
                <c:pt idx="1">
                  <c:v>0</c:v>
                </c:pt>
                <c:pt idx="2">
                  <c:v>0</c:v>
                </c:pt>
                <c:pt idx="3">
                  <c:v>20</c:v>
                </c:pt>
                <c:pt idx="4">
                  <c:v>0</c:v>
                </c:pt>
                <c:pt idx="5">
                  <c:v>20</c:v>
                </c:pt>
                <c:pt idx="6">
                  <c:v>20</c:v>
                </c:pt>
                <c:pt idx="7">
                  <c:v>0</c:v>
                </c:pt>
                <c:pt idx="8">
                  <c:v>0</c:v>
                </c:pt>
                <c:pt idx="9">
                  <c:v>20</c:v>
                </c:pt>
                <c:pt idx="10">
                  <c:v>20</c:v>
                </c:pt>
                <c:pt idx="11">
                  <c:v>0</c:v>
                </c:pt>
                <c:pt idx="12">
                  <c:v>0</c:v>
                </c:pt>
                <c:pt idx="13">
                  <c:v>0</c:v>
                </c:pt>
                <c:pt idx="14">
                  <c:v>0</c:v>
                </c:pt>
                <c:pt idx="15">
                  <c:v>0</c:v>
                </c:pt>
              </c:numCache>
            </c:numRef>
          </c:val>
          <c:extLst>
            <c:ext xmlns:c16="http://schemas.microsoft.com/office/drawing/2014/chart" uri="{C3380CC4-5D6E-409C-BE32-E72D297353CC}">
              <c16:uniqueId val="{00000001-30B3-42C5-B506-347C51EA34AB}"/>
            </c:ext>
          </c:extLst>
        </c:ser>
        <c:ser>
          <c:idx val="5"/>
          <c:order val="2"/>
          <c:tx>
            <c:strRef>
              <c:f>Entero!$AW$102</c:f>
              <c:strCache>
                <c:ptCount val="1"/>
                <c:pt idx="0">
                  <c:v>Piperacillin</c:v>
                </c:pt>
              </c:strCache>
            </c:strRef>
          </c:tx>
          <c:spPr>
            <a:solidFill>
              <a:srgbClr val="660066"/>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Entero!$AW$103:$AW$118</c:f>
              <c:numCache>
                <c:formatCode>0.00</c:formatCode>
                <c:ptCount val="16"/>
                <c:pt idx="0">
                  <c:v>0</c:v>
                </c:pt>
                <c:pt idx="1">
                  <c:v>0</c:v>
                </c:pt>
                <c:pt idx="2">
                  <c:v>0</c:v>
                </c:pt>
                <c:pt idx="3">
                  <c:v>0</c:v>
                </c:pt>
                <c:pt idx="4">
                  <c:v>0</c:v>
                </c:pt>
                <c:pt idx="5">
                  <c:v>0</c:v>
                </c:pt>
                <c:pt idx="6">
                  <c:v>0</c:v>
                </c:pt>
                <c:pt idx="7">
                  <c:v>60</c:v>
                </c:pt>
                <c:pt idx="8">
                  <c:v>0</c:v>
                </c:pt>
                <c:pt idx="9">
                  <c:v>0</c:v>
                </c:pt>
                <c:pt idx="10">
                  <c:v>20</c:v>
                </c:pt>
                <c:pt idx="11">
                  <c:v>0</c:v>
                </c:pt>
                <c:pt idx="12">
                  <c:v>0</c:v>
                </c:pt>
                <c:pt idx="13">
                  <c:v>20</c:v>
                </c:pt>
                <c:pt idx="14">
                  <c:v>0</c:v>
                </c:pt>
                <c:pt idx="15">
                  <c:v>0</c:v>
                </c:pt>
              </c:numCache>
            </c:numRef>
          </c:val>
          <c:extLst>
            <c:ext xmlns:c16="http://schemas.microsoft.com/office/drawing/2014/chart" uri="{C3380CC4-5D6E-409C-BE32-E72D297353CC}">
              <c16:uniqueId val="{00000002-30B3-42C5-B506-347C51EA34AB}"/>
            </c:ext>
          </c:extLst>
        </c:ser>
        <c:ser>
          <c:idx val="6"/>
          <c:order val="3"/>
          <c:tx>
            <c:strRef>
              <c:f>Entero!$AX$102</c:f>
              <c:strCache>
                <c:ptCount val="1"/>
                <c:pt idx="0">
                  <c:v>Piperacillin/ Tazobactam</c:v>
                </c:pt>
              </c:strCache>
            </c:strRef>
          </c:tx>
          <c:spPr>
            <a:solidFill>
              <a:srgbClr val="CC00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Entero!$AX$103:$AX$118</c:f>
              <c:numCache>
                <c:formatCode>0.00</c:formatCode>
                <c:ptCount val="16"/>
                <c:pt idx="0">
                  <c:v>0</c:v>
                </c:pt>
                <c:pt idx="1">
                  <c:v>0</c:v>
                </c:pt>
                <c:pt idx="2">
                  <c:v>0</c:v>
                </c:pt>
                <c:pt idx="3">
                  <c:v>0</c:v>
                </c:pt>
                <c:pt idx="4">
                  <c:v>0</c:v>
                </c:pt>
                <c:pt idx="5">
                  <c:v>0</c:v>
                </c:pt>
                <c:pt idx="6">
                  <c:v>60</c:v>
                </c:pt>
                <c:pt idx="7">
                  <c:v>40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30B3-42C5-B506-347C51EA34AB}"/>
            </c:ext>
          </c:extLst>
        </c:ser>
        <c:ser>
          <c:idx val="7"/>
          <c:order val="4"/>
          <c:tx>
            <c:strRef>
              <c:f>Entero!$AY$102</c:f>
              <c:strCache>
                <c:ptCount val="1"/>
                <c:pt idx="0">
                  <c:v>Aztreonam</c:v>
                </c:pt>
              </c:strCache>
            </c:strRef>
          </c:tx>
          <c:spPr>
            <a:solidFill>
              <a:srgbClr val="FF66FF"/>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Entero!$AY$103:$AY$118</c:f>
              <c:numCache>
                <c:formatCode>0.00</c:formatCode>
                <c:ptCount val="16"/>
                <c:pt idx="0">
                  <c:v>0</c:v>
                </c:pt>
                <c:pt idx="1">
                  <c:v>0</c:v>
                </c:pt>
                <c:pt idx="2">
                  <c:v>0</c:v>
                </c:pt>
                <c:pt idx="3">
                  <c:v>60</c:v>
                </c:pt>
                <c:pt idx="4">
                  <c:v>0</c:v>
                </c:pt>
                <c:pt idx="5">
                  <c:v>0</c:v>
                </c:pt>
                <c:pt idx="6">
                  <c:v>0</c:v>
                </c:pt>
                <c:pt idx="7">
                  <c:v>0</c:v>
                </c:pt>
                <c:pt idx="8">
                  <c:v>0</c:v>
                </c:pt>
                <c:pt idx="9">
                  <c:v>0</c:v>
                </c:pt>
                <c:pt idx="10">
                  <c:v>0</c:v>
                </c:pt>
                <c:pt idx="11">
                  <c:v>40</c:v>
                </c:pt>
                <c:pt idx="12">
                  <c:v>0</c:v>
                </c:pt>
                <c:pt idx="13">
                  <c:v>0</c:v>
                </c:pt>
                <c:pt idx="14">
                  <c:v>0</c:v>
                </c:pt>
                <c:pt idx="15">
                  <c:v>0</c:v>
                </c:pt>
              </c:numCache>
            </c:numRef>
          </c:val>
          <c:extLst>
            <c:ext xmlns:c16="http://schemas.microsoft.com/office/drawing/2014/chart" uri="{C3380CC4-5D6E-409C-BE32-E72D297353CC}">
              <c16:uniqueId val="{00000004-30B3-42C5-B506-347C51EA34AB}"/>
            </c:ext>
          </c:extLst>
        </c:ser>
        <c:ser>
          <c:idx val="9"/>
          <c:order val="5"/>
          <c:tx>
            <c:strRef>
              <c:f>Entero!$AZ$102</c:f>
              <c:strCache>
                <c:ptCount val="1"/>
                <c:pt idx="0">
                  <c:v>Cefotaxim</c:v>
                </c:pt>
              </c:strCache>
            </c:strRef>
          </c:tx>
          <c:spPr>
            <a:solidFill>
              <a:srgbClr val="0000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Entero!$AZ$103:$AZ$118</c:f>
              <c:numCache>
                <c:formatCode>0.00</c:formatCode>
                <c:ptCount val="16"/>
                <c:pt idx="0">
                  <c:v>20</c:v>
                </c:pt>
                <c:pt idx="1">
                  <c:v>0</c:v>
                </c:pt>
                <c:pt idx="2">
                  <c:v>0</c:v>
                </c:pt>
                <c:pt idx="3">
                  <c:v>40</c:v>
                </c:pt>
                <c:pt idx="4">
                  <c:v>0</c:v>
                </c:pt>
                <c:pt idx="5">
                  <c:v>0</c:v>
                </c:pt>
                <c:pt idx="6">
                  <c:v>0</c:v>
                </c:pt>
                <c:pt idx="7">
                  <c:v>0</c:v>
                </c:pt>
                <c:pt idx="8">
                  <c:v>0</c:v>
                </c:pt>
                <c:pt idx="9">
                  <c:v>40</c:v>
                </c:pt>
                <c:pt idx="10">
                  <c:v>0</c:v>
                </c:pt>
                <c:pt idx="11">
                  <c:v>0</c:v>
                </c:pt>
                <c:pt idx="12">
                  <c:v>0</c:v>
                </c:pt>
                <c:pt idx="13">
                  <c:v>0</c:v>
                </c:pt>
                <c:pt idx="14">
                  <c:v>0</c:v>
                </c:pt>
                <c:pt idx="15">
                  <c:v>0</c:v>
                </c:pt>
              </c:numCache>
            </c:numRef>
          </c:val>
          <c:extLst>
            <c:ext xmlns:c16="http://schemas.microsoft.com/office/drawing/2014/chart" uri="{C3380CC4-5D6E-409C-BE32-E72D297353CC}">
              <c16:uniqueId val="{00000005-30B3-42C5-B506-347C51EA34AB}"/>
            </c:ext>
          </c:extLst>
        </c:ser>
        <c:ser>
          <c:idx val="10"/>
          <c:order val="6"/>
          <c:tx>
            <c:strRef>
              <c:f>Entero!$BA$102</c:f>
              <c:strCache>
                <c:ptCount val="1"/>
                <c:pt idx="0">
                  <c:v>Ceftazidim</c:v>
                </c:pt>
              </c:strCache>
            </c:strRef>
          </c:tx>
          <c:spPr>
            <a:solidFill>
              <a:srgbClr val="0066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Entero!$BA$103:$BA$118</c:f>
              <c:numCache>
                <c:formatCode>0.00</c:formatCode>
                <c:ptCount val="16"/>
                <c:pt idx="0">
                  <c:v>0</c:v>
                </c:pt>
                <c:pt idx="1">
                  <c:v>0</c:v>
                </c:pt>
                <c:pt idx="2">
                  <c:v>0</c:v>
                </c:pt>
                <c:pt idx="3">
                  <c:v>40</c:v>
                </c:pt>
                <c:pt idx="4">
                  <c:v>0</c:v>
                </c:pt>
                <c:pt idx="5">
                  <c:v>40</c:v>
                </c:pt>
                <c:pt idx="6">
                  <c:v>0</c:v>
                </c:pt>
                <c:pt idx="7">
                  <c:v>0</c:v>
                </c:pt>
                <c:pt idx="8">
                  <c:v>0</c:v>
                </c:pt>
                <c:pt idx="9">
                  <c:v>20</c:v>
                </c:pt>
                <c:pt idx="10">
                  <c:v>0</c:v>
                </c:pt>
                <c:pt idx="11">
                  <c:v>0</c:v>
                </c:pt>
                <c:pt idx="12">
                  <c:v>0</c:v>
                </c:pt>
                <c:pt idx="13">
                  <c:v>0</c:v>
                </c:pt>
                <c:pt idx="14">
                  <c:v>0</c:v>
                </c:pt>
                <c:pt idx="15">
                  <c:v>0</c:v>
                </c:pt>
              </c:numCache>
            </c:numRef>
          </c:val>
          <c:extLst>
            <c:ext xmlns:c16="http://schemas.microsoft.com/office/drawing/2014/chart" uri="{C3380CC4-5D6E-409C-BE32-E72D297353CC}">
              <c16:uniqueId val="{00000006-30B3-42C5-B506-347C51EA34AB}"/>
            </c:ext>
          </c:extLst>
        </c:ser>
        <c:ser>
          <c:idx val="11"/>
          <c:order val="7"/>
          <c:tx>
            <c:strRef>
              <c:f>Entero!$BB$102</c:f>
              <c:strCache>
                <c:ptCount val="1"/>
                <c:pt idx="0">
                  <c:v>Cefuroxim</c:v>
                </c:pt>
              </c:strCache>
            </c:strRef>
          </c:tx>
          <c:spPr>
            <a:solidFill>
              <a:srgbClr val="33CCFF"/>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Entero!$BB$103:$BB$118</c:f>
              <c:numCache>
                <c:formatCode>0.00</c:formatCode>
                <c:ptCount val="16"/>
                <c:pt idx="0">
                  <c:v>0</c:v>
                </c:pt>
                <c:pt idx="1">
                  <c:v>0</c:v>
                </c:pt>
                <c:pt idx="2">
                  <c:v>0</c:v>
                </c:pt>
                <c:pt idx="3">
                  <c:v>0</c:v>
                </c:pt>
                <c:pt idx="4">
                  <c:v>0</c:v>
                </c:pt>
                <c:pt idx="5">
                  <c:v>0</c:v>
                </c:pt>
                <c:pt idx="6">
                  <c:v>0</c:v>
                </c:pt>
                <c:pt idx="7">
                  <c:v>20</c:v>
                </c:pt>
                <c:pt idx="8">
                  <c:v>40</c:v>
                </c:pt>
                <c:pt idx="9">
                  <c:v>0</c:v>
                </c:pt>
                <c:pt idx="10">
                  <c:v>0</c:v>
                </c:pt>
                <c:pt idx="11">
                  <c:v>20</c:v>
                </c:pt>
                <c:pt idx="12">
                  <c:v>20</c:v>
                </c:pt>
                <c:pt idx="13">
                  <c:v>0</c:v>
                </c:pt>
                <c:pt idx="14">
                  <c:v>0</c:v>
                </c:pt>
                <c:pt idx="15">
                  <c:v>0</c:v>
                </c:pt>
              </c:numCache>
            </c:numRef>
          </c:val>
          <c:extLst>
            <c:ext xmlns:c16="http://schemas.microsoft.com/office/drawing/2014/chart" uri="{C3380CC4-5D6E-409C-BE32-E72D297353CC}">
              <c16:uniqueId val="{00000007-30B3-42C5-B506-347C51EA34AB}"/>
            </c:ext>
          </c:extLst>
        </c:ser>
        <c:ser>
          <c:idx val="12"/>
          <c:order val="8"/>
          <c:tx>
            <c:strRef>
              <c:f>Entero!$BC$102</c:f>
              <c:strCache>
                <c:ptCount val="1"/>
                <c:pt idx="0">
                  <c:v>Imipenem</c:v>
                </c:pt>
              </c:strCache>
            </c:strRef>
          </c:tx>
          <c:spPr>
            <a:solidFill>
              <a:srgbClr val="00CC00"/>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Entero!$BC$103:$BC$118</c:f>
              <c:numCache>
                <c:formatCode>0.00</c:formatCode>
                <c:ptCount val="16"/>
                <c:pt idx="0">
                  <c:v>0</c:v>
                </c:pt>
                <c:pt idx="1">
                  <c:v>0</c:v>
                </c:pt>
                <c:pt idx="2">
                  <c:v>60</c:v>
                </c:pt>
                <c:pt idx="3">
                  <c:v>0</c:v>
                </c:pt>
                <c:pt idx="4">
                  <c:v>20</c:v>
                </c:pt>
                <c:pt idx="5">
                  <c:v>20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0B3-42C5-B506-347C51EA34AB}"/>
            </c:ext>
          </c:extLst>
        </c:ser>
        <c:ser>
          <c:idx val="13"/>
          <c:order val="9"/>
          <c:tx>
            <c:strRef>
              <c:f>Entero!$BD$102</c:f>
              <c:strCache>
                <c:ptCount val="1"/>
                <c:pt idx="0">
                  <c:v>Meropenem</c:v>
                </c:pt>
              </c:strCache>
            </c:strRef>
          </c:tx>
          <c:spPr>
            <a:solidFill>
              <a:schemeClr val="accent6">
                <a:lumMod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Entero!$BD$103:$BD$118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0B3-42C5-B506-347C51EA34AB}"/>
            </c:ext>
          </c:extLst>
        </c:ser>
        <c:ser>
          <c:idx val="14"/>
          <c:order val="10"/>
          <c:tx>
            <c:strRef>
              <c:f>Entero!$BE$102</c:f>
              <c:strCache>
                <c:ptCount val="1"/>
                <c:pt idx="0">
                  <c:v>Colistin</c:v>
                </c:pt>
              </c:strCache>
            </c:strRef>
          </c:tx>
          <c:spPr>
            <a:solidFill>
              <a:schemeClr val="accent6">
                <a:lumMod val="75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Entero!$BE$103:$BE$118</c:f>
              <c:numCache>
                <c:formatCode>0.00</c:formatCode>
                <c:ptCount val="16"/>
                <c:pt idx="0">
                  <c:v>0</c:v>
                </c:pt>
                <c:pt idx="1">
                  <c:v>0</c:v>
                </c:pt>
                <c:pt idx="2">
                  <c:v>0</c:v>
                </c:pt>
                <c:pt idx="3">
                  <c:v>0</c:v>
                </c:pt>
                <c:pt idx="4">
                  <c:v>0</c:v>
                </c:pt>
                <c:pt idx="5">
                  <c:v>60</c:v>
                </c:pt>
                <c:pt idx="6">
                  <c:v>20</c:v>
                </c:pt>
                <c:pt idx="7">
                  <c:v>0</c:v>
                </c:pt>
                <c:pt idx="8">
                  <c:v>0</c:v>
                </c:pt>
                <c:pt idx="9">
                  <c:v>0</c:v>
                </c:pt>
                <c:pt idx="10">
                  <c:v>20</c:v>
                </c:pt>
                <c:pt idx="11">
                  <c:v>0</c:v>
                </c:pt>
                <c:pt idx="12">
                  <c:v>0</c:v>
                </c:pt>
                <c:pt idx="13">
                  <c:v>0</c:v>
                </c:pt>
                <c:pt idx="14">
                  <c:v>0</c:v>
                </c:pt>
                <c:pt idx="15">
                  <c:v>0</c:v>
                </c:pt>
              </c:numCache>
            </c:numRef>
          </c:val>
          <c:extLst>
            <c:ext xmlns:c16="http://schemas.microsoft.com/office/drawing/2014/chart" uri="{C3380CC4-5D6E-409C-BE32-E72D297353CC}">
              <c16:uniqueId val="{0000000A-30B3-42C5-B506-347C51EA34AB}"/>
            </c:ext>
          </c:extLst>
        </c:ser>
        <c:ser>
          <c:idx val="15"/>
          <c:order val="11"/>
          <c:tx>
            <c:strRef>
              <c:f>Entero!$BF$102</c:f>
              <c:strCache>
                <c:ptCount val="1"/>
                <c:pt idx="0">
                  <c:v>Amikacin</c:v>
                </c:pt>
              </c:strCache>
            </c:strRef>
          </c:tx>
          <c:spPr>
            <a:solidFill>
              <a:schemeClr val="accent6">
                <a:lumMod val="20000"/>
                <a:lumOff val="8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Entero!$BF$103:$BF$118</c:f>
              <c:numCache>
                <c:formatCode>0.00</c:formatCode>
                <c:ptCount val="16"/>
                <c:pt idx="0">
                  <c:v>0</c:v>
                </c:pt>
                <c:pt idx="1">
                  <c:v>0</c:v>
                </c:pt>
                <c:pt idx="2">
                  <c:v>0</c:v>
                </c:pt>
                <c:pt idx="3">
                  <c:v>0</c:v>
                </c:pt>
                <c:pt idx="4">
                  <c:v>20</c:v>
                </c:pt>
                <c:pt idx="5">
                  <c:v>0</c:v>
                </c:pt>
                <c:pt idx="6">
                  <c:v>20</c:v>
                </c:pt>
                <c:pt idx="7">
                  <c:v>40</c:v>
                </c:pt>
                <c:pt idx="8" formatCode="General">
                  <c:v>20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30B3-42C5-B506-347C51EA34AB}"/>
            </c:ext>
          </c:extLst>
        </c:ser>
        <c:ser>
          <c:idx val="16"/>
          <c:order val="12"/>
          <c:tx>
            <c:strRef>
              <c:f>Entero!$BG$102</c:f>
              <c:strCache>
                <c:ptCount val="1"/>
                <c:pt idx="0">
                  <c:v>Gentamicin</c:v>
                </c:pt>
              </c:strCache>
            </c:strRef>
          </c:tx>
          <c:spPr>
            <a:solidFill>
              <a:schemeClr val="bg2">
                <a:lumMod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Entero!$BG$103:$BG$118</c:f>
              <c:numCache>
                <c:formatCode>0.00</c:formatCode>
                <c:ptCount val="16"/>
                <c:pt idx="0">
                  <c:v>0</c:v>
                </c:pt>
                <c:pt idx="1">
                  <c:v>0</c:v>
                </c:pt>
                <c:pt idx="2">
                  <c:v>20</c:v>
                </c:pt>
                <c:pt idx="3">
                  <c:v>0</c:v>
                </c:pt>
                <c:pt idx="4">
                  <c:v>40</c:v>
                </c:pt>
                <c:pt idx="5">
                  <c:v>40</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30B3-42C5-B506-347C51EA34AB}"/>
            </c:ext>
          </c:extLst>
        </c:ser>
        <c:ser>
          <c:idx val="17"/>
          <c:order val="13"/>
          <c:tx>
            <c:strRef>
              <c:f>Entero!$BH$102</c:f>
              <c:strCache>
                <c:ptCount val="1"/>
                <c:pt idx="0">
                  <c:v>Tobramycin</c:v>
                </c:pt>
              </c:strCache>
            </c:strRef>
          </c:tx>
          <c:spPr>
            <a:solidFill>
              <a:schemeClr val="accent4">
                <a:lumMod val="75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Entero!$BH$103:$BH$118</c:f>
              <c:numCache>
                <c:formatCode>0.00</c:formatCode>
                <c:ptCount val="16"/>
                <c:pt idx="0">
                  <c:v>0</c:v>
                </c:pt>
                <c:pt idx="1">
                  <c:v>0</c:v>
                </c:pt>
                <c:pt idx="2">
                  <c:v>0</c:v>
                </c:pt>
                <c:pt idx="3">
                  <c:v>0</c:v>
                </c:pt>
                <c:pt idx="4">
                  <c:v>20</c:v>
                </c:pt>
                <c:pt idx="5">
                  <c:v>80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30B3-42C5-B506-347C51EA34AB}"/>
            </c:ext>
          </c:extLst>
        </c:ser>
        <c:ser>
          <c:idx val="18"/>
          <c:order val="14"/>
          <c:tx>
            <c:strRef>
              <c:f>Entero!$BI$102</c:f>
              <c:strCache>
                <c:ptCount val="1"/>
                <c:pt idx="0">
                  <c:v>Fosfomycin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Entero!$BI$103:$BI$118</c:f>
              <c:numCache>
                <c:formatCode>0.00</c:formatCode>
                <c:ptCount val="16"/>
                <c:pt idx="0">
                  <c:v>0</c:v>
                </c:pt>
                <c:pt idx="1">
                  <c:v>0</c:v>
                </c:pt>
                <c:pt idx="2">
                  <c:v>0</c:v>
                </c:pt>
                <c:pt idx="3">
                  <c:v>0</c:v>
                </c:pt>
                <c:pt idx="4">
                  <c:v>0</c:v>
                </c:pt>
                <c:pt idx="5">
                  <c:v>80</c:v>
                </c:pt>
                <c:pt idx="6">
                  <c:v>0</c:v>
                </c:pt>
                <c:pt idx="7">
                  <c:v>0</c:v>
                </c:pt>
                <c:pt idx="8">
                  <c:v>0</c:v>
                </c:pt>
                <c:pt idx="9">
                  <c:v>0</c:v>
                </c:pt>
                <c:pt idx="10">
                  <c:v>20</c:v>
                </c:pt>
                <c:pt idx="11">
                  <c:v>0</c:v>
                </c:pt>
                <c:pt idx="12">
                  <c:v>0</c:v>
                </c:pt>
                <c:pt idx="13">
                  <c:v>0</c:v>
                </c:pt>
                <c:pt idx="14">
                  <c:v>0</c:v>
                </c:pt>
                <c:pt idx="15">
                  <c:v>0</c:v>
                </c:pt>
              </c:numCache>
            </c:numRef>
          </c:val>
          <c:extLst>
            <c:ext xmlns:c16="http://schemas.microsoft.com/office/drawing/2014/chart" uri="{C3380CC4-5D6E-409C-BE32-E72D297353CC}">
              <c16:uniqueId val="{0000000E-30B3-42C5-B506-347C51EA34AB}"/>
            </c:ext>
          </c:extLst>
        </c:ser>
        <c:ser>
          <c:idx val="19"/>
          <c:order val="15"/>
          <c:tx>
            <c:strRef>
              <c:f>Entero!$BJ$102</c:f>
              <c:strCache>
                <c:ptCount val="1"/>
                <c:pt idx="0">
                  <c:v>Cotrimoxazol</c:v>
                </c:pt>
              </c:strCache>
            </c:strRef>
          </c:tx>
          <c:spPr>
            <a:solidFill>
              <a:schemeClr val="accent4">
                <a:lumMod val="60000"/>
                <a:lumOff val="4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Entero!$BJ$103:$BJ$118</c:f>
              <c:numCache>
                <c:formatCode>0.00</c:formatCode>
                <c:ptCount val="16"/>
                <c:pt idx="0">
                  <c:v>0</c:v>
                </c:pt>
                <c:pt idx="1">
                  <c:v>0</c:v>
                </c:pt>
                <c:pt idx="2">
                  <c:v>60</c:v>
                </c:pt>
                <c:pt idx="3">
                  <c:v>0</c:v>
                </c:pt>
                <c:pt idx="4">
                  <c:v>0</c:v>
                </c:pt>
                <c:pt idx="5">
                  <c:v>0</c:v>
                </c:pt>
                <c:pt idx="6">
                  <c:v>0</c:v>
                </c:pt>
                <c:pt idx="7">
                  <c:v>0</c:v>
                </c:pt>
                <c:pt idx="8">
                  <c:v>0</c:v>
                </c:pt>
                <c:pt idx="9">
                  <c:v>0</c:v>
                </c:pt>
                <c:pt idx="10">
                  <c:v>0</c:v>
                </c:pt>
                <c:pt idx="11">
                  <c:v>40</c:v>
                </c:pt>
                <c:pt idx="12">
                  <c:v>0</c:v>
                </c:pt>
                <c:pt idx="13">
                  <c:v>0</c:v>
                </c:pt>
                <c:pt idx="14">
                  <c:v>0</c:v>
                </c:pt>
                <c:pt idx="15">
                  <c:v>0</c:v>
                </c:pt>
              </c:numCache>
            </c:numRef>
          </c:val>
          <c:extLst>
            <c:ext xmlns:c16="http://schemas.microsoft.com/office/drawing/2014/chart" uri="{C3380CC4-5D6E-409C-BE32-E72D297353CC}">
              <c16:uniqueId val="{0000000F-30B3-42C5-B506-347C51EA34AB}"/>
            </c:ext>
          </c:extLst>
        </c:ser>
        <c:ser>
          <c:idx val="20"/>
          <c:order val="16"/>
          <c:tx>
            <c:strRef>
              <c:f>Entero!$BK$102</c:f>
              <c:strCache>
                <c:ptCount val="1"/>
                <c:pt idx="0">
                  <c:v>Ciprofloxacin</c:v>
                </c:pt>
              </c:strCache>
            </c:strRef>
          </c:tx>
          <c:spPr>
            <a:solidFill>
              <a:schemeClr val="accent4">
                <a:lumMod val="20000"/>
                <a:lumOff val="8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Entero!$BK$103:$BK$118</c:f>
              <c:numCache>
                <c:formatCode>0.00</c:formatCode>
                <c:ptCount val="16"/>
                <c:pt idx="0">
                  <c:v>20</c:v>
                </c:pt>
                <c:pt idx="1">
                  <c:v>0</c:v>
                </c:pt>
                <c:pt idx="2">
                  <c:v>0</c:v>
                </c:pt>
                <c:pt idx="3">
                  <c:v>40</c:v>
                </c:pt>
                <c:pt idx="4">
                  <c:v>20</c:v>
                </c:pt>
                <c:pt idx="5">
                  <c:v>0</c:v>
                </c:pt>
                <c:pt idx="6">
                  <c:v>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30B3-42C5-B506-347C51EA34AB}"/>
            </c:ext>
          </c:extLst>
        </c:ser>
        <c:ser>
          <c:idx val="21"/>
          <c:order val="17"/>
          <c:tx>
            <c:strRef>
              <c:f>Entero!$BL$102</c:f>
              <c:strCache>
                <c:ptCount val="1"/>
                <c:pt idx="0">
                  <c:v>Levofloxacin</c:v>
                </c:pt>
              </c:strCache>
            </c:strRef>
          </c:tx>
          <c:spPr>
            <a:solidFill>
              <a:schemeClr val="tx1">
                <a:lumMod val="50000"/>
                <a:lumOff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Entero!$BL$103:$BL$118</c:f>
              <c:numCache>
                <c:formatCode>0.00</c:formatCode>
                <c:ptCount val="16"/>
                <c:pt idx="0">
                  <c:v>20</c:v>
                </c:pt>
                <c:pt idx="1">
                  <c:v>0</c:v>
                </c:pt>
                <c:pt idx="2">
                  <c:v>0</c:v>
                </c:pt>
                <c:pt idx="3">
                  <c:v>20</c:v>
                </c:pt>
                <c:pt idx="4">
                  <c:v>20</c:v>
                </c:pt>
                <c:pt idx="5">
                  <c:v>20</c:v>
                </c:pt>
                <c:pt idx="6">
                  <c:v>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30B3-42C5-B506-347C51EA34AB}"/>
            </c:ext>
          </c:extLst>
        </c:ser>
        <c:ser>
          <c:idx val="22"/>
          <c:order val="18"/>
          <c:tx>
            <c:strRef>
              <c:f>Entero!$BM$102</c:f>
              <c:strCache>
                <c:ptCount val="1"/>
                <c:pt idx="0">
                  <c:v>Moxifloxacin</c:v>
                </c:pt>
              </c:strCache>
            </c:strRef>
          </c:tx>
          <c:spPr>
            <a:solidFill>
              <a:srgbClr val="CCFF66"/>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Entero!$BM$103:$BM$118</c:f>
              <c:numCache>
                <c:formatCode>0.00</c:formatCode>
                <c:ptCount val="16"/>
                <c:pt idx="0">
                  <c:v>0</c:v>
                </c:pt>
                <c:pt idx="1">
                  <c:v>0</c:v>
                </c:pt>
                <c:pt idx="2">
                  <c:v>0</c:v>
                </c:pt>
                <c:pt idx="3">
                  <c:v>0</c:v>
                </c:pt>
                <c:pt idx="4">
                  <c:v>20</c:v>
                </c:pt>
                <c:pt idx="5">
                  <c:v>40</c:v>
                </c:pt>
                <c:pt idx="6">
                  <c:v>20</c:v>
                </c:pt>
                <c:pt idx="7">
                  <c:v>0</c:v>
                </c:pt>
                <c:pt idx="8">
                  <c:v>20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30B3-42C5-B506-347C51EA34AB}"/>
            </c:ext>
          </c:extLst>
        </c:ser>
        <c:ser>
          <c:idx val="0"/>
          <c:order val="19"/>
          <c:tx>
            <c:strRef>
              <c:f>Entero!$BN$102</c:f>
              <c:strCache>
                <c:ptCount val="1"/>
                <c:pt idx="0">
                  <c:v>Doxycyclin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Entero!$BN$103:$BN$118</c:f>
              <c:numCache>
                <c:formatCode>0.00</c:formatCode>
                <c:ptCount val="16"/>
                <c:pt idx="0">
                  <c:v>0</c:v>
                </c:pt>
                <c:pt idx="1">
                  <c:v>0</c:v>
                </c:pt>
                <c:pt idx="2">
                  <c:v>0</c:v>
                </c:pt>
                <c:pt idx="3">
                  <c:v>0</c:v>
                </c:pt>
                <c:pt idx="4">
                  <c:v>0</c:v>
                </c:pt>
                <c:pt idx="5">
                  <c:v>0</c:v>
                </c:pt>
                <c:pt idx="6">
                  <c:v>20</c:v>
                </c:pt>
                <c:pt idx="7">
                  <c:v>40</c:v>
                </c:pt>
                <c:pt idx="8">
                  <c:v>20</c:v>
                </c:pt>
                <c:pt idx="9">
                  <c:v>0</c:v>
                </c:pt>
                <c:pt idx="10">
                  <c:v>20</c:v>
                </c:pt>
                <c:pt idx="11">
                  <c:v>0</c:v>
                </c:pt>
                <c:pt idx="12">
                  <c:v>0</c:v>
                </c:pt>
                <c:pt idx="13">
                  <c:v>0</c:v>
                </c:pt>
                <c:pt idx="14">
                  <c:v>0</c:v>
                </c:pt>
                <c:pt idx="15">
                  <c:v>0</c:v>
                </c:pt>
              </c:numCache>
            </c:numRef>
          </c:val>
          <c:extLst>
            <c:ext xmlns:c16="http://schemas.microsoft.com/office/drawing/2014/chart" uri="{C3380CC4-5D6E-409C-BE32-E72D297353CC}">
              <c16:uniqueId val="{00000013-30B3-42C5-B506-347C51EA34AB}"/>
            </c:ext>
          </c:extLst>
        </c:ser>
        <c:ser>
          <c:idx val="1"/>
          <c:order val="20"/>
          <c:tx>
            <c:strRef>
              <c:f>Entero!$BO$102</c:f>
              <c:strCache>
                <c:ptCount val="1"/>
                <c:pt idx="0">
                  <c:v>Tigecyclin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Entero!$BO$103:$BO$118</c:f>
              <c:numCache>
                <c:formatCode>0.00</c:formatCode>
                <c:ptCount val="16"/>
                <c:pt idx="0">
                  <c:v>20</c:v>
                </c:pt>
                <c:pt idx="1">
                  <c:v>0</c:v>
                </c:pt>
                <c:pt idx="2">
                  <c:v>0</c:v>
                </c:pt>
                <c:pt idx="3">
                  <c:v>40</c:v>
                </c:pt>
                <c:pt idx="4">
                  <c:v>40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0B3-42C5-B506-347C51EA34AB}"/>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Entero!$AU$135</c:f>
              <c:strCache>
                <c:ptCount val="1"/>
                <c:pt idx="0">
                  <c:v>Ampicillin</c:v>
                </c:pt>
              </c:strCache>
            </c:strRef>
          </c:tx>
          <c:spPr>
            <a:solidFill>
              <a:srgbClr val="FFCC99"/>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Entero!$AU$136:$AU$151</c:f>
              <c:numCache>
                <c:formatCode>0.00</c:formatCode>
                <c:ptCount val="16"/>
                <c:pt idx="0">
                  <c:v>0</c:v>
                </c:pt>
                <c:pt idx="1">
                  <c:v>0</c:v>
                </c:pt>
                <c:pt idx="2">
                  <c:v>0</c:v>
                </c:pt>
                <c:pt idx="3">
                  <c:v>0.46296296296296297</c:v>
                </c:pt>
                <c:pt idx="4">
                  <c:v>0</c:v>
                </c:pt>
                <c:pt idx="5">
                  <c:v>0</c:v>
                </c:pt>
                <c:pt idx="6">
                  <c:v>0</c:v>
                </c:pt>
                <c:pt idx="7">
                  <c:v>0</c:v>
                </c:pt>
                <c:pt idx="8">
                  <c:v>2.3148148148148149</c:v>
                </c:pt>
                <c:pt idx="9">
                  <c:v>2.3148148148148149</c:v>
                </c:pt>
                <c:pt idx="10">
                  <c:v>5.0925925925925926</c:v>
                </c:pt>
                <c:pt idx="11">
                  <c:v>11.111111111111111</c:v>
                </c:pt>
                <c:pt idx="12">
                  <c:v>78.703703703703709</c:v>
                </c:pt>
                <c:pt idx="13">
                  <c:v>0</c:v>
                </c:pt>
                <c:pt idx="14">
                  <c:v>0</c:v>
                </c:pt>
                <c:pt idx="15">
                  <c:v>0</c:v>
                </c:pt>
              </c:numCache>
            </c:numRef>
          </c:val>
          <c:extLst>
            <c:ext xmlns:c16="http://schemas.microsoft.com/office/drawing/2014/chart" uri="{C3380CC4-5D6E-409C-BE32-E72D297353CC}">
              <c16:uniqueId val="{00000000-BA77-4F10-AAF4-12E5A773A0B6}"/>
            </c:ext>
          </c:extLst>
        </c:ser>
        <c:ser>
          <c:idx val="4"/>
          <c:order val="1"/>
          <c:tx>
            <c:strRef>
              <c:f>Entero!$AV$135</c:f>
              <c:strCache>
                <c:ptCount val="1"/>
                <c:pt idx="0">
                  <c:v>Ampicillin/ Sulbactam</c:v>
                </c:pt>
              </c:strCache>
            </c:strRef>
          </c:tx>
          <c:spPr>
            <a:solidFill>
              <a:srgbClr val="FFFF00"/>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Entero!$AV$136:$AV$151</c:f>
              <c:numCache>
                <c:formatCode>0.00</c:formatCode>
                <c:ptCount val="16"/>
                <c:pt idx="0">
                  <c:v>0</c:v>
                </c:pt>
                <c:pt idx="1">
                  <c:v>0</c:v>
                </c:pt>
                <c:pt idx="2">
                  <c:v>0</c:v>
                </c:pt>
                <c:pt idx="3">
                  <c:v>1.8518518518518519</c:v>
                </c:pt>
                <c:pt idx="4">
                  <c:v>0</c:v>
                </c:pt>
                <c:pt idx="5">
                  <c:v>0</c:v>
                </c:pt>
                <c:pt idx="6">
                  <c:v>3.2407407407407409</c:v>
                </c:pt>
                <c:pt idx="7">
                  <c:v>6.4814814814814818</c:v>
                </c:pt>
                <c:pt idx="8">
                  <c:v>14.814814814814815</c:v>
                </c:pt>
                <c:pt idx="9">
                  <c:v>10.648148148148149</c:v>
                </c:pt>
                <c:pt idx="10">
                  <c:v>7.4074074074074074</c:v>
                </c:pt>
                <c:pt idx="11">
                  <c:v>4.6296296296296298</c:v>
                </c:pt>
                <c:pt idx="12">
                  <c:v>50.925925925925924</c:v>
                </c:pt>
                <c:pt idx="13">
                  <c:v>0</c:v>
                </c:pt>
                <c:pt idx="14">
                  <c:v>0</c:v>
                </c:pt>
                <c:pt idx="15">
                  <c:v>0</c:v>
                </c:pt>
              </c:numCache>
            </c:numRef>
          </c:val>
          <c:extLst>
            <c:ext xmlns:c16="http://schemas.microsoft.com/office/drawing/2014/chart" uri="{C3380CC4-5D6E-409C-BE32-E72D297353CC}">
              <c16:uniqueId val="{00000001-BA77-4F10-AAF4-12E5A773A0B6}"/>
            </c:ext>
          </c:extLst>
        </c:ser>
        <c:ser>
          <c:idx val="5"/>
          <c:order val="2"/>
          <c:tx>
            <c:strRef>
              <c:f>Entero!$AW$135</c:f>
              <c:strCache>
                <c:ptCount val="1"/>
                <c:pt idx="0">
                  <c:v>Piperacillin</c:v>
                </c:pt>
              </c:strCache>
            </c:strRef>
          </c:tx>
          <c:spPr>
            <a:solidFill>
              <a:srgbClr val="660066"/>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Entero!$AW$136:$AW$151</c:f>
              <c:numCache>
                <c:formatCode>0.00</c:formatCode>
                <c:ptCount val="16"/>
                <c:pt idx="0">
                  <c:v>0</c:v>
                </c:pt>
                <c:pt idx="1">
                  <c:v>0</c:v>
                </c:pt>
                <c:pt idx="2">
                  <c:v>0</c:v>
                </c:pt>
                <c:pt idx="3">
                  <c:v>0</c:v>
                </c:pt>
                <c:pt idx="4">
                  <c:v>0.92592592592592593</c:v>
                </c:pt>
                <c:pt idx="5">
                  <c:v>0</c:v>
                </c:pt>
                <c:pt idx="6">
                  <c:v>5.0925925925925926</c:v>
                </c:pt>
                <c:pt idx="7">
                  <c:v>33.796296296296298</c:v>
                </c:pt>
                <c:pt idx="8">
                  <c:v>9.7222222222222214</c:v>
                </c:pt>
                <c:pt idx="9">
                  <c:v>4.166666666666667</c:v>
                </c:pt>
                <c:pt idx="10">
                  <c:v>2.7777777777777777</c:v>
                </c:pt>
                <c:pt idx="11">
                  <c:v>16.666666666666668</c:v>
                </c:pt>
                <c:pt idx="12">
                  <c:v>16.666666666666668</c:v>
                </c:pt>
                <c:pt idx="13">
                  <c:v>10.185185185185185</c:v>
                </c:pt>
                <c:pt idx="14">
                  <c:v>0</c:v>
                </c:pt>
                <c:pt idx="15">
                  <c:v>0</c:v>
                </c:pt>
              </c:numCache>
            </c:numRef>
          </c:val>
          <c:extLst>
            <c:ext xmlns:c16="http://schemas.microsoft.com/office/drawing/2014/chart" uri="{C3380CC4-5D6E-409C-BE32-E72D297353CC}">
              <c16:uniqueId val="{00000002-BA77-4F10-AAF4-12E5A773A0B6}"/>
            </c:ext>
          </c:extLst>
        </c:ser>
        <c:ser>
          <c:idx val="6"/>
          <c:order val="3"/>
          <c:tx>
            <c:strRef>
              <c:f>Entero!$AX$135</c:f>
              <c:strCache>
                <c:ptCount val="1"/>
                <c:pt idx="0">
                  <c:v>Piperacillin/ Tazobactam</c:v>
                </c:pt>
              </c:strCache>
            </c:strRef>
          </c:tx>
          <c:spPr>
            <a:solidFill>
              <a:srgbClr val="CC00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Entero!$AX$136:$AX$151</c:f>
              <c:numCache>
                <c:formatCode>0.00</c:formatCode>
                <c:ptCount val="16"/>
                <c:pt idx="0">
                  <c:v>0</c:v>
                </c:pt>
                <c:pt idx="1">
                  <c:v>0</c:v>
                </c:pt>
                <c:pt idx="2">
                  <c:v>0</c:v>
                </c:pt>
                <c:pt idx="3">
                  <c:v>0</c:v>
                </c:pt>
                <c:pt idx="4">
                  <c:v>1.3888888888888888</c:v>
                </c:pt>
                <c:pt idx="5">
                  <c:v>0</c:v>
                </c:pt>
                <c:pt idx="6">
                  <c:v>8.7962962962962958</c:v>
                </c:pt>
                <c:pt idx="7">
                  <c:v>34.25925925925926</c:v>
                </c:pt>
                <c:pt idx="8">
                  <c:v>6.9444444444444446</c:v>
                </c:pt>
                <c:pt idx="9">
                  <c:v>6.0185185185185182</c:v>
                </c:pt>
                <c:pt idx="10">
                  <c:v>11.111111111111111</c:v>
                </c:pt>
                <c:pt idx="11">
                  <c:v>17.592592592592592</c:v>
                </c:pt>
                <c:pt idx="12">
                  <c:v>9.2592592592592595</c:v>
                </c:pt>
                <c:pt idx="13">
                  <c:v>4.6296296296296298</c:v>
                </c:pt>
                <c:pt idx="14">
                  <c:v>0</c:v>
                </c:pt>
                <c:pt idx="15">
                  <c:v>0</c:v>
                </c:pt>
              </c:numCache>
            </c:numRef>
          </c:val>
          <c:extLst>
            <c:ext xmlns:c16="http://schemas.microsoft.com/office/drawing/2014/chart" uri="{C3380CC4-5D6E-409C-BE32-E72D297353CC}">
              <c16:uniqueId val="{00000003-BA77-4F10-AAF4-12E5A773A0B6}"/>
            </c:ext>
          </c:extLst>
        </c:ser>
        <c:ser>
          <c:idx val="7"/>
          <c:order val="4"/>
          <c:tx>
            <c:strRef>
              <c:f>Entero!$AY$135</c:f>
              <c:strCache>
                <c:ptCount val="1"/>
                <c:pt idx="0">
                  <c:v>Aztreonam</c:v>
                </c:pt>
              </c:strCache>
            </c:strRef>
          </c:tx>
          <c:spPr>
            <a:solidFill>
              <a:srgbClr val="FF66FF"/>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Entero!$AY$136:$AY$151</c:f>
              <c:numCache>
                <c:formatCode>0.00</c:formatCode>
                <c:ptCount val="16"/>
                <c:pt idx="0">
                  <c:v>0</c:v>
                </c:pt>
                <c:pt idx="1">
                  <c:v>0</c:v>
                </c:pt>
                <c:pt idx="2">
                  <c:v>0</c:v>
                </c:pt>
                <c:pt idx="3">
                  <c:v>52.314814814814817</c:v>
                </c:pt>
                <c:pt idx="4">
                  <c:v>0</c:v>
                </c:pt>
                <c:pt idx="5">
                  <c:v>1.8518518518518519</c:v>
                </c:pt>
                <c:pt idx="6">
                  <c:v>0</c:v>
                </c:pt>
                <c:pt idx="7">
                  <c:v>0.92592592592592593</c:v>
                </c:pt>
                <c:pt idx="8">
                  <c:v>1.3888888888888888</c:v>
                </c:pt>
                <c:pt idx="9">
                  <c:v>15.74074074074074</c:v>
                </c:pt>
                <c:pt idx="10">
                  <c:v>14.814814814814815</c:v>
                </c:pt>
                <c:pt idx="11">
                  <c:v>12.962962962962964</c:v>
                </c:pt>
                <c:pt idx="12">
                  <c:v>0</c:v>
                </c:pt>
                <c:pt idx="13">
                  <c:v>0</c:v>
                </c:pt>
                <c:pt idx="14">
                  <c:v>0</c:v>
                </c:pt>
                <c:pt idx="15">
                  <c:v>0</c:v>
                </c:pt>
              </c:numCache>
            </c:numRef>
          </c:val>
          <c:extLst>
            <c:ext xmlns:c16="http://schemas.microsoft.com/office/drawing/2014/chart" uri="{C3380CC4-5D6E-409C-BE32-E72D297353CC}">
              <c16:uniqueId val="{00000004-BA77-4F10-AAF4-12E5A773A0B6}"/>
            </c:ext>
          </c:extLst>
        </c:ser>
        <c:ser>
          <c:idx val="9"/>
          <c:order val="5"/>
          <c:tx>
            <c:strRef>
              <c:f>Entero!$AZ$135</c:f>
              <c:strCache>
                <c:ptCount val="1"/>
                <c:pt idx="0">
                  <c:v>Cefotaxim</c:v>
                </c:pt>
              </c:strCache>
            </c:strRef>
          </c:tx>
          <c:spPr>
            <a:solidFill>
              <a:srgbClr val="0000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Entero!$AZ$136:$AZ$151</c:f>
              <c:numCache>
                <c:formatCode>0.00</c:formatCode>
                <c:ptCount val="16"/>
                <c:pt idx="0">
                  <c:v>0</c:v>
                </c:pt>
                <c:pt idx="1">
                  <c:v>25.462962962962962</c:v>
                </c:pt>
                <c:pt idx="2">
                  <c:v>0</c:v>
                </c:pt>
                <c:pt idx="3">
                  <c:v>19.907407407407408</c:v>
                </c:pt>
                <c:pt idx="4">
                  <c:v>4.6296296296296298</c:v>
                </c:pt>
                <c:pt idx="5">
                  <c:v>1.8518518518518519</c:v>
                </c:pt>
                <c:pt idx="6">
                  <c:v>0.92592592592592593</c:v>
                </c:pt>
                <c:pt idx="7">
                  <c:v>1.8518518518518519</c:v>
                </c:pt>
                <c:pt idx="8">
                  <c:v>1.3888888888888888</c:v>
                </c:pt>
                <c:pt idx="9">
                  <c:v>6.4814814814814818</c:v>
                </c:pt>
                <c:pt idx="10">
                  <c:v>37.5</c:v>
                </c:pt>
                <c:pt idx="11">
                  <c:v>0</c:v>
                </c:pt>
                <c:pt idx="12">
                  <c:v>0</c:v>
                </c:pt>
                <c:pt idx="13">
                  <c:v>0</c:v>
                </c:pt>
                <c:pt idx="14">
                  <c:v>0</c:v>
                </c:pt>
                <c:pt idx="15">
                  <c:v>0</c:v>
                </c:pt>
              </c:numCache>
            </c:numRef>
          </c:val>
          <c:extLst>
            <c:ext xmlns:c16="http://schemas.microsoft.com/office/drawing/2014/chart" uri="{C3380CC4-5D6E-409C-BE32-E72D297353CC}">
              <c16:uniqueId val="{00000005-BA77-4F10-AAF4-12E5A773A0B6}"/>
            </c:ext>
          </c:extLst>
        </c:ser>
        <c:ser>
          <c:idx val="10"/>
          <c:order val="6"/>
          <c:tx>
            <c:strRef>
              <c:f>Entero!$BA$135</c:f>
              <c:strCache>
                <c:ptCount val="1"/>
                <c:pt idx="0">
                  <c:v>Ceftazidim</c:v>
                </c:pt>
              </c:strCache>
            </c:strRef>
          </c:tx>
          <c:spPr>
            <a:solidFill>
              <a:srgbClr val="0066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Entero!$BA$136:$BA$151</c:f>
              <c:numCache>
                <c:formatCode>0.00</c:formatCode>
                <c:ptCount val="16"/>
                <c:pt idx="0">
                  <c:v>0</c:v>
                </c:pt>
                <c:pt idx="1">
                  <c:v>0</c:v>
                </c:pt>
                <c:pt idx="2">
                  <c:v>0</c:v>
                </c:pt>
                <c:pt idx="3">
                  <c:v>38.888888888888886</c:v>
                </c:pt>
                <c:pt idx="4">
                  <c:v>0</c:v>
                </c:pt>
                <c:pt idx="5">
                  <c:v>12.962962962962964</c:v>
                </c:pt>
                <c:pt idx="6">
                  <c:v>1.8518518518518519</c:v>
                </c:pt>
                <c:pt idx="7">
                  <c:v>1.3888888888888888</c:v>
                </c:pt>
                <c:pt idx="8">
                  <c:v>0.46296296296296297</c:v>
                </c:pt>
                <c:pt idx="9">
                  <c:v>4.166666666666667</c:v>
                </c:pt>
                <c:pt idx="10">
                  <c:v>9.2592592592592595</c:v>
                </c:pt>
                <c:pt idx="11">
                  <c:v>20.37037037037037</c:v>
                </c:pt>
                <c:pt idx="12">
                  <c:v>10.648148148148149</c:v>
                </c:pt>
                <c:pt idx="13">
                  <c:v>0</c:v>
                </c:pt>
                <c:pt idx="14">
                  <c:v>0</c:v>
                </c:pt>
                <c:pt idx="15">
                  <c:v>0</c:v>
                </c:pt>
              </c:numCache>
            </c:numRef>
          </c:val>
          <c:extLst>
            <c:ext xmlns:c16="http://schemas.microsoft.com/office/drawing/2014/chart" uri="{C3380CC4-5D6E-409C-BE32-E72D297353CC}">
              <c16:uniqueId val="{00000006-BA77-4F10-AAF4-12E5A773A0B6}"/>
            </c:ext>
          </c:extLst>
        </c:ser>
        <c:ser>
          <c:idx val="11"/>
          <c:order val="7"/>
          <c:tx>
            <c:strRef>
              <c:f>Entero!$BB$135</c:f>
              <c:strCache>
                <c:ptCount val="1"/>
                <c:pt idx="0">
                  <c:v>Cefuroxim</c:v>
                </c:pt>
              </c:strCache>
            </c:strRef>
          </c:tx>
          <c:spPr>
            <a:solidFill>
              <a:srgbClr val="33CCFF"/>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Entero!$BB$136:$BB$151</c:f>
              <c:numCache>
                <c:formatCode>0.00</c:formatCode>
                <c:ptCount val="16"/>
                <c:pt idx="0">
                  <c:v>0</c:v>
                </c:pt>
                <c:pt idx="1">
                  <c:v>0</c:v>
                </c:pt>
                <c:pt idx="2">
                  <c:v>0</c:v>
                </c:pt>
                <c:pt idx="3">
                  <c:v>0.46296296296296297</c:v>
                </c:pt>
                <c:pt idx="4">
                  <c:v>0</c:v>
                </c:pt>
                <c:pt idx="5">
                  <c:v>0</c:v>
                </c:pt>
                <c:pt idx="6">
                  <c:v>0.46296296296296297</c:v>
                </c:pt>
                <c:pt idx="7">
                  <c:v>15.74074074074074</c:v>
                </c:pt>
                <c:pt idx="8">
                  <c:v>23.148148148148149</c:v>
                </c:pt>
                <c:pt idx="9">
                  <c:v>10.185185185185185</c:v>
                </c:pt>
                <c:pt idx="10">
                  <c:v>3.7037037037037037</c:v>
                </c:pt>
                <c:pt idx="11">
                  <c:v>0.92592592592592593</c:v>
                </c:pt>
                <c:pt idx="12">
                  <c:v>45.370370370370374</c:v>
                </c:pt>
                <c:pt idx="13">
                  <c:v>0</c:v>
                </c:pt>
                <c:pt idx="14">
                  <c:v>0</c:v>
                </c:pt>
                <c:pt idx="15">
                  <c:v>0</c:v>
                </c:pt>
              </c:numCache>
            </c:numRef>
          </c:val>
          <c:extLst>
            <c:ext xmlns:c16="http://schemas.microsoft.com/office/drawing/2014/chart" uri="{C3380CC4-5D6E-409C-BE32-E72D297353CC}">
              <c16:uniqueId val="{00000007-BA77-4F10-AAF4-12E5A773A0B6}"/>
            </c:ext>
          </c:extLst>
        </c:ser>
        <c:ser>
          <c:idx val="12"/>
          <c:order val="8"/>
          <c:tx>
            <c:strRef>
              <c:f>Entero!$BC$135</c:f>
              <c:strCache>
                <c:ptCount val="1"/>
                <c:pt idx="0">
                  <c:v>Imipenem</c:v>
                </c:pt>
              </c:strCache>
            </c:strRef>
          </c:tx>
          <c:spPr>
            <a:solidFill>
              <a:srgbClr val="00CC00"/>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Entero!$BC$136:$BC$151</c:f>
              <c:numCache>
                <c:formatCode>0.00</c:formatCode>
                <c:ptCount val="16"/>
                <c:pt idx="0">
                  <c:v>0</c:v>
                </c:pt>
                <c:pt idx="1">
                  <c:v>0</c:v>
                </c:pt>
                <c:pt idx="2">
                  <c:v>2.3148148148148149</c:v>
                </c:pt>
                <c:pt idx="3">
                  <c:v>0</c:v>
                </c:pt>
                <c:pt idx="4">
                  <c:v>10.185185185185185</c:v>
                </c:pt>
                <c:pt idx="5">
                  <c:v>25</c:v>
                </c:pt>
                <c:pt idx="6">
                  <c:v>41.666666666666664</c:v>
                </c:pt>
                <c:pt idx="7">
                  <c:v>16.203703703703702</c:v>
                </c:pt>
                <c:pt idx="8">
                  <c:v>2.3148148148148149</c:v>
                </c:pt>
                <c:pt idx="9">
                  <c:v>0.46296296296296297</c:v>
                </c:pt>
                <c:pt idx="10">
                  <c:v>1.3888888888888888</c:v>
                </c:pt>
                <c:pt idx="11">
                  <c:v>0.46296296296296297</c:v>
                </c:pt>
                <c:pt idx="12">
                  <c:v>0</c:v>
                </c:pt>
                <c:pt idx="13">
                  <c:v>0</c:v>
                </c:pt>
                <c:pt idx="14">
                  <c:v>0</c:v>
                </c:pt>
                <c:pt idx="15">
                  <c:v>0</c:v>
                </c:pt>
              </c:numCache>
            </c:numRef>
          </c:val>
          <c:extLst>
            <c:ext xmlns:c16="http://schemas.microsoft.com/office/drawing/2014/chart" uri="{C3380CC4-5D6E-409C-BE32-E72D297353CC}">
              <c16:uniqueId val="{00000008-BA77-4F10-AAF4-12E5A773A0B6}"/>
            </c:ext>
          </c:extLst>
        </c:ser>
        <c:ser>
          <c:idx val="13"/>
          <c:order val="9"/>
          <c:tx>
            <c:strRef>
              <c:f>Entero!$BD$135</c:f>
              <c:strCache>
                <c:ptCount val="1"/>
                <c:pt idx="0">
                  <c:v>Meropenem</c:v>
                </c:pt>
              </c:strCache>
            </c:strRef>
          </c:tx>
          <c:spPr>
            <a:solidFill>
              <a:schemeClr val="accent6">
                <a:lumMod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Entero!$BD$136:$BD$151</c:f>
              <c:numCache>
                <c:formatCode>0.00</c:formatCode>
                <c:ptCount val="16"/>
                <c:pt idx="0">
                  <c:v>0</c:v>
                </c:pt>
                <c:pt idx="1">
                  <c:v>0</c:v>
                </c:pt>
                <c:pt idx="2">
                  <c:v>93.518518518518519</c:v>
                </c:pt>
                <c:pt idx="3">
                  <c:v>0</c:v>
                </c:pt>
                <c:pt idx="4">
                  <c:v>2.7777777777777777</c:v>
                </c:pt>
                <c:pt idx="5">
                  <c:v>0.92592592592592593</c:v>
                </c:pt>
                <c:pt idx="6">
                  <c:v>0</c:v>
                </c:pt>
                <c:pt idx="7">
                  <c:v>1.3888888888888888</c:v>
                </c:pt>
                <c:pt idx="8">
                  <c:v>0</c:v>
                </c:pt>
                <c:pt idx="9">
                  <c:v>1.3888888888888888</c:v>
                </c:pt>
                <c:pt idx="10">
                  <c:v>0</c:v>
                </c:pt>
                <c:pt idx="11">
                  <c:v>0</c:v>
                </c:pt>
                <c:pt idx="12">
                  <c:v>0</c:v>
                </c:pt>
                <c:pt idx="13">
                  <c:v>0</c:v>
                </c:pt>
                <c:pt idx="14">
                  <c:v>0</c:v>
                </c:pt>
                <c:pt idx="15">
                  <c:v>0</c:v>
                </c:pt>
              </c:numCache>
            </c:numRef>
          </c:val>
          <c:extLst>
            <c:ext xmlns:c16="http://schemas.microsoft.com/office/drawing/2014/chart" uri="{C3380CC4-5D6E-409C-BE32-E72D297353CC}">
              <c16:uniqueId val="{00000009-BA77-4F10-AAF4-12E5A773A0B6}"/>
            </c:ext>
          </c:extLst>
        </c:ser>
        <c:ser>
          <c:idx val="14"/>
          <c:order val="10"/>
          <c:tx>
            <c:strRef>
              <c:f>Entero!$BE$135</c:f>
              <c:strCache>
                <c:ptCount val="1"/>
                <c:pt idx="0">
                  <c:v>Colistin</c:v>
                </c:pt>
              </c:strCache>
            </c:strRef>
          </c:tx>
          <c:spPr>
            <a:solidFill>
              <a:schemeClr val="accent6">
                <a:lumMod val="75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Entero!$BE$136:$BE$151</c:f>
              <c:numCache>
                <c:formatCode>0.00</c:formatCode>
                <c:ptCount val="16"/>
                <c:pt idx="0">
                  <c:v>0</c:v>
                </c:pt>
                <c:pt idx="1">
                  <c:v>0.50251256281407031</c:v>
                </c:pt>
                <c:pt idx="2">
                  <c:v>0</c:v>
                </c:pt>
                <c:pt idx="3">
                  <c:v>4.5226130653266328</c:v>
                </c:pt>
                <c:pt idx="4">
                  <c:v>49.748743718592962</c:v>
                </c:pt>
                <c:pt idx="5">
                  <c:v>36.683417085427138</c:v>
                </c:pt>
                <c:pt idx="6">
                  <c:v>4.5226130653266328</c:v>
                </c:pt>
                <c:pt idx="7">
                  <c:v>2.0100502512562812</c:v>
                </c:pt>
                <c:pt idx="8">
                  <c:v>0</c:v>
                </c:pt>
                <c:pt idx="9">
                  <c:v>0.50251256281407031</c:v>
                </c:pt>
                <c:pt idx="10">
                  <c:v>1.5075376884422111</c:v>
                </c:pt>
                <c:pt idx="11">
                  <c:v>0</c:v>
                </c:pt>
                <c:pt idx="12">
                  <c:v>0</c:v>
                </c:pt>
                <c:pt idx="13">
                  <c:v>0</c:v>
                </c:pt>
                <c:pt idx="14">
                  <c:v>0</c:v>
                </c:pt>
                <c:pt idx="15">
                  <c:v>0</c:v>
                </c:pt>
              </c:numCache>
            </c:numRef>
          </c:val>
          <c:extLst>
            <c:ext xmlns:c16="http://schemas.microsoft.com/office/drawing/2014/chart" uri="{C3380CC4-5D6E-409C-BE32-E72D297353CC}">
              <c16:uniqueId val="{0000000A-BA77-4F10-AAF4-12E5A773A0B6}"/>
            </c:ext>
          </c:extLst>
        </c:ser>
        <c:ser>
          <c:idx val="15"/>
          <c:order val="11"/>
          <c:tx>
            <c:strRef>
              <c:f>Entero!$BF$135</c:f>
              <c:strCache>
                <c:ptCount val="1"/>
                <c:pt idx="0">
                  <c:v>Amikacin</c:v>
                </c:pt>
              </c:strCache>
            </c:strRef>
          </c:tx>
          <c:spPr>
            <a:solidFill>
              <a:schemeClr val="accent6">
                <a:lumMod val="20000"/>
                <a:lumOff val="8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Entero!$BF$136:$BF$151</c:f>
              <c:numCache>
                <c:formatCode>0.00</c:formatCode>
                <c:ptCount val="16"/>
                <c:pt idx="0">
                  <c:v>0</c:v>
                </c:pt>
                <c:pt idx="1">
                  <c:v>0</c:v>
                </c:pt>
                <c:pt idx="2">
                  <c:v>0</c:v>
                </c:pt>
                <c:pt idx="3">
                  <c:v>0</c:v>
                </c:pt>
                <c:pt idx="4">
                  <c:v>22.549019607843139</c:v>
                </c:pt>
                <c:pt idx="5">
                  <c:v>0</c:v>
                </c:pt>
                <c:pt idx="6">
                  <c:v>58.823529411764703</c:v>
                </c:pt>
                <c:pt idx="7">
                  <c:v>14.215686274509803</c:v>
                </c:pt>
                <c:pt idx="8" formatCode="General">
                  <c:v>1.4705882352941178</c:v>
                </c:pt>
                <c:pt idx="9" formatCode="General">
                  <c:v>0.98039215686274506</c:v>
                </c:pt>
                <c:pt idx="10">
                  <c:v>1.9607843137254901</c:v>
                </c:pt>
                <c:pt idx="11">
                  <c:v>0</c:v>
                </c:pt>
                <c:pt idx="12">
                  <c:v>0</c:v>
                </c:pt>
                <c:pt idx="13">
                  <c:v>0</c:v>
                </c:pt>
                <c:pt idx="14">
                  <c:v>0</c:v>
                </c:pt>
                <c:pt idx="15">
                  <c:v>0</c:v>
                </c:pt>
              </c:numCache>
            </c:numRef>
          </c:val>
          <c:extLst>
            <c:ext xmlns:c16="http://schemas.microsoft.com/office/drawing/2014/chart" uri="{C3380CC4-5D6E-409C-BE32-E72D297353CC}">
              <c16:uniqueId val="{0000000B-BA77-4F10-AAF4-12E5A773A0B6}"/>
            </c:ext>
          </c:extLst>
        </c:ser>
        <c:ser>
          <c:idx val="16"/>
          <c:order val="12"/>
          <c:tx>
            <c:strRef>
              <c:f>Entero!$BG$135</c:f>
              <c:strCache>
                <c:ptCount val="1"/>
                <c:pt idx="0">
                  <c:v>Gentamicin</c:v>
                </c:pt>
              </c:strCache>
            </c:strRef>
          </c:tx>
          <c:spPr>
            <a:solidFill>
              <a:schemeClr val="bg2">
                <a:lumMod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Entero!$BG$136:$BG$151</c:f>
              <c:numCache>
                <c:formatCode>0.00</c:formatCode>
                <c:ptCount val="16"/>
                <c:pt idx="0">
                  <c:v>0</c:v>
                </c:pt>
                <c:pt idx="1">
                  <c:v>0</c:v>
                </c:pt>
                <c:pt idx="2">
                  <c:v>9.8039215686274517</c:v>
                </c:pt>
                <c:pt idx="3">
                  <c:v>0</c:v>
                </c:pt>
                <c:pt idx="4">
                  <c:v>75</c:v>
                </c:pt>
                <c:pt idx="5">
                  <c:v>11.274509803921569</c:v>
                </c:pt>
                <c:pt idx="6">
                  <c:v>0.49019607843137253</c:v>
                </c:pt>
                <c:pt idx="7">
                  <c:v>1.4705882352941178</c:v>
                </c:pt>
                <c:pt idx="8">
                  <c:v>1.4705882352941178</c:v>
                </c:pt>
                <c:pt idx="9" formatCode="General">
                  <c:v>0</c:v>
                </c:pt>
                <c:pt idx="10" formatCode="General">
                  <c:v>0.49019607843137253</c:v>
                </c:pt>
                <c:pt idx="11">
                  <c:v>0</c:v>
                </c:pt>
                <c:pt idx="12">
                  <c:v>0</c:v>
                </c:pt>
                <c:pt idx="13">
                  <c:v>0</c:v>
                </c:pt>
                <c:pt idx="14">
                  <c:v>0</c:v>
                </c:pt>
                <c:pt idx="15">
                  <c:v>0</c:v>
                </c:pt>
              </c:numCache>
            </c:numRef>
          </c:val>
          <c:extLst>
            <c:ext xmlns:c16="http://schemas.microsoft.com/office/drawing/2014/chart" uri="{C3380CC4-5D6E-409C-BE32-E72D297353CC}">
              <c16:uniqueId val="{0000000C-BA77-4F10-AAF4-12E5A773A0B6}"/>
            </c:ext>
          </c:extLst>
        </c:ser>
        <c:ser>
          <c:idx val="17"/>
          <c:order val="13"/>
          <c:tx>
            <c:strRef>
              <c:f>Entero!$BH$135</c:f>
              <c:strCache>
                <c:ptCount val="1"/>
                <c:pt idx="0">
                  <c:v>Tobramycin</c:v>
                </c:pt>
              </c:strCache>
            </c:strRef>
          </c:tx>
          <c:spPr>
            <a:solidFill>
              <a:schemeClr val="accent4">
                <a:lumMod val="75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Entero!$BH$136:$BH$151</c:f>
              <c:numCache>
                <c:formatCode>0.00</c:formatCode>
                <c:ptCount val="16"/>
                <c:pt idx="0">
                  <c:v>0</c:v>
                </c:pt>
                <c:pt idx="1">
                  <c:v>0</c:v>
                </c:pt>
                <c:pt idx="2">
                  <c:v>6.8062827225130889</c:v>
                </c:pt>
                <c:pt idx="3">
                  <c:v>0</c:v>
                </c:pt>
                <c:pt idx="4">
                  <c:v>63.874345549738223</c:v>
                </c:pt>
                <c:pt idx="5">
                  <c:v>23.560209424083769</c:v>
                </c:pt>
                <c:pt idx="6">
                  <c:v>1.0471204188481675</c:v>
                </c:pt>
                <c:pt idx="7">
                  <c:v>3.1413612565445028</c:v>
                </c:pt>
                <c:pt idx="8">
                  <c:v>1.0471204188481675</c:v>
                </c:pt>
                <c:pt idx="9">
                  <c:v>0.52356020942408377</c:v>
                </c:pt>
                <c:pt idx="10">
                  <c:v>0</c:v>
                </c:pt>
                <c:pt idx="11">
                  <c:v>0</c:v>
                </c:pt>
                <c:pt idx="12">
                  <c:v>0</c:v>
                </c:pt>
                <c:pt idx="13">
                  <c:v>0</c:v>
                </c:pt>
                <c:pt idx="14">
                  <c:v>0</c:v>
                </c:pt>
                <c:pt idx="15">
                  <c:v>0</c:v>
                </c:pt>
              </c:numCache>
            </c:numRef>
          </c:val>
          <c:extLst>
            <c:ext xmlns:c16="http://schemas.microsoft.com/office/drawing/2014/chart" uri="{C3380CC4-5D6E-409C-BE32-E72D297353CC}">
              <c16:uniqueId val="{0000000D-BA77-4F10-AAF4-12E5A773A0B6}"/>
            </c:ext>
          </c:extLst>
        </c:ser>
        <c:ser>
          <c:idx val="18"/>
          <c:order val="14"/>
          <c:tx>
            <c:strRef>
              <c:f>Entero!$BI$135</c:f>
              <c:strCache>
                <c:ptCount val="1"/>
                <c:pt idx="0">
                  <c:v>Fosfomycin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Entero!$BI$136:$BI$151</c:f>
              <c:numCache>
                <c:formatCode>0.00</c:formatCode>
                <c:ptCount val="16"/>
                <c:pt idx="0">
                  <c:v>0</c:v>
                </c:pt>
                <c:pt idx="1">
                  <c:v>0</c:v>
                </c:pt>
                <c:pt idx="2">
                  <c:v>0</c:v>
                </c:pt>
                <c:pt idx="3">
                  <c:v>0</c:v>
                </c:pt>
                <c:pt idx="4">
                  <c:v>0</c:v>
                </c:pt>
                <c:pt idx="5">
                  <c:v>1.3888888888888888</c:v>
                </c:pt>
                <c:pt idx="6">
                  <c:v>0</c:v>
                </c:pt>
                <c:pt idx="7">
                  <c:v>3.7037037037037037</c:v>
                </c:pt>
                <c:pt idx="8">
                  <c:v>5.5555555555555554</c:v>
                </c:pt>
                <c:pt idx="9">
                  <c:v>19.907407407407408</c:v>
                </c:pt>
                <c:pt idx="10">
                  <c:v>29.62962962962963</c:v>
                </c:pt>
                <c:pt idx="11">
                  <c:v>17.12962962962963</c:v>
                </c:pt>
                <c:pt idx="12">
                  <c:v>11.574074074074074</c:v>
                </c:pt>
                <c:pt idx="13">
                  <c:v>3.7037037037037037</c:v>
                </c:pt>
                <c:pt idx="14">
                  <c:v>7.4074074074074074</c:v>
                </c:pt>
                <c:pt idx="15">
                  <c:v>0</c:v>
                </c:pt>
              </c:numCache>
            </c:numRef>
          </c:val>
          <c:extLst>
            <c:ext xmlns:c16="http://schemas.microsoft.com/office/drawing/2014/chart" uri="{C3380CC4-5D6E-409C-BE32-E72D297353CC}">
              <c16:uniqueId val="{0000000E-BA77-4F10-AAF4-12E5A773A0B6}"/>
            </c:ext>
          </c:extLst>
        </c:ser>
        <c:ser>
          <c:idx val="19"/>
          <c:order val="15"/>
          <c:tx>
            <c:strRef>
              <c:f>Entero!$BJ$135</c:f>
              <c:strCache>
                <c:ptCount val="1"/>
                <c:pt idx="0">
                  <c:v>Cotrimoxazol</c:v>
                </c:pt>
              </c:strCache>
            </c:strRef>
          </c:tx>
          <c:spPr>
            <a:solidFill>
              <a:schemeClr val="accent4">
                <a:lumMod val="60000"/>
                <a:lumOff val="4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Entero!$BJ$136:$BJ$151</c:f>
              <c:numCache>
                <c:formatCode>0.00</c:formatCode>
                <c:ptCount val="16"/>
                <c:pt idx="0">
                  <c:v>0</c:v>
                </c:pt>
                <c:pt idx="1">
                  <c:v>0</c:v>
                </c:pt>
                <c:pt idx="2">
                  <c:v>73.148148148148152</c:v>
                </c:pt>
                <c:pt idx="3">
                  <c:v>0</c:v>
                </c:pt>
                <c:pt idx="4">
                  <c:v>7.4074074074074074</c:v>
                </c:pt>
                <c:pt idx="5">
                  <c:v>2.7777777777777777</c:v>
                </c:pt>
                <c:pt idx="6">
                  <c:v>0</c:v>
                </c:pt>
                <c:pt idx="7">
                  <c:v>0.46296296296296297</c:v>
                </c:pt>
                <c:pt idx="8">
                  <c:v>1.8518518518518519</c:v>
                </c:pt>
                <c:pt idx="9">
                  <c:v>2.3148148148148149</c:v>
                </c:pt>
                <c:pt idx="10">
                  <c:v>4.166666666666667</c:v>
                </c:pt>
                <c:pt idx="11">
                  <c:v>7.8703703703703702</c:v>
                </c:pt>
                <c:pt idx="12">
                  <c:v>0</c:v>
                </c:pt>
                <c:pt idx="13">
                  <c:v>0</c:v>
                </c:pt>
                <c:pt idx="14">
                  <c:v>0</c:v>
                </c:pt>
                <c:pt idx="15">
                  <c:v>0</c:v>
                </c:pt>
              </c:numCache>
            </c:numRef>
          </c:val>
          <c:extLst>
            <c:ext xmlns:c16="http://schemas.microsoft.com/office/drawing/2014/chart" uri="{C3380CC4-5D6E-409C-BE32-E72D297353CC}">
              <c16:uniqueId val="{0000000F-BA77-4F10-AAF4-12E5A773A0B6}"/>
            </c:ext>
          </c:extLst>
        </c:ser>
        <c:ser>
          <c:idx val="20"/>
          <c:order val="16"/>
          <c:tx>
            <c:strRef>
              <c:f>Entero!$BK$135</c:f>
              <c:strCache>
                <c:ptCount val="1"/>
                <c:pt idx="0">
                  <c:v>Ciprofloxacin</c:v>
                </c:pt>
              </c:strCache>
            </c:strRef>
          </c:tx>
          <c:spPr>
            <a:solidFill>
              <a:schemeClr val="accent4">
                <a:lumMod val="20000"/>
                <a:lumOff val="8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Entero!$BK$136:$BK$151</c:f>
              <c:numCache>
                <c:formatCode>0.00</c:formatCode>
                <c:ptCount val="16"/>
                <c:pt idx="0">
                  <c:v>0</c:v>
                </c:pt>
                <c:pt idx="1">
                  <c:v>70.370370370370367</c:v>
                </c:pt>
                <c:pt idx="2">
                  <c:v>14.814814814814815</c:v>
                </c:pt>
                <c:pt idx="3">
                  <c:v>5.5555555555555554</c:v>
                </c:pt>
                <c:pt idx="4">
                  <c:v>2.7777777777777777</c:v>
                </c:pt>
                <c:pt idx="5">
                  <c:v>1.8518518518518519</c:v>
                </c:pt>
                <c:pt idx="6">
                  <c:v>3.2407407407407409</c:v>
                </c:pt>
                <c:pt idx="7">
                  <c:v>0</c:v>
                </c:pt>
                <c:pt idx="8">
                  <c:v>0.92592592592592593</c:v>
                </c:pt>
                <c:pt idx="9">
                  <c:v>0.46296296296296297</c:v>
                </c:pt>
                <c:pt idx="10">
                  <c:v>0</c:v>
                </c:pt>
                <c:pt idx="11">
                  <c:v>0</c:v>
                </c:pt>
                <c:pt idx="12">
                  <c:v>0</c:v>
                </c:pt>
                <c:pt idx="13">
                  <c:v>0</c:v>
                </c:pt>
                <c:pt idx="14">
                  <c:v>0</c:v>
                </c:pt>
                <c:pt idx="15">
                  <c:v>0</c:v>
                </c:pt>
              </c:numCache>
            </c:numRef>
          </c:val>
          <c:extLst>
            <c:ext xmlns:c16="http://schemas.microsoft.com/office/drawing/2014/chart" uri="{C3380CC4-5D6E-409C-BE32-E72D297353CC}">
              <c16:uniqueId val="{00000010-BA77-4F10-AAF4-12E5A773A0B6}"/>
            </c:ext>
          </c:extLst>
        </c:ser>
        <c:ser>
          <c:idx val="21"/>
          <c:order val="17"/>
          <c:tx>
            <c:strRef>
              <c:f>Entero!$BL$135</c:f>
              <c:strCache>
                <c:ptCount val="1"/>
                <c:pt idx="0">
                  <c:v>Levofloxacin</c:v>
                </c:pt>
              </c:strCache>
            </c:strRef>
          </c:tx>
          <c:spPr>
            <a:solidFill>
              <a:schemeClr val="tx1">
                <a:lumMod val="50000"/>
                <a:lumOff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Entero!$BL$136:$BL$151</c:f>
              <c:numCache>
                <c:formatCode>0.00</c:formatCode>
                <c:ptCount val="16"/>
                <c:pt idx="0">
                  <c:v>0</c:v>
                </c:pt>
                <c:pt idx="1">
                  <c:v>77.31481481481481</c:v>
                </c:pt>
                <c:pt idx="2">
                  <c:v>0</c:v>
                </c:pt>
                <c:pt idx="3">
                  <c:v>9.7222222222222214</c:v>
                </c:pt>
                <c:pt idx="4">
                  <c:v>4.166666666666667</c:v>
                </c:pt>
                <c:pt idx="5">
                  <c:v>4.6296296296296298</c:v>
                </c:pt>
                <c:pt idx="6">
                  <c:v>1.3888888888888888</c:v>
                </c:pt>
                <c:pt idx="7">
                  <c:v>1.8518518518518519</c:v>
                </c:pt>
                <c:pt idx="8">
                  <c:v>0.92592592592592593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BA77-4F10-AAF4-12E5A773A0B6}"/>
            </c:ext>
          </c:extLst>
        </c:ser>
        <c:ser>
          <c:idx val="22"/>
          <c:order val="18"/>
          <c:tx>
            <c:strRef>
              <c:f>Entero!$BM$135</c:f>
              <c:strCache>
                <c:ptCount val="1"/>
                <c:pt idx="0">
                  <c:v>Moxifloxacin</c:v>
                </c:pt>
              </c:strCache>
            </c:strRef>
          </c:tx>
          <c:spPr>
            <a:solidFill>
              <a:srgbClr val="CCFF66"/>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Entero!$BM$136:$BM$151</c:f>
              <c:numCache>
                <c:formatCode>0.00</c:formatCode>
                <c:ptCount val="16"/>
                <c:pt idx="0">
                  <c:v>0</c:v>
                </c:pt>
                <c:pt idx="1">
                  <c:v>0.46296296296296297</c:v>
                </c:pt>
                <c:pt idx="2">
                  <c:v>8.7962962962962958</c:v>
                </c:pt>
                <c:pt idx="3">
                  <c:v>69.907407407407405</c:v>
                </c:pt>
                <c:pt idx="4">
                  <c:v>7.8703703703703702</c:v>
                </c:pt>
                <c:pt idx="5">
                  <c:v>3.7037037037037037</c:v>
                </c:pt>
                <c:pt idx="6">
                  <c:v>5.0925925925925926</c:v>
                </c:pt>
                <c:pt idx="7">
                  <c:v>2.3148148148148149</c:v>
                </c:pt>
                <c:pt idx="8">
                  <c:v>1.3888888888888888</c:v>
                </c:pt>
                <c:pt idx="9">
                  <c:v>0.46296296296296297</c:v>
                </c:pt>
                <c:pt idx="10">
                  <c:v>0</c:v>
                </c:pt>
                <c:pt idx="11">
                  <c:v>0</c:v>
                </c:pt>
                <c:pt idx="12">
                  <c:v>0</c:v>
                </c:pt>
                <c:pt idx="13">
                  <c:v>0</c:v>
                </c:pt>
                <c:pt idx="14">
                  <c:v>0</c:v>
                </c:pt>
                <c:pt idx="15">
                  <c:v>0</c:v>
                </c:pt>
              </c:numCache>
            </c:numRef>
          </c:val>
          <c:extLst>
            <c:ext xmlns:c16="http://schemas.microsoft.com/office/drawing/2014/chart" uri="{C3380CC4-5D6E-409C-BE32-E72D297353CC}">
              <c16:uniqueId val="{00000012-BA77-4F10-AAF4-12E5A773A0B6}"/>
            </c:ext>
          </c:extLst>
        </c:ser>
        <c:ser>
          <c:idx val="0"/>
          <c:order val="19"/>
          <c:tx>
            <c:strRef>
              <c:f>Entero!$BN$135</c:f>
              <c:strCache>
                <c:ptCount val="1"/>
                <c:pt idx="0">
                  <c:v>Doxycyclin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Entero!$BN$136:$BN$151</c:f>
              <c:numCache>
                <c:formatCode>0.00</c:formatCode>
                <c:ptCount val="16"/>
                <c:pt idx="0">
                  <c:v>0</c:v>
                </c:pt>
                <c:pt idx="1">
                  <c:v>0</c:v>
                </c:pt>
                <c:pt idx="2">
                  <c:v>0.46296296296296297</c:v>
                </c:pt>
                <c:pt idx="3">
                  <c:v>0</c:v>
                </c:pt>
                <c:pt idx="4">
                  <c:v>0</c:v>
                </c:pt>
                <c:pt idx="5">
                  <c:v>0.46296296296296297</c:v>
                </c:pt>
                <c:pt idx="6">
                  <c:v>31.481481481481481</c:v>
                </c:pt>
                <c:pt idx="7">
                  <c:v>52.777777777777779</c:v>
                </c:pt>
                <c:pt idx="8">
                  <c:v>6.4814814814814818</c:v>
                </c:pt>
                <c:pt idx="9">
                  <c:v>2.7777777777777777</c:v>
                </c:pt>
                <c:pt idx="10">
                  <c:v>5.5555555555555554</c:v>
                </c:pt>
                <c:pt idx="11">
                  <c:v>0</c:v>
                </c:pt>
                <c:pt idx="12">
                  <c:v>0</c:v>
                </c:pt>
                <c:pt idx="13">
                  <c:v>0</c:v>
                </c:pt>
                <c:pt idx="14">
                  <c:v>0</c:v>
                </c:pt>
                <c:pt idx="15">
                  <c:v>0</c:v>
                </c:pt>
              </c:numCache>
            </c:numRef>
          </c:val>
          <c:extLst>
            <c:ext xmlns:c16="http://schemas.microsoft.com/office/drawing/2014/chart" uri="{C3380CC4-5D6E-409C-BE32-E72D297353CC}">
              <c16:uniqueId val="{00000013-BA77-4F10-AAF4-12E5A773A0B6}"/>
            </c:ext>
          </c:extLst>
        </c:ser>
        <c:ser>
          <c:idx val="1"/>
          <c:order val="20"/>
          <c:tx>
            <c:strRef>
              <c:f>Entero!$BO$135</c:f>
              <c:strCache>
                <c:ptCount val="1"/>
                <c:pt idx="0">
                  <c:v>Tigecyclin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Entero!$BO$136:$BO$151</c:f>
              <c:numCache>
                <c:formatCode>0.00</c:formatCode>
                <c:ptCount val="16"/>
                <c:pt idx="0">
                  <c:v>0</c:v>
                </c:pt>
                <c:pt idx="1">
                  <c:v>2.7906976744186047</c:v>
                </c:pt>
                <c:pt idx="2">
                  <c:v>0</c:v>
                </c:pt>
                <c:pt idx="3">
                  <c:v>42.790697674418603</c:v>
                </c:pt>
                <c:pt idx="4">
                  <c:v>39.069767441860463</c:v>
                </c:pt>
                <c:pt idx="5">
                  <c:v>5.1162790697674421</c:v>
                </c:pt>
                <c:pt idx="6">
                  <c:v>7.441860465116279</c:v>
                </c:pt>
                <c:pt idx="7">
                  <c:v>1.8604651162790697</c:v>
                </c:pt>
                <c:pt idx="8">
                  <c:v>0.93023255813953487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BA77-4F10-AAF4-12E5A773A0B6}"/>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Entero!$AU$232</c:f>
              <c:strCache>
                <c:ptCount val="1"/>
                <c:pt idx="0">
                  <c:v>Ampicillin</c:v>
                </c:pt>
              </c:strCache>
            </c:strRef>
          </c:tx>
          <c:spPr>
            <a:solidFill>
              <a:srgbClr val="FFCC99"/>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Entero!$AU$233:$AU$248</c:f>
              <c:numCache>
                <c:formatCode>0.00</c:formatCode>
                <c:ptCount val="16"/>
                <c:pt idx="0">
                  <c:v>0</c:v>
                </c:pt>
                <c:pt idx="1">
                  <c:v>0</c:v>
                </c:pt>
                <c:pt idx="2">
                  <c:v>0</c:v>
                </c:pt>
                <c:pt idx="3">
                  <c:v>0</c:v>
                </c:pt>
                <c:pt idx="4">
                  <c:v>0</c:v>
                </c:pt>
                <c:pt idx="5">
                  <c:v>0</c:v>
                </c:pt>
                <c:pt idx="6">
                  <c:v>4.3478260869565215</c:v>
                </c:pt>
                <c:pt idx="7">
                  <c:v>0</c:v>
                </c:pt>
                <c:pt idx="8">
                  <c:v>4.3478260869565215</c:v>
                </c:pt>
                <c:pt idx="9">
                  <c:v>13.043478260869565</c:v>
                </c:pt>
                <c:pt idx="10">
                  <c:v>39.130434782608695</c:v>
                </c:pt>
                <c:pt idx="11">
                  <c:v>8.695652173913043</c:v>
                </c:pt>
                <c:pt idx="12">
                  <c:v>30.434782608695652</c:v>
                </c:pt>
                <c:pt idx="13">
                  <c:v>0</c:v>
                </c:pt>
                <c:pt idx="14">
                  <c:v>0</c:v>
                </c:pt>
                <c:pt idx="15">
                  <c:v>0</c:v>
                </c:pt>
              </c:numCache>
            </c:numRef>
          </c:val>
          <c:extLst>
            <c:ext xmlns:c16="http://schemas.microsoft.com/office/drawing/2014/chart" uri="{C3380CC4-5D6E-409C-BE32-E72D297353CC}">
              <c16:uniqueId val="{00000000-972E-4D24-BC10-548AF88FDC37}"/>
            </c:ext>
          </c:extLst>
        </c:ser>
        <c:ser>
          <c:idx val="4"/>
          <c:order val="1"/>
          <c:tx>
            <c:strRef>
              <c:f>Entero!$AV$232</c:f>
              <c:strCache>
                <c:ptCount val="1"/>
                <c:pt idx="0">
                  <c:v>Ampicillin/ Sulbactam</c:v>
                </c:pt>
              </c:strCache>
            </c:strRef>
          </c:tx>
          <c:spPr>
            <a:solidFill>
              <a:srgbClr val="FFFF00"/>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Entero!$AV$233:$AV$248</c:f>
              <c:numCache>
                <c:formatCode>0.00</c:formatCode>
                <c:ptCount val="16"/>
                <c:pt idx="0">
                  <c:v>0</c:v>
                </c:pt>
                <c:pt idx="1">
                  <c:v>0</c:v>
                </c:pt>
                <c:pt idx="2">
                  <c:v>0</c:v>
                </c:pt>
                <c:pt idx="3">
                  <c:v>0</c:v>
                </c:pt>
                <c:pt idx="4">
                  <c:v>0</c:v>
                </c:pt>
                <c:pt idx="5">
                  <c:v>0</c:v>
                </c:pt>
                <c:pt idx="6">
                  <c:v>0</c:v>
                </c:pt>
                <c:pt idx="7">
                  <c:v>4.3478260869565215</c:v>
                </c:pt>
                <c:pt idx="8">
                  <c:v>0</c:v>
                </c:pt>
                <c:pt idx="9">
                  <c:v>13.043478260869565</c:v>
                </c:pt>
                <c:pt idx="10">
                  <c:v>30.434782608695652</c:v>
                </c:pt>
                <c:pt idx="11">
                  <c:v>34.782608695652172</c:v>
                </c:pt>
                <c:pt idx="12">
                  <c:v>17.391304347826086</c:v>
                </c:pt>
                <c:pt idx="13">
                  <c:v>0</c:v>
                </c:pt>
                <c:pt idx="14">
                  <c:v>0</c:v>
                </c:pt>
                <c:pt idx="15">
                  <c:v>0</c:v>
                </c:pt>
              </c:numCache>
            </c:numRef>
          </c:val>
          <c:extLst>
            <c:ext xmlns:c16="http://schemas.microsoft.com/office/drawing/2014/chart" uri="{C3380CC4-5D6E-409C-BE32-E72D297353CC}">
              <c16:uniqueId val="{00000001-972E-4D24-BC10-548AF88FDC37}"/>
            </c:ext>
          </c:extLst>
        </c:ser>
        <c:ser>
          <c:idx val="5"/>
          <c:order val="2"/>
          <c:tx>
            <c:strRef>
              <c:f>Entero!$AW$232</c:f>
              <c:strCache>
                <c:ptCount val="1"/>
                <c:pt idx="0">
                  <c:v>Piperacillin</c:v>
                </c:pt>
              </c:strCache>
            </c:strRef>
          </c:tx>
          <c:spPr>
            <a:solidFill>
              <a:srgbClr val="660066"/>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Entero!$AW$233:$AW$248</c:f>
              <c:numCache>
                <c:formatCode>0.00</c:formatCode>
                <c:ptCount val="16"/>
                <c:pt idx="0">
                  <c:v>0</c:v>
                </c:pt>
                <c:pt idx="1">
                  <c:v>0</c:v>
                </c:pt>
                <c:pt idx="2">
                  <c:v>0</c:v>
                </c:pt>
                <c:pt idx="3">
                  <c:v>0</c:v>
                </c:pt>
                <c:pt idx="4">
                  <c:v>4.3478260869565215</c:v>
                </c:pt>
                <c:pt idx="5">
                  <c:v>0</c:v>
                </c:pt>
                <c:pt idx="6">
                  <c:v>8.695652173913043</c:v>
                </c:pt>
                <c:pt idx="7">
                  <c:v>47.826086956521742</c:v>
                </c:pt>
                <c:pt idx="8">
                  <c:v>4.3478260869565215</c:v>
                </c:pt>
                <c:pt idx="9">
                  <c:v>17.391304347826086</c:v>
                </c:pt>
                <c:pt idx="10">
                  <c:v>8.695652173913043</c:v>
                </c:pt>
                <c:pt idx="11">
                  <c:v>0</c:v>
                </c:pt>
                <c:pt idx="12">
                  <c:v>4.3478260869565215</c:v>
                </c:pt>
                <c:pt idx="13">
                  <c:v>4.3478260869565215</c:v>
                </c:pt>
                <c:pt idx="14">
                  <c:v>0</c:v>
                </c:pt>
                <c:pt idx="15">
                  <c:v>0</c:v>
                </c:pt>
              </c:numCache>
            </c:numRef>
          </c:val>
          <c:extLst>
            <c:ext xmlns:c16="http://schemas.microsoft.com/office/drawing/2014/chart" uri="{C3380CC4-5D6E-409C-BE32-E72D297353CC}">
              <c16:uniqueId val="{00000002-972E-4D24-BC10-548AF88FDC37}"/>
            </c:ext>
          </c:extLst>
        </c:ser>
        <c:ser>
          <c:idx val="6"/>
          <c:order val="3"/>
          <c:tx>
            <c:strRef>
              <c:f>Entero!$AX$232</c:f>
              <c:strCache>
                <c:ptCount val="1"/>
                <c:pt idx="0">
                  <c:v>Piperacillin/ Tazobactam</c:v>
                </c:pt>
              </c:strCache>
            </c:strRef>
          </c:tx>
          <c:spPr>
            <a:solidFill>
              <a:srgbClr val="CC00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Entero!$AX$233:$AX$248</c:f>
              <c:numCache>
                <c:formatCode>0.00</c:formatCode>
                <c:ptCount val="16"/>
                <c:pt idx="0">
                  <c:v>0</c:v>
                </c:pt>
                <c:pt idx="1">
                  <c:v>0</c:v>
                </c:pt>
                <c:pt idx="2">
                  <c:v>0</c:v>
                </c:pt>
                <c:pt idx="3">
                  <c:v>0</c:v>
                </c:pt>
                <c:pt idx="4">
                  <c:v>4.3478260869565215</c:v>
                </c:pt>
                <c:pt idx="5">
                  <c:v>0</c:v>
                </c:pt>
                <c:pt idx="6">
                  <c:v>4.3478260869565215</c:v>
                </c:pt>
                <c:pt idx="7">
                  <c:v>21.739130434782609</c:v>
                </c:pt>
                <c:pt idx="8">
                  <c:v>21.739130434782609</c:v>
                </c:pt>
                <c:pt idx="9">
                  <c:v>26.086956521739129</c:v>
                </c:pt>
                <c:pt idx="10">
                  <c:v>13.043478260869565</c:v>
                </c:pt>
                <c:pt idx="11">
                  <c:v>4.3478260869565215</c:v>
                </c:pt>
                <c:pt idx="12">
                  <c:v>4.3478260869565215</c:v>
                </c:pt>
                <c:pt idx="13">
                  <c:v>0</c:v>
                </c:pt>
                <c:pt idx="14">
                  <c:v>0</c:v>
                </c:pt>
                <c:pt idx="15">
                  <c:v>0</c:v>
                </c:pt>
              </c:numCache>
            </c:numRef>
          </c:val>
          <c:extLst>
            <c:ext xmlns:c16="http://schemas.microsoft.com/office/drawing/2014/chart" uri="{C3380CC4-5D6E-409C-BE32-E72D297353CC}">
              <c16:uniqueId val="{00000003-972E-4D24-BC10-548AF88FDC37}"/>
            </c:ext>
          </c:extLst>
        </c:ser>
        <c:ser>
          <c:idx val="7"/>
          <c:order val="4"/>
          <c:tx>
            <c:strRef>
              <c:f>Entero!$AY$232</c:f>
              <c:strCache>
                <c:ptCount val="1"/>
                <c:pt idx="0">
                  <c:v>Aztreonam</c:v>
                </c:pt>
              </c:strCache>
            </c:strRef>
          </c:tx>
          <c:spPr>
            <a:solidFill>
              <a:srgbClr val="FF66FF"/>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Entero!$AY$233:$AY$248</c:f>
              <c:numCache>
                <c:formatCode>0.00</c:formatCode>
                <c:ptCount val="16"/>
                <c:pt idx="0">
                  <c:v>0</c:v>
                </c:pt>
                <c:pt idx="1">
                  <c:v>0</c:v>
                </c:pt>
                <c:pt idx="2">
                  <c:v>0</c:v>
                </c:pt>
                <c:pt idx="3">
                  <c:v>65.217391304347828</c:v>
                </c:pt>
                <c:pt idx="4">
                  <c:v>0</c:v>
                </c:pt>
                <c:pt idx="5">
                  <c:v>21.739130434782609</c:v>
                </c:pt>
                <c:pt idx="6">
                  <c:v>4.3478260869565215</c:v>
                </c:pt>
                <c:pt idx="7">
                  <c:v>0</c:v>
                </c:pt>
                <c:pt idx="8">
                  <c:v>0</c:v>
                </c:pt>
                <c:pt idx="9">
                  <c:v>0</c:v>
                </c:pt>
                <c:pt idx="10">
                  <c:v>4.3478260869565215</c:v>
                </c:pt>
                <c:pt idx="11">
                  <c:v>4.3478260869565215</c:v>
                </c:pt>
                <c:pt idx="12">
                  <c:v>0</c:v>
                </c:pt>
                <c:pt idx="13">
                  <c:v>0</c:v>
                </c:pt>
                <c:pt idx="14">
                  <c:v>0</c:v>
                </c:pt>
                <c:pt idx="15">
                  <c:v>0</c:v>
                </c:pt>
              </c:numCache>
            </c:numRef>
          </c:val>
          <c:extLst>
            <c:ext xmlns:c16="http://schemas.microsoft.com/office/drawing/2014/chart" uri="{C3380CC4-5D6E-409C-BE32-E72D297353CC}">
              <c16:uniqueId val="{00000004-972E-4D24-BC10-548AF88FDC37}"/>
            </c:ext>
          </c:extLst>
        </c:ser>
        <c:ser>
          <c:idx val="9"/>
          <c:order val="5"/>
          <c:tx>
            <c:strRef>
              <c:f>Entero!$AZ$232</c:f>
              <c:strCache>
                <c:ptCount val="1"/>
                <c:pt idx="0">
                  <c:v>Cefotaxim</c:v>
                </c:pt>
              </c:strCache>
            </c:strRef>
          </c:tx>
          <c:spPr>
            <a:solidFill>
              <a:srgbClr val="0000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Entero!$AZ$233:$AZ$248</c:f>
              <c:numCache>
                <c:formatCode>0.00</c:formatCode>
                <c:ptCount val="16"/>
                <c:pt idx="0">
                  <c:v>0</c:v>
                </c:pt>
                <c:pt idx="1">
                  <c:v>4.3478260869565215</c:v>
                </c:pt>
                <c:pt idx="2">
                  <c:v>0</c:v>
                </c:pt>
                <c:pt idx="3">
                  <c:v>17.391304347826086</c:v>
                </c:pt>
                <c:pt idx="4">
                  <c:v>17.391304347826086</c:v>
                </c:pt>
                <c:pt idx="5">
                  <c:v>13.043478260869565</c:v>
                </c:pt>
                <c:pt idx="6">
                  <c:v>8.695652173913043</c:v>
                </c:pt>
                <c:pt idx="7">
                  <c:v>13.043478260869565</c:v>
                </c:pt>
                <c:pt idx="8">
                  <c:v>8.695652173913043</c:v>
                </c:pt>
                <c:pt idx="9">
                  <c:v>8.695652173913043</c:v>
                </c:pt>
                <c:pt idx="10">
                  <c:v>8.695652173913043</c:v>
                </c:pt>
                <c:pt idx="11">
                  <c:v>0</c:v>
                </c:pt>
                <c:pt idx="12">
                  <c:v>0</c:v>
                </c:pt>
                <c:pt idx="13">
                  <c:v>0</c:v>
                </c:pt>
                <c:pt idx="14">
                  <c:v>0</c:v>
                </c:pt>
                <c:pt idx="15">
                  <c:v>0</c:v>
                </c:pt>
              </c:numCache>
            </c:numRef>
          </c:val>
          <c:extLst>
            <c:ext xmlns:c16="http://schemas.microsoft.com/office/drawing/2014/chart" uri="{C3380CC4-5D6E-409C-BE32-E72D297353CC}">
              <c16:uniqueId val="{00000005-972E-4D24-BC10-548AF88FDC37}"/>
            </c:ext>
          </c:extLst>
        </c:ser>
        <c:ser>
          <c:idx val="10"/>
          <c:order val="6"/>
          <c:tx>
            <c:strRef>
              <c:f>Entero!$BA$232</c:f>
              <c:strCache>
                <c:ptCount val="1"/>
                <c:pt idx="0">
                  <c:v>Ceftazidim</c:v>
                </c:pt>
              </c:strCache>
            </c:strRef>
          </c:tx>
          <c:spPr>
            <a:solidFill>
              <a:srgbClr val="0066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Entero!$BA$233:$BA$248</c:f>
              <c:numCache>
                <c:formatCode>0.00</c:formatCode>
                <c:ptCount val="16"/>
                <c:pt idx="0">
                  <c:v>0</c:v>
                </c:pt>
                <c:pt idx="1">
                  <c:v>0</c:v>
                </c:pt>
                <c:pt idx="2">
                  <c:v>0</c:v>
                </c:pt>
                <c:pt idx="3">
                  <c:v>4.3478260869565215</c:v>
                </c:pt>
                <c:pt idx="4">
                  <c:v>0</c:v>
                </c:pt>
                <c:pt idx="5">
                  <c:v>17.391304347826086</c:v>
                </c:pt>
                <c:pt idx="6">
                  <c:v>30.434782608695652</c:v>
                </c:pt>
                <c:pt idx="7">
                  <c:v>17.391304347826086</c:v>
                </c:pt>
                <c:pt idx="8">
                  <c:v>4.3478260869565215</c:v>
                </c:pt>
                <c:pt idx="9">
                  <c:v>17.391304347826086</c:v>
                </c:pt>
                <c:pt idx="10">
                  <c:v>4.3478260869565215</c:v>
                </c:pt>
                <c:pt idx="11">
                  <c:v>0</c:v>
                </c:pt>
                <c:pt idx="12">
                  <c:v>4.3478260869565215</c:v>
                </c:pt>
                <c:pt idx="13">
                  <c:v>0</c:v>
                </c:pt>
                <c:pt idx="14">
                  <c:v>0</c:v>
                </c:pt>
                <c:pt idx="15">
                  <c:v>0</c:v>
                </c:pt>
              </c:numCache>
            </c:numRef>
          </c:val>
          <c:extLst>
            <c:ext xmlns:c16="http://schemas.microsoft.com/office/drawing/2014/chart" uri="{C3380CC4-5D6E-409C-BE32-E72D297353CC}">
              <c16:uniqueId val="{00000006-972E-4D24-BC10-548AF88FDC37}"/>
            </c:ext>
          </c:extLst>
        </c:ser>
        <c:ser>
          <c:idx val="11"/>
          <c:order val="7"/>
          <c:tx>
            <c:strRef>
              <c:f>Entero!$BB$232</c:f>
              <c:strCache>
                <c:ptCount val="1"/>
                <c:pt idx="0">
                  <c:v>Cefuroxim</c:v>
                </c:pt>
              </c:strCache>
            </c:strRef>
          </c:tx>
          <c:spPr>
            <a:solidFill>
              <a:srgbClr val="33CCFF"/>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Entero!$BB$233:$BB$248</c:f>
              <c:numCache>
                <c:formatCode>0.00</c:formatCode>
                <c:ptCount val="16"/>
                <c:pt idx="0">
                  <c:v>0</c:v>
                </c:pt>
                <c:pt idx="1">
                  <c:v>0</c:v>
                </c:pt>
                <c:pt idx="2">
                  <c:v>0</c:v>
                </c:pt>
                <c:pt idx="3">
                  <c:v>0</c:v>
                </c:pt>
                <c:pt idx="4">
                  <c:v>0</c:v>
                </c:pt>
                <c:pt idx="5">
                  <c:v>0</c:v>
                </c:pt>
                <c:pt idx="6">
                  <c:v>4.3478260869565215</c:v>
                </c:pt>
                <c:pt idx="7">
                  <c:v>4.3478260869565215</c:v>
                </c:pt>
                <c:pt idx="8">
                  <c:v>8.695652173913043</c:v>
                </c:pt>
                <c:pt idx="9">
                  <c:v>26.086956521739129</c:v>
                </c:pt>
                <c:pt idx="10">
                  <c:v>8.695652173913043</c:v>
                </c:pt>
                <c:pt idx="11">
                  <c:v>21.739130434782609</c:v>
                </c:pt>
                <c:pt idx="12">
                  <c:v>26.086956521739129</c:v>
                </c:pt>
                <c:pt idx="13">
                  <c:v>0</c:v>
                </c:pt>
                <c:pt idx="14">
                  <c:v>0</c:v>
                </c:pt>
                <c:pt idx="15">
                  <c:v>0</c:v>
                </c:pt>
              </c:numCache>
            </c:numRef>
          </c:val>
          <c:extLst>
            <c:ext xmlns:c16="http://schemas.microsoft.com/office/drawing/2014/chart" uri="{C3380CC4-5D6E-409C-BE32-E72D297353CC}">
              <c16:uniqueId val="{00000007-972E-4D24-BC10-548AF88FDC37}"/>
            </c:ext>
          </c:extLst>
        </c:ser>
        <c:ser>
          <c:idx val="12"/>
          <c:order val="8"/>
          <c:tx>
            <c:strRef>
              <c:f>Entero!$BC$232</c:f>
              <c:strCache>
                <c:ptCount val="1"/>
                <c:pt idx="0">
                  <c:v>Imipenem</c:v>
                </c:pt>
              </c:strCache>
            </c:strRef>
          </c:tx>
          <c:spPr>
            <a:solidFill>
              <a:srgbClr val="00CC00"/>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Entero!$BC$233:$BC$248</c:f>
              <c:numCache>
                <c:formatCode>0.00</c:formatCode>
                <c:ptCount val="16"/>
                <c:pt idx="0">
                  <c:v>0</c:v>
                </c:pt>
                <c:pt idx="1">
                  <c:v>0</c:v>
                </c:pt>
                <c:pt idx="2">
                  <c:v>30.434782608695652</c:v>
                </c:pt>
                <c:pt idx="3">
                  <c:v>0</c:v>
                </c:pt>
                <c:pt idx="4">
                  <c:v>39.130434782608695</c:v>
                </c:pt>
                <c:pt idx="5">
                  <c:v>21.739130434782609</c:v>
                </c:pt>
                <c:pt idx="6">
                  <c:v>8.695652173913043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972E-4D24-BC10-548AF88FDC37}"/>
            </c:ext>
          </c:extLst>
        </c:ser>
        <c:ser>
          <c:idx val="13"/>
          <c:order val="9"/>
          <c:tx>
            <c:strRef>
              <c:f>Entero!$BD$232</c:f>
              <c:strCache>
                <c:ptCount val="1"/>
                <c:pt idx="0">
                  <c:v>Meropenem</c:v>
                </c:pt>
              </c:strCache>
            </c:strRef>
          </c:tx>
          <c:spPr>
            <a:solidFill>
              <a:schemeClr val="accent6">
                <a:lumMod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Entero!$BD$233:$BD$248</c:f>
              <c:numCache>
                <c:formatCode>0.00</c:formatCode>
                <c:ptCount val="16"/>
                <c:pt idx="0">
                  <c:v>0</c:v>
                </c:pt>
                <c:pt idx="1">
                  <c:v>0</c:v>
                </c:pt>
                <c:pt idx="2">
                  <c:v>95.652173913043484</c:v>
                </c:pt>
                <c:pt idx="3">
                  <c:v>0</c:v>
                </c:pt>
                <c:pt idx="4">
                  <c:v>0</c:v>
                </c:pt>
                <c:pt idx="5">
                  <c:v>0</c:v>
                </c:pt>
                <c:pt idx="6">
                  <c:v>0</c:v>
                </c:pt>
                <c:pt idx="7">
                  <c:v>4.3478260869565215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972E-4D24-BC10-548AF88FDC37}"/>
            </c:ext>
          </c:extLst>
        </c:ser>
        <c:ser>
          <c:idx val="14"/>
          <c:order val="10"/>
          <c:tx>
            <c:strRef>
              <c:f>Entero!$BE$232</c:f>
              <c:strCache>
                <c:ptCount val="1"/>
                <c:pt idx="0">
                  <c:v>Colistin</c:v>
                </c:pt>
              </c:strCache>
            </c:strRef>
          </c:tx>
          <c:spPr>
            <a:solidFill>
              <a:schemeClr val="accent6">
                <a:lumMod val="75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Entero!$BE$233:$BE$248</c:f>
              <c:numCache>
                <c:formatCode>0.00</c:formatCode>
                <c:ptCount val="16"/>
                <c:pt idx="0">
                  <c:v>0</c:v>
                </c:pt>
                <c:pt idx="1">
                  <c:v>0</c:v>
                </c:pt>
                <c:pt idx="2">
                  <c:v>0</c:v>
                </c:pt>
                <c:pt idx="3">
                  <c:v>0</c:v>
                </c:pt>
                <c:pt idx="4">
                  <c:v>0</c:v>
                </c:pt>
                <c:pt idx="5">
                  <c:v>4.3478260869565215</c:v>
                </c:pt>
                <c:pt idx="6">
                  <c:v>0</c:v>
                </c:pt>
                <c:pt idx="7">
                  <c:v>0</c:v>
                </c:pt>
                <c:pt idx="8">
                  <c:v>47.826086956521742</c:v>
                </c:pt>
                <c:pt idx="9">
                  <c:v>39.130434782608695</c:v>
                </c:pt>
                <c:pt idx="10">
                  <c:v>8.695652173913043</c:v>
                </c:pt>
                <c:pt idx="11">
                  <c:v>0</c:v>
                </c:pt>
                <c:pt idx="12">
                  <c:v>0</c:v>
                </c:pt>
                <c:pt idx="13">
                  <c:v>0</c:v>
                </c:pt>
                <c:pt idx="14">
                  <c:v>0</c:v>
                </c:pt>
                <c:pt idx="15">
                  <c:v>0</c:v>
                </c:pt>
              </c:numCache>
            </c:numRef>
          </c:val>
          <c:extLst>
            <c:ext xmlns:c16="http://schemas.microsoft.com/office/drawing/2014/chart" uri="{C3380CC4-5D6E-409C-BE32-E72D297353CC}">
              <c16:uniqueId val="{0000000A-972E-4D24-BC10-548AF88FDC37}"/>
            </c:ext>
          </c:extLst>
        </c:ser>
        <c:ser>
          <c:idx val="15"/>
          <c:order val="11"/>
          <c:tx>
            <c:strRef>
              <c:f>Entero!$BF$232</c:f>
              <c:strCache>
                <c:ptCount val="1"/>
                <c:pt idx="0">
                  <c:v>Amikacin</c:v>
                </c:pt>
              </c:strCache>
            </c:strRef>
          </c:tx>
          <c:spPr>
            <a:solidFill>
              <a:schemeClr val="accent6">
                <a:lumMod val="20000"/>
                <a:lumOff val="8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Entero!$BF$233:$BF$248</c:f>
              <c:numCache>
                <c:formatCode>0.00</c:formatCode>
                <c:ptCount val="16"/>
                <c:pt idx="0">
                  <c:v>0</c:v>
                </c:pt>
                <c:pt idx="1">
                  <c:v>0</c:v>
                </c:pt>
                <c:pt idx="2">
                  <c:v>0</c:v>
                </c:pt>
                <c:pt idx="3">
                  <c:v>0</c:v>
                </c:pt>
                <c:pt idx="4">
                  <c:v>30.434782608695652</c:v>
                </c:pt>
                <c:pt idx="5">
                  <c:v>0</c:v>
                </c:pt>
                <c:pt idx="6">
                  <c:v>39.130434782608695</c:v>
                </c:pt>
                <c:pt idx="7">
                  <c:v>30.434782608695652</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972E-4D24-BC10-548AF88FDC37}"/>
            </c:ext>
          </c:extLst>
        </c:ser>
        <c:ser>
          <c:idx val="16"/>
          <c:order val="12"/>
          <c:tx>
            <c:strRef>
              <c:f>Entero!$BG$232</c:f>
              <c:strCache>
                <c:ptCount val="1"/>
                <c:pt idx="0">
                  <c:v>Gentamicin</c:v>
                </c:pt>
              </c:strCache>
            </c:strRef>
          </c:tx>
          <c:spPr>
            <a:solidFill>
              <a:schemeClr val="bg2">
                <a:lumMod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Entero!$BG$233:$BG$248</c:f>
              <c:numCache>
                <c:formatCode>0.00</c:formatCode>
                <c:ptCount val="16"/>
                <c:pt idx="0">
                  <c:v>0</c:v>
                </c:pt>
                <c:pt idx="1">
                  <c:v>0</c:v>
                </c:pt>
                <c:pt idx="2">
                  <c:v>21.739130434782609</c:v>
                </c:pt>
                <c:pt idx="3">
                  <c:v>0</c:v>
                </c:pt>
                <c:pt idx="4">
                  <c:v>69.565217391304344</c:v>
                </c:pt>
                <c:pt idx="5">
                  <c:v>8.695652173913043</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972E-4D24-BC10-548AF88FDC37}"/>
            </c:ext>
          </c:extLst>
        </c:ser>
        <c:ser>
          <c:idx val="17"/>
          <c:order val="13"/>
          <c:tx>
            <c:strRef>
              <c:f>Entero!$BH$232</c:f>
              <c:strCache>
                <c:ptCount val="1"/>
                <c:pt idx="0">
                  <c:v>Tobramycin</c:v>
                </c:pt>
              </c:strCache>
            </c:strRef>
          </c:tx>
          <c:spPr>
            <a:solidFill>
              <a:schemeClr val="accent4">
                <a:lumMod val="75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Entero!$BH$233:$BH$248</c:f>
              <c:numCache>
                <c:formatCode>0.00</c:formatCode>
                <c:ptCount val="16"/>
                <c:pt idx="0">
                  <c:v>0</c:v>
                </c:pt>
                <c:pt idx="1">
                  <c:v>0</c:v>
                </c:pt>
                <c:pt idx="2">
                  <c:v>4.5454545454545459</c:v>
                </c:pt>
                <c:pt idx="3">
                  <c:v>0</c:v>
                </c:pt>
                <c:pt idx="4">
                  <c:v>81.818181818181813</c:v>
                </c:pt>
                <c:pt idx="5">
                  <c:v>13.636363636363637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972E-4D24-BC10-548AF88FDC37}"/>
            </c:ext>
          </c:extLst>
        </c:ser>
        <c:ser>
          <c:idx val="18"/>
          <c:order val="14"/>
          <c:tx>
            <c:strRef>
              <c:f>Entero!$BI$232</c:f>
              <c:strCache>
                <c:ptCount val="1"/>
                <c:pt idx="0">
                  <c:v>Fosfomycin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Entero!$BI$233:$BI$248</c:f>
              <c:numCache>
                <c:formatCode>0.00</c:formatCode>
                <c:ptCount val="16"/>
                <c:pt idx="0">
                  <c:v>0</c:v>
                </c:pt>
                <c:pt idx="1">
                  <c:v>0</c:v>
                </c:pt>
                <c:pt idx="2">
                  <c:v>0</c:v>
                </c:pt>
                <c:pt idx="3">
                  <c:v>0</c:v>
                </c:pt>
                <c:pt idx="4">
                  <c:v>0</c:v>
                </c:pt>
                <c:pt idx="5">
                  <c:v>0</c:v>
                </c:pt>
                <c:pt idx="6">
                  <c:v>0</c:v>
                </c:pt>
                <c:pt idx="7">
                  <c:v>0</c:v>
                </c:pt>
                <c:pt idx="8">
                  <c:v>0</c:v>
                </c:pt>
                <c:pt idx="9">
                  <c:v>21.739130434782609</c:v>
                </c:pt>
                <c:pt idx="10">
                  <c:v>21.739130434782609</c:v>
                </c:pt>
                <c:pt idx="11">
                  <c:v>30.434782608695652</c:v>
                </c:pt>
                <c:pt idx="12">
                  <c:v>17.391304347826086</c:v>
                </c:pt>
                <c:pt idx="13">
                  <c:v>4.3478260869565215</c:v>
                </c:pt>
                <c:pt idx="14">
                  <c:v>4.3478260869565215</c:v>
                </c:pt>
                <c:pt idx="15">
                  <c:v>0</c:v>
                </c:pt>
              </c:numCache>
            </c:numRef>
          </c:val>
          <c:extLst>
            <c:ext xmlns:c16="http://schemas.microsoft.com/office/drawing/2014/chart" uri="{C3380CC4-5D6E-409C-BE32-E72D297353CC}">
              <c16:uniqueId val="{0000000E-972E-4D24-BC10-548AF88FDC37}"/>
            </c:ext>
          </c:extLst>
        </c:ser>
        <c:ser>
          <c:idx val="19"/>
          <c:order val="15"/>
          <c:tx>
            <c:strRef>
              <c:f>Entero!$BJ$232</c:f>
              <c:strCache>
                <c:ptCount val="1"/>
                <c:pt idx="0">
                  <c:v>Cotrimoxazol</c:v>
                </c:pt>
              </c:strCache>
            </c:strRef>
          </c:tx>
          <c:spPr>
            <a:solidFill>
              <a:schemeClr val="accent4">
                <a:lumMod val="60000"/>
                <a:lumOff val="4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Entero!$BJ$233:$BJ$248</c:f>
              <c:numCache>
                <c:formatCode>0.00</c:formatCode>
                <c:ptCount val="16"/>
                <c:pt idx="0">
                  <c:v>0</c:v>
                </c:pt>
                <c:pt idx="1">
                  <c:v>0</c:v>
                </c:pt>
                <c:pt idx="2">
                  <c:v>30.434782608695652</c:v>
                </c:pt>
                <c:pt idx="3">
                  <c:v>0</c:v>
                </c:pt>
                <c:pt idx="4">
                  <c:v>56.521739130434781</c:v>
                </c:pt>
                <c:pt idx="5">
                  <c:v>13.043478260869565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972E-4D24-BC10-548AF88FDC37}"/>
            </c:ext>
          </c:extLst>
        </c:ser>
        <c:ser>
          <c:idx val="20"/>
          <c:order val="16"/>
          <c:tx>
            <c:strRef>
              <c:f>Entero!$BK$232</c:f>
              <c:strCache>
                <c:ptCount val="1"/>
                <c:pt idx="0">
                  <c:v>Ciprofloxacin</c:v>
                </c:pt>
              </c:strCache>
            </c:strRef>
          </c:tx>
          <c:spPr>
            <a:solidFill>
              <a:schemeClr val="accent4">
                <a:lumMod val="20000"/>
                <a:lumOff val="8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Entero!$BK$233:$BK$248</c:f>
              <c:numCache>
                <c:formatCode>0.00</c:formatCode>
                <c:ptCount val="16"/>
                <c:pt idx="0">
                  <c:v>0</c:v>
                </c:pt>
                <c:pt idx="1">
                  <c:v>95.652173913043484</c:v>
                </c:pt>
                <c:pt idx="2">
                  <c:v>4.3478260869565215</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972E-4D24-BC10-548AF88FDC37}"/>
            </c:ext>
          </c:extLst>
        </c:ser>
        <c:ser>
          <c:idx val="21"/>
          <c:order val="17"/>
          <c:tx>
            <c:strRef>
              <c:f>Entero!$BL$232</c:f>
              <c:strCache>
                <c:ptCount val="1"/>
                <c:pt idx="0">
                  <c:v>Levofloxacin</c:v>
                </c:pt>
              </c:strCache>
            </c:strRef>
          </c:tx>
          <c:spPr>
            <a:solidFill>
              <a:schemeClr val="tx1">
                <a:lumMod val="50000"/>
                <a:lumOff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Entero!$BL$233:$BL$248</c:f>
              <c:numCache>
                <c:formatCode>0.00</c:formatCode>
                <c:ptCount val="16"/>
                <c:pt idx="0">
                  <c:v>0</c:v>
                </c:pt>
                <c:pt idx="1">
                  <c:v>91.304347826086953</c:v>
                </c:pt>
                <c:pt idx="2">
                  <c:v>0</c:v>
                </c:pt>
                <c:pt idx="3">
                  <c:v>8.695652173913043</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972E-4D24-BC10-548AF88FDC37}"/>
            </c:ext>
          </c:extLst>
        </c:ser>
        <c:ser>
          <c:idx val="22"/>
          <c:order val="18"/>
          <c:tx>
            <c:strRef>
              <c:f>Entero!$BM$232</c:f>
              <c:strCache>
                <c:ptCount val="1"/>
                <c:pt idx="0">
                  <c:v>Moxifloxacin</c:v>
                </c:pt>
              </c:strCache>
            </c:strRef>
          </c:tx>
          <c:spPr>
            <a:solidFill>
              <a:srgbClr val="CCFF66"/>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Entero!$BM$233:$BM$248</c:f>
              <c:numCache>
                <c:formatCode>0.00</c:formatCode>
                <c:ptCount val="16"/>
                <c:pt idx="0">
                  <c:v>0</c:v>
                </c:pt>
                <c:pt idx="1">
                  <c:v>0</c:v>
                </c:pt>
                <c:pt idx="2">
                  <c:v>13.043478260869565</c:v>
                </c:pt>
                <c:pt idx="3">
                  <c:v>82.608695652173907</c:v>
                </c:pt>
                <c:pt idx="4">
                  <c:v>4.3478260869565215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972E-4D24-BC10-548AF88FDC37}"/>
            </c:ext>
          </c:extLst>
        </c:ser>
        <c:ser>
          <c:idx val="0"/>
          <c:order val="19"/>
          <c:tx>
            <c:strRef>
              <c:f>Entero!$BN$232</c:f>
              <c:strCache>
                <c:ptCount val="1"/>
                <c:pt idx="0">
                  <c:v>Doxycyclin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Entero!$BN$233:$BN$248</c:f>
              <c:numCache>
                <c:formatCode>0.00</c:formatCode>
                <c:ptCount val="16"/>
                <c:pt idx="0">
                  <c:v>0</c:v>
                </c:pt>
                <c:pt idx="1">
                  <c:v>0</c:v>
                </c:pt>
                <c:pt idx="2">
                  <c:v>0</c:v>
                </c:pt>
                <c:pt idx="3">
                  <c:v>0</c:v>
                </c:pt>
                <c:pt idx="4">
                  <c:v>0</c:v>
                </c:pt>
                <c:pt idx="5">
                  <c:v>4.3478260869565215</c:v>
                </c:pt>
                <c:pt idx="6">
                  <c:v>4.3478260869565215</c:v>
                </c:pt>
                <c:pt idx="7">
                  <c:v>39.130434782608695</c:v>
                </c:pt>
                <c:pt idx="8">
                  <c:v>43.478260869565219</c:v>
                </c:pt>
                <c:pt idx="9">
                  <c:v>4.3478260869565215</c:v>
                </c:pt>
                <c:pt idx="10">
                  <c:v>4.3478260869565215</c:v>
                </c:pt>
                <c:pt idx="11">
                  <c:v>0</c:v>
                </c:pt>
                <c:pt idx="12">
                  <c:v>0</c:v>
                </c:pt>
                <c:pt idx="13">
                  <c:v>0</c:v>
                </c:pt>
                <c:pt idx="14">
                  <c:v>0</c:v>
                </c:pt>
                <c:pt idx="15">
                  <c:v>0</c:v>
                </c:pt>
              </c:numCache>
            </c:numRef>
          </c:val>
          <c:extLst>
            <c:ext xmlns:c16="http://schemas.microsoft.com/office/drawing/2014/chart" uri="{C3380CC4-5D6E-409C-BE32-E72D297353CC}">
              <c16:uniqueId val="{00000013-972E-4D24-BC10-548AF88FDC37}"/>
            </c:ext>
          </c:extLst>
        </c:ser>
        <c:ser>
          <c:idx val="1"/>
          <c:order val="20"/>
          <c:tx>
            <c:strRef>
              <c:f>Entero!$BO$232</c:f>
              <c:strCache>
                <c:ptCount val="1"/>
                <c:pt idx="0">
                  <c:v>Tigecyclin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Entero!$BO$233:$BO$248</c:f>
              <c:numCache>
                <c:formatCode>0.00</c:formatCode>
                <c:ptCount val="16"/>
                <c:pt idx="0">
                  <c:v>0</c:v>
                </c:pt>
                <c:pt idx="1">
                  <c:v>0</c:v>
                </c:pt>
                <c:pt idx="2">
                  <c:v>0</c:v>
                </c:pt>
                <c:pt idx="3">
                  <c:v>47.826086956521742</c:v>
                </c:pt>
                <c:pt idx="4">
                  <c:v>47.826086956521742</c:v>
                </c:pt>
                <c:pt idx="5">
                  <c:v>4.3478260869565215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972E-4D24-BC10-548AF88FDC3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Entero!$AU$328</c:f>
              <c:strCache>
                <c:ptCount val="1"/>
                <c:pt idx="0">
                  <c:v>Ampicillin</c:v>
                </c:pt>
              </c:strCache>
            </c:strRef>
          </c:tx>
          <c:spPr>
            <a:solidFill>
              <a:srgbClr val="FFCC99"/>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Entero!$AU$329:$AU$344</c:f>
              <c:numCache>
                <c:formatCode>0.00</c:formatCode>
                <c:ptCount val="16"/>
                <c:pt idx="0">
                  <c:v>0</c:v>
                </c:pt>
                <c:pt idx="1">
                  <c:v>0</c:v>
                </c:pt>
                <c:pt idx="2">
                  <c:v>0</c:v>
                </c:pt>
                <c:pt idx="3">
                  <c:v>0</c:v>
                </c:pt>
                <c:pt idx="4">
                  <c:v>0</c:v>
                </c:pt>
                <c:pt idx="5">
                  <c:v>0</c:v>
                </c:pt>
                <c:pt idx="6">
                  <c:v>0.8928571428571429</c:v>
                </c:pt>
                <c:pt idx="7">
                  <c:v>0</c:v>
                </c:pt>
                <c:pt idx="8">
                  <c:v>0.8928571428571429</c:v>
                </c:pt>
                <c:pt idx="9">
                  <c:v>0</c:v>
                </c:pt>
                <c:pt idx="10">
                  <c:v>0</c:v>
                </c:pt>
                <c:pt idx="11">
                  <c:v>7.1428571428571432</c:v>
                </c:pt>
                <c:pt idx="12">
                  <c:v>91.071428571428569</c:v>
                </c:pt>
                <c:pt idx="13">
                  <c:v>0</c:v>
                </c:pt>
                <c:pt idx="14">
                  <c:v>0</c:v>
                </c:pt>
                <c:pt idx="15">
                  <c:v>0</c:v>
                </c:pt>
              </c:numCache>
            </c:numRef>
          </c:val>
          <c:extLst>
            <c:ext xmlns:c16="http://schemas.microsoft.com/office/drawing/2014/chart" uri="{C3380CC4-5D6E-409C-BE32-E72D297353CC}">
              <c16:uniqueId val="{00000000-EF5D-4603-8451-0ADDBAAA3BF9}"/>
            </c:ext>
          </c:extLst>
        </c:ser>
        <c:ser>
          <c:idx val="4"/>
          <c:order val="1"/>
          <c:tx>
            <c:strRef>
              <c:f>Entero!$AV$328</c:f>
              <c:strCache>
                <c:ptCount val="1"/>
                <c:pt idx="0">
                  <c:v>Ampicillin/ Sulbactam</c:v>
                </c:pt>
              </c:strCache>
            </c:strRef>
          </c:tx>
          <c:spPr>
            <a:solidFill>
              <a:srgbClr val="FFFF00"/>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Entero!$AV$329:$AV$344</c:f>
              <c:numCache>
                <c:formatCode>0.00</c:formatCode>
                <c:ptCount val="16"/>
                <c:pt idx="0">
                  <c:v>0</c:v>
                </c:pt>
                <c:pt idx="1">
                  <c:v>0</c:v>
                </c:pt>
                <c:pt idx="2">
                  <c:v>0</c:v>
                </c:pt>
                <c:pt idx="3">
                  <c:v>0</c:v>
                </c:pt>
                <c:pt idx="4">
                  <c:v>0</c:v>
                </c:pt>
                <c:pt idx="5">
                  <c:v>0</c:v>
                </c:pt>
                <c:pt idx="6">
                  <c:v>0</c:v>
                </c:pt>
                <c:pt idx="7">
                  <c:v>1.7857142857142858</c:v>
                </c:pt>
                <c:pt idx="8">
                  <c:v>3.5714285714285716</c:v>
                </c:pt>
                <c:pt idx="9">
                  <c:v>12.5</c:v>
                </c:pt>
                <c:pt idx="10">
                  <c:v>28.571428571428573</c:v>
                </c:pt>
                <c:pt idx="11">
                  <c:v>25</c:v>
                </c:pt>
                <c:pt idx="12">
                  <c:v>28.571428571428573</c:v>
                </c:pt>
                <c:pt idx="13">
                  <c:v>0</c:v>
                </c:pt>
                <c:pt idx="14">
                  <c:v>0</c:v>
                </c:pt>
                <c:pt idx="15">
                  <c:v>0</c:v>
                </c:pt>
              </c:numCache>
            </c:numRef>
          </c:val>
          <c:extLst>
            <c:ext xmlns:c16="http://schemas.microsoft.com/office/drawing/2014/chart" uri="{C3380CC4-5D6E-409C-BE32-E72D297353CC}">
              <c16:uniqueId val="{00000001-EF5D-4603-8451-0ADDBAAA3BF9}"/>
            </c:ext>
          </c:extLst>
        </c:ser>
        <c:ser>
          <c:idx val="5"/>
          <c:order val="2"/>
          <c:tx>
            <c:strRef>
              <c:f>Entero!$AW$328</c:f>
              <c:strCache>
                <c:ptCount val="1"/>
                <c:pt idx="0">
                  <c:v>Piperacillin</c:v>
                </c:pt>
              </c:strCache>
            </c:strRef>
          </c:tx>
          <c:spPr>
            <a:solidFill>
              <a:srgbClr val="660066"/>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Entero!$AW$329:$AW$344</c:f>
              <c:numCache>
                <c:formatCode>0.00</c:formatCode>
                <c:ptCount val="16"/>
                <c:pt idx="0">
                  <c:v>0</c:v>
                </c:pt>
                <c:pt idx="1">
                  <c:v>0</c:v>
                </c:pt>
                <c:pt idx="2">
                  <c:v>0</c:v>
                </c:pt>
                <c:pt idx="3">
                  <c:v>0</c:v>
                </c:pt>
                <c:pt idx="4">
                  <c:v>25.892857142857142</c:v>
                </c:pt>
                <c:pt idx="5">
                  <c:v>0</c:v>
                </c:pt>
                <c:pt idx="6">
                  <c:v>16.071428571428573</c:v>
                </c:pt>
                <c:pt idx="7">
                  <c:v>14.285714285714286</c:v>
                </c:pt>
                <c:pt idx="8">
                  <c:v>14.285714285714286</c:v>
                </c:pt>
                <c:pt idx="9">
                  <c:v>7.1428571428571432</c:v>
                </c:pt>
                <c:pt idx="10">
                  <c:v>3.5714285714285716</c:v>
                </c:pt>
                <c:pt idx="11">
                  <c:v>3.5714285714285716</c:v>
                </c:pt>
                <c:pt idx="12">
                  <c:v>3.5714285714285716</c:v>
                </c:pt>
                <c:pt idx="13">
                  <c:v>11.607142857142858</c:v>
                </c:pt>
                <c:pt idx="14">
                  <c:v>0</c:v>
                </c:pt>
                <c:pt idx="15">
                  <c:v>0</c:v>
                </c:pt>
              </c:numCache>
            </c:numRef>
          </c:val>
          <c:extLst>
            <c:ext xmlns:c16="http://schemas.microsoft.com/office/drawing/2014/chart" uri="{C3380CC4-5D6E-409C-BE32-E72D297353CC}">
              <c16:uniqueId val="{00000002-EF5D-4603-8451-0ADDBAAA3BF9}"/>
            </c:ext>
          </c:extLst>
        </c:ser>
        <c:ser>
          <c:idx val="6"/>
          <c:order val="3"/>
          <c:tx>
            <c:strRef>
              <c:f>Entero!$AX$328</c:f>
              <c:strCache>
                <c:ptCount val="1"/>
                <c:pt idx="0">
                  <c:v>Piperacillin/ Tazobactam</c:v>
                </c:pt>
              </c:strCache>
            </c:strRef>
          </c:tx>
          <c:spPr>
            <a:solidFill>
              <a:srgbClr val="CC00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Entero!$AX$329:$AX$344</c:f>
              <c:numCache>
                <c:formatCode>0.00</c:formatCode>
                <c:ptCount val="16"/>
                <c:pt idx="0">
                  <c:v>0</c:v>
                </c:pt>
                <c:pt idx="1">
                  <c:v>0</c:v>
                </c:pt>
                <c:pt idx="2">
                  <c:v>0</c:v>
                </c:pt>
                <c:pt idx="3">
                  <c:v>0</c:v>
                </c:pt>
                <c:pt idx="4">
                  <c:v>80.357142857142861</c:v>
                </c:pt>
                <c:pt idx="5">
                  <c:v>0</c:v>
                </c:pt>
                <c:pt idx="6">
                  <c:v>8.0357142857142865</c:v>
                </c:pt>
                <c:pt idx="7">
                  <c:v>5.3571428571428568</c:v>
                </c:pt>
                <c:pt idx="8">
                  <c:v>0.8928571428571429</c:v>
                </c:pt>
                <c:pt idx="9">
                  <c:v>2.6785714285714284</c:v>
                </c:pt>
                <c:pt idx="10">
                  <c:v>0.8928571428571429</c:v>
                </c:pt>
                <c:pt idx="11">
                  <c:v>0</c:v>
                </c:pt>
                <c:pt idx="12">
                  <c:v>0</c:v>
                </c:pt>
                <c:pt idx="13">
                  <c:v>1.7857142857142858</c:v>
                </c:pt>
                <c:pt idx="14">
                  <c:v>0</c:v>
                </c:pt>
                <c:pt idx="15">
                  <c:v>0</c:v>
                </c:pt>
              </c:numCache>
            </c:numRef>
          </c:val>
          <c:extLst>
            <c:ext xmlns:c16="http://schemas.microsoft.com/office/drawing/2014/chart" uri="{C3380CC4-5D6E-409C-BE32-E72D297353CC}">
              <c16:uniqueId val="{00000003-EF5D-4603-8451-0ADDBAAA3BF9}"/>
            </c:ext>
          </c:extLst>
        </c:ser>
        <c:ser>
          <c:idx val="7"/>
          <c:order val="4"/>
          <c:tx>
            <c:strRef>
              <c:f>Entero!$AY$328</c:f>
              <c:strCache>
                <c:ptCount val="1"/>
                <c:pt idx="0">
                  <c:v>Aztreonam</c:v>
                </c:pt>
              </c:strCache>
            </c:strRef>
          </c:tx>
          <c:spPr>
            <a:solidFill>
              <a:srgbClr val="FF66FF"/>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Entero!$AY$329:$AY$344</c:f>
              <c:numCache>
                <c:formatCode>0.00</c:formatCode>
                <c:ptCount val="16"/>
                <c:pt idx="0">
                  <c:v>0</c:v>
                </c:pt>
                <c:pt idx="1">
                  <c:v>0</c:v>
                </c:pt>
                <c:pt idx="2">
                  <c:v>0</c:v>
                </c:pt>
                <c:pt idx="3">
                  <c:v>75</c:v>
                </c:pt>
                <c:pt idx="4">
                  <c:v>0</c:v>
                </c:pt>
                <c:pt idx="5">
                  <c:v>8.0357142857142865</c:v>
                </c:pt>
                <c:pt idx="6">
                  <c:v>2.6785714285714284</c:v>
                </c:pt>
                <c:pt idx="7">
                  <c:v>3.5714285714285716</c:v>
                </c:pt>
                <c:pt idx="8">
                  <c:v>2.6785714285714284</c:v>
                </c:pt>
                <c:pt idx="9">
                  <c:v>0.8928571428571429</c:v>
                </c:pt>
                <c:pt idx="10">
                  <c:v>3.5714285714285716</c:v>
                </c:pt>
                <c:pt idx="11">
                  <c:v>3.5714285714285716</c:v>
                </c:pt>
                <c:pt idx="12">
                  <c:v>0</c:v>
                </c:pt>
                <c:pt idx="13">
                  <c:v>0</c:v>
                </c:pt>
                <c:pt idx="14">
                  <c:v>0</c:v>
                </c:pt>
                <c:pt idx="15">
                  <c:v>0</c:v>
                </c:pt>
              </c:numCache>
            </c:numRef>
          </c:val>
          <c:extLst>
            <c:ext xmlns:c16="http://schemas.microsoft.com/office/drawing/2014/chart" uri="{C3380CC4-5D6E-409C-BE32-E72D297353CC}">
              <c16:uniqueId val="{00000004-EF5D-4603-8451-0ADDBAAA3BF9}"/>
            </c:ext>
          </c:extLst>
        </c:ser>
        <c:ser>
          <c:idx val="9"/>
          <c:order val="5"/>
          <c:tx>
            <c:strRef>
              <c:f>Entero!$AZ$328</c:f>
              <c:strCache>
                <c:ptCount val="1"/>
                <c:pt idx="0">
                  <c:v>Cefotaxim</c:v>
                </c:pt>
              </c:strCache>
            </c:strRef>
          </c:tx>
          <c:spPr>
            <a:solidFill>
              <a:srgbClr val="0000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Entero!$AZ$329:$AZ$344</c:f>
              <c:numCache>
                <c:formatCode>0.00</c:formatCode>
                <c:ptCount val="16"/>
                <c:pt idx="0">
                  <c:v>0</c:v>
                </c:pt>
                <c:pt idx="1">
                  <c:v>26.785714285714285</c:v>
                </c:pt>
                <c:pt idx="2">
                  <c:v>0.8928571428571429</c:v>
                </c:pt>
                <c:pt idx="3">
                  <c:v>12.5</c:v>
                </c:pt>
                <c:pt idx="4">
                  <c:v>6.25</c:v>
                </c:pt>
                <c:pt idx="5">
                  <c:v>8.9285714285714288</c:v>
                </c:pt>
                <c:pt idx="6">
                  <c:v>7.1428571428571432</c:v>
                </c:pt>
                <c:pt idx="7">
                  <c:v>12.5</c:v>
                </c:pt>
                <c:pt idx="8">
                  <c:v>8.0357142857142865</c:v>
                </c:pt>
                <c:pt idx="9">
                  <c:v>8.0357142857142865</c:v>
                </c:pt>
                <c:pt idx="10">
                  <c:v>8.9285714285714288</c:v>
                </c:pt>
                <c:pt idx="11">
                  <c:v>0</c:v>
                </c:pt>
                <c:pt idx="12">
                  <c:v>0</c:v>
                </c:pt>
                <c:pt idx="13">
                  <c:v>0</c:v>
                </c:pt>
                <c:pt idx="14">
                  <c:v>0</c:v>
                </c:pt>
                <c:pt idx="15">
                  <c:v>0</c:v>
                </c:pt>
              </c:numCache>
            </c:numRef>
          </c:val>
          <c:extLst>
            <c:ext xmlns:c16="http://schemas.microsoft.com/office/drawing/2014/chart" uri="{C3380CC4-5D6E-409C-BE32-E72D297353CC}">
              <c16:uniqueId val="{00000005-EF5D-4603-8451-0ADDBAAA3BF9}"/>
            </c:ext>
          </c:extLst>
        </c:ser>
        <c:ser>
          <c:idx val="10"/>
          <c:order val="6"/>
          <c:tx>
            <c:strRef>
              <c:f>Entero!$BA$328</c:f>
              <c:strCache>
                <c:ptCount val="1"/>
                <c:pt idx="0">
                  <c:v>Ceftazidim</c:v>
                </c:pt>
              </c:strCache>
            </c:strRef>
          </c:tx>
          <c:spPr>
            <a:solidFill>
              <a:srgbClr val="0066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Entero!$BA$329:$BA$344</c:f>
              <c:numCache>
                <c:formatCode>0.00</c:formatCode>
                <c:ptCount val="16"/>
                <c:pt idx="0">
                  <c:v>0</c:v>
                </c:pt>
                <c:pt idx="1">
                  <c:v>0</c:v>
                </c:pt>
                <c:pt idx="2">
                  <c:v>0</c:v>
                </c:pt>
                <c:pt idx="3">
                  <c:v>57.142857142857146</c:v>
                </c:pt>
                <c:pt idx="4">
                  <c:v>0</c:v>
                </c:pt>
                <c:pt idx="5">
                  <c:v>14.285714285714286</c:v>
                </c:pt>
                <c:pt idx="6">
                  <c:v>3.5714285714285716</c:v>
                </c:pt>
                <c:pt idx="7">
                  <c:v>4.4642857142857144</c:v>
                </c:pt>
                <c:pt idx="8">
                  <c:v>8.0357142857142865</c:v>
                </c:pt>
                <c:pt idx="9">
                  <c:v>1.7857142857142858</c:v>
                </c:pt>
                <c:pt idx="10">
                  <c:v>3.5714285714285716</c:v>
                </c:pt>
                <c:pt idx="11">
                  <c:v>4.4642857142857144</c:v>
                </c:pt>
                <c:pt idx="12">
                  <c:v>2.6785714285714284</c:v>
                </c:pt>
                <c:pt idx="13">
                  <c:v>0</c:v>
                </c:pt>
                <c:pt idx="14">
                  <c:v>0</c:v>
                </c:pt>
                <c:pt idx="15">
                  <c:v>0</c:v>
                </c:pt>
              </c:numCache>
            </c:numRef>
          </c:val>
          <c:extLst>
            <c:ext xmlns:c16="http://schemas.microsoft.com/office/drawing/2014/chart" uri="{C3380CC4-5D6E-409C-BE32-E72D297353CC}">
              <c16:uniqueId val="{00000006-EF5D-4603-8451-0ADDBAAA3BF9}"/>
            </c:ext>
          </c:extLst>
        </c:ser>
        <c:ser>
          <c:idx val="11"/>
          <c:order val="7"/>
          <c:tx>
            <c:strRef>
              <c:f>Entero!$BB$328</c:f>
              <c:strCache>
                <c:ptCount val="1"/>
                <c:pt idx="0">
                  <c:v>Cefuroxim</c:v>
                </c:pt>
              </c:strCache>
            </c:strRef>
          </c:tx>
          <c:spPr>
            <a:solidFill>
              <a:srgbClr val="33CCFF"/>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Entero!$BB$329:$BB$344</c:f>
              <c:numCache>
                <c:formatCode>0.00</c:formatCode>
                <c:ptCount val="16"/>
                <c:pt idx="0">
                  <c:v>0</c:v>
                </c:pt>
                <c:pt idx="1">
                  <c:v>0</c:v>
                </c:pt>
                <c:pt idx="2">
                  <c:v>0</c:v>
                </c:pt>
                <c:pt idx="3">
                  <c:v>0</c:v>
                </c:pt>
                <c:pt idx="4">
                  <c:v>0</c:v>
                </c:pt>
                <c:pt idx="5">
                  <c:v>0</c:v>
                </c:pt>
                <c:pt idx="6">
                  <c:v>0</c:v>
                </c:pt>
                <c:pt idx="7">
                  <c:v>0</c:v>
                </c:pt>
                <c:pt idx="8">
                  <c:v>0</c:v>
                </c:pt>
                <c:pt idx="9">
                  <c:v>3.5714285714285716</c:v>
                </c:pt>
                <c:pt idx="10">
                  <c:v>9.8214285714285712</c:v>
                </c:pt>
                <c:pt idx="11">
                  <c:v>27.678571428571427</c:v>
                </c:pt>
                <c:pt idx="12">
                  <c:v>58.928571428571431</c:v>
                </c:pt>
                <c:pt idx="13">
                  <c:v>0</c:v>
                </c:pt>
                <c:pt idx="14">
                  <c:v>0</c:v>
                </c:pt>
                <c:pt idx="15">
                  <c:v>0</c:v>
                </c:pt>
              </c:numCache>
            </c:numRef>
          </c:val>
          <c:extLst>
            <c:ext xmlns:c16="http://schemas.microsoft.com/office/drawing/2014/chart" uri="{C3380CC4-5D6E-409C-BE32-E72D297353CC}">
              <c16:uniqueId val="{00000007-EF5D-4603-8451-0ADDBAAA3BF9}"/>
            </c:ext>
          </c:extLst>
        </c:ser>
        <c:ser>
          <c:idx val="12"/>
          <c:order val="8"/>
          <c:tx>
            <c:strRef>
              <c:f>Entero!$BC$328</c:f>
              <c:strCache>
                <c:ptCount val="1"/>
                <c:pt idx="0">
                  <c:v>Imipenem</c:v>
                </c:pt>
              </c:strCache>
            </c:strRef>
          </c:tx>
          <c:spPr>
            <a:solidFill>
              <a:srgbClr val="00CC00"/>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Entero!$BC$329:$BC$344</c:f>
              <c:numCache>
                <c:formatCode>0.00</c:formatCode>
                <c:ptCount val="16"/>
                <c:pt idx="0">
                  <c:v>0</c:v>
                </c:pt>
                <c:pt idx="1">
                  <c:v>0</c:v>
                </c:pt>
                <c:pt idx="2">
                  <c:v>2.6785714285714284</c:v>
                </c:pt>
                <c:pt idx="3">
                  <c:v>0</c:v>
                </c:pt>
                <c:pt idx="4">
                  <c:v>0</c:v>
                </c:pt>
                <c:pt idx="5">
                  <c:v>1.7857142857142858</c:v>
                </c:pt>
                <c:pt idx="6">
                  <c:v>11.607142857142858</c:v>
                </c:pt>
                <c:pt idx="7">
                  <c:v>48.214285714285715</c:v>
                </c:pt>
                <c:pt idx="8">
                  <c:v>33.035714285714285</c:v>
                </c:pt>
                <c:pt idx="9">
                  <c:v>2.6785714285714284</c:v>
                </c:pt>
                <c:pt idx="10">
                  <c:v>0</c:v>
                </c:pt>
                <c:pt idx="11">
                  <c:v>0</c:v>
                </c:pt>
                <c:pt idx="12">
                  <c:v>0</c:v>
                </c:pt>
                <c:pt idx="13">
                  <c:v>0</c:v>
                </c:pt>
                <c:pt idx="14">
                  <c:v>0</c:v>
                </c:pt>
                <c:pt idx="15">
                  <c:v>0</c:v>
                </c:pt>
              </c:numCache>
            </c:numRef>
          </c:val>
          <c:extLst>
            <c:ext xmlns:c16="http://schemas.microsoft.com/office/drawing/2014/chart" uri="{C3380CC4-5D6E-409C-BE32-E72D297353CC}">
              <c16:uniqueId val="{00000008-EF5D-4603-8451-0ADDBAAA3BF9}"/>
            </c:ext>
          </c:extLst>
        </c:ser>
        <c:ser>
          <c:idx val="13"/>
          <c:order val="9"/>
          <c:tx>
            <c:strRef>
              <c:f>Entero!$BD$328</c:f>
              <c:strCache>
                <c:ptCount val="1"/>
                <c:pt idx="0">
                  <c:v>Meropenem</c:v>
                </c:pt>
              </c:strCache>
            </c:strRef>
          </c:tx>
          <c:spPr>
            <a:solidFill>
              <a:schemeClr val="accent6">
                <a:lumMod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Entero!$BD$329:$BD$344</c:f>
              <c:numCache>
                <c:formatCode>0.00</c:formatCode>
                <c:ptCount val="16"/>
                <c:pt idx="0">
                  <c:v>0</c:v>
                </c:pt>
                <c:pt idx="1">
                  <c:v>0</c:v>
                </c:pt>
                <c:pt idx="2">
                  <c:v>92.857142857142861</c:v>
                </c:pt>
                <c:pt idx="3">
                  <c:v>0</c:v>
                </c:pt>
                <c:pt idx="4">
                  <c:v>5.3571428571428568</c:v>
                </c:pt>
                <c:pt idx="5">
                  <c:v>0.8928571428571429</c:v>
                </c:pt>
                <c:pt idx="6">
                  <c:v>0.8928571428571429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EF5D-4603-8451-0ADDBAAA3BF9}"/>
            </c:ext>
          </c:extLst>
        </c:ser>
        <c:ser>
          <c:idx val="14"/>
          <c:order val="10"/>
          <c:tx>
            <c:strRef>
              <c:f>Entero!$BE$328</c:f>
              <c:strCache>
                <c:ptCount val="1"/>
                <c:pt idx="0">
                  <c:v>Colistin</c:v>
                </c:pt>
              </c:strCache>
            </c:strRef>
          </c:tx>
          <c:spPr>
            <a:solidFill>
              <a:schemeClr val="accent6">
                <a:lumMod val="75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Entero!$BE$329:$BE$344</c:f>
              <c:numCache>
                <c:formatCode>0.00</c:formatCode>
                <c:ptCount val="16"/>
                <c:pt idx="0">
                  <c:v>0</c:v>
                </c:pt>
                <c:pt idx="1">
                  <c:v>0</c:v>
                </c:pt>
                <c:pt idx="2">
                  <c:v>0</c:v>
                </c:pt>
                <c:pt idx="3">
                  <c:v>0</c:v>
                </c:pt>
                <c:pt idx="4">
                  <c:v>0.98039215686274506</c:v>
                </c:pt>
                <c:pt idx="5">
                  <c:v>1.9607843137254901</c:v>
                </c:pt>
                <c:pt idx="6">
                  <c:v>0.98039215686274506</c:v>
                </c:pt>
                <c:pt idx="7">
                  <c:v>0</c:v>
                </c:pt>
                <c:pt idx="8">
                  <c:v>0.98039215686274506</c:v>
                </c:pt>
                <c:pt idx="9">
                  <c:v>0</c:v>
                </c:pt>
                <c:pt idx="10">
                  <c:v>95.098039215686271</c:v>
                </c:pt>
                <c:pt idx="11">
                  <c:v>0</c:v>
                </c:pt>
                <c:pt idx="12">
                  <c:v>0</c:v>
                </c:pt>
                <c:pt idx="13">
                  <c:v>0</c:v>
                </c:pt>
                <c:pt idx="14">
                  <c:v>0</c:v>
                </c:pt>
                <c:pt idx="15">
                  <c:v>0</c:v>
                </c:pt>
              </c:numCache>
            </c:numRef>
          </c:val>
          <c:extLst>
            <c:ext xmlns:c16="http://schemas.microsoft.com/office/drawing/2014/chart" uri="{C3380CC4-5D6E-409C-BE32-E72D297353CC}">
              <c16:uniqueId val="{0000000A-EF5D-4603-8451-0ADDBAAA3BF9}"/>
            </c:ext>
          </c:extLst>
        </c:ser>
        <c:ser>
          <c:idx val="15"/>
          <c:order val="11"/>
          <c:tx>
            <c:strRef>
              <c:f>Entero!$BF$328</c:f>
              <c:strCache>
                <c:ptCount val="1"/>
                <c:pt idx="0">
                  <c:v>Amikacin</c:v>
                </c:pt>
              </c:strCache>
            </c:strRef>
          </c:tx>
          <c:spPr>
            <a:solidFill>
              <a:schemeClr val="accent6">
                <a:lumMod val="20000"/>
                <a:lumOff val="8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Entero!$BF$329:$BF$344</c:f>
              <c:numCache>
                <c:formatCode>0.00</c:formatCode>
                <c:ptCount val="16"/>
                <c:pt idx="0">
                  <c:v>0</c:v>
                </c:pt>
                <c:pt idx="1">
                  <c:v>0</c:v>
                </c:pt>
                <c:pt idx="2">
                  <c:v>0</c:v>
                </c:pt>
                <c:pt idx="3">
                  <c:v>0</c:v>
                </c:pt>
                <c:pt idx="4">
                  <c:v>26.21359223300971</c:v>
                </c:pt>
                <c:pt idx="5">
                  <c:v>0</c:v>
                </c:pt>
                <c:pt idx="6">
                  <c:v>46.601941747572816</c:v>
                </c:pt>
                <c:pt idx="7">
                  <c:v>22.33009708737864</c:v>
                </c:pt>
                <c:pt idx="8" formatCode="General">
                  <c:v>2.912621359223301</c:v>
                </c:pt>
                <c:pt idx="9" formatCode="General">
                  <c:v>0</c:v>
                </c:pt>
                <c:pt idx="10">
                  <c:v>0.970873786407767</c:v>
                </c:pt>
                <c:pt idx="11">
                  <c:v>0.970873786407767</c:v>
                </c:pt>
                <c:pt idx="12">
                  <c:v>0</c:v>
                </c:pt>
                <c:pt idx="13">
                  <c:v>0</c:v>
                </c:pt>
                <c:pt idx="14">
                  <c:v>0</c:v>
                </c:pt>
                <c:pt idx="15">
                  <c:v>0</c:v>
                </c:pt>
              </c:numCache>
            </c:numRef>
          </c:val>
          <c:extLst>
            <c:ext xmlns:c16="http://schemas.microsoft.com/office/drawing/2014/chart" uri="{C3380CC4-5D6E-409C-BE32-E72D297353CC}">
              <c16:uniqueId val="{0000000B-EF5D-4603-8451-0ADDBAAA3BF9}"/>
            </c:ext>
          </c:extLst>
        </c:ser>
        <c:ser>
          <c:idx val="16"/>
          <c:order val="12"/>
          <c:tx>
            <c:strRef>
              <c:f>Entero!$BG$328</c:f>
              <c:strCache>
                <c:ptCount val="1"/>
                <c:pt idx="0">
                  <c:v>Gentamicin</c:v>
                </c:pt>
              </c:strCache>
            </c:strRef>
          </c:tx>
          <c:spPr>
            <a:solidFill>
              <a:schemeClr val="bg2">
                <a:lumMod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Entero!$BG$329:$BG$344</c:f>
              <c:numCache>
                <c:formatCode>0.00</c:formatCode>
                <c:ptCount val="16"/>
                <c:pt idx="0">
                  <c:v>0</c:v>
                </c:pt>
                <c:pt idx="1">
                  <c:v>0</c:v>
                </c:pt>
                <c:pt idx="2">
                  <c:v>13.592233009708737</c:v>
                </c:pt>
                <c:pt idx="3">
                  <c:v>0</c:v>
                </c:pt>
                <c:pt idx="4">
                  <c:v>65.048543689320383</c:v>
                </c:pt>
                <c:pt idx="5">
                  <c:v>15.533980582524272</c:v>
                </c:pt>
                <c:pt idx="6">
                  <c:v>1.941747572815534</c:v>
                </c:pt>
                <c:pt idx="7">
                  <c:v>0</c:v>
                </c:pt>
                <c:pt idx="8">
                  <c:v>0.970873786407767</c:v>
                </c:pt>
                <c:pt idx="9" formatCode="General">
                  <c:v>0.970873786407767</c:v>
                </c:pt>
                <c:pt idx="10" formatCode="General">
                  <c:v>1.941747572815534</c:v>
                </c:pt>
                <c:pt idx="11">
                  <c:v>0</c:v>
                </c:pt>
                <c:pt idx="12">
                  <c:v>0</c:v>
                </c:pt>
                <c:pt idx="13">
                  <c:v>0</c:v>
                </c:pt>
                <c:pt idx="14">
                  <c:v>0</c:v>
                </c:pt>
                <c:pt idx="15">
                  <c:v>0</c:v>
                </c:pt>
              </c:numCache>
            </c:numRef>
          </c:val>
          <c:extLst>
            <c:ext xmlns:c16="http://schemas.microsoft.com/office/drawing/2014/chart" uri="{C3380CC4-5D6E-409C-BE32-E72D297353CC}">
              <c16:uniqueId val="{0000000C-EF5D-4603-8451-0ADDBAAA3BF9}"/>
            </c:ext>
          </c:extLst>
        </c:ser>
        <c:ser>
          <c:idx val="17"/>
          <c:order val="13"/>
          <c:tx>
            <c:strRef>
              <c:f>Entero!$BH$328</c:f>
              <c:strCache>
                <c:ptCount val="1"/>
                <c:pt idx="0">
                  <c:v>Tobramycin</c:v>
                </c:pt>
              </c:strCache>
            </c:strRef>
          </c:tx>
          <c:spPr>
            <a:solidFill>
              <a:schemeClr val="accent4">
                <a:lumMod val="75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Entero!$BH$329:$BH$344</c:f>
              <c:numCache>
                <c:formatCode>0.00</c:formatCode>
                <c:ptCount val="16"/>
                <c:pt idx="0">
                  <c:v>0</c:v>
                </c:pt>
                <c:pt idx="1">
                  <c:v>0</c:v>
                </c:pt>
                <c:pt idx="2">
                  <c:v>8</c:v>
                </c:pt>
                <c:pt idx="3">
                  <c:v>0</c:v>
                </c:pt>
                <c:pt idx="4">
                  <c:v>70</c:v>
                </c:pt>
                <c:pt idx="5">
                  <c:v>15</c:v>
                </c:pt>
                <c:pt idx="6">
                  <c:v>2</c:v>
                </c:pt>
                <c:pt idx="7">
                  <c:v>2</c:v>
                </c:pt>
                <c:pt idx="8">
                  <c:v>2</c:v>
                </c:pt>
                <c:pt idx="9">
                  <c:v>0</c:v>
                </c:pt>
                <c:pt idx="10">
                  <c:v>1</c:v>
                </c:pt>
                <c:pt idx="11">
                  <c:v>0</c:v>
                </c:pt>
                <c:pt idx="12">
                  <c:v>0</c:v>
                </c:pt>
                <c:pt idx="13">
                  <c:v>0</c:v>
                </c:pt>
                <c:pt idx="14">
                  <c:v>0</c:v>
                </c:pt>
                <c:pt idx="15">
                  <c:v>0</c:v>
                </c:pt>
              </c:numCache>
            </c:numRef>
          </c:val>
          <c:extLst>
            <c:ext xmlns:c16="http://schemas.microsoft.com/office/drawing/2014/chart" uri="{C3380CC4-5D6E-409C-BE32-E72D297353CC}">
              <c16:uniqueId val="{0000000D-EF5D-4603-8451-0ADDBAAA3BF9}"/>
            </c:ext>
          </c:extLst>
        </c:ser>
        <c:ser>
          <c:idx val="18"/>
          <c:order val="14"/>
          <c:tx>
            <c:strRef>
              <c:f>Entero!$BI$328</c:f>
              <c:strCache>
                <c:ptCount val="1"/>
                <c:pt idx="0">
                  <c:v>Fosfomycin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Entero!$BI$329:$BI$344</c:f>
              <c:numCache>
                <c:formatCode>0.00</c:formatCode>
                <c:ptCount val="16"/>
                <c:pt idx="0">
                  <c:v>0</c:v>
                </c:pt>
                <c:pt idx="1">
                  <c:v>0</c:v>
                </c:pt>
                <c:pt idx="2">
                  <c:v>0</c:v>
                </c:pt>
                <c:pt idx="3">
                  <c:v>0</c:v>
                </c:pt>
                <c:pt idx="4">
                  <c:v>0</c:v>
                </c:pt>
                <c:pt idx="5">
                  <c:v>0</c:v>
                </c:pt>
                <c:pt idx="6">
                  <c:v>0</c:v>
                </c:pt>
                <c:pt idx="7">
                  <c:v>0.8928571428571429</c:v>
                </c:pt>
                <c:pt idx="8">
                  <c:v>0.8928571428571429</c:v>
                </c:pt>
                <c:pt idx="9">
                  <c:v>0.8928571428571429</c:v>
                </c:pt>
                <c:pt idx="10">
                  <c:v>4.4642857142857144</c:v>
                </c:pt>
                <c:pt idx="11">
                  <c:v>0.8928571428571429</c:v>
                </c:pt>
                <c:pt idx="12">
                  <c:v>6.25</c:v>
                </c:pt>
                <c:pt idx="13">
                  <c:v>14.285714285714286</c:v>
                </c:pt>
                <c:pt idx="14">
                  <c:v>71.428571428571431</c:v>
                </c:pt>
                <c:pt idx="15">
                  <c:v>0</c:v>
                </c:pt>
              </c:numCache>
            </c:numRef>
          </c:val>
          <c:extLst>
            <c:ext xmlns:c16="http://schemas.microsoft.com/office/drawing/2014/chart" uri="{C3380CC4-5D6E-409C-BE32-E72D297353CC}">
              <c16:uniqueId val="{0000000E-EF5D-4603-8451-0ADDBAAA3BF9}"/>
            </c:ext>
          </c:extLst>
        </c:ser>
        <c:ser>
          <c:idx val="19"/>
          <c:order val="15"/>
          <c:tx>
            <c:strRef>
              <c:f>Entero!$BJ$328</c:f>
              <c:strCache>
                <c:ptCount val="1"/>
                <c:pt idx="0">
                  <c:v>Cotrimoxazol</c:v>
                </c:pt>
              </c:strCache>
            </c:strRef>
          </c:tx>
          <c:spPr>
            <a:solidFill>
              <a:schemeClr val="accent4">
                <a:lumMod val="60000"/>
                <a:lumOff val="4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Entero!$BJ$329:$BJ$344</c:f>
              <c:numCache>
                <c:formatCode>0.00</c:formatCode>
                <c:ptCount val="16"/>
                <c:pt idx="0">
                  <c:v>0</c:v>
                </c:pt>
                <c:pt idx="1">
                  <c:v>0</c:v>
                </c:pt>
                <c:pt idx="2">
                  <c:v>63.392857142857146</c:v>
                </c:pt>
                <c:pt idx="3">
                  <c:v>0</c:v>
                </c:pt>
                <c:pt idx="4">
                  <c:v>16.071428571428573</c:v>
                </c:pt>
                <c:pt idx="5">
                  <c:v>5.3571428571428568</c:v>
                </c:pt>
                <c:pt idx="6">
                  <c:v>1.7857142857142858</c:v>
                </c:pt>
                <c:pt idx="7">
                  <c:v>0.8928571428571429</c:v>
                </c:pt>
                <c:pt idx="8">
                  <c:v>1.7857142857142858</c:v>
                </c:pt>
                <c:pt idx="9">
                  <c:v>0</c:v>
                </c:pt>
                <c:pt idx="10">
                  <c:v>0</c:v>
                </c:pt>
                <c:pt idx="11">
                  <c:v>10.714285714285714</c:v>
                </c:pt>
                <c:pt idx="12">
                  <c:v>0</c:v>
                </c:pt>
                <c:pt idx="13">
                  <c:v>0</c:v>
                </c:pt>
                <c:pt idx="14">
                  <c:v>0</c:v>
                </c:pt>
                <c:pt idx="15">
                  <c:v>0</c:v>
                </c:pt>
              </c:numCache>
            </c:numRef>
          </c:val>
          <c:extLst>
            <c:ext xmlns:c16="http://schemas.microsoft.com/office/drawing/2014/chart" uri="{C3380CC4-5D6E-409C-BE32-E72D297353CC}">
              <c16:uniqueId val="{0000000F-EF5D-4603-8451-0ADDBAAA3BF9}"/>
            </c:ext>
          </c:extLst>
        </c:ser>
        <c:ser>
          <c:idx val="20"/>
          <c:order val="16"/>
          <c:tx>
            <c:strRef>
              <c:f>Entero!$BK$328</c:f>
              <c:strCache>
                <c:ptCount val="1"/>
                <c:pt idx="0">
                  <c:v>Ciprofloxacin</c:v>
                </c:pt>
              </c:strCache>
            </c:strRef>
          </c:tx>
          <c:spPr>
            <a:solidFill>
              <a:schemeClr val="accent4">
                <a:lumMod val="20000"/>
                <a:lumOff val="8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Entero!$BK$329:$BK$344</c:f>
              <c:numCache>
                <c:formatCode>0.00</c:formatCode>
                <c:ptCount val="16"/>
                <c:pt idx="0">
                  <c:v>0</c:v>
                </c:pt>
                <c:pt idx="1">
                  <c:v>78.571428571428569</c:v>
                </c:pt>
                <c:pt idx="2">
                  <c:v>7.1428571428571432</c:v>
                </c:pt>
                <c:pt idx="3">
                  <c:v>5.3571428571428568</c:v>
                </c:pt>
                <c:pt idx="4">
                  <c:v>1.7857142857142858</c:v>
                </c:pt>
                <c:pt idx="5">
                  <c:v>1.7857142857142858</c:v>
                </c:pt>
                <c:pt idx="6">
                  <c:v>2.6785714285714284</c:v>
                </c:pt>
                <c:pt idx="7">
                  <c:v>0.8928571428571429</c:v>
                </c:pt>
                <c:pt idx="8">
                  <c:v>0.8928571428571429</c:v>
                </c:pt>
                <c:pt idx="9">
                  <c:v>0.8928571428571429</c:v>
                </c:pt>
                <c:pt idx="10">
                  <c:v>0</c:v>
                </c:pt>
                <c:pt idx="11">
                  <c:v>0</c:v>
                </c:pt>
                <c:pt idx="12">
                  <c:v>0</c:v>
                </c:pt>
                <c:pt idx="13">
                  <c:v>0</c:v>
                </c:pt>
                <c:pt idx="14">
                  <c:v>0</c:v>
                </c:pt>
                <c:pt idx="15">
                  <c:v>0</c:v>
                </c:pt>
              </c:numCache>
            </c:numRef>
          </c:val>
          <c:extLst>
            <c:ext xmlns:c16="http://schemas.microsoft.com/office/drawing/2014/chart" uri="{C3380CC4-5D6E-409C-BE32-E72D297353CC}">
              <c16:uniqueId val="{00000010-EF5D-4603-8451-0ADDBAAA3BF9}"/>
            </c:ext>
          </c:extLst>
        </c:ser>
        <c:ser>
          <c:idx val="21"/>
          <c:order val="17"/>
          <c:tx>
            <c:strRef>
              <c:f>Entero!$BL$328</c:f>
              <c:strCache>
                <c:ptCount val="1"/>
                <c:pt idx="0">
                  <c:v>Levofloxacin</c:v>
                </c:pt>
              </c:strCache>
            </c:strRef>
          </c:tx>
          <c:spPr>
            <a:solidFill>
              <a:schemeClr val="tx1">
                <a:lumMod val="50000"/>
                <a:lumOff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Entero!$BL$329:$BL$344</c:f>
              <c:numCache>
                <c:formatCode>0.00</c:formatCode>
                <c:ptCount val="16"/>
                <c:pt idx="0">
                  <c:v>0</c:v>
                </c:pt>
                <c:pt idx="1">
                  <c:v>81.25</c:v>
                </c:pt>
                <c:pt idx="2">
                  <c:v>0</c:v>
                </c:pt>
                <c:pt idx="3">
                  <c:v>4.4642857142857144</c:v>
                </c:pt>
                <c:pt idx="4">
                  <c:v>7.1428571428571432</c:v>
                </c:pt>
                <c:pt idx="5">
                  <c:v>1.7857142857142858</c:v>
                </c:pt>
                <c:pt idx="6">
                  <c:v>1.7857142857142858</c:v>
                </c:pt>
                <c:pt idx="7">
                  <c:v>1.7857142857142858</c:v>
                </c:pt>
                <c:pt idx="8">
                  <c:v>0</c:v>
                </c:pt>
                <c:pt idx="9">
                  <c:v>0.8928571428571429</c:v>
                </c:pt>
                <c:pt idx="10">
                  <c:v>0.8928571428571429</c:v>
                </c:pt>
                <c:pt idx="11">
                  <c:v>0</c:v>
                </c:pt>
                <c:pt idx="12">
                  <c:v>0</c:v>
                </c:pt>
                <c:pt idx="13">
                  <c:v>0</c:v>
                </c:pt>
                <c:pt idx="14">
                  <c:v>0</c:v>
                </c:pt>
                <c:pt idx="15">
                  <c:v>0</c:v>
                </c:pt>
              </c:numCache>
            </c:numRef>
          </c:val>
          <c:extLst>
            <c:ext xmlns:c16="http://schemas.microsoft.com/office/drawing/2014/chart" uri="{C3380CC4-5D6E-409C-BE32-E72D297353CC}">
              <c16:uniqueId val="{00000011-EF5D-4603-8451-0ADDBAAA3BF9}"/>
            </c:ext>
          </c:extLst>
        </c:ser>
        <c:ser>
          <c:idx val="22"/>
          <c:order val="18"/>
          <c:tx>
            <c:strRef>
              <c:f>Entero!$BM$328</c:f>
              <c:strCache>
                <c:ptCount val="1"/>
                <c:pt idx="0">
                  <c:v>Moxifloxacin</c:v>
                </c:pt>
              </c:strCache>
            </c:strRef>
          </c:tx>
          <c:spPr>
            <a:solidFill>
              <a:srgbClr val="CCFF66"/>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Entero!$BM$329:$BM$344</c:f>
              <c:numCache>
                <c:formatCode>0.00</c:formatCode>
                <c:ptCount val="16"/>
                <c:pt idx="0">
                  <c:v>0</c:v>
                </c:pt>
                <c:pt idx="1">
                  <c:v>1.7857142857142858</c:v>
                </c:pt>
                <c:pt idx="2">
                  <c:v>0.8928571428571429</c:v>
                </c:pt>
                <c:pt idx="3">
                  <c:v>44.642857142857146</c:v>
                </c:pt>
                <c:pt idx="4">
                  <c:v>32.142857142857146</c:v>
                </c:pt>
                <c:pt idx="5">
                  <c:v>8.9285714285714288</c:v>
                </c:pt>
                <c:pt idx="6">
                  <c:v>1.7857142857142858</c:v>
                </c:pt>
                <c:pt idx="7">
                  <c:v>3.5714285714285716</c:v>
                </c:pt>
                <c:pt idx="8">
                  <c:v>0.8928571428571429</c:v>
                </c:pt>
                <c:pt idx="9">
                  <c:v>5.3571428571428568</c:v>
                </c:pt>
                <c:pt idx="10">
                  <c:v>0</c:v>
                </c:pt>
                <c:pt idx="11">
                  <c:v>0</c:v>
                </c:pt>
                <c:pt idx="12">
                  <c:v>0</c:v>
                </c:pt>
                <c:pt idx="13">
                  <c:v>0</c:v>
                </c:pt>
                <c:pt idx="14">
                  <c:v>0</c:v>
                </c:pt>
                <c:pt idx="15">
                  <c:v>0</c:v>
                </c:pt>
              </c:numCache>
            </c:numRef>
          </c:val>
          <c:extLst>
            <c:ext xmlns:c16="http://schemas.microsoft.com/office/drawing/2014/chart" uri="{C3380CC4-5D6E-409C-BE32-E72D297353CC}">
              <c16:uniqueId val="{00000012-EF5D-4603-8451-0ADDBAAA3BF9}"/>
            </c:ext>
          </c:extLst>
        </c:ser>
        <c:ser>
          <c:idx val="0"/>
          <c:order val="19"/>
          <c:tx>
            <c:strRef>
              <c:f>Entero!$BN$328</c:f>
              <c:strCache>
                <c:ptCount val="1"/>
                <c:pt idx="0">
                  <c:v>Doxycyclin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Entero!$BN$329:$BN$344</c:f>
              <c:numCache>
                <c:formatCode>0.00</c:formatCode>
                <c:ptCount val="16"/>
                <c:pt idx="0">
                  <c:v>0</c:v>
                </c:pt>
                <c:pt idx="1">
                  <c:v>0</c:v>
                </c:pt>
                <c:pt idx="2">
                  <c:v>0</c:v>
                </c:pt>
                <c:pt idx="3">
                  <c:v>0</c:v>
                </c:pt>
                <c:pt idx="4">
                  <c:v>0</c:v>
                </c:pt>
                <c:pt idx="5">
                  <c:v>0</c:v>
                </c:pt>
                <c:pt idx="6">
                  <c:v>8.9285714285714288</c:v>
                </c:pt>
                <c:pt idx="7">
                  <c:v>29.464285714285715</c:v>
                </c:pt>
                <c:pt idx="8">
                  <c:v>19.642857142857142</c:v>
                </c:pt>
                <c:pt idx="9">
                  <c:v>7.1428571428571432</c:v>
                </c:pt>
                <c:pt idx="10">
                  <c:v>34.821428571428569</c:v>
                </c:pt>
                <c:pt idx="11">
                  <c:v>0</c:v>
                </c:pt>
                <c:pt idx="12">
                  <c:v>0</c:v>
                </c:pt>
                <c:pt idx="13">
                  <c:v>0</c:v>
                </c:pt>
                <c:pt idx="14">
                  <c:v>0</c:v>
                </c:pt>
                <c:pt idx="15">
                  <c:v>0</c:v>
                </c:pt>
              </c:numCache>
            </c:numRef>
          </c:val>
          <c:extLst>
            <c:ext xmlns:c16="http://schemas.microsoft.com/office/drawing/2014/chart" uri="{C3380CC4-5D6E-409C-BE32-E72D297353CC}">
              <c16:uniqueId val="{00000013-EF5D-4603-8451-0ADDBAAA3BF9}"/>
            </c:ext>
          </c:extLst>
        </c:ser>
        <c:ser>
          <c:idx val="1"/>
          <c:order val="20"/>
          <c:tx>
            <c:strRef>
              <c:f>Entero!$BO$328</c:f>
              <c:strCache>
                <c:ptCount val="1"/>
                <c:pt idx="0">
                  <c:v>Tigecyclin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Entero!$BO$329:$BO$344</c:f>
              <c:numCache>
                <c:formatCode>0.00</c:formatCode>
                <c:ptCount val="16"/>
                <c:pt idx="0">
                  <c:v>0</c:v>
                </c:pt>
                <c:pt idx="1">
                  <c:v>0.8928571428571429</c:v>
                </c:pt>
                <c:pt idx="2">
                  <c:v>0</c:v>
                </c:pt>
                <c:pt idx="3">
                  <c:v>1.7857142857142858</c:v>
                </c:pt>
                <c:pt idx="4">
                  <c:v>16.071428571428573</c:v>
                </c:pt>
                <c:pt idx="5">
                  <c:v>38.392857142857146</c:v>
                </c:pt>
                <c:pt idx="6">
                  <c:v>27.678571428571427</c:v>
                </c:pt>
                <c:pt idx="7">
                  <c:v>11.607142857142858</c:v>
                </c:pt>
                <c:pt idx="8">
                  <c:v>2.6785714285714284</c:v>
                </c:pt>
                <c:pt idx="9">
                  <c:v>0</c:v>
                </c:pt>
                <c:pt idx="10">
                  <c:v>0.8928571428571429</c:v>
                </c:pt>
                <c:pt idx="11">
                  <c:v>0</c:v>
                </c:pt>
                <c:pt idx="12">
                  <c:v>0</c:v>
                </c:pt>
                <c:pt idx="13">
                  <c:v>0</c:v>
                </c:pt>
                <c:pt idx="14">
                  <c:v>0</c:v>
                </c:pt>
                <c:pt idx="15">
                  <c:v>0</c:v>
                </c:pt>
              </c:numCache>
            </c:numRef>
          </c:val>
          <c:extLst>
            <c:ext xmlns:c16="http://schemas.microsoft.com/office/drawing/2014/chart" uri="{C3380CC4-5D6E-409C-BE32-E72D297353CC}">
              <c16:uniqueId val="{00000014-EF5D-4603-8451-0ADDBAAA3BF9}"/>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Entero!$AU$361</c:f>
              <c:strCache>
                <c:ptCount val="1"/>
                <c:pt idx="0">
                  <c:v>Ampicillin</c:v>
                </c:pt>
              </c:strCache>
            </c:strRef>
          </c:tx>
          <c:spPr>
            <a:solidFill>
              <a:srgbClr val="FFCC99"/>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Entero!$AU$362:$AU$377</c:f>
              <c:numCache>
                <c:formatCode>0.00</c:formatCode>
                <c:ptCount val="16"/>
                <c:pt idx="0">
                  <c:v>0</c:v>
                </c:pt>
                <c:pt idx="1">
                  <c:v>0</c:v>
                </c:pt>
                <c:pt idx="2">
                  <c:v>0</c:v>
                </c:pt>
                <c:pt idx="3">
                  <c:v>0</c:v>
                </c:pt>
                <c:pt idx="4">
                  <c:v>0</c:v>
                </c:pt>
                <c:pt idx="5">
                  <c:v>0</c:v>
                </c:pt>
                <c:pt idx="6">
                  <c:v>5.5555555555555554</c:v>
                </c:pt>
                <c:pt idx="7">
                  <c:v>5.5555555555555554</c:v>
                </c:pt>
                <c:pt idx="8">
                  <c:v>27.777777777777779</c:v>
                </c:pt>
                <c:pt idx="9">
                  <c:v>0</c:v>
                </c:pt>
                <c:pt idx="10">
                  <c:v>11.111111111111111</c:v>
                </c:pt>
                <c:pt idx="11">
                  <c:v>22.222222222222221</c:v>
                </c:pt>
                <c:pt idx="12">
                  <c:v>27.777777777777779</c:v>
                </c:pt>
                <c:pt idx="13">
                  <c:v>0</c:v>
                </c:pt>
                <c:pt idx="14">
                  <c:v>0</c:v>
                </c:pt>
                <c:pt idx="15">
                  <c:v>0</c:v>
                </c:pt>
              </c:numCache>
            </c:numRef>
          </c:val>
          <c:extLst>
            <c:ext xmlns:c16="http://schemas.microsoft.com/office/drawing/2014/chart" uri="{C3380CC4-5D6E-409C-BE32-E72D297353CC}">
              <c16:uniqueId val="{00000000-19A2-4290-A7A1-28FA72AB6CA2}"/>
            </c:ext>
          </c:extLst>
        </c:ser>
        <c:ser>
          <c:idx val="4"/>
          <c:order val="1"/>
          <c:tx>
            <c:strRef>
              <c:f>Entero!$AV$361</c:f>
              <c:strCache>
                <c:ptCount val="1"/>
                <c:pt idx="0">
                  <c:v>Ampicillin/ Sulbactam</c:v>
                </c:pt>
              </c:strCache>
            </c:strRef>
          </c:tx>
          <c:spPr>
            <a:solidFill>
              <a:srgbClr val="FFFF00"/>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Entero!$AV$362:$AV$377</c:f>
              <c:numCache>
                <c:formatCode>0.00</c:formatCode>
                <c:ptCount val="16"/>
                <c:pt idx="0">
                  <c:v>0</c:v>
                </c:pt>
                <c:pt idx="1">
                  <c:v>0</c:v>
                </c:pt>
                <c:pt idx="2">
                  <c:v>0</c:v>
                </c:pt>
                <c:pt idx="3">
                  <c:v>0</c:v>
                </c:pt>
                <c:pt idx="4">
                  <c:v>0</c:v>
                </c:pt>
                <c:pt idx="5">
                  <c:v>0</c:v>
                </c:pt>
                <c:pt idx="6">
                  <c:v>33.333333333333336</c:v>
                </c:pt>
                <c:pt idx="7">
                  <c:v>22.222222222222221</c:v>
                </c:pt>
                <c:pt idx="8">
                  <c:v>11.111111111111111</c:v>
                </c:pt>
                <c:pt idx="9">
                  <c:v>22.222222222222221</c:v>
                </c:pt>
                <c:pt idx="10">
                  <c:v>5.5555555555555554</c:v>
                </c:pt>
                <c:pt idx="11">
                  <c:v>0</c:v>
                </c:pt>
                <c:pt idx="12">
                  <c:v>5.5555555555555554</c:v>
                </c:pt>
                <c:pt idx="13">
                  <c:v>0</c:v>
                </c:pt>
                <c:pt idx="14">
                  <c:v>0</c:v>
                </c:pt>
                <c:pt idx="15">
                  <c:v>0</c:v>
                </c:pt>
              </c:numCache>
            </c:numRef>
          </c:val>
          <c:extLst>
            <c:ext xmlns:c16="http://schemas.microsoft.com/office/drawing/2014/chart" uri="{C3380CC4-5D6E-409C-BE32-E72D297353CC}">
              <c16:uniqueId val="{00000001-19A2-4290-A7A1-28FA72AB6CA2}"/>
            </c:ext>
          </c:extLst>
        </c:ser>
        <c:ser>
          <c:idx val="5"/>
          <c:order val="2"/>
          <c:tx>
            <c:strRef>
              <c:f>Entero!$AW$361</c:f>
              <c:strCache>
                <c:ptCount val="1"/>
                <c:pt idx="0">
                  <c:v>Piperacillin</c:v>
                </c:pt>
              </c:strCache>
            </c:strRef>
          </c:tx>
          <c:spPr>
            <a:solidFill>
              <a:srgbClr val="660066"/>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Entero!$AW$362:$AW$377</c:f>
              <c:numCache>
                <c:formatCode>0.00</c:formatCode>
                <c:ptCount val="16"/>
                <c:pt idx="0">
                  <c:v>0</c:v>
                </c:pt>
                <c:pt idx="1">
                  <c:v>0</c:v>
                </c:pt>
                <c:pt idx="2">
                  <c:v>0</c:v>
                </c:pt>
                <c:pt idx="3">
                  <c:v>0</c:v>
                </c:pt>
                <c:pt idx="4">
                  <c:v>38.888888888888886</c:v>
                </c:pt>
                <c:pt idx="5">
                  <c:v>0</c:v>
                </c:pt>
                <c:pt idx="6">
                  <c:v>0</c:v>
                </c:pt>
                <c:pt idx="7">
                  <c:v>5.5555555555555554</c:v>
                </c:pt>
                <c:pt idx="8">
                  <c:v>38.888888888888886</c:v>
                </c:pt>
                <c:pt idx="9">
                  <c:v>16.666666666666668</c:v>
                </c:pt>
                <c:pt idx="10">
                  <c:v>0</c:v>
                </c:pt>
                <c:pt idx="11">
                  <c:v>0</c:v>
                </c:pt>
                <c:pt idx="12">
                  <c:v>0</c:v>
                </c:pt>
                <c:pt idx="13">
                  <c:v>0</c:v>
                </c:pt>
                <c:pt idx="14">
                  <c:v>0</c:v>
                </c:pt>
                <c:pt idx="15">
                  <c:v>0</c:v>
                </c:pt>
              </c:numCache>
            </c:numRef>
          </c:val>
          <c:extLst>
            <c:ext xmlns:c16="http://schemas.microsoft.com/office/drawing/2014/chart" uri="{C3380CC4-5D6E-409C-BE32-E72D297353CC}">
              <c16:uniqueId val="{00000002-19A2-4290-A7A1-28FA72AB6CA2}"/>
            </c:ext>
          </c:extLst>
        </c:ser>
        <c:ser>
          <c:idx val="6"/>
          <c:order val="3"/>
          <c:tx>
            <c:strRef>
              <c:f>Entero!$AX$361</c:f>
              <c:strCache>
                <c:ptCount val="1"/>
                <c:pt idx="0">
                  <c:v>Piperacillin/ Tazobactam</c:v>
                </c:pt>
              </c:strCache>
            </c:strRef>
          </c:tx>
          <c:spPr>
            <a:solidFill>
              <a:srgbClr val="CC00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Entero!$AX$362:$AX$377</c:f>
              <c:numCache>
                <c:formatCode>0.00</c:formatCode>
                <c:ptCount val="16"/>
                <c:pt idx="0">
                  <c:v>0</c:v>
                </c:pt>
                <c:pt idx="1">
                  <c:v>0</c:v>
                </c:pt>
                <c:pt idx="2">
                  <c:v>0</c:v>
                </c:pt>
                <c:pt idx="3">
                  <c:v>0</c:v>
                </c:pt>
                <c:pt idx="4">
                  <c:v>33.333333333333336</c:v>
                </c:pt>
                <c:pt idx="5">
                  <c:v>0</c:v>
                </c:pt>
                <c:pt idx="6">
                  <c:v>16.666666666666668</c:v>
                </c:pt>
                <c:pt idx="7">
                  <c:v>33.333333333333336</c:v>
                </c:pt>
                <c:pt idx="8">
                  <c:v>16.666666666666668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9A2-4290-A7A1-28FA72AB6CA2}"/>
            </c:ext>
          </c:extLst>
        </c:ser>
        <c:ser>
          <c:idx val="7"/>
          <c:order val="4"/>
          <c:tx>
            <c:strRef>
              <c:f>Entero!$AY$361</c:f>
              <c:strCache>
                <c:ptCount val="1"/>
                <c:pt idx="0">
                  <c:v>Aztreonam</c:v>
                </c:pt>
              </c:strCache>
            </c:strRef>
          </c:tx>
          <c:spPr>
            <a:solidFill>
              <a:srgbClr val="FF66FF"/>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Entero!$AY$362:$AY$377</c:f>
              <c:numCache>
                <c:formatCode>0.00</c:formatCode>
                <c:ptCount val="16"/>
                <c:pt idx="0">
                  <c:v>0</c:v>
                </c:pt>
                <c:pt idx="1">
                  <c:v>0</c:v>
                </c:pt>
                <c:pt idx="2">
                  <c:v>0</c:v>
                </c:pt>
                <c:pt idx="3">
                  <c:v>83.333333333333329</c:v>
                </c:pt>
                <c:pt idx="4">
                  <c:v>0</c:v>
                </c:pt>
                <c:pt idx="5">
                  <c:v>11.111111111111111</c:v>
                </c:pt>
                <c:pt idx="6">
                  <c:v>0</c:v>
                </c:pt>
                <c:pt idx="7">
                  <c:v>5.5555555555555554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19A2-4290-A7A1-28FA72AB6CA2}"/>
            </c:ext>
          </c:extLst>
        </c:ser>
        <c:ser>
          <c:idx val="9"/>
          <c:order val="5"/>
          <c:tx>
            <c:strRef>
              <c:f>Entero!$AZ$361</c:f>
              <c:strCache>
                <c:ptCount val="1"/>
                <c:pt idx="0">
                  <c:v>Cefotaxim</c:v>
                </c:pt>
              </c:strCache>
            </c:strRef>
          </c:tx>
          <c:spPr>
            <a:solidFill>
              <a:srgbClr val="0000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Entero!$AZ$362:$AZ$377</c:f>
              <c:numCache>
                <c:formatCode>0.00</c:formatCode>
                <c:ptCount val="16"/>
                <c:pt idx="0">
                  <c:v>0</c:v>
                </c:pt>
                <c:pt idx="1">
                  <c:v>38.888888888888886</c:v>
                </c:pt>
                <c:pt idx="2">
                  <c:v>0</c:v>
                </c:pt>
                <c:pt idx="3">
                  <c:v>16.666666666666668</c:v>
                </c:pt>
                <c:pt idx="4">
                  <c:v>22.222222222222221</c:v>
                </c:pt>
                <c:pt idx="5">
                  <c:v>11.111111111111111</c:v>
                </c:pt>
                <c:pt idx="6">
                  <c:v>11.111111111111111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19A2-4290-A7A1-28FA72AB6CA2}"/>
            </c:ext>
          </c:extLst>
        </c:ser>
        <c:ser>
          <c:idx val="10"/>
          <c:order val="6"/>
          <c:tx>
            <c:strRef>
              <c:f>Entero!$BA$361</c:f>
              <c:strCache>
                <c:ptCount val="1"/>
                <c:pt idx="0">
                  <c:v>Ceftazidim</c:v>
                </c:pt>
              </c:strCache>
            </c:strRef>
          </c:tx>
          <c:spPr>
            <a:solidFill>
              <a:srgbClr val="0066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Entero!$BA$362:$BA$377</c:f>
              <c:numCache>
                <c:formatCode>0.00</c:formatCode>
                <c:ptCount val="16"/>
                <c:pt idx="0">
                  <c:v>0</c:v>
                </c:pt>
                <c:pt idx="1">
                  <c:v>0</c:v>
                </c:pt>
                <c:pt idx="2">
                  <c:v>0</c:v>
                </c:pt>
                <c:pt idx="3">
                  <c:v>61.111111111111114</c:v>
                </c:pt>
                <c:pt idx="4">
                  <c:v>0</c:v>
                </c:pt>
                <c:pt idx="5">
                  <c:v>16.666666666666668</c:v>
                </c:pt>
                <c:pt idx="6">
                  <c:v>22.222222222222221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19A2-4290-A7A1-28FA72AB6CA2}"/>
            </c:ext>
          </c:extLst>
        </c:ser>
        <c:ser>
          <c:idx val="11"/>
          <c:order val="7"/>
          <c:tx>
            <c:strRef>
              <c:f>Entero!$BB$361</c:f>
              <c:strCache>
                <c:ptCount val="1"/>
                <c:pt idx="0">
                  <c:v>Cefuroxim</c:v>
                </c:pt>
              </c:strCache>
            </c:strRef>
          </c:tx>
          <c:spPr>
            <a:solidFill>
              <a:srgbClr val="33CCFF"/>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Entero!$BB$362:$BB$377</c:f>
              <c:numCache>
                <c:formatCode>0.00</c:formatCode>
                <c:ptCount val="16"/>
                <c:pt idx="0">
                  <c:v>0</c:v>
                </c:pt>
                <c:pt idx="1">
                  <c:v>0</c:v>
                </c:pt>
                <c:pt idx="2">
                  <c:v>0</c:v>
                </c:pt>
                <c:pt idx="3">
                  <c:v>0</c:v>
                </c:pt>
                <c:pt idx="4">
                  <c:v>0</c:v>
                </c:pt>
                <c:pt idx="5">
                  <c:v>0</c:v>
                </c:pt>
                <c:pt idx="6">
                  <c:v>16.666666666666668</c:v>
                </c:pt>
                <c:pt idx="7">
                  <c:v>27.777777777777779</c:v>
                </c:pt>
                <c:pt idx="8">
                  <c:v>22.222222222222221</c:v>
                </c:pt>
                <c:pt idx="9">
                  <c:v>16.666666666666668</c:v>
                </c:pt>
                <c:pt idx="10">
                  <c:v>11.111111111111111</c:v>
                </c:pt>
                <c:pt idx="11">
                  <c:v>5.5555555555555554</c:v>
                </c:pt>
                <c:pt idx="12">
                  <c:v>0</c:v>
                </c:pt>
                <c:pt idx="13">
                  <c:v>0</c:v>
                </c:pt>
                <c:pt idx="14">
                  <c:v>0</c:v>
                </c:pt>
                <c:pt idx="15">
                  <c:v>0</c:v>
                </c:pt>
              </c:numCache>
            </c:numRef>
          </c:val>
          <c:extLst>
            <c:ext xmlns:c16="http://schemas.microsoft.com/office/drawing/2014/chart" uri="{C3380CC4-5D6E-409C-BE32-E72D297353CC}">
              <c16:uniqueId val="{00000007-19A2-4290-A7A1-28FA72AB6CA2}"/>
            </c:ext>
          </c:extLst>
        </c:ser>
        <c:ser>
          <c:idx val="12"/>
          <c:order val="8"/>
          <c:tx>
            <c:strRef>
              <c:f>Entero!$BC$361</c:f>
              <c:strCache>
                <c:ptCount val="1"/>
                <c:pt idx="0">
                  <c:v>Imipenem</c:v>
                </c:pt>
              </c:strCache>
            </c:strRef>
          </c:tx>
          <c:spPr>
            <a:solidFill>
              <a:srgbClr val="00CC00"/>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Entero!$BC$362:$BC$377</c:f>
              <c:numCache>
                <c:formatCode>0.00</c:formatCode>
                <c:ptCount val="16"/>
                <c:pt idx="0">
                  <c:v>0</c:v>
                </c:pt>
                <c:pt idx="1">
                  <c:v>0</c:v>
                </c:pt>
                <c:pt idx="2">
                  <c:v>44.444444444444443</c:v>
                </c:pt>
                <c:pt idx="3">
                  <c:v>0</c:v>
                </c:pt>
                <c:pt idx="4">
                  <c:v>44.444444444444443</c:v>
                </c:pt>
                <c:pt idx="5">
                  <c:v>11.111111111111111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19A2-4290-A7A1-28FA72AB6CA2}"/>
            </c:ext>
          </c:extLst>
        </c:ser>
        <c:ser>
          <c:idx val="13"/>
          <c:order val="9"/>
          <c:tx>
            <c:strRef>
              <c:f>Entero!$BD$361</c:f>
              <c:strCache>
                <c:ptCount val="1"/>
                <c:pt idx="0">
                  <c:v>Meropenem</c:v>
                </c:pt>
              </c:strCache>
            </c:strRef>
          </c:tx>
          <c:spPr>
            <a:solidFill>
              <a:schemeClr val="accent6">
                <a:lumMod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Entero!$BD$362:$BD$377</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19A2-4290-A7A1-28FA72AB6CA2}"/>
            </c:ext>
          </c:extLst>
        </c:ser>
        <c:ser>
          <c:idx val="14"/>
          <c:order val="10"/>
          <c:tx>
            <c:strRef>
              <c:f>Entero!$BE$361</c:f>
              <c:strCache>
                <c:ptCount val="1"/>
                <c:pt idx="0">
                  <c:v>Colistin</c:v>
                </c:pt>
              </c:strCache>
            </c:strRef>
          </c:tx>
          <c:spPr>
            <a:solidFill>
              <a:schemeClr val="accent6">
                <a:lumMod val="75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Entero!$BE$362:$BE$377</c:f>
              <c:numCache>
                <c:formatCode>0.00</c:formatCode>
                <c:ptCount val="16"/>
                <c:pt idx="0">
                  <c:v>0</c:v>
                </c:pt>
                <c:pt idx="1">
                  <c:v>0</c:v>
                </c:pt>
                <c:pt idx="2">
                  <c:v>0</c:v>
                </c:pt>
                <c:pt idx="3">
                  <c:v>17.647058823529413</c:v>
                </c:pt>
                <c:pt idx="4">
                  <c:v>64.705882352941174</c:v>
                </c:pt>
                <c:pt idx="5">
                  <c:v>17.647058823529413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19A2-4290-A7A1-28FA72AB6CA2}"/>
            </c:ext>
          </c:extLst>
        </c:ser>
        <c:ser>
          <c:idx val="15"/>
          <c:order val="11"/>
          <c:tx>
            <c:strRef>
              <c:f>Entero!$BF$361</c:f>
              <c:strCache>
                <c:ptCount val="1"/>
                <c:pt idx="0">
                  <c:v>Amikacin</c:v>
                </c:pt>
              </c:strCache>
            </c:strRef>
          </c:tx>
          <c:spPr>
            <a:solidFill>
              <a:schemeClr val="accent6">
                <a:lumMod val="20000"/>
                <a:lumOff val="8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Entero!$BF$362:$BF$377</c:f>
              <c:numCache>
                <c:formatCode>0.00</c:formatCode>
                <c:ptCount val="16"/>
                <c:pt idx="0">
                  <c:v>0</c:v>
                </c:pt>
                <c:pt idx="1">
                  <c:v>0</c:v>
                </c:pt>
                <c:pt idx="2">
                  <c:v>0</c:v>
                </c:pt>
                <c:pt idx="3">
                  <c:v>0</c:v>
                </c:pt>
                <c:pt idx="4">
                  <c:v>100</c:v>
                </c:pt>
                <c:pt idx="5">
                  <c:v>0</c:v>
                </c:pt>
                <c:pt idx="6">
                  <c:v>0</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19A2-4290-A7A1-28FA72AB6CA2}"/>
            </c:ext>
          </c:extLst>
        </c:ser>
        <c:ser>
          <c:idx val="16"/>
          <c:order val="12"/>
          <c:tx>
            <c:strRef>
              <c:f>Entero!$BG$361</c:f>
              <c:strCache>
                <c:ptCount val="1"/>
                <c:pt idx="0">
                  <c:v>Gentamicin</c:v>
                </c:pt>
              </c:strCache>
            </c:strRef>
          </c:tx>
          <c:spPr>
            <a:solidFill>
              <a:schemeClr val="bg2">
                <a:lumMod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Entero!$BG$362:$BG$377</c:f>
              <c:numCache>
                <c:formatCode>0.00</c:formatCode>
                <c:ptCount val="16"/>
                <c:pt idx="0">
                  <c:v>0</c:v>
                </c:pt>
                <c:pt idx="1">
                  <c:v>0</c:v>
                </c:pt>
                <c:pt idx="2">
                  <c:v>94.117647058823536</c:v>
                </c:pt>
                <c:pt idx="3">
                  <c:v>0</c:v>
                </c:pt>
                <c:pt idx="4">
                  <c:v>5.882352941176471</c:v>
                </c:pt>
                <c:pt idx="5">
                  <c:v>0</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19A2-4290-A7A1-28FA72AB6CA2}"/>
            </c:ext>
          </c:extLst>
        </c:ser>
        <c:ser>
          <c:idx val="17"/>
          <c:order val="13"/>
          <c:tx>
            <c:strRef>
              <c:f>Entero!$BH$361</c:f>
              <c:strCache>
                <c:ptCount val="1"/>
                <c:pt idx="0">
                  <c:v>Tobramycin</c:v>
                </c:pt>
              </c:strCache>
            </c:strRef>
          </c:tx>
          <c:spPr>
            <a:solidFill>
              <a:schemeClr val="accent4">
                <a:lumMod val="75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Entero!$BH$362:$BH$377</c:f>
              <c:numCache>
                <c:formatCode>0.00</c:formatCode>
                <c:ptCount val="16"/>
                <c:pt idx="0">
                  <c:v>0</c:v>
                </c:pt>
                <c:pt idx="1">
                  <c:v>0</c:v>
                </c:pt>
                <c:pt idx="2">
                  <c:v>68.75</c:v>
                </c:pt>
                <c:pt idx="3">
                  <c:v>0</c:v>
                </c:pt>
                <c:pt idx="4">
                  <c:v>31.25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19A2-4290-A7A1-28FA72AB6CA2}"/>
            </c:ext>
          </c:extLst>
        </c:ser>
        <c:ser>
          <c:idx val="18"/>
          <c:order val="14"/>
          <c:tx>
            <c:strRef>
              <c:f>Entero!$BI$361</c:f>
              <c:strCache>
                <c:ptCount val="1"/>
                <c:pt idx="0">
                  <c:v>Fosfomycin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Entero!$BI$362:$BI$377</c:f>
              <c:numCache>
                <c:formatCode>0.00</c:formatCode>
                <c:ptCount val="16"/>
                <c:pt idx="0">
                  <c:v>0</c:v>
                </c:pt>
                <c:pt idx="1">
                  <c:v>0</c:v>
                </c:pt>
                <c:pt idx="2">
                  <c:v>0</c:v>
                </c:pt>
                <c:pt idx="3">
                  <c:v>0</c:v>
                </c:pt>
                <c:pt idx="4">
                  <c:v>0</c:v>
                </c:pt>
                <c:pt idx="5">
                  <c:v>0</c:v>
                </c:pt>
                <c:pt idx="6">
                  <c:v>0</c:v>
                </c:pt>
                <c:pt idx="7">
                  <c:v>5.5555555555555554</c:v>
                </c:pt>
                <c:pt idx="8">
                  <c:v>0</c:v>
                </c:pt>
                <c:pt idx="9">
                  <c:v>0</c:v>
                </c:pt>
                <c:pt idx="10">
                  <c:v>22.222222222222221</c:v>
                </c:pt>
                <c:pt idx="11">
                  <c:v>22.222222222222221</c:v>
                </c:pt>
                <c:pt idx="12">
                  <c:v>27.777777777777779</c:v>
                </c:pt>
                <c:pt idx="13">
                  <c:v>5.5555555555555554</c:v>
                </c:pt>
                <c:pt idx="14">
                  <c:v>16.666666666666668</c:v>
                </c:pt>
                <c:pt idx="15">
                  <c:v>0</c:v>
                </c:pt>
              </c:numCache>
            </c:numRef>
          </c:val>
          <c:extLst>
            <c:ext xmlns:c16="http://schemas.microsoft.com/office/drawing/2014/chart" uri="{C3380CC4-5D6E-409C-BE32-E72D297353CC}">
              <c16:uniqueId val="{0000000E-19A2-4290-A7A1-28FA72AB6CA2}"/>
            </c:ext>
          </c:extLst>
        </c:ser>
        <c:ser>
          <c:idx val="19"/>
          <c:order val="15"/>
          <c:tx>
            <c:strRef>
              <c:f>Entero!$BJ$361</c:f>
              <c:strCache>
                <c:ptCount val="1"/>
                <c:pt idx="0">
                  <c:v>Cotrimoxazol</c:v>
                </c:pt>
              </c:strCache>
            </c:strRef>
          </c:tx>
          <c:spPr>
            <a:solidFill>
              <a:schemeClr val="accent4">
                <a:lumMod val="60000"/>
                <a:lumOff val="4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Entero!$BJ$362:$BJ$377</c:f>
              <c:numCache>
                <c:formatCode>0.00</c:formatCode>
                <c:ptCount val="16"/>
                <c:pt idx="0">
                  <c:v>0</c:v>
                </c:pt>
                <c:pt idx="1">
                  <c:v>0</c:v>
                </c:pt>
                <c:pt idx="2">
                  <c:v>94.444444444444443</c:v>
                </c:pt>
                <c:pt idx="3">
                  <c:v>0</c:v>
                </c:pt>
                <c:pt idx="4">
                  <c:v>0</c:v>
                </c:pt>
                <c:pt idx="5">
                  <c:v>0</c:v>
                </c:pt>
                <c:pt idx="6">
                  <c:v>0</c:v>
                </c:pt>
                <c:pt idx="7">
                  <c:v>0</c:v>
                </c:pt>
                <c:pt idx="8">
                  <c:v>5.5555555555555554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19A2-4290-A7A1-28FA72AB6CA2}"/>
            </c:ext>
          </c:extLst>
        </c:ser>
        <c:ser>
          <c:idx val="20"/>
          <c:order val="16"/>
          <c:tx>
            <c:strRef>
              <c:f>Entero!$BK$361</c:f>
              <c:strCache>
                <c:ptCount val="1"/>
                <c:pt idx="0">
                  <c:v>Ciprofloxacin</c:v>
                </c:pt>
              </c:strCache>
            </c:strRef>
          </c:tx>
          <c:spPr>
            <a:solidFill>
              <a:schemeClr val="accent4">
                <a:lumMod val="20000"/>
                <a:lumOff val="8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Entero!$BK$362:$BK$377</c:f>
              <c:numCache>
                <c:formatCode>0.00</c:formatCode>
                <c:ptCount val="16"/>
                <c:pt idx="0">
                  <c:v>0</c:v>
                </c:pt>
                <c:pt idx="1">
                  <c:v>83.333333333333329</c:v>
                </c:pt>
                <c:pt idx="2">
                  <c:v>11.111111111111111</c:v>
                </c:pt>
                <c:pt idx="3">
                  <c:v>0</c:v>
                </c:pt>
                <c:pt idx="4">
                  <c:v>0</c:v>
                </c:pt>
                <c:pt idx="5">
                  <c:v>0</c:v>
                </c:pt>
                <c:pt idx="6">
                  <c:v>5.5555555555555554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19A2-4290-A7A1-28FA72AB6CA2}"/>
            </c:ext>
          </c:extLst>
        </c:ser>
        <c:ser>
          <c:idx val="21"/>
          <c:order val="17"/>
          <c:tx>
            <c:strRef>
              <c:f>Entero!$BL$361</c:f>
              <c:strCache>
                <c:ptCount val="1"/>
                <c:pt idx="0">
                  <c:v>Levofloxacin</c:v>
                </c:pt>
              </c:strCache>
            </c:strRef>
          </c:tx>
          <c:spPr>
            <a:solidFill>
              <a:schemeClr val="tx1">
                <a:lumMod val="50000"/>
                <a:lumOff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Entero!$BL$362:$BL$377</c:f>
              <c:numCache>
                <c:formatCode>0.00</c:formatCode>
                <c:ptCount val="16"/>
                <c:pt idx="0">
                  <c:v>0</c:v>
                </c:pt>
                <c:pt idx="1">
                  <c:v>72.222222222222229</c:v>
                </c:pt>
                <c:pt idx="2">
                  <c:v>0</c:v>
                </c:pt>
                <c:pt idx="3">
                  <c:v>16.666666666666668</c:v>
                </c:pt>
                <c:pt idx="4">
                  <c:v>5.5555555555555554</c:v>
                </c:pt>
                <c:pt idx="5">
                  <c:v>0</c:v>
                </c:pt>
                <c:pt idx="6">
                  <c:v>0</c:v>
                </c:pt>
                <c:pt idx="7">
                  <c:v>5.5555555555555554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19A2-4290-A7A1-28FA72AB6CA2}"/>
            </c:ext>
          </c:extLst>
        </c:ser>
        <c:ser>
          <c:idx val="22"/>
          <c:order val="18"/>
          <c:tx>
            <c:strRef>
              <c:f>Entero!$BM$361</c:f>
              <c:strCache>
                <c:ptCount val="1"/>
                <c:pt idx="0">
                  <c:v>Moxifloxacin</c:v>
                </c:pt>
              </c:strCache>
            </c:strRef>
          </c:tx>
          <c:spPr>
            <a:solidFill>
              <a:srgbClr val="CCFF66"/>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Entero!$BM$362:$BM$377</c:f>
              <c:numCache>
                <c:formatCode>0.00</c:formatCode>
                <c:ptCount val="16"/>
                <c:pt idx="0">
                  <c:v>0</c:v>
                </c:pt>
                <c:pt idx="1">
                  <c:v>0</c:v>
                </c:pt>
                <c:pt idx="2">
                  <c:v>50</c:v>
                </c:pt>
                <c:pt idx="3">
                  <c:v>44.444444444444443</c:v>
                </c:pt>
                <c:pt idx="4">
                  <c:v>0</c:v>
                </c:pt>
                <c:pt idx="5">
                  <c:v>0</c:v>
                </c:pt>
                <c:pt idx="6">
                  <c:v>0</c:v>
                </c:pt>
                <c:pt idx="7">
                  <c:v>5.5555555555555554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19A2-4290-A7A1-28FA72AB6CA2}"/>
            </c:ext>
          </c:extLst>
        </c:ser>
        <c:ser>
          <c:idx val="0"/>
          <c:order val="19"/>
          <c:tx>
            <c:strRef>
              <c:f>Entero!$BN$361</c:f>
              <c:strCache>
                <c:ptCount val="1"/>
                <c:pt idx="0">
                  <c:v>Doxycyclin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Entero!$BN$362:$BN$377</c:f>
              <c:numCache>
                <c:formatCode>0.00</c:formatCode>
                <c:ptCount val="16"/>
                <c:pt idx="0">
                  <c:v>0</c:v>
                </c:pt>
                <c:pt idx="1">
                  <c:v>0</c:v>
                </c:pt>
                <c:pt idx="2">
                  <c:v>5.5555555555555554</c:v>
                </c:pt>
                <c:pt idx="3">
                  <c:v>0</c:v>
                </c:pt>
                <c:pt idx="4">
                  <c:v>38.888888888888886</c:v>
                </c:pt>
                <c:pt idx="5">
                  <c:v>33.333333333333336</c:v>
                </c:pt>
                <c:pt idx="6">
                  <c:v>11.111111111111111</c:v>
                </c:pt>
                <c:pt idx="7">
                  <c:v>5.5555555555555554</c:v>
                </c:pt>
                <c:pt idx="8">
                  <c:v>5.5555555555555554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19A2-4290-A7A1-28FA72AB6CA2}"/>
            </c:ext>
          </c:extLst>
        </c:ser>
        <c:ser>
          <c:idx val="1"/>
          <c:order val="20"/>
          <c:tx>
            <c:strRef>
              <c:f>Entero!$BO$361</c:f>
              <c:strCache>
                <c:ptCount val="1"/>
                <c:pt idx="0">
                  <c:v>Tigecyclin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Entero!$BO$362:$BO$377</c:f>
              <c:numCache>
                <c:formatCode>0.00</c:formatCode>
                <c:ptCount val="16"/>
                <c:pt idx="0">
                  <c:v>0</c:v>
                </c:pt>
                <c:pt idx="1">
                  <c:v>72.222222222222229</c:v>
                </c:pt>
                <c:pt idx="2">
                  <c:v>0</c:v>
                </c:pt>
                <c:pt idx="3">
                  <c:v>22.222222222222221</c:v>
                </c:pt>
                <c:pt idx="4">
                  <c:v>5.5555555555555554</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19A2-4290-A7A1-28FA72AB6CA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Entero!$AU$427</c:f>
              <c:strCache>
                <c:ptCount val="1"/>
                <c:pt idx="0">
                  <c:v>Ampicillin</c:v>
                </c:pt>
              </c:strCache>
            </c:strRef>
          </c:tx>
          <c:spPr>
            <a:solidFill>
              <a:srgbClr val="FFCC99"/>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Entero!$AU$428:$AU$443</c:f>
              <c:numCache>
                <c:formatCode>0.00</c:formatCode>
                <c:ptCount val="16"/>
                <c:pt idx="0">
                  <c:v>0</c:v>
                </c:pt>
                <c:pt idx="1">
                  <c:v>0</c:v>
                </c:pt>
                <c:pt idx="2">
                  <c:v>0</c:v>
                </c:pt>
                <c:pt idx="3">
                  <c:v>0</c:v>
                </c:pt>
                <c:pt idx="4">
                  <c:v>0</c:v>
                </c:pt>
                <c:pt idx="5">
                  <c:v>0</c:v>
                </c:pt>
                <c:pt idx="6">
                  <c:v>1.2195121951219512</c:v>
                </c:pt>
                <c:pt idx="7">
                  <c:v>2.4390243902439024</c:v>
                </c:pt>
                <c:pt idx="8">
                  <c:v>2.4390243902439024</c:v>
                </c:pt>
                <c:pt idx="9">
                  <c:v>1.2195121951219512</c:v>
                </c:pt>
                <c:pt idx="10">
                  <c:v>0</c:v>
                </c:pt>
                <c:pt idx="11">
                  <c:v>1.2195121951219512</c:v>
                </c:pt>
                <c:pt idx="12">
                  <c:v>91.463414634146346</c:v>
                </c:pt>
                <c:pt idx="13">
                  <c:v>0</c:v>
                </c:pt>
                <c:pt idx="14">
                  <c:v>0</c:v>
                </c:pt>
                <c:pt idx="15">
                  <c:v>0</c:v>
                </c:pt>
              </c:numCache>
            </c:numRef>
          </c:val>
          <c:extLst>
            <c:ext xmlns:c16="http://schemas.microsoft.com/office/drawing/2014/chart" uri="{C3380CC4-5D6E-409C-BE32-E72D297353CC}">
              <c16:uniqueId val="{00000000-9DE7-400E-B2B3-8573C0E9EA4E}"/>
            </c:ext>
          </c:extLst>
        </c:ser>
        <c:ser>
          <c:idx val="4"/>
          <c:order val="1"/>
          <c:tx>
            <c:strRef>
              <c:f>Entero!$AV$427</c:f>
              <c:strCache>
                <c:ptCount val="1"/>
                <c:pt idx="0">
                  <c:v>Ampicillin/ Sulbactam</c:v>
                </c:pt>
              </c:strCache>
            </c:strRef>
          </c:tx>
          <c:spPr>
            <a:solidFill>
              <a:srgbClr val="FFFF00"/>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Entero!$AV$428:$AV$443</c:f>
              <c:numCache>
                <c:formatCode>0.00</c:formatCode>
                <c:ptCount val="16"/>
                <c:pt idx="0">
                  <c:v>0</c:v>
                </c:pt>
                <c:pt idx="1">
                  <c:v>0</c:v>
                </c:pt>
                <c:pt idx="2">
                  <c:v>0</c:v>
                </c:pt>
                <c:pt idx="3">
                  <c:v>0</c:v>
                </c:pt>
                <c:pt idx="4">
                  <c:v>0</c:v>
                </c:pt>
                <c:pt idx="5">
                  <c:v>1.2195121951219512</c:v>
                </c:pt>
                <c:pt idx="6">
                  <c:v>13.414634146341463</c:v>
                </c:pt>
                <c:pt idx="7">
                  <c:v>31.707317073170731</c:v>
                </c:pt>
                <c:pt idx="8">
                  <c:v>29.26829268292683</c:v>
                </c:pt>
                <c:pt idx="9">
                  <c:v>13.414634146341463</c:v>
                </c:pt>
                <c:pt idx="10">
                  <c:v>3.6585365853658538</c:v>
                </c:pt>
                <c:pt idx="11">
                  <c:v>4.8780487804878048</c:v>
                </c:pt>
                <c:pt idx="12">
                  <c:v>2.4390243902439024</c:v>
                </c:pt>
                <c:pt idx="13">
                  <c:v>0</c:v>
                </c:pt>
                <c:pt idx="14">
                  <c:v>0</c:v>
                </c:pt>
                <c:pt idx="15">
                  <c:v>0</c:v>
                </c:pt>
              </c:numCache>
            </c:numRef>
          </c:val>
          <c:extLst>
            <c:ext xmlns:c16="http://schemas.microsoft.com/office/drawing/2014/chart" uri="{C3380CC4-5D6E-409C-BE32-E72D297353CC}">
              <c16:uniqueId val="{00000001-9DE7-400E-B2B3-8573C0E9EA4E}"/>
            </c:ext>
          </c:extLst>
        </c:ser>
        <c:ser>
          <c:idx val="5"/>
          <c:order val="2"/>
          <c:tx>
            <c:strRef>
              <c:f>Entero!$AW$427</c:f>
              <c:strCache>
                <c:ptCount val="1"/>
                <c:pt idx="0">
                  <c:v>Piperacillin</c:v>
                </c:pt>
              </c:strCache>
            </c:strRef>
          </c:tx>
          <c:spPr>
            <a:solidFill>
              <a:srgbClr val="660066"/>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Entero!$AW$428:$AW$443</c:f>
              <c:numCache>
                <c:formatCode>0.00</c:formatCode>
                <c:ptCount val="16"/>
                <c:pt idx="0">
                  <c:v>0</c:v>
                </c:pt>
                <c:pt idx="1">
                  <c:v>0</c:v>
                </c:pt>
                <c:pt idx="2">
                  <c:v>0</c:v>
                </c:pt>
                <c:pt idx="3">
                  <c:v>0</c:v>
                </c:pt>
                <c:pt idx="4">
                  <c:v>34.146341463414636</c:v>
                </c:pt>
                <c:pt idx="5">
                  <c:v>0</c:v>
                </c:pt>
                <c:pt idx="6">
                  <c:v>9.7560975609756095</c:v>
                </c:pt>
                <c:pt idx="7">
                  <c:v>9.7560975609756095</c:v>
                </c:pt>
                <c:pt idx="8">
                  <c:v>3.6585365853658538</c:v>
                </c:pt>
                <c:pt idx="9">
                  <c:v>9.7560975609756095</c:v>
                </c:pt>
                <c:pt idx="10">
                  <c:v>4.8780487804878048</c:v>
                </c:pt>
                <c:pt idx="11">
                  <c:v>2.4390243902439024</c:v>
                </c:pt>
                <c:pt idx="12">
                  <c:v>8.536585365853659</c:v>
                </c:pt>
                <c:pt idx="13">
                  <c:v>17.073170731707318</c:v>
                </c:pt>
                <c:pt idx="14">
                  <c:v>0</c:v>
                </c:pt>
                <c:pt idx="15">
                  <c:v>0</c:v>
                </c:pt>
              </c:numCache>
            </c:numRef>
          </c:val>
          <c:extLst>
            <c:ext xmlns:c16="http://schemas.microsoft.com/office/drawing/2014/chart" uri="{C3380CC4-5D6E-409C-BE32-E72D297353CC}">
              <c16:uniqueId val="{00000002-9DE7-400E-B2B3-8573C0E9EA4E}"/>
            </c:ext>
          </c:extLst>
        </c:ser>
        <c:ser>
          <c:idx val="6"/>
          <c:order val="3"/>
          <c:tx>
            <c:strRef>
              <c:f>Entero!$AX$427</c:f>
              <c:strCache>
                <c:ptCount val="1"/>
                <c:pt idx="0">
                  <c:v>Piperacillin/ Tazobactam</c:v>
                </c:pt>
              </c:strCache>
            </c:strRef>
          </c:tx>
          <c:spPr>
            <a:solidFill>
              <a:srgbClr val="CC00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Entero!$AX$428:$AX$443</c:f>
              <c:numCache>
                <c:formatCode>0.00</c:formatCode>
                <c:ptCount val="16"/>
                <c:pt idx="0">
                  <c:v>0</c:v>
                </c:pt>
                <c:pt idx="1">
                  <c:v>0</c:v>
                </c:pt>
                <c:pt idx="2">
                  <c:v>0</c:v>
                </c:pt>
                <c:pt idx="3">
                  <c:v>0</c:v>
                </c:pt>
                <c:pt idx="4">
                  <c:v>84.146341463414629</c:v>
                </c:pt>
                <c:pt idx="5">
                  <c:v>0</c:v>
                </c:pt>
                <c:pt idx="6">
                  <c:v>7.3170731707317076</c:v>
                </c:pt>
                <c:pt idx="7">
                  <c:v>3.6585365853658538</c:v>
                </c:pt>
                <c:pt idx="8">
                  <c:v>2.4390243902439024</c:v>
                </c:pt>
                <c:pt idx="9">
                  <c:v>1.2195121951219512</c:v>
                </c:pt>
                <c:pt idx="10">
                  <c:v>0</c:v>
                </c:pt>
                <c:pt idx="11">
                  <c:v>0</c:v>
                </c:pt>
                <c:pt idx="12">
                  <c:v>0</c:v>
                </c:pt>
                <c:pt idx="13">
                  <c:v>1.2195121951219512</c:v>
                </c:pt>
                <c:pt idx="14">
                  <c:v>0</c:v>
                </c:pt>
                <c:pt idx="15">
                  <c:v>0</c:v>
                </c:pt>
              </c:numCache>
            </c:numRef>
          </c:val>
          <c:extLst>
            <c:ext xmlns:c16="http://schemas.microsoft.com/office/drawing/2014/chart" uri="{C3380CC4-5D6E-409C-BE32-E72D297353CC}">
              <c16:uniqueId val="{00000003-9DE7-400E-B2B3-8573C0E9EA4E}"/>
            </c:ext>
          </c:extLst>
        </c:ser>
        <c:ser>
          <c:idx val="7"/>
          <c:order val="4"/>
          <c:tx>
            <c:strRef>
              <c:f>Entero!$AY$427</c:f>
              <c:strCache>
                <c:ptCount val="1"/>
                <c:pt idx="0">
                  <c:v>Aztreonam</c:v>
                </c:pt>
              </c:strCache>
            </c:strRef>
          </c:tx>
          <c:spPr>
            <a:solidFill>
              <a:srgbClr val="FF66FF"/>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Entero!$AY$428:$AY$443</c:f>
              <c:numCache>
                <c:formatCode>0.00</c:formatCode>
                <c:ptCount val="16"/>
                <c:pt idx="0">
                  <c:v>0</c:v>
                </c:pt>
                <c:pt idx="1">
                  <c:v>0</c:v>
                </c:pt>
                <c:pt idx="2">
                  <c:v>0</c:v>
                </c:pt>
                <c:pt idx="3">
                  <c:v>79.268292682926827</c:v>
                </c:pt>
                <c:pt idx="4">
                  <c:v>0</c:v>
                </c:pt>
                <c:pt idx="5">
                  <c:v>2.4390243902439024</c:v>
                </c:pt>
                <c:pt idx="6">
                  <c:v>1.2195121951219512</c:v>
                </c:pt>
                <c:pt idx="7">
                  <c:v>2.4390243902439024</c:v>
                </c:pt>
                <c:pt idx="8">
                  <c:v>3.6585365853658538</c:v>
                </c:pt>
                <c:pt idx="9">
                  <c:v>0</c:v>
                </c:pt>
                <c:pt idx="10">
                  <c:v>1.2195121951219512</c:v>
                </c:pt>
                <c:pt idx="11">
                  <c:v>9.7560975609756095</c:v>
                </c:pt>
                <c:pt idx="12">
                  <c:v>0</c:v>
                </c:pt>
                <c:pt idx="13">
                  <c:v>0</c:v>
                </c:pt>
                <c:pt idx="14">
                  <c:v>0</c:v>
                </c:pt>
                <c:pt idx="15">
                  <c:v>0</c:v>
                </c:pt>
              </c:numCache>
            </c:numRef>
          </c:val>
          <c:extLst>
            <c:ext xmlns:c16="http://schemas.microsoft.com/office/drawing/2014/chart" uri="{C3380CC4-5D6E-409C-BE32-E72D297353CC}">
              <c16:uniqueId val="{00000004-9DE7-400E-B2B3-8573C0E9EA4E}"/>
            </c:ext>
          </c:extLst>
        </c:ser>
        <c:ser>
          <c:idx val="9"/>
          <c:order val="5"/>
          <c:tx>
            <c:strRef>
              <c:f>Entero!$AZ$427</c:f>
              <c:strCache>
                <c:ptCount val="1"/>
                <c:pt idx="0">
                  <c:v>Cefotaxim</c:v>
                </c:pt>
              </c:strCache>
            </c:strRef>
          </c:tx>
          <c:spPr>
            <a:solidFill>
              <a:srgbClr val="0000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Entero!$AZ$428:$AZ$443</c:f>
              <c:numCache>
                <c:formatCode>0.00</c:formatCode>
                <c:ptCount val="16"/>
                <c:pt idx="0">
                  <c:v>0</c:v>
                </c:pt>
                <c:pt idx="1">
                  <c:v>62.195121951219512</c:v>
                </c:pt>
                <c:pt idx="2">
                  <c:v>0</c:v>
                </c:pt>
                <c:pt idx="3">
                  <c:v>12.195121951219512</c:v>
                </c:pt>
                <c:pt idx="4">
                  <c:v>3.6585365853658538</c:v>
                </c:pt>
                <c:pt idx="5">
                  <c:v>2.4390243902439024</c:v>
                </c:pt>
                <c:pt idx="6">
                  <c:v>3.6585365853658538</c:v>
                </c:pt>
                <c:pt idx="7">
                  <c:v>1.2195121951219512</c:v>
                </c:pt>
                <c:pt idx="8">
                  <c:v>1.2195121951219512</c:v>
                </c:pt>
                <c:pt idx="9">
                  <c:v>2.4390243902439024</c:v>
                </c:pt>
                <c:pt idx="10">
                  <c:v>10.975609756097562</c:v>
                </c:pt>
                <c:pt idx="11">
                  <c:v>0</c:v>
                </c:pt>
                <c:pt idx="12">
                  <c:v>0</c:v>
                </c:pt>
                <c:pt idx="13">
                  <c:v>0</c:v>
                </c:pt>
                <c:pt idx="14">
                  <c:v>0</c:v>
                </c:pt>
                <c:pt idx="15">
                  <c:v>0</c:v>
                </c:pt>
              </c:numCache>
            </c:numRef>
          </c:val>
          <c:extLst>
            <c:ext xmlns:c16="http://schemas.microsoft.com/office/drawing/2014/chart" uri="{C3380CC4-5D6E-409C-BE32-E72D297353CC}">
              <c16:uniqueId val="{00000005-9DE7-400E-B2B3-8573C0E9EA4E}"/>
            </c:ext>
          </c:extLst>
        </c:ser>
        <c:ser>
          <c:idx val="10"/>
          <c:order val="6"/>
          <c:tx>
            <c:strRef>
              <c:f>Entero!$BA$427</c:f>
              <c:strCache>
                <c:ptCount val="1"/>
                <c:pt idx="0">
                  <c:v>Ceftazidim</c:v>
                </c:pt>
              </c:strCache>
            </c:strRef>
          </c:tx>
          <c:spPr>
            <a:solidFill>
              <a:srgbClr val="0066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Entero!$BA$428:$BA$443</c:f>
              <c:numCache>
                <c:formatCode>0.00</c:formatCode>
                <c:ptCount val="16"/>
                <c:pt idx="0">
                  <c:v>0</c:v>
                </c:pt>
                <c:pt idx="1">
                  <c:v>0</c:v>
                </c:pt>
                <c:pt idx="2">
                  <c:v>2.4691358024691357</c:v>
                </c:pt>
                <c:pt idx="3">
                  <c:v>76.543209876543216</c:v>
                </c:pt>
                <c:pt idx="4">
                  <c:v>0</c:v>
                </c:pt>
                <c:pt idx="5">
                  <c:v>3.7037037037037037</c:v>
                </c:pt>
                <c:pt idx="6">
                  <c:v>3.7037037037037037</c:v>
                </c:pt>
                <c:pt idx="7">
                  <c:v>3.7037037037037037</c:v>
                </c:pt>
                <c:pt idx="8">
                  <c:v>2.4691358024691357</c:v>
                </c:pt>
                <c:pt idx="9">
                  <c:v>2.4691358024691357</c:v>
                </c:pt>
                <c:pt idx="10">
                  <c:v>1.2345679012345678</c:v>
                </c:pt>
                <c:pt idx="11">
                  <c:v>1.2345679012345678</c:v>
                </c:pt>
                <c:pt idx="12">
                  <c:v>2.4691358024691357</c:v>
                </c:pt>
                <c:pt idx="13">
                  <c:v>0</c:v>
                </c:pt>
                <c:pt idx="14">
                  <c:v>0</c:v>
                </c:pt>
                <c:pt idx="15">
                  <c:v>0</c:v>
                </c:pt>
              </c:numCache>
            </c:numRef>
          </c:val>
          <c:extLst>
            <c:ext xmlns:c16="http://schemas.microsoft.com/office/drawing/2014/chart" uri="{C3380CC4-5D6E-409C-BE32-E72D297353CC}">
              <c16:uniqueId val="{00000006-9DE7-400E-B2B3-8573C0E9EA4E}"/>
            </c:ext>
          </c:extLst>
        </c:ser>
        <c:ser>
          <c:idx val="11"/>
          <c:order val="7"/>
          <c:tx>
            <c:strRef>
              <c:f>Entero!$BB$427</c:f>
              <c:strCache>
                <c:ptCount val="1"/>
                <c:pt idx="0">
                  <c:v>Cefuroxim</c:v>
                </c:pt>
              </c:strCache>
            </c:strRef>
          </c:tx>
          <c:spPr>
            <a:solidFill>
              <a:srgbClr val="33CCFF"/>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Entero!$BB$428:$BB$443</c:f>
              <c:numCache>
                <c:formatCode>0.00</c:formatCode>
                <c:ptCount val="16"/>
                <c:pt idx="0">
                  <c:v>0</c:v>
                </c:pt>
                <c:pt idx="1">
                  <c:v>0</c:v>
                </c:pt>
                <c:pt idx="2">
                  <c:v>0</c:v>
                </c:pt>
                <c:pt idx="3">
                  <c:v>0</c:v>
                </c:pt>
                <c:pt idx="4">
                  <c:v>0</c:v>
                </c:pt>
                <c:pt idx="5">
                  <c:v>0</c:v>
                </c:pt>
                <c:pt idx="6">
                  <c:v>1.2195121951219512</c:v>
                </c:pt>
                <c:pt idx="7">
                  <c:v>2.4390243902439024</c:v>
                </c:pt>
                <c:pt idx="8">
                  <c:v>3.6585365853658538</c:v>
                </c:pt>
                <c:pt idx="9">
                  <c:v>2.4390243902439024</c:v>
                </c:pt>
                <c:pt idx="10">
                  <c:v>0</c:v>
                </c:pt>
                <c:pt idx="11">
                  <c:v>1.2195121951219512</c:v>
                </c:pt>
                <c:pt idx="12">
                  <c:v>89.024390243902445</c:v>
                </c:pt>
                <c:pt idx="13">
                  <c:v>0</c:v>
                </c:pt>
                <c:pt idx="14">
                  <c:v>0</c:v>
                </c:pt>
                <c:pt idx="15">
                  <c:v>0</c:v>
                </c:pt>
              </c:numCache>
            </c:numRef>
          </c:val>
          <c:extLst>
            <c:ext xmlns:c16="http://schemas.microsoft.com/office/drawing/2014/chart" uri="{C3380CC4-5D6E-409C-BE32-E72D297353CC}">
              <c16:uniqueId val="{00000007-9DE7-400E-B2B3-8573C0E9EA4E}"/>
            </c:ext>
          </c:extLst>
        </c:ser>
        <c:ser>
          <c:idx val="12"/>
          <c:order val="8"/>
          <c:tx>
            <c:strRef>
              <c:f>Entero!$BC$427</c:f>
              <c:strCache>
                <c:ptCount val="1"/>
                <c:pt idx="0">
                  <c:v>Imipenem</c:v>
                </c:pt>
              </c:strCache>
            </c:strRef>
          </c:tx>
          <c:spPr>
            <a:solidFill>
              <a:srgbClr val="00CC00"/>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Entero!$BC$428:$BC$443</c:f>
              <c:numCache>
                <c:formatCode>0.00</c:formatCode>
                <c:ptCount val="16"/>
                <c:pt idx="0">
                  <c:v>0</c:v>
                </c:pt>
                <c:pt idx="1">
                  <c:v>0</c:v>
                </c:pt>
                <c:pt idx="2">
                  <c:v>4.8780487804878048</c:v>
                </c:pt>
                <c:pt idx="3">
                  <c:v>0</c:v>
                </c:pt>
                <c:pt idx="4">
                  <c:v>7.3170731707317076</c:v>
                </c:pt>
                <c:pt idx="5">
                  <c:v>4.8780487804878048</c:v>
                </c:pt>
                <c:pt idx="6">
                  <c:v>24.390243902439025</c:v>
                </c:pt>
                <c:pt idx="7">
                  <c:v>29.26829268292683</c:v>
                </c:pt>
                <c:pt idx="8">
                  <c:v>25.609756097560975</c:v>
                </c:pt>
                <c:pt idx="9">
                  <c:v>3.6585365853658538</c:v>
                </c:pt>
                <c:pt idx="10">
                  <c:v>0</c:v>
                </c:pt>
                <c:pt idx="11">
                  <c:v>0</c:v>
                </c:pt>
                <c:pt idx="12">
                  <c:v>0</c:v>
                </c:pt>
                <c:pt idx="13">
                  <c:v>0</c:v>
                </c:pt>
                <c:pt idx="14">
                  <c:v>0</c:v>
                </c:pt>
                <c:pt idx="15">
                  <c:v>0</c:v>
                </c:pt>
              </c:numCache>
            </c:numRef>
          </c:val>
          <c:extLst>
            <c:ext xmlns:c16="http://schemas.microsoft.com/office/drawing/2014/chart" uri="{C3380CC4-5D6E-409C-BE32-E72D297353CC}">
              <c16:uniqueId val="{00000008-9DE7-400E-B2B3-8573C0E9EA4E}"/>
            </c:ext>
          </c:extLst>
        </c:ser>
        <c:ser>
          <c:idx val="13"/>
          <c:order val="9"/>
          <c:tx>
            <c:strRef>
              <c:f>Entero!$BD$427</c:f>
              <c:strCache>
                <c:ptCount val="1"/>
                <c:pt idx="0">
                  <c:v>Meropenem</c:v>
                </c:pt>
              </c:strCache>
            </c:strRef>
          </c:tx>
          <c:spPr>
            <a:solidFill>
              <a:schemeClr val="accent6">
                <a:lumMod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Entero!$BD$428:$BD$443</c:f>
              <c:numCache>
                <c:formatCode>0.00</c:formatCode>
                <c:ptCount val="16"/>
                <c:pt idx="0">
                  <c:v>0</c:v>
                </c:pt>
                <c:pt idx="1">
                  <c:v>0</c:v>
                </c:pt>
                <c:pt idx="2">
                  <c:v>92.682926829268297</c:v>
                </c:pt>
                <c:pt idx="3">
                  <c:v>0</c:v>
                </c:pt>
                <c:pt idx="4">
                  <c:v>3.6585365853658538</c:v>
                </c:pt>
                <c:pt idx="5">
                  <c:v>1.2195121951219512</c:v>
                </c:pt>
                <c:pt idx="6">
                  <c:v>0</c:v>
                </c:pt>
                <c:pt idx="7">
                  <c:v>2.4390243902439024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9DE7-400E-B2B3-8573C0E9EA4E}"/>
            </c:ext>
          </c:extLst>
        </c:ser>
        <c:ser>
          <c:idx val="14"/>
          <c:order val="10"/>
          <c:tx>
            <c:strRef>
              <c:f>Entero!$BE$427</c:f>
              <c:strCache>
                <c:ptCount val="1"/>
                <c:pt idx="0">
                  <c:v>Colistin</c:v>
                </c:pt>
              </c:strCache>
            </c:strRef>
          </c:tx>
          <c:spPr>
            <a:solidFill>
              <a:schemeClr val="accent6">
                <a:lumMod val="75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Entero!$BE$428:$BE$443</c:f>
              <c:numCache>
                <c:formatCode>0.00</c:formatCode>
                <c:ptCount val="16"/>
                <c:pt idx="0">
                  <c:v>0</c:v>
                </c:pt>
                <c:pt idx="1">
                  <c:v>0</c:v>
                </c:pt>
                <c:pt idx="2">
                  <c:v>0</c:v>
                </c:pt>
                <c:pt idx="3">
                  <c:v>0</c:v>
                </c:pt>
                <c:pt idx="4">
                  <c:v>1.3333333333333333</c:v>
                </c:pt>
                <c:pt idx="5">
                  <c:v>0</c:v>
                </c:pt>
                <c:pt idx="6">
                  <c:v>1.3333333333333333</c:v>
                </c:pt>
                <c:pt idx="7">
                  <c:v>0</c:v>
                </c:pt>
                <c:pt idx="8">
                  <c:v>0</c:v>
                </c:pt>
                <c:pt idx="9">
                  <c:v>0</c:v>
                </c:pt>
                <c:pt idx="10">
                  <c:v>97.333333333333329</c:v>
                </c:pt>
                <c:pt idx="11">
                  <c:v>0</c:v>
                </c:pt>
                <c:pt idx="12">
                  <c:v>0</c:v>
                </c:pt>
                <c:pt idx="13">
                  <c:v>0</c:v>
                </c:pt>
                <c:pt idx="14">
                  <c:v>0</c:v>
                </c:pt>
                <c:pt idx="15">
                  <c:v>0</c:v>
                </c:pt>
              </c:numCache>
            </c:numRef>
          </c:val>
          <c:extLst>
            <c:ext xmlns:c16="http://schemas.microsoft.com/office/drawing/2014/chart" uri="{C3380CC4-5D6E-409C-BE32-E72D297353CC}">
              <c16:uniqueId val="{0000000A-9DE7-400E-B2B3-8573C0E9EA4E}"/>
            </c:ext>
          </c:extLst>
        </c:ser>
        <c:ser>
          <c:idx val="15"/>
          <c:order val="11"/>
          <c:tx>
            <c:strRef>
              <c:f>Entero!$BF$427</c:f>
              <c:strCache>
                <c:ptCount val="1"/>
                <c:pt idx="0">
                  <c:v>Amikacin</c:v>
                </c:pt>
              </c:strCache>
            </c:strRef>
          </c:tx>
          <c:spPr>
            <a:solidFill>
              <a:schemeClr val="accent6">
                <a:lumMod val="20000"/>
                <a:lumOff val="8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Entero!$BF$428:$BF$443</c:f>
              <c:numCache>
                <c:formatCode>0.00</c:formatCode>
                <c:ptCount val="16"/>
                <c:pt idx="0">
                  <c:v>0</c:v>
                </c:pt>
                <c:pt idx="1">
                  <c:v>0</c:v>
                </c:pt>
                <c:pt idx="2">
                  <c:v>0</c:v>
                </c:pt>
                <c:pt idx="3">
                  <c:v>0</c:v>
                </c:pt>
                <c:pt idx="4">
                  <c:v>16</c:v>
                </c:pt>
                <c:pt idx="5">
                  <c:v>0</c:v>
                </c:pt>
                <c:pt idx="6">
                  <c:v>44</c:v>
                </c:pt>
                <c:pt idx="7">
                  <c:v>26.666666666666668</c:v>
                </c:pt>
                <c:pt idx="8" formatCode="General">
                  <c:v>8</c:v>
                </c:pt>
                <c:pt idx="9" formatCode="General">
                  <c:v>1.3333333333333333</c:v>
                </c:pt>
                <c:pt idx="10">
                  <c:v>2.6666666666666665</c:v>
                </c:pt>
                <c:pt idx="11">
                  <c:v>1.3333333333333333</c:v>
                </c:pt>
                <c:pt idx="12">
                  <c:v>0</c:v>
                </c:pt>
                <c:pt idx="13">
                  <c:v>0</c:v>
                </c:pt>
                <c:pt idx="14">
                  <c:v>0</c:v>
                </c:pt>
                <c:pt idx="15">
                  <c:v>0</c:v>
                </c:pt>
              </c:numCache>
            </c:numRef>
          </c:val>
          <c:extLst>
            <c:ext xmlns:c16="http://schemas.microsoft.com/office/drawing/2014/chart" uri="{C3380CC4-5D6E-409C-BE32-E72D297353CC}">
              <c16:uniqueId val="{0000000B-9DE7-400E-B2B3-8573C0E9EA4E}"/>
            </c:ext>
          </c:extLst>
        </c:ser>
        <c:ser>
          <c:idx val="16"/>
          <c:order val="12"/>
          <c:tx>
            <c:strRef>
              <c:f>Entero!$BG$427</c:f>
              <c:strCache>
                <c:ptCount val="1"/>
                <c:pt idx="0">
                  <c:v>Gentamicin</c:v>
                </c:pt>
              </c:strCache>
            </c:strRef>
          </c:tx>
          <c:spPr>
            <a:solidFill>
              <a:schemeClr val="bg2">
                <a:lumMod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Entero!$BG$428:$BG$443</c:f>
              <c:numCache>
                <c:formatCode>0.00</c:formatCode>
                <c:ptCount val="16"/>
                <c:pt idx="0">
                  <c:v>0</c:v>
                </c:pt>
                <c:pt idx="1">
                  <c:v>0</c:v>
                </c:pt>
                <c:pt idx="2">
                  <c:v>2.6666666666666665</c:v>
                </c:pt>
                <c:pt idx="3">
                  <c:v>0</c:v>
                </c:pt>
                <c:pt idx="4">
                  <c:v>50.666666666666664</c:v>
                </c:pt>
                <c:pt idx="5">
                  <c:v>32</c:v>
                </c:pt>
                <c:pt idx="6">
                  <c:v>8</c:v>
                </c:pt>
                <c:pt idx="7">
                  <c:v>2.6666666666666665</c:v>
                </c:pt>
                <c:pt idx="8">
                  <c:v>2.6666666666666665</c:v>
                </c:pt>
                <c:pt idx="9" formatCode="General">
                  <c:v>1.3333333333333333</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9DE7-400E-B2B3-8573C0E9EA4E}"/>
            </c:ext>
          </c:extLst>
        </c:ser>
        <c:ser>
          <c:idx val="17"/>
          <c:order val="13"/>
          <c:tx>
            <c:strRef>
              <c:f>Entero!$BH$427</c:f>
              <c:strCache>
                <c:ptCount val="1"/>
                <c:pt idx="0">
                  <c:v>Tobramycin</c:v>
                </c:pt>
              </c:strCache>
            </c:strRef>
          </c:tx>
          <c:spPr>
            <a:solidFill>
              <a:schemeClr val="accent4">
                <a:lumMod val="75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Entero!$BH$428:$BH$443</c:f>
              <c:numCache>
                <c:formatCode>0.00</c:formatCode>
                <c:ptCount val="16"/>
                <c:pt idx="0">
                  <c:v>0</c:v>
                </c:pt>
                <c:pt idx="1">
                  <c:v>0</c:v>
                </c:pt>
                <c:pt idx="2">
                  <c:v>1.408450704225352</c:v>
                </c:pt>
                <c:pt idx="3">
                  <c:v>0</c:v>
                </c:pt>
                <c:pt idx="4">
                  <c:v>45.070422535211264</c:v>
                </c:pt>
                <c:pt idx="5">
                  <c:v>38.028169014084504</c:v>
                </c:pt>
                <c:pt idx="6">
                  <c:v>9.8591549295774641</c:v>
                </c:pt>
                <c:pt idx="7">
                  <c:v>1.408450704225352</c:v>
                </c:pt>
                <c:pt idx="8">
                  <c:v>2.816901408450704</c:v>
                </c:pt>
                <c:pt idx="9">
                  <c:v>0</c:v>
                </c:pt>
                <c:pt idx="10">
                  <c:v>0</c:v>
                </c:pt>
                <c:pt idx="11">
                  <c:v>1.408450704225352</c:v>
                </c:pt>
                <c:pt idx="12">
                  <c:v>0</c:v>
                </c:pt>
                <c:pt idx="13">
                  <c:v>0</c:v>
                </c:pt>
                <c:pt idx="14">
                  <c:v>0</c:v>
                </c:pt>
                <c:pt idx="15">
                  <c:v>0</c:v>
                </c:pt>
              </c:numCache>
            </c:numRef>
          </c:val>
          <c:extLst>
            <c:ext xmlns:c16="http://schemas.microsoft.com/office/drawing/2014/chart" uri="{C3380CC4-5D6E-409C-BE32-E72D297353CC}">
              <c16:uniqueId val="{0000000D-9DE7-400E-B2B3-8573C0E9EA4E}"/>
            </c:ext>
          </c:extLst>
        </c:ser>
        <c:ser>
          <c:idx val="18"/>
          <c:order val="14"/>
          <c:tx>
            <c:strRef>
              <c:f>Entero!$BI$427</c:f>
              <c:strCache>
                <c:ptCount val="1"/>
                <c:pt idx="0">
                  <c:v>Fosfomycin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Entero!$BI$428:$BI$443</c:f>
              <c:numCache>
                <c:formatCode>0.00</c:formatCode>
                <c:ptCount val="16"/>
                <c:pt idx="0">
                  <c:v>0</c:v>
                </c:pt>
                <c:pt idx="1">
                  <c:v>0</c:v>
                </c:pt>
                <c:pt idx="2">
                  <c:v>0</c:v>
                </c:pt>
                <c:pt idx="3">
                  <c:v>0</c:v>
                </c:pt>
                <c:pt idx="4">
                  <c:v>0</c:v>
                </c:pt>
                <c:pt idx="5">
                  <c:v>2.4390243902439024</c:v>
                </c:pt>
                <c:pt idx="6">
                  <c:v>0</c:v>
                </c:pt>
                <c:pt idx="7">
                  <c:v>3.6585365853658538</c:v>
                </c:pt>
                <c:pt idx="8">
                  <c:v>9.7560975609756095</c:v>
                </c:pt>
                <c:pt idx="9">
                  <c:v>12.195121951219512</c:v>
                </c:pt>
                <c:pt idx="10">
                  <c:v>17.073170731707318</c:v>
                </c:pt>
                <c:pt idx="11">
                  <c:v>21.951219512195124</c:v>
                </c:pt>
                <c:pt idx="12">
                  <c:v>14.634146341463415</c:v>
                </c:pt>
                <c:pt idx="13">
                  <c:v>7.3170731707317076</c:v>
                </c:pt>
                <c:pt idx="14">
                  <c:v>10.975609756097562</c:v>
                </c:pt>
                <c:pt idx="15">
                  <c:v>0</c:v>
                </c:pt>
              </c:numCache>
            </c:numRef>
          </c:val>
          <c:extLst>
            <c:ext xmlns:c16="http://schemas.microsoft.com/office/drawing/2014/chart" uri="{C3380CC4-5D6E-409C-BE32-E72D297353CC}">
              <c16:uniqueId val="{0000000E-9DE7-400E-B2B3-8573C0E9EA4E}"/>
            </c:ext>
          </c:extLst>
        </c:ser>
        <c:ser>
          <c:idx val="19"/>
          <c:order val="15"/>
          <c:tx>
            <c:strRef>
              <c:f>Entero!$BJ$427</c:f>
              <c:strCache>
                <c:ptCount val="1"/>
                <c:pt idx="0">
                  <c:v>Cotrimoxazol</c:v>
                </c:pt>
              </c:strCache>
            </c:strRef>
          </c:tx>
          <c:spPr>
            <a:solidFill>
              <a:schemeClr val="accent4">
                <a:lumMod val="60000"/>
                <a:lumOff val="4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Entero!$BJ$428:$BJ$443</c:f>
              <c:numCache>
                <c:formatCode>0.00</c:formatCode>
                <c:ptCount val="16"/>
                <c:pt idx="0">
                  <c:v>0</c:v>
                </c:pt>
                <c:pt idx="1">
                  <c:v>0</c:v>
                </c:pt>
                <c:pt idx="2">
                  <c:v>67.073170731707322</c:v>
                </c:pt>
                <c:pt idx="3">
                  <c:v>0</c:v>
                </c:pt>
                <c:pt idx="4">
                  <c:v>15.853658536585366</c:v>
                </c:pt>
                <c:pt idx="5">
                  <c:v>1.2195121951219512</c:v>
                </c:pt>
                <c:pt idx="6">
                  <c:v>1.2195121951219512</c:v>
                </c:pt>
                <c:pt idx="7">
                  <c:v>3.6585365853658538</c:v>
                </c:pt>
                <c:pt idx="8">
                  <c:v>0</c:v>
                </c:pt>
                <c:pt idx="9">
                  <c:v>0</c:v>
                </c:pt>
                <c:pt idx="10">
                  <c:v>0</c:v>
                </c:pt>
                <c:pt idx="11">
                  <c:v>10.975609756097562</c:v>
                </c:pt>
                <c:pt idx="12">
                  <c:v>0</c:v>
                </c:pt>
                <c:pt idx="13">
                  <c:v>0</c:v>
                </c:pt>
                <c:pt idx="14">
                  <c:v>0</c:v>
                </c:pt>
                <c:pt idx="15">
                  <c:v>0</c:v>
                </c:pt>
              </c:numCache>
            </c:numRef>
          </c:val>
          <c:extLst>
            <c:ext xmlns:c16="http://schemas.microsoft.com/office/drawing/2014/chart" uri="{C3380CC4-5D6E-409C-BE32-E72D297353CC}">
              <c16:uniqueId val="{0000000F-9DE7-400E-B2B3-8573C0E9EA4E}"/>
            </c:ext>
          </c:extLst>
        </c:ser>
        <c:ser>
          <c:idx val="20"/>
          <c:order val="16"/>
          <c:tx>
            <c:strRef>
              <c:f>Entero!$BK$427</c:f>
              <c:strCache>
                <c:ptCount val="1"/>
                <c:pt idx="0">
                  <c:v>Ciprofloxacin</c:v>
                </c:pt>
              </c:strCache>
            </c:strRef>
          </c:tx>
          <c:spPr>
            <a:solidFill>
              <a:schemeClr val="accent4">
                <a:lumMod val="20000"/>
                <a:lumOff val="8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Entero!$BK$428:$BK$443</c:f>
              <c:numCache>
                <c:formatCode>0.00</c:formatCode>
                <c:ptCount val="16"/>
                <c:pt idx="0">
                  <c:v>0</c:v>
                </c:pt>
                <c:pt idx="1">
                  <c:v>60.975609756097562</c:v>
                </c:pt>
                <c:pt idx="2">
                  <c:v>20.73170731707317</c:v>
                </c:pt>
                <c:pt idx="3">
                  <c:v>8.536585365853659</c:v>
                </c:pt>
                <c:pt idx="4">
                  <c:v>4.8780487804878048</c:v>
                </c:pt>
                <c:pt idx="5">
                  <c:v>0</c:v>
                </c:pt>
                <c:pt idx="6">
                  <c:v>1.2195121951219512</c:v>
                </c:pt>
                <c:pt idx="7">
                  <c:v>2.4390243902439024</c:v>
                </c:pt>
                <c:pt idx="8">
                  <c:v>1.2195121951219512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9DE7-400E-B2B3-8573C0E9EA4E}"/>
            </c:ext>
          </c:extLst>
        </c:ser>
        <c:ser>
          <c:idx val="21"/>
          <c:order val="17"/>
          <c:tx>
            <c:strRef>
              <c:f>Entero!$BL$427</c:f>
              <c:strCache>
                <c:ptCount val="1"/>
                <c:pt idx="0">
                  <c:v>Levofloxacin</c:v>
                </c:pt>
              </c:strCache>
            </c:strRef>
          </c:tx>
          <c:spPr>
            <a:solidFill>
              <a:schemeClr val="tx1">
                <a:lumMod val="50000"/>
                <a:lumOff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Entero!$BL$428:$BL$443</c:f>
              <c:numCache>
                <c:formatCode>0.00</c:formatCode>
                <c:ptCount val="16"/>
                <c:pt idx="0">
                  <c:v>0</c:v>
                </c:pt>
                <c:pt idx="1">
                  <c:v>81.707317073170728</c:v>
                </c:pt>
                <c:pt idx="2">
                  <c:v>0</c:v>
                </c:pt>
                <c:pt idx="3">
                  <c:v>4.8780487804878048</c:v>
                </c:pt>
                <c:pt idx="4">
                  <c:v>6.0975609756097562</c:v>
                </c:pt>
                <c:pt idx="5">
                  <c:v>3.6585365853658538</c:v>
                </c:pt>
                <c:pt idx="6">
                  <c:v>0</c:v>
                </c:pt>
                <c:pt idx="7">
                  <c:v>1.2195121951219512</c:v>
                </c:pt>
                <c:pt idx="8">
                  <c:v>1.2195121951219512</c:v>
                </c:pt>
                <c:pt idx="9">
                  <c:v>0</c:v>
                </c:pt>
                <c:pt idx="10">
                  <c:v>1.2195121951219512</c:v>
                </c:pt>
                <c:pt idx="11">
                  <c:v>0</c:v>
                </c:pt>
                <c:pt idx="12">
                  <c:v>0</c:v>
                </c:pt>
                <c:pt idx="13">
                  <c:v>0</c:v>
                </c:pt>
                <c:pt idx="14">
                  <c:v>0</c:v>
                </c:pt>
                <c:pt idx="15">
                  <c:v>0</c:v>
                </c:pt>
              </c:numCache>
            </c:numRef>
          </c:val>
          <c:extLst>
            <c:ext xmlns:c16="http://schemas.microsoft.com/office/drawing/2014/chart" uri="{C3380CC4-5D6E-409C-BE32-E72D297353CC}">
              <c16:uniqueId val="{00000011-9DE7-400E-B2B3-8573C0E9EA4E}"/>
            </c:ext>
          </c:extLst>
        </c:ser>
        <c:ser>
          <c:idx val="22"/>
          <c:order val="18"/>
          <c:tx>
            <c:strRef>
              <c:f>Entero!$BM$427</c:f>
              <c:strCache>
                <c:ptCount val="1"/>
                <c:pt idx="0">
                  <c:v>Moxifloxacin</c:v>
                </c:pt>
              </c:strCache>
            </c:strRef>
          </c:tx>
          <c:spPr>
            <a:solidFill>
              <a:srgbClr val="CCFF66"/>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Entero!$BM$428:$BM$443</c:f>
              <c:numCache>
                <c:formatCode>0.00</c:formatCode>
                <c:ptCount val="16"/>
                <c:pt idx="0">
                  <c:v>0</c:v>
                </c:pt>
                <c:pt idx="1">
                  <c:v>0</c:v>
                </c:pt>
                <c:pt idx="2">
                  <c:v>2.4390243902439024</c:v>
                </c:pt>
                <c:pt idx="3">
                  <c:v>8.536585365853659</c:v>
                </c:pt>
                <c:pt idx="4">
                  <c:v>43.902439024390247</c:v>
                </c:pt>
                <c:pt idx="5">
                  <c:v>31.707317073170731</c:v>
                </c:pt>
                <c:pt idx="6">
                  <c:v>6.0975609756097562</c:v>
                </c:pt>
                <c:pt idx="7">
                  <c:v>3.6585365853658538</c:v>
                </c:pt>
                <c:pt idx="8">
                  <c:v>0</c:v>
                </c:pt>
                <c:pt idx="9">
                  <c:v>3.6585365853658538</c:v>
                </c:pt>
                <c:pt idx="10">
                  <c:v>0</c:v>
                </c:pt>
                <c:pt idx="11">
                  <c:v>0</c:v>
                </c:pt>
                <c:pt idx="12">
                  <c:v>0</c:v>
                </c:pt>
                <c:pt idx="13">
                  <c:v>0</c:v>
                </c:pt>
                <c:pt idx="14">
                  <c:v>0</c:v>
                </c:pt>
                <c:pt idx="15">
                  <c:v>0</c:v>
                </c:pt>
              </c:numCache>
            </c:numRef>
          </c:val>
          <c:extLst>
            <c:ext xmlns:c16="http://schemas.microsoft.com/office/drawing/2014/chart" uri="{C3380CC4-5D6E-409C-BE32-E72D297353CC}">
              <c16:uniqueId val="{00000012-9DE7-400E-B2B3-8573C0E9EA4E}"/>
            </c:ext>
          </c:extLst>
        </c:ser>
        <c:ser>
          <c:idx val="0"/>
          <c:order val="19"/>
          <c:tx>
            <c:strRef>
              <c:f>Entero!$BN$427</c:f>
              <c:strCache>
                <c:ptCount val="1"/>
                <c:pt idx="0">
                  <c:v>Doxycyclin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Entero!$BN$428:$BN$443</c:f>
              <c:numCache>
                <c:formatCode>0.00</c:formatCode>
                <c:ptCount val="16"/>
                <c:pt idx="0">
                  <c:v>0</c:v>
                </c:pt>
                <c:pt idx="1">
                  <c:v>0</c:v>
                </c:pt>
                <c:pt idx="2">
                  <c:v>0</c:v>
                </c:pt>
                <c:pt idx="3">
                  <c:v>0</c:v>
                </c:pt>
                <c:pt idx="4">
                  <c:v>0</c:v>
                </c:pt>
                <c:pt idx="5">
                  <c:v>0</c:v>
                </c:pt>
                <c:pt idx="6">
                  <c:v>6.0975609756097562</c:v>
                </c:pt>
                <c:pt idx="7">
                  <c:v>41.463414634146339</c:v>
                </c:pt>
                <c:pt idx="8">
                  <c:v>36.585365853658537</c:v>
                </c:pt>
                <c:pt idx="9">
                  <c:v>3.6585365853658538</c:v>
                </c:pt>
                <c:pt idx="10">
                  <c:v>12.195121951219512</c:v>
                </c:pt>
                <c:pt idx="11">
                  <c:v>0</c:v>
                </c:pt>
                <c:pt idx="12">
                  <c:v>0</c:v>
                </c:pt>
                <c:pt idx="13">
                  <c:v>0</c:v>
                </c:pt>
                <c:pt idx="14">
                  <c:v>0</c:v>
                </c:pt>
                <c:pt idx="15">
                  <c:v>0</c:v>
                </c:pt>
              </c:numCache>
            </c:numRef>
          </c:val>
          <c:extLst>
            <c:ext xmlns:c16="http://schemas.microsoft.com/office/drawing/2014/chart" uri="{C3380CC4-5D6E-409C-BE32-E72D297353CC}">
              <c16:uniqueId val="{00000013-9DE7-400E-B2B3-8573C0E9EA4E}"/>
            </c:ext>
          </c:extLst>
        </c:ser>
        <c:ser>
          <c:idx val="1"/>
          <c:order val="20"/>
          <c:tx>
            <c:strRef>
              <c:f>Entero!$BO$427</c:f>
              <c:strCache>
                <c:ptCount val="1"/>
                <c:pt idx="0">
                  <c:v>Tigecyclin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Entero!$BO$428:$BO$443</c:f>
              <c:numCache>
                <c:formatCode>0.00</c:formatCode>
                <c:ptCount val="16"/>
                <c:pt idx="0">
                  <c:v>0</c:v>
                </c:pt>
                <c:pt idx="1">
                  <c:v>0</c:v>
                </c:pt>
                <c:pt idx="2">
                  <c:v>0</c:v>
                </c:pt>
                <c:pt idx="3">
                  <c:v>1.2195121951219512</c:v>
                </c:pt>
                <c:pt idx="4">
                  <c:v>17.073170731707318</c:v>
                </c:pt>
                <c:pt idx="5">
                  <c:v>42.68292682926829</c:v>
                </c:pt>
                <c:pt idx="6">
                  <c:v>34.146341463414636</c:v>
                </c:pt>
                <c:pt idx="7">
                  <c:v>1.2195121951219512</c:v>
                </c:pt>
                <c:pt idx="8">
                  <c:v>2.4390243902439024</c:v>
                </c:pt>
                <c:pt idx="9">
                  <c:v>1.2195121951219512</c:v>
                </c:pt>
                <c:pt idx="10">
                  <c:v>0</c:v>
                </c:pt>
                <c:pt idx="11">
                  <c:v>0</c:v>
                </c:pt>
                <c:pt idx="12">
                  <c:v>0</c:v>
                </c:pt>
                <c:pt idx="13">
                  <c:v>0</c:v>
                </c:pt>
                <c:pt idx="14">
                  <c:v>0</c:v>
                </c:pt>
                <c:pt idx="15">
                  <c:v>0</c:v>
                </c:pt>
              </c:numCache>
            </c:numRef>
          </c:val>
          <c:extLst>
            <c:ext xmlns:c16="http://schemas.microsoft.com/office/drawing/2014/chart" uri="{C3380CC4-5D6E-409C-BE32-E72D297353CC}">
              <c16:uniqueId val="{00000014-9DE7-400E-B2B3-8573C0E9EA4E}"/>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Entero!$AU$459</c:f>
              <c:strCache>
                <c:ptCount val="1"/>
                <c:pt idx="0">
                  <c:v>Ampicillin</c:v>
                </c:pt>
              </c:strCache>
            </c:strRef>
          </c:tx>
          <c:spPr>
            <a:solidFill>
              <a:srgbClr val="FFCC99"/>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Entero!$AU$460:$AU$475</c:f>
              <c:numCache>
                <c:formatCode>0.00</c:formatCode>
                <c:ptCount val="16"/>
                <c:pt idx="0">
                  <c:v>0</c:v>
                </c:pt>
                <c:pt idx="1">
                  <c:v>0</c:v>
                </c:pt>
                <c:pt idx="2">
                  <c:v>0</c:v>
                </c:pt>
                <c:pt idx="3">
                  <c:v>5.882352941176471</c:v>
                </c:pt>
                <c:pt idx="4">
                  <c:v>0</c:v>
                </c:pt>
                <c:pt idx="5">
                  <c:v>11.764705882352942</c:v>
                </c:pt>
                <c:pt idx="6">
                  <c:v>0</c:v>
                </c:pt>
                <c:pt idx="7">
                  <c:v>0</c:v>
                </c:pt>
                <c:pt idx="8">
                  <c:v>11.764705882352942</c:v>
                </c:pt>
                <c:pt idx="9">
                  <c:v>5.882352941176471</c:v>
                </c:pt>
                <c:pt idx="10">
                  <c:v>23.529411764705884</c:v>
                </c:pt>
                <c:pt idx="11">
                  <c:v>11.764705882352942</c:v>
                </c:pt>
                <c:pt idx="12">
                  <c:v>29.411764705882351</c:v>
                </c:pt>
                <c:pt idx="13">
                  <c:v>0</c:v>
                </c:pt>
                <c:pt idx="14">
                  <c:v>0</c:v>
                </c:pt>
                <c:pt idx="15">
                  <c:v>0</c:v>
                </c:pt>
              </c:numCache>
            </c:numRef>
          </c:val>
          <c:extLst>
            <c:ext xmlns:c16="http://schemas.microsoft.com/office/drawing/2014/chart" uri="{C3380CC4-5D6E-409C-BE32-E72D297353CC}">
              <c16:uniqueId val="{00000000-8883-48CC-A3F4-8F0172097700}"/>
            </c:ext>
          </c:extLst>
        </c:ser>
        <c:ser>
          <c:idx val="4"/>
          <c:order val="1"/>
          <c:tx>
            <c:strRef>
              <c:f>Entero!$AV$459</c:f>
              <c:strCache>
                <c:ptCount val="1"/>
                <c:pt idx="0">
                  <c:v>Ampicillin/ Sulbactam</c:v>
                </c:pt>
              </c:strCache>
            </c:strRef>
          </c:tx>
          <c:spPr>
            <a:solidFill>
              <a:srgbClr val="FFFF00"/>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Entero!$AV$460:$AV$475</c:f>
              <c:numCache>
                <c:formatCode>0.00</c:formatCode>
                <c:ptCount val="16"/>
                <c:pt idx="0">
                  <c:v>0</c:v>
                </c:pt>
                <c:pt idx="1">
                  <c:v>0</c:v>
                </c:pt>
                <c:pt idx="2">
                  <c:v>0</c:v>
                </c:pt>
                <c:pt idx="3">
                  <c:v>5.882352941176471</c:v>
                </c:pt>
                <c:pt idx="4">
                  <c:v>0</c:v>
                </c:pt>
                <c:pt idx="5">
                  <c:v>11.764705882352942</c:v>
                </c:pt>
                <c:pt idx="6">
                  <c:v>0</c:v>
                </c:pt>
                <c:pt idx="7">
                  <c:v>0</c:v>
                </c:pt>
                <c:pt idx="8">
                  <c:v>0</c:v>
                </c:pt>
                <c:pt idx="9">
                  <c:v>11.764705882352942</c:v>
                </c:pt>
                <c:pt idx="10">
                  <c:v>23.529411764705884</c:v>
                </c:pt>
                <c:pt idx="11">
                  <c:v>29.411764705882351</c:v>
                </c:pt>
                <c:pt idx="12">
                  <c:v>17.647058823529413</c:v>
                </c:pt>
                <c:pt idx="13">
                  <c:v>0</c:v>
                </c:pt>
                <c:pt idx="14">
                  <c:v>0</c:v>
                </c:pt>
                <c:pt idx="15">
                  <c:v>0</c:v>
                </c:pt>
              </c:numCache>
            </c:numRef>
          </c:val>
          <c:extLst>
            <c:ext xmlns:c16="http://schemas.microsoft.com/office/drawing/2014/chart" uri="{C3380CC4-5D6E-409C-BE32-E72D297353CC}">
              <c16:uniqueId val="{00000001-8883-48CC-A3F4-8F0172097700}"/>
            </c:ext>
          </c:extLst>
        </c:ser>
        <c:ser>
          <c:idx val="5"/>
          <c:order val="2"/>
          <c:tx>
            <c:strRef>
              <c:f>Entero!$AW$459</c:f>
              <c:strCache>
                <c:ptCount val="1"/>
                <c:pt idx="0">
                  <c:v>Piperacillin</c:v>
                </c:pt>
              </c:strCache>
            </c:strRef>
          </c:tx>
          <c:spPr>
            <a:solidFill>
              <a:srgbClr val="660066"/>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Entero!$AW$460:$AW$475</c:f>
              <c:numCache>
                <c:formatCode>0.00</c:formatCode>
                <c:ptCount val="16"/>
                <c:pt idx="0">
                  <c:v>0</c:v>
                </c:pt>
                <c:pt idx="1">
                  <c:v>0</c:v>
                </c:pt>
                <c:pt idx="2">
                  <c:v>0</c:v>
                </c:pt>
                <c:pt idx="3">
                  <c:v>0</c:v>
                </c:pt>
                <c:pt idx="4">
                  <c:v>52.941176470588232</c:v>
                </c:pt>
                <c:pt idx="5">
                  <c:v>0</c:v>
                </c:pt>
                <c:pt idx="6">
                  <c:v>5.882352941176471</c:v>
                </c:pt>
                <c:pt idx="7">
                  <c:v>5.882352941176471</c:v>
                </c:pt>
                <c:pt idx="8">
                  <c:v>5.882352941176471</c:v>
                </c:pt>
                <c:pt idx="9">
                  <c:v>5.882352941176471</c:v>
                </c:pt>
                <c:pt idx="10">
                  <c:v>5.882352941176471</c:v>
                </c:pt>
                <c:pt idx="11">
                  <c:v>5.882352941176471</c:v>
                </c:pt>
                <c:pt idx="12">
                  <c:v>11.764705882352942</c:v>
                </c:pt>
                <c:pt idx="13">
                  <c:v>0</c:v>
                </c:pt>
                <c:pt idx="14">
                  <c:v>0</c:v>
                </c:pt>
                <c:pt idx="15">
                  <c:v>0</c:v>
                </c:pt>
              </c:numCache>
            </c:numRef>
          </c:val>
          <c:extLst>
            <c:ext xmlns:c16="http://schemas.microsoft.com/office/drawing/2014/chart" uri="{C3380CC4-5D6E-409C-BE32-E72D297353CC}">
              <c16:uniqueId val="{00000002-8883-48CC-A3F4-8F0172097700}"/>
            </c:ext>
          </c:extLst>
        </c:ser>
        <c:ser>
          <c:idx val="6"/>
          <c:order val="3"/>
          <c:tx>
            <c:strRef>
              <c:f>Entero!$AX$459</c:f>
              <c:strCache>
                <c:ptCount val="1"/>
                <c:pt idx="0">
                  <c:v>Piperacillin/ Tazobactam</c:v>
                </c:pt>
              </c:strCache>
            </c:strRef>
          </c:tx>
          <c:spPr>
            <a:solidFill>
              <a:srgbClr val="CC00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Entero!$AX$460:$AX$475</c:f>
              <c:numCache>
                <c:formatCode>0.00</c:formatCode>
                <c:ptCount val="16"/>
                <c:pt idx="0">
                  <c:v>0</c:v>
                </c:pt>
                <c:pt idx="1">
                  <c:v>0</c:v>
                </c:pt>
                <c:pt idx="2">
                  <c:v>0</c:v>
                </c:pt>
                <c:pt idx="3">
                  <c:v>0</c:v>
                </c:pt>
                <c:pt idx="4">
                  <c:v>70.588235294117652</c:v>
                </c:pt>
                <c:pt idx="5">
                  <c:v>0</c:v>
                </c:pt>
                <c:pt idx="6">
                  <c:v>0</c:v>
                </c:pt>
                <c:pt idx="7">
                  <c:v>5.882352941176471</c:v>
                </c:pt>
                <c:pt idx="8">
                  <c:v>17.647058823529413</c:v>
                </c:pt>
                <c:pt idx="9">
                  <c:v>5.882352941176471</c:v>
                </c:pt>
                <c:pt idx="10">
                  <c:v>0</c:v>
                </c:pt>
                <c:pt idx="11">
                  <c:v>0</c:v>
                </c:pt>
                <c:pt idx="12">
                  <c:v>0</c:v>
                </c:pt>
                <c:pt idx="13">
                  <c:v>0</c:v>
                </c:pt>
                <c:pt idx="14">
                  <c:v>0</c:v>
                </c:pt>
                <c:pt idx="15">
                  <c:v>0</c:v>
                </c:pt>
              </c:numCache>
            </c:numRef>
          </c:val>
          <c:extLst>
            <c:ext xmlns:c16="http://schemas.microsoft.com/office/drawing/2014/chart" uri="{C3380CC4-5D6E-409C-BE32-E72D297353CC}">
              <c16:uniqueId val="{00000003-8883-48CC-A3F4-8F0172097700}"/>
            </c:ext>
          </c:extLst>
        </c:ser>
        <c:ser>
          <c:idx val="7"/>
          <c:order val="4"/>
          <c:tx>
            <c:strRef>
              <c:f>Entero!$AY$459</c:f>
              <c:strCache>
                <c:ptCount val="1"/>
                <c:pt idx="0">
                  <c:v>Aztreonam</c:v>
                </c:pt>
              </c:strCache>
            </c:strRef>
          </c:tx>
          <c:spPr>
            <a:solidFill>
              <a:srgbClr val="FF66FF"/>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Entero!$AY$460:$AY$475</c:f>
              <c:numCache>
                <c:formatCode>0.00</c:formatCode>
                <c:ptCount val="16"/>
                <c:pt idx="0">
                  <c:v>0</c:v>
                </c:pt>
                <c:pt idx="1">
                  <c:v>0</c:v>
                </c:pt>
                <c:pt idx="2">
                  <c:v>0</c:v>
                </c:pt>
                <c:pt idx="3">
                  <c:v>88.235294117647058</c:v>
                </c:pt>
                <c:pt idx="4">
                  <c:v>0</c:v>
                </c:pt>
                <c:pt idx="5">
                  <c:v>0</c:v>
                </c:pt>
                <c:pt idx="6">
                  <c:v>0</c:v>
                </c:pt>
                <c:pt idx="7">
                  <c:v>0</c:v>
                </c:pt>
                <c:pt idx="8">
                  <c:v>11.764705882352942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8883-48CC-A3F4-8F0172097700}"/>
            </c:ext>
          </c:extLst>
        </c:ser>
        <c:ser>
          <c:idx val="9"/>
          <c:order val="5"/>
          <c:tx>
            <c:strRef>
              <c:f>Entero!$AZ$459</c:f>
              <c:strCache>
                <c:ptCount val="1"/>
                <c:pt idx="0">
                  <c:v>Cefotaxim</c:v>
                </c:pt>
              </c:strCache>
            </c:strRef>
          </c:tx>
          <c:spPr>
            <a:solidFill>
              <a:srgbClr val="0000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Entero!$AZ$460:$AZ$475</c:f>
              <c:numCache>
                <c:formatCode>0.00</c:formatCode>
                <c:ptCount val="16"/>
                <c:pt idx="0">
                  <c:v>0</c:v>
                </c:pt>
                <c:pt idx="1">
                  <c:v>76.470588235294116</c:v>
                </c:pt>
                <c:pt idx="2">
                  <c:v>0</c:v>
                </c:pt>
                <c:pt idx="3">
                  <c:v>5.882352941176471</c:v>
                </c:pt>
                <c:pt idx="4">
                  <c:v>0</c:v>
                </c:pt>
                <c:pt idx="5">
                  <c:v>5.882352941176471</c:v>
                </c:pt>
                <c:pt idx="6">
                  <c:v>0</c:v>
                </c:pt>
                <c:pt idx="7">
                  <c:v>0</c:v>
                </c:pt>
                <c:pt idx="8">
                  <c:v>0</c:v>
                </c:pt>
                <c:pt idx="9">
                  <c:v>5.882352941176471</c:v>
                </c:pt>
                <c:pt idx="10">
                  <c:v>5.882352941176471</c:v>
                </c:pt>
                <c:pt idx="11">
                  <c:v>0</c:v>
                </c:pt>
                <c:pt idx="12">
                  <c:v>0</c:v>
                </c:pt>
                <c:pt idx="13">
                  <c:v>0</c:v>
                </c:pt>
                <c:pt idx="14">
                  <c:v>0</c:v>
                </c:pt>
                <c:pt idx="15">
                  <c:v>0</c:v>
                </c:pt>
              </c:numCache>
            </c:numRef>
          </c:val>
          <c:extLst>
            <c:ext xmlns:c16="http://schemas.microsoft.com/office/drawing/2014/chart" uri="{C3380CC4-5D6E-409C-BE32-E72D297353CC}">
              <c16:uniqueId val="{00000005-8883-48CC-A3F4-8F0172097700}"/>
            </c:ext>
          </c:extLst>
        </c:ser>
        <c:ser>
          <c:idx val="10"/>
          <c:order val="6"/>
          <c:tx>
            <c:strRef>
              <c:f>Entero!$BA$459</c:f>
              <c:strCache>
                <c:ptCount val="1"/>
                <c:pt idx="0">
                  <c:v>Ceftazidim</c:v>
                </c:pt>
              </c:strCache>
            </c:strRef>
          </c:tx>
          <c:spPr>
            <a:solidFill>
              <a:srgbClr val="0066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Entero!$BA$460:$BA$475</c:f>
              <c:numCache>
                <c:formatCode>0.00</c:formatCode>
                <c:ptCount val="16"/>
                <c:pt idx="0">
                  <c:v>0</c:v>
                </c:pt>
                <c:pt idx="1">
                  <c:v>0</c:v>
                </c:pt>
                <c:pt idx="2">
                  <c:v>0</c:v>
                </c:pt>
                <c:pt idx="3">
                  <c:v>87.5</c:v>
                </c:pt>
                <c:pt idx="4">
                  <c:v>0</c:v>
                </c:pt>
                <c:pt idx="5">
                  <c:v>0</c:v>
                </c:pt>
                <c:pt idx="6">
                  <c:v>0</c:v>
                </c:pt>
                <c:pt idx="7">
                  <c:v>6.25</c:v>
                </c:pt>
                <c:pt idx="8">
                  <c:v>0</c:v>
                </c:pt>
                <c:pt idx="9">
                  <c:v>0</c:v>
                </c:pt>
                <c:pt idx="10">
                  <c:v>0</c:v>
                </c:pt>
                <c:pt idx="11">
                  <c:v>0</c:v>
                </c:pt>
                <c:pt idx="12">
                  <c:v>6.25</c:v>
                </c:pt>
                <c:pt idx="13">
                  <c:v>0</c:v>
                </c:pt>
                <c:pt idx="14">
                  <c:v>0</c:v>
                </c:pt>
                <c:pt idx="15">
                  <c:v>0</c:v>
                </c:pt>
              </c:numCache>
            </c:numRef>
          </c:val>
          <c:extLst>
            <c:ext xmlns:c16="http://schemas.microsoft.com/office/drawing/2014/chart" uri="{C3380CC4-5D6E-409C-BE32-E72D297353CC}">
              <c16:uniqueId val="{00000006-8883-48CC-A3F4-8F0172097700}"/>
            </c:ext>
          </c:extLst>
        </c:ser>
        <c:ser>
          <c:idx val="11"/>
          <c:order val="7"/>
          <c:tx>
            <c:strRef>
              <c:f>Entero!$BB$459</c:f>
              <c:strCache>
                <c:ptCount val="1"/>
                <c:pt idx="0">
                  <c:v>Cefuroxim</c:v>
                </c:pt>
              </c:strCache>
            </c:strRef>
          </c:tx>
          <c:spPr>
            <a:solidFill>
              <a:srgbClr val="33CCFF"/>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Entero!$BB$460:$BB$475</c:f>
              <c:numCache>
                <c:formatCode>0.00</c:formatCode>
                <c:ptCount val="16"/>
                <c:pt idx="0">
                  <c:v>0</c:v>
                </c:pt>
                <c:pt idx="1">
                  <c:v>0</c:v>
                </c:pt>
                <c:pt idx="2">
                  <c:v>0</c:v>
                </c:pt>
                <c:pt idx="3">
                  <c:v>52.941176470588232</c:v>
                </c:pt>
                <c:pt idx="4">
                  <c:v>0</c:v>
                </c:pt>
                <c:pt idx="5">
                  <c:v>5.882352941176471</c:v>
                </c:pt>
                <c:pt idx="6">
                  <c:v>5.882352941176471</c:v>
                </c:pt>
                <c:pt idx="7">
                  <c:v>5.882352941176471</c:v>
                </c:pt>
                <c:pt idx="8">
                  <c:v>0</c:v>
                </c:pt>
                <c:pt idx="9">
                  <c:v>0</c:v>
                </c:pt>
                <c:pt idx="10">
                  <c:v>5.882352941176471</c:v>
                </c:pt>
                <c:pt idx="11">
                  <c:v>5.882352941176471</c:v>
                </c:pt>
                <c:pt idx="12">
                  <c:v>17.647058823529413</c:v>
                </c:pt>
                <c:pt idx="13">
                  <c:v>0</c:v>
                </c:pt>
                <c:pt idx="14">
                  <c:v>0</c:v>
                </c:pt>
                <c:pt idx="15">
                  <c:v>0</c:v>
                </c:pt>
              </c:numCache>
            </c:numRef>
          </c:val>
          <c:extLst>
            <c:ext xmlns:c16="http://schemas.microsoft.com/office/drawing/2014/chart" uri="{C3380CC4-5D6E-409C-BE32-E72D297353CC}">
              <c16:uniqueId val="{00000007-8883-48CC-A3F4-8F0172097700}"/>
            </c:ext>
          </c:extLst>
        </c:ser>
        <c:ser>
          <c:idx val="12"/>
          <c:order val="8"/>
          <c:tx>
            <c:strRef>
              <c:f>Entero!$BC$459</c:f>
              <c:strCache>
                <c:ptCount val="1"/>
                <c:pt idx="0">
                  <c:v>Imipenem</c:v>
                </c:pt>
              </c:strCache>
            </c:strRef>
          </c:tx>
          <c:spPr>
            <a:solidFill>
              <a:srgbClr val="00CC00"/>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Entero!$BC$460:$BC$475</c:f>
              <c:numCache>
                <c:formatCode>0.00</c:formatCode>
                <c:ptCount val="16"/>
                <c:pt idx="0">
                  <c:v>0</c:v>
                </c:pt>
                <c:pt idx="1">
                  <c:v>0</c:v>
                </c:pt>
                <c:pt idx="2">
                  <c:v>0</c:v>
                </c:pt>
                <c:pt idx="3">
                  <c:v>0</c:v>
                </c:pt>
                <c:pt idx="4">
                  <c:v>0</c:v>
                </c:pt>
                <c:pt idx="5">
                  <c:v>11.764705882352942</c:v>
                </c:pt>
                <c:pt idx="6">
                  <c:v>47.058823529411768</c:v>
                </c:pt>
                <c:pt idx="7">
                  <c:v>29.411764705882351</c:v>
                </c:pt>
                <c:pt idx="8">
                  <c:v>11.764705882352942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8883-48CC-A3F4-8F0172097700}"/>
            </c:ext>
          </c:extLst>
        </c:ser>
        <c:ser>
          <c:idx val="13"/>
          <c:order val="9"/>
          <c:tx>
            <c:strRef>
              <c:f>Entero!$BD$459</c:f>
              <c:strCache>
                <c:ptCount val="1"/>
                <c:pt idx="0">
                  <c:v>Meropenem</c:v>
                </c:pt>
              </c:strCache>
            </c:strRef>
          </c:tx>
          <c:spPr>
            <a:solidFill>
              <a:schemeClr val="accent6">
                <a:lumMod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Entero!$BD$460:$BD$475</c:f>
              <c:numCache>
                <c:formatCode>0.00</c:formatCode>
                <c:ptCount val="16"/>
                <c:pt idx="0">
                  <c:v>0</c:v>
                </c:pt>
                <c:pt idx="1">
                  <c:v>0</c:v>
                </c:pt>
                <c:pt idx="2">
                  <c:v>94.117647058823536</c:v>
                </c:pt>
                <c:pt idx="3">
                  <c:v>0</c:v>
                </c:pt>
                <c:pt idx="4">
                  <c:v>0</c:v>
                </c:pt>
                <c:pt idx="5">
                  <c:v>0</c:v>
                </c:pt>
                <c:pt idx="6">
                  <c:v>5.882352941176471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8883-48CC-A3F4-8F0172097700}"/>
            </c:ext>
          </c:extLst>
        </c:ser>
        <c:ser>
          <c:idx val="14"/>
          <c:order val="10"/>
          <c:tx>
            <c:strRef>
              <c:f>Entero!$BE$459</c:f>
              <c:strCache>
                <c:ptCount val="1"/>
                <c:pt idx="0">
                  <c:v>Colistin</c:v>
                </c:pt>
              </c:strCache>
            </c:strRef>
          </c:tx>
          <c:spPr>
            <a:solidFill>
              <a:schemeClr val="accent6">
                <a:lumMod val="75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Entero!$BE$460:$BE$475</c:f>
              <c:numCache>
                <c:formatCode>0.00</c:formatCode>
                <c:ptCount val="16"/>
                <c:pt idx="0">
                  <c:v>0</c:v>
                </c:pt>
                <c:pt idx="1">
                  <c:v>0</c:v>
                </c:pt>
                <c:pt idx="2">
                  <c:v>0</c:v>
                </c:pt>
                <c:pt idx="3">
                  <c:v>0</c:v>
                </c:pt>
                <c:pt idx="4">
                  <c:v>0</c:v>
                </c:pt>
                <c:pt idx="5">
                  <c:v>0</c:v>
                </c:pt>
                <c:pt idx="6">
                  <c:v>0</c:v>
                </c:pt>
                <c:pt idx="7">
                  <c:v>0</c:v>
                </c:pt>
                <c:pt idx="8">
                  <c:v>0</c:v>
                </c:pt>
                <c:pt idx="9">
                  <c:v>0</c:v>
                </c:pt>
                <c:pt idx="10">
                  <c:v>100</c:v>
                </c:pt>
                <c:pt idx="11">
                  <c:v>0</c:v>
                </c:pt>
                <c:pt idx="12">
                  <c:v>0</c:v>
                </c:pt>
                <c:pt idx="13">
                  <c:v>0</c:v>
                </c:pt>
                <c:pt idx="14">
                  <c:v>0</c:v>
                </c:pt>
                <c:pt idx="15">
                  <c:v>0</c:v>
                </c:pt>
              </c:numCache>
            </c:numRef>
          </c:val>
          <c:extLst>
            <c:ext xmlns:c16="http://schemas.microsoft.com/office/drawing/2014/chart" uri="{C3380CC4-5D6E-409C-BE32-E72D297353CC}">
              <c16:uniqueId val="{0000000A-8883-48CC-A3F4-8F0172097700}"/>
            </c:ext>
          </c:extLst>
        </c:ser>
        <c:ser>
          <c:idx val="15"/>
          <c:order val="11"/>
          <c:tx>
            <c:strRef>
              <c:f>Entero!$BF$459</c:f>
              <c:strCache>
                <c:ptCount val="1"/>
                <c:pt idx="0">
                  <c:v>Amikacin</c:v>
                </c:pt>
              </c:strCache>
            </c:strRef>
          </c:tx>
          <c:spPr>
            <a:solidFill>
              <a:schemeClr val="accent6">
                <a:lumMod val="20000"/>
                <a:lumOff val="8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Entero!$BF$460:$BF$475</c:f>
              <c:numCache>
                <c:formatCode>0.00</c:formatCode>
                <c:ptCount val="16"/>
                <c:pt idx="0">
                  <c:v>0</c:v>
                </c:pt>
                <c:pt idx="1">
                  <c:v>0</c:v>
                </c:pt>
                <c:pt idx="2">
                  <c:v>0</c:v>
                </c:pt>
                <c:pt idx="3">
                  <c:v>0</c:v>
                </c:pt>
                <c:pt idx="4">
                  <c:v>40</c:v>
                </c:pt>
                <c:pt idx="5">
                  <c:v>0</c:v>
                </c:pt>
                <c:pt idx="6">
                  <c:v>33.333333333333336</c:v>
                </c:pt>
                <c:pt idx="7">
                  <c:v>20</c:v>
                </c:pt>
                <c:pt idx="8" formatCode="General">
                  <c:v>6.666666666666667</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8883-48CC-A3F4-8F0172097700}"/>
            </c:ext>
          </c:extLst>
        </c:ser>
        <c:ser>
          <c:idx val="16"/>
          <c:order val="12"/>
          <c:tx>
            <c:strRef>
              <c:f>Entero!$BG$459</c:f>
              <c:strCache>
                <c:ptCount val="1"/>
                <c:pt idx="0">
                  <c:v>Gentamicin</c:v>
                </c:pt>
              </c:strCache>
            </c:strRef>
          </c:tx>
          <c:spPr>
            <a:solidFill>
              <a:schemeClr val="bg2">
                <a:lumMod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Entero!$BG$460:$BG$475</c:f>
              <c:numCache>
                <c:formatCode>0.00</c:formatCode>
                <c:ptCount val="16"/>
                <c:pt idx="0">
                  <c:v>0</c:v>
                </c:pt>
                <c:pt idx="1">
                  <c:v>0</c:v>
                </c:pt>
                <c:pt idx="2">
                  <c:v>20</c:v>
                </c:pt>
                <c:pt idx="3">
                  <c:v>0</c:v>
                </c:pt>
                <c:pt idx="4">
                  <c:v>13.333333333333334</c:v>
                </c:pt>
                <c:pt idx="5">
                  <c:v>20</c:v>
                </c:pt>
                <c:pt idx="6">
                  <c:v>20</c:v>
                </c:pt>
                <c:pt idx="7">
                  <c:v>26.666666666666668</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8883-48CC-A3F4-8F0172097700}"/>
            </c:ext>
          </c:extLst>
        </c:ser>
        <c:ser>
          <c:idx val="17"/>
          <c:order val="13"/>
          <c:tx>
            <c:strRef>
              <c:f>Entero!$BH$459</c:f>
              <c:strCache>
                <c:ptCount val="1"/>
                <c:pt idx="0">
                  <c:v>Tobramycin</c:v>
                </c:pt>
              </c:strCache>
            </c:strRef>
          </c:tx>
          <c:spPr>
            <a:solidFill>
              <a:schemeClr val="accent4">
                <a:lumMod val="75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Entero!$BH$460:$BH$475</c:f>
              <c:numCache>
                <c:formatCode>0.00</c:formatCode>
                <c:ptCount val="16"/>
                <c:pt idx="0">
                  <c:v>0</c:v>
                </c:pt>
                <c:pt idx="1">
                  <c:v>0</c:v>
                </c:pt>
                <c:pt idx="2">
                  <c:v>15.384615384615385</c:v>
                </c:pt>
                <c:pt idx="3">
                  <c:v>0</c:v>
                </c:pt>
                <c:pt idx="4">
                  <c:v>15.384615384615385</c:v>
                </c:pt>
                <c:pt idx="5">
                  <c:v>53.846153846153847</c:v>
                </c:pt>
                <c:pt idx="6">
                  <c:v>0</c:v>
                </c:pt>
                <c:pt idx="7">
                  <c:v>15.384615384615385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8883-48CC-A3F4-8F0172097700}"/>
            </c:ext>
          </c:extLst>
        </c:ser>
        <c:ser>
          <c:idx val="18"/>
          <c:order val="14"/>
          <c:tx>
            <c:strRef>
              <c:f>Entero!$BI$459</c:f>
              <c:strCache>
                <c:ptCount val="1"/>
                <c:pt idx="0">
                  <c:v>Fosfomycin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Entero!$BI$460:$BI$475</c:f>
              <c:numCache>
                <c:formatCode>0.00</c:formatCode>
                <c:ptCount val="16"/>
                <c:pt idx="0">
                  <c:v>0</c:v>
                </c:pt>
                <c:pt idx="1">
                  <c:v>0</c:v>
                </c:pt>
                <c:pt idx="2">
                  <c:v>0</c:v>
                </c:pt>
                <c:pt idx="3">
                  <c:v>0</c:v>
                </c:pt>
                <c:pt idx="4">
                  <c:v>0</c:v>
                </c:pt>
                <c:pt idx="5">
                  <c:v>0</c:v>
                </c:pt>
                <c:pt idx="6">
                  <c:v>0</c:v>
                </c:pt>
                <c:pt idx="7">
                  <c:v>0</c:v>
                </c:pt>
                <c:pt idx="8">
                  <c:v>0</c:v>
                </c:pt>
                <c:pt idx="9">
                  <c:v>11.764705882352942</c:v>
                </c:pt>
                <c:pt idx="10">
                  <c:v>5.882352941176471</c:v>
                </c:pt>
                <c:pt idx="11">
                  <c:v>17.647058823529413</c:v>
                </c:pt>
                <c:pt idx="12">
                  <c:v>0</c:v>
                </c:pt>
                <c:pt idx="13">
                  <c:v>29.411764705882351</c:v>
                </c:pt>
                <c:pt idx="14">
                  <c:v>35.294117647058826</c:v>
                </c:pt>
                <c:pt idx="15">
                  <c:v>0</c:v>
                </c:pt>
              </c:numCache>
            </c:numRef>
          </c:val>
          <c:extLst>
            <c:ext xmlns:c16="http://schemas.microsoft.com/office/drawing/2014/chart" uri="{C3380CC4-5D6E-409C-BE32-E72D297353CC}">
              <c16:uniqueId val="{0000000E-8883-48CC-A3F4-8F0172097700}"/>
            </c:ext>
          </c:extLst>
        </c:ser>
        <c:ser>
          <c:idx val="19"/>
          <c:order val="15"/>
          <c:tx>
            <c:strRef>
              <c:f>Entero!$BJ$459</c:f>
              <c:strCache>
                <c:ptCount val="1"/>
                <c:pt idx="0">
                  <c:v>Cotrimoxazol</c:v>
                </c:pt>
              </c:strCache>
            </c:strRef>
          </c:tx>
          <c:spPr>
            <a:solidFill>
              <a:schemeClr val="accent4">
                <a:lumMod val="60000"/>
                <a:lumOff val="4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Entero!$BJ$460:$BJ$475</c:f>
              <c:numCache>
                <c:formatCode>0.00</c:formatCode>
                <c:ptCount val="16"/>
                <c:pt idx="0">
                  <c:v>0</c:v>
                </c:pt>
                <c:pt idx="1">
                  <c:v>0</c:v>
                </c:pt>
                <c:pt idx="2">
                  <c:v>35.294117647058826</c:v>
                </c:pt>
                <c:pt idx="3">
                  <c:v>0</c:v>
                </c:pt>
                <c:pt idx="4">
                  <c:v>35.294117647058826</c:v>
                </c:pt>
                <c:pt idx="5">
                  <c:v>11.764705882352942</c:v>
                </c:pt>
                <c:pt idx="6">
                  <c:v>0</c:v>
                </c:pt>
                <c:pt idx="7">
                  <c:v>5.882352941176471</c:v>
                </c:pt>
                <c:pt idx="8">
                  <c:v>0</c:v>
                </c:pt>
                <c:pt idx="9">
                  <c:v>0</c:v>
                </c:pt>
                <c:pt idx="10">
                  <c:v>5.882352941176471</c:v>
                </c:pt>
                <c:pt idx="11">
                  <c:v>5.882352941176471</c:v>
                </c:pt>
                <c:pt idx="12">
                  <c:v>0</c:v>
                </c:pt>
                <c:pt idx="13">
                  <c:v>0</c:v>
                </c:pt>
                <c:pt idx="14">
                  <c:v>0</c:v>
                </c:pt>
                <c:pt idx="15">
                  <c:v>0</c:v>
                </c:pt>
              </c:numCache>
            </c:numRef>
          </c:val>
          <c:extLst>
            <c:ext xmlns:c16="http://schemas.microsoft.com/office/drawing/2014/chart" uri="{C3380CC4-5D6E-409C-BE32-E72D297353CC}">
              <c16:uniqueId val="{0000000F-8883-48CC-A3F4-8F0172097700}"/>
            </c:ext>
          </c:extLst>
        </c:ser>
        <c:ser>
          <c:idx val="20"/>
          <c:order val="16"/>
          <c:tx>
            <c:strRef>
              <c:f>Entero!$BK$459</c:f>
              <c:strCache>
                <c:ptCount val="1"/>
                <c:pt idx="0">
                  <c:v>Ciprofloxacin</c:v>
                </c:pt>
              </c:strCache>
            </c:strRef>
          </c:tx>
          <c:spPr>
            <a:solidFill>
              <a:schemeClr val="accent4">
                <a:lumMod val="20000"/>
                <a:lumOff val="8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Entero!$BK$460:$BK$475</c:f>
              <c:numCache>
                <c:formatCode>0.00</c:formatCode>
                <c:ptCount val="16"/>
                <c:pt idx="0">
                  <c:v>0</c:v>
                </c:pt>
                <c:pt idx="1">
                  <c:v>29.411764705882351</c:v>
                </c:pt>
                <c:pt idx="2">
                  <c:v>41.176470588235297</c:v>
                </c:pt>
                <c:pt idx="3">
                  <c:v>0</c:v>
                </c:pt>
                <c:pt idx="4">
                  <c:v>5.882352941176471</c:v>
                </c:pt>
                <c:pt idx="5">
                  <c:v>0</c:v>
                </c:pt>
                <c:pt idx="6">
                  <c:v>17.647058823529413</c:v>
                </c:pt>
                <c:pt idx="7">
                  <c:v>0</c:v>
                </c:pt>
                <c:pt idx="8">
                  <c:v>5.882352941176471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8883-48CC-A3F4-8F0172097700}"/>
            </c:ext>
          </c:extLst>
        </c:ser>
        <c:ser>
          <c:idx val="21"/>
          <c:order val="17"/>
          <c:tx>
            <c:strRef>
              <c:f>Entero!$BL$459</c:f>
              <c:strCache>
                <c:ptCount val="1"/>
                <c:pt idx="0">
                  <c:v>Levofloxacin</c:v>
                </c:pt>
              </c:strCache>
            </c:strRef>
          </c:tx>
          <c:spPr>
            <a:solidFill>
              <a:schemeClr val="tx1">
                <a:lumMod val="50000"/>
                <a:lumOff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Entero!$BL$460:$BL$475</c:f>
              <c:numCache>
                <c:formatCode>0.00</c:formatCode>
                <c:ptCount val="16"/>
                <c:pt idx="0">
                  <c:v>0</c:v>
                </c:pt>
                <c:pt idx="1">
                  <c:v>23.529411764705884</c:v>
                </c:pt>
                <c:pt idx="2">
                  <c:v>0</c:v>
                </c:pt>
                <c:pt idx="3">
                  <c:v>23.529411764705884</c:v>
                </c:pt>
                <c:pt idx="4">
                  <c:v>23.529411764705884</c:v>
                </c:pt>
                <c:pt idx="5">
                  <c:v>5.882352941176471</c:v>
                </c:pt>
                <c:pt idx="6">
                  <c:v>11.764705882352942</c:v>
                </c:pt>
                <c:pt idx="7">
                  <c:v>0</c:v>
                </c:pt>
                <c:pt idx="8">
                  <c:v>5.882352941176471</c:v>
                </c:pt>
                <c:pt idx="9">
                  <c:v>5.882352941176471</c:v>
                </c:pt>
                <c:pt idx="10">
                  <c:v>0</c:v>
                </c:pt>
                <c:pt idx="11">
                  <c:v>0</c:v>
                </c:pt>
                <c:pt idx="12">
                  <c:v>0</c:v>
                </c:pt>
                <c:pt idx="13">
                  <c:v>0</c:v>
                </c:pt>
                <c:pt idx="14">
                  <c:v>0</c:v>
                </c:pt>
                <c:pt idx="15">
                  <c:v>0</c:v>
                </c:pt>
              </c:numCache>
            </c:numRef>
          </c:val>
          <c:extLst>
            <c:ext xmlns:c16="http://schemas.microsoft.com/office/drawing/2014/chart" uri="{C3380CC4-5D6E-409C-BE32-E72D297353CC}">
              <c16:uniqueId val="{00000011-8883-48CC-A3F4-8F0172097700}"/>
            </c:ext>
          </c:extLst>
        </c:ser>
        <c:ser>
          <c:idx val="22"/>
          <c:order val="18"/>
          <c:tx>
            <c:strRef>
              <c:f>Entero!$BM$459</c:f>
              <c:strCache>
                <c:ptCount val="1"/>
                <c:pt idx="0">
                  <c:v>Moxifloxacin</c:v>
                </c:pt>
              </c:strCache>
            </c:strRef>
          </c:tx>
          <c:spPr>
            <a:solidFill>
              <a:srgbClr val="CCFF66"/>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Entero!$BM$460:$BM$475</c:f>
              <c:numCache>
                <c:formatCode>0.00</c:formatCode>
                <c:ptCount val="16"/>
                <c:pt idx="0">
                  <c:v>0</c:v>
                </c:pt>
                <c:pt idx="1">
                  <c:v>0</c:v>
                </c:pt>
                <c:pt idx="2">
                  <c:v>0</c:v>
                </c:pt>
                <c:pt idx="3">
                  <c:v>5.882352941176471</c:v>
                </c:pt>
                <c:pt idx="4">
                  <c:v>35.294117647058826</c:v>
                </c:pt>
                <c:pt idx="5">
                  <c:v>23.529411764705884</c:v>
                </c:pt>
                <c:pt idx="6">
                  <c:v>5.882352941176471</c:v>
                </c:pt>
                <c:pt idx="7">
                  <c:v>11.764705882352942</c:v>
                </c:pt>
                <c:pt idx="8">
                  <c:v>5.882352941176471</c:v>
                </c:pt>
                <c:pt idx="9">
                  <c:v>11.764705882352942</c:v>
                </c:pt>
                <c:pt idx="10">
                  <c:v>0</c:v>
                </c:pt>
                <c:pt idx="11">
                  <c:v>0</c:v>
                </c:pt>
                <c:pt idx="12">
                  <c:v>0</c:v>
                </c:pt>
                <c:pt idx="13">
                  <c:v>0</c:v>
                </c:pt>
                <c:pt idx="14">
                  <c:v>0</c:v>
                </c:pt>
                <c:pt idx="15">
                  <c:v>0</c:v>
                </c:pt>
              </c:numCache>
            </c:numRef>
          </c:val>
          <c:extLst>
            <c:ext xmlns:c16="http://schemas.microsoft.com/office/drawing/2014/chart" uri="{C3380CC4-5D6E-409C-BE32-E72D297353CC}">
              <c16:uniqueId val="{00000012-8883-48CC-A3F4-8F0172097700}"/>
            </c:ext>
          </c:extLst>
        </c:ser>
        <c:ser>
          <c:idx val="0"/>
          <c:order val="19"/>
          <c:tx>
            <c:strRef>
              <c:f>Entero!$BN$459</c:f>
              <c:strCache>
                <c:ptCount val="1"/>
                <c:pt idx="0">
                  <c:v>Doxycyclin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Entero!$BN$460:$BN$475</c:f>
              <c:numCache>
                <c:formatCode>0.00</c:formatCode>
                <c:ptCount val="16"/>
                <c:pt idx="0">
                  <c:v>0</c:v>
                </c:pt>
                <c:pt idx="1">
                  <c:v>0</c:v>
                </c:pt>
                <c:pt idx="2">
                  <c:v>0</c:v>
                </c:pt>
                <c:pt idx="3">
                  <c:v>0</c:v>
                </c:pt>
                <c:pt idx="4">
                  <c:v>0</c:v>
                </c:pt>
                <c:pt idx="5">
                  <c:v>0</c:v>
                </c:pt>
                <c:pt idx="6">
                  <c:v>0</c:v>
                </c:pt>
                <c:pt idx="7">
                  <c:v>0</c:v>
                </c:pt>
                <c:pt idx="8">
                  <c:v>5.882352941176471</c:v>
                </c:pt>
                <c:pt idx="9">
                  <c:v>11.764705882352942</c:v>
                </c:pt>
                <c:pt idx="10">
                  <c:v>82.352941176470594</c:v>
                </c:pt>
                <c:pt idx="11">
                  <c:v>0</c:v>
                </c:pt>
                <c:pt idx="12">
                  <c:v>0</c:v>
                </c:pt>
                <c:pt idx="13">
                  <c:v>0</c:v>
                </c:pt>
                <c:pt idx="14">
                  <c:v>0</c:v>
                </c:pt>
                <c:pt idx="15">
                  <c:v>0</c:v>
                </c:pt>
              </c:numCache>
            </c:numRef>
          </c:val>
          <c:extLst>
            <c:ext xmlns:c16="http://schemas.microsoft.com/office/drawing/2014/chart" uri="{C3380CC4-5D6E-409C-BE32-E72D297353CC}">
              <c16:uniqueId val="{00000013-8883-48CC-A3F4-8F0172097700}"/>
            </c:ext>
          </c:extLst>
        </c:ser>
        <c:ser>
          <c:idx val="1"/>
          <c:order val="20"/>
          <c:tx>
            <c:strRef>
              <c:f>Entero!$BO$459</c:f>
              <c:strCache>
                <c:ptCount val="1"/>
                <c:pt idx="0">
                  <c:v>Tigecyclin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Entero!$BO$460:$BO$475</c:f>
              <c:numCache>
                <c:formatCode>0.00</c:formatCode>
                <c:ptCount val="16"/>
                <c:pt idx="0">
                  <c:v>0</c:v>
                </c:pt>
                <c:pt idx="1">
                  <c:v>0</c:v>
                </c:pt>
                <c:pt idx="2">
                  <c:v>0</c:v>
                </c:pt>
                <c:pt idx="3">
                  <c:v>0</c:v>
                </c:pt>
                <c:pt idx="4">
                  <c:v>12.5</c:v>
                </c:pt>
                <c:pt idx="5">
                  <c:v>25</c:v>
                </c:pt>
                <c:pt idx="6">
                  <c:v>31.25</c:v>
                </c:pt>
                <c:pt idx="7">
                  <c:v>18.75</c:v>
                </c:pt>
                <c:pt idx="8">
                  <c:v>6.25</c:v>
                </c:pt>
                <c:pt idx="9">
                  <c:v>6.25</c:v>
                </c:pt>
                <c:pt idx="10">
                  <c:v>0</c:v>
                </c:pt>
                <c:pt idx="11">
                  <c:v>0</c:v>
                </c:pt>
                <c:pt idx="12">
                  <c:v>0</c:v>
                </c:pt>
                <c:pt idx="13">
                  <c:v>0</c:v>
                </c:pt>
                <c:pt idx="14">
                  <c:v>0</c:v>
                </c:pt>
                <c:pt idx="15">
                  <c:v>0</c:v>
                </c:pt>
              </c:numCache>
            </c:numRef>
          </c:val>
          <c:extLst>
            <c:ext xmlns:c16="http://schemas.microsoft.com/office/drawing/2014/chart" uri="{C3380CC4-5D6E-409C-BE32-E72D297353CC}">
              <c16:uniqueId val="{00000014-8883-48CC-A3F4-8F0172097700}"/>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Entero!$AU$492</c:f>
              <c:strCache>
                <c:ptCount val="1"/>
                <c:pt idx="0">
                  <c:v>Ampicillin</c:v>
                </c:pt>
              </c:strCache>
            </c:strRef>
          </c:tx>
          <c:spPr>
            <a:solidFill>
              <a:srgbClr val="FFFF00"/>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Entero!$AU$493:$AU$508</c:f>
              <c:numCache>
                <c:formatCode>0.00</c:formatCode>
                <c:ptCount val="16"/>
                <c:pt idx="0">
                  <c:v>0</c:v>
                </c:pt>
                <c:pt idx="1">
                  <c:v>0</c:v>
                </c:pt>
                <c:pt idx="2">
                  <c:v>0</c:v>
                </c:pt>
                <c:pt idx="3">
                  <c:v>0</c:v>
                </c:pt>
                <c:pt idx="4">
                  <c:v>0</c:v>
                </c:pt>
                <c:pt idx="5">
                  <c:v>0</c:v>
                </c:pt>
                <c:pt idx="6">
                  <c:v>0</c:v>
                </c:pt>
                <c:pt idx="7">
                  <c:v>0</c:v>
                </c:pt>
                <c:pt idx="8">
                  <c:v>0</c:v>
                </c:pt>
                <c:pt idx="9">
                  <c:v>0</c:v>
                </c:pt>
                <c:pt idx="10">
                  <c:v>21.739130434782609</c:v>
                </c:pt>
                <c:pt idx="11">
                  <c:v>26.086956521739129</c:v>
                </c:pt>
                <c:pt idx="12">
                  <c:v>52.173913043478258</c:v>
                </c:pt>
                <c:pt idx="13">
                  <c:v>0</c:v>
                </c:pt>
                <c:pt idx="14">
                  <c:v>0</c:v>
                </c:pt>
                <c:pt idx="15">
                  <c:v>0</c:v>
                </c:pt>
              </c:numCache>
            </c:numRef>
          </c:val>
          <c:extLst>
            <c:ext xmlns:c16="http://schemas.microsoft.com/office/drawing/2014/chart" uri="{C3380CC4-5D6E-409C-BE32-E72D297353CC}">
              <c16:uniqueId val="{00000000-4FE9-4B7F-A5FC-D5B8F0C4664A}"/>
            </c:ext>
          </c:extLst>
        </c:ser>
        <c:ser>
          <c:idx val="5"/>
          <c:order val="1"/>
          <c:tx>
            <c:strRef>
              <c:f>Entero!$AV$492</c:f>
              <c:strCache>
                <c:ptCount val="1"/>
                <c:pt idx="0">
                  <c:v>Ampicillin/ Sulbactam</c:v>
                </c:pt>
              </c:strCache>
            </c:strRef>
          </c:tx>
          <c:spPr>
            <a:solidFill>
              <a:srgbClr val="660066"/>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Entero!$AV$493:$AV$508</c:f>
              <c:numCache>
                <c:formatCode>0.00</c:formatCode>
                <c:ptCount val="16"/>
                <c:pt idx="0">
                  <c:v>0</c:v>
                </c:pt>
                <c:pt idx="1">
                  <c:v>0</c:v>
                </c:pt>
                <c:pt idx="2">
                  <c:v>0</c:v>
                </c:pt>
                <c:pt idx="3">
                  <c:v>0</c:v>
                </c:pt>
                <c:pt idx="4">
                  <c:v>0</c:v>
                </c:pt>
                <c:pt idx="5">
                  <c:v>8.695652173913043</c:v>
                </c:pt>
                <c:pt idx="6">
                  <c:v>39.130434782608695</c:v>
                </c:pt>
                <c:pt idx="7">
                  <c:v>13.043478260869565</c:v>
                </c:pt>
                <c:pt idx="8">
                  <c:v>21.739130434782609</c:v>
                </c:pt>
                <c:pt idx="9">
                  <c:v>8.695652173913043</c:v>
                </c:pt>
                <c:pt idx="10">
                  <c:v>0</c:v>
                </c:pt>
                <c:pt idx="11">
                  <c:v>4.3478260869565215</c:v>
                </c:pt>
                <c:pt idx="12">
                  <c:v>4.3478260869565215</c:v>
                </c:pt>
                <c:pt idx="13">
                  <c:v>0</c:v>
                </c:pt>
                <c:pt idx="14">
                  <c:v>0</c:v>
                </c:pt>
                <c:pt idx="15">
                  <c:v>0</c:v>
                </c:pt>
              </c:numCache>
            </c:numRef>
          </c:val>
          <c:extLst>
            <c:ext xmlns:c16="http://schemas.microsoft.com/office/drawing/2014/chart" uri="{C3380CC4-5D6E-409C-BE32-E72D297353CC}">
              <c16:uniqueId val="{00000001-4FE9-4B7F-A5FC-D5B8F0C4664A}"/>
            </c:ext>
          </c:extLst>
        </c:ser>
        <c:ser>
          <c:idx val="6"/>
          <c:order val="2"/>
          <c:tx>
            <c:strRef>
              <c:f>Entero!$AW$492</c:f>
              <c:strCache>
                <c:ptCount val="1"/>
                <c:pt idx="0">
                  <c:v>Piperacillin</c:v>
                </c:pt>
              </c:strCache>
            </c:strRef>
          </c:tx>
          <c:spPr>
            <a:solidFill>
              <a:srgbClr val="CC00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Entero!$AW$493:$AW$508</c:f>
              <c:numCache>
                <c:formatCode>0.00</c:formatCode>
                <c:ptCount val="16"/>
                <c:pt idx="0">
                  <c:v>0</c:v>
                </c:pt>
                <c:pt idx="1">
                  <c:v>0</c:v>
                </c:pt>
                <c:pt idx="2">
                  <c:v>0</c:v>
                </c:pt>
                <c:pt idx="3">
                  <c:v>0</c:v>
                </c:pt>
                <c:pt idx="4">
                  <c:v>0</c:v>
                </c:pt>
                <c:pt idx="5">
                  <c:v>0</c:v>
                </c:pt>
                <c:pt idx="6">
                  <c:v>0</c:v>
                </c:pt>
                <c:pt idx="7">
                  <c:v>21.739130434782609</c:v>
                </c:pt>
                <c:pt idx="8">
                  <c:v>30.434782608695652</c:v>
                </c:pt>
                <c:pt idx="9">
                  <c:v>21.739130434782609</c:v>
                </c:pt>
                <c:pt idx="10">
                  <c:v>13.043478260869565</c:v>
                </c:pt>
                <c:pt idx="11">
                  <c:v>8.695652173913043</c:v>
                </c:pt>
                <c:pt idx="12">
                  <c:v>0</c:v>
                </c:pt>
                <c:pt idx="13">
                  <c:v>4.3478260869565215</c:v>
                </c:pt>
                <c:pt idx="14">
                  <c:v>0</c:v>
                </c:pt>
                <c:pt idx="15">
                  <c:v>0</c:v>
                </c:pt>
              </c:numCache>
            </c:numRef>
          </c:val>
          <c:extLst>
            <c:ext xmlns:c16="http://schemas.microsoft.com/office/drawing/2014/chart" uri="{C3380CC4-5D6E-409C-BE32-E72D297353CC}">
              <c16:uniqueId val="{00000002-4FE9-4B7F-A5FC-D5B8F0C4664A}"/>
            </c:ext>
          </c:extLst>
        </c:ser>
        <c:ser>
          <c:idx val="7"/>
          <c:order val="3"/>
          <c:tx>
            <c:strRef>
              <c:f>Entero!$AX$492</c:f>
              <c:strCache>
                <c:ptCount val="1"/>
                <c:pt idx="0">
                  <c:v>Piperacillin/ Tazobactam</c:v>
                </c:pt>
              </c:strCache>
            </c:strRef>
          </c:tx>
          <c:spPr>
            <a:solidFill>
              <a:srgbClr val="FF66FF"/>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Entero!$AX$493:$AX$508</c:f>
              <c:numCache>
                <c:formatCode>0.00</c:formatCode>
                <c:ptCount val="16"/>
                <c:pt idx="0">
                  <c:v>0</c:v>
                </c:pt>
                <c:pt idx="1">
                  <c:v>0</c:v>
                </c:pt>
                <c:pt idx="2">
                  <c:v>0</c:v>
                </c:pt>
                <c:pt idx="3">
                  <c:v>0</c:v>
                </c:pt>
                <c:pt idx="4">
                  <c:v>4.3478260869565215</c:v>
                </c:pt>
                <c:pt idx="5">
                  <c:v>0</c:v>
                </c:pt>
                <c:pt idx="6">
                  <c:v>52.173913043478258</c:v>
                </c:pt>
                <c:pt idx="7">
                  <c:v>26.086956521739129</c:v>
                </c:pt>
                <c:pt idx="8">
                  <c:v>8.695652173913043</c:v>
                </c:pt>
                <c:pt idx="9">
                  <c:v>8.695652173913043</c:v>
                </c:pt>
                <c:pt idx="10">
                  <c:v>0</c:v>
                </c:pt>
                <c:pt idx="11">
                  <c:v>0</c:v>
                </c:pt>
                <c:pt idx="12">
                  <c:v>0</c:v>
                </c:pt>
                <c:pt idx="13">
                  <c:v>0</c:v>
                </c:pt>
                <c:pt idx="14">
                  <c:v>0</c:v>
                </c:pt>
                <c:pt idx="15">
                  <c:v>0</c:v>
                </c:pt>
              </c:numCache>
            </c:numRef>
          </c:val>
          <c:extLst>
            <c:ext xmlns:c16="http://schemas.microsoft.com/office/drawing/2014/chart" uri="{C3380CC4-5D6E-409C-BE32-E72D297353CC}">
              <c16:uniqueId val="{00000003-4FE9-4B7F-A5FC-D5B8F0C4664A}"/>
            </c:ext>
          </c:extLst>
        </c:ser>
        <c:ser>
          <c:idx val="9"/>
          <c:order val="4"/>
          <c:tx>
            <c:strRef>
              <c:f>Entero!$AY$492</c:f>
              <c:strCache>
                <c:ptCount val="1"/>
                <c:pt idx="0">
                  <c:v>Aztreonam</c:v>
                </c:pt>
              </c:strCache>
            </c:strRef>
          </c:tx>
          <c:spPr>
            <a:solidFill>
              <a:srgbClr val="0000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Entero!$AY$493:$AY$508</c:f>
              <c:numCache>
                <c:formatCode>0.00</c:formatCode>
                <c:ptCount val="16"/>
                <c:pt idx="0">
                  <c:v>0</c:v>
                </c:pt>
                <c:pt idx="1">
                  <c:v>0</c:v>
                </c:pt>
                <c:pt idx="2">
                  <c:v>0</c:v>
                </c:pt>
                <c:pt idx="3">
                  <c:v>95.652173913043484</c:v>
                </c:pt>
                <c:pt idx="4">
                  <c:v>0</c:v>
                </c:pt>
                <c:pt idx="5">
                  <c:v>4.3478260869565215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4FE9-4B7F-A5FC-D5B8F0C4664A}"/>
            </c:ext>
          </c:extLst>
        </c:ser>
        <c:ser>
          <c:idx val="10"/>
          <c:order val="5"/>
          <c:tx>
            <c:strRef>
              <c:f>Entero!$AZ$492</c:f>
              <c:strCache>
                <c:ptCount val="1"/>
                <c:pt idx="0">
                  <c:v>Cefotaxim</c:v>
                </c:pt>
              </c:strCache>
            </c:strRef>
          </c:tx>
          <c:spPr>
            <a:solidFill>
              <a:srgbClr val="0066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Entero!$AZ$493:$AZ$508</c:f>
              <c:numCache>
                <c:formatCode>0.00</c:formatCode>
                <c:ptCount val="16"/>
                <c:pt idx="0">
                  <c:v>0</c:v>
                </c:pt>
                <c:pt idx="1">
                  <c:v>73.913043478260875</c:v>
                </c:pt>
                <c:pt idx="2">
                  <c:v>0</c:v>
                </c:pt>
                <c:pt idx="3">
                  <c:v>21.739130434782609</c:v>
                </c:pt>
                <c:pt idx="4">
                  <c:v>4.3478260869565215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4FE9-4B7F-A5FC-D5B8F0C4664A}"/>
            </c:ext>
          </c:extLst>
        </c:ser>
        <c:ser>
          <c:idx val="11"/>
          <c:order val="6"/>
          <c:tx>
            <c:strRef>
              <c:f>Entero!$BA$492</c:f>
              <c:strCache>
                <c:ptCount val="1"/>
                <c:pt idx="0">
                  <c:v>Ceftazidim</c:v>
                </c:pt>
              </c:strCache>
            </c:strRef>
          </c:tx>
          <c:spPr>
            <a:solidFill>
              <a:srgbClr val="33CCFF"/>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Entero!$BA$493:$BA$508</c:f>
              <c:numCache>
                <c:formatCode>0.00</c:formatCode>
                <c:ptCount val="16"/>
                <c:pt idx="0">
                  <c:v>0</c:v>
                </c:pt>
                <c:pt idx="1">
                  <c:v>0</c:v>
                </c:pt>
                <c:pt idx="2">
                  <c:v>0</c:v>
                </c:pt>
                <c:pt idx="3">
                  <c:v>82.608695652173907</c:v>
                </c:pt>
                <c:pt idx="4">
                  <c:v>0</c:v>
                </c:pt>
                <c:pt idx="5">
                  <c:v>13.043478260869565</c:v>
                </c:pt>
                <c:pt idx="6">
                  <c:v>4.3478260869565215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4FE9-4B7F-A5FC-D5B8F0C4664A}"/>
            </c:ext>
          </c:extLst>
        </c:ser>
        <c:ser>
          <c:idx val="12"/>
          <c:order val="7"/>
          <c:tx>
            <c:strRef>
              <c:f>Entero!$BB$492</c:f>
              <c:strCache>
                <c:ptCount val="1"/>
                <c:pt idx="0">
                  <c:v>Cefuroxim</c:v>
                </c:pt>
              </c:strCache>
            </c:strRef>
          </c:tx>
          <c:spPr>
            <a:solidFill>
              <a:srgbClr val="00CC00"/>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Entero!$BB$493:$BB$508</c:f>
              <c:numCache>
                <c:formatCode>0.00</c:formatCode>
                <c:ptCount val="16"/>
                <c:pt idx="0">
                  <c:v>0</c:v>
                </c:pt>
                <c:pt idx="1">
                  <c:v>0</c:v>
                </c:pt>
                <c:pt idx="2">
                  <c:v>0</c:v>
                </c:pt>
                <c:pt idx="3">
                  <c:v>0</c:v>
                </c:pt>
                <c:pt idx="4">
                  <c:v>0</c:v>
                </c:pt>
                <c:pt idx="5">
                  <c:v>4.3478260869565215</c:v>
                </c:pt>
                <c:pt idx="6">
                  <c:v>26.086956521739129</c:v>
                </c:pt>
                <c:pt idx="7">
                  <c:v>21.739130434782609</c:v>
                </c:pt>
                <c:pt idx="8">
                  <c:v>26.086956521739129</c:v>
                </c:pt>
                <c:pt idx="9">
                  <c:v>13.043478260869565</c:v>
                </c:pt>
                <c:pt idx="10">
                  <c:v>4.3478260869565215</c:v>
                </c:pt>
                <c:pt idx="11">
                  <c:v>4.3478260869565215</c:v>
                </c:pt>
                <c:pt idx="12">
                  <c:v>0</c:v>
                </c:pt>
                <c:pt idx="13">
                  <c:v>0</c:v>
                </c:pt>
                <c:pt idx="14">
                  <c:v>0</c:v>
                </c:pt>
                <c:pt idx="15">
                  <c:v>0</c:v>
                </c:pt>
              </c:numCache>
            </c:numRef>
          </c:val>
          <c:extLst>
            <c:ext xmlns:c16="http://schemas.microsoft.com/office/drawing/2014/chart" uri="{C3380CC4-5D6E-409C-BE32-E72D297353CC}">
              <c16:uniqueId val="{00000007-4FE9-4B7F-A5FC-D5B8F0C4664A}"/>
            </c:ext>
          </c:extLst>
        </c:ser>
        <c:ser>
          <c:idx val="13"/>
          <c:order val="8"/>
          <c:tx>
            <c:strRef>
              <c:f>Entero!$BC$492</c:f>
              <c:strCache>
                <c:ptCount val="1"/>
                <c:pt idx="0">
                  <c:v>Imipenem</c:v>
                </c:pt>
              </c:strCache>
            </c:strRef>
          </c:tx>
          <c:spPr>
            <a:solidFill>
              <a:schemeClr val="accent6">
                <a:lumMod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Entero!$BC$493:$BC$508</c:f>
              <c:numCache>
                <c:formatCode>0.00</c:formatCode>
                <c:ptCount val="16"/>
                <c:pt idx="0">
                  <c:v>0</c:v>
                </c:pt>
                <c:pt idx="1">
                  <c:v>0</c:v>
                </c:pt>
                <c:pt idx="2">
                  <c:v>21.739130434782609</c:v>
                </c:pt>
                <c:pt idx="3">
                  <c:v>0</c:v>
                </c:pt>
                <c:pt idx="4">
                  <c:v>52.173913043478258</c:v>
                </c:pt>
                <c:pt idx="5">
                  <c:v>4.3478260869565215</c:v>
                </c:pt>
                <c:pt idx="6">
                  <c:v>13.043478260869565</c:v>
                </c:pt>
                <c:pt idx="7">
                  <c:v>8.695652173913043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4FE9-4B7F-A5FC-D5B8F0C4664A}"/>
            </c:ext>
          </c:extLst>
        </c:ser>
        <c:ser>
          <c:idx val="14"/>
          <c:order val="9"/>
          <c:tx>
            <c:strRef>
              <c:f>Entero!$BD$492</c:f>
              <c:strCache>
                <c:ptCount val="1"/>
                <c:pt idx="0">
                  <c:v>Meropenem</c:v>
                </c:pt>
              </c:strCache>
            </c:strRef>
          </c:tx>
          <c:spPr>
            <a:solidFill>
              <a:schemeClr val="accent6">
                <a:lumMod val="75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Entero!$BD$493:$BD$508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4FE9-4B7F-A5FC-D5B8F0C4664A}"/>
            </c:ext>
          </c:extLst>
        </c:ser>
        <c:ser>
          <c:idx val="15"/>
          <c:order val="10"/>
          <c:tx>
            <c:strRef>
              <c:f>Entero!$BE$492</c:f>
              <c:strCache>
                <c:ptCount val="1"/>
                <c:pt idx="0">
                  <c:v>Colistin</c:v>
                </c:pt>
              </c:strCache>
            </c:strRef>
          </c:tx>
          <c:spPr>
            <a:solidFill>
              <a:schemeClr val="accent6">
                <a:lumMod val="20000"/>
                <a:lumOff val="8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Entero!$BE$493:$BE$508</c:f>
              <c:numCache>
                <c:formatCode>0.00</c:formatCode>
                <c:ptCount val="16"/>
                <c:pt idx="0">
                  <c:v>0</c:v>
                </c:pt>
                <c:pt idx="1">
                  <c:v>4.5454545454545459</c:v>
                </c:pt>
                <c:pt idx="2">
                  <c:v>0</c:v>
                </c:pt>
                <c:pt idx="3">
                  <c:v>0</c:v>
                </c:pt>
                <c:pt idx="4">
                  <c:v>59.090909090909093</c:v>
                </c:pt>
                <c:pt idx="5">
                  <c:v>27.272727272727273</c:v>
                </c:pt>
                <c:pt idx="6">
                  <c:v>4.5454545454545459</c:v>
                </c:pt>
                <c:pt idx="7">
                  <c:v>0</c:v>
                </c:pt>
                <c:pt idx="8">
                  <c:v>0</c:v>
                </c:pt>
                <c:pt idx="9">
                  <c:v>0</c:v>
                </c:pt>
                <c:pt idx="10">
                  <c:v>4.5454545454545459</c:v>
                </c:pt>
                <c:pt idx="11">
                  <c:v>0</c:v>
                </c:pt>
                <c:pt idx="12">
                  <c:v>0</c:v>
                </c:pt>
                <c:pt idx="13">
                  <c:v>0</c:v>
                </c:pt>
                <c:pt idx="14">
                  <c:v>0</c:v>
                </c:pt>
                <c:pt idx="15">
                  <c:v>0</c:v>
                </c:pt>
              </c:numCache>
            </c:numRef>
          </c:val>
          <c:extLst>
            <c:ext xmlns:c16="http://schemas.microsoft.com/office/drawing/2014/chart" uri="{C3380CC4-5D6E-409C-BE32-E72D297353CC}">
              <c16:uniqueId val="{0000000A-4FE9-4B7F-A5FC-D5B8F0C4664A}"/>
            </c:ext>
          </c:extLst>
        </c:ser>
        <c:ser>
          <c:idx val="16"/>
          <c:order val="11"/>
          <c:tx>
            <c:strRef>
              <c:f>Entero!$BF$492</c:f>
              <c:strCache>
                <c:ptCount val="1"/>
                <c:pt idx="0">
                  <c:v>Amikacin</c:v>
                </c:pt>
              </c:strCache>
            </c:strRef>
          </c:tx>
          <c:spPr>
            <a:solidFill>
              <a:schemeClr val="bg2">
                <a:lumMod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Entero!$BF$493:$BF$508</c:f>
              <c:numCache>
                <c:formatCode>0.00</c:formatCode>
                <c:ptCount val="16"/>
                <c:pt idx="0">
                  <c:v>0</c:v>
                </c:pt>
                <c:pt idx="1">
                  <c:v>0</c:v>
                </c:pt>
                <c:pt idx="2">
                  <c:v>0</c:v>
                </c:pt>
                <c:pt idx="3">
                  <c:v>0</c:v>
                </c:pt>
                <c:pt idx="4">
                  <c:v>31.818181818181817</c:v>
                </c:pt>
                <c:pt idx="5">
                  <c:v>0</c:v>
                </c:pt>
                <c:pt idx="6">
                  <c:v>59.090909090909093</c:v>
                </c:pt>
                <c:pt idx="7">
                  <c:v>9.0909090909090917</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4FE9-4B7F-A5FC-D5B8F0C4664A}"/>
            </c:ext>
          </c:extLst>
        </c:ser>
        <c:ser>
          <c:idx val="17"/>
          <c:order val="12"/>
          <c:tx>
            <c:strRef>
              <c:f>Entero!$BG$492</c:f>
              <c:strCache>
                <c:ptCount val="1"/>
                <c:pt idx="0">
                  <c:v>Gentamicin</c:v>
                </c:pt>
              </c:strCache>
            </c:strRef>
          </c:tx>
          <c:spPr>
            <a:solidFill>
              <a:schemeClr val="accent4">
                <a:lumMod val="75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Entero!$BG$493:$BG$508</c:f>
              <c:numCache>
                <c:formatCode>0.00</c:formatCode>
                <c:ptCount val="16"/>
                <c:pt idx="0">
                  <c:v>0</c:v>
                </c:pt>
                <c:pt idx="1">
                  <c:v>0</c:v>
                </c:pt>
                <c:pt idx="2">
                  <c:v>27.272727272727273</c:v>
                </c:pt>
                <c:pt idx="3">
                  <c:v>0</c:v>
                </c:pt>
                <c:pt idx="4">
                  <c:v>68.181818181818187</c:v>
                </c:pt>
                <c:pt idx="5">
                  <c:v>0</c:v>
                </c:pt>
                <c:pt idx="6">
                  <c:v>4.5454545454545459</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4FE9-4B7F-A5FC-D5B8F0C4664A}"/>
            </c:ext>
          </c:extLst>
        </c:ser>
        <c:ser>
          <c:idx val="18"/>
          <c:order val="13"/>
          <c:tx>
            <c:strRef>
              <c:f>Entero!$BH$492</c:f>
              <c:strCache>
                <c:ptCount val="1"/>
                <c:pt idx="0">
                  <c:v>Tobramycin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Entero!$BH$493:$BH$508</c:f>
              <c:numCache>
                <c:formatCode>0.00</c:formatCode>
                <c:ptCount val="16"/>
                <c:pt idx="0">
                  <c:v>0</c:v>
                </c:pt>
                <c:pt idx="1">
                  <c:v>0</c:v>
                </c:pt>
                <c:pt idx="2">
                  <c:v>4.5454545454545459</c:v>
                </c:pt>
                <c:pt idx="3">
                  <c:v>0</c:v>
                </c:pt>
                <c:pt idx="4">
                  <c:v>86.36363636363636</c:v>
                </c:pt>
                <c:pt idx="5">
                  <c:v>0</c:v>
                </c:pt>
                <c:pt idx="6">
                  <c:v>4.5454545454545459</c:v>
                </c:pt>
                <c:pt idx="7">
                  <c:v>0</c:v>
                </c:pt>
                <c:pt idx="8">
                  <c:v>4.5454545454545459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4FE9-4B7F-A5FC-D5B8F0C4664A}"/>
            </c:ext>
          </c:extLst>
        </c:ser>
        <c:ser>
          <c:idx val="19"/>
          <c:order val="14"/>
          <c:tx>
            <c:strRef>
              <c:f>Entero!$BI$492</c:f>
              <c:strCache>
                <c:ptCount val="1"/>
                <c:pt idx="0">
                  <c:v>Fosfomycin</c:v>
                </c:pt>
              </c:strCache>
            </c:strRef>
          </c:tx>
          <c:spPr>
            <a:solidFill>
              <a:schemeClr val="accent4">
                <a:lumMod val="60000"/>
                <a:lumOff val="4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Entero!$BI$493:$BI$508</c:f>
              <c:numCache>
                <c:formatCode>0.00</c:formatCode>
                <c:ptCount val="16"/>
                <c:pt idx="0">
                  <c:v>0</c:v>
                </c:pt>
                <c:pt idx="1">
                  <c:v>0</c:v>
                </c:pt>
                <c:pt idx="2">
                  <c:v>0</c:v>
                </c:pt>
                <c:pt idx="3">
                  <c:v>0</c:v>
                </c:pt>
                <c:pt idx="4">
                  <c:v>0</c:v>
                </c:pt>
                <c:pt idx="5">
                  <c:v>0</c:v>
                </c:pt>
                <c:pt idx="6">
                  <c:v>0</c:v>
                </c:pt>
                <c:pt idx="7">
                  <c:v>0</c:v>
                </c:pt>
                <c:pt idx="8">
                  <c:v>0</c:v>
                </c:pt>
                <c:pt idx="9">
                  <c:v>4.3478260869565215</c:v>
                </c:pt>
                <c:pt idx="10">
                  <c:v>21.739130434782609</c:v>
                </c:pt>
                <c:pt idx="11">
                  <c:v>43.478260869565219</c:v>
                </c:pt>
                <c:pt idx="12">
                  <c:v>30.434782608695652</c:v>
                </c:pt>
                <c:pt idx="13">
                  <c:v>0</c:v>
                </c:pt>
                <c:pt idx="14">
                  <c:v>0</c:v>
                </c:pt>
                <c:pt idx="15">
                  <c:v>0</c:v>
                </c:pt>
              </c:numCache>
            </c:numRef>
          </c:val>
          <c:extLst>
            <c:ext xmlns:c16="http://schemas.microsoft.com/office/drawing/2014/chart" uri="{C3380CC4-5D6E-409C-BE32-E72D297353CC}">
              <c16:uniqueId val="{0000000E-4FE9-4B7F-A5FC-D5B8F0C4664A}"/>
            </c:ext>
          </c:extLst>
        </c:ser>
        <c:ser>
          <c:idx val="20"/>
          <c:order val="15"/>
          <c:tx>
            <c:strRef>
              <c:f>Entero!$BJ$492</c:f>
              <c:strCache>
                <c:ptCount val="1"/>
                <c:pt idx="0">
                  <c:v>Cotrimoxazol</c:v>
                </c:pt>
              </c:strCache>
            </c:strRef>
          </c:tx>
          <c:spPr>
            <a:solidFill>
              <a:schemeClr val="accent4">
                <a:lumMod val="20000"/>
                <a:lumOff val="8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Entero!$BJ$493:$BJ$508</c:f>
              <c:numCache>
                <c:formatCode>0.00</c:formatCode>
                <c:ptCount val="16"/>
                <c:pt idx="0">
                  <c:v>0</c:v>
                </c:pt>
                <c:pt idx="1">
                  <c:v>0</c:v>
                </c:pt>
                <c:pt idx="2">
                  <c:v>81.818181818181813</c:v>
                </c:pt>
                <c:pt idx="3">
                  <c:v>0</c:v>
                </c:pt>
                <c:pt idx="4">
                  <c:v>4.5454545454545459</c:v>
                </c:pt>
                <c:pt idx="5">
                  <c:v>0</c:v>
                </c:pt>
                <c:pt idx="6">
                  <c:v>0</c:v>
                </c:pt>
                <c:pt idx="7">
                  <c:v>0</c:v>
                </c:pt>
                <c:pt idx="8">
                  <c:v>0</c:v>
                </c:pt>
                <c:pt idx="9">
                  <c:v>0</c:v>
                </c:pt>
                <c:pt idx="10">
                  <c:v>4.5454545454545459</c:v>
                </c:pt>
                <c:pt idx="11">
                  <c:v>9.0909090909090917</c:v>
                </c:pt>
                <c:pt idx="12">
                  <c:v>0</c:v>
                </c:pt>
                <c:pt idx="13">
                  <c:v>0</c:v>
                </c:pt>
                <c:pt idx="14">
                  <c:v>0</c:v>
                </c:pt>
                <c:pt idx="15">
                  <c:v>0</c:v>
                </c:pt>
              </c:numCache>
            </c:numRef>
          </c:val>
          <c:extLst>
            <c:ext xmlns:c16="http://schemas.microsoft.com/office/drawing/2014/chart" uri="{C3380CC4-5D6E-409C-BE32-E72D297353CC}">
              <c16:uniqueId val="{0000000F-4FE9-4B7F-A5FC-D5B8F0C4664A}"/>
            </c:ext>
          </c:extLst>
        </c:ser>
        <c:ser>
          <c:idx val="21"/>
          <c:order val="16"/>
          <c:tx>
            <c:strRef>
              <c:f>Entero!$BK$492</c:f>
              <c:strCache>
                <c:ptCount val="1"/>
                <c:pt idx="0">
                  <c:v>Ciprofloxacin</c:v>
                </c:pt>
              </c:strCache>
            </c:strRef>
          </c:tx>
          <c:spPr>
            <a:solidFill>
              <a:schemeClr val="tx1">
                <a:lumMod val="50000"/>
                <a:lumOff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Entero!$BK$493:$BK$508</c:f>
              <c:numCache>
                <c:formatCode>0.00</c:formatCode>
                <c:ptCount val="16"/>
                <c:pt idx="0">
                  <c:v>0</c:v>
                </c:pt>
                <c:pt idx="1">
                  <c:v>65.217391304347828</c:v>
                </c:pt>
                <c:pt idx="2">
                  <c:v>17.391304347826086</c:v>
                </c:pt>
                <c:pt idx="3">
                  <c:v>8.695652173913043</c:v>
                </c:pt>
                <c:pt idx="4">
                  <c:v>0</c:v>
                </c:pt>
                <c:pt idx="5">
                  <c:v>4.3478260869565215</c:v>
                </c:pt>
                <c:pt idx="6">
                  <c:v>0</c:v>
                </c:pt>
                <c:pt idx="7">
                  <c:v>4.3478260869565215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4FE9-4B7F-A5FC-D5B8F0C4664A}"/>
            </c:ext>
          </c:extLst>
        </c:ser>
        <c:ser>
          <c:idx val="22"/>
          <c:order val="17"/>
          <c:tx>
            <c:strRef>
              <c:f>Entero!$BL$492</c:f>
              <c:strCache>
                <c:ptCount val="1"/>
                <c:pt idx="0">
                  <c:v>Levofloxacin</c:v>
                </c:pt>
              </c:strCache>
            </c:strRef>
          </c:tx>
          <c:spPr>
            <a:solidFill>
              <a:srgbClr val="CCFF66"/>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Entero!$BL$493:$BL$508</c:f>
              <c:numCache>
                <c:formatCode>0.00</c:formatCode>
                <c:ptCount val="16"/>
                <c:pt idx="0">
                  <c:v>0</c:v>
                </c:pt>
                <c:pt idx="1">
                  <c:v>65.217391304347828</c:v>
                </c:pt>
                <c:pt idx="2">
                  <c:v>0</c:v>
                </c:pt>
                <c:pt idx="3">
                  <c:v>17.391304347826086</c:v>
                </c:pt>
                <c:pt idx="4">
                  <c:v>8.695652173913043</c:v>
                </c:pt>
                <c:pt idx="5">
                  <c:v>4.3478260869565215</c:v>
                </c:pt>
                <c:pt idx="6">
                  <c:v>0</c:v>
                </c:pt>
                <c:pt idx="7">
                  <c:v>4.3478260869565215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4FE9-4B7F-A5FC-D5B8F0C4664A}"/>
            </c:ext>
          </c:extLst>
        </c:ser>
        <c:ser>
          <c:idx val="0"/>
          <c:order val="18"/>
          <c:tx>
            <c:strRef>
              <c:f>Entero!$BM$492</c:f>
              <c:strCache>
                <c:ptCount val="1"/>
                <c:pt idx="0">
                  <c:v>Moxifloxacin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Entero!$BM$493:$BM$508</c:f>
              <c:numCache>
                <c:formatCode>0.00</c:formatCode>
                <c:ptCount val="16"/>
                <c:pt idx="0">
                  <c:v>0</c:v>
                </c:pt>
                <c:pt idx="1">
                  <c:v>0</c:v>
                </c:pt>
                <c:pt idx="2">
                  <c:v>17.391304347826086</c:v>
                </c:pt>
                <c:pt idx="3">
                  <c:v>56.521739130434781</c:v>
                </c:pt>
                <c:pt idx="4">
                  <c:v>8.695652173913043</c:v>
                </c:pt>
                <c:pt idx="5">
                  <c:v>8.695652173913043</c:v>
                </c:pt>
                <c:pt idx="6">
                  <c:v>4.3478260869565215</c:v>
                </c:pt>
                <c:pt idx="7">
                  <c:v>0</c:v>
                </c:pt>
                <c:pt idx="8">
                  <c:v>4.3478260869565215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4FE9-4B7F-A5FC-D5B8F0C4664A}"/>
            </c:ext>
          </c:extLst>
        </c:ser>
        <c:ser>
          <c:idx val="1"/>
          <c:order val="19"/>
          <c:tx>
            <c:strRef>
              <c:f>Entero!$BN$492</c:f>
              <c:strCache>
                <c:ptCount val="1"/>
                <c:pt idx="0">
                  <c:v>Doxycyclin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Entero!$BN$493:$BN$508</c:f>
              <c:numCache>
                <c:formatCode>0.00</c:formatCode>
                <c:ptCount val="16"/>
                <c:pt idx="0">
                  <c:v>0</c:v>
                </c:pt>
                <c:pt idx="1">
                  <c:v>0</c:v>
                </c:pt>
                <c:pt idx="2">
                  <c:v>0</c:v>
                </c:pt>
                <c:pt idx="3">
                  <c:v>0</c:v>
                </c:pt>
                <c:pt idx="4">
                  <c:v>0</c:v>
                </c:pt>
                <c:pt idx="5">
                  <c:v>13.043478260869565</c:v>
                </c:pt>
                <c:pt idx="6">
                  <c:v>52.173913043478258</c:v>
                </c:pt>
                <c:pt idx="7">
                  <c:v>8.695652173913043</c:v>
                </c:pt>
                <c:pt idx="8">
                  <c:v>8.695652173913043</c:v>
                </c:pt>
                <c:pt idx="9">
                  <c:v>8.695652173913043</c:v>
                </c:pt>
                <c:pt idx="10">
                  <c:v>8.695652173913043</c:v>
                </c:pt>
                <c:pt idx="11">
                  <c:v>0</c:v>
                </c:pt>
                <c:pt idx="12">
                  <c:v>0</c:v>
                </c:pt>
                <c:pt idx="13">
                  <c:v>0</c:v>
                </c:pt>
                <c:pt idx="14">
                  <c:v>0</c:v>
                </c:pt>
                <c:pt idx="15">
                  <c:v>0</c:v>
                </c:pt>
              </c:numCache>
            </c:numRef>
          </c:val>
          <c:extLst>
            <c:ext xmlns:c16="http://schemas.microsoft.com/office/drawing/2014/chart" uri="{C3380CC4-5D6E-409C-BE32-E72D297353CC}">
              <c16:uniqueId val="{00000013-4FE9-4B7F-A5FC-D5B8F0C4664A}"/>
            </c:ext>
          </c:extLst>
        </c:ser>
        <c:ser>
          <c:idx val="2"/>
          <c:order val="20"/>
          <c:tx>
            <c:strRef>
              <c:f>Entero!$BO$492</c:f>
              <c:strCache>
                <c:ptCount val="1"/>
                <c:pt idx="0">
                  <c:v>Tigecyclin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Entero!$BO$493:$BO$508</c:f>
              <c:numCache>
                <c:formatCode>0.00</c:formatCode>
                <c:ptCount val="16"/>
                <c:pt idx="0">
                  <c:v>0</c:v>
                </c:pt>
                <c:pt idx="1">
                  <c:v>4.3478260869565215</c:v>
                </c:pt>
                <c:pt idx="2">
                  <c:v>0</c:v>
                </c:pt>
                <c:pt idx="3">
                  <c:v>52.173913043478258</c:v>
                </c:pt>
                <c:pt idx="4">
                  <c:v>26.086956521739129</c:v>
                </c:pt>
                <c:pt idx="5">
                  <c:v>8.695652173913043</c:v>
                </c:pt>
                <c:pt idx="6">
                  <c:v>4.3478260869565215</c:v>
                </c:pt>
                <c:pt idx="7">
                  <c:v>4.3478260869565215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E9-4B7F-A5FC-D5B8F0C4664A}"/>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Entero!$AU$522</c:f>
              <c:strCache>
                <c:ptCount val="1"/>
                <c:pt idx="0">
                  <c:v>Ampicillin</c:v>
                </c:pt>
              </c:strCache>
            </c:strRef>
          </c:tx>
          <c:spPr>
            <a:solidFill>
              <a:srgbClr val="FFFF00"/>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Entero!$AU$523:$AU$538</c:f>
              <c:numCache>
                <c:formatCode>0.00</c:formatCode>
                <c:ptCount val="16"/>
                <c:pt idx="0">
                  <c:v>0</c:v>
                </c:pt>
                <c:pt idx="1">
                  <c:v>0</c:v>
                </c:pt>
                <c:pt idx="2">
                  <c:v>0</c:v>
                </c:pt>
                <c:pt idx="3">
                  <c:v>0</c:v>
                </c:pt>
                <c:pt idx="4">
                  <c:v>0</c:v>
                </c:pt>
                <c:pt idx="5">
                  <c:v>0</c:v>
                </c:pt>
                <c:pt idx="6">
                  <c:v>0</c:v>
                </c:pt>
                <c:pt idx="7">
                  <c:v>0</c:v>
                </c:pt>
                <c:pt idx="8">
                  <c:v>20</c:v>
                </c:pt>
                <c:pt idx="9">
                  <c:v>0</c:v>
                </c:pt>
                <c:pt idx="10">
                  <c:v>0</c:v>
                </c:pt>
                <c:pt idx="11">
                  <c:v>60</c:v>
                </c:pt>
                <c:pt idx="12">
                  <c:v>20</c:v>
                </c:pt>
                <c:pt idx="13">
                  <c:v>0</c:v>
                </c:pt>
                <c:pt idx="14">
                  <c:v>0</c:v>
                </c:pt>
                <c:pt idx="15">
                  <c:v>0</c:v>
                </c:pt>
              </c:numCache>
            </c:numRef>
          </c:val>
          <c:extLst>
            <c:ext xmlns:c16="http://schemas.microsoft.com/office/drawing/2014/chart" uri="{C3380CC4-5D6E-409C-BE32-E72D297353CC}">
              <c16:uniqueId val="{00000000-3EC7-4C6D-8DBA-A377B801AC92}"/>
            </c:ext>
          </c:extLst>
        </c:ser>
        <c:ser>
          <c:idx val="5"/>
          <c:order val="1"/>
          <c:tx>
            <c:strRef>
              <c:f>Entero!$AV$522</c:f>
              <c:strCache>
                <c:ptCount val="1"/>
                <c:pt idx="0">
                  <c:v>Ampicillin/ Sulbactam</c:v>
                </c:pt>
              </c:strCache>
            </c:strRef>
          </c:tx>
          <c:spPr>
            <a:solidFill>
              <a:srgbClr val="660066"/>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Entero!$AV$523:$AV$538</c:f>
              <c:numCache>
                <c:formatCode>0.00</c:formatCode>
                <c:ptCount val="16"/>
                <c:pt idx="0">
                  <c:v>0</c:v>
                </c:pt>
                <c:pt idx="1">
                  <c:v>0</c:v>
                </c:pt>
                <c:pt idx="2">
                  <c:v>0</c:v>
                </c:pt>
                <c:pt idx="3">
                  <c:v>0</c:v>
                </c:pt>
                <c:pt idx="4">
                  <c:v>0</c:v>
                </c:pt>
                <c:pt idx="5">
                  <c:v>20</c:v>
                </c:pt>
                <c:pt idx="6">
                  <c:v>60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3EC7-4C6D-8DBA-A377B801AC92}"/>
            </c:ext>
          </c:extLst>
        </c:ser>
        <c:ser>
          <c:idx val="6"/>
          <c:order val="2"/>
          <c:tx>
            <c:strRef>
              <c:f>Entero!$AW$522</c:f>
              <c:strCache>
                <c:ptCount val="1"/>
                <c:pt idx="0">
                  <c:v>Piperacillin</c:v>
                </c:pt>
              </c:strCache>
            </c:strRef>
          </c:tx>
          <c:spPr>
            <a:solidFill>
              <a:srgbClr val="CC00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Entero!$AW$523:$AW$538</c:f>
              <c:numCache>
                <c:formatCode>0.00</c:formatCode>
                <c:ptCount val="16"/>
                <c:pt idx="0">
                  <c:v>0</c:v>
                </c:pt>
                <c:pt idx="1">
                  <c:v>0</c:v>
                </c:pt>
                <c:pt idx="2">
                  <c:v>0</c:v>
                </c:pt>
                <c:pt idx="3">
                  <c:v>0</c:v>
                </c:pt>
                <c:pt idx="4">
                  <c:v>0</c:v>
                </c:pt>
                <c:pt idx="5">
                  <c:v>0</c:v>
                </c:pt>
                <c:pt idx="6">
                  <c:v>0</c:v>
                </c:pt>
                <c:pt idx="7">
                  <c:v>20</c:v>
                </c:pt>
                <c:pt idx="8">
                  <c:v>60</c:v>
                </c:pt>
                <c:pt idx="9">
                  <c:v>20</c:v>
                </c:pt>
                <c:pt idx="10">
                  <c:v>0</c:v>
                </c:pt>
                <c:pt idx="11">
                  <c:v>0</c:v>
                </c:pt>
                <c:pt idx="12">
                  <c:v>0</c:v>
                </c:pt>
                <c:pt idx="13">
                  <c:v>0</c:v>
                </c:pt>
                <c:pt idx="14">
                  <c:v>0</c:v>
                </c:pt>
                <c:pt idx="15">
                  <c:v>0</c:v>
                </c:pt>
              </c:numCache>
            </c:numRef>
          </c:val>
          <c:extLst>
            <c:ext xmlns:c16="http://schemas.microsoft.com/office/drawing/2014/chart" uri="{C3380CC4-5D6E-409C-BE32-E72D297353CC}">
              <c16:uniqueId val="{00000002-3EC7-4C6D-8DBA-A377B801AC92}"/>
            </c:ext>
          </c:extLst>
        </c:ser>
        <c:ser>
          <c:idx val="7"/>
          <c:order val="3"/>
          <c:tx>
            <c:strRef>
              <c:f>Entero!$AX$522</c:f>
              <c:strCache>
                <c:ptCount val="1"/>
                <c:pt idx="0">
                  <c:v>Piperacillin/ Tazobactam</c:v>
                </c:pt>
              </c:strCache>
            </c:strRef>
          </c:tx>
          <c:spPr>
            <a:solidFill>
              <a:srgbClr val="FF66FF"/>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Entero!$AX$523:$AX$538</c:f>
              <c:numCache>
                <c:formatCode>0.00</c:formatCode>
                <c:ptCount val="16"/>
                <c:pt idx="0">
                  <c:v>0</c:v>
                </c:pt>
                <c:pt idx="1">
                  <c:v>0</c:v>
                </c:pt>
                <c:pt idx="2">
                  <c:v>0</c:v>
                </c:pt>
                <c:pt idx="3">
                  <c:v>0</c:v>
                </c:pt>
                <c:pt idx="4">
                  <c:v>40</c:v>
                </c:pt>
                <c:pt idx="5">
                  <c:v>0</c:v>
                </c:pt>
                <c:pt idx="6">
                  <c:v>20</c:v>
                </c:pt>
                <c:pt idx="7">
                  <c:v>40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3EC7-4C6D-8DBA-A377B801AC92}"/>
            </c:ext>
          </c:extLst>
        </c:ser>
        <c:ser>
          <c:idx val="9"/>
          <c:order val="4"/>
          <c:tx>
            <c:strRef>
              <c:f>Entero!$AY$522</c:f>
              <c:strCache>
                <c:ptCount val="1"/>
                <c:pt idx="0">
                  <c:v>Aztreonam</c:v>
                </c:pt>
              </c:strCache>
            </c:strRef>
          </c:tx>
          <c:spPr>
            <a:solidFill>
              <a:srgbClr val="0000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Entero!$AY$523:$AY$538</c:f>
              <c:numCache>
                <c:formatCode>0.00</c:formatCode>
                <c:ptCount val="16"/>
                <c:pt idx="0">
                  <c:v>0</c:v>
                </c:pt>
                <c:pt idx="1">
                  <c:v>0</c:v>
                </c:pt>
                <c:pt idx="2">
                  <c:v>0</c:v>
                </c:pt>
                <c:pt idx="3">
                  <c:v>100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3EC7-4C6D-8DBA-A377B801AC92}"/>
            </c:ext>
          </c:extLst>
        </c:ser>
        <c:ser>
          <c:idx val="10"/>
          <c:order val="5"/>
          <c:tx>
            <c:strRef>
              <c:f>Entero!$AZ$522</c:f>
              <c:strCache>
                <c:ptCount val="1"/>
                <c:pt idx="0">
                  <c:v>Cefotaxim</c:v>
                </c:pt>
              </c:strCache>
            </c:strRef>
          </c:tx>
          <c:spPr>
            <a:solidFill>
              <a:srgbClr val="0066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Entero!$AZ$523:$AZ$538</c:f>
              <c:numCache>
                <c:formatCode>0.00</c:formatCode>
                <c:ptCount val="16"/>
                <c:pt idx="0">
                  <c:v>0</c:v>
                </c:pt>
                <c:pt idx="1">
                  <c:v>80</c:v>
                </c:pt>
                <c:pt idx="2">
                  <c:v>0</c:v>
                </c:pt>
                <c:pt idx="3">
                  <c:v>20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3EC7-4C6D-8DBA-A377B801AC92}"/>
            </c:ext>
          </c:extLst>
        </c:ser>
        <c:ser>
          <c:idx val="11"/>
          <c:order val="6"/>
          <c:tx>
            <c:strRef>
              <c:f>Entero!$BA$522</c:f>
              <c:strCache>
                <c:ptCount val="1"/>
                <c:pt idx="0">
                  <c:v>Ceftazidim</c:v>
                </c:pt>
              </c:strCache>
            </c:strRef>
          </c:tx>
          <c:spPr>
            <a:solidFill>
              <a:srgbClr val="33CCFF"/>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Entero!$BA$523:$BA$538</c:f>
              <c:numCache>
                <c:formatCode>0.00</c:formatCode>
                <c:ptCount val="16"/>
                <c:pt idx="0">
                  <c:v>0</c:v>
                </c:pt>
                <c:pt idx="1">
                  <c:v>0</c:v>
                </c:pt>
                <c:pt idx="2">
                  <c:v>0</c:v>
                </c:pt>
                <c:pt idx="3">
                  <c:v>100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3EC7-4C6D-8DBA-A377B801AC92}"/>
            </c:ext>
          </c:extLst>
        </c:ser>
        <c:ser>
          <c:idx val="12"/>
          <c:order val="7"/>
          <c:tx>
            <c:strRef>
              <c:f>Entero!$BB$522</c:f>
              <c:strCache>
                <c:ptCount val="1"/>
                <c:pt idx="0">
                  <c:v>Cefuroxim</c:v>
                </c:pt>
              </c:strCache>
            </c:strRef>
          </c:tx>
          <c:spPr>
            <a:solidFill>
              <a:srgbClr val="00CC00"/>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Entero!$BB$523:$BB$538</c:f>
              <c:numCache>
                <c:formatCode>0.00</c:formatCode>
                <c:ptCount val="16"/>
                <c:pt idx="0">
                  <c:v>0</c:v>
                </c:pt>
                <c:pt idx="1">
                  <c:v>0</c:v>
                </c:pt>
                <c:pt idx="2">
                  <c:v>0</c:v>
                </c:pt>
                <c:pt idx="3">
                  <c:v>0</c:v>
                </c:pt>
                <c:pt idx="4">
                  <c:v>0</c:v>
                </c:pt>
                <c:pt idx="5">
                  <c:v>0</c:v>
                </c:pt>
                <c:pt idx="6">
                  <c:v>60</c:v>
                </c:pt>
                <c:pt idx="7">
                  <c:v>40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3EC7-4C6D-8DBA-A377B801AC92}"/>
            </c:ext>
          </c:extLst>
        </c:ser>
        <c:ser>
          <c:idx val="13"/>
          <c:order val="8"/>
          <c:tx>
            <c:strRef>
              <c:f>Entero!$BC$522</c:f>
              <c:strCache>
                <c:ptCount val="1"/>
                <c:pt idx="0">
                  <c:v>Imipenem</c:v>
                </c:pt>
              </c:strCache>
            </c:strRef>
          </c:tx>
          <c:spPr>
            <a:solidFill>
              <a:schemeClr val="accent6">
                <a:lumMod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Entero!$BC$523:$BC$538</c:f>
              <c:numCache>
                <c:formatCode>0.00</c:formatCode>
                <c:ptCount val="16"/>
                <c:pt idx="0">
                  <c:v>0</c:v>
                </c:pt>
                <c:pt idx="1">
                  <c:v>0</c:v>
                </c:pt>
                <c:pt idx="2">
                  <c:v>20</c:v>
                </c:pt>
                <c:pt idx="3">
                  <c:v>0</c:v>
                </c:pt>
                <c:pt idx="4">
                  <c:v>80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EC7-4C6D-8DBA-A377B801AC92}"/>
            </c:ext>
          </c:extLst>
        </c:ser>
        <c:ser>
          <c:idx val="14"/>
          <c:order val="9"/>
          <c:tx>
            <c:strRef>
              <c:f>Entero!$BD$522</c:f>
              <c:strCache>
                <c:ptCount val="1"/>
                <c:pt idx="0">
                  <c:v>Meropenem</c:v>
                </c:pt>
              </c:strCache>
            </c:strRef>
          </c:tx>
          <c:spPr>
            <a:solidFill>
              <a:schemeClr val="accent6">
                <a:lumMod val="75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Entero!$BD$523:$BD$538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EC7-4C6D-8DBA-A377B801AC92}"/>
            </c:ext>
          </c:extLst>
        </c:ser>
        <c:ser>
          <c:idx val="15"/>
          <c:order val="10"/>
          <c:tx>
            <c:strRef>
              <c:f>Entero!$BE$522</c:f>
              <c:strCache>
                <c:ptCount val="1"/>
                <c:pt idx="0">
                  <c:v>Colistin</c:v>
                </c:pt>
              </c:strCache>
            </c:strRef>
          </c:tx>
          <c:spPr>
            <a:solidFill>
              <a:schemeClr val="accent6">
                <a:lumMod val="20000"/>
                <a:lumOff val="8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Entero!$BE$523:$BE$538</c:f>
              <c:numCache>
                <c:formatCode>0.00</c:formatCode>
                <c:ptCount val="16"/>
                <c:pt idx="0">
                  <c:v>0</c:v>
                </c:pt>
                <c:pt idx="1">
                  <c:v>0</c:v>
                </c:pt>
                <c:pt idx="2">
                  <c:v>0</c:v>
                </c:pt>
                <c:pt idx="3">
                  <c:v>20</c:v>
                </c:pt>
                <c:pt idx="4">
                  <c:v>40</c:v>
                </c:pt>
                <c:pt idx="5">
                  <c:v>20</c:v>
                </c:pt>
                <c:pt idx="6">
                  <c:v>20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3EC7-4C6D-8DBA-A377B801AC92}"/>
            </c:ext>
          </c:extLst>
        </c:ser>
        <c:ser>
          <c:idx val="16"/>
          <c:order val="11"/>
          <c:tx>
            <c:strRef>
              <c:f>Entero!$BF$522</c:f>
              <c:strCache>
                <c:ptCount val="1"/>
                <c:pt idx="0">
                  <c:v>Amikacin</c:v>
                </c:pt>
              </c:strCache>
            </c:strRef>
          </c:tx>
          <c:spPr>
            <a:solidFill>
              <a:schemeClr val="bg2">
                <a:lumMod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Entero!$BF$523:$BF$538</c:f>
              <c:numCache>
                <c:formatCode>0.00</c:formatCode>
                <c:ptCount val="16"/>
                <c:pt idx="0">
                  <c:v>0</c:v>
                </c:pt>
                <c:pt idx="1">
                  <c:v>0</c:v>
                </c:pt>
                <c:pt idx="2">
                  <c:v>0</c:v>
                </c:pt>
                <c:pt idx="3">
                  <c:v>0</c:v>
                </c:pt>
                <c:pt idx="4">
                  <c:v>20</c:v>
                </c:pt>
                <c:pt idx="5">
                  <c:v>0</c:v>
                </c:pt>
                <c:pt idx="6">
                  <c:v>80</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3EC7-4C6D-8DBA-A377B801AC92}"/>
            </c:ext>
          </c:extLst>
        </c:ser>
        <c:ser>
          <c:idx val="17"/>
          <c:order val="12"/>
          <c:tx>
            <c:strRef>
              <c:f>Entero!$BG$522</c:f>
              <c:strCache>
                <c:ptCount val="1"/>
                <c:pt idx="0">
                  <c:v>Gentamicin</c:v>
                </c:pt>
              </c:strCache>
            </c:strRef>
          </c:tx>
          <c:spPr>
            <a:solidFill>
              <a:schemeClr val="accent4">
                <a:lumMod val="75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Entero!$BG$523:$BG$538</c:f>
              <c:numCache>
                <c:formatCode>0.00</c:formatCode>
                <c:ptCount val="16"/>
                <c:pt idx="0">
                  <c:v>0</c:v>
                </c:pt>
                <c:pt idx="1">
                  <c:v>0</c:v>
                </c:pt>
                <c:pt idx="2">
                  <c:v>0</c:v>
                </c:pt>
                <c:pt idx="3">
                  <c:v>0</c:v>
                </c:pt>
                <c:pt idx="4">
                  <c:v>100</c:v>
                </c:pt>
                <c:pt idx="5">
                  <c:v>0</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3EC7-4C6D-8DBA-A377B801AC92}"/>
            </c:ext>
          </c:extLst>
        </c:ser>
        <c:ser>
          <c:idx val="18"/>
          <c:order val="13"/>
          <c:tx>
            <c:strRef>
              <c:f>Entero!$BH$522</c:f>
              <c:strCache>
                <c:ptCount val="1"/>
                <c:pt idx="0">
                  <c:v>Tobramycin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Entero!$BH$523:$BH$538</c:f>
              <c:numCache>
                <c:formatCode>0.00</c:formatCode>
                <c:ptCount val="16"/>
                <c:pt idx="0">
                  <c:v>0</c:v>
                </c:pt>
                <c:pt idx="1">
                  <c:v>0</c:v>
                </c:pt>
                <c:pt idx="2">
                  <c:v>0</c:v>
                </c:pt>
                <c:pt idx="3">
                  <c:v>0</c:v>
                </c:pt>
                <c:pt idx="4">
                  <c:v>100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3EC7-4C6D-8DBA-A377B801AC92}"/>
            </c:ext>
          </c:extLst>
        </c:ser>
        <c:ser>
          <c:idx val="19"/>
          <c:order val="14"/>
          <c:tx>
            <c:strRef>
              <c:f>Entero!$BI$522</c:f>
              <c:strCache>
                <c:ptCount val="1"/>
                <c:pt idx="0">
                  <c:v>Fosfomycin</c:v>
                </c:pt>
              </c:strCache>
            </c:strRef>
          </c:tx>
          <c:spPr>
            <a:solidFill>
              <a:schemeClr val="accent4">
                <a:lumMod val="60000"/>
                <a:lumOff val="4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Entero!$BI$523:$BI$538</c:f>
              <c:numCache>
                <c:formatCode>0.00</c:formatCode>
                <c:ptCount val="16"/>
                <c:pt idx="0">
                  <c:v>0</c:v>
                </c:pt>
                <c:pt idx="1">
                  <c:v>0</c:v>
                </c:pt>
                <c:pt idx="2">
                  <c:v>0</c:v>
                </c:pt>
                <c:pt idx="3">
                  <c:v>0</c:v>
                </c:pt>
                <c:pt idx="4">
                  <c:v>0</c:v>
                </c:pt>
                <c:pt idx="5">
                  <c:v>0</c:v>
                </c:pt>
                <c:pt idx="6">
                  <c:v>0</c:v>
                </c:pt>
                <c:pt idx="7">
                  <c:v>0</c:v>
                </c:pt>
                <c:pt idx="8">
                  <c:v>0</c:v>
                </c:pt>
                <c:pt idx="9">
                  <c:v>20</c:v>
                </c:pt>
                <c:pt idx="10">
                  <c:v>20</c:v>
                </c:pt>
                <c:pt idx="11">
                  <c:v>40</c:v>
                </c:pt>
                <c:pt idx="12">
                  <c:v>0</c:v>
                </c:pt>
                <c:pt idx="13">
                  <c:v>20</c:v>
                </c:pt>
                <c:pt idx="14">
                  <c:v>0</c:v>
                </c:pt>
                <c:pt idx="15">
                  <c:v>0</c:v>
                </c:pt>
              </c:numCache>
            </c:numRef>
          </c:val>
          <c:extLst>
            <c:ext xmlns:c16="http://schemas.microsoft.com/office/drawing/2014/chart" uri="{C3380CC4-5D6E-409C-BE32-E72D297353CC}">
              <c16:uniqueId val="{0000000E-3EC7-4C6D-8DBA-A377B801AC92}"/>
            </c:ext>
          </c:extLst>
        </c:ser>
        <c:ser>
          <c:idx val="20"/>
          <c:order val="15"/>
          <c:tx>
            <c:strRef>
              <c:f>Entero!$BJ$522</c:f>
              <c:strCache>
                <c:ptCount val="1"/>
                <c:pt idx="0">
                  <c:v>Cotrimoxazol</c:v>
                </c:pt>
              </c:strCache>
            </c:strRef>
          </c:tx>
          <c:spPr>
            <a:solidFill>
              <a:schemeClr val="accent4">
                <a:lumMod val="20000"/>
                <a:lumOff val="8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Entero!$BJ$523:$BJ$538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3EC7-4C6D-8DBA-A377B801AC92}"/>
            </c:ext>
          </c:extLst>
        </c:ser>
        <c:ser>
          <c:idx val="21"/>
          <c:order val="16"/>
          <c:tx>
            <c:strRef>
              <c:f>Entero!$BK$522</c:f>
              <c:strCache>
                <c:ptCount val="1"/>
                <c:pt idx="0">
                  <c:v>Ciprofloxacin</c:v>
                </c:pt>
              </c:strCache>
            </c:strRef>
          </c:tx>
          <c:spPr>
            <a:solidFill>
              <a:schemeClr val="tx1">
                <a:lumMod val="50000"/>
                <a:lumOff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Entero!$BK$523:$BK$538</c:f>
              <c:numCache>
                <c:formatCode>0.00</c:formatCode>
                <c:ptCount val="16"/>
                <c:pt idx="0">
                  <c:v>0</c:v>
                </c:pt>
                <c:pt idx="1">
                  <c:v>80</c:v>
                </c:pt>
                <c:pt idx="2">
                  <c:v>20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3EC7-4C6D-8DBA-A377B801AC92}"/>
            </c:ext>
          </c:extLst>
        </c:ser>
        <c:ser>
          <c:idx val="22"/>
          <c:order val="17"/>
          <c:tx>
            <c:strRef>
              <c:f>Entero!$BL$522</c:f>
              <c:strCache>
                <c:ptCount val="1"/>
                <c:pt idx="0">
                  <c:v>Levofloxacin</c:v>
                </c:pt>
              </c:strCache>
            </c:strRef>
          </c:tx>
          <c:spPr>
            <a:solidFill>
              <a:srgbClr val="CCFF66"/>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Entero!$BL$523:$BL$538</c:f>
              <c:numCache>
                <c:formatCode>0.00</c:formatCode>
                <c:ptCount val="16"/>
                <c:pt idx="0">
                  <c:v>0</c:v>
                </c:pt>
                <c:pt idx="1">
                  <c:v>100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3EC7-4C6D-8DBA-A377B801AC92}"/>
            </c:ext>
          </c:extLst>
        </c:ser>
        <c:ser>
          <c:idx val="0"/>
          <c:order val="18"/>
          <c:tx>
            <c:strRef>
              <c:f>Entero!$BM$522</c:f>
              <c:strCache>
                <c:ptCount val="1"/>
                <c:pt idx="0">
                  <c:v>Moxifloxacin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Entero!$BM$523:$BM$538</c:f>
              <c:numCache>
                <c:formatCode>0.00</c:formatCode>
                <c:ptCount val="16"/>
                <c:pt idx="0">
                  <c:v>0</c:v>
                </c:pt>
                <c:pt idx="1">
                  <c:v>0</c:v>
                </c:pt>
                <c:pt idx="2">
                  <c:v>40</c:v>
                </c:pt>
                <c:pt idx="3">
                  <c:v>60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3EC7-4C6D-8DBA-A377B801AC92}"/>
            </c:ext>
          </c:extLst>
        </c:ser>
        <c:ser>
          <c:idx val="1"/>
          <c:order val="19"/>
          <c:tx>
            <c:strRef>
              <c:f>Entero!$BN$522</c:f>
              <c:strCache>
                <c:ptCount val="1"/>
                <c:pt idx="0">
                  <c:v>Doxycyclin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Entero!$BN$523:$BN$538</c:f>
              <c:numCache>
                <c:formatCode>0.00</c:formatCode>
                <c:ptCount val="16"/>
                <c:pt idx="0">
                  <c:v>0</c:v>
                </c:pt>
                <c:pt idx="1">
                  <c:v>0</c:v>
                </c:pt>
                <c:pt idx="2">
                  <c:v>0</c:v>
                </c:pt>
                <c:pt idx="3">
                  <c:v>0</c:v>
                </c:pt>
                <c:pt idx="4">
                  <c:v>0</c:v>
                </c:pt>
                <c:pt idx="5">
                  <c:v>0</c:v>
                </c:pt>
                <c:pt idx="6">
                  <c:v>80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3EC7-4C6D-8DBA-A377B801AC92}"/>
            </c:ext>
          </c:extLst>
        </c:ser>
        <c:ser>
          <c:idx val="2"/>
          <c:order val="20"/>
          <c:tx>
            <c:strRef>
              <c:f>Entero!$BO$522</c:f>
              <c:strCache>
                <c:ptCount val="1"/>
                <c:pt idx="0">
                  <c:v>Tigecyclin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Entero!$BO$523:$BO$538</c:f>
              <c:numCache>
                <c:formatCode>0.00</c:formatCode>
                <c:ptCount val="16"/>
                <c:pt idx="0">
                  <c:v>0</c:v>
                </c:pt>
                <c:pt idx="1">
                  <c:v>0</c:v>
                </c:pt>
                <c:pt idx="2">
                  <c:v>0</c:v>
                </c:pt>
                <c:pt idx="3">
                  <c:v>100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EC7-4C6D-8DBA-A377B801AC9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1"/>
          <c:order val="0"/>
          <c:tx>
            <c:strRef>
              <c:f>Pseud!$AV$4</c:f>
              <c:strCache>
                <c:ptCount val="1"/>
                <c:pt idx="0">
                  <c:v>Ampicillin</c:v>
                </c:pt>
              </c:strCache>
            </c:strRef>
          </c:tx>
          <c:spPr>
            <a:solidFill>
              <a:srgbClr val="FF505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Pseud!$AV$5:$AV$20</c:f>
              <c:numCache>
                <c:formatCode>0.00</c:formatCode>
                <c:ptCount val="16"/>
                <c:pt idx="0">
                  <c:v>0</c:v>
                </c:pt>
                <c:pt idx="1">
                  <c:v>0</c:v>
                </c:pt>
                <c:pt idx="2">
                  <c:v>0</c:v>
                </c:pt>
                <c:pt idx="3">
                  <c:v>0.11325028312570781</c:v>
                </c:pt>
                <c:pt idx="4">
                  <c:v>0</c:v>
                </c:pt>
                <c:pt idx="5">
                  <c:v>0.11325028312570781</c:v>
                </c:pt>
                <c:pt idx="6">
                  <c:v>0</c:v>
                </c:pt>
                <c:pt idx="7">
                  <c:v>0.33975084937712347</c:v>
                </c:pt>
                <c:pt idx="8">
                  <c:v>0.56625141562853909</c:v>
                </c:pt>
                <c:pt idx="9">
                  <c:v>0.56625141562853909</c:v>
                </c:pt>
                <c:pt idx="10">
                  <c:v>0.11325028312570781</c:v>
                </c:pt>
                <c:pt idx="11">
                  <c:v>1.5855039637599093</c:v>
                </c:pt>
                <c:pt idx="12">
                  <c:v>96.602491506228759</c:v>
                </c:pt>
                <c:pt idx="13">
                  <c:v>0</c:v>
                </c:pt>
                <c:pt idx="14">
                  <c:v>0</c:v>
                </c:pt>
                <c:pt idx="15">
                  <c:v>0</c:v>
                </c:pt>
              </c:numCache>
            </c:numRef>
          </c:val>
          <c:extLst>
            <c:ext xmlns:c16="http://schemas.microsoft.com/office/drawing/2014/chart" uri="{C3380CC4-5D6E-409C-BE32-E72D297353CC}">
              <c16:uniqueId val="{00000000-7F97-44F7-8150-D835B196792D}"/>
            </c:ext>
          </c:extLst>
        </c:ser>
        <c:ser>
          <c:idx val="2"/>
          <c:order val="1"/>
          <c:tx>
            <c:strRef>
              <c:f>Pseud!$AW$4</c:f>
              <c:strCache>
                <c:ptCount val="1"/>
                <c:pt idx="0">
                  <c:v>Ampicillin/ Sulbactam</c:v>
                </c:pt>
              </c:strCache>
            </c:strRef>
          </c:tx>
          <c:spPr>
            <a:solidFill>
              <a:srgbClr val="FF7C8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Pseud!$AW$5:$AW$20</c:f>
              <c:numCache>
                <c:formatCode>0.00</c:formatCode>
                <c:ptCount val="16"/>
                <c:pt idx="0">
                  <c:v>0</c:v>
                </c:pt>
                <c:pt idx="1">
                  <c:v>0</c:v>
                </c:pt>
                <c:pt idx="2">
                  <c:v>0</c:v>
                </c:pt>
                <c:pt idx="3">
                  <c:v>0.67950169875424693</c:v>
                </c:pt>
                <c:pt idx="4">
                  <c:v>0</c:v>
                </c:pt>
                <c:pt idx="5">
                  <c:v>0.22650056625141562</c:v>
                </c:pt>
                <c:pt idx="6">
                  <c:v>0.56625141562853909</c:v>
                </c:pt>
                <c:pt idx="7">
                  <c:v>0.45300113250283125</c:v>
                </c:pt>
                <c:pt idx="8">
                  <c:v>0.33975084937712347</c:v>
                </c:pt>
                <c:pt idx="9">
                  <c:v>0.33975084937712347</c:v>
                </c:pt>
                <c:pt idx="10">
                  <c:v>1.245753114382786</c:v>
                </c:pt>
                <c:pt idx="11">
                  <c:v>1.9252548131370328</c:v>
                </c:pt>
                <c:pt idx="12">
                  <c:v>94.224235560588895</c:v>
                </c:pt>
                <c:pt idx="13">
                  <c:v>0</c:v>
                </c:pt>
                <c:pt idx="14">
                  <c:v>0</c:v>
                </c:pt>
                <c:pt idx="15">
                  <c:v>0</c:v>
                </c:pt>
              </c:numCache>
            </c:numRef>
          </c:val>
          <c:extLst>
            <c:ext xmlns:c16="http://schemas.microsoft.com/office/drawing/2014/chart" uri="{C3380CC4-5D6E-409C-BE32-E72D297353CC}">
              <c16:uniqueId val="{00000001-7F97-44F7-8150-D835B196792D}"/>
            </c:ext>
          </c:extLst>
        </c:ser>
        <c:ser>
          <c:idx val="3"/>
          <c:order val="2"/>
          <c:tx>
            <c:strRef>
              <c:f>Pseud!$AX$4</c:f>
              <c:strCache>
                <c:ptCount val="1"/>
                <c:pt idx="0">
                  <c:v>Piperacillin</c:v>
                </c:pt>
              </c:strCache>
            </c:strRef>
          </c:tx>
          <c:spPr>
            <a:solidFill>
              <a:srgbClr val="FFCC99"/>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Pseud!$AX$5:$AX$20</c:f>
              <c:numCache>
                <c:formatCode>0.00</c:formatCode>
                <c:ptCount val="16"/>
                <c:pt idx="0">
                  <c:v>0</c:v>
                </c:pt>
                <c:pt idx="1">
                  <c:v>0</c:v>
                </c:pt>
                <c:pt idx="2">
                  <c:v>0</c:v>
                </c:pt>
                <c:pt idx="3">
                  <c:v>0</c:v>
                </c:pt>
                <c:pt idx="4">
                  <c:v>2.2675736961451247</c:v>
                </c:pt>
                <c:pt idx="5">
                  <c:v>0</c:v>
                </c:pt>
                <c:pt idx="6">
                  <c:v>1.7006802721088434</c:v>
                </c:pt>
                <c:pt idx="7">
                  <c:v>10.544217687074831</c:v>
                </c:pt>
                <c:pt idx="8">
                  <c:v>47.732426303854872</c:v>
                </c:pt>
                <c:pt idx="9">
                  <c:v>15.759637188208616</c:v>
                </c:pt>
                <c:pt idx="10">
                  <c:v>6.3492063492063489</c:v>
                </c:pt>
                <c:pt idx="11">
                  <c:v>2.4943310657596371</c:v>
                </c:pt>
                <c:pt idx="12">
                  <c:v>6.0090702947845802</c:v>
                </c:pt>
                <c:pt idx="13">
                  <c:v>7.1428571428571432</c:v>
                </c:pt>
                <c:pt idx="14">
                  <c:v>0</c:v>
                </c:pt>
                <c:pt idx="15">
                  <c:v>0</c:v>
                </c:pt>
              </c:numCache>
            </c:numRef>
          </c:val>
          <c:extLst>
            <c:ext xmlns:c16="http://schemas.microsoft.com/office/drawing/2014/chart" uri="{C3380CC4-5D6E-409C-BE32-E72D297353CC}">
              <c16:uniqueId val="{00000002-7F97-44F7-8150-D835B196792D}"/>
            </c:ext>
          </c:extLst>
        </c:ser>
        <c:ser>
          <c:idx val="4"/>
          <c:order val="3"/>
          <c:tx>
            <c:strRef>
              <c:f>Pseud!$AY$4</c:f>
              <c:strCache>
                <c:ptCount val="1"/>
                <c:pt idx="0">
                  <c:v>Piperacillin/ Tazobactam</c:v>
                </c:pt>
              </c:strCache>
            </c:strRef>
          </c:tx>
          <c:spPr>
            <a:solidFill>
              <a:srgbClr val="FFFF0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Pseud!$AY$5:$AY$20</c:f>
              <c:numCache>
                <c:formatCode>0.00</c:formatCode>
                <c:ptCount val="16"/>
                <c:pt idx="0">
                  <c:v>0</c:v>
                </c:pt>
                <c:pt idx="1">
                  <c:v>0</c:v>
                </c:pt>
                <c:pt idx="2">
                  <c:v>0</c:v>
                </c:pt>
                <c:pt idx="3">
                  <c:v>0</c:v>
                </c:pt>
                <c:pt idx="4">
                  <c:v>3.3975084937712343</c:v>
                </c:pt>
                <c:pt idx="5">
                  <c:v>0</c:v>
                </c:pt>
                <c:pt idx="6">
                  <c:v>2.1517553793884483</c:v>
                </c:pt>
                <c:pt idx="7">
                  <c:v>15.515288788221971</c:v>
                </c:pt>
                <c:pt idx="8">
                  <c:v>45.413363533408834</c:v>
                </c:pt>
                <c:pt idx="9">
                  <c:v>15.288788221970554</c:v>
                </c:pt>
                <c:pt idx="10">
                  <c:v>5.3227633069082669</c:v>
                </c:pt>
                <c:pt idx="11">
                  <c:v>3.057757644394111</c:v>
                </c:pt>
                <c:pt idx="12">
                  <c:v>4.6432616081540203</c:v>
                </c:pt>
                <c:pt idx="13">
                  <c:v>5.2095130237825593</c:v>
                </c:pt>
                <c:pt idx="14">
                  <c:v>0</c:v>
                </c:pt>
                <c:pt idx="15">
                  <c:v>0</c:v>
                </c:pt>
              </c:numCache>
            </c:numRef>
          </c:val>
          <c:extLst>
            <c:ext xmlns:c16="http://schemas.microsoft.com/office/drawing/2014/chart" uri="{C3380CC4-5D6E-409C-BE32-E72D297353CC}">
              <c16:uniqueId val="{00000003-7F97-44F7-8150-D835B196792D}"/>
            </c:ext>
          </c:extLst>
        </c:ser>
        <c:ser>
          <c:idx val="5"/>
          <c:order val="4"/>
          <c:tx>
            <c:strRef>
              <c:f>Pseud!$AZ$4</c:f>
              <c:strCache>
                <c:ptCount val="1"/>
                <c:pt idx="0">
                  <c:v>Aztreonam</c:v>
                </c:pt>
              </c:strCache>
            </c:strRef>
          </c:tx>
          <c:spPr>
            <a:solidFill>
              <a:srgbClr val="660066"/>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Pseud!$AZ$5:$AZ$20</c:f>
              <c:numCache>
                <c:formatCode>0.00</c:formatCode>
                <c:ptCount val="16"/>
                <c:pt idx="0">
                  <c:v>0</c:v>
                </c:pt>
                <c:pt idx="1">
                  <c:v>0</c:v>
                </c:pt>
                <c:pt idx="2">
                  <c:v>0</c:v>
                </c:pt>
                <c:pt idx="3">
                  <c:v>3.5147392290249435</c:v>
                </c:pt>
                <c:pt idx="4">
                  <c:v>0</c:v>
                </c:pt>
                <c:pt idx="5">
                  <c:v>1.2471655328798186</c:v>
                </c:pt>
                <c:pt idx="6">
                  <c:v>2.2675736961451247</c:v>
                </c:pt>
                <c:pt idx="7">
                  <c:v>9.7505668934240362</c:v>
                </c:pt>
                <c:pt idx="8">
                  <c:v>51.927437641723358</c:v>
                </c:pt>
                <c:pt idx="9">
                  <c:v>14.058956916099774</c:v>
                </c:pt>
                <c:pt idx="10">
                  <c:v>8.9569160997732418</c:v>
                </c:pt>
                <c:pt idx="11">
                  <c:v>8.2766439909297045</c:v>
                </c:pt>
                <c:pt idx="12">
                  <c:v>0</c:v>
                </c:pt>
                <c:pt idx="13">
                  <c:v>0</c:v>
                </c:pt>
                <c:pt idx="14">
                  <c:v>0</c:v>
                </c:pt>
                <c:pt idx="15">
                  <c:v>0</c:v>
                </c:pt>
              </c:numCache>
            </c:numRef>
          </c:val>
          <c:extLst>
            <c:ext xmlns:c16="http://schemas.microsoft.com/office/drawing/2014/chart" uri="{C3380CC4-5D6E-409C-BE32-E72D297353CC}">
              <c16:uniqueId val="{00000004-7F97-44F7-8150-D835B196792D}"/>
            </c:ext>
          </c:extLst>
        </c:ser>
        <c:ser>
          <c:idx val="6"/>
          <c:order val="5"/>
          <c:tx>
            <c:strRef>
              <c:f>Pseud!$BA$4</c:f>
              <c:strCache>
                <c:ptCount val="1"/>
                <c:pt idx="0">
                  <c:v>Cefotaxim</c:v>
                </c:pt>
              </c:strCache>
            </c:strRef>
          </c:tx>
          <c:spPr>
            <a:solidFill>
              <a:srgbClr val="CC00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Pseud!$BA$5:$BA$20</c:f>
              <c:numCache>
                <c:formatCode>0.00</c:formatCode>
                <c:ptCount val="16"/>
                <c:pt idx="0">
                  <c:v>0</c:v>
                </c:pt>
                <c:pt idx="1">
                  <c:v>1.1325028312570782</c:v>
                </c:pt>
                <c:pt idx="2">
                  <c:v>0</c:v>
                </c:pt>
                <c:pt idx="3">
                  <c:v>0.22650056625141562</c:v>
                </c:pt>
                <c:pt idx="4">
                  <c:v>0.45300113250283125</c:v>
                </c:pt>
                <c:pt idx="5">
                  <c:v>0.33975084937712347</c:v>
                </c:pt>
                <c:pt idx="6">
                  <c:v>0.56625141562853909</c:v>
                </c:pt>
                <c:pt idx="7">
                  <c:v>0.45300113250283125</c:v>
                </c:pt>
                <c:pt idx="8">
                  <c:v>2.7180067950169877</c:v>
                </c:pt>
                <c:pt idx="9">
                  <c:v>23.556058890147224</c:v>
                </c:pt>
                <c:pt idx="10">
                  <c:v>70.554926387315973</c:v>
                </c:pt>
                <c:pt idx="11">
                  <c:v>0</c:v>
                </c:pt>
                <c:pt idx="12">
                  <c:v>0</c:v>
                </c:pt>
                <c:pt idx="13">
                  <c:v>0</c:v>
                </c:pt>
                <c:pt idx="14">
                  <c:v>0</c:v>
                </c:pt>
                <c:pt idx="15">
                  <c:v>0</c:v>
                </c:pt>
              </c:numCache>
            </c:numRef>
          </c:val>
          <c:extLst>
            <c:ext xmlns:c16="http://schemas.microsoft.com/office/drawing/2014/chart" uri="{C3380CC4-5D6E-409C-BE32-E72D297353CC}">
              <c16:uniqueId val="{00000005-7F97-44F7-8150-D835B196792D}"/>
            </c:ext>
          </c:extLst>
        </c:ser>
        <c:ser>
          <c:idx val="7"/>
          <c:order val="6"/>
          <c:tx>
            <c:strRef>
              <c:f>Pseud!$BB$4</c:f>
              <c:strCache>
                <c:ptCount val="1"/>
                <c:pt idx="0">
                  <c:v>Ceftazidim</c:v>
                </c:pt>
              </c:strCache>
            </c:strRef>
          </c:tx>
          <c:spPr>
            <a:solidFill>
              <a:srgbClr val="FF66FF"/>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Pseud!$BB$5:$BB$20</c:f>
              <c:numCache>
                <c:formatCode>0.00</c:formatCode>
                <c:ptCount val="16"/>
                <c:pt idx="0">
                  <c:v>0</c:v>
                </c:pt>
                <c:pt idx="1">
                  <c:v>0</c:v>
                </c:pt>
                <c:pt idx="2">
                  <c:v>0</c:v>
                </c:pt>
                <c:pt idx="3">
                  <c:v>2.491506228765572</c:v>
                </c:pt>
                <c:pt idx="4">
                  <c:v>0</c:v>
                </c:pt>
                <c:pt idx="5">
                  <c:v>3.1710079275198186</c:v>
                </c:pt>
                <c:pt idx="6">
                  <c:v>32.955832389580976</c:v>
                </c:pt>
                <c:pt idx="7">
                  <c:v>36.466591166477919</c:v>
                </c:pt>
                <c:pt idx="8">
                  <c:v>9.1732729331823322</c:v>
                </c:pt>
                <c:pt idx="9">
                  <c:v>3.8505096262740657</c:v>
                </c:pt>
                <c:pt idx="10">
                  <c:v>3.7372593431483581</c:v>
                </c:pt>
                <c:pt idx="11">
                  <c:v>4.5300113250283127</c:v>
                </c:pt>
                <c:pt idx="12">
                  <c:v>3.62400906002265</c:v>
                </c:pt>
                <c:pt idx="13">
                  <c:v>0</c:v>
                </c:pt>
                <c:pt idx="14">
                  <c:v>0</c:v>
                </c:pt>
                <c:pt idx="15">
                  <c:v>0</c:v>
                </c:pt>
              </c:numCache>
            </c:numRef>
          </c:val>
          <c:extLst>
            <c:ext xmlns:c16="http://schemas.microsoft.com/office/drawing/2014/chart" uri="{C3380CC4-5D6E-409C-BE32-E72D297353CC}">
              <c16:uniqueId val="{00000006-7F97-44F7-8150-D835B196792D}"/>
            </c:ext>
          </c:extLst>
        </c:ser>
        <c:ser>
          <c:idx val="9"/>
          <c:order val="7"/>
          <c:tx>
            <c:strRef>
              <c:f>Pseud!$BC$4</c:f>
              <c:strCache>
                <c:ptCount val="1"/>
                <c:pt idx="0">
                  <c:v>Cefuroxim</c:v>
                </c:pt>
              </c:strCache>
            </c:strRef>
          </c:tx>
          <c:spPr>
            <a:solidFill>
              <a:srgbClr val="0000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Pseud!$BC$5:$BC$20</c:f>
              <c:numCache>
                <c:formatCode>0.00</c:formatCode>
                <c:ptCount val="16"/>
                <c:pt idx="0">
                  <c:v>0</c:v>
                </c:pt>
                <c:pt idx="1">
                  <c:v>0</c:v>
                </c:pt>
                <c:pt idx="2">
                  <c:v>0</c:v>
                </c:pt>
                <c:pt idx="3">
                  <c:v>0.11325028312570781</c:v>
                </c:pt>
                <c:pt idx="4">
                  <c:v>0</c:v>
                </c:pt>
                <c:pt idx="5">
                  <c:v>0</c:v>
                </c:pt>
                <c:pt idx="6">
                  <c:v>0.45300113250283125</c:v>
                </c:pt>
                <c:pt idx="7">
                  <c:v>0.45300113250283125</c:v>
                </c:pt>
                <c:pt idx="8">
                  <c:v>0.79275198187995466</c:v>
                </c:pt>
                <c:pt idx="9">
                  <c:v>0.33975084937712347</c:v>
                </c:pt>
                <c:pt idx="10">
                  <c:v>0.45300113250283125</c:v>
                </c:pt>
                <c:pt idx="11">
                  <c:v>0.67950169875424693</c:v>
                </c:pt>
                <c:pt idx="12">
                  <c:v>96.715741789354468</c:v>
                </c:pt>
                <c:pt idx="13">
                  <c:v>0</c:v>
                </c:pt>
                <c:pt idx="14">
                  <c:v>0</c:v>
                </c:pt>
                <c:pt idx="15">
                  <c:v>0</c:v>
                </c:pt>
              </c:numCache>
            </c:numRef>
          </c:val>
          <c:extLst>
            <c:ext xmlns:c16="http://schemas.microsoft.com/office/drawing/2014/chart" uri="{C3380CC4-5D6E-409C-BE32-E72D297353CC}">
              <c16:uniqueId val="{00000007-7F97-44F7-8150-D835B196792D}"/>
            </c:ext>
          </c:extLst>
        </c:ser>
        <c:ser>
          <c:idx val="10"/>
          <c:order val="8"/>
          <c:tx>
            <c:strRef>
              <c:f>Pseud!$BD$4</c:f>
              <c:strCache>
                <c:ptCount val="1"/>
                <c:pt idx="0">
                  <c:v>Imipenem</c:v>
                </c:pt>
              </c:strCache>
            </c:strRef>
          </c:tx>
          <c:spPr>
            <a:solidFill>
              <a:srgbClr val="0066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Pseud!$BD$5:$BD$20</c:f>
              <c:numCache>
                <c:formatCode>0.00</c:formatCode>
                <c:ptCount val="16"/>
                <c:pt idx="0">
                  <c:v>0</c:v>
                </c:pt>
                <c:pt idx="1">
                  <c:v>0</c:v>
                </c:pt>
                <c:pt idx="2">
                  <c:v>2.491506228765572</c:v>
                </c:pt>
                <c:pt idx="3">
                  <c:v>0</c:v>
                </c:pt>
                <c:pt idx="4">
                  <c:v>3.62400906002265</c:v>
                </c:pt>
                <c:pt idx="5">
                  <c:v>22.989807474518685</c:v>
                </c:pt>
                <c:pt idx="6">
                  <c:v>37.712344280860705</c:v>
                </c:pt>
                <c:pt idx="7">
                  <c:v>14.269535673839185</c:v>
                </c:pt>
                <c:pt idx="8">
                  <c:v>5.5492638731596831</c:v>
                </c:pt>
                <c:pt idx="9">
                  <c:v>7.9275198187995466</c:v>
                </c:pt>
                <c:pt idx="10">
                  <c:v>4.6432616081540203</c:v>
                </c:pt>
                <c:pt idx="11">
                  <c:v>0.79275198187995466</c:v>
                </c:pt>
                <c:pt idx="12">
                  <c:v>0</c:v>
                </c:pt>
                <c:pt idx="13">
                  <c:v>0</c:v>
                </c:pt>
                <c:pt idx="14">
                  <c:v>0</c:v>
                </c:pt>
                <c:pt idx="15">
                  <c:v>0</c:v>
                </c:pt>
              </c:numCache>
            </c:numRef>
          </c:val>
          <c:extLst>
            <c:ext xmlns:c16="http://schemas.microsoft.com/office/drawing/2014/chart" uri="{C3380CC4-5D6E-409C-BE32-E72D297353CC}">
              <c16:uniqueId val="{00000008-7F97-44F7-8150-D835B196792D}"/>
            </c:ext>
          </c:extLst>
        </c:ser>
        <c:ser>
          <c:idx val="12"/>
          <c:order val="9"/>
          <c:tx>
            <c:strRef>
              <c:f>Pseud!$BE$4</c:f>
              <c:strCache>
                <c:ptCount val="1"/>
                <c:pt idx="0">
                  <c:v>Meropenem</c:v>
                </c:pt>
              </c:strCache>
            </c:strRef>
          </c:tx>
          <c:spPr>
            <a:solidFill>
              <a:srgbClr val="00CC0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Pseud!$BE$5:$BE$20</c:f>
              <c:numCache>
                <c:formatCode>0.00</c:formatCode>
                <c:ptCount val="16"/>
                <c:pt idx="0">
                  <c:v>0</c:v>
                </c:pt>
                <c:pt idx="1">
                  <c:v>0</c:v>
                </c:pt>
                <c:pt idx="2">
                  <c:v>24.80181200453001</c:v>
                </c:pt>
                <c:pt idx="3">
                  <c:v>0.11325028312570781</c:v>
                </c:pt>
                <c:pt idx="4">
                  <c:v>20.951302378255946</c:v>
                </c:pt>
                <c:pt idx="5">
                  <c:v>20.724801812004529</c:v>
                </c:pt>
                <c:pt idx="6">
                  <c:v>13.590033975084937</c:v>
                </c:pt>
                <c:pt idx="7">
                  <c:v>6.681766704416761</c:v>
                </c:pt>
                <c:pt idx="8">
                  <c:v>6.681766704416761</c:v>
                </c:pt>
                <c:pt idx="9">
                  <c:v>4.0770101925254814</c:v>
                </c:pt>
                <c:pt idx="10">
                  <c:v>1.5855039637599093</c:v>
                </c:pt>
                <c:pt idx="11">
                  <c:v>0.79275198187995466</c:v>
                </c:pt>
                <c:pt idx="12">
                  <c:v>0</c:v>
                </c:pt>
                <c:pt idx="13">
                  <c:v>0</c:v>
                </c:pt>
                <c:pt idx="14">
                  <c:v>0</c:v>
                </c:pt>
                <c:pt idx="15">
                  <c:v>0</c:v>
                </c:pt>
              </c:numCache>
            </c:numRef>
          </c:val>
          <c:extLst>
            <c:ext xmlns:c16="http://schemas.microsoft.com/office/drawing/2014/chart" uri="{C3380CC4-5D6E-409C-BE32-E72D297353CC}">
              <c16:uniqueId val="{00000009-7F97-44F7-8150-D835B196792D}"/>
            </c:ext>
          </c:extLst>
        </c:ser>
        <c:ser>
          <c:idx val="13"/>
          <c:order val="10"/>
          <c:tx>
            <c:strRef>
              <c:f>Pseud!$BF$4</c:f>
              <c:strCache>
                <c:ptCount val="1"/>
                <c:pt idx="0">
                  <c:v>Colistin</c:v>
                </c:pt>
              </c:strCache>
            </c:strRef>
          </c:tx>
          <c:spPr>
            <a:solidFill>
              <a:schemeClr val="accent6">
                <a:lumMod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Pseud!$BF$5:$BF$20</c:f>
              <c:numCache>
                <c:formatCode>0.00</c:formatCode>
                <c:ptCount val="16"/>
                <c:pt idx="0">
                  <c:v>0</c:v>
                </c:pt>
                <c:pt idx="1">
                  <c:v>0.59031877213695394</c:v>
                </c:pt>
                <c:pt idx="2">
                  <c:v>0</c:v>
                </c:pt>
                <c:pt idx="3">
                  <c:v>1.2987012987012987</c:v>
                </c:pt>
                <c:pt idx="4">
                  <c:v>2.0070838252656436</c:v>
                </c:pt>
                <c:pt idx="5">
                  <c:v>6.8476977567886657</c:v>
                </c:pt>
                <c:pt idx="6">
                  <c:v>67.532467532467535</c:v>
                </c:pt>
                <c:pt idx="7">
                  <c:v>20.070838252656433</c:v>
                </c:pt>
                <c:pt idx="8">
                  <c:v>0.23612750885478159</c:v>
                </c:pt>
                <c:pt idx="9">
                  <c:v>0.23612750885478159</c:v>
                </c:pt>
                <c:pt idx="10">
                  <c:v>1.1806375442739079</c:v>
                </c:pt>
                <c:pt idx="11">
                  <c:v>0</c:v>
                </c:pt>
                <c:pt idx="12">
                  <c:v>0</c:v>
                </c:pt>
                <c:pt idx="13">
                  <c:v>0</c:v>
                </c:pt>
                <c:pt idx="14">
                  <c:v>0</c:v>
                </c:pt>
                <c:pt idx="15">
                  <c:v>0</c:v>
                </c:pt>
              </c:numCache>
            </c:numRef>
          </c:val>
          <c:extLst>
            <c:ext xmlns:c16="http://schemas.microsoft.com/office/drawing/2014/chart" uri="{C3380CC4-5D6E-409C-BE32-E72D297353CC}">
              <c16:uniqueId val="{0000000A-7F97-44F7-8150-D835B196792D}"/>
            </c:ext>
          </c:extLst>
        </c:ser>
        <c:ser>
          <c:idx val="14"/>
          <c:order val="11"/>
          <c:tx>
            <c:strRef>
              <c:f>Pseud!$BG$4</c:f>
              <c:strCache>
                <c:ptCount val="1"/>
                <c:pt idx="0">
                  <c:v>Amikacin</c:v>
                </c:pt>
              </c:strCache>
            </c:strRef>
          </c:tx>
          <c:spPr>
            <a:solidFill>
              <a:schemeClr val="accent6">
                <a:lumMod val="75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Pseud!$BG$5:$BG$20</c:f>
              <c:numCache>
                <c:formatCode>0.00</c:formatCode>
                <c:ptCount val="16"/>
                <c:pt idx="0">
                  <c:v>0</c:v>
                </c:pt>
                <c:pt idx="1">
                  <c:v>0</c:v>
                </c:pt>
                <c:pt idx="2">
                  <c:v>0</c:v>
                </c:pt>
                <c:pt idx="3">
                  <c:v>0</c:v>
                </c:pt>
                <c:pt idx="4">
                  <c:v>3.7825059101654848</c:v>
                </c:pt>
                <c:pt idx="5">
                  <c:v>0</c:v>
                </c:pt>
                <c:pt idx="6">
                  <c:v>13.829787234042554</c:v>
                </c:pt>
                <c:pt idx="7">
                  <c:v>52.955082742316783</c:v>
                </c:pt>
                <c:pt idx="8">
                  <c:v>22.340425531914892</c:v>
                </c:pt>
                <c:pt idx="9">
                  <c:v>4.4917257683215128</c:v>
                </c:pt>
                <c:pt idx="10">
                  <c:v>1.0638297872340425</c:v>
                </c:pt>
                <c:pt idx="11">
                  <c:v>0.82742316784869974</c:v>
                </c:pt>
                <c:pt idx="12">
                  <c:v>0.2364066193853428</c:v>
                </c:pt>
                <c:pt idx="13">
                  <c:v>0.4728132387706856</c:v>
                </c:pt>
                <c:pt idx="14">
                  <c:v>0</c:v>
                </c:pt>
                <c:pt idx="15">
                  <c:v>0</c:v>
                </c:pt>
              </c:numCache>
            </c:numRef>
          </c:val>
          <c:extLst>
            <c:ext xmlns:c16="http://schemas.microsoft.com/office/drawing/2014/chart" uri="{C3380CC4-5D6E-409C-BE32-E72D297353CC}">
              <c16:uniqueId val="{0000000B-7F97-44F7-8150-D835B196792D}"/>
            </c:ext>
          </c:extLst>
        </c:ser>
        <c:ser>
          <c:idx val="15"/>
          <c:order val="12"/>
          <c:tx>
            <c:strRef>
              <c:f>Pseud!$BH$4</c:f>
              <c:strCache>
                <c:ptCount val="1"/>
                <c:pt idx="0">
                  <c:v>Gentamicin</c:v>
                </c:pt>
              </c:strCache>
            </c:strRef>
          </c:tx>
          <c:spPr>
            <a:solidFill>
              <a:schemeClr val="accent6">
                <a:lumMod val="20000"/>
                <a:lumOff val="8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Pseud!$BH$5:$BH$20</c:f>
              <c:numCache>
                <c:formatCode>0.00</c:formatCode>
                <c:ptCount val="16"/>
                <c:pt idx="0">
                  <c:v>0</c:v>
                </c:pt>
                <c:pt idx="1">
                  <c:v>0</c:v>
                </c:pt>
                <c:pt idx="2">
                  <c:v>1.8823529411764706</c:v>
                </c:pt>
                <c:pt idx="3">
                  <c:v>0</c:v>
                </c:pt>
                <c:pt idx="4">
                  <c:v>2.9411764705882355</c:v>
                </c:pt>
                <c:pt idx="5">
                  <c:v>16</c:v>
                </c:pt>
                <c:pt idx="6">
                  <c:v>54.352941176470587</c:v>
                </c:pt>
                <c:pt idx="7">
                  <c:v>18.941176470588236</c:v>
                </c:pt>
                <c:pt idx="8">
                  <c:v>3.0588235294117645</c:v>
                </c:pt>
                <c:pt idx="9">
                  <c:v>1.2941176470588236</c:v>
                </c:pt>
                <c:pt idx="10">
                  <c:v>1.5294117647058822</c:v>
                </c:pt>
                <c:pt idx="11">
                  <c:v>0</c:v>
                </c:pt>
                <c:pt idx="12">
                  <c:v>0</c:v>
                </c:pt>
                <c:pt idx="13">
                  <c:v>0</c:v>
                </c:pt>
                <c:pt idx="14">
                  <c:v>0</c:v>
                </c:pt>
                <c:pt idx="15">
                  <c:v>0</c:v>
                </c:pt>
              </c:numCache>
            </c:numRef>
          </c:val>
          <c:extLst>
            <c:ext xmlns:c16="http://schemas.microsoft.com/office/drawing/2014/chart" uri="{C3380CC4-5D6E-409C-BE32-E72D297353CC}">
              <c16:uniqueId val="{0000000C-7F97-44F7-8150-D835B196792D}"/>
            </c:ext>
          </c:extLst>
        </c:ser>
        <c:ser>
          <c:idx val="16"/>
          <c:order val="13"/>
          <c:tx>
            <c:strRef>
              <c:f>Pseud!$BI$4</c:f>
              <c:strCache>
                <c:ptCount val="1"/>
                <c:pt idx="0">
                  <c:v>Tobramycin</c:v>
                </c:pt>
              </c:strCache>
            </c:strRef>
          </c:tx>
          <c:spPr>
            <a:solidFill>
              <a:schemeClr val="bg2">
                <a:lumMod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Pseud!$BI$5:$BI$20</c:f>
              <c:numCache>
                <c:formatCode>0.00</c:formatCode>
                <c:ptCount val="16"/>
                <c:pt idx="0">
                  <c:v>0</c:v>
                </c:pt>
                <c:pt idx="1">
                  <c:v>0</c:v>
                </c:pt>
                <c:pt idx="2">
                  <c:v>2.3989898989898988</c:v>
                </c:pt>
                <c:pt idx="3">
                  <c:v>0</c:v>
                </c:pt>
                <c:pt idx="4">
                  <c:v>36.616161616161619</c:v>
                </c:pt>
                <c:pt idx="5">
                  <c:v>51.388888888888886</c:v>
                </c:pt>
                <c:pt idx="6">
                  <c:v>6.1868686868686869</c:v>
                </c:pt>
                <c:pt idx="7">
                  <c:v>1.3888888888888888</c:v>
                </c:pt>
                <c:pt idx="8">
                  <c:v>0.88383838383838387</c:v>
                </c:pt>
                <c:pt idx="9">
                  <c:v>0.63131313131313127</c:v>
                </c:pt>
                <c:pt idx="10">
                  <c:v>0.12626262626262627</c:v>
                </c:pt>
                <c:pt idx="11">
                  <c:v>0.37878787878787878</c:v>
                </c:pt>
                <c:pt idx="12">
                  <c:v>0</c:v>
                </c:pt>
                <c:pt idx="13">
                  <c:v>0</c:v>
                </c:pt>
                <c:pt idx="14">
                  <c:v>0</c:v>
                </c:pt>
                <c:pt idx="15">
                  <c:v>0</c:v>
                </c:pt>
              </c:numCache>
            </c:numRef>
          </c:val>
          <c:extLst>
            <c:ext xmlns:c16="http://schemas.microsoft.com/office/drawing/2014/chart" uri="{C3380CC4-5D6E-409C-BE32-E72D297353CC}">
              <c16:uniqueId val="{0000000D-7F97-44F7-8150-D835B196792D}"/>
            </c:ext>
          </c:extLst>
        </c:ser>
        <c:ser>
          <c:idx val="17"/>
          <c:order val="14"/>
          <c:tx>
            <c:strRef>
              <c:f>Pseud!$BJ$4</c:f>
              <c:strCache>
                <c:ptCount val="1"/>
                <c:pt idx="0">
                  <c:v>Fosfomycin</c:v>
                </c:pt>
              </c:strCache>
            </c:strRef>
          </c:tx>
          <c:spPr>
            <a:solidFill>
              <a:schemeClr val="accent4">
                <a:lumMod val="75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Pseud!$BJ$5:$BJ$20</c:f>
              <c:numCache>
                <c:formatCode>0.00</c:formatCode>
                <c:ptCount val="16"/>
                <c:pt idx="0">
                  <c:v>0</c:v>
                </c:pt>
                <c:pt idx="1">
                  <c:v>0</c:v>
                </c:pt>
                <c:pt idx="2">
                  <c:v>0</c:v>
                </c:pt>
                <c:pt idx="3">
                  <c:v>0</c:v>
                </c:pt>
                <c:pt idx="4">
                  <c:v>0</c:v>
                </c:pt>
                <c:pt idx="5">
                  <c:v>1.1337868480725624</c:v>
                </c:pt>
                <c:pt idx="6">
                  <c:v>0</c:v>
                </c:pt>
                <c:pt idx="7">
                  <c:v>0.45351473922902497</c:v>
                </c:pt>
                <c:pt idx="8">
                  <c:v>2.7210884353741496</c:v>
                </c:pt>
                <c:pt idx="9">
                  <c:v>3.0612244897959182</c:v>
                </c:pt>
                <c:pt idx="10">
                  <c:v>5.5555555555555554</c:v>
                </c:pt>
                <c:pt idx="11">
                  <c:v>12.35827664399093</c:v>
                </c:pt>
                <c:pt idx="12">
                  <c:v>29.478458049886623</c:v>
                </c:pt>
                <c:pt idx="13">
                  <c:v>28.571428571428573</c:v>
                </c:pt>
                <c:pt idx="14">
                  <c:v>16.666666666666668</c:v>
                </c:pt>
                <c:pt idx="15">
                  <c:v>0</c:v>
                </c:pt>
              </c:numCache>
            </c:numRef>
          </c:val>
          <c:extLst>
            <c:ext xmlns:c16="http://schemas.microsoft.com/office/drawing/2014/chart" uri="{C3380CC4-5D6E-409C-BE32-E72D297353CC}">
              <c16:uniqueId val="{0000000E-7F97-44F7-8150-D835B196792D}"/>
            </c:ext>
          </c:extLst>
        </c:ser>
        <c:ser>
          <c:idx val="18"/>
          <c:order val="15"/>
          <c:tx>
            <c:strRef>
              <c:f>Pseud!$BK$4</c:f>
              <c:strCache>
                <c:ptCount val="1"/>
                <c:pt idx="0">
                  <c:v>Cotrimoxazol</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Pseud!$BK$5:$BK$20</c:f>
              <c:numCache>
                <c:formatCode>0.00</c:formatCode>
                <c:ptCount val="16"/>
                <c:pt idx="0">
                  <c:v>0</c:v>
                </c:pt>
                <c:pt idx="1">
                  <c:v>0</c:v>
                </c:pt>
                <c:pt idx="2">
                  <c:v>2.2650056625141564</c:v>
                </c:pt>
                <c:pt idx="3">
                  <c:v>0</c:v>
                </c:pt>
                <c:pt idx="4">
                  <c:v>0.45300113250283125</c:v>
                </c:pt>
                <c:pt idx="5">
                  <c:v>0.9060022650056625</c:v>
                </c:pt>
                <c:pt idx="6">
                  <c:v>1.9252548131370328</c:v>
                </c:pt>
                <c:pt idx="7">
                  <c:v>11.325028312570781</c:v>
                </c:pt>
                <c:pt idx="8">
                  <c:v>35.560588901472251</c:v>
                </c:pt>
                <c:pt idx="9">
                  <c:v>30.011325028312569</c:v>
                </c:pt>
                <c:pt idx="10">
                  <c:v>9.3997734994337492</c:v>
                </c:pt>
                <c:pt idx="11">
                  <c:v>8.1540203850509627</c:v>
                </c:pt>
                <c:pt idx="12">
                  <c:v>0</c:v>
                </c:pt>
                <c:pt idx="13">
                  <c:v>0</c:v>
                </c:pt>
                <c:pt idx="14">
                  <c:v>0</c:v>
                </c:pt>
                <c:pt idx="15">
                  <c:v>0</c:v>
                </c:pt>
              </c:numCache>
            </c:numRef>
          </c:val>
          <c:extLst>
            <c:ext xmlns:c16="http://schemas.microsoft.com/office/drawing/2014/chart" uri="{C3380CC4-5D6E-409C-BE32-E72D297353CC}">
              <c16:uniqueId val="{0000000F-7F97-44F7-8150-D835B196792D}"/>
            </c:ext>
          </c:extLst>
        </c:ser>
        <c:ser>
          <c:idx val="19"/>
          <c:order val="16"/>
          <c:tx>
            <c:strRef>
              <c:f>Pseud!$BL$4</c:f>
              <c:strCache>
                <c:ptCount val="1"/>
                <c:pt idx="0">
                  <c:v>Ciprofloxacin</c:v>
                </c:pt>
              </c:strCache>
            </c:strRef>
          </c:tx>
          <c:spPr>
            <a:solidFill>
              <a:schemeClr val="accent4">
                <a:lumMod val="60000"/>
                <a:lumOff val="4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Pseud!$BL$5:$BL$20</c:f>
              <c:numCache>
                <c:formatCode>0.00</c:formatCode>
                <c:ptCount val="16"/>
                <c:pt idx="0">
                  <c:v>0</c:v>
                </c:pt>
                <c:pt idx="1">
                  <c:v>2.378255945639864</c:v>
                </c:pt>
                <c:pt idx="2">
                  <c:v>5.0962627406568517</c:v>
                </c:pt>
                <c:pt idx="3">
                  <c:v>52.095130237825593</c:v>
                </c:pt>
                <c:pt idx="4">
                  <c:v>21.064552661381654</c:v>
                </c:pt>
                <c:pt idx="5">
                  <c:v>9.1732729331823322</c:v>
                </c:pt>
                <c:pt idx="6">
                  <c:v>4.3035107587768966</c:v>
                </c:pt>
                <c:pt idx="7">
                  <c:v>1.6987542468856172</c:v>
                </c:pt>
                <c:pt idx="8">
                  <c:v>2.0385050962627407</c:v>
                </c:pt>
                <c:pt idx="9">
                  <c:v>2.1517553793884483</c:v>
                </c:pt>
                <c:pt idx="10">
                  <c:v>0</c:v>
                </c:pt>
                <c:pt idx="11">
                  <c:v>0</c:v>
                </c:pt>
                <c:pt idx="12">
                  <c:v>0</c:v>
                </c:pt>
                <c:pt idx="13">
                  <c:v>0</c:v>
                </c:pt>
                <c:pt idx="14">
                  <c:v>0</c:v>
                </c:pt>
                <c:pt idx="15">
                  <c:v>0</c:v>
                </c:pt>
              </c:numCache>
            </c:numRef>
          </c:val>
          <c:extLst>
            <c:ext xmlns:c16="http://schemas.microsoft.com/office/drawing/2014/chart" uri="{C3380CC4-5D6E-409C-BE32-E72D297353CC}">
              <c16:uniqueId val="{00000010-7F97-44F7-8150-D835B196792D}"/>
            </c:ext>
          </c:extLst>
        </c:ser>
        <c:ser>
          <c:idx val="20"/>
          <c:order val="17"/>
          <c:tx>
            <c:strRef>
              <c:f>Pseud!$BM$4</c:f>
              <c:strCache>
                <c:ptCount val="1"/>
                <c:pt idx="0">
                  <c:v>Levofloxacin</c:v>
                </c:pt>
              </c:strCache>
            </c:strRef>
          </c:tx>
          <c:spPr>
            <a:solidFill>
              <a:schemeClr val="accent4">
                <a:lumMod val="20000"/>
                <a:lumOff val="8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Pseud!$BM$5:$BM$20</c:f>
              <c:numCache>
                <c:formatCode>0.00</c:formatCode>
                <c:ptCount val="16"/>
                <c:pt idx="0">
                  <c:v>0</c:v>
                </c:pt>
                <c:pt idx="1">
                  <c:v>2.378255945639864</c:v>
                </c:pt>
                <c:pt idx="2">
                  <c:v>0</c:v>
                </c:pt>
                <c:pt idx="3">
                  <c:v>2.1517553793884483</c:v>
                </c:pt>
                <c:pt idx="4">
                  <c:v>14.835787089467724</c:v>
                </c:pt>
                <c:pt idx="5">
                  <c:v>53.567383918459797</c:v>
                </c:pt>
                <c:pt idx="6">
                  <c:v>10.079275198187995</c:v>
                </c:pt>
                <c:pt idx="7">
                  <c:v>8.1540203850509627</c:v>
                </c:pt>
                <c:pt idx="8">
                  <c:v>4.4167610419026051</c:v>
                </c:pt>
                <c:pt idx="9">
                  <c:v>1.9252548131370328</c:v>
                </c:pt>
                <c:pt idx="10">
                  <c:v>2.491506228765572</c:v>
                </c:pt>
                <c:pt idx="11">
                  <c:v>0</c:v>
                </c:pt>
                <c:pt idx="12">
                  <c:v>0</c:v>
                </c:pt>
                <c:pt idx="13">
                  <c:v>0</c:v>
                </c:pt>
                <c:pt idx="14">
                  <c:v>0</c:v>
                </c:pt>
                <c:pt idx="15">
                  <c:v>0</c:v>
                </c:pt>
              </c:numCache>
            </c:numRef>
          </c:val>
          <c:extLst>
            <c:ext xmlns:c16="http://schemas.microsoft.com/office/drawing/2014/chart" uri="{C3380CC4-5D6E-409C-BE32-E72D297353CC}">
              <c16:uniqueId val="{00000011-7F97-44F7-8150-D835B196792D}"/>
            </c:ext>
          </c:extLst>
        </c:ser>
        <c:ser>
          <c:idx val="21"/>
          <c:order val="18"/>
          <c:tx>
            <c:strRef>
              <c:f>Pseud!$BN$4</c:f>
              <c:strCache>
                <c:ptCount val="1"/>
                <c:pt idx="0">
                  <c:v>Moxifloxacin</c:v>
                </c:pt>
              </c:strCache>
            </c:strRef>
          </c:tx>
          <c:spPr>
            <a:solidFill>
              <a:schemeClr val="tx1">
                <a:lumMod val="50000"/>
                <a:lumOff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Pseud!$BN$5:$BN$20</c:f>
              <c:numCache>
                <c:formatCode>0.00</c:formatCode>
                <c:ptCount val="16"/>
                <c:pt idx="0">
                  <c:v>0</c:v>
                </c:pt>
                <c:pt idx="1">
                  <c:v>0.22650056625141562</c:v>
                </c:pt>
                <c:pt idx="2">
                  <c:v>0.45300113250283125</c:v>
                </c:pt>
                <c:pt idx="3">
                  <c:v>1.245753114382786</c:v>
                </c:pt>
                <c:pt idx="4">
                  <c:v>2.378255945639864</c:v>
                </c:pt>
                <c:pt idx="5">
                  <c:v>15.968289920724802</c:v>
                </c:pt>
                <c:pt idx="6">
                  <c:v>49.716874292185729</c:v>
                </c:pt>
                <c:pt idx="7">
                  <c:v>16.421291053227634</c:v>
                </c:pt>
                <c:pt idx="8">
                  <c:v>6.7950169875424686</c:v>
                </c:pt>
                <c:pt idx="9">
                  <c:v>6.7950169875424686</c:v>
                </c:pt>
                <c:pt idx="10">
                  <c:v>0</c:v>
                </c:pt>
                <c:pt idx="11">
                  <c:v>0</c:v>
                </c:pt>
                <c:pt idx="12">
                  <c:v>0</c:v>
                </c:pt>
                <c:pt idx="13">
                  <c:v>0</c:v>
                </c:pt>
                <c:pt idx="14">
                  <c:v>0</c:v>
                </c:pt>
                <c:pt idx="15">
                  <c:v>0</c:v>
                </c:pt>
              </c:numCache>
            </c:numRef>
          </c:val>
          <c:extLst>
            <c:ext xmlns:c16="http://schemas.microsoft.com/office/drawing/2014/chart" uri="{C3380CC4-5D6E-409C-BE32-E72D297353CC}">
              <c16:uniqueId val="{00000012-7F97-44F7-8150-D835B196792D}"/>
            </c:ext>
          </c:extLst>
        </c:ser>
        <c:ser>
          <c:idx val="22"/>
          <c:order val="19"/>
          <c:tx>
            <c:strRef>
              <c:f>Pseud!$BO$4</c:f>
              <c:strCache>
                <c:ptCount val="1"/>
                <c:pt idx="0">
                  <c:v>Doxycyclin</c:v>
                </c:pt>
              </c:strCache>
            </c:strRef>
          </c:tx>
          <c:spPr>
            <a:solidFill>
              <a:srgbClr val="CCFF66"/>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Pseud!$BO$5:$BO$20</c:f>
              <c:numCache>
                <c:formatCode>0.00</c:formatCode>
                <c:ptCount val="16"/>
                <c:pt idx="0">
                  <c:v>0</c:v>
                </c:pt>
                <c:pt idx="1">
                  <c:v>0</c:v>
                </c:pt>
                <c:pt idx="2">
                  <c:v>0.22675736961451248</c:v>
                </c:pt>
                <c:pt idx="3">
                  <c:v>0</c:v>
                </c:pt>
                <c:pt idx="4">
                  <c:v>0.22675736961451248</c:v>
                </c:pt>
                <c:pt idx="5">
                  <c:v>0.22675736961451248</c:v>
                </c:pt>
                <c:pt idx="6">
                  <c:v>1.473922902494331</c:v>
                </c:pt>
                <c:pt idx="7">
                  <c:v>2.1541950113378685</c:v>
                </c:pt>
                <c:pt idx="8">
                  <c:v>1.8140589569160999</c:v>
                </c:pt>
                <c:pt idx="9">
                  <c:v>6.1224489795918364</c:v>
                </c:pt>
                <c:pt idx="10">
                  <c:v>87.755102040816325</c:v>
                </c:pt>
                <c:pt idx="11">
                  <c:v>0</c:v>
                </c:pt>
                <c:pt idx="12">
                  <c:v>0</c:v>
                </c:pt>
                <c:pt idx="13">
                  <c:v>0</c:v>
                </c:pt>
                <c:pt idx="14">
                  <c:v>0</c:v>
                </c:pt>
                <c:pt idx="15">
                  <c:v>0</c:v>
                </c:pt>
              </c:numCache>
            </c:numRef>
          </c:val>
          <c:extLst>
            <c:ext xmlns:c16="http://schemas.microsoft.com/office/drawing/2014/chart" uri="{C3380CC4-5D6E-409C-BE32-E72D297353CC}">
              <c16:uniqueId val="{00000013-7F97-44F7-8150-D835B196792D}"/>
            </c:ext>
          </c:extLst>
        </c:ser>
        <c:ser>
          <c:idx val="8"/>
          <c:order val="20"/>
          <c:tx>
            <c:strRef>
              <c:f>Pseud!$BP$4</c:f>
              <c:strCache>
                <c:ptCount val="1"/>
                <c:pt idx="0">
                  <c:v>Tigecyclin</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Pseud!$BP$5:$BP$20</c:f>
              <c:numCache>
                <c:formatCode>0.00</c:formatCode>
                <c:ptCount val="16"/>
                <c:pt idx="0">
                  <c:v>0</c:v>
                </c:pt>
                <c:pt idx="1">
                  <c:v>1.0192525481313703</c:v>
                </c:pt>
                <c:pt idx="2">
                  <c:v>0</c:v>
                </c:pt>
                <c:pt idx="3">
                  <c:v>0.45300113250283125</c:v>
                </c:pt>
                <c:pt idx="4">
                  <c:v>0.67950169875424693</c:v>
                </c:pt>
                <c:pt idx="5">
                  <c:v>1.1325028312570782</c:v>
                </c:pt>
                <c:pt idx="6">
                  <c:v>2.2650056625141564</c:v>
                </c:pt>
                <c:pt idx="7">
                  <c:v>8.4937712344280865</c:v>
                </c:pt>
                <c:pt idx="8">
                  <c:v>37.146092865232163</c:v>
                </c:pt>
                <c:pt idx="9">
                  <c:v>38.052095130237824</c:v>
                </c:pt>
                <c:pt idx="10">
                  <c:v>10.758776896942242</c:v>
                </c:pt>
                <c:pt idx="11">
                  <c:v>0</c:v>
                </c:pt>
                <c:pt idx="12">
                  <c:v>0</c:v>
                </c:pt>
                <c:pt idx="13">
                  <c:v>0</c:v>
                </c:pt>
                <c:pt idx="14">
                  <c:v>0</c:v>
                </c:pt>
                <c:pt idx="15">
                  <c:v>0</c:v>
                </c:pt>
              </c:numCache>
            </c:numRef>
          </c:val>
          <c:extLst>
            <c:ext xmlns:c16="http://schemas.microsoft.com/office/drawing/2014/chart" uri="{C3380CC4-5D6E-409C-BE32-E72D297353CC}">
              <c16:uniqueId val="{00000014-7F97-44F7-8150-D835B196792D}"/>
            </c:ext>
          </c:extLst>
        </c:ser>
        <c:ser>
          <c:idx val="11"/>
          <c:order val="21"/>
          <c:tx>
            <c:strRef>
              <c:f>Pseud!$BQ$4</c:f>
              <c:strCache>
                <c:ptCount val="1"/>
                <c:pt idx="0">
                  <c:v>Caz/Avi</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Pseud!$BQ$5:$BQ$20</c:f>
              <c:numCache>
                <c:formatCode>0.00</c:formatCode>
                <c:ptCount val="16"/>
                <c:pt idx="0">
                  <c:v>0</c:v>
                </c:pt>
                <c:pt idx="1">
                  <c:v>0</c:v>
                </c:pt>
                <c:pt idx="2">
                  <c:v>0</c:v>
                </c:pt>
                <c:pt idx="3">
                  <c:v>3.5187287173666286</c:v>
                </c:pt>
                <c:pt idx="4">
                  <c:v>0</c:v>
                </c:pt>
                <c:pt idx="5">
                  <c:v>3.0646992054483539</c:v>
                </c:pt>
                <c:pt idx="6">
                  <c:v>44.26787741203178</c:v>
                </c:pt>
                <c:pt idx="7">
                  <c:v>38.706015891032919</c:v>
                </c:pt>
                <c:pt idx="8">
                  <c:v>6.9239500567536894</c:v>
                </c:pt>
                <c:pt idx="9">
                  <c:v>2.6106696935300793</c:v>
                </c:pt>
                <c:pt idx="10">
                  <c:v>0.34052213393870601</c:v>
                </c:pt>
                <c:pt idx="11">
                  <c:v>0.45402951191827468</c:v>
                </c:pt>
                <c:pt idx="12">
                  <c:v>0.11350737797956867</c:v>
                </c:pt>
                <c:pt idx="13">
                  <c:v>0</c:v>
                </c:pt>
                <c:pt idx="14">
                  <c:v>0</c:v>
                </c:pt>
                <c:pt idx="15">
                  <c:v>0</c:v>
                </c:pt>
              </c:numCache>
            </c:numRef>
          </c:val>
          <c:extLst>
            <c:ext xmlns:c16="http://schemas.microsoft.com/office/drawing/2014/chart" uri="{C3380CC4-5D6E-409C-BE32-E72D297353CC}">
              <c16:uniqueId val="{00000015-7F97-44F7-8150-D835B196792D}"/>
            </c:ext>
          </c:extLst>
        </c:ser>
        <c:dLbls>
          <c:showLegendKey val="0"/>
          <c:showVal val="0"/>
          <c:showCatName val="0"/>
          <c:showSerName val="0"/>
          <c:showPercent val="0"/>
          <c:showBubbleSize val="0"/>
        </c:dLbls>
        <c:gapWidth val="150"/>
        <c:shape val="box"/>
        <c:axId val="91595136"/>
        <c:axId val="91597056"/>
        <c:axId val="91588352"/>
        <c:extLst/>
      </c:bar3DChart>
      <c:catAx>
        <c:axId val="91595136"/>
        <c:scaling>
          <c:orientation val="minMax"/>
        </c:scaling>
        <c:delete val="0"/>
        <c:axPos val="b"/>
        <c:title>
          <c:tx>
            <c:rich>
              <a:bodyPr/>
              <a:lstStyle/>
              <a:p>
                <a:pPr>
                  <a:defRPr sz="1400"/>
                </a:pPr>
                <a:r>
                  <a:rPr lang="de-DE" sz="1400"/>
                  <a:t>mg/L</a:t>
                </a:r>
              </a:p>
            </c:rich>
          </c:tx>
          <c:layout>
            <c:manualLayout>
              <c:xMode val="edge"/>
              <c:yMode val="edge"/>
              <c:x val="0.28758568510466748"/>
              <c:y val="0.86374377269440716"/>
            </c:manualLayout>
          </c:layout>
          <c:overlay val="0"/>
        </c:title>
        <c:numFmt formatCode="General" sourceLinked="1"/>
        <c:majorTickMark val="out"/>
        <c:minorTickMark val="none"/>
        <c:tickLblPos val="nextTo"/>
        <c:crossAx val="91597056"/>
        <c:crosses val="autoZero"/>
        <c:auto val="1"/>
        <c:lblAlgn val="ctr"/>
        <c:lblOffset val="100"/>
        <c:tickLblSkip val="1"/>
        <c:noMultiLvlLbl val="0"/>
      </c:catAx>
      <c:valAx>
        <c:axId val="91597056"/>
        <c:scaling>
          <c:orientation val="minMax"/>
        </c:scaling>
        <c:delete val="0"/>
        <c:axPos val="l"/>
        <c:majorGridlines/>
        <c:title>
          <c:tx>
            <c:rich>
              <a:bodyPr rot="0" vert="horz"/>
              <a:lstStyle/>
              <a:p>
                <a:pPr>
                  <a:defRPr sz="1600"/>
                </a:pPr>
                <a:r>
                  <a:rPr lang="de-DE" sz="1600"/>
                  <a:t>%</a:t>
                </a:r>
              </a:p>
            </c:rich>
          </c:tx>
          <c:layout>
            <c:manualLayout>
              <c:xMode val="edge"/>
              <c:yMode val="edge"/>
              <c:x val="3.0170809503328032E-2"/>
              <c:y val="0.57214843603681731"/>
            </c:manualLayout>
          </c:layout>
          <c:overlay val="0"/>
        </c:title>
        <c:numFmt formatCode="0.00" sourceLinked="1"/>
        <c:majorTickMark val="out"/>
        <c:minorTickMark val="none"/>
        <c:tickLblPos val="nextTo"/>
        <c:crossAx val="91595136"/>
        <c:crosses val="autoZero"/>
        <c:crossBetween val="between"/>
      </c:valAx>
      <c:serAx>
        <c:axId val="91588352"/>
        <c:scaling>
          <c:orientation val="minMax"/>
        </c:scaling>
        <c:delete val="0"/>
        <c:axPos val="b"/>
        <c:majorTickMark val="out"/>
        <c:minorTickMark val="none"/>
        <c:tickLblPos val="nextTo"/>
        <c:txPr>
          <a:bodyPr rot="1500000" vert="horz" anchor="ctr" anchorCtr="0"/>
          <a:lstStyle/>
          <a:p>
            <a:pPr>
              <a:defRPr sz="1200"/>
            </a:pPr>
            <a:endParaRPr lang="de-DE"/>
          </a:p>
        </c:txPr>
        <c:crossAx val="9159705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Entero!$AU$298</c:f>
              <c:strCache>
                <c:ptCount val="1"/>
                <c:pt idx="0">
                  <c:v>Ampicillin</c:v>
                </c:pt>
              </c:strCache>
            </c:strRef>
          </c:tx>
          <c:spPr>
            <a:solidFill>
              <a:srgbClr val="FFFF00"/>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Entero!$AU$299:$AU$314</c:f>
              <c:numCache>
                <c:formatCode>0.00</c:formatCode>
                <c:ptCount val="16"/>
                <c:pt idx="0">
                  <c:v>0</c:v>
                </c:pt>
                <c:pt idx="1">
                  <c:v>0</c:v>
                </c:pt>
                <c:pt idx="2">
                  <c:v>0</c:v>
                </c:pt>
                <c:pt idx="3">
                  <c:v>0</c:v>
                </c:pt>
                <c:pt idx="4">
                  <c:v>0</c:v>
                </c:pt>
                <c:pt idx="5">
                  <c:v>0.29126213592233008</c:v>
                </c:pt>
                <c:pt idx="6">
                  <c:v>0.38834951456310679</c:v>
                </c:pt>
                <c:pt idx="7">
                  <c:v>0.4854368932038835</c:v>
                </c:pt>
                <c:pt idx="8">
                  <c:v>0.67961165048543692</c:v>
                </c:pt>
                <c:pt idx="9">
                  <c:v>2.233009708737864</c:v>
                </c:pt>
                <c:pt idx="10">
                  <c:v>19.126213592233011</c:v>
                </c:pt>
                <c:pt idx="11">
                  <c:v>32.524271844660191</c:v>
                </c:pt>
                <c:pt idx="12">
                  <c:v>44.271844660194176</c:v>
                </c:pt>
                <c:pt idx="13">
                  <c:v>0</c:v>
                </c:pt>
                <c:pt idx="14">
                  <c:v>0</c:v>
                </c:pt>
                <c:pt idx="15">
                  <c:v>0</c:v>
                </c:pt>
              </c:numCache>
            </c:numRef>
          </c:val>
          <c:extLst>
            <c:ext xmlns:c16="http://schemas.microsoft.com/office/drawing/2014/chart" uri="{C3380CC4-5D6E-409C-BE32-E72D297353CC}">
              <c16:uniqueId val="{00000000-786B-4B39-89F7-E998EC3E732C}"/>
            </c:ext>
          </c:extLst>
        </c:ser>
        <c:ser>
          <c:idx val="5"/>
          <c:order val="1"/>
          <c:tx>
            <c:strRef>
              <c:f>Entero!$AV$298</c:f>
              <c:strCache>
                <c:ptCount val="1"/>
                <c:pt idx="0">
                  <c:v>Ampicillin/ Sulbactam</c:v>
                </c:pt>
              </c:strCache>
            </c:strRef>
          </c:tx>
          <c:spPr>
            <a:solidFill>
              <a:srgbClr val="660066"/>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Entero!$AV$299:$AV$314</c:f>
              <c:numCache>
                <c:formatCode>0.00</c:formatCode>
                <c:ptCount val="16"/>
                <c:pt idx="0">
                  <c:v>0</c:v>
                </c:pt>
                <c:pt idx="1">
                  <c:v>0</c:v>
                </c:pt>
                <c:pt idx="2">
                  <c:v>0</c:v>
                </c:pt>
                <c:pt idx="3">
                  <c:v>1.1661807580174928</c:v>
                </c:pt>
                <c:pt idx="4">
                  <c:v>0</c:v>
                </c:pt>
                <c:pt idx="5">
                  <c:v>4.1788143828960154</c:v>
                </c:pt>
                <c:pt idx="6">
                  <c:v>27.210884353741495</c:v>
                </c:pt>
                <c:pt idx="7">
                  <c:v>28.571428571428573</c:v>
                </c:pt>
                <c:pt idx="8">
                  <c:v>9.4266277939747329</c:v>
                </c:pt>
                <c:pt idx="9">
                  <c:v>5.3449951409135084</c:v>
                </c:pt>
                <c:pt idx="10">
                  <c:v>2.7210884353741496</c:v>
                </c:pt>
                <c:pt idx="11">
                  <c:v>2.6239067055393588</c:v>
                </c:pt>
                <c:pt idx="12">
                  <c:v>18.756073858114675</c:v>
                </c:pt>
                <c:pt idx="13">
                  <c:v>0</c:v>
                </c:pt>
                <c:pt idx="14">
                  <c:v>0</c:v>
                </c:pt>
                <c:pt idx="15">
                  <c:v>0</c:v>
                </c:pt>
              </c:numCache>
            </c:numRef>
          </c:val>
          <c:extLst>
            <c:ext xmlns:c16="http://schemas.microsoft.com/office/drawing/2014/chart" uri="{C3380CC4-5D6E-409C-BE32-E72D297353CC}">
              <c16:uniqueId val="{00000001-786B-4B39-89F7-E998EC3E732C}"/>
            </c:ext>
          </c:extLst>
        </c:ser>
        <c:ser>
          <c:idx val="6"/>
          <c:order val="2"/>
          <c:tx>
            <c:strRef>
              <c:f>Entero!$AW$298</c:f>
              <c:strCache>
                <c:ptCount val="1"/>
                <c:pt idx="0">
                  <c:v>Piperacillin</c:v>
                </c:pt>
              </c:strCache>
            </c:strRef>
          </c:tx>
          <c:spPr>
            <a:solidFill>
              <a:srgbClr val="CC00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Entero!$AW$299:$AW$314</c:f>
              <c:numCache>
                <c:formatCode>0.00</c:formatCode>
                <c:ptCount val="16"/>
                <c:pt idx="0">
                  <c:v>0</c:v>
                </c:pt>
                <c:pt idx="1">
                  <c:v>0</c:v>
                </c:pt>
                <c:pt idx="2">
                  <c:v>0</c:v>
                </c:pt>
                <c:pt idx="3">
                  <c:v>0</c:v>
                </c:pt>
                <c:pt idx="4">
                  <c:v>0.77669902912621358</c:v>
                </c:pt>
                <c:pt idx="5">
                  <c:v>0</c:v>
                </c:pt>
                <c:pt idx="6">
                  <c:v>1.6504854368932038</c:v>
                </c:pt>
                <c:pt idx="7">
                  <c:v>10.485436893203884</c:v>
                </c:pt>
                <c:pt idx="8">
                  <c:v>31.456310679611651</c:v>
                </c:pt>
                <c:pt idx="9">
                  <c:v>21.16504854368932</c:v>
                </c:pt>
                <c:pt idx="10">
                  <c:v>6.6019417475728153</c:v>
                </c:pt>
                <c:pt idx="11">
                  <c:v>2.912621359223301</c:v>
                </c:pt>
                <c:pt idx="12">
                  <c:v>3.592233009708738</c:v>
                </c:pt>
                <c:pt idx="13">
                  <c:v>21.359223300970875</c:v>
                </c:pt>
                <c:pt idx="14">
                  <c:v>0</c:v>
                </c:pt>
                <c:pt idx="15">
                  <c:v>0</c:v>
                </c:pt>
              </c:numCache>
            </c:numRef>
          </c:val>
          <c:extLst>
            <c:ext xmlns:c16="http://schemas.microsoft.com/office/drawing/2014/chart" uri="{C3380CC4-5D6E-409C-BE32-E72D297353CC}">
              <c16:uniqueId val="{00000002-786B-4B39-89F7-E998EC3E732C}"/>
            </c:ext>
          </c:extLst>
        </c:ser>
        <c:ser>
          <c:idx val="7"/>
          <c:order val="3"/>
          <c:tx>
            <c:strRef>
              <c:f>Entero!$AX$298</c:f>
              <c:strCache>
                <c:ptCount val="1"/>
                <c:pt idx="0">
                  <c:v>Piperacillin/ Tazobactam</c:v>
                </c:pt>
              </c:strCache>
            </c:strRef>
          </c:tx>
          <c:spPr>
            <a:solidFill>
              <a:srgbClr val="FF66FF"/>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Entero!$AX$299:$AX$314</c:f>
              <c:numCache>
                <c:formatCode>0.00</c:formatCode>
                <c:ptCount val="16"/>
                <c:pt idx="0">
                  <c:v>0</c:v>
                </c:pt>
                <c:pt idx="1">
                  <c:v>0</c:v>
                </c:pt>
                <c:pt idx="2">
                  <c:v>0</c:v>
                </c:pt>
                <c:pt idx="3">
                  <c:v>0</c:v>
                </c:pt>
                <c:pt idx="4">
                  <c:v>6.5048543689320386</c:v>
                </c:pt>
                <c:pt idx="5">
                  <c:v>0</c:v>
                </c:pt>
                <c:pt idx="6">
                  <c:v>36.116504854368934</c:v>
                </c:pt>
                <c:pt idx="7">
                  <c:v>34.466019417475728</c:v>
                </c:pt>
                <c:pt idx="8">
                  <c:v>6.8932038834951452</c:v>
                </c:pt>
                <c:pt idx="9">
                  <c:v>8.2524271844660202</c:v>
                </c:pt>
                <c:pt idx="10">
                  <c:v>2.912621359223301</c:v>
                </c:pt>
                <c:pt idx="11">
                  <c:v>0.67961165048543692</c:v>
                </c:pt>
                <c:pt idx="12">
                  <c:v>0.67961165048543692</c:v>
                </c:pt>
                <c:pt idx="13">
                  <c:v>3.4951456310679609</c:v>
                </c:pt>
                <c:pt idx="14">
                  <c:v>0</c:v>
                </c:pt>
                <c:pt idx="15">
                  <c:v>0</c:v>
                </c:pt>
              </c:numCache>
            </c:numRef>
          </c:val>
          <c:extLst>
            <c:ext xmlns:c16="http://schemas.microsoft.com/office/drawing/2014/chart" uri="{C3380CC4-5D6E-409C-BE32-E72D297353CC}">
              <c16:uniqueId val="{00000003-786B-4B39-89F7-E998EC3E732C}"/>
            </c:ext>
          </c:extLst>
        </c:ser>
        <c:ser>
          <c:idx val="9"/>
          <c:order val="4"/>
          <c:tx>
            <c:strRef>
              <c:f>Entero!$AY$298</c:f>
              <c:strCache>
                <c:ptCount val="1"/>
                <c:pt idx="0">
                  <c:v>Aztreonam</c:v>
                </c:pt>
              </c:strCache>
            </c:strRef>
          </c:tx>
          <c:spPr>
            <a:solidFill>
              <a:srgbClr val="0000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Entero!$AY$299:$AY$314</c:f>
              <c:numCache>
                <c:formatCode>0.00</c:formatCode>
                <c:ptCount val="16"/>
                <c:pt idx="0">
                  <c:v>0</c:v>
                </c:pt>
                <c:pt idx="1">
                  <c:v>0</c:v>
                </c:pt>
                <c:pt idx="2">
                  <c:v>0</c:v>
                </c:pt>
                <c:pt idx="3">
                  <c:v>86.504854368932044</c:v>
                </c:pt>
                <c:pt idx="4">
                  <c:v>0</c:v>
                </c:pt>
                <c:pt idx="5">
                  <c:v>0.77669902912621358</c:v>
                </c:pt>
                <c:pt idx="6">
                  <c:v>1.1650485436893203</c:v>
                </c:pt>
                <c:pt idx="7">
                  <c:v>9.7087378640776698E-2</c:v>
                </c:pt>
                <c:pt idx="8">
                  <c:v>0.4854368932038835</c:v>
                </c:pt>
                <c:pt idx="9">
                  <c:v>0.4854368932038835</c:v>
                </c:pt>
                <c:pt idx="10">
                  <c:v>1.6504854368932038</c:v>
                </c:pt>
                <c:pt idx="11">
                  <c:v>8.8349514563106801</c:v>
                </c:pt>
                <c:pt idx="12">
                  <c:v>0</c:v>
                </c:pt>
                <c:pt idx="13">
                  <c:v>0</c:v>
                </c:pt>
                <c:pt idx="14">
                  <c:v>0</c:v>
                </c:pt>
                <c:pt idx="15">
                  <c:v>0</c:v>
                </c:pt>
              </c:numCache>
            </c:numRef>
          </c:val>
          <c:extLst>
            <c:ext xmlns:c16="http://schemas.microsoft.com/office/drawing/2014/chart" uri="{C3380CC4-5D6E-409C-BE32-E72D297353CC}">
              <c16:uniqueId val="{00000004-786B-4B39-89F7-E998EC3E732C}"/>
            </c:ext>
          </c:extLst>
        </c:ser>
        <c:ser>
          <c:idx val="10"/>
          <c:order val="5"/>
          <c:tx>
            <c:strRef>
              <c:f>Entero!$AZ$298</c:f>
              <c:strCache>
                <c:ptCount val="1"/>
                <c:pt idx="0">
                  <c:v>Cefotaxim</c:v>
                </c:pt>
              </c:strCache>
            </c:strRef>
          </c:tx>
          <c:spPr>
            <a:solidFill>
              <a:srgbClr val="0066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Entero!$AZ$299:$AZ$314</c:f>
              <c:numCache>
                <c:formatCode>0.00</c:formatCode>
                <c:ptCount val="16"/>
                <c:pt idx="0">
                  <c:v>0</c:v>
                </c:pt>
                <c:pt idx="1">
                  <c:v>76.236663433559656</c:v>
                </c:pt>
                <c:pt idx="2">
                  <c:v>0.3879728419010669</c:v>
                </c:pt>
                <c:pt idx="3">
                  <c:v>5.62560620756547</c:v>
                </c:pt>
                <c:pt idx="4">
                  <c:v>3.7827352085354025</c:v>
                </c:pt>
                <c:pt idx="5">
                  <c:v>1.0669253152279341</c:v>
                </c:pt>
                <c:pt idx="6">
                  <c:v>0.67895247332686715</c:v>
                </c:pt>
                <c:pt idx="7">
                  <c:v>0.67895247332686715</c:v>
                </c:pt>
                <c:pt idx="8">
                  <c:v>0.19398642095053345</c:v>
                </c:pt>
                <c:pt idx="9">
                  <c:v>0.29097963142580019</c:v>
                </c:pt>
                <c:pt idx="10">
                  <c:v>11.057225994180408</c:v>
                </c:pt>
                <c:pt idx="11">
                  <c:v>0</c:v>
                </c:pt>
                <c:pt idx="12">
                  <c:v>0</c:v>
                </c:pt>
                <c:pt idx="13">
                  <c:v>0</c:v>
                </c:pt>
                <c:pt idx="14">
                  <c:v>0</c:v>
                </c:pt>
                <c:pt idx="15">
                  <c:v>0</c:v>
                </c:pt>
              </c:numCache>
            </c:numRef>
          </c:val>
          <c:extLst>
            <c:ext xmlns:c16="http://schemas.microsoft.com/office/drawing/2014/chart" uri="{C3380CC4-5D6E-409C-BE32-E72D297353CC}">
              <c16:uniqueId val="{00000005-786B-4B39-89F7-E998EC3E732C}"/>
            </c:ext>
          </c:extLst>
        </c:ser>
        <c:ser>
          <c:idx val="11"/>
          <c:order val="6"/>
          <c:tx>
            <c:strRef>
              <c:f>Entero!$BA$298</c:f>
              <c:strCache>
                <c:ptCount val="1"/>
                <c:pt idx="0">
                  <c:v>Ceftazidim</c:v>
                </c:pt>
              </c:strCache>
            </c:strRef>
          </c:tx>
          <c:spPr>
            <a:solidFill>
              <a:srgbClr val="33CCFF"/>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Entero!$BA$299:$BA$314</c:f>
              <c:numCache>
                <c:formatCode>0.00</c:formatCode>
                <c:ptCount val="16"/>
                <c:pt idx="0">
                  <c:v>0</c:v>
                </c:pt>
                <c:pt idx="1">
                  <c:v>9.7181729834791064E-2</c:v>
                </c:pt>
                <c:pt idx="2">
                  <c:v>0</c:v>
                </c:pt>
                <c:pt idx="3">
                  <c:v>75.704567541302239</c:v>
                </c:pt>
                <c:pt idx="4">
                  <c:v>0</c:v>
                </c:pt>
                <c:pt idx="5">
                  <c:v>9.8153547133138979</c:v>
                </c:pt>
                <c:pt idx="6">
                  <c:v>2.6239067055393588</c:v>
                </c:pt>
                <c:pt idx="7">
                  <c:v>0.97181729834791064</c:v>
                </c:pt>
                <c:pt idx="8">
                  <c:v>0.97181729834791064</c:v>
                </c:pt>
                <c:pt idx="9">
                  <c:v>1.652089407191448</c:v>
                </c:pt>
                <c:pt idx="10">
                  <c:v>3.5957240038872693</c:v>
                </c:pt>
                <c:pt idx="11">
                  <c:v>2.6239067055393588</c:v>
                </c:pt>
                <c:pt idx="12">
                  <c:v>1.9436345966958213</c:v>
                </c:pt>
                <c:pt idx="13">
                  <c:v>0</c:v>
                </c:pt>
                <c:pt idx="14">
                  <c:v>0</c:v>
                </c:pt>
                <c:pt idx="15">
                  <c:v>0</c:v>
                </c:pt>
              </c:numCache>
            </c:numRef>
          </c:val>
          <c:extLst>
            <c:ext xmlns:c16="http://schemas.microsoft.com/office/drawing/2014/chart" uri="{C3380CC4-5D6E-409C-BE32-E72D297353CC}">
              <c16:uniqueId val="{00000006-786B-4B39-89F7-E998EC3E732C}"/>
            </c:ext>
          </c:extLst>
        </c:ser>
        <c:ser>
          <c:idx val="12"/>
          <c:order val="7"/>
          <c:tx>
            <c:strRef>
              <c:f>Entero!$BB$298</c:f>
              <c:strCache>
                <c:ptCount val="1"/>
                <c:pt idx="0">
                  <c:v>Cefuroxim</c:v>
                </c:pt>
              </c:strCache>
            </c:strRef>
          </c:tx>
          <c:spPr>
            <a:solidFill>
              <a:srgbClr val="00CC00"/>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Entero!$BB$299:$BB$314</c:f>
              <c:numCache>
                <c:formatCode>0.00</c:formatCode>
                <c:ptCount val="16"/>
                <c:pt idx="0">
                  <c:v>0</c:v>
                </c:pt>
                <c:pt idx="1">
                  <c:v>0</c:v>
                </c:pt>
                <c:pt idx="2">
                  <c:v>0</c:v>
                </c:pt>
                <c:pt idx="3">
                  <c:v>0.7759456838021338</c:v>
                </c:pt>
                <c:pt idx="4">
                  <c:v>0</c:v>
                </c:pt>
                <c:pt idx="5">
                  <c:v>2.2308438409311346</c:v>
                </c:pt>
                <c:pt idx="6">
                  <c:v>35.402521823472355</c:v>
                </c:pt>
                <c:pt idx="7">
                  <c:v>29.582929194956353</c:v>
                </c:pt>
                <c:pt idx="8">
                  <c:v>11.154219204655675</c:v>
                </c:pt>
                <c:pt idx="9">
                  <c:v>3.9767216294859358</c:v>
                </c:pt>
                <c:pt idx="10">
                  <c:v>3.297769156159069</c:v>
                </c:pt>
                <c:pt idx="11">
                  <c:v>1.1639185257032008</c:v>
                </c:pt>
                <c:pt idx="12">
                  <c:v>12.415130940834141</c:v>
                </c:pt>
                <c:pt idx="13">
                  <c:v>0</c:v>
                </c:pt>
                <c:pt idx="14">
                  <c:v>0</c:v>
                </c:pt>
                <c:pt idx="15">
                  <c:v>0</c:v>
                </c:pt>
              </c:numCache>
            </c:numRef>
          </c:val>
          <c:extLst>
            <c:ext xmlns:c16="http://schemas.microsoft.com/office/drawing/2014/chart" uri="{C3380CC4-5D6E-409C-BE32-E72D297353CC}">
              <c16:uniqueId val="{00000007-786B-4B39-89F7-E998EC3E732C}"/>
            </c:ext>
          </c:extLst>
        </c:ser>
        <c:ser>
          <c:idx val="13"/>
          <c:order val="8"/>
          <c:tx>
            <c:strRef>
              <c:f>Entero!$BC$298</c:f>
              <c:strCache>
                <c:ptCount val="1"/>
                <c:pt idx="0">
                  <c:v>Imipenem</c:v>
                </c:pt>
              </c:strCache>
            </c:strRef>
          </c:tx>
          <c:spPr>
            <a:solidFill>
              <a:schemeClr val="accent6">
                <a:lumMod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Entero!$BC$299:$BC$314</c:f>
              <c:numCache>
                <c:formatCode>0.00</c:formatCode>
                <c:ptCount val="16"/>
                <c:pt idx="0">
                  <c:v>0</c:v>
                </c:pt>
                <c:pt idx="1">
                  <c:v>0</c:v>
                </c:pt>
                <c:pt idx="2">
                  <c:v>57.613967022308437</c:v>
                </c:pt>
                <c:pt idx="3">
                  <c:v>0</c:v>
                </c:pt>
                <c:pt idx="4">
                  <c:v>31.425800193986422</c:v>
                </c:pt>
                <c:pt idx="5">
                  <c:v>7.1774975751697383</c:v>
                </c:pt>
                <c:pt idx="6">
                  <c:v>2.5218234723569348</c:v>
                </c:pt>
                <c:pt idx="7">
                  <c:v>0.87293889427740057</c:v>
                </c:pt>
                <c:pt idx="8">
                  <c:v>9.6993210475266725E-2</c:v>
                </c:pt>
                <c:pt idx="9">
                  <c:v>0</c:v>
                </c:pt>
                <c:pt idx="10">
                  <c:v>0.19398642095053345</c:v>
                </c:pt>
                <c:pt idx="11">
                  <c:v>9.6993210475266725E-2</c:v>
                </c:pt>
                <c:pt idx="12">
                  <c:v>0</c:v>
                </c:pt>
                <c:pt idx="13">
                  <c:v>0</c:v>
                </c:pt>
                <c:pt idx="14">
                  <c:v>0</c:v>
                </c:pt>
                <c:pt idx="15">
                  <c:v>0</c:v>
                </c:pt>
              </c:numCache>
            </c:numRef>
          </c:val>
          <c:extLst>
            <c:ext xmlns:c16="http://schemas.microsoft.com/office/drawing/2014/chart" uri="{C3380CC4-5D6E-409C-BE32-E72D297353CC}">
              <c16:uniqueId val="{00000008-786B-4B39-89F7-E998EC3E732C}"/>
            </c:ext>
          </c:extLst>
        </c:ser>
        <c:ser>
          <c:idx val="14"/>
          <c:order val="9"/>
          <c:tx>
            <c:strRef>
              <c:f>Entero!$BD$298</c:f>
              <c:strCache>
                <c:ptCount val="1"/>
                <c:pt idx="0">
                  <c:v>Meropenem</c:v>
                </c:pt>
              </c:strCache>
            </c:strRef>
          </c:tx>
          <c:spPr>
            <a:solidFill>
              <a:schemeClr val="accent6">
                <a:lumMod val="75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Entero!$BD$299:$BD$314</c:f>
              <c:numCache>
                <c:formatCode>0.00</c:formatCode>
                <c:ptCount val="16"/>
                <c:pt idx="0">
                  <c:v>0</c:v>
                </c:pt>
                <c:pt idx="1">
                  <c:v>0</c:v>
                </c:pt>
                <c:pt idx="2">
                  <c:v>98.06013579049467</c:v>
                </c:pt>
                <c:pt idx="3">
                  <c:v>0</c:v>
                </c:pt>
                <c:pt idx="4">
                  <c:v>1.2609117361784674</c:v>
                </c:pt>
                <c:pt idx="5">
                  <c:v>9.6993210475266725E-2</c:v>
                </c:pt>
                <c:pt idx="6">
                  <c:v>0.19398642095053345</c:v>
                </c:pt>
                <c:pt idx="7">
                  <c:v>0.19398642095053345</c:v>
                </c:pt>
                <c:pt idx="8">
                  <c:v>0</c:v>
                </c:pt>
                <c:pt idx="9">
                  <c:v>0</c:v>
                </c:pt>
                <c:pt idx="10">
                  <c:v>9.6993210475266725E-2</c:v>
                </c:pt>
                <c:pt idx="11">
                  <c:v>9.6993210475266725E-2</c:v>
                </c:pt>
                <c:pt idx="12">
                  <c:v>0</c:v>
                </c:pt>
                <c:pt idx="13">
                  <c:v>0</c:v>
                </c:pt>
                <c:pt idx="14">
                  <c:v>0</c:v>
                </c:pt>
                <c:pt idx="15">
                  <c:v>0</c:v>
                </c:pt>
              </c:numCache>
            </c:numRef>
          </c:val>
          <c:extLst>
            <c:ext xmlns:c16="http://schemas.microsoft.com/office/drawing/2014/chart" uri="{C3380CC4-5D6E-409C-BE32-E72D297353CC}">
              <c16:uniqueId val="{00000009-786B-4B39-89F7-E998EC3E732C}"/>
            </c:ext>
          </c:extLst>
        </c:ser>
        <c:ser>
          <c:idx val="15"/>
          <c:order val="10"/>
          <c:tx>
            <c:strRef>
              <c:f>Entero!$BE$298</c:f>
              <c:strCache>
                <c:ptCount val="1"/>
                <c:pt idx="0">
                  <c:v>Colistin</c:v>
                </c:pt>
              </c:strCache>
            </c:strRef>
          </c:tx>
          <c:spPr>
            <a:solidFill>
              <a:schemeClr val="accent6">
                <a:lumMod val="20000"/>
                <a:lumOff val="8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Entero!$BE$299:$BE$314</c:f>
              <c:numCache>
                <c:formatCode>0.00</c:formatCode>
                <c:ptCount val="16"/>
                <c:pt idx="0">
                  <c:v>0</c:v>
                </c:pt>
                <c:pt idx="1">
                  <c:v>0.30456852791878175</c:v>
                </c:pt>
                <c:pt idx="2">
                  <c:v>0</c:v>
                </c:pt>
                <c:pt idx="3">
                  <c:v>2.3350253807106598</c:v>
                </c:pt>
                <c:pt idx="4">
                  <c:v>47.918781725888323</c:v>
                </c:pt>
                <c:pt idx="5">
                  <c:v>36.649746192893403</c:v>
                </c:pt>
                <c:pt idx="6">
                  <c:v>8.2233502538071068</c:v>
                </c:pt>
                <c:pt idx="7">
                  <c:v>1.9289340101522843</c:v>
                </c:pt>
                <c:pt idx="8">
                  <c:v>0.40609137055837563</c:v>
                </c:pt>
                <c:pt idx="9">
                  <c:v>0.30456852791878175</c:v>
                </c:pt>
                <c:pt idx="10">
                  <c:v>1.9289340101522843</c:v>
                </c:pt>
                <c:pt idx="11">
                  <c:v>0</c:v>
                </c:pt>
                <c:pt idx="12">
                  <c:v>0</c:v>
                </c:pt>
                <c:pt idx="13">
                  <c:v>0</c:v>
                </c:pt>
                <c:pt idx="14">
                  <c:v>0</c:v>
                </c:pt>
                <c:pt idx="15">
                  <c:v>0</c:v>
                </c:pt>
              </c:numCache>
            </c:numRef>
          </c:val>
          <c:extLst>
            <c:ext xmlns:c16="http://schemas.microsoft.com/office/drawing/2014/chart" uri="{C3380CC4-5D6E-409C-BE32-E72D297353CC}">
              <c16:uniqueId val="{0000000A-786B-4B39-89F7-E998EC3E732C}"/>
            </c:ext>
          </c:extLst>
        </c:ser>
        <c:ser>
          <c:idx val="16"/>
          <c:order val="11"/>
          <c:tx>
            <c:strRef>
              <c:f>Entero!$BF$298</c:f>
              <c:strCache>
                <c:ptCount val="1"/>
                <c:pt idx="0">
                  <c:v>Amikacin</c:v>
                </c:pt>
              </c:strCache>
            </c:strRef>
          </c:tx>
          <c:spPr>
            <a:solidFill>
              <a:schemeClr val="bg2">
                <a:lumMod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Entero!$BF$299:$BF$314</c:f>
              <c:numCache>
                <c:formatCode>0.00</c:formatCode>
                <c:ptCount val="16"/>
                <c:pt idx="0">
                  <c:v>0</c:v>
                </c:pt>
                <c:pt idx="1">
                  <c:v>0</c:v>
                </c:pt>
                <c:pt idx="2">
                  <c:v>0</c:v>
                </c:pt>
                <c:pt idx="3">
                  <c:v>0</c:v>
                </c:pt>
                <c:pt idx="4">
                  <c:v>31.117824773413897</c:v>
                </c:pt>
                <c:pt idx="5">
                  <c:v>0.10070493454179255</c:v>
                </c:pt>
                <c:pt idx="6">
                  <c:v>56.495468277945619</c:v>
                </c:pt>
                <c:pt idx="7">
                  <c:v>8.9627391742195375</c:v>
                </c:pt>
                <c:pt idx="8" formatCode="General">
                  <c:v>1.107754279959718</c:v>
                </c:pt>
                <c:pt idx="9" formatCode="General">
                  <c:v>1.309164149043303</c:v>
                </c:pt>
                <c:pt idx="10">
                  <c:v>0.4028197381671702</c:v>
                </c:pt>
                <c:pt idx="11">
                  <c:v>0.10070493454179255</c:v>
                </c:pt>
                <c:pt idx="12">
                  <c:v>0.2014098690835851</c:v>
                </c:pt>
                <c:pt idx="13">
                  <c:v>0.2014098690835851</c:v>
                </c:pt>
                <c:pt idx="14">
                  <c:v>0</c:v>
                </c:pt>
                <c:pt idx="15">
                  <c:v>0</c:v>
                </c:pt>
              </c:numCache>
            </c:numRef>
          </c:val>
          <c:extLst>
            <c:ext xmlns:c16="http://schemas.microsoft.com/office/drawing/2014/chart" uri="{C3380CC4-5D6E-409C-BE32-E72D297353CC}">
              <c16:uniqueId val="{0000000B-786B-4B39-89F7-E998EC3E732C}"/>
            </c:ext>
          </c:extLst>
        </c:ser>
        <c:ser>
          <c:idx val="17"/>
          <c:order val="12"/>
          <c:tx>
            <c:strRef>
              <c:f>Entero!$BG$298</c:f>
              <c:strCache>
                <c:ptCount val="1"/>
                <c:pt idx="0">
                  <c:v>Gentamicin</c:v>
                </c:pt>
              </c:strCache>
            </c:strRef>
          </c:tx>
          <c:spPr>
            <a:solidFill>
              <a:schemeClr val="accent4">
                <a:lumMod val="75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Entero!$BG$299:$BG$314</c:f>
              <c:numCache>
                <c:formatCode>0.00</c:formatCode>
                <c:ptCount val="16"/>
                <c:pt idx="0">
                  <c:v>0</c:v>
                </c:pt>
                <c:pt idx="1">
                  <c:v>0</c:v>
                </c:pt>
                <c:pt idx="2">
                  <c:v>15.694164989939638</c:v>
                </c:pt>
                <c:pt idx="3">
                  <c:v>0</c:v>
                </c:pt>
                <c:pt idx="4">
                  <c:v>71.026156941649901</c:v>
                </c:pt>
                <c:pt idx="5">
                  <c:v>5.8350100603621726</c:v>
                </c:pt>
                <c:pt idx="6">
                  <c:v>0.1006036217303823</c:v>
                </c:pt>
                <c:pt idx="7">
                  <c:v>1.408450704225352</c:v>
                </c:pt>
                <c:pt idx="8">
                  <c:v>0.2012072434607646</c:v>
                </c:pt>
                <c:pt idx="9" formatCode="General">
                  <c:v>0.8048289738430584</c:v>
                </c:pt>
                <c:pt idx="10" formatCode="General">
                  <c:v>4.929577464788732</c:v>
                </c:pt>
                <c:pt idx="11">
                  <c:v>0</c:v>
                </c:pt>
                <c:pt idx="12">
                  <c:v>0</c:v>
                </c:pt>
                <c:pt idx="13">
                  <c:v>0</c:v>
                </c:pt>
                <c:pt idx="14">
                  <c:v>0</c:v>
                </c:pt>
                <c:pt idx="15">
                  <c:v>0</c:v>
                </c:pt>
              </c:numCache>
            </c:numRef>
          </c:val>
          <c:extLst>
            <c:ext xmlns:c16="http://schemas.microsoft.com/office/drawing/2014/chart" uri="{C3380CC4-5D6E-409C-BE32-E72D297353CC}">
              <c16:uniqueId val="{0000000C-786B-4B39-89F7-E998EC3E732C}"/>
            </c:ext>
          </c:extLst>
        </c:ser>
        <c:ser>
          <c:idx val="18"/>
          <c:order val="13"/>
          <c:tx>
            <c:strRef>
              <c:f>Entero!$BH$298</c:f>
              <c:strCache>
                <c:ptCount val="1"/>
                <c:pt idx="0">
                  <c:v>Tobramycin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Entero!$BH$299:$BH$314</c:f>
              <c:numCache>
                <c:formatCode>0.00</c:formatCode>
                <c:ptCount val="16"/>
                <c:pt idx="0">
                  <c:v>0</c:v>
                </c:pt>
                <c:pt idx="1">
                  <c:v>0</c:v>
                </c:pt>
                <c:pt idx="2">
                  <c:v>4.814004376367615</c:v>
                </c:pt>
                <c:pt idx="3">
                  <c:v>0</c:v>
                </c:pt>
                <c:pt idx="4">
                  <c:v>77.352297592997814</c:v>
                </c:pt>
                <c:pt idx="5">
                  <c:v>7.7680525164113785</c:v>
                </c:pt>
                <c:pt idx="6">
                  <c:v>0.98468271334792123</c:v>
                </c:pt>
                <c:pt idx="7">
                  <c:v>2.9540481400437635</c:v>
                </c:pt>
                <c:pt idx="8">
                  <c:v>2.0787746170678338</c:v>
                </c:pt>
                <c:pt idx="9">
                  <c:v>2.6258205689277898</c:v>
                </c:pt>
                <c:pt idx="10">
                  <c:v>1.0940919037199124</c:v>
                </c:pt>
                <c:pt idx="11">
                  <c:v>0.32822757111597373</c:v>
                </c:pt>
                <c:pt idx="12">
                  <c:v>0</c:v>
                </c:pt>
                <c:pt idx="13">
                  <c:v>0</c:v>
                </c:pt>
                <c:pt idx="14">
                  <c:v>0</c:v>
                </c:pt>
                <c:pt idx="15">
                  <c:v>0</c:v>
                </c:pt>
              </c:numCache>
            </c:numRef>
          </c:val>
          <c:extLst>
            <c:ext xmlns:c16="http://schemas.microsoft.com/office/drawing/2014/chart" uri="{C3380CC4-5D6E-409C-BE32-E72D297353CC}">
              <c16:uniqueId val="{0000000D-786B-4B39-89F7-E998EC3E732C}"/>
            </c:ext>
          </c:extLst>
        </c:ser>
        <c:ser>
          <c:idx val="19"/>
          <c:order val="14"/>
          <c:tx>
            <c:strRef>
              <c:f>Entero!$BI$298</c:f>
              <c:strCache>
                <c:ptCount val="1"/>
                <c:pt idx="0">
                  <c:v>Fosfomycin</c:v>
                </c:pt>
              </c:strCache>
            </c:strRef>
          </c:tx>
          <c:spPr>
            <a:solidFill>
              <a:schemeClr val="accent4">
                <a:lumMod val="60000"/>
                <a:lumOff val="4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Entero!$BI$299:$BI$314</c:f>
              <c:numCache>
                <c:formatCode>0.00</c:formatCode>
                <c:ptCount val="16"/>
                <c:pt idx="0">
                  <c:v>0</c:v>
                </c:pt>
                <c:pt idx="1">
                  <c:v>0</c:v>
                </c:pt>
                <c:pt idx="2">
                  <c:v>0</c:v>
                </c:pt>
                <c:pt idx="3">
                  <c:v>0</c:v>
                </c:pt>
                <c:pt idx="4">
                  <c:v>0</c:v>
                </c:pt>
                <c:pt idx="5">
                  <c:v>1.8446601941747574</c:v>
                </c:pt>
                <c:pt idx="6">
                  <c:v>0</c:v>
                </c:pt>
                <c:pt idx="7">
                  <c:v>2.912621359223301</c:v>
                </c:pt>
                <c:pt idx="8">
                  <c:v>8.2524271844660202</c:v>
                </c:pt>
                <c:pt idx="9">
                  <c:v>21.067961165048544</c:v>
                </c:pt>
                <c:pt idx="10">
                  <c:v>26.601941747572816</c:v>
                </c:pt>
                <c:pt idx="11">
                  <c:v>18.446601941747574</c:v>
                </c:pt>
                <c:pt idx="12">
                  <c:v>10</c:v>
                </c:pt>
                <c:pt idx="13">
                  <c:v>5.825242718446602</c:v>
                </c:pt>
                <c:pt idx="14">
                  <c:v>5.0485436893203888</c:v>
                </c:pt>
                <c:pt idx="15">
                  <c:v>0</c:v>
                </c:pt>
              </c:numCache>
            </c:numRef>
          </c:val>
          <c:extLst>
            <c:ext xmlns:c16="http://schemas.microsoft.com/office/drawing/2014/chart" uri="{C3380CC4-5D6E-409C-BE32-E72D297353CC}">
              <c16:uniqueId val="{0000000E-786B-4B39-89F7-E998EC3E732C}"/>
            </c:ext>
          </c:extLst>
        </c:ser>
        <c:ser>
          <c:idx val="20"/>
          <c:order val="15"/>
          <c:tx>
            <c:strRef>
              <c:f>Entero!$BJ$298</c:f>
              <c:strCache>
                <c:ptCount val="1"/>
                <c:pt idx="0">
                  <c:v>Cotrimoxazol</c:v>
                </c:pt>
              </c:strCache>
            </c:strRef>
          </c:tx>
          <c:spPr>
            <a:solidFill>
              <a:schemeClr val="accent4">
                <a:lumMod val="20000"/>
                <a:lumOff val="8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Entero!$BJ$299:$BJ$314</c:f>
              <c:numCache>
                <c:formatCode>0.00</c:formatCode>
                <c:ptCount val="16"/>
                <c:pt idx="0">
                  <c:v>0</c:v>
                </c:pt>
                <c:pt idx="1">
                  <c:v>0</c:v>
                </c:pt>
                <c:pt idx="2">
                  <c:v>61.650485436893206</c:v>
                </c:pt>
                <c:pt idx="3">
                  <c:v>0</c:v>
                </c:pt>
                <c:pt idx="4">
                  <c:v>11.553398058252426</c:v>
                </c:pt>
                <c:pt idx="5">
                  <c:v>3.9805825242718447</c:v>
                </c:pt>
                <c:pt idx="6">
                  <c:v>1.3592233009708738</c:v>
                </c:pt>
                <c:pt idx="7">
                  <c:v>1.7475728155339805</c:v>
                </c:pt>
                <c:pt idx="8">
                  <c:v>1.0679611650485437</c:v>
                </c:pt>
                <c:pt idx="9">
                  <c:v>9.7087378640776698E-2</c:v>
                </c:pt>
                <c:pt idx="10">
                  <c:v>0.4854368932038835</c:v>
                </c:pt>
                <c:pt idx="11">
                  <c:v>18.058252427184467</c:v>
                </c:pt>
                <c:pt idx="12">
                  <c:v>0</c:v>
                </c:pt>
                <c:pt idx="13">
                  <c:v>0</c:v>
                </c:pt>
                <c:pt idx="14">
                  <c:v>0</c:v>
                </c:pt>
                <c:pt idx="15">
                  <c:v>0</c:v>
                </c:pt>
              </c:numCache>
            </c:numRef>
          </c:val>
          <c:extLst>
            <c:ext xmlns:c16="http://schemas.microsoft.com/office/drawing/2014/chart" uri="{C3380CC4-5D6E-409C-BE32-E72D297353CC}">
              <c16:uniqueId val="{0000000F-786B-4B39-89F7-E998EC3E732C}"/>
            </c:ext>
          </c:extLst>
        </c:ser>
        <c:ser>
          <c:idx val="21"/>
          <c:order val="16"/>
          <c:tx>
            <c:strRef>
              <c:f>Entero!$BK$298</c:f>
              <c:strCache>
                <c:ptCount val="1"/>
                <c:pt idx="0">
                  <c:v>Ciprofloxacin</c:v>
                </c:pt>
              </c:strCache>
            </c:strRef>
          </c:tx>
          <c:spPr>
            <a:solidFill>
              <a:schemeClr val="tx1">
                <a:lumMod val="50000"/>
                <a:lumOff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Entero!$BK$299:$BK$314</c:f>
              <c:numCache>
                <c:formatCode>0.00</c:formatCode>
                <c:ptCount val="16"/>
                <c:pt idx="0">
                  <c:v>0.19398642095053345</c:v>
                </c:pt>
                <c:pt idx="1">
                  <c:v>38.409311348205627</c:v>
                </c:pt>
                <c:pt idx="2">
                  <c:v>36.081474296799222</c:v>
                </c:pt>
                <c:pt idx="3">
                  <c:v>5.528612997090204</c:v>
                </c:pt>
                <c:pt idx="4">
                  <c:v>4.9466537342386037</c:v>
                </c:pt>
                <c:pt idx="5">
                  <c:v>4.5586808923375362</c:v>
                </c:pt>
                <c:pt idx="6">
                  <c:v>1.3579049466537343</c:v>
                </c:pt>
                <c:pt idx="7">
                  <c:v>2.4248302618816684</c:v>
                </c:pt>
                <c:pt idx="8">
                  <c:v>1.1639185257032008</c:v>
                </c:pt>
                <c:pt idx="9">
                  <c:v>5.3346265761396703</c:v>
                </c:pt>
                <c:pt idx="10">
                  <c:v>0</c:v>
                </c:pt>
                <c:pt idx="11">
                  <c:v>0</c:v>
                </c:pt>
                <c:pt idx="12">
                  <c:v>0</c:v>
                </c:pt>
                <c:pt idx="13">
                  <c:v>0</c:v>
                </c:pt>
                <c:pt idx="14">
                  <c:v>0</c:v>
                </c:pt>
                <c:pt idx="15">
                  <c:v>0</c:v>
                </c:pt>
              </c:numCache>
            </c:numRef>
          </c:val>
          <c:extLst>
            <c:ext xmlns:c16="http://schemas.microsoft.com/office/drawing/2014/chart" uri="{C3380CC4-5D6E-409C-BE32-E72D297353CC}">
              <c16:uniqueId val="{00000010-786B-4B39-89F7-E998EC3E732C}"/>
            </c:ext>
          </c:extLst>
        </c:ser>
        <c:ser>
          <c:idx val="22"/>
          <c:order val="17"/>
          <c:tx>
            <c:strRef>
              <c:f>Entero!$BL$298</c:f>
              <c:strCache>
                <c:ptCount val="1"/>
                <c:pt idx="0">
                  <c:v>Levofloxacin</c:v>
                </c:pt>
              </c:strCache>
            </c:strRef>
          </c:tx>
          <c:spPr>
            <a:solidFill>
              <a:srgbClr val="CCFF66"/>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Entero!$BL$299:$BL$314</c:f>
              <c:numCache>
                <c:formatCode>0.00</c:formatCode>
                <c:ptCount val="16"/>
                <c:pt idx="0">
                  <c:v>0</c:v>
                </c:pt>
                <c:pt idx="1">
                  <c:v>69.708737864077676</c:v>
                </c:pt>
                <c:pt idx="2">
                  <c:v>0.29126213592233008</c:v>
                </c:pt>
                <c:pt idx="3">
                  <c:v>7.1844660194174761</c:v>
                </c:pt>
                <c:pt idx="4">
                  <c:v>4.4660194174757279</c:v>
                </c:pt>
                <c:pt idx="5">
                  <c:v>9.3203883495145625</c:v>
                </c:pt>
                <c:pt idx="6">
                  <c:v>1.3592233009708738</c:v>
                </c:pt>
                <c:pt idx="7">
                  <c:v>1.6504854368932038</c:v>
                </c:pt>
                <c:pt idx="8">
                  <c:v>2.233009708737864</c:v>
                </c:pt>
                <c:pt idx="9">
                  <c:v>2.0388349514563107</c:v>
                </c:pt>
                <c:pt idx="10">
                  <c:v>1.7475728155339805</c:v>
                </c:pt>
                <c:pt idx="11">
                  <c:v>0</c:v>
                </c:pt>
                <c:pt idx="12">
                  <c:v>0</c:v>
                </c:pt>
                <c:pt idx="13">
                  <c:v>0</c:v>
                </c:pt>
                <c:pt idx="14">
                  <c:v>0</c:v>
                </c:pt>
                <c:pt idx="15">
                  <c:v>0</c:v>
                </c:pt>
              </c:numCache>
            </c:numRef>
          </c:val>
          <c:extLst>
            <c:ext xmlns:c16="http://schemas.microsoft.com/office/drawing/2014/chart" uri="{C3380CC4-5D6E-409C-BE32-E72D297353CC}">
              <c16:uniqueId val="{00000011-786B-4B39-89F7-E998EC3E732C}"/>
            </c:ext>
          </c:extLst>
        </c:ser>
        <c:ser>
          <c:idx val="0"/>
          <c:order val="18"/>
          <c:tx>
            <c:strRef>
              <c:f>Entero!$BM$298</c:f>
              <c:strCache>
                <c:ptCount val="1"/>
                <c:pt idx="0">
                  <c:v>Moxifloxacin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Entero!$BM$299:$BM$314</c:f>
              <c:numCache>
                <c:formatCode>0.00</c:formatCode>
                <c:ptCount val="16"/>
                <c:pt idx="0">
                  <c:v>0</c:v>
                </c:pt>
                <c:pt idx="1">
                  <c:v>0.48496605237633367</c:v>
                </c:pt>
                <c:pt idx="2">
                  <c:v>5.1406401551891365</c:v>
                </c:pt>
                <c:pt idx="3">
                  <c:v>65.276430649854504</c:v>
                </c:pt>
                <c:pt idx="4">
                  <c:v>6.5955383123181379</c:v>
                </c:pt>
                <c:pt idx="5">
                  <c:v>6.0135790494665375</c:v>
                </c:pt>
                <c:pt idx="6">
                  <c:v>7.7594568380213387</c:v>
                </c:pt>
                <c:pt idx="7">
                  <c:v>1.5518913676042676</c:v>
                </c:pt>
                <c:pt idx="8">
                  <c:v>1.7458777885548011</c:v>
                </c:pt>
                <c:pt idx="9">
                  <c:v>5.4316197866149372</c:v>
                </c:pt>
                <c:pt idx="10">
                  <c:v>0</c:v>
                </c:pt>
                <c:pt idx="11">
                  <c:v>0</c:v>
                </c:pt>
                <c:pt idx="12">
                  <c:v>0</c:v>
                </c:pt>
                <c:pt idx="13">
                  <c:v>0</c:v>
                </c:pt>
                <c:pt idx="14">
                  <c:v>0</c:v>
                </c:pt>
                <c:pt idx="15">
                  <c:v>0</c:v>
                </c:pt>
              </c:numCache>
            </c:numRef>
          </c:val>
          <c:extLst>
            <c:ext xmlns:c16="http://schemas.microsoft.com/office/drawing/2014/chart" uri="{C3380CC4-5D6E-409C-BE32-E72D297353CC}">
              <c16:uniqueId val="{00000012-786B-4B39-89F7-E998EC3E732C}"/>
            </c:ext>
          </c:extLst>
        </c:ser>
        <c:ser>
          <c:idx val="1"/>
          <c:order val="19"/>
          <c:tx>
            <c:strRef>
              <c:f>Entero!$BN$298</c:f>
              <c:strCache>
                <c:ptCount val="1"/>
                <c:pt idx="0">
                  <c:v>Doxycyclin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Entero!$BN$299:$BN$314</c:f>
              <c:numCache>
                <c:formatCode>0.00</c:formatCode>
                <c:ptCount val="16"/>
                <c:pt idx="0">
                  <c:v>0</c:v>
                </c:pt>
                <c:pt idx="1">
                  <c:v>0</c:v>
                </c:pt>
                <c:pt idx="2">
                  <c:v>0</c:v>
                </c:pt>
                <c:pt idx="3">
                  <c:v>0</c:v>
                </c:pt>
                <c:pt idx="4">
                  <c:v>9.7087378640776698E-2</c:v>
                </c:pt>
                <c:pt idx="5">
                  <c:v>4.5631067961165046</c:v>
                </c:pt>
                <c:pt idx="6">
                  <c:v>46.601941747572816</c:v>
                </c:pt>
                <c:pt idx="7">
                  <c:v>23.398058252427184</c:v>
                </c:pt>
                <c:pt idx="8">
                  <c:v>2.621359223300971</c:v>
                </c:pt>
                <c:pt idx="9">
                  <c:v>7.0873786407766994</c:v>
                </c:pt>
                <c:pt idx="10">
                  <c:v>15.631067961165048</c:v>
                </c:pt>
                <c:pt idx="11">
                  <c:v>0</c:v>
                </c:pt>
                <c:pt idx="12">
                  <c:v>0</c:v>
                </c:pt>
                <c:pt idx="13">
                  <c:v>0</c:v>
                </c:pt>
                <c:pt idx="14">
                  <c:v>0</c:v>
                </c:pt>
                <c:pt idx="15">
                  <c:v>0</c:v>
                </c:pt>
              </c:numCache>
            </c:numRef>
          </c:val>
          <c:extLst>
            <c:ext xmlns:c16="http://schemas.microsoft.com/office/drawing/2014/chart" uri="{C3380CC4-5D6E-409C-BE32-E72D297353CC}">
              <c16:uniqueId val="{00000013-786B-4B39-89F7-E998EC3E732C}"/>
            </c:ext>
          </c:extLst>
        </c:ser>
        <c:ser>
          <c:idx val="2"/>
          <c:order val="20"/>
          <c:tx>
            <c:strRef>
              <c:f>Entero!$BO$298</c:f>
              <c:strCache>
                <c:ptCount val="1"/>
                <c:pt idx="0">
                  <c:v>Tigecyclin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Entero!$BO$299:$BO$314</c:f>
              <c:numCache>
                <c:formatCode>0.00</c:formatCode>
                <c:ptCount val="16"/>
                <c:pt idx="0">
                  <c:v>0</c:v>
                </c:pt>
                <c:pt idx="1">
                  <c:v>3.2101167315175099</c:v>
                </c:pt>
                <c:pt idx="2">
                  <c:v>0</c:v>
                </c:pt>
                <c:pt idx="3">
                  <c:v>45.233463035019454</c:v>
                </c:pt>
                <c:pt idx="4">
                  <c:v>36.186770428015564</c:v>
                </c:pt>
                <c:pt idx="5">
                  <c:v>7.2957198443579765</c:v>
                </c:pt>
                <c:pt idx="6">
                  <c:v>6.0311284046692606</c:v>
                </c:pt>
                <c:pt idx="7">
                  <c:v>1.1673151750972763</c:v>
                </c:pt>
                <c:pt idx="8">
                  <c:v>0.48638132295719844</c:v>
                </c:pt>
                <c:pt idx="9">
                  <c:v>0.38910505836575876</c:v>
                </c:pt>
                <c:pt idx="10">
                  <c:v>0</c:v>
                </c:pt>
                <c:pt idx="11">
                  <c:v>0</c:v>
                </c:pt>
                <c:pt idx="12">
                  <c:v>0</c:v>
                </c:pt>
                <c:pt idx="13">
                  <c:v>0</c:v>
                </c:pt>
                <c:pt idx="14">
                  <c:v>0</c:v>
                </c:pt>
                <c:pt idx="15">
                  <c:v>0</c:v>
                </c:pt>
              </c:numCache>
            </c:numRef>
          </c:val>
          <c:extLst>
            <c:ext xmlns:c16="http://schemas.microsoft.com/office/drawing/2014/chart" uri="{C3380CC4-5D6E-409C-BE32-E72D297353CC}">
              <c16:uniqueId val="{00000014-786B-4B39-89F7-E998EC3E732C}"/>
            </c:ext>
          </c:extLst>
        </c:ser>
        <c:dLbls>
          <c:showLegendKey val="0"/>
          <c:showVal val="0"/>
          <c:showCatName val="0"/>
          <c:showSerName val="0"/>
          <c:showPercent val="0"/>
          <c:showBubbleSize val="0"/>
        </c:dLbls>
        <c:gapWidth val="150"/>
        <c:shape val="box"/>
        <c:axId val="97888896"/>
        <c:axId val="97895168"/>
        <c:axId val="97882560"/>
      </c:bar3DChart>
      <c:catAx>
        <c:axId val="9788889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7895168"/>
        <c:crosses val="autoZero"/>
        <c:auto val="1"/>
        <c:lblAlgn val="ctr"/>
        <c:lblOffset val="100"/>
        <c:tickLblSkip val="1"/>
        <c:noMultiLvlLbl val="0"/>
      </c:catAx>
      <c:valAx>
        <c:axId val="9789516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7888896"/>
        <c:crosses val="autoZero"/>
        <c:crossBetween val="between"/>
      </c:valAx>
      <c:serAx>
        <c:axId val="97882560"/>
        <c:scaling>
          <c:orientation val="minMax"/>
        </c:scaling>
        <c:delete val="0"/>
        <c:axPos val="b"/>
        <c:majorTickMark val="out"/>
        <c:minorTickMark val="none"/>
        <c:tickLblPos val="nextTo"/>
        <c:txPr>
          <a:bodyPr rot="1500000" vert="horz" anchor="ctr" anchorCtr="0"/>
          <a:lstStyle/>
          <a:p>
            <a:pPr>
              <a:defRPr sz="1200"/>
            </a:pPr>
            <a:endParaRPr lang="de-DE"/>
          </a:p>
        </c:txPr>
        <c:crossAx val="978951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1"/>
          <c:order val="0"/>
          <c:tx>
            <c:strRef>
              <c:f>Pseud!$AV$33</c:f>
              <c:strCache>
                <c:ptCount val="1"/>
                <c:pt idx="0">
                  <c:v>Ampicillin</c:v>
                </c:pt>
              </c:strCache>
            </c:strRef>
          </c:tx>
          <c:spPr>
            <a:solidFill>
              <a:srgbClr val="FF505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Pseud!$AV$34:$AV$49</c:f>
              <c:numCache>
                <c:formatCode>0.00</c:formatCode>
                <c:ptCount val="16"/>
                <c:pt idx="0">
                  <c:v>0</c:v>
                </c:pt>
                <c:pt idx="1">
                  <c:v>0</c:v>
                </c:pt>
                <c:pt idx="2">
                  <c:v>0</c:v>
                </c:pt>
                <c:pt idx="3">
                  <c:v>0</c:v>
                </c:pt>
                <c:pt idx="4">
                  <c:v>0</c:v>
                </c:pt>
                <c:pt idx="5">
                  <c:v>0</c:v>
                </c:pt>
                <c:pt idx="6">
                  <c:v>0</c:v>
                </c:pt>
                <c:pt idx="7">
                  <c:v>0</c:v>
                </c:pt>
                <c:pt idx="8">
                  <c:v>0</c:v>
                </c:pt>
                <c:pt idx="9">
                  <c:v>0</c:v>
                </c:pt>
                <c:pt idx="10">
                  <c:v>8.3333333333333339</c:v>
                </c:pt>
                <c:pt idx="11">
                  <c:v>0</c:v>
                </c:pt>
                <c:pt idx="12">
                  <c:v>91.666666666666671</c:v>
                </c:pt>
                <c:pt idx="13">
                  <c:v>0</c:v>
                </c:pt>
                <c:pt idx="14">
                  <c:v>0</c:v>
                </c:pt>
                <c:pt idx="15">
                  <c:v>0</c:v>
                </c:pt>
              </c:numCache>
            </c:numRef>
          </c:val>
          <c:extLst>
            <c:ext xmlns:c16="http://schemas.microsoft.com/office/drawing/2014/chart" uri="{C3380CC4-5D6E-409C-BE32-E72D297353CC}">
              <c16:uniqueId val="{00000000-CBFD-4C31-A5EF-4B30BB8821E3}"/>
            </c:ext>
          </c:extLst>
        </c:ser>
        <c:ser>
          <c:idx val="2"/>
          <c:order val="1"/>
          <c:tx>
            <c:strRef>
              <c:f>Pseud!$AW$33</c:f>
              <c:strCache>
                <c:ptCount val="1"/>
                <c:pt idx="0">
                  <c:v>Ampicillin/ Sulbactam</c:v>
                </c:pt>
              </c:strCache>
            </c:strRef>
          </c:tx>
          <c:spPr>
            <a:solidFill>
              <a:srgbClr val="FF7C8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Pseud!$AW$34:$AW$49</c:f>
              <c:numCache>
                <c:formatCode>0.00</c:formatCode>
                <c:ptCount val="16"/>
                <c:pt idx="0">
                  <c:v>0</c:v>
                </c:pt>
                <c:pt idx="1">
                  <c:v>0</c:v>
                </c:pt>
                <c:pt idx="2">
                  <c:v>0</c:v>
                </c:pt>
                <c:pt idx="3">
                  <c:v>0</c:v>
                </c:pt>
                <c:pt idx="4">
                  <c:v>0</c:v>
                </c:pt>
                <c:pt idx="5">
                  <c:v>0</c:v>
                </c:pt>
                <c:pt idx="6">
                  <c:v>0</c:v>
                </c:pt>
                <c:pt idx="7">
                  <c:v>0</c:v>
                </c:pt>
                <c:pt idx="8">
                  <c:v>0</c:v>
                </c:pt>
                <c:pt idx="9">
                  <c:v>0</c:v>
                </c:pt>
                <c:pt idx="10">
                  <c:v>8.3333333333333339</c:v>
                </c:pt>
                <c:pt idx="11">
                  <c:v>8.3333333333333339</c:v>
                </c:pt>
                <c:pt idx="12">
                  <c:v>83.333333333333329</c:v>
                </c:pt>
                <c:pt idx="13">
                  <c:v>0</c:v>
                </c:pt>
                <c:pt idx="14">
                  <c:v>0</c:v>
                </c:pt>
                <c:pt idx="15">
                  <c:v>0</c:v>
                </c:pt>
              </c:numCache>
            </c:numRef>
          </c:val>
          <c:extLst>
            <c:ext xmlns:c16="http://schemas.microsoft.com/office/drawing/2014/chart" uri="{C3380CC4-5D6E-409C-BE32-E72D297353CC}">
              <c16:uniqueId val="{00000001-CBFD-4C31-A5EF-4B30BB8821E3}"/>
            </c:ext>
          </c:extLst>
        </c:ser>
        <c:ser>
          <c:idx val="3"/>
          <c:order val="2"/>
          <c:tx>
            <c:strRef>
              <c:f>Pseud!$AX$33</c:f>
              <c:strCache>
                <c:ptCount val="1"/>
                <c:pt idx="0">
                  <c:v>Piperacillin</c:v>
                </c:pt>
              </c:strCache>
            </c:strRef>
          </c:tx>
          <c:spPr>
            <a:solidFill>
              <a:srgbClr val="FFCC99"/>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Pseud!$AX$34:$AX$49</c:f>
              <c:numCache>
                <c:formatCode>0.00</c:formatCode>
                <c:ptCount val="16"/>
                <c:pt idx="0">
                  <c:v>0</c:v>
                </c:pt>
                <c:pt idx="1">
                  <c:v>0</c:v>
                </c:pt>
                <c:pt idx="2">
                  <c:v>0</c:v>
                </c:pt>
                <c:pt idx="3">
                  <c:v>0</c:v>
                </c:pt>
                <c:pt idx="4">
                  <c:v>0</c:v>
                </c:pt>
                <c:pt idx="5">
                  <c:v>0</c:v>
                </c:pt>
                <c:pt idx="6">
                  <c:v>0</c:v>
                </c:pt>
                <c:pt idx="7">
                  <c:v>8.3333333333333339</c:v>
                </c:pt>
                <c:pt idx="8">
                  <c:v>25</c:v>
                </c:pt>
                <c:pt idx="9">
                  <c:v>33.333333333333336</c:v>
                </c:pt>
                <c:pt idx="10">
                  <c:v>0</c:v>
                </c:pt>
                <c:pt idx="11">
                  <c:v>0</c:v>
                </c:pt>
                <c:pt idx="12">
                  <c:v>0</c:v>
                </c:pt>
                <c:pt idx="13">
                  <c:v>33.333333333333336</c:v>
                </c:pt>
                <c:pt idx="14">
                  <c:v>0</c:v>
                </c:pt>
                <c:pt idx="15">
                  <c:v>0</c:v>
                </c:pt>
              </c:numCache>
            </c:numRef>
          </c:val>
          <c:extLst>
            <c:ext xmlns:c16="http://schemas.microsoft.com/office/drawing/2014/chart" uri="{C3380CC4-5D6E-409C-BE32-E72D297353CC}">
              <c16:uniqueId val="{00000002-CBFD-4C31-A5EF-4B30BB8821E3}"/>
            </c:ext>
          </c:extLst>
        </c:ser>
        <c:ser>
          <c:idx val="4"/>
          <c:order val="3"/>
          <c:tx>
            <c:strRef>
              <c:f>Pseud!$AY$33</c:f>
              <c:strCache>
                <c:ptCount val="1"/>
                <c:pt idx="0">
                  <c:v>Piperacillin/ Tazobactam</c:v>
                </c:pt>
              </c:strCache>
            </c:strRef>
          </c:tx>
          <c:spPr>
            <a:solidFill>
              <a:srgbClr val="FFFF0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Pseud!$AY$34:$AY$49</c:f>
              <c:numCache>
                <c:formatCode>0.00</c:formatCode>
                <c:ptCount val="16"/>
                <c:pt idx="0">
                  <c:v>0</c:v>
                </c:pt>
                <c:pt idx="1">
                  <c:v>0</c:v>
                </c:pt>
                <c:pt idx="2">
                  <c:v>0</c:v>
                </c:pt>
                <c:pt idx="3">
                  <c:v>0</c:v>
                </c:pt>
                <c:pt idx="4">
                  <c:v>0</c:v>
                </c:pt>
                <c:pt idx="5">
                  <c:v>0</c:v>
                </c:pt>
                <c:pt idx="6">
                  <c:v>0</c:v>
                </c:pt>
                <c:pt idx="7">
                  <c:v>8.3333333333333339</c:v>
                </c:pt>
                <c:pt idx="8">
                  <c:v>25</c:v>
                </c:pt>
                <c:pt idx="9">
                  <c:v>33.333333333333336</c:v>
                </c:pt>
                <c:pt idx="10">
                  <c:v>0</c:v>
                </c:pt>
                <c:pt idx="11">
                  <c:v>0</c:v>
                </c:pt>
                <c:pt idx="12">
                  <c:v>8.3333333333333339</c:v>
                </c:pt>
                <c:pt idx="13">
                  <c:v>25</c:v>
                </c:pt>
                <c:pt idx="14">
                  <c:v>0</c:v>
                </c:pt>
                <c:pt idx="15">
                  <c:v>0</c:v>
                </c:pt>
              </c:numCache>
            </c:numRef>
          </c:val>
          <c:extLst>
            <c:ext xmlns:c16="http://schemas.microsoft.com/office/drawing/2014/chart" uri="{C3380CC4-5D6E-409C-BE32-E72D297353CC}">
              <c16:uniqueId val="{00000003-CBFD-4C31-A5EF-4B30BB8821E3}"/>
            </c:ext>
          </c:extLst>
        </c:ser>
        <c:ser>
          <c:idx val="5"/>
          <c:order val="4"/>
          <c:tx>
            <c:strRef>
              <c:f>Pseud!$AZ$33</c:f>
              <c:strCache>
                <c:ptCount val="1"/>
                <c:pt idx="0">
                  <c:v>Aztreonam</c:v>
                </c:pt>
              </c:strCache>
            </c:strRef>
          </c:tx>
          <c:spPr>
            <a:solidFill>
              <a:srgbClr val="660066"/>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Pseud!$AZ$34:$AZ$49</c:f>
              <c:numCache>
                <c:formatCode>0.00</c:formatCode>
                <c:ptCount val="16"/>
                <c:pt idx="0">
                  <c:v>0</c:v>
                </c:pt>
                <c:pt idx="1">
                  <c:v>0</c:v>
                </c:pt>
                <c:pt idx="2">
                  <c:v>0</c:v>
                </c:pt>
                <c:pt idx="3">
                  <c:v>0</c:v>
                </c:pt>
                <c:pt idx="4">
                  <c:v>0</c:v>
                </c:pt>
                <c:pt idx="5">
                  <c:v>0</c:v>
                </c:pt>
                <c:pt idx="6">
                  <c:v>0</c:v>
                </c:pt>
                <c:pt idx="7">
                  <c:v>0</c:v>
                </c:pt>
                <c:pt idx="8">
                  <c:v>8.3333333333333339</c:v>
                </c:pt>
                <c:pt idx="9">
                  <c:v>16.666666666666668</c:v>
                </c:pt>
                <c:pt idx="10">
                  <c:v>25</c:v>
                </c:pt>
                <c:pt idx="11">
                  <c:v>50</c:v>
                </c:pt>
                <c:pt idx="12">
                  <c:v>0</c:v>
                </c:pt>
                <c:pt idx="13">
                  <c:v>0</c:v>
                </c:pt>
                <c:pt idx="14">
                  <c:v>0</c:v>
                </c:pt>
                <c:pt idx="15">
                  <c:v>0</c:v>
                </c:pt>
              </c:numCache>
            </c:numRef>
          </c:val>
          <c:extLst>
            <c:ext xmlns:c16="http://schemas.microsoft.com/office/drawing/2014/chart" uri="{C3380CC4-5D6E-409C-BE32-E72D297353CC}">
              <c16:uniqueId val="{00000004-CBFD-4C31-A5EF-4B30BB8821E3}"/>
            </c:ext>
          </c:extLst>
        </c:ser>
        <c:ser>
          <c:idx val="6"/>
          <c:order val="5"/>
          <c:tx>
            <c:strRef>
              <c:f>Pseud!$BA$33</c:f>
              <c:strCache>
                <c:ptCount val="1"/>
                <c:pt idx="0">
                  <c:v>Cefotaxim</c:v>
                </c:pt>
              </c:strCache>
            </c:strRef>
          </c:tx>
          <c:spPr>
            <a:solidFill>
              <a:srgbClr val="CC00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Pseud!$BA$34:$BA$49</c:f>
              <c:numCache>
                <c:formatCode>0.00</c:formatCode>
                <c:ptCount val="16"/>
                <c:pt idx="0">
                  <c:v>0</c:v>
                </c:pt>
                <c:pt idx="1">
                  <c:v>0</c:v>
                </c:pt>
                <c:pt idx="2">
                  <c:v>0</c:v>
                </c:pt>
                <c:pt idx="3">
                  <c:v>0</c:v>
                </c:pt>
                <c:pt idx="4">
                  <c:v>0</c:v>
                </c:pt>
                <c:pt idx="5">
                  <c:v>0</c:v>
                </c:pt>
                <c:pt idx="6">
                  <c:v>0</c:v>
                </c:pt>
                <c:pt idx="7">
                  <c:v>0</c:v>
                </c:pt>
                <c:pt idx="8">
                  <c:v>8.3333333333333339</c:v>
                </c:pt>
                <c:pt idx="9">
                  <c:v>25</c:v>
                </c:pt>
                <c:pt idx="10">
                  <c:v>66.666666666666671</c:v>
                </c:pt>
                <c:pt idx="11">
                  <c:v>0</c:v>
                </c:pt>
                <c:pt idx="12">
                  <c:v>0</c:v>
                </c:pt>
                <c:pt idx="13">
                  <c:v>0</c:v>
                </c:pt>
                <c:pt idx="14">
                  <c:v>0</c:v>
                </c:pt>
                <c:pt idx="15">
                  <c:v>0</c:v>
                </c:pt>
              </c:numCache>
            </c:numRef>
          </c:val>
          <c:extLst>
            <c:ext xmlns:c16="http://schemas.microsoft.com/office/drawing/2014/chart" uri="{C3380CC4-5D6E-409C-BE32-E72D297353CC}">
              <c16:uniqueId val="{00000005-CBFD-4C31-A5EF-4B30BB8821E3}"/>
            </c:ext>
          </c:extLst>
        </c:ser>
        <c:ser>
          <c:idx val="7"/>
          <c:order val="6"/>
          <c:tx>
            <c:strRef>
              <c:f>Pseud!$BB$33</c:f>
              <c:strCache>
                <c:ptCount val="1"/>
                <c:pt idx="0">
                  <c:v>Ceftazidim</c:v>
                </c:pt>
              </c:strCache>
            </c:strRef>
          </c:tx>
          <c:spPr>
            <a:solidFill>
              <a:srgbClr val="FF66FF"/>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Pseud!$BB$34:$BB$49</c:f>
              <c:numCache>
                <c:formatCode>0.00</c:formatCode>
                <c:ptCount val="16"/>
                <c:pt idx="0">
                  <c:v>0</c:v>
                </c:pt>
                <c:pt idx="1">
                  <c:v>0</c:v>
                </c:pt>
                <c:pt idx="2">
                  <c:v>0</c:v>
                </c:pt>
                <c:pt idx="3">
                  <c:v>0</c:v>
                </c:pt>
                <c:pt idx="4">
                  <c:v>0</c:v>
                </c:pt>
                <c:pt idx="5">
                  <c:v>8.3333333333333339</c:v>
                </c:pt>
                <c:pt idx="6">
                  <c:v>16.666666666666668</c:v>
                </c:pt>
                <c:pt idx="7">
                  <c:v>33.333333333333336</c:v>
                </c:pt>
                <c:pt idx="8">
                  <c:v>16.666666666666668</c:v>
                </c:pt>
                <c:pt idx="9">
                  <c:v>0</c:v>
                </c:pt>
                <c:pt idx="10">
                  <c:v>0</c:v>
                </c:pt>
                <c:pt idx="11">
                  <c:v>0</c:v>
                </c:pt>
                <c:pt idx="12">
                  <c:v>25</c:v>
                </c:pt>
                <c:pt idx="13">
                  <c:v>0</c:v>
                </c:pt>
                <c:pt idx="14">
                  <c:v>0</c:v>
                </c:pt>
                <c:pt idx="15">
                  <c:v>0</c:v>
                </c:pt>
              </c:numCache>
            </c:numRef>
          </c:val>
          <c:extLst>
            <c:ext xmlns:c16="http://schemas.microsoft.com/office/drawing/2014/chart" uri="{C3380CC4-5D6E-409C-BE32-E72D297353CC}">
              <c16:uniqueId val="{00000006-CBFD-4C31-A5EF-4B30BB8821E3}"/>
            </c:ext>
          </c:extLst>
        </c:ser>
        <c:ser>
          <c:idx val="9"/>
          <c:order val="7"/>
          <c:tx>
            <c:strRef>
              <c:f>Pseud!$BC$33</c:f>
              <c:strCache>
                <c:ptCount val="1"/>
                <c:pt idx="0">
                  <c:v>Cefuroxim</c:v>
                </c:pt>
              </c:strCache>
            </c:strRef>
          </c:tx>
          <c:spPr>
            <a:solidFill>
              <a:srgbClr val="0000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Pseud!$BC$34:$BC$49</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100</c:v>
                </c:pt>
                <c:pt idx="13">
                  <c:v>0</c:v>
                </c:pt>
                <c:pt idx="14">
                  <c:v>0</c:v>
                </c:pt>
                <c:pt idx="15">
                  <c:v>0</c:v>
                </c:pt>
              </c:numCache>
            </c:numRef>
          </c:val>
          <c:extLst>
            <c:ext xmlns:c16="http://schemas.microsoft.com/office/drawing/2014/chart" uri="{C3380CC4-5D6E-409C-BE32-E72D297353CC}">
              <c16:uniqueId val="{00000007-CBFD-4C31-A5EF-4B30BB8821E3}"/>
            </c:ext>
          </c:extLst>
        </c:ser>
        <c:ser>
          <c:idx val="10"/>
          <c:order val="8"/>
          <c:tx>
            <c:strRef>
              <c:f>Pseud!$BD$33</c:f>
              <c:strCache>
                <c:ptCount val="1"/>
                <c:pt idx="0">
                  <c:v>Imipenem</c:v>
                </c:pt>
              </c:strCache>
            </c:strRef>
          </c:tx>
          <c:spPr>
            <a:solidFill>
              <a:srgbClr val="0066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Pseud!$BD$34:$BD$49</c:f>
              <c:numCache>
                <c:formatCode>0.00</c:formatCode>
                <c:ptCount val="16"/>
                <c:pt idx="0">
                  <c:v>0</c:v>
                </c:pt>
                <c:pt idx="1">
                  <c:v>0</c:v>
                </c:pt>
                <c:pt idx="2">
                  <c:v>0</c:v>
                </c:pt>
                <c:pt idx="3">
                  <c:v>0</c:v>
                </c:pt>
                <c:pt idx="4">
                  <c:v>41.666666666666664</c:v>
                </c:pt>
                <c:pt idx="5">
                  <c:v>16.666666666666668</c:v>
                </c:pt>
                <c:pt idx="6">
                  <c:v>8.3333333333333339</c:v>
                </c:pt>
                <c:pt idx="7">
                  <c:v>0</c:v>
                </c:pt>
                <c:pt idx="8">
                  <c:v>0</c:v>
                </c:pt>
                <c:pt idx="9">
                  <c:v>0</c:v>
                </c:pt>
                <c:pt idx="10">
                  <c:v>25</c:v>
                </c:pt>
                <c:pt idx="11">
                  <c:v>8.3333333333333339</c:v>
                </c:pt>
                <c:pt idx="12">
                  <c:v>0</c:v>
                </c:pt>
                <c:pt idx="13">
                  <c:v>0</c:v>
                </c:pt>
                <c:pt idx="14">
                  <c:v>0</c:v>
                </c:pt>
                <c:pt idx="15">
                  <c:v>0</c:v>
                </c:pt>
              </c:numCache>
            </c:numRef>
          </c:val>
          <c:extLst>
            <c:ext xmlns:c16="http://schemas.microsoft.com/office/drawing/2014/chart" uri="{C3380CC4-5D6E-409C-BE32-E72D297353CC}">
              <c16:uniqueId val="{00000008-CBFD-4C31-A5EF-4B30BB8821E3}"/>
            </c:ext>
          </c:extLst>
        </c:ser>
        <c:ser>
          <c:idx val="12"/>
          <c:order val="9"/>
          <c:tx>
            <c:strRef>
              <c:f>Pseud!$BE$33</c:f>
              <c:strCache>
                <c:ptCount val="1"/>
                <c:pt idx="0">
                  <c:v>Meropenem</c:v>
                </c:pt>
              </c:strCache>
            </c:strRef>
          </c:tx>
          <c:spPr>
            <a:solidFill>
              <a:srgbClr val="00CC0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Pseud!$BE$34:$BE$49</c:f>
              <c:numCache>
                <c:formatCode>0.00</c:formatCode>
                <c:ptCount val="16"/>
                <c:pt idx="0">
                  <c:v>0</c:v>
                </c:pt>
                <c:pt idx="1">
                  <c:v>0</c:v>
                </c:pt>
                <c:pt idx="2">
                  <c:v>8.3333333333333339</c:v>
                </c:pt>
                <c:pt idx="3">
                  <c:v>0</c:v>
                </c:pt>
                <c:pt idx="4">
                  <c:v>0</c:v>
                </c:pt>
                <c:pt idx="5">
                  <c:v>8.3333333333333339</c:v>
                </c:pt>
                <c:pt idx="6">
                  <c:v>16.666666666666668</c:v>
                </c:pt>
                <c:pt idx="7">
                  <c:v>33.333333333333336</c:v>
                </c:pt>
                <c:pt idx="8">
                  <c:v>0</c:v>
                </c:pt>
                <c:pt idx="9">
                  <c:v>0</c:v>
                </c:pt>
                <c:pt idx="10">
                  <c:v>0</c:v>
                </c:pt>
                <c:pt idx="11">
                  <c:v>33.333333333333336</c:v>
                </c:pt>
                <c:pt idx="12">
                  <c:v>0</c:v>
                </c:pt>
                <c:pt idx="13">
                  <c:v>0</c:v>
                </c:pt>
                <c:pt idx="14">
                  <c:v>0</c:v>
                </c:pt>
                <c:pt idx="15">
                  <c:v>0</c:v>
                </c:pt>
              </c:numCache>
            </c:numRef>
          </c:val>
          <c:extLst>
            <c:ext xmlns:c16="http://schemas.microsoft.com/office/drawing/2014/chart" uri="{C3380CC4-5D6E-409C-BE32-E72D297353CC}">
              <c16:uniqueId val="{00000009-CBFD-4C31-A5EF-4B30BB8821E3}"/>
            </c:ext>
          </c:extLst>
        </c:ser>
        <c:ser>
          <c:idx val="13"/>
          <c:order val="10"/>
          <c:tx>
            <c:strRef>
              <c:f>Pseud!$BF$33</c:f>
              <c:strCache>
                <c:ptCount val="1"/>
                <c:pt idx="0">
                  <c:v>Colistin</c:v>
                </c:pt>
              </c:strCache>
            </c:strRef>
          </c:tx>
          <c:spPr>
            <a:solidFill>
              <a:schemeClr val="accent6">
                <a:lumMod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Pseud!$BF$34:$BF$49</c:f>
              <c:numCache>
                <c:formatCode>0.00</c:formatCode>
                <c:ptCount val="16"/>
                <c:pt idx="0">
                  <c:v>0</c:v>
                </c:pt>
                <c:pt idx="1">
                  <c:v>0</c:v>
                </c:pt>
                <c:pt idx="2">
                  <c:v>0</c:v>
                </c:pt>
                <c:pt idx="3">
                  <c:v>0</c:v>
                </c:pt>
                <c:pt idx="4">
                  <c:v>0</c:v>
                </c:pt>
                <c:pt idx="5">
                  <c:v>41.666666666666664</c:v>
                </c:pt>
                <c:pt idx="6">
                  <c:v>58.333333333333336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CBFD-4C31-A5EF-4B30BB8821E3}"/>
            </c:ext>
          </c:extLst>
        </c:ser>
        <c:ser>
          <c:idx val="14"/>
          <c:order val="11"/>
          <c:tx>
            <c:strRef>
              <c:f>Pseud!$BG$33</c:f>
              <c:strCache>
                <c:ptCount val="1"/>
                <c:pt idx="0">
                  <c:v>Amikacin</c:v>
                </c:pt>
              </c:strCache>
            </c:strRef>
          </c:tx>
          <c:spPr>
            <a:solidFill>
              <a:schemeClr val="accent6">
                <a:lumMod val="75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Pseud!$BG$34:$BG$49</c:f>
              <c:numCache>
                <c:formatCode>0.00</c:formatCode>
                <c:ptCount val="16"/>
                <c:pt idx="0">
                  <c:v>0</c:v>
                </c:pt>
                <c:pt idx="1">
                  <c:v>0</c:v>
                </c:pt>
                <c:pt idx="2">
                  <c:v>0</c:v>
                </c:pt>
                <c:pt idx="3">
                  <c:v>0</c:v>
                </c:pt>
                <c:pt idx="4">
                  <c:v>58.333333333333336</c:v>
                </c:pt>
                <c:pt idx="5">
                  <c:v>0</c:v>
                </c:pt>
                <c:pt idx="6">
                  <c:v>8.3333333333333339</c:v>
                </c:pt>
                <c:pt idx="7">
                  <c:v>25</c:v>
                </c:pt>
                <c:pt idx="8">
                  <c:v>0</c:v>
                </c:pt>
                <c:pt idx="9">
                  <c:v>0</c:v>
                </c:pt>
                <c:pt idx="10">
                  <c:v>8.3333333333333339</c:v>
                </c:pt>
                <c:pt idx="11">
                  <c:v>0</c:v>
                </c:pt>
                <c:pt idx="12">
                  <c:v>0</c:v>
                </c:pt>
                <c:pt idx="13">
                  <c:v>0</c:v>
                </c:pt>
                <c:pt idx="14">
                  <c:v>0</c:v>
                </c:pt>
                <c:pt idx="15">
                  <c:v>0</c:v>
                </c:pt>
              </c:numCache>
            </c:numRef>
          </c:val>
          <c:extLst>
            <c:ext xmlns:c16="http://schemas.microsoft.com/office/drawing/2014/chart" uri="{C3380CC4-5D6E-409C-BE32-E72D297353CC}">
              <c16:uniqueId val="{0000000B-CBFD-4C31-A5EF-4B30BB8821E3}"/>
            </c:ext>
          </c:extLst>
        </c:ser>
        <c:ser>
          <c:idx val="15"/>
          <c:order val="12"/>
          <c:tx>
            <c:strRef>
              <c:f>Pseud!$BH$33</c:f>
              <c:strCache>
                <c:ptCount val="1"/>
                <c:pt idx="0">
                  <c:v>Gentamicin</c:v>
                </c:pt>
              </c:strCache>
            </c:strRef>
          </c:tx>
          <c:spPr>
            <a:solidFill>
              <a:schemeClr val="accent6">
                <a:lumMod val="20000"/>
                <a:lumOff val="8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Pseud!$BH$34:$BH$49</c:f>
              <c:numCache>
                <c:formatCode>0.00</c:formatCode>
                <c:ptCount val="16"/>
                <c:pt idx="0">
                  <c:v>0</c:v>
                </c:pt>
                <c:pt idx="1">
                  <c:v>0</c:v>
                </c:pt>
                <c:pt idx="2">
                  <c:v>0</c:v>
                </c:pt>
                <c:pt idx="3">
                  <c:v>0</c:v>
                </c:pt>
                <c:pt idx="4">
                  <c:v>41.666666666666664</c:v>
                </c:pt>
                <c:pt idx="5">
                  <c:v>25</c:v>
                </c:pt>
                <c:pt idx="6">
                  <c:v>0</c:v>
                </c:pt>
                <c:pt idx="7">
                  <c:v>0</c:v>
                </c:pt>
                <c:pt idx="8">
                  <c:v>0</c:v>
                </c:pt>
                <c:pt idx="9">
                  <c:v>8.3333333333333339</c:v>
                </c:pt>
                <c:pt idx="10">
                  <c:v>25</c:v>
                </c:pt>
                <c:pt idx="11">
                  <c:v>0</c:v>
                </c:pt>
                <c:pt idx="12">
                  <c:v>0</c:v>
                </c:pt>
                <c:pt idx="13">
                  <c:v>0</c:v>
                </c:pt>
                <c:pt idx="14">
                  <c:v>0</c:v>
                </c:pt>
                <c:pt idx="15">
                  <c:v>0</c:v>
                </c:pt>
              </c:numCache>
            </c:numRef>
          </c:val>
          <c:extLst>
            <c:ext xmlns:c16="http://schemas.microsoft.com/office/drawing/2014/chart" uri="{C3380CC4-5D6E-409C-BE32-E72D297353CC}">
              <c16:uniqueId val="{0000000C-CBFD-4C31-A5EF-4B30BB8821E3}"/>
            </c:ext>
          </c:extLst>
        </c:ser>
        <c:ser>
          <c:idx val="16"/>
          <c:order val="13"/>
          <c:tx>
            <c:strRef>
              <c:f>Pseud!$BI$33</c:f>
              <c:strCache>
                <c:ptCount val="1"/>
                <c:pt idx="0">
                  <c:v>Tobramycin</c:v>
                </c:pt>
              </c:strCache>
            </c:strRef>
          </c:tx>
          <c:spPr>
            <a:solidFill>
              <a:schemeClr val="bg2">
                <a:lumMod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Pseud!$BI$34:$BI$49</c:f>
              <c:numCache>
                <c:formatCode>0.00</c:formatCode>
                <c:ptCount val="16"/>
                <c:pt idx="0">
                  <c:v>0</c:v>
                </c:pt>
                <c:pt idx="1">
                  <c:v>0</c:v>
                </c:pt>
                <c:pt idx="2">
                  <c:v>36.363636363636367</c:v>
                </c:pt>
                <c:pt idx="3">
                  <c:v>0</c:v>
                </c:pt>
                <c:pt idx="4">
                  <c:v>27.272727272727273</c:v>
                </c:pt>
                <c:pt idx="5">
                  <c:v>0</c:v>
                </c:pt>
                <c:pt idx="6">
                  <c:v>0</c:v>
                </c:pt>
                <c:pt idx="7">
                  <c:v>0</c:v>
                </c:pt>
                <c:pt idx="8">
                  <c:v>0</c:v>
                </c:pt>
                <c:pt idx="9">
                  <c:v>27.272727272727273</c:v>
                </c:pt>
                <c:pt idx="10">
                  <c:v>9.0909090909090917</c:v>
                </c:pt>
                <c:pt idx="11">
                  <c:v>0</c:v>
                </c:pt>
                <c:pt idx="12">
                  <c:v>0</c:v>
                </c:pt>
                <c:pt idx="13">
                  <c:v>0</c:v>
                </c:pt>
                <c:pt idx="14">
                  <c:v>0</c:v>
                </c:pt>
                <c:pt idx="15">
                  <c:v>0</c:v>
                </c:pt>
              </c:numCache>
            </c:numRef>
          </c:val>
          <c:extLst>
            <c:ext xmlns:c16="http://schemas.microsoft.com/office/drawing/2014/chart" uri="{C3380CC4-5D6E-409C-BE32-E72D297353CC}">
              <c16:uniqueId val="{0000000D-CBFD-4C31-A5EF-4B30BB8821E3}"/>
            </c:ext>
          </c:extLst>
        </c:ser>
        <c:ser>
          <c:idx val="17"/>
          <c:order val="14"/>
          <c:tx>
            <c:strRef>
              <c:f>Pseud!$BJ$33</c:f>
              <c:strCache>
                <c:ptCount val="1"/>
                <c:pt idx="0">
                  <c:v>Fosfomycin</c:v>
                </c:pt>
              </c:strCache>
            </c:strRef>
          </c:tx>
          <c:spPr>
            <a:solidFill>
              <a:schemeClr val="accent4">
                <a:lumMod val="75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Pseud!$BJ$34:$BJ$49</c:f>
              <c:numCache>
                <c:formatCode>0.00</c:formatCode>
                <c:ptCount val="16"/>
                <c:pt idx="0">
                  <c:v>0</c:v>
                </c:pt>
                <c:pt idx="1">
                  <c:v>0</c:v>
                </c:pt>
                <c:pt idx="2">
                  <c:v>0</c:v>
                </c:pt>
                <c:pt idx="3">
                  <c:v>0</c:v>
                </c:pt>
                <c:pt idx="4">
                  <c:v>0</c:v>
                </c:pt>
                <c:pt idx="5">
                  <c:v>0</c:v>
                </c:pt>
                <c:pt idx="6">
                  <c:v>0</c:v>
                </c:pt>
                <c:pt idx="7">
                  <c:v>0</c:v>
                </c:pt>
                <c:pt idx="8">
                  <c:v>0</c:v>
                </c:pt>
                <c:pt idx="9">
                  <c:v>0</c:v>
                </c:pt>
                <c:pt idx="10">
                  <c:v>8.3333333333333339</c:v>
                </c:pt>
                <c:pt idx="11">
                  <c:v>0</c:v>
                </c:pt>
                <c:pt idx="12">
                  <c:v>0</c:v>
                </c:pt>
                <c:pt idx="13">
                  <c:v>16.666666666666668</c:v>
                </c:pt>
                <c:pt idx="14">
                  <c:v>75</c:v>
                </c:pt>
                <c:pt idx="15">
                  <c:v>0</c:v>
                </c:pt>
              </c:numCache>
            </c:numRef>
          </c:val>
          <c:extLst>
            <c:ext xmlns:c16="http://schemas.microsoft.com/office/drawing/2014/chart" uri="{C3380CC4-5D6E-409C-BE32-E72D297353CC}">
              <c16:uniqueId val="{0000000E-CBFD-4C31-A5EF-4B30BB8821E3}"/>
            </c:ext>
          </c:extLst>
        </c:ser>
        <c:ser>
          <c:idx val="18"/>
          <c:order val="15"/>
          <c:tx>
            <c:strRef>
              <c:f>Pseud!$BK$33</c:f>
              <c:strCache>
                <c:ptCount val="1"/>
                <c:pt idx="0">
                  <c:v>Cotrimoxazol</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Pseud!$BK$34:$BK$49</c:f>
              <c:numCache>
                <c:formatCode>0.00</c:formatCode>
                <c:ptCount val="16"/>
                <c:pt idx="0">
                  <c:v>0</c:v>
                </c:pt>
                <c:pt idx="1">
                  <c:v>0</c:v>
                </c:pt>
                <c:pt idx="2">
                  <c:v>0</c:v>
                </c:pt>
                <c:pt idx="3">
                  <c:v>0</c:v>
                </c:pt>
                <c:pt idx="4">
                  <c:v>0</c:v>
                </c:pt>
                <c:pt idx="5">
                  <c:v>8.3333333333333339</c:v>
                </c:pt>
                <c:pt idx="6">
                  <c:v>0</c:v>
                </c:pt>
                <c:pt idx="7">
                  <c:v>0</c:v>
                </c:pt>
                <c:pt idx="8">
                  <c:v>0</c:v>
                </c:pt>
                <c:pt idx="9">
                  <c:v>33.333333333333336</c:v>
                </c:pt>
                <c:pt idx="10">
                  <c:v>33.333333333333336</c:v>
                </c:pt>
                <c:pt idx="11">
                  <c:v>25</c:v>
                </c:pt>
                <c:pt idx="12">
                  <c:v>0</c:v>
                </c:pt>
                <c:pt idx="13">
                  <c:v>0</c:v>
                </c:pt>
                <c:pt idx="14">
                  <c:v>0</c:v>
                </c:pt>
                <c:pt idx="15">
                  <c:v>0</c:v>
                </c:pt>
              </c:numCache>
            </c:numRef>
          </c:val>
          <c:extLst>
            <c:ext xmlns:c16="http://schemas.microsoft.com/office/drawing/2014/chart" uri="{C3380CC4-5D6E-409C-BE32-E72D297353CC}">
              <c16:uniqueId val="{0000000F-CBFD-4C31-A5EF-4B30BB8821E3}"/>
            </c:ext>
          </c:extLst>
        </c:ser>
        <c:ser>
          <c:idx val="19"/>
          <c:order val="16"/>
          <c:tx>
            <c:strRef>
              <c:f>Pseud!$BL$33</c:f>
              <c:strCache>
                <c:ptCount val="1"/>
                <c:pt idx="0">
                  <c:v>Ciprofloxacin</c:v>
                </c:pt>
              </c:strCache>
            </c:strRef>
          </c:tx>
          <c:spPr>
            <a:solidFill>
              <a:schemeClr val="accent4">
                <a:lumMod val="60000"/>
                <a:lumOff val="4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Pseud!$BL$34:$BL$49</c:f>
              <c:numCache>
                <c:formatCode>0.00</c:formatCode>
                <c:ptCount val="16"/>
                <c:pt idx="0">
                  <c:v>0</c:v>
                </c:pt>
                <c:pt idx="1">
                  <c:v>0</c:v>
                </c:pt>
                <c:pt idx="2">
                  <c:v>8.3333333333333339</c:v>
                </c:pt>
                <c:pt idx="3">
                  <c:v>50</c:v>
                </c:pt>
                <c:pt idx="4">
                  <c:v>8.3333333333333339</c:v>
                </c:pt>
                <c:pt idx="5">
                  <c:v>8.3333333333333339</c:v>
                </c:pt>
                <c:pt idx="6">
                  <c:v>0</c:v>
                </c:pt>
                <c:pt idx="7">
                  <c:v>0</c:v>
                </c:pt>
                <c:pt idx="8">
                  <c:v>0</c:v>
                </c:pt>
                <c:pt idx="9">
                  <c:v>25</c:v>
                </c:pt>
                <c:pt idx="10">
                  <c:v>0</c:v>
                </c:pt>
                <c:pt idx="11">
                  <c:v>0</c:v>
                </c:pt>
                <c:pt idx="12">
                  <c:v>0</c:v>
                </c:pt>
                <c:pt idx="13">
                  <c:v>0</c:v>
                </c:pt>
                <c:pt idx="14">
                  <c:v>0</c:v>
                </c:pt>
                <c:pt idx="15">
                  <c:v>0</c:v>
                </c:pt>
              </c:numCache>
            </c:numRef>
          </c:val>
          <c:extLst>
            <c:ext xmlns:c16="http://schemas.microsoft.com/office/drawing/2014/chart" uri="{C3380CC4-5D6E-409C-BE32-E72D297353CC}">
              <c16:uniqueId val="{00000010-CBFD-4C31-A5EF-4B30BB8821E3}"/>
            </c:ext>
          </c:extLst>
        </c:ser>
        <c:ser>
          <c:idx val="20"/>
          <c:order val="17"/>
          <c:tx>
            <c:strRef>
              <c:f>Pseud!$BM$33</c:f>
              <c:strCache>
                <c:ptCount val="1"/>
                <c:pt idx="0">
                  <c:v>Levofloxacin</c:v>
                </c:pt>
              </c:strCache>
            </c:strRef>
          </c:tx>
          <c:spPr>
            <a:solidFill>
              <a:schemeClr val="accent4">
                <a:lumMod val="20000"/>
                <a:lumOff val="8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Pseud!$BM$34:$BM$49</c:f>
              <c:numCache>
                <c:formatCode>0.00</c:formatCode>
                <c:ptCount val="16"/>
                <c:pt idx="0">
                  <c:v>0</c:v>
                </c:pt>
                <c:pt idx="1">
                  <c:v>0</c:v>
                </c:pt>
                <c:pt idx="2">
                  <c:v>0</c:v>
                </c:pt>
                <c:pt idx="3">
                  <c:v>0</c:v>
                </c:pt>
                <c:pt idx="4">
                  <c:v>8.3333333333333339</c:v>
                </c:pt>
                <c:pt idx="5">
                  <c:v>58.333333333333336</c:v>
                </c:pt>
                <c:pt idx="6">
                  <c:v>8.3333333333333339</c:v>
                </c:pt>
                <c:pt idx="7">
                  <c:v>0</c:v>
                </c:pt>
                <c:pt idx="8">
                  <c:v>0</c:v>
                </c:pt>
                <c:pt idx="9">
                  <c:v>0</c:v>
                </c:pt>
                <c:pt idx="10">
                  <c:v>25</c:v>
                </c:pt>
                <c:pt idx="11">
                  <c:v>0</c:v>
                </c:pt>
                <c:pt idx="12">
                  <c:v>0</c:v>
                </c:pt>
                <c:pt idx="13">
                  <c:v>0</c:v>
                </c:pt>
                <c:pt idx="14">
                  <c:v>0</c:v>
                </c:pt>
                <c:pt idx="15">
                  <c:v>0</c:v>
                </c:pt>
              </c:numCache>
            </c:numRef>
          </c:val>
          <c:extLst>
            <c:ext xmlns:c16="http://schemas.microsoft.com/office/drawing/2014/chart" uri="{C3380CC4-5D6E-409C-BE32-E72D297353CC}">
              <c16:uniqueId val="{00000011-CBFD-4C31-A5EF-4B30BB8821E3}"/>
            </c:ext>
          </c:extLst>
        </c:ser>
        <c:ser>
          <c:idx val="21"/>
          <c:order val="18"/>
          <c:tx>
            <c:strRef>
              <c:f>Pseud!$BN$33</c:f>
              <c:strCache>
                <c:ptCount val="1"/>
                <c:pt idx="0">
                  <c:v>Moxifloxacin</c:v>
                </c:pt>
              </c:strCache>
            </c:strRef>
          </c:tx>
          <c:spPr>
            <a:solidFill>
              <a:schemeClr val="tx1">
                <a:lumMod val="50000"/>
                <a:lumOff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Pseud!$BN$34:$BN$49</c:f>
              <c:numCache>
                <c:formatCode>0.00</c:formatCode>
                <c:ptCount val="16"/>
                <c:pt idx="0">
                  <c:v>0</c:v>
                </c:pt>
                <c:pt idx="1">
                  <c:v>0</c:v>
                </c:pt>
                <c:pt idx="2">
                  <c:v>0</c:v>
                </c:pt>
                <c:pt idx="3">
                  <c:v>0</c:v>
                </c:pt>
                <c:pt idx="4">
                  <c:v>0</c:v>
                </c:pt>
                <c:pt idx="5">
                  <c:v>16.666666666666668</c:v>
                </c:pt>
                <c:pt idx="6">
                  <c:v>41.666666666666664</c:v>
                </c:pt>
                <c:pt idx="7">
                  <c:v>16.666666666666668</c:v>
                </c:pt>
                <c:pt idx="8">
                  <c:v>0</c:v>
                </c:pt>
                <c:pt idx="9">
                  <c:v>25</c:v>
                </c:pt>
                <c:pt idx="10">
                  <c:v>0</c:v>
                </c:pt>
                <c:pt idx="11">
                  <c:v>0</c:v>
                </c:pt>
                <c:pt idx="12">
                  <c:v>0</c:v>
                </c:pt>
                <c:pt idx="13">
                  <c:v>0</c:v>
                </c:pt>
                <c:pt idx="14">
                  <c:v>0</c:v>
                </c:pt>
                <c:pt idx="15">
                  <c:v>0</c:v>
                </c:pt>
              </c:numCache>
            </c:numRef>
          </c:val>
          <c:extLst>
            <c:ext xmlns:c16="http://schemas.microsoft.com/office/drawing/2014/chart" uri="{C3380CC4-5D6E-409C-BE32-E72D297353CC}">
              <c16:uniqueId val="{00000012-CBFD-4C31-A5EF-4B30BB8821E3}"/>
            </c:ext>
          </c:extLst>
        </c:ser>
        <c:ser>
          <c:idx val="22"/>
          <c:order val="19"/>
          <c:tx>
            <c:strRef>
              <c:f>Pseud!$BO$33</c:f>
              <c:strCache>
                <c:ptCount val="1"/>
                <c:pt idx="0">
                  <c:v>Doxycyclin</c:v>
                </c:pt>
              </c:strCache>
            </c:strRef>
          </c:tx>
          <c:spPr>
            <a:solidFill>
              <a:srgbClr val="CCFF66"/>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Pseud!$BO$34:$BO$49</c:f>
              <c:numCache>
                <c:formatCode>0.00</c:formatCode>
                <c:ptCount val="16"/>
                <c:pt idx="0">
                  <c:v>0</c:v>
                </c:pt>
                <c:pt idx="1">
                  <c:v>0</c:v>
                </c:pt>
                <c:pt idx="2">
                  <c:v>0</c:v>
                </c:pt>
                <c:pt idx="3">
                  <c:v>0</c:v>
                </c:pt>
                <c:pt idx="4">
                  <c:v>8.3333333333333339</c:v>
                </c:pt>
                <c:pt idx="5">
                  <c:v>8.3333333333333339</c:v>
                </c:pt>
                <c:pt idx="6">
                  <c:v>16.666666666666668</c:v>
                </c:pt>
                <c:pt idx="7">
                  <c:v>25</c:v>
                </c:pt>
                <c:pt idx="8">
                  <c:v>16.666666666666668</c:v>
                </c:pt>
                <c:pt idx="9">
                  <c:v>0</c:v>
                </c:pt>
                <c:pt idx="10">
                  <c:v>25</c:v>
                </c:pt>
                <c:pt idx="11">
                  <c:v>0</c:v>
                </c:pt>
                <c:pt idx="12">
                  <c:v>0</c:v>
                </c:pt>
                <c:pt idx="13">
                  <c:v>0</c:v>
                </c:pt>
                <c:pt idx="14">
                  <c:v>0</c:v>
                </c:pt>
                <c:pt idx="15">
                  <c:v>0</c:v>
                </c:pt>
              </c:numCache>
            </c:numRef>
          </c:val>
          <c:extLst>
            <c:ext xmlns:c16="http://schemas.microsoft.com/office/drawing/2014/chart" uri="{C3380CC4-5D6E-409C-BE32-E72D297353CC}">
              <c16:uniqueId val="{00000013-CBFD-4C31-A5EF-4B30BB8821E3}"/>
            </c:ext>
          </c:extLst>
        </c:ser>
        <c:ser>
          <c:idx val="8"/>
          <c:order val="20"/>
          <c:tx>
            <c:strRef>
              <c:f>Pseud!$BP$33</c:f>
              <c:strCache>
                <c:ptCount val="1"/>
                <c:pt idx="0">
                  <c:v>Tigecyclin</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Pseud!$BP$34:$BP$49</c:f>
              <c:numCache>
                <c:formatCode>0.00</c:formatCode>
                <c:ptCount val="16"/>
                <c:pt idx="0">
                  <c:v>0</c:v>
                </c:pt>
                <c:pt idx="1">
                  <c:v>0</c:v>
                </c:pt>
                <c:pt idx="2">
                  <c:v>0</c:v>
                </c:pt>
                <c:pt idx="3">
                  <c:v>8.3333333333333339</c:v>
                </c:pt>
                <c:pt idx="4">
                  <c:v>0</c:v>
                </c:pt>
                <c:pt idx="5">
                  <c:v>16.666666666666668</c:v>
                </c:pt>
                <c:pt idx="6">
                  <c:v>50</c:v>
                </c:pt>
                <c:pt idx="7">
                  <c:v>0</c:v>
                </c:pt>
                <c:pt idx="8">
                  <c:v>8.3333333333333339</c:v>
                </c:pt>
                <c:pt idx="9">
                  <c:v>16.666666666666668</c:v>
                </c:pt>
                <c:pt idx="10">
                  <c:v>0</c:v>
                </c:pt>
                <c:pt idx="11">
                  <c:v>0</c:v>
                </c:pt>
                <c:pt idx="12">
                  <c:v>0</c:v>
                </c:pt>
                <c:pt idx="13">
                  <c:v>0</c:v>
                </c:pt>
                <c:pt idx="14">
                  <c:v>0</c:v>
                </c:pt>
                <c:pt idx="15">
                  <c:v>0</c:v>
                </c:pt>
              </c:numCache>
            </c:numRef>
          </c:val>
          <c:extLst>
            <c:ext xmlns:c16="http://schemas.microsoft.com/office/drawing/2014/chart" uri="{C3380CC4-5D6E-409C-BE32-E72D297353CC}">
              <c16:uniqueId val="{00000014-CBFD-4C31-A5EF-4B30BB8821E3}"/>
            </c:ext>
          </c:extLst>
        </c:ser>
        <c:ser>
          <c:idx val="11"/>
          <c:order val="21"/>
          <c:tx>
            <c:strRef>
              <c:f>Pseud!$BQ$33</c:f>
              <c:strCache>
                <c:ptCount val="1"/>
                <c:pt idx="0">
                  <c:v>Caz/Avi</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Pseud!$BQ$34:$BQ$49</c:f>
              <c:numCache>
                <c:formatCode>0.00</c:formatCode>
                <c:ptCount val="16"/>
                <c:pt idx="0">
                  <c:v>0</c:v>
                </c:pt>
                <c:pt idx="1">
                  <c:v>0</c:v>
                </c:pt>
                <c:pt idx="2">
                  <c:v>0</c:v>
                </c:pt>
                <c:pt idx="3">
                  <c:v>0</c:v>
                </c:pt>
                <c:pt idx="4">
                  <c:v>0</c:v>
                </c:pt>
                <c:pt idx="5">
                  <c:v>9.0909090909090917</c:v>
                </c:pt>
                <c:pt idx="6">
                  <c:v>18.181818181818183</c:v>
                </c:pt>
                <c:pt idx="7">
                  <c:v>36.363636363636367</c:v>
                </c:pt>
                <c:pt idx="8">
                  <c:v>9.0909090909090917</c:v>
                </c:pt>
                <c:pt idx="9">
                  <c:v>0</c:v>
                </c:pt>
                <c:pt idx="10">
                  <c:v>0</c:v>
                </c:pt>
                <c:pt idx="11">
                  <c:v>9.0909090909090917</c:v>
                </c:pt>
                <c:pt idx="12">
                  <c:v>18.181818181818183</c:v>
                </c:pt>
                <c:pt idx="13">
                  <c:v>0</c:v>
                </c:pt>
                <c:pt idx="14">
                  <c:v>0</c:v>
                </c:pt>
                <c:pt idx="15">
                  <c:v>0</c:v>
                </c:pt>
              </c:numCache>
            </c:numRef>
          </c:val>
          <c:extLst>
            <c:ext xmlns:c16="http://schemas.microsoft.com/office/drawing/2014/chart" uri="{C3380CC4-5D6E-409C-BE32-E72D297353CC}">
              <c16:uniqueId val="{00000015-CBFD-4C31-A5EF-4B30BB8821E3}"/>
            </c:ext>
          </c:extLst>
        </c:ser>
        <c:dLbls>
          <c:showLegendKey val="0"/>
          <c:showVal val="0"/>
          <c:showCatName val="0"/>
          <c:showSerName val="0"/>
          <c:showPercent val="0"/>
          <c:showBubbleSize val="0"/>
        </c:dLbls>
        <c:gapWidth val="150"/>
        <c:shape val="box"/>
        <c:axId val="91595136"/>
        <c:axId val="91597056"/>
        <c:axId val="91588352"/>
        <c:extLst/>
      </c:bar3DChart>
      <c:catAx>
        <c:axId val="91595136"/>
        <c:scaling>
          <c:orientation val="minMax"/>
        </c:scaling>
        <c:delete val="0"/>
        <c:axPos val="b"/>
        <c:title>
          <c:tx>
            <c:rich>
              <a:bodyPr/>
              <a:lstStyle/>
              <a:p>
                <a:pPr>
                  <a:defRPr sz="1400"/>
                </a:pPr>
                <a:r>
                  <a:rPr lang="de-DE" sz="1400"/>
                  <a:t>mg/L</a:t>
                </a:r>
              </a:p>
            </c:rich>
          </c:tx>
          <c:layout>
            <c:manualLayout>
              <c:xMode val="edge"/>
              <c:yMode val="edge"/>
              <c:x val="0.28758568510466748"/>
              <c:y val="0.86374377269440716"/>
            </c:manualLayout>
          </c:layout>
          <c:overlay val="0"/>
        </c:title>
        <c:numFmt formatCode="General" sourceLinked="1"/>
        <c:majorTickMark val="out"/>
        <c:minorTickMark val="none"/>
        <c:tickLblPos val="nextTo"/>
        <c:crossAx val="91597056"/>
        <c:crosses val="autoZero"/>
        <c:auto val="1"/>
        <c:lblAlgn val="ctr"/>
        <c:lblOffset val="100"/>
        <c:tickLblSkip val="1"/>
        <c:noMultiLvlLbl val="0"/>
      </c:catAx>
      <c:valAx>
        <c:axId val="91597056"/>
        <c:scaling>
          <c:orientation val="minMax"/>
        </c:scaling>
        <c:delete val="0"/>
        <c:axPos val="l"/>
        <c:majorGridlines/>
        <c:title>
          <c:tx>
            <c:rich>
              <a:bodyPr rot="0" vert="horz"/>
              <a:lstStyle/>
              <a:p>
                <a:pPr>
                  <a:defRPr sz="1600"/>
                </a:pPr>
                <a:r>
                  <a:rPr lang="de-DE" sz="1600"/>
                  <a:t>%</a:t>
                </a:r>
              </a:p>
            </c:rich>
          </c:tx>
          <c:layout>
            <c:manualLayout>
              <c:xMode val="edge"/>
              <c:yMode val="edge"/>
              <c:x val="3.0170809503328032E-2"/>
              <c:y val="0.57214843603681731"/>
            </c:manualLayout>
          </c:layout>
          <c:overlay val="0"/>
        </c:title>
        <c:numFmt formatCode="0.00" sourceLinked="1"/>
        <c:majorTickMark val="out"/>
        <c:minorTickMark val="none"/>
        <c:tickLblPos val="nextTo"/>
        <c:crossAx val="91595136"/>
        <c:crosses val="autoZero"/>
        <c:crossBetween val="between"/>
      </c:valAx>
      <c:serAx>
        <c:axId val="91588352"/>
        <c:scaling>
          <c:orientation val="minMax"/>
        </c:scaling>
        <c:delete val="0"/>
        <c:axPos val="b"/>
        <c:majorTickMark val="out"/>
        <c:minorTickMark val="none"/>
        <c:tickLblPos val="nextTo"/>
        <c:txPr>
          <a:bodyPr rot="1500000" vert="horz" anchor="ctr" anchorCtr="0"/>
          <a:lstStyle/>
          <a:p>
            <a:pPr>
              <a:defRPr sz="1200"/>
            </a:pPr>
            <a:endParaRPr lang="de-DE"/>
          </a:p>
        </c:txPr>
        <c:crossAx val="9159705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0"/>
          <c:order val="0"/>
          <c:tx>
            <c:strRef>
              <c:f>Acinetob!$AU$4</c:f>
              <c:strCache>
                <c:ptCount val="1"/>
                <c:pt idx="0">
                  <c:v>Ampicillin</c:v>
                </c:pt>
              </c:strCache>
            </c:strRef>
          </c:tx>
          <c:spPr>
            <a:solidFill>
              <a:srgbClr val="FF00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Acinetob!$AU$5:$AU$20</c:f>
              <c:numCache>
                <c:formatCode>0.00</c:formatCode>
                <c:ptCount val="16"/>
                <c:pt idx="0">
                  <c:v>0</c:v>
                </c:pt>
                <c:pt idx="1">
                  <c:v>0</c:v>
                </c:pt>
                <c:pt idx="2">
                  <c:v>0</c:v>
                </c:pt>
                <c:pt idx="3">
                  <c:v>0</c:v>
                </c:pt>
                <c:pt idx="4">
                  <c:v>0</c:v>
                </c:pt>
                <c:pt idx="5">
                  <c:v>0</c:v>
                </c:pt>
                <c:pt idx="6">
                  <c:v>0</c:v>
                </c:pt>
                <c:pt idx="7">
                  <c:v>0</c:v>
                </c:pt>
                <c:pt idx="8">
                  <c:v>8.5106382978723403</c:v>
                </c:pt>
                <c:pt idx="9">
                  <c:v>38.297872340425535</c:v>
                </c:pt>
                <c:pt idx="10">
                  <c:v>34.042553191489361</c:v>
                </c:pt>
                <c:pt idx="11">
                  <c:v>10.638297872340425</c:v>
                </c:pt>
                <c:pt idx="12">
                  <c:v>8.5106382978723403</c:v>
                </c:pt>
                <c:pt idx="13">
                  <c:v>0</c:v>
                </c:pt>
                <c:pt idx="14">
                  <c:v>0</c:v>
                </c:pt>
                <c:pt idx="15">
                  <c:v>0</c:v>
                </c:pt>
              </c:numCache>
            </c:numRef>
          </c:val>
          <c:extLst>
            <c:ext xmlns:c16="http://schemas.microsoft.com/office/drawing/2014/chart" uri="{C3380CC4-5D6E-409C-BE32-E72D297353CC}">
              <c16:uniqueId val="{00000000-CB71-4471-B7E4-3DB7790F65F6}"/>
            </c:ext>
          </c:extLst>
        </c:ser>
        <c:ser>
          <c:idx val="1"/>
          <c:order val="1"/>
          <c:tx>
            <c:strRef>
              <c:f>Acinetob!$AV$4</c:f>
              <c:strCache>
                <c:ptCount val="1"/>
                <c:pt idx="0">
                  <c:v>Ampicillin/ Sulbactam</c:v>
                </c:pt>
              </c:strCache>
            </c:strRef>
          </c:tx>
          <c:spPr>
            <a:solidFill>
              <a:srgbClr val="FF505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Acinetob!$AV$5:$AV$20</c:f>
              <c:numCache>
                <c:formatCode>0.00</c:formatCode>
                <c:ptCount val="16"/>
                <c:pt idx="0">
                  <c:v>0</c:v>
                </c:pt>
                <c:pt idx="1">
                  <c:v>0</c:v>
                </c:pt>
                <c:pt idx="2">
                  <c:v>0</c:v>
                </c:pt>
                <c:pt idx="3">
                  <c:v>91.489361702127653</c:v>
                </c:pt>
                <c:pt idx="4">
                  <c:v>2.1276595744680851</c:v>
                </c:pt>
                <c:pt idx="5">
                  <c:v>0</c:v>
                </c:pt>
                <c:pt idx="6">
                  <c:v>0</c:v>
                </c:pt>
                <c:pt idx="7">
                  <c:v>0</c:v>
                </c:pt>
                <c:pt idx="8">
                  <c:v>0</c:v>
                </c:pt>
                <c:pt idx="9">
                  <c:v>0</c:v>
                </c:pt>
                <c:pt idx="10">
                  <c:v>0</c:v>
                </c:pt>
                <c:pt idx="11">
                  <c:v>0</c:v>
                </c:pt>
                <c:pt idx="12">
                  <c:v>6.3829787234042552</c:v>
                </c:pt>
                <c:pt idx="13">
                  <c:v>0</c:v>
                </c:pt>
                <c:pt idx="14">
                  <c:v>0</c:v>
                </c:pt>
                <c:pt idx="15">
                  <c:v>0</c:v>
                </c:pt>
              </c:numCache>
            </c:numRef>
          </c:val>
          <c:extLst>
            <c:ext xmlns:c16="http://schemas.microsoft.com/office/drawing/2014/chart" uri="{C3380CC4-5D6E-409C-BE32-E72D297353CC}">
              <c16:uniqueId val="{00000001-CB71-4471-B7E4-3DB7790F65F6}"/>
            </c:ext>
          </c:extLst>
        </c:ser>
        <c:ser>
          <c:idx val="2"/>
          <c:order val="2"/>
          <c:tx>
            <c:strRef>
              <c:f>Acinetob!$AW$4</c:f>
              <c:strCache>
                <c:ptCount val="1"/>
                <c:pt idx="0">
                  <c:v>Piperacillin</c:v>
                </c:pt>
              </c:strCache>
            </c:strRef>
          </c:tx>
          <c:spPr>
            <a:solidFill>
              <a:srgbClr val="FF7C8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Acinetob!$AW$5:$AW$20</c:f>
              <c:numCache>
                <c:formatCode>0.00</c:formatCode>
                <c:ptCount val="16"/>
                <c:pt idx="0">
                  <c:v>0</c:v>
                </c:pt>
                <c:pt idx="1">
                  <c:v>0</c:v>
                </c:pt>
                <c:pt idx="2">
                  <c:v>0</c:v>
                </c:pt>
                <c:pt idx="3">
                  <c:v>0</c:v>
                </c:pt>
                <c:pt idx="4">
                  <c:v>2.1276595744680851</c:v>
                </c:pt>
                <c:pt idx="5">
                  <c:v>0</c:v>
                </c:pt>
                <c:pt idx="6">
                  <c:v>0</c:v>
                </c:pt>
                <c:pt idx="7">
                  <c:v>4.2553191489361701</c:v>
                </c:pt>
                <c:pt idx="8">
                  <c:v>8.5106382978723403</c:v>
                </c:pt>
                <c:pt idx="9">
                  <c:v>51.063829787234042</c:v>
                </c:pt>
                <c:pt idx="10">
                  <c:v>25.531914893617021</c:v>
                </c:pt>
                <c:pt idx="11">
                  <c:v>2.1276595744680851</c:v>
                </c:pt>
                <c:pt idx="12">
                  <c:v>2.1276595744680851</c:v>
                </c:pt>
                <c:pt idx="13">
                  <c:v>4.2553191489361701</c:v>
                </c:pt>
                <c:pt idx="14">
                  <c:v>0</c:v>
                </c:pt>
                <c:pt idx="15">
                  <c:v>0</c:v>
                </c:pt>
              </c:numCache>
            </c:numRef>
          </c:val>
          <c:extLst>
            <c:ext xmlns:c16="http://schemas.microsoft.com/office/drawing/2014/chart" uri="{C3380CC4-5D6E-409C-BE32-E72D297353CC}">
              <c16:uniqueId val="{00000002-CB71-4471-B7E4-3DB7790F65F6}"/>
            </c:ext>
          </c:extLst>
        </c:ser>
        <c:ser>
          <c:idx val="3"/>
          <c:order val="3"/>
          <c:tx>
            <c:strRef>
              <c:f>Acinetob!$AX$4</c:f>
              <c:strCache>
                <c:ptCount val="1"/>
                <c:pt idx="0">
                  <c:v>Piperacillin/ Tazobactam</c:v>
                </c:pt>
              </c:strCache>
            </c:strRef>
          </c:tx>
          <c:spPr>
            <a:solidFill>
              <a:srgbClr val="FFCC99"/>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Acinetob!$AX$5:$AX$20</c:f>
              <c:numCache>
                <c:formatCode>0.00</c:formatCode>
                <c:ptCount val="16"/>
                <c:pt idx="0">
                  <c:v>0</c:v>
                </c:pt>
                <c:pt idx="1">
                  <c:v>0</c:v>
                </c:pt>
                <c:pt idx="2">
                  <c:v>0</c:v>
                </c:pt>
                <c:pt idx="3">
                  <c:v>0</c:v>
                </c:pt>
                <c:pt idx="4">
                  <c:v>70.212765957446805</c:v>
                </c:pt>
                <c:pt idx="5">
                  <c:v>0</c:v>
                </c:pt>
                <c:pt idx="6">
                  <c:v>4.2553191489361701</c:v>
                </c:pt>
                <c:pt idx="7">
                  <c:v>0</c:v>
                </c:pt>
                <c:pt idx="8">
                  <c:v>6.3829787234042552</c:v>
                </c:pt>
                <c:pt idx="9">
                  <c:v>12.76595744680851</c:v>
                </c:pt>
                <c:pt idx="10">
                  <c:v>0</c:v>
                </c:pt>
                <c:pt idx="11">
                  <c:v>2.1276595744680851</c:v>
                </c:pt>
                <c:pt idx="12">
                  <c:v>0</c:v>
                </c:pt>
                <c:pt idx="13">
                  <c:v>4.2553191489361701</c:v>
                </c:pt>
                <c:pt idx="14">
                  <c:v>0</c:v>
                </c:pt>
                <c:pt idx="15">
                  <c:v>0</c:v>
                </c:pt>
              </c:numCache>
            </c:numRef>
          </c:val>
          <c:extLst>
            <c:ext xmlns:c16="http://schemas.microsoft.com/office/drawing/2014/chart" uri="{C3380CC4-5D6E-409C-BE32-E72D297353CC}">
              <c16:uniqueId val="{00000003-CB71-4471-B7E4-3DB7790F65F6}"/>
            </c:ext>
          </c:extLst>
        </c:ser>
        <c:ser>
          <c:idx val="4"/>
          <c:order val="4"/>
          <c:tx>
            <c:strRef>
              <c:f>Acinetob!$AY$4</c:f>
              <c:strCache>
                <c:ptCount val="1"/>
                <c:pt idx="0">
                  <c:v>Aztreonam</c:v>
                </c:pt>
              </c:strCache>
            </c:strRef>
          </c:tx>
          <c:spPr>
            <a:solidFill>
              <a:srgbClr val="FFFF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Acinetob!$AY$5:$AY$20</c:f>
              <c:numCache>
                <c:formatCode>0.00</c:formatCode>
                <c:ptCount val="16"/>
                <c:pt idx="0">
                  <c:v>0</c:v>
                </c:pt>
                <c:pt idx="1">
                  <c:v>0</c:v>
                </c:pt>
                <c:pt idx="2">
                  <c:v>0</c:v>
                </c:pt>
                <c:pt idx="3">
                  <c:v>0</c:v>
                </c:pt>
                <c:pt idx="4">
                  <c:v>0</c:v>
                </c:pt>
                <c:pt idx="5">
                  <c:v>0</c:v>
                </c:pt>
                <c:pt idx="6">
                  <c:v>0</c:v>
                </c:pt>
                <c:pt idx="7">
                  <c:v>4.2553191489361701</c:v>
                </c:pt>
                <c:pt idx="8">
                  <c:v>4.2553191489361701</c:v>
                </c:pt>
                <c:pt idx="9">
                  <c:v>17.021276595744681</c:v>
                </c:pt>
                <c:pt idx="10">
                  <c:v>36.170212765957444</c:v>
                </c:pt>
                <c:pt idx="11">
                  <c:v>38.297872340425535</c:v>
                </c:pt>
                <c:pt idx="12">
                  <c:v>0</c:v>
                </c:pt>
                <c:pt idx="13">
                  <c:v>0</c:v>
                </c:pt>
                <c:pt idx="14">
                  <c:v>0</c:v>
                </c:pt>
                <c:pt idx="15">
                  <c:v>0</c:v>
                </c:pt>
              </c:numCache>
            </c:numRef>
          </c:val>
          <c:extLst>
            <c:ext xmlns:c16="http://schemas.microsoft.com/office/drawing/2014/chart" uri="{C3380CC4-5D6E-409C-BE32-E72D297353CC}">
              <c16:uniqueId val="{00000004-CB71-4471-B7E4-3DB7790F65F6}"/>
            </c:ext>
          </c:extLst>
        </c:ser>
        <c:ser>
          <c:idx val="5"/>
          <c:order val="5"/>
          <c:tx>
            <c:strRef>
              <c:f>Acinetob!$AZ$4</c:f>
              <c:strCache>
                <c:ptCount val="1"/>
                <c:pt idx="0">
                  <c:v>Cefotaxim</c:v>
                </c:pt>
              </c:strCache>
            </c:strRef>
          </c:tx>
          <c:spPr>
            <a:solidFill>
              <a:srgbClr val="660066"/>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Acinetob!$AZ$5:$AZ$20</c:f>
              <c:numCache>
                <c:formatCode>0.00</c:formatCode>
                <c:ptCount val="16"/>
                <c:pt idx="0">
                  <c:v>0</c:v>
                </c:pt>
                <c:pt idx="1">
                  <c:v>0</c:v>
                </c:pt>
                <c:pt idx="2">
                  <c:v>0</c:v>
                </c:pt>
                <c:pt idx="3">
                  <c:v>0</c:v>
                </c:pt>
                <c:pt idx="4">
                  <c:v>0</c:v>
                </c:pt>
                <c:pt idx="5">
                  <c:v>0</c:v>
                </c:pt>
                <c:pt idx="6">
                  <c:v>2.1276595744680851</c:v>
                </c:pt>
                <c:pt idx="7">
                  <c:v>12.76595744680851</c:v>
                </c:pt>
                <c:pt idx="8">
                  <c:v>25.531914893617021</c:v>
                </c:pt>
                <c:pt idx="9">
                  <c:v>38.297872340425535</c:v>
                </c:pt>
                <c:pt idx="10">
                  <c:v>21.276595744680851</c:v>
                </c:pt>
                <c:pt idx="11">
                  <c:v>0</c:v>
                </c:pt>
                <c:pt idx="12">
                  <c:v>0</c:v>
                </c:pt>
                <c:pt idx="13">
                  <c:v>0</c:v>
                </c:pt>
                <c:pt idx="14">
                  <c:v>0</c:v>
                </c:pt>
                <c:pt idx="15">
                  <c:v>0</c:v>
                </c:pt>
              </c:numCache>
            </c:numRef>
          </c:val>
          <c:extLst>
            <c:ext xmlns:c16="http://schemas.microsoft.com/office/drawing/2014/chart" uri="{C3380CC4-5D6E-409C-BE32-E72D297353CC}">
              <c16:uniqueId val="{00000005-CB71-4471-B7E4-3DB7790F65F6}"/>
            </c:ext>
          </c:extLst>
        </c:ser>
        <c:ser>
          <c:idx val="6"/>
          <c:order val="6"/>
          <c:tx>
            <c:strRef>
              <c:f>Acinetob!$BA$4</c:f>
              <c:strCache>
                <c:ptCount val="1"/>
                <c:pt idx="0">
                  <c:v>Ceftazidim</c:v>
                </c:pt>
              </c:strCache>
            </c:strRef>
          </c:tx>
          <c:spPr>
            <a:solidFill>
              <a:srgbClr val="CC00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Acinetob!$BA$5:$BA$20</c:f>
              <c:numCache>
                <c:formatCode>0.00</c:formatCode>
                <c:ptCount val="16"/>
                <c:pt idx="0">
                  <c:v>0</c:v>
                </c:pt>
                <c:pt idx="1">
                  <c:v>0</c:v>
                </c:pt>
                <c:pt idx="2">
                  <c:v>0</c:v>
                </c:pt>
                <c:pt idx="3">
                  <c:v>0</c:v>
                </c:pt>
                <c:pt idx="4">
                  <c:v>0</c:v>
                </c:pt>
                <c:pt idx="5">
                  <c:v>6.3829787234042552</c:v>
                </c:pt>
                <c:pt idx="6">
                  <c:v>12.76595744680851</c:v>
                </c:pt>
                <c:pt idx="7">
                  <c:v>21.276595744680851</c:v>
                </c:pt>
                <c:pt idx="8">
                  <c:v>51.063829787234042</c:v>
                </c:pt>
                <c:pt idx="9">
                  <c:v>2.1276595744680851</c:v>
                </c:pt>
                <c:pt idx="10">
                  <c:v>0</c:v>
                </c:pt>
                <c:pt idx="11">
                  <c:v>2.1276595744680851</c:v>
                </c:pt>
                <c:pt idx="12">
                  <c:v>4.2553191489361701</c:v>
                </c:pt>
                <c:pt idx="13">
                  <c:v>0</c:v>
                </c:pt>
                <c:pt idx="14">
                  <c:v>0</c:v>
                </c:pt>
                <c:pt idx="15">
                  <c:v>0</c:v>
                </c:pt>
              </c:numCache>
            </c:numRef>
          </c:val>
          <c:extLst>
            <c:ext xmlns:c16="http://schemas.microsoft.com/office/drawing/2014/chart" uri="{C3380CC4-5D6E-409C-BE32-E72D297353CC}">
              <c16:uniqueId val="{00000006-CB71-4471-B7E4-3DB7790F65F6}"/>
            </c:ext>
          </c:extLst>
        </c:ser>
        <c:ser>
          <c:idx val="7"/>
          <c:order val="7"/>
          <c:tx>
            <c:strRef>
              <c:f>Acinetob!$BB$4</c:f>
              <c:strCache>
                <c:ptCount val="1"/>
                <c:pt idx="0">
                  <c:v>Cefuroxim</c:v>
                </c:pt>
              </c:strCache>
            </c:strRef>
          </c:tx>
          <c:spPr>
            <a:solidFill>
              <a:srgbClr val="FF66FF"/>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Acinetob!$BB$5:$BB$20</c:f>
              <c:numCache>
                <c:formatCode>0.00</c:formatCode>
                <c:ptCount val="16"/>
                <c:pt idx="0">
                  <c:v>0</c:v>
                </c:pt>
                <c:pt idx="1">
                  <c:v>0</c:v>
                </c:pt>
                <c:pt idx="2">
                  <c:v>0</c:v>
                </c:pt>
                <c:pt idx="3">
                  <c:v>0</c:v>
                </c:pt>
                <c:pt idx="4">
                  <c:v>0</c:v>
                </c:pt>
                <c:pt idx="5">
                  <c:v>0</c:v>
                </c:pt>
                <c:pt idx="6">
                  <c:v>0</c:v>
                </c:pt>
                <c:pt idx="7">
                  <c:v>4.2553191489361701</c:v>
                </c:pt>
                <c:pt idx="8">
                  <c:v>4.2553191489361701</c:v>
                </c:pt>
                <c:pt idx="9">
                  <c:v>10.638297872340425</c:v>
                </c:pt>
                <c:pt idx="10">
                  <c:v>34.042553191489361</c:v>
                </c:pt>
                <c:pt idx="11">
                  <c:v>27.659574468085108</c:v>
                </c:pt>
                <c:pt idx="12">
                  <c:v>19.148936170212767</c:v>
                </c:pt>
                <c:pt idx="13">
                  <c:v>0</c:v>
                </c:pt>
                <c:pt idx="14">
                  <c:v>0</c:v>
                </c:pt>
                <c:pt idx="15">
                  <c:v>0</c:v>
                </c:pt>
              </c:numCache>
            </c:numRef>
          </c:val>
          <c:extLst>
            <c:ext xmlns:c16="http://schemas.microsoft.com/office/drawing/2014/chart" uri="{C3380CC4-5D6E-409C-BE32-E72D297353CC}">
              <c16:uniqueId val="{00000007-CB71-4471-B7E4-3DB7790F65F6}"/>
            </c:ext>
          </c:extLst>
        </c:ser>
        <c:ser>
          <c:idx val="9"/>
          <c:order val="8"/>
          <c:tx>
            <c:strRef>
              <c:f>Acinetob!$BC$4</c:f>
              <c:strCache>
                <c:ptCount val="1"/>
                <c:pt idx="0">
                  <c:v>Imipenem</c:v>
                </c:pt>
              </c:strCache>
            </c:strRef>
          </c:tx>
          <c:spPr>
            <a:solidFill>
              <a:srgbClr val="0000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Acinetob!$BC$5:$BC$20</c:f>
              <c:numCache>
                <c:formatCode>0.00</c:formatCode>
                <c:ptCount val="16"/>
                <c:pt idx="0">
                  <c:v>0</c:v>
                </c:pt>
                <c:pt idx="1">
                  <c:v>0</c:v>
                </c:pt>
                <c:pt idx="2">
                  <c:v>68.085106382978722</c:v>
                </c:pt>
                <c:pt idx="3">
                  <c:v>0</c:v>
                </c:pt>
                <c:pt idx="4">
                  <c:v>23.404255319148938</c:v>
                </c:pt>
                <c:pt idx="5">
                  <c:v>2.1276595744680851</c:v>
                </c:pt>
                <c:pt idx="6">
                  <c:v>0</c:v>
                </c:pt>
                <c:pt idx="7">
                  <c:v>0</c:v>
                </c:pt>
                <c:pt idx="8">
                  <c:v>0</c:v>
                </c:pt>
                <c:pt idx="9">
                  <c:v>0</c:v>
                </c:pt>
                <c:pt idx="10">
                  <c:v>0</c:v>
                </c:pt>
                <c:pt idx="11">
                  <c:v>6.3829787234042552</c:v>
                </c:pt>
                <c:pt idx="12">
                  <c:v>0</c:v>
                </c:pt>
                <c:pt idx="13">
                  <c:v>0</c:v>
                </c:pt>
                <c:pt idx="14">
                  <c:v>0</c:v>
                </c:pt>
                <c:pt idx="15">
                  <c:v>0</c:v>
                </c:pt>
              </c:numCache>
            </c:numRef>
          </c:val>
          <c:extLst>
            <c:ext xmlns:c16="http://schemas.microsoft.com/office/drawing/2014/chart" uri="{C3380CC4-5D6E-409C-BE32-E72D297353CC}">
              <c16:uniqueId val="{00000008-CB71-4471-B7E4-3DB7790F65F6}"/>
            </c:ext>
          </c:extLst>
        </c:ser>
        <c:ser>
          <c:idx val="10"/>
          <c:order val="9"/>
          <c:tx>
            <c:strRef>
              <c:f>Acinetob!$BD$4</c:f>
              <c:strCache>
                <c:ptCount val="1"/>
                <c:pt idx="0">
                  <c:v>Meropenem</c:v>
                </c:pt>
              </c:strCache>
            </c:strRef>
          </c:tx>
          <c:spPr>
            <a:solidFill>
              <a:srgbClr val="0066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Acinetob!$BD$5:$BD$20</c:f>
              <c:numCache>
                <c:formatCode>0.00</c:formatCode>
                <c:ptCount val="16"/>
                <c:pt idx="0">
                  <c:v>0</c:v>
                </c:pt>
                <c:pt idx="1">
                  <c:v>0</c:v>
                </c:pt>
                <c:pt idx="2">
                  <c:v>31.914893617021278</c:v>
                </c:pt>
                <c:pt idx="3">
                  <c:v>0</c:v>
                </c:pt>
                <c:pt idx="4">
                  <c:v>40.425531914893618</c:v>
                </c:pt>
                <c:pt idx="5">
                  <c:v>17.021276595744681</c:v>
                </c:pt>
                <c:pt idx="6">
                  <c:v>4.2553191489361701</c:v>
                </c:pt>
                <c:pt idx="7">
                  <c:v>0</c:v>
                </c:pt>
                <c:pt idx="8">
                  <c:v>0</c:v>
                </c:pt>
                <c:pt idx="9">
                  <c:v>0</c:v>
                </c:pt>
                <c:pt idx="10">
                  <c:v>0</c:v>
                </c:pt>
                <c:pt idx="11">
                  <c:v>6.3829787234042552</c:v>
                </c:pt>
                <c:pt idx="12">
                  <c:v>0</c:v>
                </c:pt>
                <c:pt idx="13">
                  <c:v>0</c:v>
                </c:pt>
                <c:pt idx="14">
                  <c:v>0</c:v>
                </c:pt>
                <c:pt idx="15">
                  <c:v>0</c:v>
                </c:pt>
              </c:numCache>
            </c:numRef>
          </c:val>
          <c:extLst>
            <c:ext xmlns:c16="http://schemas.microsoft.com/office/drawing/2014/chart" uri="{C3380CC4-5D6E-409C-BE32-E72D297353CC}">
              <c16:uniqueId val="{00000009-CB71-4471-B7E4-3DB7790F65F6}"/>
            </c:ext>
          </c:extLst>
        </c:ser>
        <c:ser>
          <c:idx val="12"/>
          <c:order val="10"/>
          <c:tx>
            <c:strRef>
              <c:f>Acinetob!$BE$4</c:f>
              <c:strCache>
                <c:ptCount val="1"/>
                <c:pt idx="0">
                  <c:v>Colistin</c:v>
                </c:pt>
              </c:strCache>
            </c:strRef>
          </c:tx>
          <c:spPr>
            <a:solidFill>
              <a:srgbClr val="00CC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Acinetob!$BE$5:$BE$20</c:f>
              <c:numCache>
                <c:formatCode>0.00</c:formatCode>
                <c:ptCount val="16"/>
                <c:pt idx="0">
                  <c:v>0</c:v>
                </c:pt>
                <c:pt idx="1">
                  <c:v>0</c:v>
                </c:pt>
                <c:pt idx="2">
                  <c:v>0</c:v>
                </c:pt>
                <c:pt idx="3">
                  <c:v>0</c:v>
                </c:pt>
                <c:pt idx="4">
                  <c:v>13.043478260869565</c:v>
                </c:pt>
                <c:pt idx="5">
                  <c:v>39.130434782608695</c:v>
                </c:pt>
                <c:pt idx="6">
                  <c:v>41.304347826086953</c:v>
                </c:pt>
                <c:pt idx="7">
                  <c:v>6.5217391304347823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CB71-4471-B7E4-3DB7790F65F6}"/>
            </c:ext>
          </c:extLst>
        </c:ser>
        <c:ser>
          <c:idx val="13"/>
          <c:order val="11"/>
          <c:tx>
            <c:strRef>
              <c:f>Acinetob!$BF$4</c:f>
              <c:strCache>
                <c:ptCount val="1"/>
                <c:pt idx="0">
                  <c:v>Amikacin</c:v>
                </c:pt>
              </c:strCache>
            </c:strRef>
          </c:tx>
          <c:spPr>
            <a:solidFill>
              <a:schemeClr val="accent6">
                <a:lumMod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Acinetob!$BF$5:$BF$20</c:f>
              <c:numCache>
                <c:formatCode>0.00</c:formatCode>
                <c:ptCount val="16"/>
                <c:pt idx="0">
                  <c:v>0</c:v>
                </c:pt>
                <c:pt idx="1">
                  <c:v>0</c:v>
                </c:pt>
                <c:pt idx="2">
                  <c:v>0</c:v>
                </c:pt>
                <c:pt idx="3">
                  <c:v>0</c:v>
                </c:pt>
                <c:pt idx="4">
                  <c:v>21.739130434782609</c:v>
                </c:pt>
                <c:pt idx="5">
                  <c:v>0</c:v>
                </c:pt>
                <c:pt idx="6">
                  <c:v>54.347826086956523</c:v>
                </c:pt>
                <c:pt idx="7">
                  <c:v>17.391304347826086</c:v>
                </c:pt>
                <c:pt idx="8">
                  <c:v>4.3478260869565215</c:v>
                </c:pt>
                <c:pt idx="9">
                  <c:v>0</c:v>
                </c:pt>
                <c:pt idx="10">
                  <c:v>0</c:v>
                </c:pt>
                <c:pt idx="11">
                  <c:v>0</c:v>
                </c:pt>
                <c:pt idx="12">
                  <c:v>0</c:v>
                </c:pt>
                <c:pt idx="13">
                  <c:v>2.1739130434782608</c:v>
                </c:pt>
                <c:pt idx="14">
                  <c:v>0</c:v>
                </c:pt>
                <c:pt idx="15">
                  <c:v>0</c:v>
                </c:pt>
              </c:numCache>
            </c:numRef>
          </c:val>
          <c:extLst>
            <c:ext xmlns:c16="http://schemas.microsoft.com/office/drawing/2014/chart" uri="{C3380CC4-5D6E-409C-BE32-E72D297353CC}">
              <c16:uniqueId val="{0000000B-CB71-4471-B7E4-3DB7790F65F6}"/>
            </c:ext>
          </c:extLst>
        </c:ser>
        <c:ser>
          <c:idx val="14"/>
          <c:order val="12"/>
          <c:tx>
            <c:strRef>
              <c:f>Acinetob!$BG$4</c:f>
              <c:strCache>
                <c:ptCount val="1"/>
                <c:pt idx="0">
                  <c:v>Gentamicin</c:v>
                </c:pt>
              </c:strCache>
            </c:strRef>
          </c:tx>
          <c:spPr>
            <a:solidFill>
              <a:schemeClr val="accent6">
                <a:lumMod val="75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Acinetob!$BG$5:$BG$20</c:f>
              <c:numCache>
                <c:formatCode>0.00</c:formatCode>
                <c:ptCount val="16"/>
                <c:pt idx="0">
                  <c:v>0</c:v>
                </c:pt>
                <c:pt idx="1">
                  <c:v>0</c:v>
                </c:pt>
                <c:pt idx="2">
                  <c:v>2.1739130434782608</c:v>
                </c:pt>
                <c:pt idx="3">
                  <c:v>0</c:v>
                </c:pt>
                <c:pt idx="4">
                  <c:v>63.043478260869563</c:v>
                </c:pt>
                <c:pt idx="5">
                  <c:v>26.086956521739129</c:v>
                </c:pt>
                <c:pt idx="6">
                  <c:v>2.1739130434782608</c:v>
                </c:pt>
                <c:pt idx="7">
                  <c:v>2.1739130434782608</c:v>
                </c:pt>
                <c:pt idx="8">
                  <c:v>2.1739130434782608</c:v>
                </c:pt>
                <c:pt idx="9">
                  <c:v>0</c:v>
                </c:pt>
                <c:pt idx="10">
                  <c:v>2.1739130434782608</c:v>
                </c:pt>
                <c:pt idx="11">
                  <c:v>0</c:v>
                </c:pt>
                <c:pt idx="12">
                  <c:v>0</c:v>
                </c:pt>
                <c:pt idx="13">
                  <c:v>0</c:v>
                </c:pt>
                <c:pt idx="14">
                  <c:v>0</c:v>
                </c:pt>
                <c:pt idx="15">
                  <c:v>0</c:v>
                </c:pt>
              </c:numCache>
            </c:numRef>
          </c:val>
          <c:extLst>
            <c:ext xmlns:c16="http://schemas.microsoft.com/office/drawing/2014/chart" uri="{C3380CC4-5D6E-409C-BE32-E72D297353CC}">
              <c16:uniqueId val="{0000000C-CB71-4471-B7E4-3DB7790F65F6}"/>
            </c:ext>
          </c:extLst>
        </c:ser>
        <c:ser>
          <c:idx val="15"/>
          <c:order val="13"/>
          <c:tx>
            <c:strRef>
              <c:f>Acinetob!$BH$4</c:f>
              <c:strCache>
                <c:ptCount val="1"/>
                <c:pt idx="0">
                  <c:v>Tobramycin</c:v>
                </c:pt>
              </c:strCache>
            </c:strRef>
          </c:tx>
          <c:spPr>
            <a:solidFill>
              <a:schemeClr val="accent6">
                <a:lumMod val="20000"/>
                <a:lumOff val="8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Acinetob!$BH$5:$BH$20</c:f>
              <c:numCache>
                <c:formatCode>0.00</c:formatCode>
                <c:ptCount val="16"/>
                <c:pt idx="0">
                  <c:v>0</c:v>
                </c:pt>
                <c:pt idx="1">
                  <c:v>0</c:v>
                </c:pt>
                <c:pt idx="2">
                  <c:v>0</c:v>
                </c:pt>
                <c:pt idx="3">
                  <c:v>0</c:v>
                </c:pt>
                <c:pt idx="4">
                  <c:v>72.5</c:v>
                </c:pt>
                <c:pt idx="5">
                  <c:v>25</c:v>
                </c:pt>
                <c:pt idx="6">
                  <c:v>0</c:v>
                </c:pt>
                <c:pt idx="7">
                  <c:v>0</c:v>
                </c:pt>
                <c:pt idx="8">
                  <c:v>0</c:v>
                </c:pt>
                <c:pt idx="9">
                  <c:v>0</c:v>
                </c:pt>
                <c:pt idx="10">
                  <c:v>0</c:v>
                </c:pt>
                <c:pt idx="11">
                  <c:v>2.5</c:v>
                </c:pt>
                <c:pt idx="12">
                  <c:v>0</c:v>
                </c:pt>
                <c:pt idx="13">
                  <c:v>0</c:v>
                </c:pt>
                <c:pt idx="14">
                  <c:v>0</c:v>
                </c:pt>
                <c:pt idx="15">
                  <c:v>0</c:v>
                </c:pt>
              </c:numCache>
            </c:numRef>
          </c:val>
          <c:extLst>
            <c:ext xmlns:c16="http://schemas.microsoft.com/office/drawing/2014/chart" uri="{C3380CC4-5D6E-409C-BE32-E72D297353CC}">
              <c16:uniqueId val="{0000000D-CB71-4471-B7E4-3DB7790F65F6}"/>
            </c:ext>
          </c:extLst>
        </c:ser>
        <c:ser>
          <c:idx val="16"/>
          <c:order val="14"/>
          <c:tx>
            <c:strRef>
              <c:f>Acinetob!$BI$4</c:f>
              <c:strCache>
                <c:ptCount val="1"/>
                <c:pt idx="0">
                  <c:v>Fosfomycin</c:v>
                </c:pt>
              </c:strCache>
            </c:strRef>
          </c:tx>
          <c:spPr>
            <a:solidFill>
              <a:schemeClr val="bg2">
                <a:lumMod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Acinetob!$BI$5:$BI$20</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38.297872340425535</c:v>
                </c:pt>
                <c:pt idx="14">
                  <c:v>61.702127659574465</c:v>
                </c:pt>
                <c:pt idx="15">
                  <c:v>0</c:v>
                </c:pt>
              </c:numCache>
            </c:numRef>
          </c:val>
          <c:extLst>
            <c:ext xmlns:c16="http://schemas.microsoft.com/office/drawing/2014/chart" uri="{C3380CC4-5D6E-409C-BE32-E72D297353CC}">
              <c16:uniqueId val="{0000000E-CB71-4471-B7E4-3DB7790F65F6}"/>
            </c:ext>
          </c:extLst>
        </c:ser>
        <c:ser>
          <c:idx val="17"/>
          <c:order val="15"/>
          <c:tx>
            <c:strRef>
              <c:f>Acinetob!$BJ$4</c:f>
              <c:strCache>
                <c:ptCount val="1"/>
                <c:pt idx="0">
                  <c:v>Cotrimoxazol</c:v>
                </c:pt>
              </c:strCache>
            </c:strRef>
          </c:tx>
          <c:spPr>
            <a:solidFill>
              <a:schemeClr val="accent4">
                <a:lumMod val="75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Acinetob!$BJ$5:$BJ$20</c:f>
              <c:numCache>
                <c:formatCode>0.00</c:formatCode>
                <c:ptCount val="16"/>
                <c:pt idx="0">
                  <c:v>0</c:v>
                </c:pt>
                <c:pt idx="1">
                  <c:v>0</c:v>
                </c:pt>
                <c:pt idx="2">
                  <c:v>85.106382978723403</c:v>
                </c:pt>
                <c:pt idx="3">
                  <c:v>0</c:v>
                </c:pt>
                <c:pt idx="4">
                  <c:v>8.5106382978723403</c:v>
                </c:pt>
                <c:pt idx="5">
                  <c:v>4.2553191489361701</c:v>
                </c:pt>
                <c:pt idx="6">
                  <c:v>0</c:v>
                </c:pt>
                <c:pt idx="7">
                  <c:v>0</c:v>
                </c:pt>
                <c:pt idx="8">
                  <c:v>0</c:v>
                </c:pt>
                <c:pt idx="9">
                  <c:v>0</c:v>
                </c:pt>
                <c:pt idx="10">
                  <c:v>0</c:v>
                </c:pt>
                <c:pt idx="11">
                  <c:v>2.1276595744680851</c:v>
                </c:pt>
                <c:pt idx="12">
                  <c:v>0</c:v>
                </c:pt>
                <c:pt idx="13">
                  <c:v>0</c:v>
                </c:pt>
                <c:pt idx="14">
                  <c:v>0</c:v>
                </c:pt>
                <c:pt idx="15">
                  <c:v>0</c:v>
                </c:pt>
              </c:numCache>
            </c:numRef>
          </c:val>
          <c:extLst>
            <c:ext xmlns:c16="http://schemas.microsoft.com/office/drawing/2014/chart" uri="{C3380CC4-5D6E-409C-BE32-E72D297353CC}">
              <c16:uniqueId val="{0000000F-CB71-4471-B7E4-3DB7790F65F6}"/>
            </c:ext>
          </c:extLst>
        </c:ser>
        <c:ser>
          <c:idx val="18"/>
          <c:order val="16"/>
          <c:tx>
            <c:strRef>
              <c:f>Acinetob!$BK$4</c:f>
              <c:strCache>
                <c:ptCount val="1"/>
                <c:pt idx="0">
                  <c:v>Ciprofloxacin</c:v>
                </c:pt>
              </c:strCache>
            </c:strRef>
          </c:tx>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Acinetob!$BK$5:$BK$20</c:f>
              <c:numCache>
                <c:formatCode>0.00</c:formatCode>
                <c:ptCount val="16"/>
                <c:pt idx="0">
                  <c:v>0</c:v>
                </c:pt>
                <c:pt idx="1">
                  <c:v>0</c:v>
                </c:pt>
                <c:pt idx="2">
                  <c:v>8.5106382978723403</c:v>
                </c:pt>
                <c:pt idx="3">
                  <c:v>55.319148936170215</c:v>
                </c:pt>
                <c:pt idx="4">
                  <c:v>25.531914893617021</c:v>
                </c:pt>
                <c:pt idx="5">
                  <c:v>6.3829787234042552</c:v>
                </c:pt>
                <c:pt idx="6">
                  <c:v>0</c:v>
                </c:pt>
                <c:pt idx="7">
                  <c:v>0</c:v>
                </c:pt>
                <c:pt idx="8">
                  <c:v>0</c:v>
                </c:pt>
                <c:pt idx="9">
                  <c:v>4.2553191489361701</c:v>
                </c:pt>
                <c:pt idx="10">
                  <c:v>0</c:v>
                </c:pt>
                <c:pt idx="11">
                  <c:v>0</c:v>
                </c:pt>
                <c:pt idx="12">
                  <c:v>0</c:v>
                </c:pt>
                <c:pt idx="13">
                  <c:v>0</c:v>
                </c:pt>
                <c:pt idx="14">
                  <c:v>0</c:v>
                </c:pt>
                <c:pt idx="15">
                  <c:v>0</c:v>
                </c:pt>
              </c:numCache>
            </c:numRef>
          </c:val>
          <c:extLst>
            <c:ext xmlns:c16="http://schemas.microsoft.com/office/drawing/2014/chart" uri="{C3380CC4-5D6E-409C-BE32-E72D297353CC}">
              <c16:uniqueId val="{00000010-CB71-4471-B7E4-3DB7790F65F6}"/>
            </c:ext>
          </c:extLst>
        </c:ser>
        <c:ser>
          <c:idx val="19"/>
          <c:order val="17"/>
          <c:tx>
            <c:strRef>
              <c:f>Acinetob!$BL$4</c:f>
              <c:strCache>
                <c:ptCount val="1"/>
                <c:pt idx="0">
                  <c:v>Levofloxacin</c:v>
                </c:pt>
              </c:strCache>
            </c:strRef>
          </c:tx>
          <c:spPr>
            <a:solidFill>
              <a:schemeClr val="accent4">
                <a:lumMod val="60000"/>
                <a:lumOff val="4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Acinetob!$BL$5:$BL$20</c:f>
              <c:numCache>
                <c:formatCode>0.00</c:formatCode>
                <c:ptCount val="16"/>
                <c:pt idx="0">
                  <c:v>0</c:v>
                </c:pt>
                <c:pt idx="1">
                  <c:v>25.531914893617021</c:v>
                </c:pt>
                <c:pt idx="2">
                  <c:v>0</c:v>
                </c:pt>
                <c:pt idx="3">
                  <c:v>59.574468085106382</c:v>
                </c:pt>
                <c:pt idx="4">
                  <c:v>10.638297872340425</c:v>
                </c:pt>
                <c:pt idx="5">
                  <c:v>0</c:v>
                </c:pt>
                <c:pt idx="6">
                  <c:v>0</c:v>
                </c:pt>
                <c:pt idx="7">
                  <c:v>0</c:v>
                </c:pt>
                <c:pt idx="8">
                  <c:v>0</c:v>
                </c:pt>
                <c:pt idx="9">
                  <c:v>2.1276595744680851</c:v>
                </c:pt>
                <c:pt idx="10">
                  <c:v>2.1276595744680851</c:v>
                </c:pt>
                <c:pt idx="11">
                  <c:v>0</c:v>
                </c:pt>
                <c:pt idx="12">
                  <c:v>0</c:v>
                </c:pt>
                <c:pt idx="13">
                  <c:v>0</c:v>
                </c:pt>
                <c:pt idx="14">
                  <c:v>0</c:v>
                </c:pt>
                <c:pt idx="15">
                  <c:v>0</c:v>
                </c:pt>
              </c:numCache>
            </c:numRef>
          </c:val>
          <c:extLst>
            <c:ext xmlns:c16="http://schemas.microsoft.com/office/drawing/2014/chart" uri="{C3380CC4-5D6E-409C-BE32-E72D297353CC}">
              <c16:uniqueId val="{00000011-CB71-4471-B7E4-3DB7790F65F6}"/>
            </c:ext>
          </c:extLst>
        </c:ser>
        <c:ser>
          <c:idx val="20"/>
          <c:order val="18"/>
          <c:tx>
            <c:strRef>
              <c:f>Acinetob!$BM$4</c:f>
              <c:strCache>
                <c:ptCount val="1"/>
                <c:pt idx="0">
                  <c:v>Moxifloxacin</c:v>
                </c:pt>
              </c:strCache>
            </c:strRef>
          </c:tx>
          <c:spPr>
            <a:solidFill>
              <a:schemeClr val="accent4">
                <a:lumMod val="20000"/>
                <a:lumOff val="8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Acinetob!$BM$5:$BM$20</c:f>
              <c:numCache>
                <c:formatCode>0.00</c:formatCode>
                <c:ptCount val="16"/>
                <c:pt idx="0">
                  <c:v>0</c:v>
                </c:pt>
                <c:pt idx="1">
                  <c:v>8.5106382978723403</c:v>
                </c:pt>
                <c:pt idx="2">
                  <c:v>40.425531914893618</c:v>
                </c:pt>
                <c:pt idx="3">
                  <c:v>40.425531914893618</c:v>
                </c:pt>
                <c:pt idx="4">
                  <c:v>6.3829787234042552</c:v>
                </c:pt>
                <c:pt idx="5">
                  <c:v>0</c:v>
                </c:pt>
                <c:pt idx="6">
                  <c:v>0</c:v>
                </c:pt>
                <c:pt idx="7">
                  <c:v>0</c:v>
                </c:pt>
                <c:pt idx="8">
                  <c:v>0</c:v>
                </c:pt>
                <c:pt idx="9">
                  <c:v>4.2553191489361701</c:v>
                </c:pt>
                <c:pt idx="10">
                  <c:v>0</c:v>
                </c:pt>
                <c:pt idx="11">
                  <c:v>0</c:v>
                </c:pt>
                <c:pt idx="12">
                  <c:v>0</c:v>
                </c:pt>
                <c:pt idx="13">
                  <c:v>0</c:v>
                </c:pt>
                <c:pt idx="14">
                  <c:v>0</c:v>
                </c:pt>
                <c:pt idx="15">
                  <c:v>0</c:v>
                </c:pt>
              </c:numCache>
            </c:numRef>
          </c:val>
          <c:extLst>
            <c:ext xmlns:c16="http://schemas.microsoft.com/office/drawing/2014/chart" uri="{C3380CC4-5D6E-409C-BE32-E72D297353CC}">
              <c16:uniqueId val="{00000012-CB71-4471-B7E4-3DB7790F65F6}"/>
            </c:ext>
          </c:extLst>
        </c:ser>
        <c:ser>
          <c:idx val="21"/>
          <c:order val="19"/>
          <c:tx>
            <c:strRef>
              <c:f>Acinetob!$BN$4</c:f>
              <c:strCache>
                <c:ptCount val="1"/>
                <c:pt idx="0">
                  <c:v>Doxycyclin</c:v>
                </c:pt>
              </c:strCache>
            </c:strRef>
          </c:tx>
          <c:spPr>
            <a:solidFill>
              <a:schemeClr val="tx1">
                <a:lumMod val="50000"/>
                <a:lumOff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Acinetob!$BN$5:$BN$20</c:f>
              <c:numCache>
                <c:formatCode>0.00</c:formatCode>
                <c:ptCount val="16"/>
                <c:pt idx="0">
                  <c:v>0</c:v>
                </c:pt>
                <c:pt idx="1">
                  <c:v>0</c:v>
                </c:pt>
                <c:pt idx="2">
                  <c:v>76.59574468085107</c:v>
                </c:pt>
                <c:pt idx="3">
                  <c:v>0</c:v>
                </c:pt>
                <c:pt idx="4">
                  <c:v>17.021276595744681</c:v>
                </c:pt>
                <c:pt idx="5">
                  <c:v>4.2553191489361701</c:v>
                </c:pt>
                <c:pt idx="6">
                  <c:v>0</c:v>
                </c:pt>
                <c:pt idx="7">
                  <c:v>0</c:v>
                </c:pt>
                <c:pt idx="8">
                  <c:v>0</c:v>
                </c:pt>
                <c:pt idx="9">
                  <c:v>0</c:v>
                </c:pt>
                <c:pt idx="10">
                  <c:v>2.1276595744680851</c:v>
                </c:pt>
                <c:pt idx="11">
                  <c:v>0</c:v>
                </c:pt>
                <c:pt idx="12">
                  <c:v>0</c:v>
                </c:pt>
                <c:pt idx="13">
                  <c:v>0</c:v>
                </c:pt>
                <c:pt idx="14">
                  <c:v>0</c:v>
                </c:pt>
                <c:pt idx="15">
                  <c:v>0</c:v>
                </c:pt>
              </c:numCache>
            </c:numRef>
          </c:val>
          <c:extLst>
            <c:ext xmlns:c16="http://schemas.microsoft.com/office/drawing/2014/chart" uri="{C3380CC4-5D6E-409C-BE32-E72D297353CC}">
              <c16:uniqueId val="{00000013-CB71-4471-B7E4-3DB7790F65F6}"/>
            </c:ext>
          </c:extLst>
        </c:ser>
        <c:ser>
          <c:idx val="22"/>
          <c:order val="20"/>
          <c:tx>
            <c:strRef>
              <c:f>Acinetob!$BO$4</c:f>
              <c:strCache>
                <c:ptCount val="1"/>
                <c:pt idx="0">
                  <c:v>Tigecyclin</c:v>
                </c:pt>
              </c:strCache>
            </c:strRef>
          </c:tx>
          <c:spPr>
            <a:solidFill>
              <a:srgbClr val="CCFF66"/>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Acinetob!$BO$5:$BO$20</c:f>
              <c:numCache>
                <c:formatCode>0.00</c:formatCode>
                <c:ptCount val="16"/>
                <c:pt idx="0">
                  <c:v>0</c:v>
                </c:pt>
                <c:pt idx="1">
                  <c:v>59.574468085106382</c:v>
                </c:pt>
                <c:pt idx="2">
                  <c:v>0</c:v>
                </c:pt>
                <c:pt idx="3">
                  <c:v>25.531914893617021</c:v>
                </c:pt>
                <c:pt idx="4">
                  <c:v>8.5106382978723403</c:v>
                </c:pt>
                <c:pt idx="5">
                  <c:v>6.3829787234042552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B71-4471-B7E4-3DB7790F65F6}"/>
            </c:ext>
          </c:extLst>
        </c:ser>
        <c:dLbls>
          <c:showLegendKey val="0"/>
          <c:showVal val="0"/>
          <c:showCatName val="0"/>
          <c:showSerName val="0"/>
          <c:showPercent val="0"/>
          <c:showBubbleSize val="0"/>
        </c:dLbls>
        <c:gapWidth val="150"/>
        <c:shape val="box"/>
        <c:axId val="98524544"/>
        <c:axId val="98530816"/>
        <c:axId val="98503296"/>
      </c:bar3DChart>
      <c:catAx>
        <c:axId val="98524544"/>
        <c:scaling>
          <c:orientation val="minMax"/>
        </c:scaling>
        <c:delete val="0"/>
        <c:axPos val="b"/>
        <c:title>
          <c:tx>
            <c:rich>
              <a:bodyPr/>
              <a:lstStyle/>
              <a:p>
                <a:pPr>
                  <a:defRPr sz="1400"/>
                </a:pPr>
                <a:r>
                  <a:rPr lang="de-DE" sz="1400"/>
                  <a:t>mg/L</a:t>
                </a:r>
              </a:p>
            </c:rich>
          </c:tx>
          <c:layout>
            <c:manualLayout>
              <c:xMode val="edge"/>
              <c:yMode val="edge"/>
              <c:x val="0.30544831993900373"/>
              <c:y val="0.87906864820504882"/>
            </c:manualLayout>
          </c:layout>
          <c:overlay val="0"/>
        </c:title>
        <c:numFmt formatCode="General" sourceLinked="1"/>
        <c:majorTickMark val="out"/>
        <c:minorTickMark val="none"/>
        <c:tickLblPos val="nextTo"/>
        <c:txPr>
          <a:bodyPr rot="-5400000" vert="horz"/>
          <a:lstStyle/>
          <a:p>
            <a:pPr>
              <a:defRPr/>
            </a:pPr>
            <a:endParaRPr lang="de-DE"/>
          </a:p>
        </c:txPr>
        <c:crossAx val="98530816"/>
        <c:crosses val="autoZero"/>
        <c:auto val="1"/>
        <c:lblAlgn val="ctr"/>
        <c:lblOffset val="100"/>
        <c:tickLblSkip val="1"/>
        <c:noMultiLvlLbl val="0"/>
      </c:catAx>
      <c:valAx>
        <c:axId val="98530816"/>
        <c:scaling>
          <c:orientation val="minMax"/>
        </c:scaling>
        <c:delete val="0"/>
        <c:axPos val="l"/>
        <c:majorGridlines/>
        <c:title>
          <c:tx>
            <c:rich>
              <a:bodyPr rot="0" vert="horz"/>
              <a:lstStyle/>
              <a:p>
                <a:pPr>
                  <a:defRPr sz="1600"/>
                </a:pPr>
                <a:r>
                  <a:rPr lang="de-DE" sz="1600"/>
                  <a:t>%</a:t>
                </a:r>
              </a:p>
            </c:rich>
          </c:tx>
          <c:layout>
            <c:manualLayout>
              <c:xMode val="edge"/>
              <c:yMode val="edge"/>
              <c:x val="5.1459393210048554E-2"/>
              <c:y val="0.56096090914972663"/>
            </c:manualLayout>
          </c:layout>
          <c:overlay val="0"/>
        </c:title>
        <c:numFmt formatCode="0.00" sourceLinked="1"/>
        <c:majorTickMark val="out"/>
        <c:minorTickMark val="none"/>
        <c:tickLblPos val="nextTo"/>
        <c:crossAx val="98524544"/>
        <c:crosses val="autoZero"/>
        <c:crossBetween val="between"/>
      </c:valAx>
      <c:serAx>
        <c:axId val="98503296"/>
        <c:scaling>
          <c:orientation val="minMax"/>
        </c:scaling>
        <c:delete val="0"/>
        <c:axPos val="b"/>
        <c:majorTickMark val="out"/>
        <c:minorTickMark val="none"/>
        <c:tickLblPos val="nextTo"/>
        <c:txPr>
          <a:bodyPr rot="1500000" vert="horz" anchor="ctr" anchorCtr="0"/>
          <a:lstStyle/>
          <a:p>
            <a:pPr>
              <a:defRPr sz="1200"/>
            </a:pPr>
            <a:endParaRPr lang="de-DE"/>
          </a:p>
        </c:txPr>
        <c:crossAx val="9853081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0"/>
          <c:order val="0"/>
          <c:tx>
            <c:strRef>
              <c:f>Stemal!$AU$2</c:f>
              <c:strCache>
                <c:ptCount val="1"/>
                <c:pt idx="0">
                  <c:v>Ampicillin</c:v>
                </c:pt>
              </c:strCache>
            </c:strRef>
          </c:tx>
          <c:spPr>
            <a:solidFill>
              <a:srgbClr val="FF00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Stemal!$AU$3:$AU$18</c:f>
              <c:numCache>
                <c:formatCode>0.00</c:formatCode>
                <c:ptCount val="16"/>
                <c:pt idx="0">
                  <c:v>0</c:v>
                </c:pt>
                <c:pt idx="1">
                  <c:v>0</c:v>
                </c:pt>
                <c:pt idx="2">
                  <c:v>0</c:v>
                </c:pt>
                <c:pt idx="3">
                  <c:v>0</c:v>
                </c:pt>
                <c:pt idx="4">
                  <c:v>0</c:v>
                </c:pt>
                <c:pt idx="5">
                  <c:v>0</c:v>
                </c:pt>
                <c:pt idx="6">
                  <c:v>0</c:v>
                </c:pt>
                <c:pt idx="7">
                  <c:v>0.75757575757575757</c:v>
                </c:pt>
                <c:pt idx="8">
                  <c:v>0</c:v>
                </c:pt>
                <c:pt idx="9">
                  <c:v>0</c:v>
                </c:pt>
                <c:pt idx="10">
                  <c:v>0.75757575757575757</c:v>
                </c:pt>
                <c:pt idx="11">
                  <c:v>1.5151515151515151</c:v>
                </c:pt>
                <c:pt idx="12">
                  <c:v>96.969696969696969</c:v>
                </c:pt>
                <c:pt idx="13">
                  <c:v>0</c:v>
                </c:pt>
                <c:pt idx="14">
                  <c:v>0</c:v>
                </c:pt>
                <c:pt idx="15">
                  <c:v>0</c:v>
                </c:pt>
              </c:numCache>
            </c:numRef>
          </c:val>
          <c:extLst>
            <c:ext xmlns:c16="http://schemas.microsoft.com/office/drawing/2014/chart" uri="{C3380CC4-5D6E-409C-BE32-E72D297353CC}">
              <c16:uniqueId val="{00000000-84D6-4936-A304-90880CD6A9B5}"/>
            </c:ext>
          </c:extLst>
        </c:ser>
        <c:ser>
          <c:idx val="1"/>
          <c:order val="1"/>
          <c:tx>
            <c:strRef>
              <c:f>Stemal!$AV$2</c:f>
              <c:strCache>
                <c:ptCount val="1"/>
                <c:pt idx="0">
                  <c:v>Ampicillin/ Sulbactam</c:v>
                </c:pt>
              </c:strCache>
            </c:strRef>
          </c:tx>
          <c:spPr>
            <a:solidFill>
              <a:srgbClr val="FF505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Stemal!$AV$3:$AV$18</c:f>
              <c:numCache>
                <c:formatCode>0.00</c:formatCode>
                <c:ptCount val="16"/>
                <c:pt idx="0">
                  <c:v>0</c:v>
                </c:pt>
                <c:pt idx="1">
                  <c:v>0</c:v>
                </c:pt>
                <c:pt idx="2">
                  <c:v>0</c:v>
                </c:pt>
                <c:pt idx="3">
                  <c:v>0</c:v>
                </c:pt>
                <c:pt idx="4">
                  <c:v>0</c:v>
                </c:pt>
                <c:pt idx="5">
                  <c:v>0.74626865671641796</c:v>
                </c:pt>
                <c:pt idx="6">
                  <c:v>0.74626865671641796</c:v>
                </c:pt>
                <c:pt idx="7">
                  <c:v>0.74626865671641796</c:v>
                </c:pt>
                <c:pt idx="8">
                  <c:v>0.74626865671641796</c:v>
                </c:pt>
                <c:pt idx="9">
                  <c:v>0.74626865671641796</c:v>
                </c:pt>
                <c:pt idx="10">
                  <c:v>0</c:v>
                </c:pt>
                <c:pt idx="11">
                  <c:v>3.7313432835820897</c:v>
                </c:pt>
                <c:pt idx="12">
                  <c:v>92.537313432835816</c:v>
                </c:pt>
                <c:pt idx="13">
                  <c:v>0</c:v>
                </c:pt>
                <c:pt idx="14">
                  <c:v>0</c:v>
                </c:pt>
                <c:pt idx="15">
                  <c:v>0</c:v>
                </c:pt>
              </c:numCache>
            </c:numRef>
          </c:val>
          <c:extLst>
            <c:ext xmlns:c16="http://schemas.microsoft.com/office/drawing/2014/chart" uri="{C3380CC4-5D6E-409C-BE32-E72D297353CC}">
              <c16:uniqueId val="{00000001-84D6-4936-A304-90880CD6A9B5}"/>
            </c:ext>
          </c:extLst>
        </c:ser>
        <c:ser>
          <c:idx val="2"/>
          <c:order val="2"/>
          <c:tx>
            <c:strRef>
              <c:f>Stemal!$AW$2</c:f>
              <c:strCache>
                <c:ptCount val="1"/>
                <c:pt idx="0">
                  <c:v>Piperacillin</c:v>
                </c:pt>
              </c:strCache>
            </c:strRef>
          </c:tx>
          <c:spPr>
            <a:solidFill>
              <a:srgbClr val="FF7C8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Stemal!$AW$3:$AW$18</c:f>
              <c:numCache>
                <c:formatCode>0.00</c:formatCode>
                <c:ptCount val="16"/>
                <c:pt idx="0">
                  <c:v>0</c:v>
                </c:pt>
                <c:pt idx="1">
                  <c:v>0</c:v>
                </c:pt>
                <c:pt idx="2">
                  <c:v>0</c:v>
                </c:pt>
                <c:pt idx="3">
                  <c:v>0</c:v>
                </c:pt>
                <c:pt idx="4">
                  <c:v>0</c:v>
                </c:pt>
                <c:pt idx="5">
                  <c:v>0</c:v>
                </c:pt>
                <c:pt idx="6">
                  <c:v>0</c:v>
                </c:pt>
                <c:pt idx="7">
                  <c:v>1.5151515151515151</c:v>
                </c:pt>
                <c:pt idx="8">
                  <c:v>1.5151515151515151</c:v>
                </c:pt>
                <c:pt idx="9">
                  <c:v>2.2727272727272729</c:v>
                </c:pt>
                <c:pt idx="10">
                  <c:v>1.5151515151515151</c:v>
                </c:pt>
                <c:pt idx="11">
                  <c:v>3.7878787878787881</c:v>
                </c:pt>
                <c:pt idx="12">
                  <c:v>7.5757575757575761</c:v>
                </c:pt>
                <c:pt idx="13">
                  <c:v>81.818181818181813</c:v>
                </c:pt>
                <c:pt idx="14">
                  <c:v>0</c:v>
                </c:pt>
                <c:pt idx="15">
                  <c:v>0</c:v>
                </c:pt>
              </c:numCache>
            </c:numRef>
          </c:val>
          <c:extLst>
            <c:ext xmlns:c16="http://schemas.microsoft.com/office/drawing/2014/chart" uri="{C3380CC4-5D6E-409C-BE32-E72D297353CC}">
              <c16:uniqueId val="{00000002-84D6-4936-A304-90880CD6A9B5}"/>
            </c:ext>
          </c:extLst>
        </c:ser>
        <c:ser>
          <c:idx val="3"/>
          <c:order val="3"/>
          <c:tx>
            <c:strRef>
              <c:f>Stemal!$AX$2</c:f>
              <c:strCache>
                <c:ptCount val="1"/>
                <c:pt idx="0">
                  <c:v>Piperacillin/ Tazobactam</c:v>
                </c:pt>
              </c:strCache>
            </c:strRef>
          </c:tx>
          <c:spPr>
            <a:solidFill>
              <a:srgbClr val="FFCC99"/>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Stemal!$AX$3:$AX$18</c:f>
              <c:numCache>
                <c:formatCode>0.00</c:formatCode>
                <c:ptCount val="16"/>
                <c:pt idx="0">
                  <c:v>0</c:v>
                </c:pt>
                <c:pt idx="1">
                  <c:v>0</c:v>
                </c:pt>
                <c:pt idx="2">
                  <c:v>0</c:v>
                </c:pt>
                <c:pt idx="3">
                  <c:v>0</c:v>
                </c:pt>
                <c:pt idx="4">
                  <c:v>0.74626865671641796</c:v>
                </c:pt>
                <c:pt idx="5">
                  <c:v>0</c:v>
                </c:pt>
                <c:pt idx="6">
                  <c:v>0</c:v>
                </c:pt>
                <c:pt idx="7">
                  <c:v>2.2388059701492535</c:v>
                </c:pt>
                <c:pt idx="8">
                  <c:v>0</c:v>
                </c:pt>
                <c:pt idx="9">
                  <c:v>3.7313432835820897</c:v>
                </c:pt>
                <c:pt idx="10">
                  <c:v>6.7164179104477615</c:v>
                </c:pt>
                <c:pt idx="11">
                  <c:v>11.194029850746269</c:v>
                </c:pt>
                <c:pt idx="12">
                  <c:v>11.194029850746269</c:v>
                </c:pt>
                <c:pt idx="13">
                  <c:v>64.179104477611943</c:v>
                </c:pt>
                <c:pt idx="14">
                  <c:v>0</c:v>
                </c:pt>
                <c:pt idx="15">
                  <c:v>0</c:v>
                </c:pt>
              </c:numCache>
            </c:numRef>
          </c:val>
          <c:extLst>
            <c:ext xmlns:c16="http://schemas.microsoft.com/office/drawing/2014/chart" uri="{C3380CC4-5D6E-409C-BE32-E72D297353CC}">
              <c16:uniqueId val="{00000003-84D6-4936-A304-90880CD6A9B5}"/>
            </c:ext>
          </c:extLst>
        </c:ser>
        <c:ser>
          <c:idx val="4"/>
          <c:order val="4"/>
          <c:tx>
            <c:strRef>
              <c:f>Stemal!$AY$2</c:f>
              <c:strCache>
                <c:ptCount val="1"/>
                <c:pt idx="0">
                  <c:v>Aztreonam</c:v>
                </c:pt>
              </c:strCache>
            </c:strRef>
          </c:tx>
          <c:spPr>
            <a:solidFill>
              <a:srgbClr val="FFFF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Stemal!$AY$3:$AY$18</c:f>
              <c:numCache>
                <c:formatCode>0.00</c:formatCode>
                <c:ptCount val="16"/>
                <c:pt idx="0">
                  <c:v>0</c:v>
                </c:pt>
                <c:pt idx="1">
                  <c:v>0</c:v>
                </c:pt>
                <c:pt idx="2">
                  <c:v>0</c:v>
                </c:pt>
                <c:pt idx="3">
                  <c:v>0</c:v>
                </c:pt>
                <c:pt idx="4">
                  <c:v>0</c:v>
                </c:pt>
                <c:pt idx="5">
                  <c:v>0</c:v>
                </c:pt>
                <c:pt idx="6">
                  <c:v>0</c:v>
                </c:pt>
                <c:pt idx="7">
                  <c:v>0</c:v>
                </c:pt>
                <c:pt idx="8">
                  <c:v>0</c:v>
                </c:pt>
                <c:pt idx="9">
                  <c:v>3.0303030303030303</c:v>
                </c:pt>
                <c:pt idx="10">
                  <c:v>1.5151515151515151</c:v>
                </c:pt>
                <c:pt idx="11">
                  <c:v>95.454545454545453</c:v>
                </c:pt>
                <c:pt idx="12">
                  <c:v>0</c:v>
                </c:pt>
                <c:pt idx="13">
                  <c:v>0</c:v>
                </c:pt>
                <c:pt idx="14">
                  <c:v>0</c:v>
                </c:pt>
                <c:pt idx="15">
                  <c:v>0</c:v>
                </c:pt>
              </c:numCache>
            </c:numRef>
          </c:val>
          <c:extLst>
            <c:ext xmlns:c16="http://schemas.microsoft.com/office/drawing/2014/chart" uri="{C3380CC4-5D6E-409C-BE32-E72D297353CC}">
              <c16:uniqueId val="{00000004-84D6-4936-A304-90880CD6A9B5}"/>
            </c:ext>
          </c:extLst>
        </c:ser>
        <c:ser>
          <c:idx val="5"/>
          <c:order val="5"/>
          <c:tx>
            <c:strRef>
              <c:f>Stemal!$AZ$2</c:f>
              <c:strCache>
                <c:ptCount val="1"/>
                <c:pt idx="0">
                  <c:v>Cefotaxim</c:v>
                </c:pt>
              </c:strCache>
            </c:strRef>
          </c:tx>
          <c:spPr>
            <a:solidFill>
              <a:srgbClr val="660066"/>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Stemal!$AZ$3:$AZ$18</c:f>
              <c:numCache>
                <c:formatCode>0.00</c:formatCode>
                <c:ptCount val="16"/>
                <c:pt idx="0">
                  <c:v>0</c:v>
                </c:pt>
                <c:pt idx="1">
                  <c:v>0</c:v>
                </c:pt>
                <c:pt idx="2">
                  <c:v>0</c:v>
                </c:pt>
                <c:pt idx="3">
                  <c:v>0</c:v>
                </c:pt>
                <c:pt idx="4">
                  <c:v>0</c:v>
                </c:pt>
                <c:pt idx="5">
                  <c:v>0</c:v>
                </c:pt>
                <c:pt idx="6">
                  <c:v>0</c:v>
                </c:pt>
                <c:pt idx="7">
                  <c:v>0.74626865671641796</c:v>
                </c:pt>
                <c:pt idx="8">
                  <c:v>0.74626865671641796</c:v>
                </c:pt>
                <c:pt idx="9">
                  <c:v>3.7313432835820897</c:v>
                </c:pt>
                <c:pt idx="10">
                  <c:v>94.776119402985074</c:v>
                </c:pt>
                <c:pt idx="11">
                  <c:v>0</c:v>
                </c:pt>
                <c:pt idx="12">
                  <c:v>0</c:v>
                </c:pt>
                <c:pt idx="13">
                  <c:v>0</c:v>
                </c:pt>
                <c:pt idx="14">
                  <c:v>0</c:v>
                </c:pt>
                <c:pt idx="15">
                  <c:v>0</c:v>
                </c:pt>
              </c:numCache>
            </c:numRef>
          </c:val>
          <c:extLst>
            <c:ext xmlns:c16="http://schemas.microsoft.com/office/drawing/2014/chart" uri="{C3380CC4-5D6E-409C-BE32-E72D297353CC}">
              <c16:uniqueId val="{00000005-84D6-4936-A304-90880CD6A9B5}"/>
            </c:ext>
          </c:extLst>
        </c:ser>
        <c:ser>
          <c:idx val="6"/>
          <c:order val="6"/>
          <c:tx>
            <c:strRef>
              <c:f>Stemal!$BA$2</c:f>
              <c:strCache>
                <c:ptCount val="1"/>
                <c:pt idx="0">
                  <c:v>Ceftazidim</c:v>
                </c:pt>
              </c:strCache>
            </c:strRef>
          </c:tx>
          <c:spPr>
            <a:solidFill>
              <a:srgbClr val="CC00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Stemal!$BA$3:$BA$18</c:f>
              <c:numCache>
                <c:formatCode>0.00</c:formatCode>
                <c:ptCount val="16"/>
                <c:pt idx="0">
                  <c:v>0</c:v>
                </c:pt>
                <c:pt idx="1">
                  <c:v>0</c:v>
                </c:pt>
                <c:pt idx="2">
                  <c:v>0</c:v>
                </c:pt>
                <c:pt idx="3">
                  <c:v>0</c:v>
                </c:pt>
                <c:pt idx="4">
                  <c:v>0</c:v>
                </c:pt>
                <c:pt idx="5">
                  <c:v>1.5151515151515151</c:v>
                </c:pt>
                <c:pt idx="6">
                  <c:v>8.3333333333333339</c:v>
                </c:pt>
                <c:pt idx="7">
                  <c:v>11.363636363636363</c:v>
                </c:pt>
                <c:pt idx="8">
                  <c:v>11.363636363636363</c:v>
                </c:pt>
                <c:pt idx="9">
                  <c:v>9.8484848484848477</c:v>
                </c:pt>
                <c:pt idx="10">
                  <c:v>12.121212121212121</c:v>
                </c:pt>
                <c:pt idx="11">
                  <c:v>13.636363636363637</c:v>
                </c:pt>
                <c:pt idx="12">
                  <c:v>31.818181818181817</c:v>
                </c:pt>
                <c:pt idx="13">
                  <c:v>0</c:v>
                </c:pt>
                <c:pt idx="14">
                  <c:v>0</c:v>
                </c:pt>
                <c:pt idx="15">
                  <c:v>0</c:v>
                </c:pt>
              </c:numCache>
            </c:numRef>
          </c:val>
          <c:extLst>
            <c:ext xmlns:c16="http://schemas.microsoft.com/office/drawing/2014/chart" uri="{C3380CC4-5D6E-409C-BE32-E72D297353CC}">
              <c16:uniqueId val="{00000006-84D6-4936-A304-90880CD6A9B5}"/>
            </c:ext>
          </c:extLst>
        </c:ser>
        <c:ser>
          <c:idx val="7"/>
          <c:order val="7"/>
          <c:tx>
            <c:strRef>
              <c:f>Stemal!$BB$2</c:f>
              <c:strCache>
                <c:ptCount val="1"/>
                <c:pt idx="0">
                  <c:v>Cefuroxim</c:v>
                </c:pt>
              </c:strCache>
            </c:strRef>
          </c:tx>
          <c:spPr>
            <a:solidFill>
              <a:srgbClr val="FF66FF"/>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Stemal!$BB$3:$BB$18</c:f>
              <c:numCache>
                <c:formatCode>0.00</c:formatCode>
                <c:ptCount val="16"/>
                <c:pt idx="0">
                  <c:v>0</c:v>
                </c:pt>
                <c:pt idx="1">
                  <c:v>0</c:v>
                </c:pt>
                <c:pt idx="2">
                  <c:v>0</c:v>
                </c:pt>
                <c:pt idx="3">
                  <c:v>0</c:v>
                </c:pt>
                <c:pt idx="4">
                  <c:v>0</c:v>
                </c:pt>
                <c:pt idx="5">
                  <c:v>0</c:v>
                </c:pt>
                <c:pt idx="6">
                  <c:v>0</c:v>
                </c:pt>
                <c:pt idx="7">
                  <c:v>0</c:v>
                </c:pt>
                <c:pt idx="8">
                  <c:v>0</c:v>
                </c:pt>
                <c:pt idx="9">
                  <c:v>0</c:v>
                </c:pt>
                <c:pt idx="10">
                  <c:v>0</c:v>
                </c:pt>
                <c:pt idx="11">
                  <c:v>0.74626865671641796</c:v>
                </c:pt>
                <c:pt idx="12">
                  <c:v>99.253731343283576</c:v>
                </c:pt>
                <c:pt idx="13">
                  <c:v>0</c:v>
                </c:pt>
                <c:pt idx="14">
                  <c:v>0</c:v>
                </c:pt>
                <c:pt idx="15">
                  <c:v>0</c:v>
                </c:pt>
              </c:numCache>
            </c:numRef>
          </c:val>
          <c:extLst>
            <c:ext xmlns:c16="http://schemas.microsoft.com/office/drawing/2014/chart" uri="{C3380CC4-5D6E-409C-BE32-E72D297353CC}">
              <c16:uniqueId val="{00000007-84D6-4936-A304-90880CD6A9B5}"/>
            </c:ext>
          </c:extLst>
        </c:ser>
        <c:ser>
          <c:idx val="9"/>
          <c:order val="8"/>
          <c:tx>
            <c:strRef>
              <c:f>Stemal!$BC$2</c:f>
              <c:strCache>
                <c:ptCount val="1"/>
                <c:pt idx="0">
                  <c:v>Imipenem</c:v>
                </c:pt>
              </c:strCache>
            </c:strRef>
          </c:tx>
          <c:spPr>
            <a:solidFill>
              <a:srgbClr val="0000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Stemal!$BC$3:$BC$18</c:f>
              <c:numCache>
                <c:formatCode>0.00</c:formatCode>
                <c:ptCount val="16"/>
                <c:pt idx="0">
                  <c:v>0</c:v>
                </c:pt>
                <c:pt idx="1">
                  <c:v>0</c:v>
                </c:pt>
                <c:pt idx="2">
                  <c:v>0</c:v>
                </c:pt>
                <c:pt idx="3">
                  <c:v>0</c:v>
                </c:pt>
                <c:pt idx="4">
                  <c:v>0</c:v>
                </c:pt>
                <c:pt idx="5">
                  <c:v>0</c:v>
                </c:pt>
                <c:pt idx="6">
                  <c:v>0</c:v>
                </c:pt>
                <c:pt idx="7">
                  <c:v>0</c:v>
                </c:pt>
                <c:pt idx="8">
                  <c:v>0.74626865671641796</c:v>
                </c:pt>
                <c:pt idx="9">
                  <c:v>0.74626865671641796</c:v>
                </c:pt>
                <c:pt idx="10">
                  <c:v>1.4925373134328359</c:v>
                </c:pt>
                <c:pt idx="11">
                  <c:v>97.014925373134332</c:v>
                </c:pt>
                <c:pt idx="12">
                  <c:v>0</c:v>
                </c:pt>
                <c:pt idx="13">
                  <c:v>0</c:v>
                </c:pt>
                <c:pt idx="14">
                  <c:v>0</c:v>
                </c:pt>
                <c:pt idx="15">
                  <c:v>0</c:v>
                </c:pt>
              </c:numCache>
            </c:numRef>
          </c:val>
          <c:extLst>
            <c:ext xmlns:c16="http://schemas.microsoft.com/office/drawing/2014/chart" uri="{C3380CC4-5D6E-409C-BE32-E72D297353CC}">
              <c16:uniqueId val="{00000009-84D6-4936-A304-90880CD6A9B5}"/>
            </c:ext>
          </c:extLst>
        </c:ser>
        <c:ser>
          <c:idx val="10"/>
          <c:order val="9"/>
          <c:tx>
            <c:strRef>
              <c:f>Stemal!$BD$2</c:f>
              <c:strCache>
                <c:ptCount val="1"/>
                <c:pt idx="0">
                  <c:v>Meropenem</c:v>
                </c:pt>
              </c:strCache>
            </c:strRef>
          </c:tx>
          <c:spPr>
            <a:solidFill>
              <a:srgbClr val="0066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Stemal!$BD$3:$BD$18</c:f>
              <c:numCache>
                <c:formatCode>0.00</c:formatCode>
                <c:ptCount val="16"/>
                <c:pt idx="0">
                  <c:v>0</c:v>
                </c:pt>
                <c:pt idx="1">
                  <c:v>0</c:v>
                </c:pt>
                <c:pt idx="2">
                  <c:v>0</c:v>
                </c:pt>
                <c:pt idx="3">
                  <c:v>0</c:v>
                </c:pt>
                <c:pt idx="4">
                  <c:v>0</c:v>
                </c:pt>
                <c:pt idx="5">
                  <c:v>1.4925373134328359</c:v>
                </c:pt>
                <c:pt idx="6">
                  <c:v>0</c:v>
                </c:pt>
                <c:pt idx="7">
                  <c:v>0.74626865671641796</c:v>
                </c:pt>
                <c:pt idx="8">
                  <c:v>0.74626865671641796</c:v>
                </c:pt>
                <c:pt idx="9">
                  <c:v>0.74626865671641796</c:v>
                </c:pt>
                <c:pt idx="10">
                  <c:v>5.9701492537313436</c:v>
                </c:pt>
                <c:pt idx="11">
                  <c:v>90.298507462686572</c:v>
                </c:pt>
                <c:pt idx="12">
                  <c:v>0</c:v>
                </c:pt>
                <c:pt idx="13">
                  <c:v>0</c:v>
                </c:pt>
                <c:pt idx="14">
                  <c:v>0</c:v>
                </c:pt>
                <c:pt idx="15">
                  <c:v>0</c:v>
                </c:pt>
              </c:numCache>
            </c:numRef>
          </c:val>
          <c:extLst>
            <c:ext xmlns:c16="http://schemas.microsoft.com/office/drawing/2014/chart" uri="{C3380CC4-5D6E-409C-BE32-E72D297353CC}">
              <c16:uniqueId val="{0000000A-84D6-4936-A304-90880CD6A9B5}"/>
            </c:ext>
          </c:extLst>
        </c:ser>
        <c:ser>
          <c:idx val="12"/>
          <c:order val="10"/>
          <c:tx>
            <c:strRef>
              <c:f>Stemal!$BE$2</c:f>
              <c:strCache>
                <c:ptCount val="1"/>
                <c:pt idx="0">
                  <c:v>Colistin</c:v>
                </c:pt>
              </c:strCache>
            </c:strRef>
          </c:tx>
          <c:spPr>
            <a:solidFill>
              <a:srgbClr val="00CC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Stemal!$BE$3:$BE$18</c:f>
              <c:numCache>
                <c:formatCode>0.00</c:formatCode>
                <c:ptCount val="16"/>
                <c:pt idx="0">
                  <c:v>0</c:v>
                </c:pt>
                <c:pt idx="1">
                  <c:v>0</c:v>
                </c:pt>
                <c:pt idx="2">
                  <c:v>0</c:v>
                </c:pt>
                <c:pt idx="3">
                  <c:v>0.81300813008130079</c:v>
                </c:pt>
                <c:pt idx="4">
                  <c:v>2.4390243902439024</c:v>
                </c:pt>
                <c:pt idx="5">
                  <c:v>4.0650406504065044</c:v>
                </c:pt>
                <c:pt idx="6">
                  <c:v>11.382113821138212</c:v>
                </c:pt>
                <c:pt idx="7">
                  <c:v>4.0650406504065044</c:v>
                </c:pt>
                <c:pt idx="8">
                  <c:v>6.5040650406504064</c:v>
                </c:pt>
                <c:pt idx="9">
                  <c:v>13.821138211382113</c:v>
                </c:pt>
                <c:pt idx="10">
                  <c:v>56.91056910569106</c:v>
                </c:pt>
                <c:pt idx="11">
                  <c:v>0</c:v>
                </c:pt>
                <c:pt idx="12">
                  <c:v>0</c:v>
                </c:pt>
                <c:pt idx="13">
                  <c:v>0</c:v>
                </c:pt>
                <c:pt idx="14">
                  <c:v>0</c:v>
                </c:pt>
                <c:pt idx="15">
                  <c:v>0</c:v>
                </c:pt>
              </c:numCache>
            </c:numRef>
          </c:val>
          <c:extLst>
            <c:ext xmlns:c16="http://schemas.microsoft.com/office/drawing/2014/chart" uri="{C3380CC4-5D6E-409C-BE32-E72D297353CC}">
              <c16:uniqueId val="{0000000C-84D6-4936-A304-90880CD6A9B5}"/>
            </c:ext>
          </c:extLst>
        </c:ser>
        <c:ser>
          <c:idx val="13"/>
          <c:order val="11"/>
          <c:tx>
            <c:strRef>
              <c:f>Stemal!$BF$2</c:f>
              <c:strCache>
                <c:ptCount val="1"/>
                <c:pt idx="0">
                  <c:v>Amikacin</c:v>
                </c:pt>
              </c:strCache>
            </c:strRef>
          </c:tx>
          <c:spPr>
            <a:solidFill>
              <a:schemeClr val="accent6">
                <a:lumMod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Stemal!$BF$3:$BF$18</c:f>
              <c:numCache>
                <c:formatCode>0.00</c:formatCode>
                <c:ptCount val="16"/>
                <c:pt idx="0">
                  <c:v>0</c:v>
                </c:pt>
                <c:pt idx="1">
                  <c:v>0</c:v>
                </c:pt>
                <c:pt idx="2">
                  <c:v>0</c:v>
                </c:pt>
                <c:pt idx="3">
                  <c:v>0</c:v>
                </c:pt>
                <c:pt idx="4">
                  <c:v>0.79365079365079361</c:v>
                </c:pt>
                <c:pt idx="5">
                  <c:v>0</c:v>
                </c:pt>
                <c:pt idx="6">
                  <c:v>0</c:v>
                </c:pt>
                <c:pt idx="7">
                  <c:v>7.1428571428571432</c:v>
                </c:pt>
                <c:pt idx="8">
                  <c:v>14.285714285714286</c:v>
                </c:pt>
                <c:pt idx="9">
                  <c:v>11.111111111111111</c:v>
                </c:pt>
                <c:pt idx="10">
                  <c:v>20.634920634920636</c:v>
                </c:pt>
                <c:pt idx="11">
                  <c:v>16.666666666666668</c:v>
                </c:pt>
                <c:pt idx="12">
                  <c:v>19.841269841269842</c:v>
                </c:pt>
                <c:pt idx="13">
                  <c:v>9.5238095238095237</c:v>
                </c:pt>
                <c:pt idx="14">
                  <c:v>0</c:v>
                </c:pt>
                <c:pt idx="15">
                  <c:v>0</c:v>
                </c:pt>
              </c:numCache>
            </c:numRef>
          </c:val>
          <c:extLst>
            <c:ext xmlns:c16="http://schemas.microsoft.com/office/drawing/2014/chart" uri="{C3380CC4-5D6E-409C-BE32-E72D297353CC}">
              <c16:uniqueId val="{0000000D-84D6-4936-A304-90880CD6A9B5}"/>
            </c:ext>
          </c:extLst>
        </c:ser>
        <c:ser>
          <c:idx val="14"/>
          <c:order val="12"/>
          <c:tx>
            <c:strRef>
              <c:f>Stemal!$BG$2</c:f>
              <c:strCache>
                <c:ptCount val="1"/>
                <c:pt idx="0">
                  <c:v>Gentamicin</c:v>
                </c:pt>
              </c:strCache>
            </c:strRef>
          </c:tx>
          <c:spPr>
            <a:solidFill>
              <a:schemeClr val="accent6">
                <a:lumMod val="75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Stemal!$BG$3:$BG$18</c:f>
              <c:numCache>
                <c:formatCode>0.00</c:formatCode>
                <c:ptCount val="16"/>
                <c:pt idx="0">
                  <c:v>0</c:v>
                </c:pt>
                <c:pt idx="1">
                  <c:v>0</c:v>
                </c:pt>
                <c:pt idx="2">
                  <c:v>0</c:v>
                </c:pt>
                <c:pt idx="3">
                  <c:v>0</c:v>
                </c:pt>
                <c:pt idx="4">
                  <c:v>0.79365079365079361</c:v>
                </c:pt>
                <c:pt idx="5">
                  <c:v>3.9682539682539684</c:v>
                </c:pt>
                <c:pt idx="6">
                  <c:v>13.492063492063492</c:v>
                </c:pt>
                <c:pt idx="7">
                  <c:v>17.460317460317459</c:v>
                </c:pt>
                <c:pt idx="8">
                  <c:v>12.698412698412698</c:v>
                </c:pt>
                <c:pt idx="9">
                  <c:v>16.666666666666668</c:v>
                </c:pt>
                <c:pt idx="10">
                  <c:v>34.920634920634917</c:v>
                </c:pt>
                <c:pt idx="11">
                  <c:v>0</c:v>
                </c:pt>
                <c:pt idx="12">
                  <c:v>0</c:v>
                </c:pt>
                <c:pt idx="13">
                  <c:v>0</c:v>
                </c:pt>
                <c:pt idx="14">
                  <c:v>0</c:v>
                </c:pt>
                <c:pt idx="15">
                  <c:v>0</c:v>
                </c:pt>
              </c:numCache>
            </c:numRef>
          </c:val>
          <c:extLst>
            <c:ext xmlns:c16="http://schemas.microsoft.com/office/drawing/2014/chart" uri="{C3380CC4-5D6E-409C-BE32-E72D297353CC}">
              <c16:uniqueId val="{0000000E-84D6-4936-A304-90880CD6A9B5}"/>
            </c:ext>
          </c:extLst>
        </c:ser>
        <c:ser>
          <c:idx val="15"/>
          <c:order val="13"/>
          <c:tx>
            <c:strRef>
              <c:f>Stemal!$BH$2</c:f>
              <c:strCache>
                <c:ptCount val="1"/>
                <c:pt idx="0">
                  <c:v>Tobramycin</c:v>
                </c:pt>
              </c:strCache>
            </c:strRef>
          </c:tx>
          <c:spPr>
            <a:solidFill>
              <a:schemeClr val="accent6">
                <a:lumMod val="20000"/>
                <a:lumOff val="8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Stemal!$BH$3:$BH$18</c:f>
              <c:numCache>
                <c:formatCode>0.00</c:formatCode>
                <c:ptCount val="16"/>
                <c:pt idx="0">
                  <c:v>0</c:v>
                </c:pt>
                <c:pt idx="1">
                  <c:v>0</c:v>
                </c:pt>
                <c:pt idx="2">
                  <c:v>0</c:v>
                </c:pt>
                <c:pt idx="3">
                  <c:v>0</c:v>
                </c:pt>
                <c:pt idx="4">
                  <c:v>0</c:v>
                </c:pt>
                <c:pt idx="5">
                  <c:v>1.7094017094017093</c:v>
                </c:pt>
                <c:pt idx="6">
                  <c:v>19.658119658119659</c:v>
                </c:pt>
                <c:pt idx="7">
                  <c:v>15.384615384615385</c:v>
                </c:pt>
                <c:pt idx="8">
                  <c:v>8.5470085470085468</c:v>
                </c:pt>
                <c:pt idx="9">
                  <c:v>13.675213675213675</c:v>
                </c:pt>
                <c:pt idx="10">
                  <c:v>21.367521367521366</c:v>
                </c:pt>
                <c:pt idx="11">
                  <c:v>19.658119658119659</c:v>
                </c:pt>
                <c:pt idx="12">
                  <c:v>0</c:v>
                </c:pt>
                <c:pt idx="13">
                  <c:v>0</c:v>
                </c:pt>
                <c:pt idx="14">
                  <c:v>0</c:v>
                </c:pt>
                <c:pt idx="15">
                  <c:v>0</c:v>
                </c:pt>
              </c:numCache>
            </c:numRef>
          </c:val>
          <c:extLst>
            <c:ext xmlns:c16="http://schemas.microsoft.com/office/drawing/2014/chart" uri="{C3380CC4-5D6E-409C-BE32-E72D297353CC}">
              <c16:uniqueId val="{0000000F-84D6-4936-A304-90880CD6A9B5}"/>
            </c:ext>
          </c:extLst>
        </c:ser>
        <c:ser>
          <c:idx val="16"/>
          <c:order val="14"/>
          <c:tx>
            <c:strRef>
              <c:f>Stemal!$BI$2</c:f>
              <c:strCache>
                <c:ptCount val="1"/>
                <c:pt idx="0">
                  <c:v>Fosfomycin</c:v>
                </c:pt>
              </c:strCache>
            </c:strRef>
          </c:tx>
          <c:spPr>
            <a:solidFill>
              <a:schemeClr val="bg2">
                <a:lumMod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Stemal!$BI$3:$BI$18</c:f>
              <c:numCache>
                <c:formatCode>0.00</c:formatCode>
                <c:ptCount val="16"/>
                <c:pt idx="0">
                  <c:v>0</c:v>
                </c:pt>
                <c:pt idx="1">
                  <c:v>0</c:v>
                </c:pt>
                <c:pt idx="2">
                  <c:v>0</c:v>
                </c:pt>
                <c:pt idx="3">
                  <c:v>0</c:v>
                </c:pt>
                <c:pt idx="4">
                  <c:v>0</c:v>
                </c:pt>
                <c:pt idx="5">
                  <c:v>0</c:v>
                </c:pt>
                <c:pt idx="6">
                  <c:v>0</c:v>
                </c:pt>
                <c:pt idx="7">
                  <c:v>0.75187969924812026</c:v>
                </c:pt>
                <c:pt idx="8">
                  <c:v>1.5037593984962405</c:v>
                </c:pt>
                <c:pt idx="9">
                  <c:v>2.255639097744361</c:v>
                </c:pt>
                <c:pt idx="10">
                  <c:v>0.75187969924812026</c:v>
                </c:pt>
                <c:pt idx="11">
                  <c:v>8.2706766917293226</c:v>
                </c:pt>
                <c:pt idx="12">
                  <c:v>48.872180451127818</c:v>
                </c:pt>
                <c:pt idx="13">
                  <c:v>32.330827067669176</c:v>
                </c:pt>
                <c:pt idx="14">
                  <c:v>5.2631578947368425</c:v>
                </c:pt>
                <c:pt idx="15">
                  <c:v>0</c:v>
                </c:pt>
              </c:numCache>
            </c:numRef>
          </c:val>
          <c:extLst>
            <c:ext xmlns:c16="http://schemas.microsoft.com/office/drawing/2014/chart" uri="{C3380CC4-5D6E-409C-BE32-E72D297353CC}">
              <c16:uniqueId val="{00000010-84D6-4936-A304-90880CD6A9B5}"/>
            </c:ext>
          </c:extLst>
        </c:ser>
        <c:ser>
          <c:idx val="17"/>
          <c:order val="15"/>
          <c:tx>
            <c:strRef>
              <c:f>Stemal!$BJ$2</c:f>
              <c:strCache>
                <c:ptCount val="1"/>
                <c:pt idx="0">
                  <c:v>Cotrimoxazol</c:v>
                </c:pt>
              </c:strCache>
            </c:strRef>
          </c:tx>
          <c:spPr>
            <a:solidFill>
              <a:schemeClr val="accent4">
                <a:lumMod val="75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Stemal!$BJ$3:$BJ$18</c:f>
              <c:numCache>
                <c:formatCode>0.00</c:formatCode>
                <c:ptCount val="16"/>
                <c:pt idx="0">
                  <c:v>0</c:v>
                </c:pt>
                <c:pt idx="1">
                  <c:v>0</c:v>
                </c:pt>
                <c:pt idx="2">
                  <c:v>64.179104477611943</c:v>
                </c:pt>
                <c:pt idx="3">
                  <c:v>0</c:v>
                </c:pt>
                <c:pt idx="4">
                  <c:v>11.194029850746269</c:v>
                </c:pt>
                <c:pt idx="5">
                  <c:v>9.7014925373134329</c:v>
                </c:pt>
                <c:pt idx="6">
                  <c:v>4.4776119402985071</c:v>
                </c:pt>
                <c:pt idx="7">
                  <c:v>4.4776119402985071</c:v>
                </c:pt>
                <c:pt idx="8">
                  <c:v>2.9850746268656718</c:v>
                </c:pt>
                <c:pt idx="9">
                  <c:v>2.2388059701492535</c:v>
                </c:pt>
                <c:pt idx="10">
                  <c:v>0</c:v>
                </c:pt>
                <c:pt idx="11">
                  <c:v>0.74626865671641796</c:v>
                </c:pt>
                <c:pt idx="12">
                  <c:v>0</c:v>
                </c:pt>
                <c:pt idx="13">
                  <c:v>0</c:v>
                </c:pt>
                <c:pt idx="14">
                  <c:v>0</c:v>
                </c:pt>
                <c:pt idx="15">
                  <c:v>0</c:v>
                </c:pt>
              </c:numCache>
            </c:numRef>
          </c:val>
          <c:extLst>
            <c:ext xmlns:c16="http://schemas.microsoft.com/office/drawing/2014/chart" uri="{C3380CC4-5D6E-409C-BE32-E72D297353CC}">
              <c16:uniqueId val="{00000011-84D6-4936-A304-90880CD6A9B5}"/>
            </c:ext>
          </c:extLst>
        </c:ser>
        <c:ser>
          <c:idx val="18"/>
          <c:order val="16"/>
          <c:tx>
            <c:strRef>
              <c:f>Stemal!$BK$2</c:f>
              <c:strCache>
                <c:ptCount val="1"/>
                <c:pt idx="0">
                  <c:v>Ciprofloxacin</c:v>
                </c:pt>
              </c:strCache>
            </c:strRef>
          </c:tx>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Stemal!$BK$3:$BK$18</c:f>
              <c:numCache>
                <c:formatCode>0.00</c:formatCode>
                <c:ptCount val="16"/>
                <c:pt idx="0">
                  <c:v>0</c:v>
                </c:pt>
                <c:pt idx="1">
                  <c:v>0</c:v>
                </c:pt>
                <c:pt idx="2">
                  <c:v>0</c:v>
                </c:pt>
                <c:pt idx="3">
                  <c:v>0</c:v>
                </c:pt>
                <c:pt idx="4">
                  <c:v>0.74626865671641796</c:v>
                </c:pt>
                <c:pt idx="5">
                  <c:v>11.194029850746269</c:v>
                </c:pt>
                <c:pt idx="6">
                  <c:v>50.746268656716417</c:v>
                </c:pt>
                <c:pt idx="7">
                  <c:v>19.402985074626866</c:v>
                </c:pt>
                <c:pt idx="8">
                  <c:v>5.9701492537313436</c:v>
                </c:pt>
                <c:pt idx="9">
                  <c:v>11.940298507462687</c:v>
                </c:pt>
                <c:pt idx="10">
                  <c:v>0</c:v>
                </c:pt>
                <c:pt idx="11">
                  <c:v>0</c:v>
                </c:pt>
                <c:pt idx="12">
                  <c:v>0</c:v>
                </c:pt>
                <c:pt idx="13">
                  <c:v>0</c:v>
                </c:pt>
                <c:pt idx="14">
                  <c:v>0</c:v>
                </c:pt>
                <c:pt idx="15">
                  <c:v>0</c:v>
                </c:pt>
              </c:numCache>
            </c:numRef>
          </c:val>
          <c:extLst>
            <c:ext xmlns:c16="http://schemas.microsoft.com/office/drawing/2014/chart" uri="{C3380CC4-5D6E-409C-BE32-E72D297353CC}">
              <c16:uniqueId val="{00000012-84D6-4936-A304-90880CD6A9B5}"/>
            </c:ext>
          </c:extLst>
        </c:ser>
        <c:ser>
          <c:idx val="19"/>
          <c:order val="17"/>
          <c:tx>
            <c:strRef>
              <c:f>Stemal!$BL$2</c:f>
              <c:strCache>
                <c:ptCount val="1"/>
                <c:pt idx="0">
                  <c:v>Levofloxacin</c:v>
                </c:pt>
              </c:strCache>
            </c:strRef>
          </c:tx>
          <c:spPr>
            <a:solidFill>
              <a:schemeClr val="accent4">
                <a:lumMod val="60000"/>
                <a:lumOff val="4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Stemal!$BL$3:$BL$18</c:f>
              <c:numCache>
                <c:formatCode>0.00</c:formatCode>
                <c:ptCount val="16"/>
                <c:pt idx="0">
                  <c:v>0</c:v>
                </c:pt>
                <c:pt idx="1">
                  <c:v>0</c:v>
                </c:pt>
                <c:pt idx="2">
                  <c:v>0.74626865671641796</c:v>
                </c:pt>
                <c:pt idx="3">
                  <c:v>0.74626865671641796</c:v>
                </c:pt>
                <c:pt idx="4">
                  <c:v>14.925373134328359</c:v>
                </c:pt>
                <c:pt idx="5">
                  <c:v>46.268656716417908</c:v>
                </c:pt>
                <c:pt idx="6">
                  <c:v>22.388059701492537</c:v>
                </c:pt>
                <c:pt idx="7">
                  <c:v>4.4776119402985071</c:v>
                </c:pt>
                <c:pt idx="8">
                  <c:v>3.7313432835820897</c:v>
                </c:pt>
                <c:pt idx="9">
                  <c:v>0.74626865671641796</c:v>
                </c:pt>
                <c:pt idx="10">
                  <c:v>5.2238805970149258</c:v>
                </c:pt>
                <c:pt idx="11">
                  <c:v>0</c:v>
                </c:pt>
                <c:pt idx="12">
                  <c:v>0.74626865671641796</c:v>
                </c:pt>
                <c:pt idx="13">
                  <c:v>0</c:v>
                </c:pt>
                <c:pt idx="14">
                  <c:v>0</c:v>
                </c:pt>
                <c:pt idx="15">
                  <c:v>0</c:v>
                </c:pt>
              </c:numCache>
            </c:numRef>
          </c:val>
          <c:extLst>
            <c:ext xmlns:c16="http://schemas.microsoft.com/office/drawing/2014/chart" uri="{C3380CC4-5D6E-409C-BE32-E72D297353CC}">
              <c16:uniqueId val="{00000013-84D6-4936-A304-90880CD6A9B5}"/>
            </c:ext>
          </c:extLst>
        </c:ser>
        <c:ser>
          <c:idx val="20"/>
          <c:order val="18"/>
          <c:tx>
            <c:strRef>
              <c:f>Stemal!$BM$2</c:f>
              <c:strCache>
                <c:ptCount val="1"/>
                <c:pt idx="0">
                  <c:v>Moxifloxacin</c:v>
                </c:pt>
              </c:strCache>
            </c:strRef>
          </c:tx>
          <c:spPr>
            <a:solidFill>
              <a:schemeClr val="accent4">
                <a:lumMod val="20000"/>
                <a:lumOff val="8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Stemal!$BM$3:$BM$18</c:f>
              <c:numCache>
                <c:formatCode>0.00</c:formatCode>
                <c:ptCount val="16"/>
                <c:pt idx="0">
                  <c:v>0</c:v>
                </c:pt>
                <c:pt idx="1">
                  <c:v>0</c:v>
                </c:pt>
                <c:pt idx="2">
                  <c:v>0.74626865671641796</c:v>
                </c:pt>
                <c:pt idx="3">
                  <c:v>18.656716417910449</c:v>
                </c:pt>
                <c:pt idx="4">
                  <c:v>43.28358208955224</c:v>
                </c:pt>
                <c:pt idx="5">
                  <c:v>18.656716417910449</c:v>
                </c:pt>
                <c:pt idx="6">
                  <c:v>8.2089552238805972</c:v>
                </c:pt>
                <c:pt idx="7">
                  <c:v>2.9850746268656718</c:v>
                </c:pt>
                <c:pt idx="8">
                  <c:v>2.2388059701492535</c:v>
                </c:pt>
                <c:pt idx="9">
                  <c:v>4.4776119402985071</c:v>
                </c:pt>
                <c:pt idx="10">
                  <c:v>0</c:v>
                </c:pt>
                <c:pt idx="11">
                  <c:v>0</c:v>
                </c:pt>
                <c:pt idx="12">
                  <c:v>0.74626865671641796</c:v>
                </c:pt>
                <c:pt idx="13">
                  <c:v>0</c:v>
                </c:pt>
                <c:pt idx="14">
                  <c:v>0</c:v>
                </c:pt>
                <c:pt idx="15">
                  <c:v>0</c:v>
                </c:pt>
              </c:numCache>
            </c:numRef>
          </c:val>
          <c:extLst>
            <c:ext xmlns:c16="http://schemas.microsoft.com/office/drawing/2014/chart" uri="{C3380CC4-5D6E-409C-BE32-E72D297353CC}">
              <c16:uniqueId val="{00000014-84D6-4936-A304-90880CD6A9B5}"/>
            </c:ext>
          </c:extLst>
        </c:ser>
        <c:ser>
          <c:idx val="21"/>
          <c:order val="19"/>
          <c:tx>
            <c:strRef>
              <c:f>Stemal!$BN$2</c:f>
              <c:strCache>
                <c:ptCount val="1"/>
                <c:pt idx="0">
                  <c:v>Doxycyclin</c:v>
                </c:pt>
              </c:strCache>
            </c:strRef>
          </c:tx>
          <c:spPr>
            <a:solidFill>
              <a:schemeClr val="tx1">
                <a:lumMod val="50000"/>
                <a:lumOff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Stemal!$BN$3:$BN$18</c:f>
              <c:numCache>
                <c:formatCode>0.00</c:formatCode>
                <c:ptCount val="16"/>
                <c:pt idx="0">
                  <c:v>0</c:v>
                </c:pt>
                <c:pt idx="1">
                  <c:v>0</c:v>
                </c:pt>
                <c:pt idx="2">
                  <c:v>0.74626865671641796</c:v>
                </c:pt>
                <c:pt idx="3">
                  <c:v>0</c:v>
                </c:pt>
                <c:pt idx="4">
                  <c:v>1.4925373134328359</c:v>
                </c:pt>
                <c:pt idx="5">
                  <c:v>15.671641791044776</c:v>
                </c:pt>
                <c:pt idx="6">
                  <c:v>32.835820895522389</c:v>
                </c:pt>
                <c:pt idx="7">
                  <c:v>35.820895522388057</c:v>
                </c:pt>
                <c:pt idx="8">
                  <c:v>8.2089552238805972</c:v>
                </c:pt>
                <c:pt idx="9">
                  <c:v>1.4925373134328359</c:v>
                </c:pt>
                <c:pt idx="10">
                  <c:v>3.7313432835820897</c:v>
                </c:pt>
                <c:pt idx="11">
                  <c:v>0</c:v>
                </c:pt>
                <c:pt idx="12">
                  <c:v>0</c:v>
                </c:pt>
                <c:pt idx="13">
                  <c:v>0</c:v>
                </c:pt>
                <c:pt idx="14">
                  <c:v>0</c:v>
                </c:pt>
                <c:pt idx="15">
                  <c:v>0</c:v>
                </c:pt>
              </c:numCache>
            </c:numRef>
          </c:val>
          <c:extLst>
            <c:ext xmlns:c16="http://schemas.microsoft.com/office/drawing/2014/chart" uri="{C3380CC4-5D6E-409C-BE32-E72D297353CC}">
              <c16:uniqueId val="{00000015-84D6-4936-A304-90880CD6A9B5}"/>
            </c:ext>
          </c:extLst>
        </c:ser>
        <c:ser>
          <c:idx val="22"/>
          <c:order val="20"/>
          <c:tx>
            <c:strRef>
              <c:f>Stemal!$BO$2</c:f>
              <c:strCache>
                <c:ptCount val="1"/>
                <c:pt idx="0">
                  <c:v>Tigecyclin</c:v>
                </c:pt>
              </c:strCache>
            </c:strRef>
          </c:tx>
          <c:spPr>
            <a:solidFill>
              <a:srgbClr val="CCFF66"/>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Stemal!$BO$3:$BO$18</c:f>
              <c:numCache>
                <c:formatCode>0.00</c:formatCode>
                <c:ptCount val="16"/>
                <c:pt idx="0">
                  <c:v>0</c:v>
                </c:pt>
                <c:pt idx="1">
                  <c:v>4.511278195488722</c:v>
                </c:pt>
                <c:pt idx="2">
                  <c:v>0</c:v>
                </c:pt>
                <c:pt idx="3">
                  <c:v>27.06766917293233</c:v>
                </c:pt>
                <c:pt idx="4">
                  <c:v>42.10526315789474</c:v>
                </c:pt>
                <c:pt idx="5">
                  <c:v>14.285714285714286</c:v>
                </c:pt>
                <c:pt idx="6">
                  <c:v>3.007518796992481</c:v>
                </c:pt>
                <c:pt idx="7">
                  <c:v>6.7669172932330826</c:v>
                </c:pt>
                <c:pt idx="8">
                  <c:v>0.75187969924812026</c:v>
                </c:pt>
                <c:pt idx="9">
                  <c:v>0.75187969924812026</c:v>
                </c:pt>
                <c:pt idx="10">
                  <c:v>0.75187969924812026</c:v>
                </c:pt>
                <c:pt idx="11">
                  <c:v>0</c:v>
                </c:pt>
                <c:pt idx="12">
                  <c:v>0</c:v>
                </c:pt>
                <c:pt idx="13">
                  <c:v>0</c:v>
                </c:pt>
                <c:pt idx="14">
                  <c:v>0</c:v>
                </c:pt>
                <c:pt idx="15">
                  <c:v>0</c:v>
                </c:pt>
              </c:numCache>
            </c:numRef>
          </c:val>
          <c:extLst>
            <c:ext xmlns:c16="http://schemas.microsoft.com/office/drawing/2014/chart" uri="{C3380CC4-5D6E-409C-BE32-E72D297353CC}">
              <c16:uniqueId val="{00000016-84D6-4936-A304-90880CD6A9B5}"/>
            </c:ext>
          </c:extLst>
        </c:ser>
        <c:dLbls>
          <c:showLegendKey val="0"/>
          <c:showVal val="0"/>
          <c:showCatName val="0"/>
          <c:showSerName val="0"/>
          <c:showPercent val="0"/>
          <c:showBubbleSize val="0"/>
        </c:dLbls>
        <c:gapWidth val="150"/>
        <c:shape val="box"/>
        <c:axId val="118902784"/>
        <c:axId val="118904704"/>
        <c:axId val="118893184"/>
      </c:bar3DChart>
      <c:catAx>
        <c:axId val="118902784"/>
        <c:scaling>
          <c:orientation val="minMax"/>
        </c:scaling>
        <c:delete val="0"/>
        <c:axPos val="b"/>
        <c:title>
          <c:tx>
            <c:rich>
              <a:bodyPr/>
              <a:lstStyle/>
              <a:p>
                <a:pPr>
                  <a:defRPr sz="1400"/>
                </a:pPr>
                <a:r>
                  <a:rPr lang="de-DE" sz="1400"/>
                  <a:t>mg/L</a:t>
                </a:r>
              </a:p>
            </c:rich>
          </c:tx>
          <c:layout>
            <c:manualLayout>
              <c:xMode val="edge"/>
              <c:yMode val="edge"/>
              <c:x val="0.30544831993900373"/>
              <c:y val="0.87906864820504882"/>
            </c:manualLayout>
          </c:layout>
          <c:overlay val="0"/>
        </c:title>
        <c:numFmt formatCode="General" sourceLinked="1"/>
        <c:majorTickMark val="out"/>
        <c:minorTickMark val="none"/>
        <c:tickLblPos val="nextTo"/>
        <c:txPr>
          <a:bodyPr rot="-5400000" vert="horz"/>
          <a:lstStyle/>
          <a:p>
            <a:pPr>
              <a:defRPr/>
            </a:pPr>
            <a:endParaRPr lang="de-DE"/>
          </a:p>
        </c:txPr>
        <c:crossAx val="118904704"/>
        <c:crosses val="autoZero"/>
        <c:auto val="1"/>
        <c:lblAlgn val="ctr"/>
        <c:lblOffset val="100"/>
        <c:tickLblSkip val="1"/>
        <c:noMultiLvlLbl val="0"/>
      </c:catAx>
      <c:valAx>
        <c:axId val="118904704"/>
        <c:scaling>
          <c:orientation val="minMax"/>
        </c:scaling>
        <c:delete val="0"/>
        <c:axPos val="l"/>
        <c:majorGridlines/>
        <c:title>
          <c:tx>
            <c:rich>
              <a:bodyPr rot="0" vert="horz"/>
              <a:lstStyle/>
              <a:p>
                <a:pPr>
                  <a:defRPr sz="1600"/>
                </a:pPr>
                <a:r>
                  <a:rPr lang="de-DE" sz="1600"/>
                  <a:t>%</a:t>
                </a:r>
              </a:p>
            </c:rich>
          </c:tx>
          <c:layout>
            <c:manualLayout>
              <c:xMode val="edge"/>
              <c:yMode val="edge"/>
              <c:x val="5.1459393210048554E-2"/>
              <c:y val="0.56096090914972663"/>
            </c:manualLayout>
          </c:layout>
          <c:overlay val="0"/>
        </c:title>
        <c:numFmt formatCode="0.00" sourceLinked="1"/>
        <c:majorTickMark val="out"/>
        <c:minorTickMark val="none"/>
        <c:tickLblPos val="nextTo"/>
        <c:crossAx val="118902784"/>
        <c:crosses val="autoZero"/>
        <c:crossBetween val="between"/>
      </c:valAx>
      <c:serAx>
        <c:axId val="118893184"/>
        <c:scaling>
          <c:orientation val="minMax"/>
        </c:scaling>
        <c:delete val="0"/>
        <c:axPos val="b"/>
        <c:majorTickMark val="out"/>
        <c:minorTickMark val="none"/>
        <c:tickLblPos val="nextTo"/>
        <c:txPr>
          <a:bodyPr rot="1500000" vert="horz" anchor="ctr" anchorCtr="0"/>
          <a:lstStyle/>
          <a:p>
            <a:pPr>
              <a:defRPr sz="1200"/>
            </a:pPr>
            <a:endParaRPr lang="de-DE"/>
          </a:p>
        </c:txPr>
        <c:crossAx val="1189047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3.1737064223888542E-2"/>
          <c:w val="0.89129113030217166"/>
          <c:h val="0.76520656593191927"/>
        </c:manualLayout>
      </c:layout>
      <c:bar3DChart>
        <c:barDir val="col"/>
        <c:grouping val="standard"/>
        <c:varyColors val="0"/>
        <c:ser>
          <c:idx val="0"/>
          <c:order val="0"/>
          <c:tx>
            <c:strRef>
              <c:f>S.aureus!$AW$4</c:f>
              <c:strCache>
                <c:ptCount val="1"/>
                <c:pt idx="0">
                  <c:v>Penicillin G</c:v>
                </c:pt>
              </c:strCache>
            </c:strRef>
          </c:tx>
          <c:spPr>
            <a:solidFill>
              <a:srgbClr val="C000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S.aureus!$AW$5:$AW$20</c:f>
              <c:numCache>
                <c:formatCode>0.00</c:formatCode>
                <c:ptCount val="16"/>
                <c:pt idx="0">
                  <c:v>0.37846930193439865</c:v>
                </c:pt>
                <c:pt idx="1">
                  <c:v>25.52565180824222</c:v>
                </c:pt>
                <c:pt idx="2">
                  <c:v>14.045416316232128</c:v>
                </c:pt>
                <c:pt idx="3">
                  <c:v>2.4810765349032802</c:v>
                </c:pt>
                <c:pt idx="4">
                  <c:v>4.0370058873002526</c:v>
                </c:pt>
                <c:pt idx="5">
                  <c:v>2.6072329688814131</c:v>
                </c:pt>
                <c:pt idx="6">
                  <c:v>2.1446593776282592</c:v>
                </c:pt>
                <c:pt idx="7">
                  <c:v>2.5651808242220353</c:v>
                </c:pt>
                <c:pt idx="8">
                  <c:v>4.5836837678721611</c:v>
                </c:pt>
                <c:pt idx="9">
                  <c:v>41.63162321278385</c:v>
                </c:pt>
                <c:pt idx="10">
                  <c:v>0</c:v>
                </c:pt>
                <c:pt idx="11">
                  <c:v>0</c:v>
                </c:pt>
                <c:pt idx="12">
                  <c:v>0</c:v>
                </c:pt>
                <c:pt idx="13">
                  <c:v>0</c:v>
                </c:pt>
                <c:pt idx="14">
                  <c:v>0</c:v>
                </c:pt>
                <c:pt idx="15">
                  <c:v>0</c:v>
                </c:pt>
              </c:numCache>
            </c:numRef>
          </c:val>
          <c:extLst>
            <c:ext xmlns:c16="http://schemas.microsoft.com/office/drawing/2014/chart" uri="{C3380CC4-5D6E-409C-BE32-E72D297353CC}">
              <c16:uniqueId val="{00000000-4FC5-43C2-BBBC-E202DD653122}"/>
            </c:ext>
          </c:extLst>
        </c:ser>
        <c:ser>
          <c:idx val="1"/>
          <c:order val="1"/>
          <c:tx>
            <c:strRef>
              <c:f>S.aureus!$AX$4</c:f>
              <c:strCache>
                <c:ptCount val="1"/>
                <c:pt idx="0">
                  <c:v>Oxacillin</c:v>
                </c:pt>
              </c:strCache>
            </c:strRef>
          </c:tx>
          <c:spPr>
            <a:solidFill>
              <a:srgbClr val="FF00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S.aureus!$AX$5:$AX$20</c:f>
              <c:numCache>
                <c:formatCode>0.00</c:formatCode>
                <c:ptCount val="16"/>
                <c:pt idx="0">
                  <c:v>0</c:v>
                </c:pt>
                <c:pt idx="1">
                  <c:v>0</c:v>
                </c:pt>
                <c:pt idx="2">
                  <c:v>14.129520605550884</c:v>
                </c:pt>
                <c:pt idx="3">
                  <c:v>0</c:v>
                </c:pt>
                <c:pt idx="4">
                  <c:v>44.449116904962153</c:v>
                </c:pt>
                <c:pt idx="5">
                  <c:v>34.650967199327162</c:v>
                </c:pt>
                <c:pt idx="6">
                  <c:v>1.9764507989907485</c:v>
                </c:pt>
                <c:pt idx="7">
                  <c:v>0.42052144659377627</c:v>
                </c:pt>
                <c:pt idx="8">
                  <c:v>0.37846930193439865</c:v>
                </c:pt>
                <c:pt idx="9">
                  <c:v>0.58873002523128681</c:v>
                </c:pt>
                <c:pt idx="10">
                  <c:v>3.406223717409588</c:v>
                </c:pt>
                <c:pt idx="11">
                  <c:v>0</c:v>
                </c:pt>
                <c:pt idx="12">
                  <c:v>0</c:v>
                </c:pt>
                <c:pt idx="13">
                  <c:v>0</c:v>
                </c:pt>
                <c:pt idx="14">
                  <c:v>0</c:v>
                </c:pt>
                <c:pt idx="15">
                  <c:v>0</c:v>
                </c:pt>
              </c:numCache>
            </c:numRef>
          </c:val>
          <c:extLst>
            <c:ext xmlns:c16="http://schemas.microsoft.com/office/drawing/2014/chart" uri="{C3380CC4-5D6E-409C-BE32-E72D297353CC}">
              <c16:uniqueId val="{00000001-4FC5-43C2-BBBC-E202DD653122}"/>
            </c:ext>
          </c:extLst>
        </c:ser>
        <c:ser>
          <c:idx val="2"/>
          <c:order val="2"/>
          <c:tx>
            <c:strRef>
              <c:f>S.aureus!$AY$4</c:f>
              <c:strCache>
                <c:ptCount val="1"/>
                <c:pt idx="0">
                  <c:v>Ampicillin/ Sulbactam</c:v>
                </c:pt>
              </c:strCache>
            </c:strRef>
          </c:tx>
          <c:spPr>
            <a:solidFill>
              <a:srgbClr val="FF99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S.aureus!$AY$5:$AY$20</c:f>
              <c:numCache>
                <c:formatCode>0.00</c:formatCode>
                <c:ptCount val="16"/>
                <c:pt idx="0">
                  <c:v>0</c:v>
                </c:pt>
                <c:pt idx="1">
                  <c:v>0</c:v>
                </c:pt>
                <c:pt idx="2">
                  <c:v>0</c:v>
                </c:pt>
                <c:pt idx="3">
                  <c:v>62.321278385197644</c:v>
                </c:pt>
                <c:pt idx="4">
                  <c:v>0</c:v>
                </c:pt>
                <c:pt idx="5">
                  <c:v>17.115222876366694</c:v>
                </c:pt>
                <c:pt idx="6">
                  <c:v>12.699747687132044</c:v>
                </c:pt>
                <c:pt idx="7">
                  <c:v>3.280067283431455</c:v>
                </c:pt>
                <c:pt idx="8">
                  <c:v>1.471825063078217</c:v>
                </c:pt>
                <c:pt idx="9">
                  <c:v>0.96719932716568546</c:v>
                </c:pt>
                <c:pt idx="10">
                  <c:v>0.96719932716568546</c:v>
                </c:pt>
                <c:pt idx="11">
                  <c:v>0.7569386038687973</c:v>
                </c:pt>
                <c:pt idx="12">
                  <c:v>0.42052144659377627</c:v>
                </c:pt>
                <c:pt idx="13">
                  <c:v>0</c:v>
                </c:pt>
                <c:pt idx="14">
                  <c:v>0</c:v>
                </c:pt>
                <c:pt idx="15">
                  <c:v>0</c:v>
                </c:pt>
              </c:numCache>
            </c:numRef>
          </c:val>
          <c:extLst>
            <c:ext xmlns:c16="http://schemas.microsoft.com/office/drawing/2014/chart" uri="{C3380CC4-5D6E-409C-BE32-E72D297353CC}">
              <c16:uniqueId val="{00000002-4FC5-43C2-BBBC-E202DD653122}"/>
            </c:ext>
          </c:extLst>
        </c:ser>
        <c:ser>
          <c:idx val="3"/>
          <c:order val="3"/>
          <c:tx>
            <c:strRef>
              <c:f>S.aureus!$AZ$4</c:f>
              <c:strCache>
                <c:ptCount val="1"/>
                <c:pt idx="0">
                  <c:v>Piperacillin/ Tazobactam</c:v>
                </c:pt>
              </c:strCache>
            </c:strRef>
          </c:tx>
          <c:spPr>
            <a:solidFill>
              <a:srgbClr val="CC99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S.aureus!$AZ$5:$AZ$20</c:f>
              <c:numCache>
                <c:formatCode>0.00</c:formatCode>
                <c:ptCount val="16"/>
                <c:pt idx="0">
                  <c:v>0</c:v>
                </c:pt>
                <c:pt idx="1">
                  <c:v>0</c:v>
                </c:pt>
                <c:pt idx="2">
                  <c:v>0</c:v>
                </c:pt>
                <c:pt idx="3">
                  <c:v>0</c:v>
                </c:pt>
                <c:pt idx="4">
                  <c:v>57.846024400504838</c:v>
                </c:pt>
                <c:pt idx="5">
                  <c:v>4.2069835927639881E-2</c:v>
                </c:pt>
                <c:pt idx="6">
                  <c:v>29.238535969709719</c:v>
                </c:pt>
                <c:pt idx="7">
                  <c:v>8.2877576777450574</c:v>
                </c:pt>
                <c:pt idx="8">
                  <c:v>0.88346655448043754</c:v>
                </c:pt>
                <c:pt idx="9">
                  <c:v>0.71518721076987801</c:v>
                </c:pt>
                <c:pt idx="10">
                  <c:v>0.75725704669751792</c:v>
                </c:pt>
                <c:pt idx="11">
                  <c:v>0.63104753891459819</c:v>
                </c:pt>
                <c:pt idx="12">
                  <c:v>0.50483803113167858</c:v>
                </c:pt>
                <c:pt idx="13">
                  <c:v>1.093815734118637</c:v>
                </c:pt>
                <c:pt idx="14">
                  <c:v>0</c:v>
                </c:pt>
                <c:pt idx="15">
                  <c:v>0</c:v>
                </c:pt>
              </c:numCache>
            </c:numRef>
          </c:val>
          <c:extLst>
            <c:ext xmlns:c16="http://schemas.microsoft.com/office/drawing/2014/chart" uri="{C3380CC4-5D6E-409C-BE32-E72D297353CC}">
              <c16:uniqueId val="{00000003-4FC5-43C2-BBBC-E202DD653122}"/>
            </c:ext>
          </c:extLst>
        </c:ser>
        <c:ser>
          <c:idx val="4"/>
          <c:order val="4"/>
          <c:tx>
            <c:strRef>
              <c:f>S.aureus!$BA$4</c:f>
              <c:strCache>
                <c:ptCount val="1"/>
                <c:pt idx="0">
                  <c:v>Cefotaxim</c:v>
                </c:pt>
              </c:strCache>
            </c:strRef>
          </c:tx>
          <c:spPr>
            <a:solidFill>
              <a:srgbClr val="66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S.aureus!$BA$5:$BA$20</c:f>
              <c:numCache>
                <c:formatCode>0.00</c:formatCode>
                <c:ptCount val="16"/>
                <c:pt idx="0">
                  <c:v>0</c:v>
                </c:pt>
                <c:pt idx="1">
                  <c:v>0.25231286795626579</c:v>
                </c:pt>
                <c:pt idx="2">
                  <c:v>0</c:v>
                </c:pt>
                <c:pt idx="3">
                  <c:v>0.79899074852817498</c:v>
                </c:pt>
                <c:pt idx="4">
                  <c:v>2.4390243902439024</c:v>
                </c:pt>
                <c:pt idx="5">
                  <c:v>1.0933557611438183</c:v>
                </c:pt>
                <c:pt idx="6">
                  <c:v>16.989066442388562</c:v>
                </c:pt>
                <c:pt idx="7">
                  <c:v>70.647603027754414</c:v>
                </c:pt>
                <c:pt idx="8">
                  <c:v>3.1118587047939443</c:v>
                </c:pt>
                <c:pt idx="9">
                  <c:v>0.88309503784693022</c:v>
                </c:pt>
                <c:pt idx="10">
                  <c:v>3.7846930193439867</c:v>
                </c:pt>
                <c:pt idx="11">
                  <c:v>0</c:v>
                </c:pt>
                <c:pt idx="12">
                  <c:v>0</c:v>
                </c:pt>
                <c:pt idx="13">
                  <c:v>0</c:v>
                </c:pt>
                <c:pt idx="14">
                  <c:v>0</c:v>
                </c:pt>
                <c:pt idx="15">
                  <c:v>0</c:v>
                </c:pt>
              </c:numCache>
            </c:numRef>
          </c:val>
          <c:extLst>
            <c:ext xmlns:c16="http://schemas.microsoft.com/office/drawing/2014/chart" uri="{C3380CC4-5D6E-409C-BE32-E72D297353CC}">
              <c16:uniqueId val="{00000004-4FC5-43C2-BBBC-E202DD653122}"/>
            </c:ext>
          </c:extLst>
        </c:ser>
        <c:ser>
          <c:idx val="6"/>
          <c:order val="5"/>
          <c:tx>
            <c:strRef>
              <c:f>S.aureus!$BB$4</c:f>
              <c:strCache>
                <c:ptCount val="1"/>
                <c:pt idx="0">
                  <c:v>Cefuroxim</c:v>
                </c:pt>
              </c:strCache>
            </c:strRef>
          </c:tx>
          <c:spPr>
            <a:solidFill>
              <a:srgbClr val="80008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S.aureus!$BB$5:$BB$20</c:f>
              <c:numCache>
                <c:formatCode>0.00</c:formatCode>
                <c:ptCount val="16"/>
                <c:pt idx="0">
                  <c:v>0</c:v>
                </c:pt>
                <c:pt idx="1">
                  <c:v>0</c:v>
                </c:pt>
                <c:pt idx="2">
                  <c:v>0</c:v>
                </c:pt>
                <c:pt idx="3">
                  <c:v>3.8687973086627419</c:v>
                </c:pt>
                <c:pt idx="4">
                  <c:v>0</c:v>
                </c:pt>
                <c:pt idx="5">
                  <c:v>2.8174936921783011</c:v>
                </c:pt>
                <c:pt idx="6">
                  <c:v>59.335576114381837</c:v>
                </c:pt>
                <c:pt idx="7">
                  <c:v>28.469301934398654</c:v>
                </c:pt>
                <c:pt idx="8">
                  <c:v>0.88309503784693022</c:v>
                </c:pt>
                <c:pt idx="9">
                  <c:v>0.88309503784693022</c:v>
                </c:pt>
                <c:pt idx="10">
                  <c:v>0.54667788057190914</c:v>
                </c:pt>
                <c:pt idx="11">
                  <c:v>0.33641715727502103</c:v>
                </c:pt>
                <c:pt idx="12">
                  <c:v>2.8595458368376789</c:v>
                </c:pt>
                <c:pt idx="13">
                  <c:v>0</c:v>
                </c:pt>
                <c:pt idx="14">
                  <c:v>0</c:v>
                </c:pt>
                <c:pt idx="15">
                  <c:v>0</c:v>
                </c:pt>
              </c:numCache>
            </c:numRef>
          </c:val>
          <c:extLst>
            <c:ext xmlns:c16="http://schemas.microsoft.com/office/drawing/2014/chart" uri="{C3380CC4-5D6E-409C-BE32-E72D297353CC}">
              <c16:uniqueId val="{00000005-4FC5-43C2-BBBC-E202DD653122}"/>
            </c:ext>
          </c:extLst>
        </c:ser>
        <c:ser>
          <c:idx val="5"/>
          <c:order val="6"/>
          <c:tx>
            <c:strRef>
              <c:f>S.aureus!$BC$4</c:f>
              <c:strCache>
                <c:ptCount val="1"/>
                <c:pt idx="0">
                  <c:v>Imipenem</c:v>
                </c:pt>
              </c:strCache>
            </c:strRef>
          </c:tx>
          <c:spPr>
            <a:solidFill>
              <a:srgbClr val="00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S.aureus!$BC$5:$BC$20</c:f>
              <c:numCache>
                <c:formatCode>0.00</c:formatCode>
                <c:ptCount val="16"/>
                <c:pt idx="0">
                  <c:v>0</c:v>
                </c:pt>
                <c:pt idx="1">
                  <c:v>0</c:v>
                </c:pt>
                <c:pt idx="2">
                  <c:v>96.299411269974769</c:v>
                </c:pt>
                <c:pt idx="3">
                  <c:v>0</c:v>
                </c:pt>
                <c:pt idx="4">
                  <c:v>0.67283431455004206</c:v>
                </c:pt>
                <c:pt idx="5">
                  <c:v>0.63078216989066438</c:v>
                </c:pt>
                <c:pt idx="6">
                  <c:v>0.50462573591253157</c:v>
                </c:pt>
                <c:pt idx="7">
                  <c:v>0.29436501261564341</c:v>
                </c:pt>
                <c:pt idx="8">
                  <c:v>0.21026072329688814</c:v>
                </c:pt>
                <c:pt idx="9">
                  <c:v>0.21026072329688814</c:v>
                </c:pt>
                <c:pt idx="10">
                  <c:v>0.37846930193439865</c:v>
                </c:pt>
                <c:pt idx="11">
                  <c:v>0.79899074852817498</c:v>
                </c:pt>
                <c:pt idx="12">
                  <c:v>0</c:v>
                </c:pt>
                <c:pt idx="13">
                  <c:v>0</c:v>
                </c:pt>
                <c:pt idx="14">
                  <c:v>0</c:v>
                </c:pt>
                <c:pt idx="15">
                  <c:v>0</c:v>
                </c:pt>
              </c:numCache>
            </c:numRef>
          </c:val>
          <c:extLst>
            <c:ext xmlns:c16="http://schemas.microsoft.com/office/drawing/2014/chart" uri="{C3380CC4-5D6E-409C-BE32-E72D297353CC}">
              <c16:uniqueId val="{00000006-4FC5-43C2-BBBC-E202DD653122}"/>
            </c:ext>
          </c:extLst>
        </c:ser>
        <c:ser>
          <c:idx val="7"/>
          <c:order val="7"/>
          <c:tx>
            <c:strRef>
              <c:f>S.aureus!$BD$4</c:f>
              <c:strCache>
                <c:ptCount val="1"/>
                <c:pt idx="0">
                  <c:v>Meropenem</c:v>
                </c:pt>
              </c:strCache>
            </c:strRef>
          </c:tx>
          <c:spPr>
            <a:solidFill>
              <a:srgbClr val="3333FF"/>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S.aureus!$BD$5:$BD$20</c:f>
              <c:numCache>
                <c:formatCode>0.00</c:formatCode>
                <c:ptCount val="16"/>
                <c:pt idx="0">
                  <c:v>0</c:v>
                </c:pt>
                <c:pt idx="1">
                  <c:v>0</c:v>
                </c:pt>
                <c:pt idx="2">
                  <c:v>93.187552565180823</c:v>
                </c:pt>
                <c:pt idx="3">
                  <c:v>0</c:v>
                </c:pt>
                <c:pt idx="4">
                  <c:v>1.6400336417157275</c:v>
                </c:pt>
                <c:pt idx="5">
                  <c:v>1.2195121951219512</c:v>
                </c:pt>
                <c:pt idx="6">
                  <c:v>0.7569386038687973</c:v>
                </c:pt>
                <c:pt idx="7">
                  <c:v>0.84104289318755254</c:v>
                </c:pt>
                <c:pt idx="8">
                  <c:v>0.79899074852817498</c:v>
                </c:pt>
                <c:pt idx="9">
                  <c:v>0.33641715727502103</c:v>
                </c:pt>
                <c:pt idx="10">
                  <c:v>0.54667788057190914</c:v>
                </c:pt>
                <c:pt idx="11">
                  <c:v>0.67283431455004206</c:v>
                </c:pt>
                <c:pt idx="12">
                  <c:v>0</c:v>
                </c:pt>
                <c:pt idx="13">
                  <c:v>0</c:v>
                </c:pt>
                <c:pt idx="14">
                  <c:v>0</c:v>
                </c:pt>
                <c:pt idx="15">
                  <c:v>0</c:v>
                </c:pt>
              </c:numCache>
            </c:numRef>
          </c:val>
          <c:extLst>
            <c:ext xmlns:c16="http://schemas.microsoft.com/office/drawing/2014/chart" uri="{C3380CC4-5D6E-409C-BE32-E72D297353CC}">
              <c16:uniqueId val="{00000007-4FC5-43C2-BBBC-E202DD653122}"/>
            </c:ext>
          </c:extLst>
        </c:ser>
        <c:ser>
          <c:idx val="8"/>
          <c:order val="8"/>
          <c:tx>
            <c:strRef>
              <c:f>S.aureus!$BE$4</c:f>
              <c:strCache>
                <c:ptCount val="1"/>
                <c:pt idx="0">
                  <c:v>Amikacin</c:v>
                </c:pt>
              </c:strCache>
            </c:strRef>
          </c:tx>
          <c:spPr>
            <a:solidFill>
              <a:srgbClr val="99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S.aureus!$BE$5:$BE$20</c:f>
              <c:numCache>
                <c:formatCode>0.00</c:formatCode>
                <c:ptCount val="16"/>
                <c:pt idx="0">
                  <c:v>0</c:v>
                </c:pt>
                <c:pt idx="1">
                  <c:v>0</c:v>
                </c:pt>
                <c:pt idx="2">
                  <c:v>0</c:v>
                </c:pt>
                <c:pt idx="3">
                  <c:v>0</c:v>
                </c:pt>
                <c:pt idx="4">
                  <c:v>6.1233480176211454</c:v>
                </c:pt>
                <c:pt idx="5">
                  <c:v>4.405286343612335E-2</c:v>
                </c:pt>
                <c:pt idx="6">
                  <c:v>26.167400881057269</c:v>
                </c:pt>
                <c:pt idx="7">
                  <c:v>56.475770925110133</c:v>
                </c:pt>
                <c:pt idx="8">
                  <c:v>8.6343612334801758</c:v>
                </c:pt>
                <c:pt idx="9">
                  <c:v>1.4977973568281939</c:v>
                </c:pt>
                <c:pt idx="10">
                  <c:v>0.66079295154185025</c:v>
                </c:pt>
                <c:pt idx="11">
                  <c:v>0.13215859030837004</c:v>
                </c:pt>
                <c:pt idx="12">
                  <c:v>8.8105726872246701E-2</c:v>
                </c:pt>
                <c:pt idx="13">
                  <c:v>0.1762114537444934</c:v>
                </c:pt>
                <c:pt idx="14">
                  <c:v>0</c:v>
                </c:pt>
                <c:pt idx="15">
                  <c:v>0</c:v>
                </c:pt>
              </c:numCache>
            </c:numRef>
          </c:val>
          <c:extLst>
            <c:ext xmlns:c16="http://schemas.microsoft.com/office/drawing/2014/chart" uri="{C3380CC4-5D6E-409C-BE32-E72D297353CC}">
              <c16:uniqueId val="{00000008-4FC5-43C2-BBBC-E202DD653122}"/>
            </c:ext>
          </c:extLst>
        </c:ser>
        <c:ser>
          <c:idx val="9"/>
          <c:order val="9"/>
          <c:tx>
            <c:strRef>
              <c:f>S.aureus!$BF$4</c:f>
              <c:strCache>
                <c:ptCount val="1"/>
                <c:pt idx="0">
                  <c:v>Gentamicin</c:v>
                </c:pt>
              </c:strCache>
            </c:strRef>
          </c:tx>
          <c:spPr>
            <a:solidFill>
              <a:srgbClr val="00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S.aureus!$BF$5:$BF$20</c:f>
              <c:numCache>
                <c:formatCode>0.00</c:formatCode>
                <c:ptCount val="16"/>
                <c:pt idx="0">
                  <c:v>0</c:v>
                </c:pt>
                <c:pt idx="1">
                  <c:v>0</c:v>
                </c:pt>
                <c:pt idx="2">
                  <c:v>10.470743510778707</c:v>
                </c:pt>
                <c:pt idx="3">
                  <c:v>0</c:v>
                </c:pt>
                <c:pt idx="4">
                  <c:v>77.25472943246811</c:v>
                </c:pt>
                <c:pt idx="5">
                  <c:v>7.6990761108666961</c:v>
                </c:pt>
                <c:pt idx="6">
                  <c:v>1.8037835459744831</c:v>
                </c:pt>
                <c:pt idx="7">
                  <c:v>0.70391553013638364</c:v>
                </c:pt>
                <c:pt idx="8">
                  <c:v>0.26396832380114388</c:v>
                </c:pt>
                <c:pt idx="9">
                  <c:v>0.48394192696876376</c:v>
                </c:pt>
                <c:pt idx="10">
                  <c:v>1.3198416190057194</c:v>
                </c:pt>
                <c:pt idx="11">
                  <c:v>0</c:v>
                </c:pt>
                <c:pt idx="12">
                  <c:v>0</c:v>
                </c:pt>
                <c:pt idx="13">
                  <c:v>0</c:v>
                </c:pt>
                <c:pt idx="14">
                  <c:v>0</c:v>
                </c:pt>
                <c:pt idx="15">
                  <c:v>0</c:v>
                </c:pt>
              </c:numCache>
            </c:numRef>
          </c:val>
          <c:extLst>
            <c:ext xmlns:c16="http://schemas.microsoft.com/office/drawing/2014/chart" uri="{C3380CC4-5D6E-409C-BE32-E72D297353CC}">
              <c16:uniqueId val="{00000009-4FC5-43C2-BBBC-E202DD653122}"/>
            </c:ext>
          </c:extLst>
        </c:ser>
        <c:ser>
          <c:idx val="10"/>
          <c:order val="10"/>
          <c:tx>
            <c:strRef>
              <c:f>S.aureus!$BG$4</c:f>
              <c:strCache>
                <c:ptCount val="1"/>
                <c:pt idx="0">
                  <c:v>Fosfomycin</c:v>
                </c:pt>
              </c:strCache>
            </c:strRef>
          </c:tx>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S.aureus!$BG$5:$BG$20</c:f>
              <c:numCache>
                <c:formatCode>0.00</c:formatCode>
                <c:ptCount val="16"/>
                <c:pt idx="0">
                  <c:v>0</c:v>
                </c:pt>
                <c:pt idx="1">
                  <c:v>0</c:v>
                </c:pt>
                <c:pt idx="2">
                  <c:v>0</c:v>
                </c:pt>
                <c:pt idx="3">
                  <c:v>0</c:v>
                </c:pt>
                <c:pt idx="4">
                  <c:v>0</c:v>
                </c:pt>
                <c:pt idx="5">
                  <c:v>62.910008410428929</c:v>
                </c:pt>
                <c:pt idx="6">
                  <c:v>0</c:v>
                </c:pt>
                <c:pt idx="7">
                  <c:v>19.217830109335576</c:v>
                </c:pt>
                <c:pt idx="8">
                  <c:v>9.7981497056349873</c:v>
                </c:pt>
                <c:pt idx="9">
                  <c:v>3.616484440706476</c:v>
                </c:pt>
                <c:pt idx="10">
                  <c:v>1.9343986543313709</c:v>
                </c:pt>
                <c:pt idx="11">
                  <c:v>1.1354079058031961</c:v>
                </c:pt>
                <c:pt idx="12">
                  <c:v>0.54667788057190914</c:v>
                </c:pt>
                <c:pt idx="13">
                  <c:v>0.42052144659377627</c:v>
                </c:pt>
                <c:pt idx="14">
                  <c:v>0.42052144659377627</c:v>
                </c:pt>
                <c:pt idx="15">
                  <c:v>0</c:v>
                </c:pt>
              </c:numCache>
            </c:numRef>
          </c:val>
          <c:extLst>
            <c:ext xmlns:c16="http://schemas.microsoft.com/office/drawing/2014/chart" uri="{C3380CC4-5D6E-409C-BE32-E72D297353CC}">
              <c16:uniqueId val="{0000000A-4FC5-43C2-BBBC-E202DD653122}"/>
            </c:ext>
          </c:extLst>
        </c:ser>
        <c:ser>
          <c:idx val="11"/>
          <c:order val="11"/>
          <c:tx>
            <c:strRef>
              <c:f>S.aureus!$BH$4</c:f>
              <c:strCache>
                <c:ptCount val="1"/>
                <c:pt idx="0">
                  <c:v>Cotrimoxazol</c:v>
                </c:pt>
              </c:strCache>
            </c:strRef>
          </c:tx>
          <c:spPr>
            <a:solidFill>
              <a:srgbClr val="00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S.aureus!$BH$5:$BH$20</c:f>
              <c:numCache>
                <c:formatCode>0.00</c:formatCode>
                <c:ptCount val="16"/>
                <c:pt idx="0">
                  <c:v>0</c:v>
                </c:pt>
                <c:pt idx="1">
                  <c:v>0</c:v>
                </c:pt>
                <c:pt idx="2">
                  <c:v>88.528047237452554</c:v>
                </c:pt>
                <c:pt idx="3">
                  <c:v>8.4352593842260654E-2</c:v>
                </c:pt>
                <c:pt idx="4">
                  <c:v>2.6571067060312106</c:v>
                </c:pt>
                <c:pt idx="5">
                  <c:v>2.1931674398987768</c:v>
                </c:pt>
                <c:pt idx="6">
                  <c:v>1.7714044706874736</c:v>
                </c:pt>
                <c:pt idx="7">
                  <c:v>0.80134964150147614</c:v>
                </c:pt>
                <c:pt idx="8">
                  <c:v>0.29523407844791227</c:v>
                </c:pt>
                <c:pt idx="9">
                  <c:v>0.46393926613243358</c:v>
                </c:pt>
                <c:pt idx="10">
                  <c:v>0.92787853226486716</c:v>
                </c:pt>
                <c:pt idx="11">
                  <c:v>2.2775200337410375</c:v>
                </c:pt>
                <c:pt idx="12">
                  <c:v>0</c:v>
                </c:pt>
                <c:pt idx="13">
                  <c:v>0</c:v>
                </c:pt>
                <c:pt idx="14">
                  <c:v>0</c:v>
                </c:pt>
                <c:pt idx="15">
                  <c:v>0</c:v>
                </c:pt>
              </c:numCache>
            </c:numRef>
          </c:val>
          <c:extLst>
            <c:ext xmlns:c16="http://schemas.microsoft.com/office/drawing/2014/chart" uri="{C3380CC4-5D6E-409C-BE32-E72D297353CC}">
              <c16:uniqueId val="{0000000B-4FC5-43C2-BBBC-E202DD653122}"/>
            </c:ext>
          </c:extLst>
        </c:ser>
        <c:ser>
          <c:idx val="12"/>
          <c:order val="12"/>
          <c:tx>
            <c:strRef>
              <c:f>S.aureus!$BI$4</c:f>
              <c:strCache>
                <c:ptCount val="1"/>
                <c:pt idx="0">
                  <c:v>Ciprofloxacin</c:v>
                </c:pt>
              </c:strCache>
            </c:strRef>
          </c:tx>
          <c:spPr>
            <a:solidFill>
              <a:srgbClr val="003300"/>
            </a:solidFill>
            <a:ln>
              <a:noFill/>
            </a:ln>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S.aureus!$BI$5:$BI$20</c:f>
              <c:numCache>
                <c:formatCode>0.00</c:formatCode>
                <c:ptCount val="16"/>
                <c:pt idx="0">
                  <c:v>0</c:v>
                </c:pt>
                <c:pt idx="1">
                  <c:v>0.2944888514934792</c:v>
                </c:pt>
                <c:pt idx="2">
                  <c:v>0.50483803113167858</c:v>
                </c:pt>
                <c:pt idx="3">
                  <c:v>2.9028186790071517</c:v>
                </c:pt>
                <c:pt idx="4">
                  <c:v>31.047538914598235</c:v>
                </c:pt>
                <c:pt idx="5">
                  <c:v>47.32856541859487</c:v>
                </c:pt>
                <c:pt idx="6">
                  <c:v>4.2069835927639883</c:v>
                </c:pt>
                <c:pt idx="7">
                  <c:v>1.3462347496844762</c:v>
                </c:pt>
                <c:pt idx="8">
                  <c:v>0.54690786705931849</c:v>
                </c:pt>
                <c:pt idx="9">
                  <c:v>11.821623895666807</c:v>
                </c:pt>
                <c:pt idx="10">
                  <c:v>0</c:v>
                </c:pt>
                <c:pt idx="11">
                  <c:v>0</c:v>
                </c:pt>
                <c:pt idx="12">
                  <c:v>0</c:v>
                </c:pt>
                <c:pt idx="13">
                  <c:v>0</c:v>
                </c:pt>
                <c:pt idx="14">
                  <c:v>0</c:v>
                </c:pt>
                <c:pt idx="15">
                  <c:v>0</c:v>
                </c:pt>
              </c:numCache>
            </c:numRef>
          </c:val>
          <c:extLst>
            <c:ext xmlns:c16="http://schemas.microsoft.com/office/drawing/2014/chart" uri="{C3380CC4-5D6E-409C-BE32-E72D297353CC}">
              <c16:uniqueId val="{0000000C-4FC5-43C2-BBBC-E202DD653122}"/>
            </c:ext>
          </c:extLst>
        </c:ser>
        <c:ser>
          <c:idx val="13"/>
          <c:order val="13"/>
          <c:tx>
            <c:strRef>
              <c:f>S.aureus!$BJ$4</c:f>
              <c:strCache>
                <c:ptCount val="1"/>
                <c:pt idx="0">
                  <c:v>Levofloxacin</c:v>
                </c:pt>
              </c:strCache>
            </c:strRef>
          </c:tx>
          <c:spPr>
            <a:solidFill>
              <a:srgbClr val="3366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S.aureus!$BJ$5:$BJ$20</c:f>
              <c:numCache>
                <c:formatCode>0.00</c:formatCode>
                <c:ptCount val="16"/>
                <c:pt idx="0">
                  <c:v>0</c:v>
                </c:pt>
                <c:pt idx="1">
                  <c:v>0.63078216989066438</c:v>
                </c:pt>
                <c:pt idx="2">
                  <c:v>0</c:v>
                </c:pt>
                <c:pt idx="3">
                  <c:v>16.820857863751051</c:v>
                </c:pt>
                <c:pt idx="4">
                  <c:v>64.676198486122786</c:v>
                </c:pt>
                <c:pt idx="5">
                  <c:v>5.046257359125315</c:v>
                </c:pt>
                <c:pt idx="6">
                  <c:v>0.84104289318755254</c:v>
                </c:pt>
                <c:pt idx="7">
                  <c:v>0.33641715727502103</c:v>
                </c:pt>
                <c:pt idx="8">
                  <c:v>1.0933557611438183</c:v>
                </c:pt>
                <c:pt idx="9">
                  <c:v>1.3877207737594617</c:v>
                </c:pt>
                <c:pt idx="10">
                  <c:v>9.1673675357443223</c:v>
                </c:pt>
                <c:pt idx="11">
                  <c:v>0</c:v>
                </c:pt>
                <c:pt idx="12">
                  <c:v>0</c:v>
                </c:pt>
                <c:pt idx="13">
                  <c:v>0</c:v>
                </c:pt>
                <c:pt idx="14">
                  <c:v>0</c:v>
                </c:pt>
                <c:pt idx="15">
                  <c:v>0</c:v>
                </c:pt>
              </c:numCache>
            </c:numRef>
          </c:val>
          <c:extLst>
            <c:ext xmlns:c16="http://schemas.microsoft.com/office/drawing/2014/chart" uri="{C3380CC4-5D6E-409C-BE32-E72D297353CC}">
              <c16:uniqueId val="{0000000D-4FC5-43C2-BBBC-E202DD653122}"/>
            </c:ext>
          </c:extLst>
        </c:ser>
        <c:ser>
          <c:idx val="14"/>
          <c:order val="14"/>
          <c:tx>
            <c:strRef>
              <c:f>S.aureus!$BK$4</c:f>
              <c:strCache>
                <c:ptCount val="1"/>
                <c:pt idx="0">
                  <c:v>Moxifloxacin</c:v>
                </c:pt>
              </c:strCache>
            </c:strRef>
          </c:tx>
          <c:spPr>
            <a:solidFill>
              <a:srgbClr val="33CC33"/>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S.aureus!$BK$5:$BK$20</c:f>
              <c:numCache>
                <c:formatCode>0.00</c:formatCode>
                <c:ptCount val="16"/>
                <c:pt idx="0">
                  <c:v>0</c:v>
                </c:pt>
                <c:pt idx="1">
                  <c:v>1.1774600504625736</c:v>
                </c:pt>
                <c:pt idx="2">
                  <c:v>30.656013456686292</c:v>
                </c:pt>
                <c:pt idx="3">
                  <c:v>53.658536585365852</c:v>
                </c:pt>
                <c:pt idx="4">
                  <c:v>2.1867115222876365</c:v>
                </c:pt>
                <c:pt idx="5">
                  <c:v>0.33641715727502103</c:v>
                </c:pt>
                <c:pt idx="6">
                  <c:v>0.84104289318755254</c:v>
                </c:pt>
                <c:pt idx="7">
                  <c:v>1.9764507989907485</c:v>
                </c:pt>
                <c:pt idx="8">
                  <c:v>6.6442388561816657</c:v>
                </c:pt>
                <c:pt idx="9">
                  <c:v>2.5231286795626575</c:v>
                </c:pt>
                <c:pt idx="10">
                  <c:v>0</c:v>
                </c:pt>
                <c:pt idx="11">
                  <c:v>0</c:v>
                </c:pt>
                <c:pt idx="12">
                  <c:v>0</c:v>
                </c:pt>
                <c:pt idx="13">
                  <c:v>0</c:v>
                </c:pt>
                <c:pt idx="14">
                  <c:v>0</c:v>
                </c:pt>
                <c:pt idx="15">
                  <c:v>0</c:v>
                </c:pt>
              </c:numCache>
            </c:numRef>
          </c:val>
          <c:extLst>
            <c:ext xmlns:c16="http://schemas.microsoft.com/office/drawing/2014/chart" uri="{C3380CC4-5D6E-409C-BE32-E72D297353CC}">
              <c16:uniqueId val="{0000000E-4FC5-43C2-BBBC-E202DD653122}"/>
            </c:ext>
          </c:extLst>
        </c:ser>
        <c:ser>
          <c:idx val="15"/>
          <c:order val="15"/>
          <c:tx>
            <c:strRef>
              <c:f>S.aureus!$BL$4</c:f>
              <c:strCache>
                <c:ptCount val="1"/>
                <c:pt idx="0">
                  <c:v>Doxycyclin</c:v>
                </c:pt>
              </c:strCache>
            </c:strRef>
          </c:tx>
          <c:spPr>
            <a:solidFill>
              <a:srgbClr val="0066FF"/>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S.aureus!$BL$5:$BL$20</c:f>
              <c:numCache>
                <c:formatCode>0.00</c:formatCode>
                <c:ptCount val="16"/>
                <c:pt idx="0">
                  <c:v>0</c:v>
                </c:pt>
                <c:pt idx="1">
                  <c:v>0</c:v>
                </c:pt>
                <c:pt idx="2">
                  <c:v>54.415475189234648</c:v>
                </c:pt>
                <c:pt idx="3">
                  <c:v>0</c:v>
                </c:pt>
                <c:pt idx="4">
                  <c:v>38.645920941968043</c:v>
                </c:pt>
                <c:pt idx="5">
                  <c:v>3.0277544154751892</c:v>
                </c:pt>
                <c:pt idx="6">
                  <c:v>1.1354079058031961</c:v>
                </c:pt>
                <c:pt idx="7">
                  <c:v>1.4297729184188395</c:v>
                </c:pt>
                <c:pt idx="8">
                  <c:v>0.29436501261564341</c:v>
                </c:pt>
                <c:pt idx="9">
                  <c:v>0.7569386038687973</c:v>
                </c:pt>
                <c:pt idx="10">
                  <c:v>0.29436501261564341</c:v>
                </c:pt>
                <c:pt idx="11">
                  <c:v>0</c:v>
                </c:pt>
                <c:pt idx="12">
                  <c:v>0</c:v>
                </c:pt>
                <c:pt idx="13">
                  <c:v>0</c:v>
                </c:pt>
                <c:pt idx="14">
                  <c:v>0</c:v>
                </c:pt>
                <c:pt idx="15">
                  <c:v>0</c:v>
                </c:pt>
              </c:numCache>
            </c:numRef>
          </c:val>
          <c:extLst>
            <c:ext xmlns:c16="http://schemas.microsoft.com/office/drawing/2014/chart" uri="{C3380CC4-5D6E-409C-BE32-E72D297353CC}">
              <c16:uniqueId val="{0000000F-4FC5-43C2-BBBC-E202DD653122}"/>
            </c:ext>
          </c:extLst>
        </c:ser>
        <c:ser>
          <c:idx val="16"/>
          <c:order val="16"/>
          <c:tx>
            <c:strRef>
              <c:f>S.aureus!$BM$4</c:f>
              <c:strCache>
                <c:ptCount val="1"/>
                <c:pt idx="0">
                  <c:v>Rifampicin</c:v>
                </c:pt>
              </c:strCache>
            </c:strRef>
          </c:tx>
          <c:spPr>
            <a:solidFill>
              <a:srgbClr val="FF66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S.aureus!$BM$5:$BM$20</c:f>
              <c:numCache>
                <c:formatCode>0.00</c:formatCode>
                <c:ptCount val="16"/>
                <c:pt idx="0">
                  <c:v>0.7569386038687973</c:v>
                </c:pt>
                <c:pt idx="1">
                  <c:v>62.867956265769557</c:v>
                </c:pt>
                <c:pt idx="2">
                  <c:v>34.60891505466779</c:v>
                </c:pt>
                <c:pt idx="3">
                  <c:v>0.79899074852817498</c:v>
                </c:pt>
                <c:pt idx="4">
                  <c:v>0.50462573591253157</c:v>
                </c:pt>
                <c:pt idx="5">
                  <c:v>8.4104289318755257E-2</c:v>
                </c:pt>
                <c:pt idx="6">
                  <c:v>0.16820857863751051</c:v>
                </c:pt>
                <c:pt idx="7">
                  <c:v>4.2052144659377629E-2</c:v>
                </c:pt>
                <c:pt idx="8">
                  <c:v>4.2052144659377629E-2</c:v>
                </c:pt>
                <c:pt idx="9">
                  <c:v>0.12615643397813289</c:v>
                </c:pt>
                <c:pt idx="10">
                  <c:v>0</c:v>
                </c:pt>
                <c:pt idx="11">
                  <c:v>0</c:v>
                </c:pt>
                <c:pt idx="12">
                  <c:v>0</c:v>
                </c:pt>
                <c:pt idx="13">
                  <c:v>0</c:v>
                </c:pt>
                <c:pt idx="14">
                  <c:v>0</c:v>
                </c:pt>
                <c:pt idx="15">
                  <c:v>0</c:v>
                </c:pt>
              </c:numCache>
            </c:numRef>
          </c:val>
          <c:extLst>
            <c:ext xmlns:c16="http://schemas.microsoft.com/office/drawing/2014/chart" uri="{C3380CC4-5D6E-409C-BE32-E72D297353CC}">
              <c16:uniqueId val="{00000010-4FC5-43C2-BBBC-E202DD653122}"/>
            </c:ext>
          </c:extLst>
        </c:ser>
        <c:ser>
          <c:idx val="17"/>
          <c:order val="17"/>
          <c:tx>
            <c:strRef>
              <c:f>S.aureus!$BN$4</c:f>
              <c:strCache>
                <c:ptCount val="1"/>
                <c:pt idx="0">
                  <c:v>Daptomycin</c:v>
                </c:pt>
              </c:strCache>
            </c:strRef>
          </c:tx>
          <c:spPr>
            <a:solidFill>
              <a:srgbClr val="CC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S.aureus!$BN$5:$BN$20</c:f>
              <c:numCache>
                <c:formatCode>0.00</c:formatCode>
                <c:ptCount val="16"/>
                <c:pt idx="0">
                  <c:v>0</c:v>
                </c:pt>
                <c:pt idx="1">
                  <c:v>0.46788600595491281</c:v>
                </c:pt>
                <c:pt idx="2">
                  <c:v>0.42535091450446616</c:v>
                </c:pt>
                <c:pt idx="3">
                  <c:v>0.97830710336027227</c:v>
                </c:pt>
                <c:pt idx="4">
                  <c:v>5.1042109740535944</c:v>
                </c:pt>
                <c:pt idx="5">
                  <c:v>73.713313483623992</c:v>
                </c:pt>
                <c:pt idx="6">
                  <c:v>19.055720969800085</c:v>
                </c:pt>
                <c:pt idx="7">
                  <c:v>0.17014036580178649</c:v>
                </c:pt>
                <c:pt idx="8">
                  <c:v>4.2535091450446622E-2</c:v>
                </c:pt>
                <c:pt idx="9">
                  <c:v>4.2535091450446622E-2</c:v>
                </c:pt>
                <c:pt idx="10">
                  <c:v>0</c:v>
                </c:pt>
                <c:pt idx="11">
                  <c:v>0</c:v>
                </c:pt>
                <c:pt idx="12">
                  <c:v>0</c:v>
                </c:pt>
                <c:pt idx="13">
                  <c:v>0</c:v>
                </c:pt>
                <c:pt idx="14">
                  <c:v>0</c:v>
                </c:pt>
                <c:pt idx="15">
                  <c:v>0</c:v>
                </c:pt>
              </c:numCache>
            </c:numRef>
          </c:val>
          <c:extLst>
            <c:ext xmlns:c16="http://schemas.microsoft.com/office/drawing/2014/chart" uri="{C3380CC4-5D6E-409C-BE32-E72D297353CC}">
              <c16:uniqueId val="{00000011-4FC5-43C2-BBBC-E202DD653122}"/>
            </c:ext>
          </c:extLst>
        </c:ser>
        <c:ser>
          <c:idx val="18"/>
          <c:order val="18"/>
          <c:tx>
            <c:strRef>
              <c:f>S.aureus!$BO$4</c:f>
              <c:strCache>
                <c:ptCount val="1"/>
                <c:pt idx="0">
                  <c:v>Roxythromycin</c:v>
                </c:pt>
              </c:strCache>
            </c:strRef>
          </c:tx>
          <c:spPr>
            <a:solidFill>
              <a:srgbClr val="0033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S.aureus!$BO$5:$BO$20</c:f>
              <c:numCache>
                <c:formatCode>0.00</c:formatCode>
                <c:ptCount val="16"/>
                <c:pt idx="0">
                  <c:v>0</c:v>
                </c:pt>
                <c:pt idx="1">
                  <c:v>0</c:v>
                </c:pt>
                <c:pt idx="2">
                  <c:v>0.85287846481876328</c:v>
                </c:pt>
                <c:pt idx="3">
                  <c:v>8.5287846481876331E-2</c:v>
                </c:pt>
                <c:pt idx="4">
                  <c:v>5.7142857142857144</c:v>
                </c:pt>
                <c:pt idx="5">
                  <c:v>65.245202558635398</c:v>
                </c:pt>
                <c:pt idx="6">
                  <c:v>9.5522388059701484</c:v>
                </c:pt>
                <c:pt idx="7">
                  <c:v>0.55437100213219614</c:v>
                </c:pt>
                <c:pt idx="8">
                  <c:v>0.42643923240938164</c:v>
                </c:pt>
                <c:pt idx="9">
                  <c:v>0.42643923240938164</c:v>
                </c:pt>
                <c:pt idx="10">
                  <c:v>0.93816631130063965</c:v>
                </c:pt>
                <c:pt idx="11">
                  <c:v>16.204690831556505</c:v>
                </c:pt>
                <c:pt idx="12">
                  <c:v>0</c:v>
                </c:pt>
                <c:pt idx="13">
                  <c:v>0</c:v>
                </c:pt>
                <c:pt idx="14">
                  <c:v>0</c:v>
                </c:pt>
                <c:pt idx="15">
                  <c:v>0</c:v>
                </c:pt>
              </c:numCache>
            </c:numRef>
          </c:val>
          <c:extLst>
            <c:ext xmlns:c16="http://schemas.microsoft.com/office/drawing/2014/chart" uri="{C3380CC4-5D6E-409C-BE32-E72D297353CC}">
              <c16:uniqueId val="{00000012-4FC5-43C2-BBBC-E202DD653122}"/>
            </c:ext>
          </c:extLst>
        </c:ser>
        <c:ser>
          <c:idx val="19"/>
          <c:order val="19"/>
          <c:tx>
            <c:strRef>
              <c:f>S.aureus!$BP$4</c:f>
              <c:strCache>
                <c:ptCount val="1"/>
                <c:pt idx="0">
                  <c:v>Clindamycin</c:v>
                </c:pt>
              </c:strCache>
            </c:strRef>
          </c:tx>
          <c:spPr>
            <a:solidFill>
              <a:srgbClr val="0066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S.aureus!$BP$5:$BP$20</c:f>
              <c:numCache>
                <c:formatCode>0.00</c:formatCode>
                <c:ptCount val="16"/>
                <c:pt idx="0">
                  <c:v>0</c:v>
                </c:pt>
                <c:pt idx="1">
                  <c:v>1.518987341772152</c:v>
                </c:pt>
                <c:pt idx="2">
                  <c:v>11.603375527426161</c:v>
                </c:pt>
                <c:pt idx="3">
                  <c:v>74.852320675105489</c:v>
                </c:pt>
                <c:pt idx="4">
                  <c:v>7.5949367088607591</c:v>
                </c:pt>
                <c:pt idx="5">
                  <c:v>0.54852320675105481</c:v>
                </c:pt>
                <c:pt idx="6">
                  <c:v>0.46413502109704641</c:v>
                </c:pt>
                <c:pt idx="7">
                  <c:v>0.46413502109704641</c:v>
                </c:pt>
                <c:pt idx="8">
                  <c:v>0.379746835443038</c:v>
                </c:pt>
                <c:pt idx="9">
                  <c:v>2.5738396624472575</c:v>
                </c:pt>
                <c:pt idx="10">
                  <c:v>0</c:v>
                </c:pt>
                <c:pt idx="11">
                  <c:v>0</c:v>
                </c:pt>
                <c:pt idx="12">
                  <c:v>0</c:v>
                </c:pt>
                <c:pt idx="13">
                  <c:v>0</c:v>
                </c:pt>
                <c:pt idx="14">
                  <c:v>0</c:v>
                </c:pt>
                <c:pt idx="15">
                  <c:v>0</c:v>
                </c:pt>
              </c:numCache>
            </c:numRef>
          </c:val>
          <c:extLst>
            <c:ext xmlns:c16="http://schemas.microsoft.com/office/drawing/2014/chart" uri="{C3380CC4-5D6E-409C-BE32-E72D297353CC}">
              <c16:uniqueId val="{00000013-4FC5-43C2-BBBC-E202DD653122}"/>
            </c:ext>
          </c:extLst>
        </c:ser>
        <c:ser>
          <c:idx val="20"/>
          <c:order val="20"/>
          <c:tx>
            <c:strRef>
              <c:f>S.aureus!$BQ$4</c:f>
              <c:strCache>
                <c:ptCount val="1"/>
                <c:pt idx="0">
                  <c:v>Linezolid</c:v>
                </c:pt>
              </c:strCache>
            </c:strRef>
          </c:tx>
          <c:spPr>
            <a:solidFill>
              <a:srgbClr val="FF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S.aureus!$BQ$5:$BQ$20</c:f>
              <c:numCache>
                <c:formatCode>0.00</c:formatCode>
                <c:ptCount val="16"/>
                <c:pt idx="0">
                  <c:v>0</c:v>
                </c:pt>
                <c:pt idx="1">
                  <c:v>0</c:v>
                </c:pt>
                <c:pt idx="2">
                  <c:v>0.46276819520403872</c:v>
                </c:pt>
                <c:pt idx="3">
                  <c:v>0</c:v>
                </c:pt>
                <c:pt idx="4">
                  <c:v>0.46276819520403872</c:v>
                </c:pt>
                <c:pt idx="5">
                  <c:v>4.9642406394615062</c:v>
                </c:pt>
                <c:pt idx="6">
                  <c:v>42.91123264619268</c:v>
                </c:pt>
                <c:pt idx="7">
                  <c:v>49.053428691628106</c:v>
                </c:pt>
                <c:pt idx="8">
                  <c:v>2.1034917963819941</c:v>
                </c:pt>
                <c:pt idx="9">
                  <c:v>4.2069835927639881E-2</c:v>
                </c:pt>
                <c:pt idx="10">
                  <c:v>0</c:v>
                </c:pt>
                <c:pt idx="11">
                  <c:v>0</c:v>
                </c:pt>
                <c:pt idx="12">
                  <c:v>0</c:v>
                </c:pt>
                <c:pt idx="13">
                  <c:v>0</c:v>
                </c:pt>
                <c:pt idx="14">
                  <c:v>0</c:v>
                </c:pt>
                <c:pt idx="15">
                  <c:v>0</c:v>
                </c:pt>
              </c:numCache>
            </c:numRef>
          </c:val>
          <c:extLst>
            <c:ext xmlns:c16="http://schemas.microsoft.com/office/drawing/2014/chart" uri="{C3380CC4-5D6E-409C-BE32-E72D297353CC}">
              <c16:uniqueId val="{00000014-4FC5-43C2-BBBC-E202DD653122}"/>
            </c:ext>
          </c:extLst>
        </c:ser>
        <c:ser>
          <c:idx val="21"/>
          <c:order val="21"/>
          <c:tx>
            <c:strRef>
              <c:f>S.aureus!$BR$4</c:f>
              <c:strCache>
                <c:ptCount val="1"/>
                <c:pt idx="0">
                  <c:v>Vancomycin</c:v>
                </c:pt>
              </c:strCache>
            </c:strRef>
          </c:tx>
          <c:spPr>
            <a:solidFill>
              <a:srgbClr val="CCCC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S.aureus!$BR$5:$BR$20</c:f>
              <c:numCache>
                <c:formatCode>0.00</c:formatCode>
                <c:ptCount val="16"/>
                <c:pt idx="0">
                  <c:v>0</c:v>
                </c:pt>
                <c:pt idx="1">
                  <c:v>0</c:v>
                </c:pt>
                <c:pt idx="2">
                  <c:v>0.46257359125315389</c:v>
                </c:pt>
                <c:pt idx="3">
                  <c:v>0</c:v>
                </c:pt>
                <c:pt idx="4">
                  <c:v>0.67283431455004206</c:v>
                </c:pt>
                <c:pt idx="5">
                  <c:v>38.18334735071489</c:v>
                </c:pt>
                <c:pt idx="6">
                  <c:v>59.125315391084946</c:v>
                </c:pt>
                <c:pt idx="7">
                  <c:v>1.5138772077375946</c:v>
                </c:pt>
                <c:pt idx="8">
                  <c:v>4.2052144659377629E-2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4FC5-43C2-BBBC-E202DD653122}"/>
            </c:ext>
          </c:extLst>
        </c:ser>
        <c:ser>
          <c:idx val="23"/>
          <c:order val="22"/>
          <c:tx>
            <c:strRef>
              <c:f>S.aureus!$BS$4</c:f>
              <c:strCache>
                <c:ptCount val="1"/>
                <c:pt idx="0">
                  <c:v>Teicoplanin</c:v>
                </c:pt>
              </c:strCache>
            </c:strRef>
          </c:tx>
          <c:spPr>
            <a:solidFill>
              <a:srgbClr val="3366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S.aureus!$BS$5:$BS$20</c:f>
              <c:numCache>
                <c:formatCode>0.00</c:formatCode>
                <c:ptCount val="16"/>
                <c:pt idx="0">
                  <c:v>0</c:v>
                </c:pt>
                <c:pt idx="1">
                  <c:v>0</c:v>
                </c:pt>
                <c:pt idx="2">
                  <c:v>0</c:v>
                </c:pt>
                <c:pt idx="3">
                  <c:v>75.357443229604712</c:v>
                </c:pt>
                <c:pt idx="4">
                  <c:v>0</c:v>
                </c:pt>
                <c:pt idx="5">
                  <c:v>22.834314550042052</c:v>
                </c:pt>
                <c:pt idx="6">
                  <c:v>1.5138772077375946</c:v>
                </c:pt>
                <c:pt idx="7">
                  <c:v>0.29436501261564341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4FC5-43C2-BBBC-E202DD653122}"/>
            </c:ext>
          </c:extLst>
        </c:ser>
        <c:ser>
          <c:idx val="22"/>
          <c:order val="23"/>
          <c:tx>
            <c:strRef>
              <c:f>S.aureus!$BT$4</c:f>
              <c:strCache>
                <c:ptCount val="1"/>
                <c:pt idx="0">
                  <c:v>Tigecyclin</c:v>
                </c:pt>
              </c:strCache>
            </c:strRef>
          </c:tx>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S.aureus!$BT$5:$BT$20</c:f>
              <c:numCache>
                <c:formatCode>0.00</c:formatCode>
                <c:ptCount val="16"/>
                <c:pt idx="0">
                  <c:v>0</c:v>
                </c:pt>
                <c:pt idx="1">
                  <c:v>48.733108108108105</c:v>
                </c:pt>
                <c:pt idx="2">
                  <c:v>0.71790540540540537</c:v>
                </c:pt>
                <c:pt idx="3">
                  <c:v>42.018581081081081</c:v>
                </c:pt>
                <c:pt idx="4">
                  <c:v>5.7010135135135132</c:v>
                </c:pt>
                <c:pt idx="5">
                  <c:v>2.7449324324324325</c:v>
                </c:pt>
                <c:pt idx="6">
                  <c:v>8.4459459459459457E-2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4FC5-43C2-BBBC-E202DD653122}"/>
            </c:ext>
          </c:extLst>
        </c:ser>
        <c:dLbls>
          <c:showLegendKey val="0"/>
          <c:showVal val="0"/>
          <c:showCatName val="0"/>
          <c:showSerName val="0"/>
          <c:showPercent val="0"/>
          <c:showBubbleSize val="0"/>
        </c:dLbls>
        <c:gapWidth val="150"/>
        <c:shape val="box"/>
        <c:axId val="99745152"/>
        <c:axId val="99296768"/>
        <c:axId val="99734848"/>
      </c:bar3DChart>
      <c:catAx>
        <c:axId val="9974515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99296768"/>
        <c:crosses val="autoZero"/>
        <c:auto val="1"/>
        <c:lblAlgn val="ctr"/>
        <c:lblOffset val="100"/>
        <c:tickLblSkip val="1"/>
        <c:noMultiLvlLbl val="0"/>
      </c:catAx>
      <c:valAx>
        <c:axId val="99296768"/>
        <c:scaling>
          <c:orientation val="minMax"/>
        </c:scaling>
        <c:delete val="0"/>
        <c:axPos val="l"/>
        <c:majorGridlines/>
        <c:numFmt formatCode="0.00" sourceLinked="1"/>
        <c:majorTickMark val="out"/>
        <c:minorTickMark val="none"/>
        <c:tickLblPos val="nextTo"/>
        <c:crossAx val="99745152"/>
        <c:crossesAt val="1"/>
        <c:crossBetween val="between"/>
      </c:valAx>
      <c:serAx>
        <c:axId val="99734848"/>
        <c:scaling>
          <c:orientation val="minMax"/>
        </c:scaling>
        <c:delete val="0"/>
        <c:axPos val="b"/>
        <c:title>
          <c:tx>
            <c:rich>
              <a:bodyPr rot="0" vert="horz"/>
              <a:lstStyle/>
              <a:p>
                <a:pPr>
                  <a:defRPr sz="1400"/>
                </a:pPr>
                <a:r>
                  <a:rPr lang="en-US" sz="1400"/>
                  <a:t>%</a:t>
                </a:r>
              </a:p>
            </c:rich>
          </c:tx>
          <c:layout>
            <c:manualLayout>
              <c:xMode val="edge"/>
              <c:yMode val="edge"/>
              <c:x val="6.9386424328146706E-2"/>
              <c:y val="0.62966643109669695"/>
            </c:manualLayout>
          </c:layout>
          <c:overlay val="0"/>
        </c:title>
        <c:majorTickMark val="out"/>
        <c:minorTickMark val="none"/>
        <c:tickLblPos val="nextTo"/>
        <c:txPr>
          <a:bodyPr rot="1500000" vert="horz"/>
          <a:lstStyle/>
          <a:p>
            <a:pPr>
              <a:defRPr sz="1200"/>
            </a:pPr>
            <a:endParaRPr lang="de-DE"/>
          </a:p>
        </c:txPr>
        <c:crossAx val="992967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CNS!$AW$64</c:f>
              <c:strCache>
                <c:ptCount val="1"/>
                <c:pt idx="0">
                  <c:v>Penicillin G</c:v>
                </c:pt>
              </c:strCache>
            </c:strRef>
          </c:tx>
          <c:spPr>
            <a:solidFill>
              <a:srgbClr val="C000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CNS!$AW$65:$AW$80</c:f>
              <c:numCache>
                <c:formatCode>0.00</c:formatCode>
                <c:ptCount val="16"/>
                <c:pt idx="0">
                  <c:v>9.2592592592592587E-2</c:v>
                </c:pt>
                <c:pt idx="1">
                  <c:v>14.537037037037036</c:v>
                </c:pt>
                <c:pt idx="2">
                  <c:v>0.7407407407407407</c:v>
                </c:pt>
                <c:pt idx="3">
                  <c:v>1.4814814814814814</c:v>
                </c:pt>
                <c:pt idx="4">
                  <c:v>2.5925925925925926</c:v>
                </c:pt>
                <c:pt idx="5">
                  <c:v>4.166666666666667</c:v>
                </c:pt>
                <c:pt idx="6">
                  <c:v>5.0925925925925926</c:v>
                </c:pt>
                <c:pt idx="7">
                  <c:v>6.0185185185185182</c:v>
                </c:pt>
                <c:pt idx="8">
                  <c:v>6.8518518518518521</c:v>
                </c:pt>
                <c:pt idx="9">
                  <c:v>58.24074074074074</c:v>
                </c:pt>
                <c:pt idx="10">
                  <c:v>0</c:v>
                </c:pt>
                <c:pt idx="11">
                  <c:v>0</c:v>
                </c:pt>
                <c:pt idx="12">
                  <c:v>9.2592592592592587E-2</c:v>
                </c:pt>
                <c:pt idx="13">
                  <c:v>0</c:v>
                </c:pt>
                <c:pt idx="14">
                  <c:v>0</c:v>
                </c:pt>
                <c:pt idx="15">
                  <c:v>9.2592592592592587E-2</c:v>
                </c:pt>
              </c:numCache>
            </c:numRef>
          </c:val>
          <c:extLst>
            <c:ext xmlns:c16="http://schemas.microsoft.com/office/drawing/2014/chart" uri="{C3380CC4-5D6E-409C-BE32-E72D297353CC}">
              <c16:uniqueId val="{00000000-CD8C-43E9-95DE-774EB1EF301E}"/>
            </c:ext>
          </c:extLst>
        </c:ser>
        <c:ser>
          <c:idx val="1"/>
          <c:order val="1"/>
          <c:tx>
            <c:strRef>
              <c:f>CNS!$AX$64</c:f>
              <c:strCache>
                <c:ptCount val="1"/>
                <c:pt idx="0">
                  <c:v>Oxacillin</c:v>
                </c:pt>
              </c:strCache>
            </c:strRef>
          </c:tx>
          <c:spPr>
            <a:solidFill>
              <a:srgbClr val="FF00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CNS!$AX$65:$AX$80</c:f>
              <c:numCache>
                <c:formatCode>0.00</c:formatCode>
                <c:ptCount val="16"/>
                <c:pt idx="0">
                  <c:v>0</c:v>
                </c:pt>
                <c:pt idx="1">
                  <c:v>0</c:v>
                </c:pt>
                <c:pt idx="2">
                  <c:v>32.933579335793361</c:v>
                </c:pt>
                <c:pt idx="3">
                  <c:v>0.18450184501845018</c:v>
                </c:pt>
                <c:pt idx="4">
                  <c:v>1.7527675276752768</c:v>
                </c:pt>
                <c:pt idx="5">
                  <c:v>1.3837638376383763</c:v>
                </c:pt>
                <c:pt idx="6">
                  <c:v>1.6605166051660516</c:v>
                </c:pt>
                <c:pt idx="7">
                  <c:v>5.9040590405904059</c:v>
                </c:pt>
                <c:pt idx="8">
                  <c:v>5.1660516605166054</c:v>
                </c:pt>
                <c:pt idx="9">
                  <c:v>5.4428044280442807</c:v>
                </c:pt>
                <c:pt idx="10">
                  <c:v>45.571955719557195</c:v>
                </c:pt>
                <c:pt idx="11">
                  <c:v>0</c:v>
                </c:pt>
                <c:pt idx="12">
                  <c:v>0</c:v>
                </c:pt>
                <c:pt idx="13">
                  <c:v>0</c:v>
                </c:pt>
                <c:pt idx="14">
                  <c:v>0</c:v>
                </c:pt>
                <c:pt idx="15">
                  <c:v>0</c:v>
                </c:pt>
              </c:numCache>
            </c:numRef>
          </c:val>
          <c:extLst>
            <c:ext xmlns:c16="http://schemas.microsoft.com/office/drawing/2014/chart" uri="{C3380CC4-5D6E-409C-BE32-E72D297353CC}">
              <c16:uniqueId val="{00000001-CD8C-43E9-95DE-774EB1EF301E}"/>
            </c:ext>
          </c:extLst>
        </c:ser>
        <c:ser>
          <c:idx val="2"/>
          <c:order val="2"/>
          <c:tx>
            <c:strRef>
              <c:f>CNS!$AY$64</c:f>
              <c:strCache>
                <c:ptCount val="1"/>
                <c:pt idx="0">
                  <c:v>Ampicillin/ Sulbactam</c:v>
                </c:pt>
              </c:strCache>
            </c:strRef>
          </c:tx>
          <c:spPr>
            <a:solidFill>
              <a:srgbClr val="FF99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CNS!$AY$65:$AY$80</c:f>
              <c:numCache>
                <c:formatCode>0.00</c:formatCode>
                <c:ptCount val="16"/>
                <c:pt idx="0">
                  <c:v>0</c:v>
                </c:pt>
                <c:pt idx="1">
                  <c:v>0</c:v>
                </c:pt>
                <c:pt idx="2">
                  <c:v>0</c:v>
                </c:pt>
                <c:pt idx="3">
                  <c:v>38.311688311688314</c:v>
                </c:pt>
                <c:pt idx="4">
                  <c:v>0</c:v>
                </c:pt>
                <c:pt idx="5">
                  <c:v>7.6994434137291279</c:v>
                </c:pt>
                <c:pt idx="6">
                  <c:v>12.894248608534323</c:v>
                </c:pt>
                <c:pt idx="7">
                  <c:v>12.987012987012987</c:v>
                </c:pt>
                <c:pt idx="8">
                  <c:v>8.0705009276437849</c:v>
                </c:pt>
                <c:pt idx="9">
                  <c:v>7.050092764378479</c:v>
                </c:pt>
                <c:pt idx="10">
                  <c:v>4.7309833024118735</c:v>
                </c:pt>
                <c:pt idx="11">
                  <c:v>7.5139146567717994</c:v>
                </c:pt>
                <c:pt idx="12">
                  <c:v>0.74211502782931349</c:v>
                </c:pt>
                <c:pt idx="13">
                  <c:v>0</c:v>
                </c:pt>
                <c:pt idx="14">
                  <c:v>0</c:v>
                </c:pt>
                <c:pt idx="15">
                  <c:v>0</c:v>
                </c:pt>
              </c:numCache>
            </c:numRef>
          </c:val>
          <c:extLst>
            <c:ext xmlns:c16="http://schemas.microsoft.com/office/drawing/2014/chart" uri="{C3380CC4-5D6E-409C-BE32-E72D297353CC}">
              <c16:uniqueId val="{00000002-CD8C-43E9-95DE-774EB1EF301E}"/>
            </c:ext>
          </c:extLst>
        </c:ser>
        <c:ser>
          <c:idx val="3"/>
          <c:order val="3"/>
          <c:tx>
            <c:strRef>
              <c:f>CNS!$AZ$64</c:f>
              <c:strCache>
                <c:ptCount val="1"/>
                <c:pt idx="0">
                  <c:v>Piperacillin/ Tazobactam</c:v>
                </c:pt>
              </c:strCache>
            </c:strRef>
          </c:tx>
          <c:spPr>
            <a:solidFill>
              <a:srgbClr val="CC99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CNS!$AZ$65:$AZ$80</c:f>
              <c:numCache>
                <c:formatCode>0.00</c:formatCode>
                <c:ptCount val="16"/>
                <c:pt idx="0">
                  <c:v>0</c:v>
                </c:pt>
                <c:pt idx="1">
                  <c:v>0</c:v>
                </c:pt>
                <c:pt idx="2">
                  <c:v>0</c:v>
                </c:pt>
                <c:pt idx="3">
                  <c:v>0</c:v>
                </c:pt>
                <c:pt idx="4">
                  <c:v>43.506493506493506</c:v>
                </c:pt>
                <c:pt idx="5">
                  <c:v>0</c:v>
                </c:pt>
                <c:pt idx="6">
                  <c:v>14.007421150278294</c:v>
                </c:pt>
                <c:pt idx="7">
                  <c:v>16.419294990723561</c:v>
                </c:pt>
                <c:pt idx="8">
                  <c:v>5.3803339517625233</c:v>
                </c:pt>
                <c:pt idx="9">
                  <c:v>2.6901669758812616</c:v>
                </c:pt>
                <c:pt idx="10">
                  <c:v>1.2059369202226344</c:v>
                </c:pt>
                <c:pt idx="11">
                  <c:v>2.1335807050092765</c:v>
                </c:pt>
                <c:pt idx="12">
                  <c:v>3.9888682745825603</c:v>
                </c:pt>
                <c:pt idx="13">
                  <c:v>10.667903525046382</c:v>
                </c:pt>
                <c:pt idx="14">
                  <c:v>0</c:v>
                </c:pt>
                <c:pt idx="15">
                  <c:v>0</c:v>
                </c:pt>
              </c:numCache>
            </c:numRef>
          </c:val>
          <c:extLst>
            <c:ext xmlns:c16="http://schemas.microsoft.com/office/drawing/2014/chart" uri="{C3380CC4-5D6E-409C-BE32-E72D297353CC}">
              <c16:uniqueId val="{00000003-CD8C-43E9-95DE-774EB1EF301E}"/>
            </c:ext>
          </c:extLst>
        </c:ser>
        <c:ser>
          <c:idx val="4"/>
          <c:order val="4"/>
          <c:tx>
            <c:strRef>
              <c:f>CNS!$BA$64</c:f>
              <c:strCache>
                <c:ptCount val="1"/>
                <c:pt idx="0">
                  <c:v>Cefotaxim</c:v>
                </c:pt>
              </c:strCache>
            </c:strRef>
          </c:tx>
          <c:spPr>
            <a:solidFill>
              <a:srgbClr val="66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CNS!$BA$65:$BA$80</c:f>
              <c:numCache>
                <c:formatCode>0.00</c:formatCode>
                <c:ptCount val="16"/>
                <c:pt idx="0">
                  <c:v>0</c:v>
                </c:pt>
                <c:pt idx="1">
                  <c:v>1.2059369202226344</c:v>
                </c:pt>
                <c:pt idx="2">
                  <c:v>0</c:v>
                </c:pt>
                <c:pt idx="3">
                  <c:v>0.64935064935064934</c:v>
                </c:pt>
                <c:pt idx="4">
                  <c:v>4.5454545454545459</c:v>
                </c:pt>
                <c:pt idx="5">
                  <c:v>15.120593692022263</c:v>
                </c:pt>
                <c:pt idx="6">
                  <c:v>13.450834879406308</c:v>
                </c:pt>
                <c:pt idx="7">
                  <c:v>4.1743970315398888</c:v>
                </c:pt>
                <c:pt idx="8">
                  <c:v>7.4211502782931351</c:v>
                </c:pt>
                <c:pt idx="9">
                  <c:v>18.923933209647494</c:v>
                </c:pt>
                <c:pt idx="10">
                  <c:v>34.508348794063082</c:v>
                </c:pt>
                <c:pt idx="11">
                  <c:v>0</c:v>
                </c:pt>
                <c:pt idx="12">
                  <c:v>0</c:v>
                </c:pt>
                <c:pt idx="13">
                  <c:v>0</c:v>
                </c:pt>
                <c:pt idx="14">
                  <c:v>0</c:v>
                </c:pt>
                <c:pt idx="15">
                  <c:v>0</c:v>
                </c:pt>
              </c:numCache>
            </c:numRef>
          </c:val>
          <c:extLst>
            <c:ext xmlns:c16="http://schemas.microsoft.com/office/drawing/2014/chart" uri="{C3380CC4-5D6E-409C-BE32-E72D297353CC}">
              <c16:uniqueId val="{00000004-CD8C-43E9-95DE-774EB1EF301E}"/>
            </c:ext>
          </c:extLst>
        </c:ser>
        <c:ser>
          <c:idx val="6"/>
          <c:order val="5"/>
          <c:tx>
            <c:strRef>
              <c:f>CNS!$BB$64</c:f>
              <c:strCache>
                <c:ptCount val="1"/>
                <c:pt idx="0">
                  <c:v>Cefuroxim</c:v>
                </c:pt>
              </c:strCache>
            </c:strRef>
          </c:tx>
          <c:spPr>
            <a:solidFill>
              <a:srgbClr val="80008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CNS!$BB$65:$BB$80</c:f>
              <c:numCache>
                <c:formatCode>0.00</c:formatCode>
                <c:ptCount val="16"/>
                <c:pt idx="0">
                  <c:v>0</c:v>
                </c:pt>
                <c:pt idx="1">
                  <c:v>0</c:v>
                </c:pt>
                <c:pt idx="2">
                  <c:v>0</c:v>
                </c:pt>
                <c:pt idx="3">
                  <c:v>19.944341372912803</c:v>
                </c:pt>
                <c:pt idx="4">
                  <c:v>0</c:v>
                </c:pt>
                <c:pt idx="5">
                  <c:v>16.048237476808904</c:v>
                </c:pt>
                <c:pt idx="6">
                  <c:v>3.8961038961038961</c:v>
                </c:pt>
                <c:pt idx="7">
                  <c:v>5.0092764378478662</c:v>
                </c:pt>
                <c:pt idx="8">
                  <c:v>7.5139146567717994</c:v>
                </c:pt>
                <c:pt idx="9">
                  <c:v>14.378478664192951</c:v>
                </c:pt>
                <c:pt idx="10">
                  <c:v>10.111317254174397</c:v>
                </c:pt>
                <c:pt idx="11">
                  <c:v>3.7105751391465676</c:v>
                </c:pt>
                <c:pt idx="12">
                  <c:v>19.387755102040817</c:v>
                </c:pt>
                <c:pt idx="13">
                  <c:v>0</c:v>
                </c:pt>
                <c:pt idx="14">
                  <c:v>0</c:v>
                </c:pt>
                <c:pt idx="15">
                  <c:v>0</c:v>
                </c:pt>
              </c:numCache>
            </c:numRef>
          </c:val>
          <c:extLst>
            <c:ext xmlns:c16="http://schemas.microsoft.com/office/drawing/2014/chart" uri="{C3380CC4-5D6E-409C-BE32-E72D297353CC}">
              <c16:uniqueId val="{00000005-CD8C-43E9-95DE-774EB1EF301E}"/>
            </c:ext>
          </c:extLst>
        </c:ser>
        <c:ser>
          <c:idx val="5"/>
          <c:order val="6"/>
          <c:tx>
            <c:strRef>
              <c:f>CNS!$BC$64</c:f>
              <c:strCache>
                <c:ptCount val="1"/>
                <c:pt idx="0">
                  <c:v>Imipenem</c:v>
                </c:pt>
              </c:strCache>
            </c:strRef>
          </c:tx>
          <c:spPr>
            <a:solidFill>
              <a:srgbClr val="00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CNS!$BC$65:$BC$80</c:f>
              <c:numCache>
                <c:formatCode>0.00</c:formatCode>
                <c:ptCount val="16"/>
                <c:pt idx="0">
                  <c:v>0</c:v>
                </c:pt>
                <c:pt idx="1">
                  <c:v>0</c:v>
                </c:pt>
                <c:pt idx="2">
                  <c:v>48.794063079777366</c:v>
                </c:pt>
                <c:pt idx="3">
                  <c:v>0</c:v>
                </c:pt>
                <c:pt idx="4">
                  <c:v>7.7922077922077921</c:v>
                </c:pt>
                <c:pt idx="5">
                  <c:v>8.0705009276437849</c:v>
                </c:pt>
                <c:pt idx="6">
                  <c:v>6.1224489795918364</c:v>
                </c:pt>
                <c:pt idx="7">
                  <c:v>4.7309833024118735</c:v>
                </c:pt>
                <c:pt idx="8">
                  <c:v>6.2152133580705007</c:v>
                </c:pt>
                <c:pt idx="9">
                  <c:v>5.8441558441558445</c:v>
                </c:pt>
                <c:pt idx="10">
                  <c:v>7.6066790352504636</c:v>
                </c:pt>
                <c:pt idx="11">
                  <c:v>4.8237476808905377</c:v>
                </c:pt>
                <c:pt idx="12">
                  <c:v>0</c:v>
                </c:pt>
                <c:pt idx="13">
                  <c:v>0</c:v>
                </c:pt>
                <c:pt idx="14">
                  <c:v>0</c:v>
                </c:pt>
                <c:pt idx="15">
                  <c:v>0</c:v>
                </c:pt>
              </c:numCache>
            </c:numRef>
          </c:val>
          <c:extLst>
            <c:ext xmlns:c16="http://schemas.microsoft.com/office/drawing/2014/chart" uri="{C3380CC4-5D6E-409C-BE32-E72D297353CC}">
              <c16:uniqueId val="{00000006-CD8C-43E9-95DE-774EB1EF301E}"/>
            </c:ext>
          </c:extLst>
        </c:ser>
        <c:ser>
          <c:idx val="7"/>
          <c:order val="7"/>
          <c:tx>
            <c:strRef>
              <c:f>CNS!$BD$64</c:f>
              <c:strCache>
                <c:ptCount val="1"/>
                <c:pt idx="0">
                  <c:v>Meropenem</c:v>
                </c:pt>
              </c:strCache>
            </c:strRef>
          </c:tx>
          <c:spPr>
            <a:solidFill>
              <a:srgbClr val="3333FF"/>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CNS!$BD$65:$BD$80</c:f>
              <c:numCache>
                <c:formatCode>0.00</c:formatCode>
                <c:ptCount val="16"/>
                <c:pt idx="0">
                  <c:v>0</c:v>
                </c:pt>
                <c:pt idx="1">
                  <c:v>0</c:v>
                </c:pt>
                <c:pt idx="2">
                  <c:v>34.693877551020407</c:v>
                </c:pt>
                <c:pt idx="3">
                  <c:v>0</c:v>
                </c:pt>
                <c:pt idx="4">
                  <c:v>2.0408163265306123</c:v>
                </c:pt>
                <c:pt idx="5">
                  <c:v>4.916512059369202</c:v>
                </c:pt>
                <c:pt idx="6">
                  <c:v>6.9573283858998147</c:v>
                </c:pt>
                <c:pt idx="7">
                  <c:v>9.7402597402597397</c:v>
                </c:pt>
                <c:pt idx="8">
                  <c:v>14.84230055658627</c:v>
                </c:pt>
                <c:pt idx="9">
                  <c:v>11.781076066790353</c:v>
                </c:pt>
                <c:pt idx="10">
                  <c:v>10.018552875695732</c:v>
                </c:pt>
                <c:pt idx="11">
                  <c:v>5.0092764378478662</c:v>
                </c:pt>
                <c:pt idx="12">
                  <c:v>0</c:v>
                </c:pt>
                <c:pt idx="13">
                  <c:v>0</c:v>
                </c:pt>
                <c:pt idx="14">
                  <c:v>0</c:v>
                </c:pt>
                <c:pt idx="15">
                  <c:v>0</c:v>
                </c:pt>
              </c:numCache>
            </c:numRef>
          </c:val>
          <c:extLst>
            <c:ext xmlns:c16="http://schemas.microsoft.com/office/drawing/2014/chart" uri="{C3380CC4-5D6E-409C-BE32-E72D297353CC}">
              <c16:uniqueId val="{00000007-CD8C-43E9-95DE-774EB1EF301E}"/>
            </c:ext>
          </c:extLst>
        </c:ser>
        <c:ser>
          <c:idx val="8"/>
          <c:order val="8"/>
          <c:tx>
            <c:strRef>
              <c:f>CNS!$BE$64</c:f>
              <c:strCache>
                <c:ptCount val="1"/>
                <c:pt idx="0">
                  <c:v>Amikacin</c:v>
                </c:pt>
              </c:strCache>
            </c:strRef>
          </c:tx>
          <c:spPr>
            <a:solidFill>
              <a:srgbClr val="99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CNS!$BE$65:$BE$80</c:f>
              <c:numCache>
                <c:formatCode>0.00</c:formatCode>
                <c:ptCount val="16"/>
                <c:pt idx="0">
                  <c:v>0</c:v>
                </c:pt>
                <c:pt idx="1">
                  <c:v>0</c:v>
                </c:pt>
                <c:pt idx="2">
                  <c:v>0</c:v>
                </c:pt>
                <c:pt idx="3">
                  <c:v>0</c:v>
                </c:pt>
                <c:pt idx="4">
                  <c:v>50.194174757281552</c:v>
                </c:pt>
                <c:pt idx="5">
                  <c:v>0</c:v>
                </c:pt>
                <c:pt idx="6">
                  <c:v>17.087378640776699</c:v>
                </c:pt>
                <c:pt idx="7">
                  <c:v>9.1262135922330092</c:v>
                </c:pt>
                <c:pt idx="8">
                  <c:v>6.116504854368932</c:v>
                </c:pt>
                <c:pt idx="9">
                  <c:v>3.1067961165048543</c:v>
                </c:pt>
                <c:pt idx="10">
                  <c:v>2.5242718446601944</c:v>
                </c:pt>
                <c:pt idx="11">
                  <c:v>5.0485436893203888</c:v>
                </c:pt>
                <c:pt idx="12">
                  <c:v>5.7281553398058254</c:v>
                </c:pt>
                <c:pt idx="13">
                  <c:v>1.0679611650485437</c:v>
                </c:pt>
                <c:pt idx="14">
                  <c:v>0</c:v>
                </c:pt>
                <c:pt idx="15">
                  <c:v>0</c:v>
                </c:pt>
              </c:numCache>
            </c:numRef>
          </c:val>
          <c:extLst>
            <c:ext xmlns:c16="http://schemas.microsoft.com/office/drawing/2014/chart" uri="{C3380CC4-5D6E-409C-BE32-E72D297353CC}">
              <c16:uniqueId val="{00000008-CD8C-43E9-95DE-774EB1EF301E}"/>
            </c:ext>
          </c:extLst>
        </c:ser>
        <c:ser>
          <c:idx val="9"/>
          <c:order val="9"/>
          <c:tx>
            <c:strRef>
              <c:f>CNS!$BF$64</c:f>
              <c:strCache>
                <c:ptCount val="1"/>
                <c:pt idx="0">
                  <c:v>Gentamicin</c:v>
                </c:pt>
              </c:strCache>
            </c:strRef>
          </c:tx>
          <c:spPr>
            <a:solidFill>
              <a:srgbClr val="00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CNS!$BF$65:$BF$80</c:f>
              <c:numCache>
                <c:formatCode>0.00</c:formatCode>
                <c:ptCount val="16"/>
                <c:pt idx="0">
                  <c:v>0</c:v>
                </c:pt>
                <c:pt idx="1">
                  <c:v>0</c:v>
                </c:pt>
                <c:pt idx="2">
                  <c:v>56.963249516441003</c:v>
                </c:pt>
                <c:pt idx="3">
                  <c:v>9.6711798839458407E-2</c:v>
                </c:pt>
                <c:pt idx="4">
                  <c:v>2.2243713733075436</c:v>
                </c:pt>
                <c:pt idx="5">
                  <c:v>0.48355899419729209</c:v>
                </c:pt>
                <c:pt idx="6">
                  <c:v>0.67698259187620891</c:v>
                </c:pt>
                <c:pt idx="7">
                  <c:v>2.8046421663442942</c:v>
                </c:pt>
                <c:pt idx="8">
                  <c:v>4.2553191489361701</c:v>
                </c:pt>
                <c:pt idx="9">
                  <c:v>6.9632495164410058</c:v>
                </c:pt>
                <c:pt idx="10">
                  <c:v>25.435203094777563</c:v>
                </c:pt>
                <c:pt idx="11">
                  <c:v>0</c:v>
                </c:pt>
                <c:pt idx="12">
                  <c:v>0</c:v>
                </c:pt>
                <c:pt idx="13">
                  <c:v>0</c:v>
                </c:pt>
                <c:pt idx="14">
                  <c:v>0</c:v>
                </c:pt>
                <c:pt idx="15">
                  <c:v>9.6711798839458407E-2</c:v>
                </c:pt>
              </c:numCache>
            </c:numRef>
          </c:val>
          <c:extLst>
            <c:ext xmlns:c16="http://schemas.microsoft.com/office/drawing/2014/chart" uri="{C3380CC4-5D6E-409C-BE32-E72D297353CC}">
              <c16:uniqueId val="{00000009-CD8C-43E9-95DE-774EB1EF301E}"/>
            </c:ext>
          </c:extLst>
        </c:ser>
        <c:ser>
          <c:idx val="10"/>
          <c:order val="10"/>
          <c:tx>
            <c:strRef>
              <c:f>CNS!$BG$64</c:f>
              <c:strCache>
                <c:ptCount val="1"/>
                <c:pt idx="0">
                  <c:v>Fosfomycin</c:v>
                </c:pt>
              </c:strCache>
            </c:strRef>
          </c:tx>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CNS!$BG$65:$BG$80</c:f>
              <c:numCache>
                <c:formatCode>0.00</c:formatCode>
                <c:ptCount val="16"/>
                <c:pt idx="0">
                  <c:v>0</c:v>
                </c:pt>
                <c:pt idx="1">
                  <c:v>0</c:v>
                </c:pt>
                <c:pt idx="2">
                  <c:v>0</c:v>
                </c:pt>
                <c:pt idx="3">
                  <c:v>9.2678405931417976E-2</c:v>
                </c:pt>
                <c:pt idx="4">
                  <c:v>9.2678405931417976E-2</c:v>
                </c:pt>
                <c:pt idx="5">
                  <c:v>35.403151065801666</c:v>
                </c:pt>
                <c:pt idx="6">
                  <c:v>0</c:v>
                </c:pt>
                <c:pt idx="7">
                  <c:v>15.662650602409638</c:v>
                </c:pt>
                <c:pt idx="8">
                  <c:v>14.272474513438368</c:v>
                </c:pt>
                <c:pt idx="9">
                  <c:v>8.9898053753475438</c:v>
                </c:pt>
                <c:pt idx="10">
                  <c:v>3.0583873957367933</c:v>
                </c:pt>
                <c:pt idx="11">
                  <c:v>3.7071362372567194</c:v>
                </c:pt>
                <c:pt idx="12">
                  <c:v>1.8535681186283597</c:v>
                </c:pt>
                <c:pt idx="13">
                  <c:v>1.2048192771084338</c:v>
                </c:pt>
                <c:pt idx="14">
                  <c:v>15.662650602409638</c:v>
                </c:pt>
                <c:pt idx="15">
                  <c:v>0</c:v>
                </c:pt>
              </c:numCache>
            </c:numRef>
          </c:val>
          <c:extLst>
            <c:ext xmlns:c16="http://schemas.microsoft.com/office/drawing/2014/chart" uri="{C3380CC4-5D6E-409C-BE32-E72D297353CC}">
              <c16:uniqueId val="{0000000A-CD8C-43E9-95DE-774EB1EF301E}"/>
            </c:ext>
          </c:extLst>
        </c:ser>
        <c:ser>
          <c:idx val="11"/>
          <c:order val="11"/>
          <c:tx>
            <c:strRef>
              <c:f>CNS!$BH$64</c:f>
              <c:strCache>
                <c:ptCount val="1"/>
                <c:pt idx="0">
                  <c:v>Cotrimoxazol</c:v>
                </c:pt>
              </c:strCache>
            </c:strRef>
          </c:tx>
          <c:spPr>
            <a:solidFill>
              <a:srgbClr val="00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CNS!$BH$65:$BH$80</c:f>
              <c:numCache>
                <c:formatCode>0.00</c:formatCode>
                <c:ptCount val="16"/>
                <c:pt idx="0">
                  <c:v>0</c:v>
                </c:pt>
                <c:pt idx="1">
                  <c:v>0</c:v>
                </c:pt>
                <c:pt idx="2">
                  <c:v>42.697674418604649</c:v>
                </c:pt>
                <c:pt idx="3">
                  <c:v>0</c:v>
                </c:pt>
                <c:pt idx="4">
                  <c:v>10.790697674418604</c:v>
                </c:pt>
                <c:pt idx="5">
                  <c:v>2.6976744186046511</c:v>
                </c:pt>
                <c:pt idx="6">
                  <c:v>1.6744186046511629</c:v>
                </c:pt>
                <c:pt idx="7">
                  <c:v>4.558139534883721</c:v>
                </c:pt>
                <c:pt idx="8">
                  <c:v>6.3255813953488369</c:v>
                </c:pt>
                <c:pt idx="9">
                  <c:v>13.767441860465116</c:v>
                </c:pt>
                <c:pt idx="10">
                  <c:v>8.4651162790697683</c:v>
                </c:pt>
                <c:pt idx="11">
                  <c:v>8.9302325581395348</c:v>
                </c:pt>
                <c:pt idx="12">
                  <c:v>9.3023255813953487E-2</c:v>
                </c:pt>
                <c:pt idx="13">
                  <c:v>0</c:v>
                </c:pt>
                <c:pt idx="14">
                  <c:v>0</c:v>
                </c:pt>
                <c:pt idx="15">
                  <c:v>0</c:v>
                </c:pt>
              </c:numCache>
            </c:numRef>
          </c:val>
          <c:extLst>
            <c:ext xmlns:c16="http://schemas.microsoft.com/office/drawing/2014/chart" uri="{C3380CC4-5D6E-409C-BE32-E72D297353CC}">
              <c16:uniqueId val="{0000000B-CD8C-43E9-95DE-774EB1EF301E}"/>
            </c:ext>
          </c:extLst>
        </c:ser>
        <c:ser>
          <c:idx val="12"/>
          <c:order val="12"/>
          <c:tx>
            <c:strRef>
              <c:f>CNS!$BI$64</c:f>
              <c:strCache>
                <c:ptCount val="1"/>
                <c:pt idx="0">
                  <c:v>Ciprofloxacin</c:v>
                </c:pt>
              </c:strCache>
            </c:strRef>
          </c:tx>
          <c:spPr>
            <a:solidFill>
              <a:srgbClr val="003300"/>
            </a:solidFill>
            <a:ln>
              <a:solidFill>
                <a:srgbClr val="00FF00"/>
              </a:solidFill>
            </a:ln>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CNS!$BI$65:$BI$80</c:f>
              <c:numCache>
                <c:formatCode>0.00</c:formatCode>
                <c:ptCount val="16"/>
                <c:pt idx="0">
                  <c:v>0</c:v>
                </c:pt>
                <c:pt idx="1">
                  <c:v>1.1131725417439704</c:v>
                </c:pt>
                <c:pt idx="2">
                  <c:v>0.37105751391465674</c:v>
                </c:pt>
                <c:pt idx="3">
                  <c:v>5.5658627087198518</c:v>
                </c:pt>
                <c:pt idx="4">
                  <c:v>30.797773654916512</c:v>
                </c:pt>
                <c:pt idx="5">
                  <c:v>7.2356215213358075</c:v>
                </c:pt>
                <c:pt idx="6">
                  <c:v>0.64935064935064934</c:v>
                </c:pt>
                <c:pt idx="7">
                  <c:v>4.4526901669758816</c:v>
                </c:pt>
                <c:pt idx="8">
                  <c:v>17.161410018552875</c:v>
                </c:pt>
                <c:pt idx="9">
                  <c:v>32.653061224489797</c:v>
                </c:pt>
                <c:pt idx="10">
                  <c:v>0</c:v>
                </c:pt>
                <c:pt idx="11">
                  <c:v>0</c:v>
                </c:pt>
                <c:pt idx="12">
                  <c:v>0</c:v>
                </c:pt>
                <c:pt idx="13">
                  <c:v>0</c:v>
                </c:pt>
                <c:pt idx="14">
                  <c:v>0</c:v>
                </c:pt>
                <c:pt idx="15">
                  <c:v>0</c:v>
                </c:pt>
              </c:numCache>
            </c:numRef>
          </c:val>
          <c:extLst>
            <c:ext xmlns:c16="http://schemas.microsoft.com/office/drawing/2014/chart" uri="{C3380CC4-5D6E-409C-BE32-E72D297353CC}">
              <c16:uniqueId val="{0000000C-CD8C-43E9-95DE-774EB1EF301E}"/>
            </c:ext>
          </c:extLst>
        </c:ser>
        <c:ser>
          <c:idx val="13"/>
          <c:order val="13"/>
          <c:tx>
            <c:strRef>
              <c:f>CNS!$BJ$64</c:f>
              <c:strCache>
                <c:ptCount val="1"/>
                <c:pt idx="0">
                  <c:v>Levofloxacin</c:v>
                </c:pt>
              </c:strCache>
            </c:strRef>
          </c:tx>
          <c:spPr>
            <a:solidFill>
              <a:srgbClr val="3366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CNS!$BJ$65:$BJ$80</c:f>
              <c:numCache>
                <c:formatCode>0.00</c:formatCode>
                <c:ptCount val="16"/>
                <c:pt idx="0">
                  <c:v>0</c:v>
                </c:pt>
                <c:pt idx="1">
                  <c:v>0.83643122676579928</c:v>
                </c:pt>
                <c:pt idx="2">
                  <c:v>0</c:v>
                </c:pt>
                <c:pt idx="3">
                  <c:v>6.3197026022304836</c:v>
                </c:pt>
                <c:pt idx="4">
                  <c:v>36.152416356877325</c:v>
                </c:pt>
                <c:pt idx="5">
                  <c:v>1.9516728624535316</c:v>
                </c:pt>
                <c:pt idx="6">
                  <c:v>0.55762081784386619</c:v>
                </c:pt>
                <c:pt idx="7">
                  <c:v>11.245353159851302</c:v>
                </c:pt>
                <c:pt idx="8">
                  <c:v>16.542750929368029</c:v>
                </c:pt>
                <c:pt idx="9">
                  <c:v>19.702602230483272</c:v>
                </c:pt>
                <c:pt idx="10">
                  <c:v>6.6914498141263943</c:v>
                </c:pt>
                <c:pt idx="11">
                  <c:v>0</c:v>
                </c:pt>
                <c:pt idx="12">
                  <c:v>0</c:v>
                </c:pt>
                <c:pt idx="13">
                  <c:v>0</c:v>
                </c:pt>
                <c:pt idx="14">
                  <c:v>0</c:v>
                </c:pt>
                <c:pt idx="15">
                  <c:v>0</c:v>
                </c:pt>
              </c:numCache>
            </c:numRef>
          </c:val>
          <c:extLst>
            <c:ext xmlns:c16="http://schemas.microsoft.com/office/drawing/2014/chart" uri="{C3380CC4-5D6E-409C-BE32-E72D297353CC}">
              <c16:uniqueId val="{0000000D-CD8C-43E9-95DE-774EB1EF301E}"/>
            </c:ext>
          </c:extLst>
        </c:ser>
        <c:ser>
          <c:idx val="14"/>
          <c:order val="14"/>
          <c:tx>
            <c:strRef>
              <c:f>CNS!$BK$64</c:f>
              <c:strCache>
                <c:ptCount val="1"/>
                <c:pt idx="0">
                  <c:v>Moxifloxacin</c:v>
                </c:pt>
              </c:strCache>
            </c:strRef>
          </c:tx>
          <c:spPr>
            <a:solidFill>
              <a:srgbClr val="33CC33"/>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CNS!$BK$65:$BK$80</c:f>
              <c:numCache>
                <c:formatCode>0.00</c:formatCode>
                <c:ptCount val="16"/>
                <c:pt idx="0">
                  <c:v>0</c:v>
                </c:pt>
                <c:pt idx="1">
                  <c:v>0.73937153419593349</c:v>
                </c:pt>
                <c:pt idx="2">
                  <c:v>5.3604436229205179</c:v>
                </c:pt>
                <c:pt idx="3">
                  <c:v>37.800369685767095</c:v>
                </c:pt>
                <c:pt idx="4">
                  <c:v>1.478743068391867</c:v>
                </c:pt>
                <c:pt idx="5">
                  <c:v>6.3770794824399264</c:v>
                </c:pt>
                <c:pt idx="6">
                  <c:v>21.349353049907577</c:v>
                </c:pt>
                <c:pt idx="7">
                  <c:v>22.365988909426989</c:v>
                </c:pt>
                <c:pt idx="8">
                  <c:v>1.9408502772643252</c:v>
                </c:pt>
                <c:pt idx="9">
                  <c:v>2.587800369685767</c:v>
                </c:pt>
                <c:pt idx="10">
                  <c:v>0</c:v>
                </c:pt>
                <c:pt idx="11">
                  <c:v>0</c:v>
                </c:pt>
                <c:pt idx="12">
                  <c:v>0</c:v>
                </c:pt>
                <c:pt idx="13">
                  <c:v>0</c:v>
                </c:pt>
                <c:pt idx="14">
                  <c:v>0</c:v>
                </c:pt>
                <c:pt idx="15">
                  <c:v>0</c:v>
                </c:pt>
              </c:numCache>
            </c:numRef>
          </c:val>
          <c:extLst>
            <c:ext xmlns:c16="http://schemas.microsoft.com/office/drawing/2014/chart" uri="{C3380CC4-5D6E-409C-BE32-E72D297353CC}">
              <c16:uniqueId val="{0000000E-CD8C-43E9-95DE-774EB1EF301E}"/>
            </c:ext>
          </c:extLst>
        </c:ser>
        <c:ser>
          <c:idx val="15"/>
          <c:order val="15"/>
          <c:tx>
            <c:strRef>
              <c:f>CNS!$BL$64</c:f>
              <c:strCache>
                <c:ptCount val="1"/>
                <c:pt idx="0">
                  <c:v>Doxycyclin</c:v>
                </c:pt>
              </c:strCache>
            </c:strRef>
          </c:tx>
          <c:spPr>
            <a:solidFill>
              <a:srgbClr val="0066FF"/>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CNS!$BL$65:$BL$80</c:f>
              <c:numCache>
                <c:formatCode>0.00</c:formatCode>
                <c:ptCount val="16"/>
                <c:pt idx="0">
                  <c:v>0</c:v>
                </c:pt>
                <c:pt idx="1">
                  <c:v>0</c:v>
                </c:pt>
                <c:pt idx="2">
                  <c:v>39.554317548746518</c:v>
                </c:pt>
                <c:pt idx="3">
                  <c:v>0</c:v>
                </c:pt>
                <c:pt idx="4">
                  <c:v>9.5636025998142991</c:v>
                </c:pt>
                <c:pt idx="5">
                  <c:v>22.376973073351902</c:v>
                </c:pt>
                <c:pt idx="6">
                  <c:v>15.9702878365831</c:v>
                </c:pt>
                <c:pt idx="7">
                  <c:v>3.4354688950789227</c:v>
                </c:pt>
                <c:pt idx="8">
                  <c:v>2.6926648096564532</c:v>
                </c:pt>
                <c:pt idx="9">
                  <c:v>5.1067780872794799</c:v>
                </c:pt>
                <c:pt idx="10">
                  <c:v>1.2999071494893222</c:v>
                </c:pt>
                <c:pt idx="11">
                  <c:v>0</c:v>
                </c:pt>
                <c:pt idx="12">
                  <c:v>0</c:v>
                </c:pt>
                <c:pt idx="13">
                  <c:v>0</c:v>
                </c:pt>
                <c:pt idx="14">
                  <c:v>0</c:v>
                </c:pt>
                <c:pt idx="15">
                  <c:v>0</c:v>
                </c:pt>
              </c:numCache>
            </c:numRef>
          </c:val>
          <c:extLst>
            <c:ext xmlns:c16="http://schemas.microsoft.com/office/drawing/2014/chart" uri="{C3380CC4-5D6E-409C-BE32-E72D297353CC}">
              <c16:uniqueId val="{0000000F-CD8C-43E9-95DE-774EB1EF301E}"/>
            </c:ext>
          </c:extLst>
        </c:ser>
        <c:ser>
          <c:idx val="16"/>
          <c:order val="16"/>
          <c:tx>
            <c:strRef>
              <c:f>CNS!$BM$64</c:f>
              <c:strCache>
                <c:ptCount val="1"/>
                <c:pt idx="0">
                  <c:v>Rifampicin</c:v>
                </c:pt>
              </c:strCache>
            </c:strRef>
          </c:tx>
          <c:spPr>
            <a:solidFill>
              <a:srgbClr val="FF66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CNS!$BM$65:$BM$80</c:f>
              <c:numCache>
                <c:formatCode>0.00</c:formatCode>
                <c:ptCount val="16"/>
                <c:pt idx="0">
                  <c:v>0.7407407407407407</c:v>
                </c:pt>
                <c:pt idx="1">
                  <c:v>82.037037037037038</c:v>
                </c:pt>
                <c:pt idx="2">
                  <c:v>5.5555555555555554</c:v>
                </c:pt>
                <c:pt idx="3">
                  <c:v>0.18518518518518517</c:v>
                </c:pt>
                <c:pt idx="4">
                  <c:v>0.27777777777777779</c:v>
                </c:pt>
                <c:pt idx="5">
                  <c:v>0.18518518518518517</c:v>
                </c:pt>
                <c:pt idx="6">
                  <c:v>9.2592592592592587E-2</c:v>
                </c:pt>
                <c:pt idx="7">
                  <c:v>0.46296296296296297</c:v>
                </c:pt>
                <c:pt idx="8">
                  <c:v>0.18518518518518517</c:v>
                </c:pt>
                <c:pt idx="9">
                  <c:v>10.277777777777779</c:v>
                </c:pt>
                <c:pt idx="10">
                  <c:v>0</c:v>
                </c:pt>
                <c:pt idx="11">
                  <c:v>0</c:v>
                </c:pt>
                <c:pt idx="12">
                  <c:v>0</c:v>
                </c:pt>
                <c:pt idx="13">
                  <c:v>0</c:v>
                </c:pt>
                <c:pt idx="14">
                  <c:v>0</c:v>
                </c:pt>
                <c:pt idx="15">
                  <c:v>0</c:v>
                </c:pt>
              </c:numCache>
            </c:numRef>
          </c:val>
          <c:extLst>
            <c:ext xmlns:c16="http://schemas.microsoft.com/office/drawing/2014/chart" uri="{C3380CC4-5D6E-409C-BE32-E72D297353CC}">
              <c16:uniqueId val="{00000010-CD8C-43E9-95DE-774EB1EF301E}"/>
            </c:ext>
          </c:extLst>
        </c:ser>
        <c:ser>
          <c:idx val="17"/>
          <c:order val="17"/>
          <c:tx>
            <c:strRef>
              <c:f>CNS!$BN$64</c:f>
              <c:strCache>
                <c:ptCount val="1"/>
                <c:pt idx="0">
                  <c:v>Daptomycin</c:v>
                </c:pt>
              </c:strCache>
            </c:strRef>
          </c:tx>
          <c:spPr>
            <a:solidFill>
              <a:srgbClr val="CC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CNS!$BN$65:$BN$80</c:f>
              <c:numCache>
                <c:formatCode>0.00</c:formatCode>
                <c:ptCount val="16"/>
                <c:pt idx="0">
                  <c:v>0</c:v>
                </c:pt>
                <c:pt idx="1">
                  <c:v>0.64935064935064934</c:v>
                </c:pt>
                <c:pt idx="2">
                  <c:v>0.2782931354359926</c:v>
                </c:pt>
                <c:pt idx="3">
                  <c:v>0.5565862708719852</c:v>
                </c:pt>
                <c:pt idx="4">
                  <c:v>2.5974025974025974</c:v>
                </c:pt>
                <c:pt idx="5">
                  <c:v>57.235621521335808</c:v>
                </c:pt>
                <c:pt idx="6">
                  <c:v>38.218923933209645</c:v>
                </c:pt>
                <c:pt idx="7">
                  <c:v>0.2782931354359926</c:v>
                </c:pt>
                <c:pt idx="8">
                  <c:v>9.2764378478664186E-2</c:v>
                </c:pt>
                <c:pt idx="9">
                  <c:v>0</c:v>
                </c:pt>
                <c:pt idx="10">
                  <c:v>9.2764378478664186E-2</c:v>
                </c:pt>
                <c:pt idx="11">
                  <c:v>0</c:v>
                </c:pt>
                <c:pt idx="12">
                  <c:v>0</c:v>
                </c:pt>
                <c:pt idx="13">
                  <c:v>0</c:v>
                </c:pt>
                <c:pt idx="14">
                  <c:v>0</c:v>
                </c:pt>
                <c:pt idx="15">
                  <c:v>0</c:v>
                </c:pt>
              </c:numCache>
            </c:numRef>
          </c:val>
          <c:extLst>
            <c:ext xmlns:c16="http://schemas.microsoft.com/office/drawing/2014/chart" uri="{C3380CC4-5D6E-409C-BE32-E72D297353CC}">
              <c16:uniqueId val="{00000011-CD8C-43E9-95DE-774EB1EF301E}"/>
            </c:ext>
          </c:extLst>
        </c:ser>
        <c:ser>
          <c:idx val="18"/>
          <c:order val="18"/>
          <c:tx>
            <c:strRef>
              <c:f>CNS!$BO$64</c:f>
              <c:strCache>
                <c:ptCount val="1"/>
                <c:pt idx="0">
                  <c:v>Roxythromycin</c:v>
                </c:pt>
              </c:strCache>
            </c:strRef>
          </c:tx>
          <c:spPr>
            <a:solidFill>
              <a:srgbClr val="0033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CNS!$BO$65:$BO$80</c:f>
              <c:numCache>
                <c:formatCode>0.00</c:formatCode>
                <c:ptCount val="16"/>
                <c:pt idx="0">
                  <c:v>0</c:v>
                </c:pt>
                <c:pt idx="1">
                  <c:v>0</c:v>
                </c:pt>
                <c:pt idx="2">
                  <c:v>5.0046339202965706</c:v>
                </c:pt>
                <c:pt idx="3">
                  <c:v>9.2678405931417976E-2</c:v>
                </c:pt>
                <c:pt idx="4">
                  <c:v>24.003707136237256</c:v>
                </c:pt>
                <c:pt idx="5">
                  <c:v>5.1899907321594068</c:v>
                </c:pt>
                <c:pt idx="6">
                  <c:v>0.46339202965708992</c:v>
                </c:pt>
                <c:pt idx="7">
                  <c:v>9.2678405931417976E-2</c:v>
                </c:pt>
                <c:pt idx="8">
                  <c:v>0.18535681186283595</c:v>
                </c:pt>
                <c:pt idx="9">
                  <c:v>0.64874884151992585</c:v>
                </c:pt>
                <c:pt idx="10">
                  <c:v>1.2048192771084338</c:v>
                </c:pt>
                <c:pt idx="11">
                  <c:v>62.743280815569975</c:v>
                </c:pt>
                <c:pt idx="12">
                  <c:v>0</c:v>
                </c:pt>
                <c:pt idx="13">
                  <c:v>0</c:v>
                </c:pt>
                <c:pt idx="14">
                  <c:v>0</c:v>
                </c:pt>
                <c:pt idx="15">
                  <c:v>0.3707136237256719</c:v>
                </c:pt>
              </c:numCache>
            </c:numRef>
          </c:val>
          <c:extLst>
            <c:ext xmlns:c16="http://schemas.microsoft.com/office/drawing/2014/chart" uri="{C3380CC4-5D6E-409C-BE32-E72D297353CC}">
              <c16:uniqueId val="{00000012-CD8C-43E9-95DE-774EB1EF301E}"/>
            </c:ext>
          </c:extLst>
        </c:ser>
        <c:ser>
          <c:idx val="19"/>
          <c:order val="19"/>
          <c:tx>
            <c:strRef>
              <c:f>CNS!$BP$64</c:f>
              <c:strCache>
                <c:ptCount val="1"/>
                <c:pt idx="0">
                  <c:v>Clindamycin</c:v>
                </c:pt>
              </c:strCache>
            </c:strRef>
          </c:tx>
          <c:spPr>
            <a:solidFill>
              <a:srgbClr val="0066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CNS!$BP$65:$BP$80</c:f>
              <c:numCache>
                <c:formatCode>0.00</c:formatCode>
                <c:ptCount val="16"/>
                <c:pt idx="0">
                  <c:v>0</c:v>
                </c:pt>
                <c:pt idx="1">
                  <c:v>2.6827012025901942</c:v>
                </c:pt>
                <c:pt idx="2">
                  <c:v>13.32099907493062</c:v>
                </c:pt>
                <c:pt idx="3">
                  <c:v>34.690101757631822</c:v>
                </c:pt>
                <c:pt idx="4">
                  <c:v>1.8501387604070305</c:v>
                </c:pt>
                <c:pt idx="5">
                  <c:v>1.572617946345976</c:v>
                </c:pt>
                <c:pt idx="6">
                  <c:v>0.55504162812210911</c:v>
                </c:pt>
                <c:pt idx="7">
                  <c:v>1.1100832562442182</c:v>
                </c:pt>
                <c:pt idx="8">
                  <c:v>1.0175763182238668</c:v>
                </c:pt>
                <c:pt idx="9">
                  <c:v>43.015726179463456</c:v>
                </c:pt>
                <c:pt idx="10">
                  <c:v>0</c:v>
                </c:pt>
                <c:pt idx="11">
                  <c:v>0</c:v>
                </c:pt>
                <c:pt idx="12">
                  <c:v>0</c:v>
                </c:pt>
                <c:pt idx="13">
                  <c:v>0</c:v>
                </c:pt>
                <c:pt idx="14">
                  <c:v>0</c:v>
                </c:pt>
                <c:pt idx="15">
                  <c:v>0.18501387604070305</c:v>
                </c:pt>
              </c:numCache>
            </c:numRef>
          </c:val>
          <c:extLst>
            <c:ext xmlns:c16="http://schemas.microsoft.com/office/drawing/2014/chart" uri="{C3380CC4-5D6E-409C-BE32-E72D297353CC}">
              <c16:uniqueId val="{00000013-CD8C-43E9-95DE-774EB1EF301E}"/>
            </c:ext>
          </c:extLst>
        </c:ser>
        <c:ser>
          <c:idx val="20"/>
          <c:order val="20"/>
          <c:tx>
            <c:strRef>
              <c:f>CNS!$BQ$64</c:f>
              <c:strCache>
                <c:ptCount val="1"/>
                <c:pt idx="0">
                  <c:v>Linezolid</c:v>
                </c:pt>
              </c:strCache>
            </c:strRef>
          </c:tx>
          <c:spPr>
            <a:solidFill>
              <a:srgbClr val="FF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CNS!$BQ$65:$BQ$80</c:f>
              <c:numCache>
                <c:formatCode>0.00</c:formatCode>
                <c:ptCount val="16"/>
                <c:pt idx="0">
                  <c:v>0</c:v>
                </c:pt>
                <c:pt idx="1">
                  <c:v>0</c:v>
                </c:pt>
                <c:pt idx="2">
                  <c:v>0.55452865064695012</c:v>
                </c:pt>
                <c:pt idx="3">
                  <c:v>0</c:v>
                </c:pt>
                <c:pt idx="4">
                  <c:v>1.478743068391867</c:v>
                </c:pt>
                <c:pt idx="5">
                  <c:v>48.428835489833638</c:v>
                </c:pt>
                <c:pt idx="6">
                  <c:v>45.656192236598891</c:v>
                </c:pt>
                <c:pt idx="7">
                  <c:v>3.512014787430684</c:v>
                </c:pt>
                <c:pt idx="8">
                  <c:v>0.27726432532347506</c:v>
                </c:pt>
                <c:pt idx="9">
                  <c:v>0</c:v>
                </c:pt>
                <c:pt idx="10">
                  <c:v>0</c:v>
                </c:pt>
                <c:pt idx="11">
                  <c:v>9.2421441774491686E-2</c:v>
                </c:pt>
                <c:pt idx="12">
                  <c:v>0</c:v>
                </c:pt>
                <c:pt idx="13">
                  <c:v>0</c:v>
                </c:pt>
                <c:pt idx="14">
                  <c:v>0</c:v>
                </c:pt>
                <c:pt idx="15">
                  <c:v>0</c:v>
                </c:pt>
              </c:numCache>
            </c:numRef>
          </c:val>
          <c:extLst>
            <c:ext xmlns:c16="http://schemas.microsoft.com/office/drawing/2014/chart" uri="{C3380CC4-5D6E-409C-BE32-E72D297353CC}">
              <c16:uniqueId val="{00000014-CD8C-43E9-95DE-774EB1EF301E}"/>
            </c:ext>
          </c:extLst>
        </c:ser>
        <c:ser>
          <c:idx val="21"/>
          <c:order val="21"/>
          <c:tx>
            <c:strRef>
              <c:f>CNS!$BR$64</c:f>
              <c:strCache>
                <c:ptCount val="1"/>
                <c:pt idx="0">
                  <c:v>Vancomycin</c:v>
                </c:pt>
              </c:strCache>
            </c:strRef>
          </c:tx>
          <c:spPr>
            <a:solidFill>
              <a:srgbClr val="CCCC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CNS!$BR$65:$BR$80</c:f>
              <c:numCache>
                <c:formatCode>0.00</c:formatCode>
                <c:ptCount val="16"/>
                <c:pt idx="0">
                  <c:v>0</c:v>
                </c:pt>
                <c:pt idx="1">
                  <c:v>0</c:v>
                </c:pt>
                <c:pt idx="2">
                  <c:v>0.27649769585253459</c:v>
                </c:pt>
                <c:pt idx="3">
                  <c:v>0</c:v>
                </c:pt>
                <c:pt idx="4">
                  <c:v>0.55299539170506917</c:v>
                </c:pt>
                <c:pt idx="5">
                  <c:v>2.3041474654377878</c:v>
                </c:pt>
                <c:pt idx="6">
                  <c:v>52.995391705069125</c:v>
                </c:pt>
                <c:pt idx="7">
                  <c:v>43.778801843317972</c:v>
                </c:pt>
                <c:pt idx="8">
                  <c:v>9.2165898617511524E-2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D8C-43E9-95DE-774EB1EF301E}"/>
            </c:ext>
          </c:extLst>
        </c:ser>
        <c:ser>
          <c:idx val="23"/>
          <c:order val="22"/>
          <c:tx>
            <c:strRef>
              <c:f>CNS!$BS$64</c:f>
              <c:strCache>
                <c:ptCount val="1"/>
                <c:pt idx="0">
                  <c:v>Teicoplanin</c:v>
                </c:pt>
              </c:strCache>
            </c:strRef>
          </c:tx>
          <c:spPr>
            <a:solidFill>
              <a:srgbClr val="3366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CNS!$BS$65:$BS$80</c:f>
              <c:numCache>
                <c:formatCode>0.00</c:formatCode>
                <c:ptCount val="16"/>
                <c:pt idx="0">
                  <c:v>0</c:v>
                </c:pt>
                <c:pt idx="1">
                  <c:v>0</c:v>
                </c:pt>
                <c:pt idx="2">
                  <c:v>0</c:v>
                </c:pt>
                <c:pt idx="3">
                  <c:v>11.245353159851302</c:v>
                </c:pt>
                <c:pt idx="4">
                  <c:v>0</c:v>
                </c:pt>
                <c:pt idx="5">
                  <c:v>19.609665427509295</c:v>
                </c:pt>
                <c:pt idx="6">
                  <c:v>27.788104089219331</c:v>
                </c:pt>
                <c:pt idx="7">
                  <c:v>28.903345724907062</c:v>
                </c:pt>
                <c:pt idx="8">
                  <c:v>12.174721189591079</c:v>
                </c:pt>
                <c:pt idx="9">
                  <c:v>0.27881040892193309</c:v>
                </c:pt>
                <c:pt idx="10">
                  <c:v>0</c:v>
                </c:pt>
                <c:pt idx="11">
                  <c:v>0</c:v>
                </c:pt>
                <c:pt idx="12">
                  <c:v>0</c:v>
                </c:pt>
                <c:pt idx="13">
                  <c:v>0</c:v>
                </c:pt>
                <c:pt idx="14">
                  <c:v>0</c:v>
                </c:pt>
                <c:pt idx="15">
                  <c:v>0</c:v>
                </c:pt>
              </c:numCache>
            </c:numRef>
          </c:val>
          <c:extLst>
            <c:ext xmlns:c16="http://schemas.microsoft.com/office/drawing/2014/chart" uri="{C3380CC4-5D6E-409C-BE32-E72D297353CC}">
              <c16:uniqueId val="{00000016-CD8C-43E9-95DE-774EB1EF301E}"/>
            </c:ext>
          </c:extLst>
        </c:ser>
        <c:ser>
          <c:idx val="22"/>
          <c:order val="23"/>
          <c:tx>
            <c:strRef>
              <c:f>CNS!$BT$64</c:f>
              <c:strCache>
                <c:ptCount val="1"/>
                <c:pt idx="0">
                  <c:v>Tigecyclin</c:v>
                </c:pt>
              </c:strCache>
            </c:strRef>
          </c:tx>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CNS!$BT$65:$BT$80</c:f>
              <c:numCache>
                <c:formatCode>0.00</c:formatCode>
                <c:ptCount val="16"/>
                <c:pt idx="0">
                  <c:v>0</c:v>
                </c:pt>
                <c:pt idx="1">
                  <c:v>0</c:v>
                </c:pt>
                <c:pt idx="2">
                  <c:v>46.103286384976528</c:v>
                </c:pt>
                <c:pt idx="3">
                  <c:v>37.27699530516432</c:v>
                </c:pt>
                <c:pt idx="4">
                  <c:v>13.80281690140845</c:v>
                </c:pt>
                <c:pt idx="5">
                  <c:v>2.6291079812206575</c:v>
                </c:pt>
                <c:pt idx="6">
                  <c:v>9.3896713615023469E-2</c:v>
                </c:pt>
                <c:pt idx="7">
                  <c:v>9.3896713615023469E-2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D8C-43E9-95DE-774EB1EF301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CNS!$AW$2</c:f>
              <c:strCache>
                <c:ptCount val="1"/>
                <c:pt idx="0">
                  <c:v>Penicillin G</c:v>
                </c:pt>
              </c:strCache>
            </c:strRef>
          </c:tx>
          <c:spPr>
            <a:solidFill>
              <a:srgbClr val="C000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CNS!$AW$3:$AW$18</c:f>
              <c:numCache>
                <c:formatCode>0.00</c:formatCode>
                <c:ptCount val="16"/>
                <c:pt idx="0">
                  <c:v>0</c:v>
                </c:pt>
                <c:pt idx="1">
                  <c:v>4</c:v>
                </c:pt>
                <c:pt idx="2">
                  <c:v>52</c:v>
                </c:pt>
                <c:pt idx="3">
                  <c:v>24</c:v>
                </c:pt>
                <c:pt idx="4">
                  <c:v>8</c:v>
                </c:pt>
                <c:pt idx="5">
                  <c:v>8</c:v>
                </c:pt>
                <c:pt idx="6">
                  <c:v>0</c:v>
                </c:pt>
                <c:pt idx="7">
                  <c:v>0</c:v>
                </c:pt>
                <c:pt idx="8">
                  <c:v>0</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0-755A-422D-B189-0D2F4978326E}"/>
            </c:ext>
          </c:extLst>
        </c:ser>
        <c:ser>
          <c:idx val="1"/>
          <c:order val="1"/>
          <c:tx>
            <c:strRef>
              <c:f>CNS!$AX$2</c:f>
              <c:strCache>
                <c:ptCount val="1"/>
                <c:pt idx="0">
                  <c:v>Oxacillin</c:v>
                </c:pt>
              </c:strCache>
            </c:strRef>
          </c:tx>
          <c:spPr>
            <a:solidFill>
              <a:srgbClr val="FF00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CNS!$AX$3:$AX$18</c:f>
              <c:numCache>
                <c:formatCode>0.00</c:formatCode>
                <c:ptCount val="16"/>
                <c:pt idx="0">
                  <c:v>0</c:v>
                </c:pt>
                <c:pt idx="1">
                  <c:v>0</c:v>
                </c:pt>
                <c:pt idx="2">
                  <c:v>4</c:v>
                </c:pt>
                <c:pt idx="3">
                  <c:v>0</c:v>
                </c:pt>
                <c:pt idx="4">
                  <c:v>0</c:v>
                </c:pt>
                <c:pt idx="5">
                  <c:v>12</c:v>
                </c:pt>
                <c:pt idx="6">
                  <c:v>40</c:v>
                </c:pt>
                <c:pt idx="7">
                  <c:v>32</c:v>
                </c:pt>
                <c:pt idx="8">
                  <c:v>4</c:v>
                </c:pt>
                <c:pt idx="9">
                  <c:v>4</c:v>
                </c:pt>
                <c:pt idx="10">
                  <c:v>4</c:v>
                </c:pt>
                <c:pt idx="11">
                  <c:v>0</c:v>
                </c:pt>
                <c:pt idx="12">
                  <c:v>0</c:v>
                </c:pt>
                <c:pt idx="13">
                  <c:v>0</c:v>
                </c:pt>
                <c:pt idx="14">
                  <c:v>0</c:v>
                </c:pt>
                <c:pt idx="15">
                  <c:v>0</c:v>
                </c:pt>
              </c:numCache>
            </c:numRef>
          </c:val>
          <c:extLst>
            <c:ext xmlns:c16="http://schemas.microsoft.com/office/drawing/2014/chart" uri="{C3380CC4-5D6E-409C-BE32-E72D297353CC}">
              <c16:uniqueId val="{00000001-755A-422D-B189-0D2F4978326E}"/>
            </c:ext>
          </c:extLst>
        </c:ser>
        <c:ser>
          <c:idx val="2"/>
          <c:order val="2"/>
          <c:tx>
            <c:strRef>
              <c:f>CNS!$AY$2</c:f>
              <c:strCache>
                <c:ptCount val="1"/>
                <c:pt idx="0">
                  <c:v>Ampicillin/ Sulbactam</c:v>
                </c:pt>
              </c:strCache>
            </c:strRef>
          </c:tx>
          <c:spPr>
            <a:solidFill>
              <a:srgbClr val="FF99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CNS!$AY$3:$AY$18</c:f>
              <c:numCache>
                <c:formatCode>0.00</c:formatCode>
                <c:ptCount val="16"/>
                <c:pt idx="0">
                  <c:v>0</c:v>
                </c:pt>
                <c:pt idx="1">
                  <c:v>0</c:v>
                </c:pt>
                <c:pt idx="2">
                  <c:v>0</c:v>
                </c:pt>
                <c:pt idx="3">
                  <c:v>92</c:v>
                </c:pt>
                <c:pt idx="4">
                  <c:v>0</c:v>
                </c:pt>
                <c:pt idx="5">
                  <c:v>0</c:v>
                </c:pt>
                <c:pt idx="6">
                  <c:v>4</c:v>
                </c:pt>
                <c:pt idx="7">
                  <c:v>0</c:v>
                </c:pt>
                <c:pt idx="8">
                  <c:v>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755A-422D-B189-0D2F4978326E}"/>
            </c:ext>
          </c:extLst>
        </c:ser>
        <c:ser>
          <c:idx val="3"/>
          <c:order val="3"/>
          <c:tx>
            <c:strRef>
              <c:f>CNS!$AZ$2</c:f>
              <c:strCache>
                <c:ptCount val="1"/>
                <c:pt idx="0">
                  <c:v>Piperacillin/ Tazobactam</c:v>
                </c:pt>
              </c:strCache>
            </c:strRef>
          </c:tx>
          <c:spPr>
            <a:solidFill>
              <a:srgbClr val="CC99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CNS!$AZ$3:$AZ$18</c:f>
              <c:numCache>
                <c:formatCode>0.00</c:formatCode>
                <c:ptCount val="16"/>
                <c:pt idx="0">
                  <c:v>0</c:v>
                </c:pt>
                <c:pt idx="1">
                  <c:v>0</c:v>
                </c:pt>
                <c:pt idx="2">
                  <c:v>0</c:v>
                </c:pt>
                <c:pt idx="3">
                  <c:v>0</c:v>
                </c:pt>
                <c:pt idx="4">
                  <c:v>76</c:v>
                </c:pt>
                <c:pt idx="5">
                  <c:v>0</c:v>
                </c:pt>
                <c:pt idx="6">
                  <c:v>8</c:v>
                </c:pt>
                <c:pt idx="7">
                  <c:v>4</c:v>
                </c:pt>
                <c:pt idx="8">
                  <c:v>12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755A-422D-B189-0D2F4978326E}"/>
            </c:ext>
          </c:extLst>
        </c:ser>
        <c:ser>
          <c:idx val="4"/>
          <c:order val="4"/>
          <c:tx>
            <c:strRef>
              <c:f>CNS!$BA$2</c:f>
              <c:strCache>
                <c:ptCount val="1"/>
                <c:pt idx="0">
                  <c:v>Cefotaxim</c:v>
                </c:pt>
              </c:strCache>
            </c:strRef>
          </c:tx>
          <c:spPr>
            <a:solidFill>
              <a:srgbClr val="66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CNS!$BA$3:$BA$18</c:f>
              <c:numCache>
                <c:formatCode>0.00</c:formatCode>
                <c:ptCount val="16"/>
                <c:pt idx="0">
                  <c:v>0</c:v>
                </c:pt>
                <c:pt idx="1">
                  <c:v>12</c:v>
                </c:pt>
                <c:pt idx="2">
                  <c:v>0</c:v>
                </c:pt>
                <c:pt idx="3">
                  <c:v>8</c:v>
                </c:pt>
                <c:pt idx="4">
                  <c:v>36</c:v>
                </c:pt>
                <c:pt idx="5">
                  <c:v>28</c:v>
                </c:pt>
                <c:pt idx="6">
                  <c:v>4</c:v>
                </c:pt>
                <c:pt idx="7">
                  <c:v>4</c:v>
                </c:pt>
                <c:pt idx="8">
                  <c:v>4</c:v>
                </c:pt>
                <c:pt idx="9">
                  <c:v>0</c:v>
                </c:pt>
                <c:pt idx="10">
                  <c:v>4</c:v>
                </c:pt>
                <c:pt idx="11">
                  <c:v>0</c:v>
                </c:pt>
                <c:pt idx="12">
                  <c:v>0</c:v>
                </c:pt>
                <c:pt idx="13">
                  <c:v>0</c:v>
                </c:pt>
                <c:pt idx="14">
                  <c:v>0</c:v>
                </c:pt>
                <c:pt idx="15">
                  <c:v>0</c:v>
                </c:pt>
              </c:numCache>
            </c:numRef>
          </c:val>
          <c:extLst>
            <c:ext xmlns:c16="http://schemas.microsoft.com/office/drawing/2014/chart" uri="{C3380CC4-5D6E-409C-BE32-E72D297353CC}">
              <c16:uniqueId val="{00000004-755A-422D-B189-0D2F4978326E}"/>
            </c:ext>
          </c:extLst>
        </c:ser>
        <c:ser>
          <c:idx val="6"/>
          <c:order val="5"/>
          <c:tx>
            <c:strRef>
              <c:f>CNS!$BB$2</c:f>
              <c:strCache>
                <c:ptCount val="1"/>
                <c:pt idx="0">
                  <c:v>Cefuroxim</c:v>
                </c:pt>
              </c:strCache>
            </c:strRef>
          </c:tx>
          <c:spPr>
            <a:solidFill>
              <a:srgbClr val="80008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CNS!$BB$3:$BB$18</c:f>
              <c:numCache>
                <c:formatCode>0.00</c:formatCode>
                <c:ptCount val="16"/>
                <c:pt idx="0">
                  <c:v>0</c:v>
                </c:pt>
                <c:pt idx="1">
                  <c:v>0</c:v>
                </c:pt>
                <c:pt idx="2">
                  <c:v>0</c:v>
                </c:pt>
                <c:pt idx="3">
                  <c:v>0</c:v>
                </c:pt>
                <c:pt idx="4">
                  <c:v>0</c:v>
                </c:pt>
                <c:pt idx="5">
                  <c:v>56</c:v>
                </c:pt>
                <c:pt idx="6">
                  <c:v>40</c:v>
                </c:pt>
                <c:pt idx="7">
                  <c:v>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755A-422D-B189-0D2F4978326E}"/>
            </c:ext>
          </c:extLst>
        </c:ser>
        <c:ser>
          <c:idx val="5"/>
          <c:order val="6"/>
          <c:tx>
            <c:strRef>
              <c:f>CNS!$BC$2</c:f>
              <c:strCache>
                <c:ptCount val="1"/>
                <c:pt idx="0">
                  <c:v>Imipenem</c:v>
                </c:pt>
              </c:strCache>
            </c:strRef>
          </c:tx>
          <c:spPr>
            <a:solidFill>
              <a:srgbClr val="00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CNS!$BC$3:$BC$18</c:f>
              <c:numCache>
                <c:formatCode>0.00</c:formatCode>
                <c:ptCount val="16"/>
                <c:pt idx="0">
                  <c:v>0</c:v>
                </c:pt>
                <c:pt idx="1">
                  <c:v>0</c:v>
                </c:pt>
                <c:pt idx="2">
                  <c:v>92</c:v>
                </c:pt>
                <c:pt idx="3">
                  <c:v>0</c:v>
                </c:pt>
                <c:pt idx="4">
                  <c:v>0</c:v>
                </c:pt>
                <c:pt idx="5">
                  <c:v>4</c:v>
                </c:pt>
                <c:pt idx="6">
                  <c:v>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755A-422D-B189-0D2F4978326E}"/>
            </c:ext>
          </c:extLst>
        </c:ser>
        <c:ser>
          <c:idx val="7"/>
          <c:order val="7"/>
          <c:tx>
            <c:strRef>
              <c:f>CNS!$BD$2</c:f>
              <c:strCache>
                <c:ptCount val="1"/>
                <c:pt idx="0">
                  <c:v>Meropenem</c:v>
                </c:pt>
              </c:strCache>
            </c:strRef>
          </c:tx>
          <c:spPr>
            <a:solidFill>
              <a:srgbClr val="3333FF"/>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CNS!$BD$3:$BD$18</c:f>
              <c:numCache>
                <c:formatCode>0.00</c:formatCode>
                <c:ptCount val="16"/>
                <c:pt idx="0">
                  <c:v>0</c:v>
                </c:pt>
                <c:pt idx="1">
                  <c:v>0</c:v>
                </c:pt>
                <c:pt idx="2">
                  <c:v>96</c:v>
                </c:pt>
                <c:pt idx="3">
                  <c:v>0</c:v>
                </c:pt>
                <c:pt idx="4">
                  <c:v>4</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755A-422D-B189-0D2F4978326E}"/>
            </c:ext>
          </c:extLst>
        </c:ser>
        <c:ser>
          <c:idx val="8"/>
          <c:order val="8"/>
          <c:tx>
            <c:strRef>
              <c:f>CNS!$BE$2</c:f>
              <c:strCache>
                <c:ptCount val="1"/>
                <c:pt idx="0">
                  <c:v>Amikacin</c:v>
                </c:pt>
              </c:strCache>
            </c:strRef>
          </c:tx>
          <c:spPr>
            <a:solidFill>
              <a:srgbClr val="99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CNS!$BE$3:$BE$18</c:f>
              <c:numCache>
                <c:formatCode>0.00</c:formatCode>
                <c:ptCount val="16"/>
                <c:pt idx="0">
                  <c:v>0</c:v>
                </c:pt>
                <c:pt idx="1">
                  <c:v>0</c:v>
                </c:pt>
                <c:pt idx="2">
                  <c:v>0</c:v>
                </c:pt>
                <c:pt idx="3">
                  <c:v>0</c:v>
                </c:pt>
                <c:pt idx="4">
                  <c:v>21.739130434782609</c:v>
                </c:pt>
                <c:pt idx="5">
                  <c:v>0</c:v>
                </c:pt>
                <c:pt idx="6">
                  <c:v>52.173913043478258</c:v>
                </c:pt>
                <c:pt idx="7">
                  <c:v>26.086956521739129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55A-422D-B189-0D2F4978326E}"/>
            </c:ext>
          </c:extLst>
        </c:ser>
        <c:ser>
          <c:idx val="9"/>
          <c:order val="9"/>
          <c:tx>
            <c:strRef>
              <c:f>CNS!$BF$2</c:f>
              <c:strCache>
                <c:ptCount val="1"/>
                <c:pt idx="0">
                  <c:v>Gentamicin</c:v>
                </c:pt>
              </c:strCache>
            </c:strRef>
          </c:tx>
          <c:spPr>
            <a:solidFill>
              <a:srgbClr val="00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CNS!$BF$3:$BF$18</c:f>
              <c:numCache>
                <c:formatCode>0.00</c:formatCode>
                <c:ptCount val="16"/>
                <c:pt idx="0">
                  <c:v>0</c:v>
                </c:pt>
                <c:pt idx="1">
                  <c:v>0</c:v>
                </c:pt>
                <c:pt idx="2">
                  <c:v>17.391304347826086</c:v>
                </c:pt>
                <c:pt idx="3">
                  <c:v>0</c:v>
                </c:pt>
                <c:pt idx="4">
                  <c:v>56.521739130434781</c:v>
                </c:pt>
                <c:pt idx="5">
                  <c:v>26.086956521739129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755A-422D-B189-0D2F4978326E}"/>
            </c:ext>
          </c:extLst>
        </c:ser>
        <c:ser>
          <c:idx val="10"/>
          <c:order val="10"/>
          <c:tx>
            <c:strRef>
              <c:f>CNS!$BG$2</c:f>
              <c:strCache>
                <c:ptCount val="1"/>
                <c:pt idx="0">
                  <c:v>Fosfomycin</c:v>
                </c:pt>
              </c:strCache>
            </c:strRef>
          </c:tx>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CNS!$BG$3:$BG$18</c:f>
              <c:numCache>
                <c:formatCode>0.00</c:formatCode>
                <c:ptCount val="16"/>
                <c:pt idx="0">
                  <c:v>0</c:v>
                </c:pt>
                <c:pt idx="1">
                  <c:v>0</c:v>
                </c:pt>
                <c:pt idx="2">
                  <c:v>0</c:v>
                </c:pt>
                <c:pt idx="3">
                  <c:v>0</c:v>
                </c:pt>
                <c:pt idx="4">
                  <c:v>0</c:v>
                </c:pt>
                <c:pt idx="5">
                  <c:v>0</c:v>
                </c:pt>
                <c:pt idx="6">
                  <c:v>0</c:v>
                </c:pt>
                <c:pt idx="7">
                  <c:v>4</c:v>
                </c:pt>
                <c:pt idx="8">
                  <c:v>0</c:v>
                </c:pt>
                <c:pt idx="9">
                  <c:v>0</c:v>
                </c:pt>
                <c:pt idx="10">
                  <c:v>20</c:v>
                </c:pt>
                <c:pt idx="11">
                  <c:v>64</c:v>
                </c:pt>
                <c:pt idx="12">
                  <c:v>8</c:v>
                </c:pt>
                <c:pt idx="13">
                  <c:v>0</c:v>
                </c:pt>
                <c:pt idx="14">
                  <c:v>4</c:v>
                </c:pt>
                <c:pt idx="15">
                  <c:v>0</c:v>
                </c:pt>
              </c:numCache>
            </c:numRef>
          </c:val>
          <c:extLst>
            <c:ext xmlns:c16="http://schemas.microsoft.com/office/drawing/2014/chart" uri="{C3380CC4-5D6E-409C-BE32-E72D297353CC}">
              <c16:uniqueId val="{0000000A-755A-422D-B189-0D2F4978326E}"/>
            </c:ext>
          </c:extLst>
        </c:ser>
        <c:ser>
          <c:idx val="11"/>
          <c:order val="11"/>
          <c:tx>
            <c:strRef>
              <c:f>CNS!$BH$2</c:f>
              <c:strCache>
                <c:ptCount val="1"/>
                <c:pt idx="0">
                  <c:v>Cotrimoxazol</c:v>
                </c:pt>
              </c:strCache>
            </c:strRef>
          </c:tx>
          <c:spPr>
            <a:solidFill>
              <a:srgbClr val="00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CNS!$BH$3:$BH$18</c:f>
              <c:numCache>
                <c:formatCode>0.00</c:formatCode>
                <c:ptCount val="16"/>
                <c:pt idx="0">
                  <c:v>0</c:v>
                </c:pt>
                <c:pt idx="1">
                  <c:v>0</c:v>
                </c:pt>
                <c:pt idx="2">
                  <c:v>52</c:v>
                </c:pt>
                <c:pt idx="3">
                  <c:v>0</c:v>
                </c:pt>
                <c:pt idx="4">
                  <c:v>24</c:v>
                </c:pt>
                <c:pt idx="5">
                  <c:v>4</c:v>
                </c:pt>
                <c:pt idx="6">
                  <c:v>8</c:v>
                </c:pt>
                <c:pt idx="7">
                  <c:v>8</c:v>
                </c:pt>
                <c:pt idx="8">
                  <c:v>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755A-422D-B189-0D2F4978326E}"/>
            </c:ext>
          </c:extLst>
        </c:ser>
        <c:ser>
          <c:idx val="12"/>
          <c:order val="12"/>
          <c:tx>
            <c:strRef>
              <c:f>CNS!$BI$2</c:f>
              <c:strCache>
                <c:ptCount val="1"/>
                <c:pt idx="0">
                  <c:v>Ciprofloxacin</c:v>
                </c:pt>
              </c:strCache>
            </c:strRef>
          </c:tx>
          <c:spPr>
            <a:solidFill>
              <a:srgbClr val="003300"/>
            </a:solidFill>
            <a:ln>
              <a:solidFill>
                <a:srgbClr val="00FF00"/>
              </a:solidFill>
            </a:ln>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CNS!$BI$3:$BI$18</c:f>
              <c:numCache>
                <c:formatCode>0.00</c:formatCode>
                <c:ptCount val="16"/>
                <c:pt idx="0">
                  <c:v>0</c:v>
                </c:pt>
                <c:pt idx="1">
                  <c:v>4</c:v>
                </c:pt>
                <c:pt idx="2">
                  <c:v>0</c:v>
                </c:pt>
                <c:pt idx="3">
                  <c:v>4</c:v>
                </c:pt>
                <c:pt idx="4">
                  <c:v>0</c:v>
                </c:pt>
                <c:pt idx="5">
                  <c:v>0</c:v>
                </c:pt>
                <c:pt idx="6">
                  <c:v>60</c:v>
                </c:pt>
                <c:pt idx="7">
                  <c:v>24</c:v>
                </c:pt>
                <c:pt idx="8">
                  <c:v>4</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C-755A-422D-B189-0D2F4978326E}"/>
            </c:ext>
          </c:extLst>
        </c:ser>
        <c:ser>
          <c:idx val="13"/>
          <c:order val="13"/>
          <c:tx>
            <c:strRef>
              <c:f>CNS!$BJ$2</c:f>
              <c:strCache>
                <c:ptCount val="1"/>
                <c:pt idx="0">
                  <c:v>Levofloxacin</c:v>
                </c:pt>
              </c:strCache>
            </c:strRef>
          </c:tx>
          <c:spPr>
            <a:solidFill>
              <a:srgbClr val="3366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CNS!$BJ$3:$BJ$18</c:f>
              <c:numCache>
                <c:formatCode>0.00</c:formatCode>
                <c:ptCount val="16"/>
                <c:pt idx="0">
                  <c:v>0</c:v>
                </c:pt>
                <c:pt idx="1">
                  <c:v>4</c:v>
                </c:pt>
                <c:pt idx="2">
                  <c:v>0</c:v>
                </c:pt>
                <c:pt idx="3">
                  <c:v>4</c:v>
                </c:pt>
                <c:pt idx="4">
                  <c:v>0</c:v>
                </c:pt>
                <c:pt idx="5">
                  <c:v>0</c:v>
                </c:pt>
                <c:pt idx="6">
                  <c:v>76</c:v>
                </c:pt>
                <c:pt idx="7">
                  <c:v>8</c:v>
                </c:pt>
                <c:pt idx="8">
                  <c:v>0</c:v>
                </c:pt>
                <c:pt idx="9">
                  <c:v>8</c:v>
                </c:pt>
                <c:pt idx="10">
                  <c:v>0</c:v>
                </c:pt>
                <c:pt idx="11">
                  <c:v>0</c:v>
                </c:pt>
                <c:pt idx="12">
                  <c:v>0</c:v>
                </c:pt>
                <c:pt idx="13">
                  <c:v>0</c:v>
                </c:pt>
                <c:pt idx="14">
                  <c:v>0</c:v>
                </c:pt>
                <c:pt idx="15">
                  <c:v>0</c:v>
                </c:pt>
              </c:numCache>
            </c:numRef>
          </c:val>
          <c:extLst>
            <c:ext xmlns:c16="http://schemas.microsoft.com/office/drawing/2014/chart" uri="{C3380CC4-5D6E-409C-BE32-E72D297353CC}">
              <c16:uniqueId val="{0000000D-755A-422D-B189-0D2F4978326E}"/>
            </c:ext>
          </c:extLst>
        </c:ser>
        <c:ser>
          <c:idx val="14"/>
          <c:order val="14"/>
          <c:tx>
            <c:strRef>
              <c:f>CNS!$BK$2</c:f>
              <c:strCache>
                <c:ptCount val="1"/>
                <c:pt idx="0">
                  <c:v>Moxifloxacin</c:v>
                </c:pt>
              </c:strCache>
            </c:strRef>
          </c:tx>
          <c:spPr>
            <a:solidFill>
              <a:srgbClr val="33CC33"/>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CNS!$BK$3:$BK$18</c:f>
              <c:numCache>
                <c:formatCode>0.00</c:formatCode>
                <c:ptCount val="16"/>
                <c:pt idx="0">
                  <c:v>0</c:v>
                </c:pt>
                <c:pt idx="1">
                  <c:v>0</c:v>
                </c:pt>
                <c:pt idx="2">
                  <c:v>8</c:v>
                </c:pt>
                <c:pt idx="3">
                  <c:v>0</c:v>
                </c:pt>
                <c:pt idx="4">
                  <c:v>0</c:v>
                </c:pt>
                <c:pt idx="5">
                  <c:v>80</c:v>
                </c:pt>
                <c:pt idx="6">
                  <c:v>4</c:v>
                </c:pt>
                <c:pt idx="7">
                  <c:v>0</c:v>
                </c:pt>
                <c:pt idx="8">
                  <c:v>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755A-422D-B189-0D2F4978326E}"/>
            </c:ext>
          </c:extLst>
        </c:ser>
        <c:ser>
          <c:idx val="15"/>
          <c:order val="15"/>
          <c:tx>
            <c:strRef>
              <c:f>CNS!$BL$2</c:f>
              <c:strCache>
                <c:ptCount val="1"/>
                <c:pt idx="0">
                  <c:v>Doxycyclin</c:v>
                </c:pt>
              </c:strCache>
            </c:strRef>
          </c:tx>
          <c:spPr>
            <a:solidFill>
              <a:srgbClr val="0066FF"/>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CNS!$BL$3:$BL$18</c:f>
              <c:numCache>
                <c:formatCode>0.00</c:formatCode>
                <c:ptCount val="16"/>
                <c:pt idx="0">
                  <c:v>0</c:v>
                </c:pt>
                <c:pt idx="1">
                  <c:v>0</c:v>
                </c:pt>
                <c:pt idx="2">
                  <c:v>52</c:v>
                </c:pt>
                <c:pt idx="3">
                  <c:v>0</c:v>
                </c:pt>
                <c:pt idx="4">
                  <c:v>44</c:v>
                </c:pt>
                <c:pt idx="5">
                  <c:v>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755A-422D-B189-0D2F4978326E}"/>
            </c:ext>
          </c:extLst>
        </c:ser>
        <c:ser>
          <c:idx val="16"/>
          <c:order val="16"/>
          <c:tx>
            <c:strRef>
              <c:f>CNS!$BM$2</c:f>
              <c:strCache>
                <c:ptCount val="1"/>
                <c:pt idx="0">
                  <c:v>Rifampicin</c:v>
                </c:pt>
              </c:strCache>
            </c:strRef>
          </c:tx>
          <c:spPr>
            <a:solidFill>
              <a:srgbClr val="FF66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CNS!$BM$3:$BM$18</c:f>
              <c:numCache>
                <c:formatCode>0.00</c:formatCode>
                <c:ptCount val="16"/>
                <c:pt idx="0">
                  <c:v>0</c:v>
                </c:pt>
                <c:pt idx="1">
                  <c:v>96</c:v>
                </c:pt>
                <c:pt idx="2">
                  <c:v>4</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755A-422D-B189-0D2F4978326E}"/>
            </c:ext>
          </c:extLst>
        </c:ser>
        <c:ser>
          <c:idx val="17"/>
          <c:order val="17"/>
          <c:tx>
            <c:strRef>
              <c:f>CNS!$BN$2</c:f>
              <c:strCache>
                <c:ptCount val="1"/>
                <c:pt idx="0">
                  <c:v>Daptomycin</c:v>
                </c:pt>
              </c:strCache>
            </c:strRef>
          </c:tx>
          <c:spPr>
            <a:solidFill>
              <a:srgbClr val="CC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CNS!$BN$3:$BN$18</c:f>
              <c:numCache>
                <c:formatCode>0.00</c:formatCode>
                <c:ptCount val="16"/>
                <c:pt idx="0">
                  <c:v>0</c:v>
                </c:pt>
                <c:pt idx="1">
                  <c:v>0</c:v>
                </c:pt>
                <c:pt idx="2">
                  <c:v>12</c:v>
                </c:pt>
                <c:pt idx="3">
                  <c:v>40</c:v>
                </c:pt>
                <c:pt idx="4">
                  <c:v>36</c:v>
                </c:pt>
                <c:pt idx="5">
                  <c:v>4</c:v>
                </c:pt>
                <c:pt idx="6">
                  <c:v>0</c:v>
                </c:pt>
                <c:pt idx="7">
                  <c:v>0</c:v>
                </c:pt>
                <c:pt idx="8">
                  <c:v>0</c:v>
                </c:pt>
                <c:pt idx="9">
                  <c:v>8</c:v>
                </c:pt>
                <c:pt idx="10">
                  <c:v>0</c:v>
                </c:pt>
                <c:pt idx="11">
                  <c:v>0</c:v>
                </c:pt>
                <c:pt idx="12">
                  <c:v>0</c:v>
                </c:pt>
                <c:pt idx="13">
                  <c:v>0</c:v>
                </c:pt>
                <c:pt idx="14">
                  <c:v>0</c:v>
                </c:pt>
                <c:pt idx="15">
                  <c:v>0</c:v>
                </c:pt>
              </c:numCache>
            </c:numRef>
          </c:val>
          <c:extLst>
            <c:ext xmlns:c16="http://schemas.microsoft.com/office/drawing/2014/chart" uri="{C3380CC4-5D6E-409C-BE32-E72D297353CC}">
              <c16:uniqueId val="{00000011-755A-422D-B189-0D2F4978326E}"/>
            </c:ext>
          </c:extLst>
        </c:ser>
        <c:ser>
          <c:idx val="18"/>
          <c:order val="18"/>
          <c:tx>
            <c:strRef>
              <c:f>CNS!$BO$2</c:f>
              <c:strCache>
                <c:ptCount val="1"/>
                <c:pt idx="0">
                  <c:v>Roxythromycin</c:v>
                </c:pt>
              </c:strCache>
            </c:strRef>
          </c:tx>
          <c:spPr>
            <a:solidFill>
              <a:srgbClr val="0033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CNS!$BO$3:$BO$18</c:f>
              <c:numCache>
                <c:formatCode>0.00</c:formatCode>
                <c:ptCount val="16"/>
                <c:pt idx="0">
                  <c:v>0</c:v>
                </c:pt>
                <c:pt idx="1">
                  <c:v>0</c:v>
                </c:pt>
                <c:pt idx="2">
                  <c:v>8</c:v>
                </c:pt>
                <c:pt idx="3">
                  <c:v>0</c:v>
                </c:pt>
                <c:pt idx="4">
                  <c:v>8</c:v>
                </c:pt>
                <c:pt idx="5">
                  <c:v>48</c:v>
                </c:pt>
                <c:pt idx="6">
                  <c:v>12</c:v>
                </c:pt>
                <c:pt idx="7">
                  <c:v>8</c:v>
                </c:pt>
                <c:pt idx="8">
                  <c:v>0</c:v>
                </c:pt>
                <c:pt idx="9">
                  <c:v>12</c:v>
                </c:pt>
                <c:pt idx="10">
                  <c:v>4</c:v>
                </c:pt>
                <c:pt idx="11">
                  <c:v>0</c:v>
                </c:pt>
                <c:pt idx="12">
                  <c:v>0</c:v>
                </c:pt>
                <c:pt idx="13">
                  <c:v>0</c:v>
                </c:pt>
                <c:pt idx="14">
                  <c:v>0</c:v>
                </c:pt>
                <c:pt idx="15">
                  <c:v>0</c:v>
                </c:pt>
              </c:numCache>
            </c:numRef>
          </c:val>
          <c:extLst>
            <c:ext xmlns:c16="http://schemas.microsoft.com/office/drawing/2014/chart" uri="{C3380CC4-5D6E-409C-BE32-E72D297353CC}">
              <c16:uniqueId val="{00000012-755A-422D-B189-0D2F4978326E}"/>
            </c:ext>
          </c:extLst>
        </c:ser>
        <c:ser>
          <c:idx val="19"/>
          <c:order val="19"/>
          <c:tx>
            <c:strRef>
              <c:f>CNS!$BP$2</c:f>
              <c:strCache>
                <c:ptCount val="1"/>
                <c:pt idx="0">
                  <c:v>Clindamycin</c:v>
                </c:pt>
              </c:strCache>
            </c:strRef>
          </c:tx>
          <c:spPr>
            <a:solidFill>
              <a:srgbClr val="0066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CNS!$BP$3:$BP$18</c:f>
              <c:numCache>
                <c:formatCode>0.00</c:formatCode>
                <c:ptCount val="16"/>
                <c:pt idx="0">
                  <c:v>0</c:v>
                </c:pt>
                <c:pt idx="1">
                  <c:v>0</c:v>
                </c:pt>
                <c:pt idx="2">
                  <c:v>4</c:v>
                </c:pt>
                <c:pt idx="3">
                  <c:v>4</c:v>
                </c:pt>
                <c:pt idx="4">
                  <c:v>48</c:v>
                </c:pt>
                <c:pt idx="5">
                  <c:v>40</c:v>
                </c:pt>
                <c:pt idx="6">
                  <c:v>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755A-422D-B189-0D2F4978326E}"/>
            </c:ext>
          </c:extLst>
        </c:ser>
        <c:ser>
          <c:idx val="20"/>
          <c:order val="20"/>
          <c:tx>
            <c:strRef>
              <c:f>CNS!$BQ$2</c:f>
              <c:strCache>
                <c:ptCount val="1"/>
                <c:pt idx="0">
                  <c:v>Linezolid</c:v>
                </c:pt>
              </c:strCache>
            </c:strRef>
          </c:tx>
          <c:spPr>
            <a:solidFill>
              <a:srgbClr val="FF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CNS!$BQ$3:$BQ$18</c:f>
              <c:numCache>
                <c:formatCode>0.00</c:formatCode>
                <c:ptCount val="16"/>
                <c:pt idx="0">
                  <c:v>0</c:v>
                </c:pt>
                <c:pt idx="1">
                  <c:v>0</c:v>
                </c:pt>
                <c:pt idx="2">
                  <c:v>0</c:v>
                </c:pt>
                <c:pt idx="3">
                  <c:v>0</c:v>
                </c:pt>
                <c:pt idx="4">
                  <c:v>0</c:v>
                </c:pt>
                <c:pt idx="5">
                  <c:v>52</c:v>
                </c:pt>
                <c:pt idx="6">
                  <c:v>48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55A-422D-B189-0D2F4978326E}"/>
            </c:ext>
          </c:extLst>
        </c:ser>
        <c:ser>
          <c:idx val="21"/>
          <c:order val="21"/>
          <c:tx>
            <c:strRef>
              <c:f>CNS!$BR$2</c:f>
              <c:strCache>
                <c:ptCount val="1"/>
                <c:pt idx="0">
                  <c:v>Vancomycin</c:v>
                </c:pt>
              </c:strCache>
            </c:strRef>
          </c:tx>
          <c:spPr>
            <a:solidFill>
              <a:srgbClr val="CCCC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CNS!$BR$3:$BR$18</c:f>
              <c:numCache>
                <c:formatCode>0.00</c:formatCode>
                <c:ptCount val="16"/>
                <c:pt idx="0">
                  <c:v>0</c:v>
                </c:pt>
                <c:pt idx="1">
                  <c:v>0</c:v>
                </c:pt>
                <c:pt idx="2">
                  <c:v>28</c:v>
                </c:pt>
                <c:pt idx="3">
                  <c:v>0</c:v>
                </c:pt>
                <c:pt idx="4">
                  <c:v>60</c:v>
                </c:pt>
                <c:pt idx="5">
                  <c:v>4</c:v>
                </c:pt>
                <c:pt idx="6">
                  <c:v>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755A-422D-B189-0D2F4978326E}"/>
            </c:ext>
          </c:extLst>
        </c:ser>
        <c:ser>
          <c:idx val="23"/>
          <c:order val="22"/>
          <c:tx>
            <c:strRef>
              <c:f>CNS!$BS$2</c:f>
              <c:strCache>
                <c:ptCount val="1"/>
                <c:pt idx="0">
                  <c:v>Teicoplanin</c:v>
                </c:pt>
              </c:strCache>
            </c:strRef>
          </c:tx>
          <c:spPr>
            <a:solidFill>
              <a:srgbClr val="3366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CNS!$BS$3:$BS$18</c:f>
              <c:numCache>
                <c:formatCode>0.00</c:formatCode>
                <c:ptCount val="16"/>
                <c:pt idx="0">
                  <c:v>0</c:v>
                </c:pt>
                <c:pt idx="1">
                  <c:v>0</c:v>
                </c:pt>
                <c:pt idx="2">
                  <c:v>0</c:v>
                </c:pt>
                <c:pt idx="3">
                  <c:v>92</c:v>
                </c:pt>
                <c:pt idx="4">
                  <c:v>0</c:v>
                </c:pt>
                <c:pt idx="5">
                  <c:v>4</c:v>
                </c:pt>
                <c:pt idx="6">
                  <c:v>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755A-422D-B189-0D2F4978326E}"/>
            </c:ext>
          </c:extLst>
        </c:ser>
        <c:ser>
          <c:idx val="22"/>
          <c:order val="23"/>
          <c:tx>
            <c:strRef>
              <c:f>CNS!$BT$2</c:f>
              <c:strCache>
                <c:ptCount val="1"/>
                <c:pt idx="0">
                  <c:v>Tigecyclin</c:v>
                </c:pt>
              </c:strCache>
            </c:strRef>
          </c:tx>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CNS!$BT$3:$BT$18</c:f>
              <c:numCache>
                <c:formatCode>0.00</c:formatCode>
                <c:ptCount val="16"/>
                <c:pt idx="0">
                  <c:v>0</c:v>
                </c:pt>
                <c:pt idx="1">
                  <c:v>76</c:v>
                </c:pt>
                <c:pt idx="2">
                  <c:v>0</c:v>
                </c:pt>
                <c:pt idx="3">
                  <c:v>16</c:v>
                </c:pt>
                <c:pt idx="4">
                  <c:v>8</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755A-422D-B189-0D2F4978326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CNS!$AW$33</c:f>
              <c:strCache>
                <c:ptCount val="1"/>
                <c:pt idx="0">
                  <c:v>Penicillin G</c:v>
                </c:pt>
              </c:strCache>
            </c:strRef>
          </c:tx>
          <c:spPr>
            <a:solidFill>
              <a:srgbClr val="C000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CNS!$AW$34:$AW$49</c:f>
              <c:numCache>
                <c:formatCode>0.00</c:formatCode>
                <c:ptCount val="16"/>
                <c:pt idx="0">
                  <c:v>0.6097560975609756</c:v>
                </c:pt>
                <c:pt idx="1">
                  <c:v>49.390243902439025</c:v>
                </c:pt>
                <c:pt idx="2">
                  <c:v>1.8292682926829269</c:v>
                </c:pt>
                <c:pt idx="3">
                  <c:v>1.8292682926829269</c:v>
                </c:pt>
                <c:pt idx="4">
                  <c:v>4.2682926829268295</c:v>
                </c:pt>
                <c:pt idx="5">
                  <c:v>3.6585365853658538</c:v>
                </c:pt>
                <c:pt idx="6">
                  <c:v>3.0487804878048781</c:v>
                </c:pt>
                <c:pt idx="7">
                  <c:v>6.0975609756097562</c:v>
                </c:pt>
                <c:pt idx="8">
                  <c:v>3.0487804878048781</c:v>
                </c:pt>
                <c:pt idx="9">
                  <c:v>25.609756097560975</c:v>
                </c:pt>
                <c:pt idx="10">
                  <c:v>0.6097560975609756</c:v>
                </c:pt>
                <c:pt idx="11">
                  <c:v>0</c:v>
                </c:pt>
                <c:pt idx="12">
                  <c:v>0</c:v>
                </c:pt>
                <c:pt idx="13">
                  <c:v>0</c:v>
                </c:pt>
                <c:pt idx="14">
                  <c:v>0</c:v>
                </c:pt>
                <c:pt idx="15">
                  <c:v>0</c:v>
                </c:pt>
              </c:numCache>
            </c:numRef>
          </c:val>
          <c:extLst>
            <c:ext xmlns:c16="http://schemas.microsoft.com/office/drawing/2014/chart" uri="{C3380CC4-5D6E-409C-BE32-E72D297353CC}">
              <c16:uniqueId val="{00000000-72CD-4A37-877E-CD62DCC2576E}"/>
            </c:ext>
          </c:extLst>
        </c:ser>
        <c:ser>
          <c:idx val="1"/>
          <c:order val="1"/>
          <c:tx>
            <c:strRef>
              <c:f>CNS!$AX$33</c:f>
              <c:strCache>
                <c:ptCount val="1"/>
                <c:pt idx="0">
                  <c:v>Oxacillin</c:v>
                </c:pt>
              </c:strCache>
            </c:strRef>
          </c:tx>
          <c:spPr>
            <a:solidFill>
              <a:srgbClr val="FF00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CNS!$AX$34:$AX$49</c:f>
              <c:numCache>
                <c:formatCode>0.00</c:formatCode>
                <c:ptCount val="16"/>
                <c:pt idx="0">
                  <c:v>0</c:v>
                </c:pt>
                <c:pt idx="1">
                  <c:v>0</c:v>
                </c:pt>
                <c:pt idx="2">
                  <c:v>73.170731707317074</c:v>
                </c:pt>
                <c:pt idx="3">
                  <c:v>0.6097560975609756</c:v>
                </c:pt>
                <c:pt idx="4">
                  <c:v>6.7073170731707314</c:v>
                </c:pt>
                <c:pt idx="5">
                  <c:v>3.6585365853658538</c:v>
                </c:pt>
                <c:pt idx="6">
                  <c:v>0.6097560975609756</c:v>
                </c:pt>
                <c:pt idx="7">
                  <c:v>1.2195121951219512</c:v>
                </c:pt>
                <c:pt idx="8">
                  <c:v>1.2195121951219512</c:v>
                </c:pt>
                <c:pt idx="9">
                  <c:v>0.6097560975609756</c:v>
                </c:pt>
                <c:pt idx="10">
                  <c:v>12.195121951219512</c:v>
                </c:pt>
                <c:pt idx="11">
                  <c:v>0</c:v>
                </c:pt>
                <c:pt idx="12">
                  <c:v>0</c:v>
                </c:pt>
                <c:pt idx="13">
                  <c:v>0</c:v>
                </c:pt>
                <c:pt idx="14">
                  <c:v>0</c:v>
                </c:pt>
                <c:pt idx="15">
                  <c:v>0</c:v>
                </c:pt>
              </c:numCache>
            </c:numRef>
          </c:val>
          <c:extLst>
            <c:ext xmlns:c16="http://schemas.microsoft.com/office/drawing/2014/chart" uri="{C3380CC4-5D6E-409C-BE32-E72D297353CC}">
              <c16:uniqueId val="{00000001-72CD-4A37-877E-CD62DCC2576E}"/>
            </c:ext>
          </c:extLst>
        </c:ser>
        <c:ser>
          <c:idx val="2"/>
          <c:order val="2"/>
          <c:tx>
            <c:strRef>
              <c:f>CNS!$AY$33</c:f>
              <c:strCache>
                <c:ptCount val="1"/>
                <c:pt idx="0">
                  <c:v>Ampicillin/ Sulbactam</c:v>
                </c:pt>
              </c:strCache>
            </c:strRef>
          </c:tx>
          <c:spPr>
            <a:solidFill>
              <a:srgbClr val="FF99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CNS!$AY$34:$AY$49</c:f>
              <c:numCache>
                <c:formatCode>0.00</c:formatCode>
                <c:ptCount val="16"/>
                <c:pt idx="0">
                  <c:v>0</c:v>
                </c:pt>
                <c:pt idx="1">
                  <c:v>0</c:v>
                </c:pt>
                <c:pt idx="2">
                  <c:v>0</c:v>
                </c:pt>
                <c:pt idx="3">
                  <c:v>84.567901234567898</c:v>
                </c:pt>
                <c:pt idx="4">
                  <c:v>0</c:v>
                </c:pt>
                <c:pt idx="5">
                  <c:v>3.0864197530864197</c:v>
                </c:pt>
                <c:pt idx="6">
                  <c:v>2.4691358024691357</c:v>
                </c:pt>
                <c:pt idx="7">
                  <c:v>1.8518518518518519</c:v>
                </c:pt>
                <c:pt idx="8">
                  <c:v>0.61728395061728392</c:v>
                </c:pt>
                <c:pt idx="9">
                  <c:v>3.7037037037037037</c:v>
                </c:pt>
                <c:pt idx="10">
                  <c:v>2.4691358024691357</c:v>
                </c:pt>
                <c:pt idx="11">
                  <c:v>0.61728395061728392</c:v>
                </c:pt>
                <c:pt idx="12">
                  <c:v>0.61728395061728392</c:v>
                </c:pt>
                <c:pt idx="13">
                  <c:v>0</c:v>
                </c:pt>
                <c:pt idx="14">
                  <c:v>0</c:v>
                </c:pt>
                <c:pt idx="15">
                  <c:v>0</c:v>
                </c:pt>
              </c:numCache>
            </c:numRef>
          </c:val>
          <c:extLst>
            <c:ext xmlns:c16="http://schemas.microsoft.com/office/drawing/2014/chart" uri="{C3380CC4-5D6E-409C-BE32-E72D297353CC}">
              <c16:uniqueId val="{00000002-72CD-4A37-877E-CD62DCC2576E}"/>
            </c:ext>
          </c:extLst>
        </c:ser>
        <c:ser>
          <c:idx val="3"/>
          <c:order val="3"/>
          <c:tx>
            <c:strRef>
              <c:f>CNS!$AZ$33</c:f>
              <c:strCache>
                <c:ptCount val="1"/>
                <c:pt idx="0">
                  <c:v>Piperacillin/ Tazobactam</c:v>
                </c:pt>
              </c:strCache>
            </c:strRef>
          </c:tx>
          <c:spPr>
            <a:solidFill>
              <a:srgbClr val="CC99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CNS!$AZ$34:$AZ$49</c:f>
              <c:numCache>
                <c:formatCode>0.00</c:formatCode>
                <c:ptCount val="16"/>
                <c:pt idx="0">
                  <c:v>0</c:v>
                </c:pt>
                <c:pt idx="1">
                  <c:v>0</c:v>
                </c:pt>
                <c:pt idx="2">
                  <c:v>0</c:v>
                </c:pt>
                <c:pt idx="3">
                  <c:v>0</c:v>
                </c:pt>
                <c:pt idx="4">
                  <c:v>81.481481481481481</c:v>
                </c:pt>
                <c:pt idx="5">
                  <c:v>0</c:v>
                </c:pt>
                <c:pt idx="6">
                  <c:v>6.7901234567901234</c:v>
                </c:pt>
                <c:pt idx="7">
                  <c:v>2.4691358024691357</c:v>
                </c:pt>
                <c:pt idx="8">
                  <c:v>0.61728395061728392</c:v>
                </c:pt>
                <c:pt idx="9">
                  <c:v>1.2345679012345678</c:v>
                </c:pt>
                <c:pt idx="10">
                  <c:v>1.2345679012345678</c:v>
                </c:pt>
                <c:pt idx="11">
                  <c:v>2.4691358024691357</c:v>
                </c:pt>
                <c:pt idx="12">
                  <c:v>1.2345679012345678</c:v>
                </c:pt>
                <c:pt idx="13">
                  <c:v>2.4691358024691357</c:v>
                </c:pt>
                <c:pt idx="14">
                  <c:v>0</c:v>
                </c:pt>
                <c:pt idx="15">
                  <c:v>0</c:v>
                </c:pt>
              </c:numCache>
            </c:numRef>
          </c:val>
          <c:extLst>
            <c:ext xmlns:c16="http://schemas.microsoft.com/office/drawing/2014/chart" uri="{C3380CC4-5D6E-409C-BE32-E72D297353CC}">
              <c16:uniqueId val="{00000003-72CD-4A37-877E-CD62DCC2576E}"/>
            </c:ext>
          </c:extLst>
        </c:ser>
        <c:ser>
          <c:idx val="4"/>
          <c:order val="4"/>
          <c:tx>
            <c:strRef>
              <c:f>CNS!$BA$33</c:f>
              <c:strCache>
                <c:ptCount val="1"/>
                <c:pt idx="0">
                  <c:v>Cefotaxim</c:v>
                </c:pt>
              </c:strCache>
            </c:strRef>
          </c:tx>
          <c:spPr>
            <a:solidFill>
              <a:srgbClr val="66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CNS!$BA$34:$BA$49</c:f>
              <c:numCache>
                <c:formatCode>0.00</c:formatCode>
                <c:ptCount val="16"/>
                <c:pt idx="0">
                  <c:v>0</c:v>
                </c:pt>
                <c:pt idx="1">
                  <c:v>1.8518518518518519</c:v>
                </c:pt>
                <c:pt idx="2">
                  <c:v>0</c:v>
                </c:pt>
                <c:pt idx="3">
                  <c:v>2.4691358024691357</c:v>
                </c:pt>
                <c:pt idx="4">
                  <c:v>9.2592592592592595</c:v>
                </c:pt>
                <c:pt idx="5">
                  <c:v>27.160493827160494</c:v>
                </c:pt>
                <c:pt idx="6">
                  <c:v>37.654320987654323</c:v>
                </c:pt>
                <c:pt idx="7">
                  <c:v>5.5555555555555554</c:v>
                </c:pt>
                <c:pt idx="8">
                  <c:v>0.61728395061728392</c:v>
                </c:pt>
                <c:pt idx="9">
                  <c:v>4.9382716049382713</c:v>
                </c:pt>
                <c:pt idx="10">
                  <c:v>10.493827160493828</c:v>
                </c:pt>
                <c:pt idx="11">
                  <c:v>0</c:v>
                </c:pt>
                <c:pt idx="12">
                  <c:v>0</c:v>
                </c:pt>
                <c:pt idx="13">
                  <c:v>0</c:v>
                </c:pt>
                <c:pt idx="14">
                  <c:v>0</c:v>
                </c:pt>
                <c:pt idx="15">
                  <c:v>0</c:v>
                </c:pt>
              </c:numCache>
            </c:numRef>
          </c:val>
          <c:extLst>
            <c:ext xmlns:c16="http://schemas.microsoft.com/office/drawing/2014/chart" uri="{C3380CC4-5D6E-409C-BE32-E72D297353CC}">
              <c16:uniqueId val="{00000004-72CD-4A37-877E-CD62DCC2576E}"/>
            </c:ext>
          </c:extLst>
        </c:ser>
        <c:ser>
          <c:idx val="6"/>
          <c:order val="5"/>
          <c:tx>
            <c:strRef>
              <c:f>CNS!$BB$33</c:f>
              <c:strCache>
                <c:ptCount val="1"/>
                <c:pt idx="0">
                  <c:v>Cefuroxim</c:v>
                </c:pt>
              </c:strCache>
            </c:strRef>
          </c:tx>
          <c:spPr>
            <a:solidFill>
              <a:srgbClr val="80008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CNS!$BB$34:$BB$49</c:f>
              <c:numCache>
                <c:formatCode>0.00</c:formatCode>
                <c:ptCount val="16"/>
                <c:pt idx="0">
                  <c:v>0</c:v>
                </c:pt>
                <c:pt idx="1">
                  <c:v>0</c:v>
                </c:pt>
                <c:pt idx="2">
                  <c:v>0</c:v>
                </c:pt>
                <c:pt idx="3">
                  <c:v>40.490797546012267</c:v>
                </c:pt>
                <c:pt idx="4">
                  <c:v>0</c:v>
                </c:pt>
                <c:pt idx="5">
                  <c:v>33.128834355828218</c:v>
                </c:pt>
                <c:pt idx="6">
                  <c:v>10.429447852760736</c:v>
                </c:pt>
                <c:pt idx="7">
                  <c:v>0</c:v>
                </c:pt>
                <c:pt idx="8">
                  <c:v>3.0674846625766872</c:v>
                </c:pt>
                <c:pt idx="9">
                  <c:v>2.4539877300613497</c:v>
                </c:pt>
                <c:pt idx="10">
                  <c:v>0.61349693251533743</c:v>
                </c:pt>
                <c:pt idx="11">
                  <c:v>1.2269938650306749</c:v>
                </c:pt>
                <c:pt idx="12">
                  <c:v>8.5889570552147241</c:v>
                </c:pt>
                <c:pt idx="13">
                  <c:v>0</c:v>
                </c:pt>
                <c:pt idx="14">
                  <c:v>0</c:v>
                </c:pt>
                <c:pt idx="15">
                  <c:v>0</c:v>
                </c:pt>
              </c:numCache>
            </c:numRef>
          </c:val>
          <c:extLst>
            <c:ext xmlns:c16="http://schemas.microsoft.com/office/drawing/2014/chart" uri="{C3380CC4-5D6E-409C-BE32-E72D297353CC}">
              <c16:uniqueId val="{00000005-72CD-4A37-877E-CD62DCC2576E}"/>
            </c:ext>
          </c:extLst>
        </c:ser>
        <c:ser>
          <c:idx val="5"/>
          <c:order val="6"/>
          <c:tx>
            <c:strRef>
              <c:f>CNS!$BC$33</c:f>
              <c:strCache>
                <c:ptCount val="1"/>
                <c:pt idx="0">
                  <c:v>Imipenem</c:v>
                </c:pt>
              </c:strCache>
            </c:strRef>
          </c:tx>
          <c:spPr>
            <a:solidFill>
              <a:srgbClr val="00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CNS!$BC$34:$BC$49</c:f>
              <c:numCache>
                <c:formatCode>0.00</c:formatCode>
                <c:ptCount val="16"/>
                <c:pt idx="0">
                  <c:v>0</c:v>
                </c:pt>
                <c:pt idx="1">
                  <c:v>0</c:v>
                </c:pt>
                <c:pt idx="2">
                  <c:v>85.276073619631902</c:v>
                </c:pt>
                <c:pt idx="3">
                  <c:v>0</c:v>
                </c:pt>
                <c:pt idx="4">
                  <c:v>4.294478527607362</c:v>
                </c:pt>
                <c:pt idx="5">
                  <c:v>0.61349693251533743</c:v>
                </c:pt>
                <c:pt idx="6">
                  <c:v>1.8404907975460123</c:v>
                </c:pt>
                <c:pt idx="7">
                  <c:v>1.2269938650306749</c:v>
                </c:pt>
                <c:pt idx="8">
                  <c:v>1.2269938650306749</c:v>
                </c:pt>
                <c:pt idx="9">
                  <c:v>0</c:v>
                </c:pt>
                <c:pt idx="10">
                  <c:v>4.294478527607362</c:v>
                </c:pt>
                <c:pt idx="11">
                  <c:v>1.2269938650306749</c:v>
                </c:pt>
                <c:pt idx="12">
                  <c:v>0</c:v>
                </c:pt>
                <c:pt idx="13">
                  <c:v>0</c:v>
                </c:pt>
                <c:pt idx="14">
                  <c:v>0</c:v>
                </c:pt>
                <c:pt idx="15">
                  <c:v>0</c:v>
                </c:pt>
              </c:numCache>
            </c:numRef>
          </c:val>
          <c:extLst>
            <c:ext xmlns:c16="http://schemas.microsoft.com/office/drawing/2014/chart" uri="{C3380CC4-5D6E-409C-BE32-E72D297353CC}">
              <c16:uniqueId val="{00000006-72CD-4A37-877E-CD62DCC2576E}"/>
            </c:ext>
          </c:extLst>
        </c:ser>
        <c:ser>
          <c:idx val="7"/>
          <c:order val="7"/>
          <c:tx>
            <c:strRef>
              <c:f>CNS!$BD$33</c:f>
              <c:strCache>
                <c:ptCount val="1"/>
                <c:pt idx="0">
                  <c:v>Meropenem</c:v>
                </c:pt>
              </c:strCache>
            </c:strRef>
          </c:tx>
          <c:spPr>
            <a:solidFill>
              <a:srgbClr val="3333FF"/>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CNS!$BD$34:$BD$49</c:f>
              <c:numCache>
                <c:formatCode>0.00</c:formatCode>
                <c:ptCount val="16"/>
                <c:pt idx="0">
                  <c:v>0</c:v>
                </c:pt>
                <c:pt idx="1">
                  <c:v>0</c:v>
                </c:pt>
                <c:pt idx="2">
                  <c:v>78.395061728395063</c:v>
                </c:pt>
                <c:pt idx="3">
                  <c:v>0</c:v>
                </c:pt>
                <c:pt idx="4">
                  <c:v>6.1728395061728394</c:v>
                </c:pt>
                <c:pt idx="5">
                  <c:v>2.4691358024691357</c:v>
                </c:pt>
                <c:pt idx="6">
                  <c:v>1.8518518518518519</c:v>
                </c:pt>
                <c:pt idx="7">
                  <c:v>2.4691358024691357</c:v>
                </c:pt>
                <c:pt idx="8">
                  <c:v>2.4691358024691357</c:v>
                </c:pt>
                <c:pt idx="9">
                  <c:v>3.0864197530864197</c:v>
                </c:pt>
                <c:pt idx="10">
                  <c:v>2.4691358024691357</c:v>
                </c:pt>
                <c:pt idx="11">
                  <c:v>0.61728395061728392</c:v>
                </c:pt>
                <c:pt idx="12">
                  <c:v>0</c:v>
                </c:pt>
                <c:pt idx="13">
                  <c:v>0</c:v>
                </c:pt>
                <c:pt idx="14">
                  <c:v>0</c:v>
                </c:pt>
                <c:pt idx="15">
                  <c:v>0</c:v>
                </c:pt>
              </c:numCache>
            </c:numRef>
          </c:val>
          <c:extLst>
            <c:ext xmlns:c16="http://schemas.microsoft.com/office/drawing/2014/chart" uri="{C3380CC4-5D6E-409C-BE32-E72D297353CC}">
              <c16:uniqueId val="{00000007-72CD-4A37-877E-CD62DCC2576E}"/>
            </c:ext>
          </c:extLst>
        </c:ser>
        <c:ser>
          <c:idx val="8"/>
          <c:order val="8"/>
          <c:tx>
            <c:strRef>
              <c:f>CNS!$BE$33</c:f>
              <c:strCache>
                <c:ptCount val="1"/>
                <c:pt idx="0">
                  <c:v>Amikacin</c:v>
                </c:pt>
              </c:strCache>
            </c:strRef>
          </c:tx>
          <c:spPr>
            <a:solidFill>
              <a:srgbClr val="99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CNS!$BE$34:$BE$49</c:f>
              <c:numCache>
                <c:formatCode>0.00</c:formatCode>
                <c:ptCount val="16"/>
                <c:pt idx="0">
                  <c:v>0</c:v>
                </c:pt>
                <c:pt idx="1">
                  <c:v>0</c:v>
                </c:pt>
                <c:pt idx="2">
                  <c:v>0</c:v>
                </c:pt>
                <c:pt idx="3">
                  <c:v>0</c:v>
                </c:pt>
                <c:pt idx="4">
                  <c:v>83.55263157894737</c:v>
                </c:pt>
                <c:pt idx="5">
                  <c:v>0</c:v>
                </c:pt>
                <c:pt idx="6">
                  <c:v>10.526315789473685</c:v>
                </c:pt>
                <c:pt idx="7">
                  <c:v>3.2894736842105261</c:v>
                </c:pt>
                <c:pt idx="8">
                  <c:v>1.3157894736842106</c:v>
                </c:pt>
                <c:pt idx="9">
                  <c:v>0.65789473684210531</c:v>
                </c:pt>
                <c:pt idx="10">
                  <c:v>0</c:v>
                </c:pt>
                <c:pt idx="11">
                  <c:v>0.65789473684210531</c:v>
                </c:pt>
                <c:pt idx="12">
                  <c:v>0</c:v>
                </c:pt>
                <c:pt idx="13">
                  <c:v>0</c:v>
                </c:pt>
                <c:pt idx="14">
                  <c:v>0</c:v>
                </c:pt>
                <c:pt idx="15">
                  <c:v>0</c:v>
                </c:pt>
              </c:numCache>
            </c:numRef>
          </c:val>
          <c:extLst>
            <c:ext xmlns:c16="http://schemas.microsoft.com/office/drawing/2014/chart" uri="{C3380CC4-5D6E-409C-BE32-E72D297353CC}">
              <c16:uniqueId val="{00000008-72CD-4A37-877E-CD62DCC2576E}"/>
            </c:ext>
          </c:extLst>
        </c:ser>
        <c:ser>
          <c:idx val="9"/>
          <c:order val="9"/>
          <c:tx>
            <c:strRef>
              <c:f>CNS!$BF$33</c:f>
              <c:strCache>
                <c:ptCount val="1"/>
                <c:pt idx="0">
                  <c:v>Gentamicin</c:v>
                </c:pt>
              </c:strCache>
            </c:strRef>
          </c:tx>
          <c:spPr>
            <a:solidFill>
              <a:srgbClr val="00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CNS!$BF$34:$BF$49</c:f>
              <c:numCache>
                <c:formatCode>0.00</c:formatCode>
                <c:ptCount val="16"/>
                <c:pt idx="0">
                  <c:v>0</c:v>
                </c:pt>
                <c:pt idx="1">
                  <c:v>0</c:v>
                </c:pt>
                <c:pt idx="2">
                  <c:v>89.102564102564102</c:v>
                </c:pt>
                <c:pt idx="3">
                  <c:v>1.9230769230769231</c:v>
                </c:pt>
                <c:pt idx="4">
                  <c:v>3.2051282051282053</c:v>
                </c:pt>
                <c:pt idx="5">
                  <c:v>1.9230769230769231</c:v>
                </c:pt>
                <c:pt idx="6">
                  <c:v>0.64102564102564108</c:v>
                </c:pt>
                <c:pt idx="7">
                  <c:v>0</c:v>
                </c:pt>
                <c:pt idx="8">
                  <c:v>0</c:v>
                </c:pt>
                <c:pt idx="9">
                  <c:v>0.64102564102564108</c:v>
                </c:pt>
                <c:pt idx="10">
                  <c:v>2.5641025641025643</c:v>
                </c:pt>
                <c:pt idx="11">
                  <c:v>0</c:v>
                </c:pt>
                <c:pt idx="12">
                  <c:v>0</c:v>
                </c:pt>
                <c:pt idx="13">
                  <c:v>0</c:v>
                </c:pt>
                <c:pt idx="14">
                  <c:v>0</c:v>
                </c:pt>
                <c:pt idx="15">
                  <c:v>0</c:v>
                </c:pt>
              </c:numCache>
            </c:numRef>
          </c:val>
          <c:extLst>
            <c:ext xmlns:c16="http://schemas.microsoft.com/office/drawing/2014/chart" uri="{C3380CC4-5D6E-409C-BE32-E72D297353CC}">
              <c16:uniqueId val="{00000009-72CD-4A37-877E-CD62DCC2576E}"/>
            </c:ext>
          </c:extLst>
        </c:ser>
        <c:ser>
          <c:idx val="10"/>
          <c:order val="10"/>
          <c:tx>
            <c:strRef>
              <c:f>CNS!$BG$33</c:f>
              <c:strCache>
                <c:ptCount val="1"/>
                <c:pt idx="0">
                  <c:v>Fosfomycin</c:v>
                </c:pt>
              </c:strCache>
            </c:strRef>
          </c:tx>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CNS!$BG$34:$BG$49</c:f>
              <c:numCache>
                <c:formatCode>0.00</c:formatCode>
                <c:ptCount val="16"/>
                <c:pt idx="0">
                  <c:v>0</c:v>
                </c:pt>
                <c:pt idx="1">
                  <c:v>0</c:v>
                </c:pt>
                <c:pt idx="2">
                  <c:v>0</c:v>
                </c:pt>
                <c:pt idx="3">
                  <c:v>0</c:v>
                </c:pt>
                <c:pt idx="4">
                  <c:v>0</c:v>
                </c:pt>
                <c:pt idx="5">
                  <c:v>2.4242424242424243</c:v>
                </c:pt>
                <c:pt idx="6">
                  <c:v>0</c:v>
                </c:pt>
                <c:pt idx="7">
                  <c:v>1.8181818181818181</c:v>
                </c:pt>
                <c:pt idx="8">
                  <c:v>0.60606060606060608</c:v>
                </c:pt>
                <c:pt idx="9">
                  <c:v>2.4242424242424243</c:v>
                </c:pt>
                <c:pt idx="10">
                  <c:v>0.60606060606060608</c:v>
                </c:pt>
                <c:pt idx="11">
                  <c:v>1.2121212121212122</c:v>
                </c:pt>
                <c:pt idx="12">
                  <c:v>17.575757575757574</c:v>
                </c:pt>
                <c:pt idx="13">
                  <c:v>15.757575757575758</c:v>
                </c:pt>
                <c:pt idx="14">
                  <c:v>56.969696969696969</c:v>
                </c:pt>
                <c:pt idx="15">
                  <c:v>0.60606060606060608</c:v>
                </c:pt>
              </c:numCache>
            </c:numRef>
          </c:val>
          <c:extLst>
            <c:ext xmlns:c16="http://schemas.microsoft.com/office/drawing/2014/chart" uri="{C3380CC4-5D6E-409C-BE32-E72D297353CC}">
              <c16:uniqueId val="{0000000A-72CD-4A37-877E-CD62DCC2576E}"/>
            </c:ext>
          </c:extLst>
        </c:ser>
        <c:ser>
          <c:idx val="11"/>
          <c:order val="11"/>
          <c:tx>
            <c:strRef>
              <c:f>CNS!$BH$33</c:f>
              <c:strCache>
                <c:ptCount val="1"/>
                <c:pt idx="0">
                  <c:v>Cotrimoxazol</c:v>
                </c:pt>
              </c:strCache>
            </c:strRef>
          </c:tx>
          <c:spPr>
            <a:solidFill>
              <a:srgbClr val="00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CNS!$BH$34:$BH$49</c:f>
              <c:numCache>
                <c:formatCode>0.00</c:formatCode>
                <c:ptCount val="16"/>
                <c:pt idx="0">
                  <c:v>0</c:v>
                </c:pt>
                <c:pt idx="1">
                  <c:v>0</c:v>
                </c:pt>
                <c:pt idx="2">
                  <c:v>74.691358024691354</c:v>
                </c:pt>
                <c:pt idx="3">
                  <c:v>0</c:v>
                </c:pt>
                <c:pt idx="4">
                  <c:v>3.7037037037037037</c:v>
                </c:pt>
                <c:pt idx="5">
                  <c:v>4.3209876543209873</c:v>
                </c:pt>
                <c:pt idx="6">
                  <c:v>1.2345679012345678</c:v>
                </c:pt>
                <c:pt idx="7">
                  <c:v>1.8518518518518519</c:v>
                </c:pt>
                <c:pt idx="8">
                  <c:v>1.2345679012345678</c:v>
                </c:pt>
                <c:pt idx="9">
                  <c:v>0.61728395061728392</c:v>
                </c:pt>
                <c:pt idx="10">
                  <c:v>3.7037037037037037</c:v>
                </c:pt>
                <c:pt idx="11">
                  <c:v>8.6419753086419746</c:v>
                </c:pt>
                <c:pt idx="12">
                  <c:v>0</c:v>
                </c:pt>
                <c:pt idx="13">
                  <c:v>0</c:v>
                </c:pt>
                <c:pt idx="14">
                  <c:v>0</c:v>
                </c:pt>
                <c:pt idx="15">
                  <c:v>0</c:v>
                </c:pt>
              </c:numCache>
            </c:numRef>
          </c:val>
          <c:extLst>
            <c:ext xmlns:c16="http://schemas.microsoft.com/office/drawing/2014/chart" uri="{C3380CC4-5D6E-409C-BE32-E72D297353CC}">
              <c16:uniqueId val="{0000000B-72CD-4A37-877E-CD62DCC2576E}"/>
            </c:ext>
          </c:extLst>
        </c:ser>
        <c:ser>
          <c:idx val="12"/>
          <c:order val="12"/>
          <c:tx>
            <c:strRef>
              <c:f>CNS!$BI$33</c:f>
              <c:strCache>
                <c:ptCount val="1"/>
                <c:pt idx="0">
                  <c:v>Ciprofloxacin</c:v>
                </c:pt>
              </c:strCache>
            </c:strRef>
          </c:tx>
          <c:spPr>
            <a:solidFill>
              <a:srgbClr val="003300"/>
            </a:solidFill>
            <a:ln>
              <a:solidFill>
                <a:srgbClr val="00FF00"/>
              </a:solidFill>
            </a:ln>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CNS!$BI$34:$BI$49</c:f>
              <c:numCache>
                <c:formatCode>0.00</c:formatCode>
                <c:ptCount val="16"/>
                <c:pt idx="0">
                  <c:v>0</c:v>
                </c:pt>
                <c:pt idx="1">
                  <c:v>2.4539877300613497</c:v>
                </c:pt>
                <c:pt idx="2">
                  <c:v>1.2269938650306749</c:v>
                </c:pt>
                <c:pt idx="3">
                  <c:v>9.2024539877300615</c:v>
                </c:pt>
                <c:pt idx="4">
                  <c:v>63.803680981595093</c:v>
                </c:pt>
                <c:pt idx="5">
                  <c:v>15.950920245398773</c:v>
                </c:pt>
                <c:pt idx="6">
                  <c:v>1.2269938650306749</c:v>
                </c:pt>
                <c:pt idx="7">
                  <c:v>0.61349693251533743</c:v>
                </c:pt>
                <c:pt idx="8">
                  <c:v>2.4539877300613497</c:v>
                </c:pt>
                <c:pt idx="9">
                  <c:v>3.0674846625766872</c:v>
                </c:pt>
                <c:pt idx="10">
                  <c:v>0</c:v>
                </c:pt>
                <c:pt idx="11">
                  <c:v>0</c:v>
                </c:pt>
                <c:pt idx="12">
                  <c:v>0</c:v>
                </c:pt>
                <c:pt idx="13">
                  <c:v>0</c:v>
                </c:pt>
                <c:pt idx="14">
                  <c:v>0</c:v>
                </c:pt>
                <c:pt idx="15">
                  <c:v>0</c:v>
                </c:pt>
              </c:numCache>
            </c:numRef>
          </c:val>
          <c:extLst>
            <c:ext xmlns:c16="http://schemas.microsoft.com/office/drawing/2014/chart" uri="{C3380CC4-5D6E-409C-BE32-E72D297353CC}">
              <c16:uniqueId val="{0000000C-72CD-4A37-877E-CD62DCC2576E}"/>
            </c:ext>
          </c:extLst>
        </c:ser>
        <c:ser>
          <c:idx val="13"/>
          <c:order val="13"/>
          <c:tx>
            <c:strRef>
              <c:f>CNS!$BJ$33</c:f>
              <c:strCache>
                <c:ptCount val="1"/>
                <c:pt idx="0">
                  <c:v>Levofloxacin</c:v>
                </c:pt>
              </c:strCache>
            </c:strRef>
          </c:tx>
          <c:spPr>
            <a:solidFill>
              <a:srgbClr val="3366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CNS!$BJ$34:$BJ$49</c:f>
              <c:numCache>
                <c:formatCode>0.00</c:formatCode>
                <c:ptCount val="16"/>
                <c:pt idx="0">
                  <c:v>0</c:v>
                </c:pt>
                <c:pt idx="1">
                  <c:v>1.8404907975460123</c:v>
                </c:pt>
                <c:pt idx="2">
                  <c:v>0</c:v>
                </c:pt>
                <c:pt idx="3">
                  <c:v>3.6809815950920246</c:v>
                </c:pt>
                <c:pt idx="4">
                  <c:v>71.779141104294482</c:v>
                </c:pt>
                <c:pt idx="5">
                  <c:v>14.723926380368098</c:v>
                </c:pt>
                <c:pt idx="6">
                  <c:v>1.2269938650306749</c:v>
                </c:pt>
                <c:pt idx="7">
                  <c:v>2.4539877300613497</c:v>
                </c:pt>
                <c:pt idx="8">
                  <c:v>3.0674846625766872</c:v>
                </c:pt>
                <c:pt idx="9">
                  <c:v>1.2269938650306749</c:v>
                </c:pt>
                <c:pt idx="10">
                  <c:v>0</c:v>
                </c:pt>
                <c:pt idx="11">
                  <c:v>0</c:v>
                </c:pt>
                <c:pt idx="12">
                  <c:v>0</c:v>
                </c:pt>
                <c:pt idx="13">
                  <c:v>0</c:v>
                </c:pt>
                <c:pt idx="14">
                  <c:v>0</c:v>
                </c:pt>
                <c:pt idx="15">
                  <c:v>0</c:v>
                </c:pt>
              </c:numCache>
            </c:numRef>
          </c:val>
          <c:extLst>
            <c:ext xmlns:c16="http://schemas.microsoft.com/office/drawing/2014/chart" uri="{C3380CC4-5D6E-409C-BE32-E72D297353CC}">
              <c16:uniqueId val="{0000000D-72CD-4A37-877E-CD62DCC2576E}"/>
            </c:ext>
          </c:extLst>
        </c:ser>
        <c:ser>
          <c:idx val="14"/>
          <c:order val="14"/>
          <c:tx>
            <c:strRef>
              <c:f>CNS!$BK$33</c:f>
              <c:strCache>
                <c:ptCount val="1"/>
                <c:pt idx="0">
                  <c:v>Moxifloxacin</c:v>
                </c:pt>
              </c:strCache>
            </c:strRef>
          </c:tx>
          <c:spPr>
            <a:solidFill>
              <a:srgbClr val="33CC33"/>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CNS!$BK$34:$BK$49</c:f>
              <c:numCache>
                <c:formatCode>0.00</c:formatCode>
                <c:ptCount val="16"/>
                <c:pt idx="0">
                  <c:v>0</c:v>
                </c:pt>
                <c:pt idx="1">
                  <c:v>0</c:v>
                </c:pt>
                <c:pt idx="2">
                  <c:v>3.6809815950920246</c:v>
                </c:pt>
                <c:pt idx="3">
                  <c:v>67.484662576687114</c:v>
                </c:pt>
                <c:pt idx="4">
                  <c:v>18.404907975460123</c:v>
                </c:pt>
                <c:pt idx="5">
                  <c:v>4.294478527607362</c:v>
                </c:pt>
                <c:pt idx="6">
                  <c:v>3.0674846625766872</c:v>
                </c:pt>
                <c:pt idx="7">
                  <c:v>1.8404907975460123</c:v>
                </c:pt>
                <c:pt idx="8">
                  <c:v>0.61349693251533743</c:v>
                </c:pt>
                <c:pt idx="9">
                  <c:v>0.61349693251533743</c:v>
                </c:pt>
                <c:pt idx="10">
                  <c:v>0</c:v>
                </c:pt>
                <c:pt idx="11">
                  <c:v>0</c:v>
                </c:pt>
                <c:pt idx="12">
                  <c:v>0</c:v>
                </c:pt>
                <c:pt idx="13">
                  <c:v>0</c:v>
                </c:pt>
                <c:pt idx="14">
                  <c:v>0</c:v>
                </c:pt>
                <c:pt idx="15">
                  <c:v>0</c:v>
                </c:pt>
              </c:numCache>
            </c:numRef>
          </c:val>
          <c:extLst>
            <c:ext xmlns:c16="http://schemas.microsoft.com/office/drawing/2014/chart" uri="{C3380CC4-5D6E-409C-BE32-E72D297353CC}">
              <c16:uniqueId val="{0000000E-72CD-4A37-877E-CD62DCC2576E}"/>
            </c:ext>
          </c:extLst>
        </c:ser>
        <c:ser>
          <c:idx val="15"/>
          <c:order val="15"/>
          <c:tx>
            <c:strRef>
              <c:f>CNS!$BL$33</c:f>
              <c:strCache>
                <c:ptCount val="1"/>
                <c:pt idx="0">
                  <c:v>Doxycyclin</c:v>
                </c:pt>
              </c:strCache>
            </c:strRef>
          </c:tx>
          <c:spPr>
            <a:solidFill>
              <a:srgbClr val="0066FF"/>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CNS!$BL$34:$BL$49</c:f>
              <c:numCache>
                <c:formatCode>0.00</c:formatCode>
                <c:ptCount val="16"/>
                <c:pt idx="0">
                  <c:v>0</c:v>
                </c:pt>
                <c:pt idx="1">
                  <c:v>0</c:v>
                </c:pt>
                <c:pt idx="2">
                  <c:v>54.938271604938272</c:v>
                </c:pt>
                <c:pt idx="3">
                  <c:v>0</c:v>
                </c:pt>
                <c:pt idx="4">
                  <c:v>37.037037037037038</c:v>
                </c:pt>
                <c:pt idx="5">
                  <c:v>4.3209876543209873</c:v>
                </c:pt>
                <c:pt idx="6">
                  <c:v>1.2345679012345678</c:v>
                </c:pt>
                <c:pt idx="7">
                  <c:v>0</c:v>
                </c:pt>
                <c:pt idx="8">
                  <c:v>1.2345679012345678</c:v>
                </c:pt>
                <c:pt idx="9">
                  <c:v>0.61728395061728392</c:v>
                </c:pt>
                <c:pt idx="10">
                  <c:v>0.61728395061728392</c:v>
                </c:pt>
                <c:pt idx="11">
                  <c:v>0</c:v>
                </c:pt>
                <c:pt idx="12">
                  <c:v>0</c:v>
                </c:pt>
                <c:pt idx="13">
                  <c:v>0</c:v>
                </c:pt>
                <c:pt idx="14">
                  <c:v>0</c:v>
                </c:pt>
                <c:pt idx="15">
                  <c:v>0</c:v>
                </c:pt>
              </c:numCache>
            </c:numRef>
          </c:val>
          <c:extLst>
            <c:ext xmlns:c16="http://schemas.microsoft.com/office/drawing/2014/chart" uri="{C3380CC4-5D6E-409C-BE32-E72D297353CC}">
              <c16:uniqueId val="{0000000F-72CD-4A37-877E-CD62DCC2576E}"/>
            </c:ext>
          </c:extLst>
        </c:ser>
        <c:ser>
          <c:idx val="16"/>
          <c:order val="16"/>
          <c:tx>
            <c:strRef>
              <c:f>CNS!$BM$33</c:f>
              <c:strCache>
                <c:ptCount val="1"/>
                <c:pt idx="0">
                  <c:v>Rifampicin</c:v>
                </c:pt>
              </c:strCache>
            </c:strRef>
          </c:tx>
          <c:spPr>
            <a:solidFill>
              <a:srgbClr val="FF66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CNS!$BM$34:$BM$49</c:f>
              <c:numCache>
                <c:formatCode>0.00</c:formatCode>
                <c:ptCount val="16"/>
                <c:pt idx="0">
                  <c:v>0</c:v>
                </c:pt>
                <c:pt idx="1">
                  <c:v>53.939393939393938</c:v>
                </c:pt>
                <c:pt idx="2">
                  <c:v>40.606060606060609</c:v>
                </c:pt>
                <c:pt idx="3">
                  <c:v>3.0303030303030303</c:v>
                </c:pt>
                <c:pt idx="4">
                  <c:v>0.60606060606060608</c:v>
                </c:pt>
                <c:pt idx="5">
                  <c:v>0.60606060606060608</c:v>
                </c:pt>
                <c:pt idx="6">
                  <c:v>0.60606060606060608</c:v>
                </c:pt>
                <c:pt idx="7">
                  <c:v>0</c:v>
                </c:pt>
                <c:pt idx="8">
                  <c:v>0.60606060606060608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72CD-4A37-877E-CD62DCC2576E}"/>
            </c:ext>
          </c:extLst>
        </c:ser>
        <c:ser>
          <c:idx val="17"/>
          <c:order val="17"/>
          <c:tx>
            <c:strRef>
              <c:f>CNS!$BN$33</c:f>
              <c:strCache>
                <c:ptCount val="1"/>
                <c:pt idx="0">
                  <c:v>Daptomycin</c:v>
                </c:pt>
              </c:strCache>
            </c:strRef>
          </c:tx>
          <c:spPr>
            <a:solidFill>
              <a:srgbClr val="CC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CNS!$BN$34:$BN$49</c:f>
              <c:numCache>
                <c:formatCode>0.00</c:formatCode>
                <c:ptCount val="16"/>
                <c:pt idx="0">
                  <c:v>0</c:v>
                </c:pt>
                <c:pt idx="1">
                  <c:v>0</c:v>
                </c:pt>
                <c:pt idx="2">
                  <c:v>1.8404907975460123</c:v>
                </c:pt>
                <c:pt idx="3">
                  <c:v>4.9079754601226995</c:v>
                </c:pt>
                <c:pt idx="4">
                  <c:v>7.3619631901840492</c:v>
                </c:pt>
                <c:pt idx="5">
                  <c:v>19.631901840490798</c:v>
                </c:pt>
                <c:pt idx="6">
                  <c:v>63.803680981595093</c:v>
                </c:pt>
                <c:pt idx="7">
                  <c:v>2.4539877300613497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72CD-4A37-877E-CD62DCC2576E}"/>
            </c:ext>
          </c:extLst>
        </c:ser>
        <c:ser>
          <c:idx val="18"/>
          <c:order val="18"/>
          <c:tx>
            <c:strRef>
              <c:f>CNS!$BO$33</c:f>
              <c:strCache>
                <c:ptCount val="1"/>
                <c:pt idx="0">
                  <c:v>Roxythromycin</c:v>
                </c:pt>
              </c:strCache>
            </c:strRef>
          </c:tx>
          <c:spPr>
            <a:solidFill>
              <a:srgbClr val="0033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CNS!$BO$34:$BO$49</c:f>
              <c:numCache>
                <c:formatCode>0.00</c:formatCode>
                <c:ptCount val="16"/>
                <c:pt idx="0">
                  <c:v>0</c:v>
                </c:pt>
                <c:pt idx="1">
                  <c:v>0</c:v>
                </c:pt>
                <c:pt idx="2">
                  <c:v>4.9079754601226995</c:v>
                </c:pt>
                <c:pt idx="3">
                  <c:v>0</c:v>
                </c:pt>
                <c:pt idx="4">
                  <c:v>21.472392638036808</c:v>
                </c:pt>
                <c:pt idx="5">
                  <c:v>49.079754601226995</c:v>
                </c:pt>
                <c:pt idx="6">
                  <c:v>8.5889570552147241</c:v>
                </c:pt>
                <c:pt idx="7">
                  <c:v>0.61349693251533743</c:v>
                </c:pt>
                <c:pt idx="8">
                  <c:v>0.61349693251533743</c:v>
                </c:pt>
                <c:pt idx="9">
                  <c:v>1.8404907975460123</c:v>
                </c:pt>
                <c:pt idx="10">
                  <c:v>2.4539877300613497</c:v>
                </c:pt>
                <c:pt idx="11">
                  <c:v>10.429447852760736</c:v>
                </c:pt>
                <c:pt idx="12">
                  <c:v>0</c:v>
                </c:pt>
                <c:pt idx="13">
                  <c:v>0</c:v>
                </c:pt>
                <c:pt idx="14">
                  <c:v>0</c:v>
                </c:pt>
                <c:pt idx="15">
                  <c:v>0</c:v>
                </c:pt>
              </c:numCache>
            </c:numRef>
          </c:val>
          <c:extLst>
            <c:ext xmlns:c16="http://schemas.microsoft.com/office/drawing/2014/chart" uri="{C3380CC4-5D6E-409C-BE32-E72D297353CC}">
              <c16:uniqueId val="{00000012-72CD-4A37-877E-CD62DCC2576E}"/>
            </c:ext>
          </c:extLst>
        </c:ser>
        <c:ser>
          <c:idx val="19"/>
          <c:order val="19"/>
          <c:tx>
            <c:strRef>
              <c:f>CNS!$BP$33</c:f>
              <c:strCache>
                <c:ptCount val="1"/>
                <c:pt idx="0">
                  <c:v>Clindamycin</c:v>
                </c:pt>
              </c:strCache>
            </c:strRef>
          </c:tx>
          <c:spPr>
            <a:solidFill>
              <a:srgbClr val="0066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CNS!$BP$34:$BP$49</c:f>
              <c:numCache>
                <c:formatCode>0.00</c:formatCode>
                <c:ptCount val="16"/>
                <c:pt idx="0">
                  <c:v>0</c:v>
                </c:pt>
                <c:pt idx="1">
                  <c:v>4.9079754601226995</c:v>
                </c:pt>
                <c:pt idx="2">
                  <c:v>9.8159509202453989</c:v>
                </c:pt>
                <c:pt idx="3">
                  <c:v>59.509202453987733</c:v>
                </c:pt>
                <c:pt idx="4">
                  <c:v>12.883435582822086</c:v>
                </c:pt>
                <c:pt idx="5">
                  <c:v>0.61349693251533743</c:v>
                </c:pt>
                <c:pt idx="6">
                  <c:v>0</c:v>
                </c:pt>
                <c:pt idx="7">
                  <c:v>1.8404907975460123</c:v>
                </c:pt>
                <c:pt idx="8">
                  <c:v>3.0674846625766872</c:v>
                </c:pt>
                <c:pt idx="9">
                  <c:v>7.3619631901840492</c:v>
                </c:pt>
                <c:pt idx="10">
                  <c:v>0</c:v>
                </c:pt>
                <c:pt idx="11">
                  <c:v>0</c:v>
                </c:pt>
                <c:pt idx="12">
                  <c:v>0</c:v>
                </c:pt>
                <c:pt idx="13">
                  <c:v>0</c:v>
                </c:pt>
                <c:pt idx="14">
                  <c:v>0</c:v>
                </c:pt>
                <c:pt idx="15">
                  <c:v>0</c:v>
                </c:pt>
              </c:numCache>
            </c:numRef>
          </c:val>
          <c:extLst>
            <c:ext xmlns:c16="http://schemas.microsoft.com/office/drawing/2014/chart" uri="{C3380CC4-5D6E-409C-BE32-E72D297353CC}">
              <c16:uniqueId val="{00000013-72CD-4A37-877E-CD62DCC2576E}"/>
            </c:ext>
          </c:extLst>
        </c:ser>
        <c:ser>
          <c:idx val="20"/>
          <c:order val="20"/>
          <c:tx>
            <c:strRef>
              <c:f>CNS!$BQ$33</c:f>
              <c:strCache>
                <c:ptCount val="1"/>
                <c:pt idx="0">
                  <c:v>Linezolid</c:v>
                </c:pt>
              </c:strCache>
            </c:strRef>
          </c:tx>
          <c:spPr>
            <a:solidFill>
              <a:srgbClr val="FF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CNS!$BQ$34:$BQ$49</c:f>
              <c:numCache>
                <c:formatCode>0.00</c:formatCode>
                <c:ptCount val="16"/>
                <c:pt idx="0">
                  <c:v>0</c:v>
                </c:pt>
                <c:pt idx="1">
                  <c:v>0</c:v>
                </c:pt>
                <c:pt idx="2">
                  <c:v>0</c:v>
                </c:pt>
                <c:pt idx="3">
                  <c:v>0</c:v>
                </c:pt>
                <c:pt idx="4">
                  <c:v>1.2195121951219512</c:v>
                </c:pt>
                <c:pt idx="5">
                  <c:v>18.902439024390244</c:v>
                </c:pt>
                <c:pt idx="6">
                  <c:v>51.829268292682926</c:v>
                </c:pt>
                <c:pt idx="7">
                  <c:v>28.048780487804876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2CD-4A37-877E-CD62DCC2576E}"/>
            </c:ext>
          </c:extLst>
        </c:ser>
        <c:ser>
          <c:idx val="21"/>
          <c:order val="21"/>
          <c:tx>
            <c:strRef>
              <c:f>CNS!$BR$33</c:f>
              <c:strCache>
                <c:ptCount val="1"/>
                <c:pt idx="0">
                  <c:v>Vancomycin</c:v>
                </c:pt>
              </c:strCache>
            </c:strRef>
          </c:tx>
          <c:spPr>
            <a:solidFill>
              <a:srgbClr val="CCCC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CNS!$BR$34:$BR$49</c:f>
              <c:numCache>
                <c:formatCode>0.00</c:formatCode>
                <c:ptCount val="16"/>
                <c:pt idx="0">
                  <c:v>0</c:v>
                </c:pt>
                <c:pt idx="1">
                  <c:v>0</c:v>
                </c:pt>
                <c:pt idx="2">
                  <c:v>0</c:v>
                </c:pt>
                <c:pt idx="3">
                  <c:v>0.60606060606060608</c:v>
                </c:pt>
                <c:pt idx="4">
                  <c:v>3.6363636363636362</c:v>
                </c:pt>
                <c:pt idx="5">
                  <c:v>34.545454545454547</c:v>
                </c:pt>
                <c:pt idx="6">
                  <c:v>55.757575757575758</c:v>
                </c:pt>
                <c:pt idx="7">
                  <c:v>4.8484848484848486</c:v>
                </c:pt>
                <c:pt idx="8">
                  <c:v>0.60606060606060608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72CD-4A37-877E-CD62DCC2576E}"/>
            </c:ext>
          </c:extLst>
        </c:ser>
        <c:ser>
          <c:idx val="23"/>
          <c:order val="22"/>
          <c:tx>
            <c:strRef>
              <c:f>CNS!$BS$33</c:f>
              <c:strCache>
                <c:ptCount val="1"/>
                <c:pt idx="0">
                  <c:v>Teicoplanin</c:v>
                </c:pt>
              </c:strCache>
            </c:strRef>
          </c:tx>
          <c:spPr>
            <a:solidFill>
              <a:srgbClr val="3366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CNS!$BS$34:$BS$49</c:f>
              <c:numCache>
                <c:formatCode>0.00</c:formatCode>
                <c:ptCount val="16"/>
                <c:pt idx="0">
                  <c:v>0</c:v>
                </c:pt>
                <c:pt idx="1">
                  <c:v>0</c:v>
                </c:pt>
                <c:pt idx="2">
                  <c:v>0</c:v>
                </c:pt>
                <c:pt idx="3">
                  <c:v>74.074074074074076</c:v>
                </c:pt>
                <c:pt idx="4">
                  <c:v>0</c:v>
                </c:pt>
                <c:pt idx="5">
                  <c:v>16.049382716049383</c:v>
                </c:pt>
                <c:pt idx="6">
                  <c:v>4.3209876543209873</c:v>
                </c:pt>
                <c:pt idx="7">
                  <c:v>3.7037037037037037</c:v>
                </c:pt>
                <c:pt idx="8">
                  <c:v>1.8518518518518519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72CD-4A37-877E-CD62DCC2576E}"/>
            </c:ext>
          </c:extLst>
        </c:ser>
        <c:ser>
          <c:idx val="22"/>
          <c:order val="23"/>
          <c:tx>
            <c:strRef>
              <c:f>CNS!$BT$33</c:f>
              <c:strCache>
                <c:ptCount val="1"/>
                <c:pt idx="0">
                  <c:v>Tigecyclin</c:v>
                </c:pt>
              </c:strCache>
            </c:strRef>
          </c:tx>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CNS!$BT$34:$BT$49</c:f>
              <c:numCache>
                <c:formatCode>0.00</c:formatCode>
                <c:ptCount val="16"/>
                <c:pt idx="0">
                  <c:v>0</c:v>
                </c:pt>
                <c:pt idx="1">
                  <c:v>57.142857142857146</c:v>
                </c:pt>
                <c:pt idx="2">
                  <c:v>1.2422360248447204</c:v>
                </c:pt>
                <c:pt idx="3">
                  <c:v>35.403726708074537</c:v>
                </c:pt>
                <c:pt idx="4">
                  <c:v>2.4844720496894408</c:v>
                </c:pt>
                <c:pt idx="5">
                  <c:v>3.7267080745341614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72CD-4A37-877E-CD62DCC2576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CNS!$AW$94</c:f>
              <c:strCache>
                <c:ptCount val="1"/>
                <c:pt idx="0">
                  <c:v>Penicillin G</c:v>
                </c:pt>
              </c:strCache>
            </c:strRef>
          </c:tx>
          <c:spPr>
            <a:solidFill>
              <a:srgbClr val="C000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CNS!$AW$95:$AW$110</c:f>
              <c:numCache>
                <c:formatCode>0.00</c:formatCode>
                <c:ptCount val="16"/>
                <c:pt idx="0">
                  <c:v>0</c:v>
                </c:pt>
                <c:pt idx="1">
                  <c:v>15.068493150684931</c:v>
                </c:pt>
                <c:pt idx="2">
                  <c:v>2.7397260273972601</c:v>
                </c:pt>
                <c:pt idx="3">
                  <c:v>0.68493150684931503</c:v>
                </c:pt>
                <c:pt idx="4">
                  <c:v>0.68493150684931503</c:v>
                </c:pt>
                <c:pt idx="5">
                  <c:v>0.68493150684931503</c:v>
                </c:pt>
                <c:pt idx="6">
                  <c:v>1.3698630136986301</c:v>
                </c:pt>
                <c:pt idx="7">
                  <c:v>0</c:v>
                </c:pt>
                <c:pt idx="8">
                  <c:v>0.68493150684931503</c:v>
                </c:pt>
                <c:pt idx="9">
                  <c:v>78.082191780821915</c:v>
                </c:pt>
                <c:pt idx="10">
                  <c:v>0</c:v>
                </c:pt>
                <c:pt idx="11">
                  <c:v>0</c:v>
                </c:pt>
                <c:pt idx="12">
                  <c:v>0</c:v>
                </c:pt>
                <c:pt idx="13">
                  <c:v>0</c:v>
                </c:pt>
                <c:pt idx="14">
                  <c:v>0</c:v>
                </c:pt>
                <c:pt idx="15">
                  <c:v>0</c:v>
                </c:pt>
              </c:numCache>
            </c:numRef>
          </c:val>
          <c:extLst>
            <c:ext xmlns:c16="http://schemas.microsoft.com/office/drawing/2014/chart" uri="{C3380CC4-5D6E-409C-BE32-E72D297353CC}">
              <c16:uniqueId val="{00000000-4F9F-4BD8-830D-CFAB1F3C8A94}"/>
            </c:ext>
          </c:extLst>
        </c:ser>
        <c:ser>
          <c:idx val="1"/>
          <c:order val="1"/>
          <c:tx>
            <c:strRef>
              <c:f>CNS!$AX$94</c:f>
              <c:strCache>
                <c:ptCount val="1"/>
                <c:pt idx="0">
                  <c:v>Oxacillin</c:v>
                </c:pt>
              </c:strCache>
            </c:strRef>
          </c:tx>
          <c:spPr>
            <a:solidFill>
              <a:srgbClr val="FF00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CNS!$AX$95:$AX$110</c:f>
              <c:numCache>
                <c:formatCode>0.00</c:formatCode>
                <c:ptCount val="16"/>
                <c:pt idx="0">
                  <c:v>0</c:v>
                </c:pt>
                <c:pt idx="1">
                  <c:v>0</c:v>
                </c:pt>
                <c:pt idx="2">
                  <c:v>16.438356164383563</c:v>
                </c:pt>
                <c:pt idx="3">
                  <c:v>0</c:v>
                </c:pt>
                <c:pt idx="4">
                  <c:v>3.4246575342465753</c:v>
                </c:pt>
                <c:pt idx="5">
                  <c:v>2.7397260273972601</c:v>
                </c:pt>
                <c:pt idx="6">
                  <c:v>0.68493150684931503</c:v>
                </c:pt>
                <c:pt idx="7">
                  <c:v>1.3698630136986301</c:v>
                </c:pt>
                <c:pt idx="8">
                  <c:v>2.0547945205479454</c:v>
                </c:pt>
                <c:pt idx="9">
                  <c:v>0.68493150684931503</c:v>
                </c:pt>
                <c:pt idx="10">
                  <c:v>72.602739726027394</c:v>
                </c:pt>
                <c:pt idx="11">
                  <c:v>0</c:v>
                </c:pt>
                <c:pt idx="12">
                  <c:v>0</c:v>
                </c:pt>
                <c:pt idx="13">
                  <c:v>0</c:v>
                </c:pt>
                <c:pt idx="14">
                  <c:v>0</c:v>
                </c:pt>
                <c:pt idx="15">
                  <c:v>0</c:v>
                </c:pt>
              </c:numCache>
            </c:numRef>
          </c:val>
          <c:extLst>
            <c:ext xmlns:c16="http://schemas.microsoft.com/office/drawing/2014/chart" uri="{C3380CC4-5D6E-409C-BE32-E72D297353CC}">
              <c16:uniqueId val="{00000001-4F9F-4BD8-830D-CFAB1F3C8A94}"/>
            </c:ext>
          </c:extLst>
        </c:ser>
        <c:ser>
          <c:idx val="2"/>
          <c:order val="2"/>
          <c:tx>
            <c:strRef>
              <c:f>CNS!$AY$94</c:f>
              <c:strCache>
                <c:ptCount val="1"/>
                <c:pt idx="0">
                  <c:v>Ampicillin/ Sulbactam</c:v>
                </c:pt>
              </c:strCache>
            </c:strRef>
          </c:tx>
          <c:spPr>
            <a:solidFill>
              <a:srgbClr val="FF99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CNS!$AY$95:$AY$110</c:f>
              <c:numCache>
                <c:formatCode>0.00</c:formatCode>
                <c:ptCount val="16"/>
                <c:pt idx="0">
                  <c:v>0</c:v>
                </c:pt>
                <c:pt idx="1">
                  <c:v>0</c:v>
                </c:pt>
                <c:pt idx="2">
                  <c:v>0</c:v>
                </c:pt>
                <c:pt idx="3">
                  <c:v>20.547945205479451</c:v>
                </c:pt>
                <c:pt idx="4">
                  <c:v>0</c:v>
                </c:pt>
                <c:pt idx="5">
                  <c:v>4.1095890410958908</c:v>
                </c:pt>
                <c:pt idx="6">
                  <c:v>2.7397260273972601</c:v>
                </c:pt>
                <c:pt idx="7">
                  <c:v>2.7397260273972601</c:v>
                </c:pt>
                <c:pt idx="8">
                  <c:v>2.7397260273972601</c:v>
                </c:pt>
                <c:pt idx="9">
                  <c:v>2.7397260273972601</c:v>
                </c:pt>
                <c:pt idx="10">
                  <c:v>2.0547945205479454</c:v>
                </c:pt>
                <c:pt idx="11">
                  <c:v>43.150684931506852</c:v>
                </c:pt>
                <c:pt idx="12">
                  <c:v>19.17808219178082</c:v>
                </c:pt>
                <c:pt idx="13">
                  <c:v>0</c:v>
                </c:pt>
                <c:pt idx="14">
                  <c:v>0</c:v>
                </c:pt>
                <c:pt idx="15">
                  <c:v>0</c:v>
                </c:pt>
              </c:numCache>
            </c:numRef>
          </c:val>
          <c:extLst>
            <c:ext xmlns:c16="http://schemas.microsoft.com/office/drawing/2014/chart" uri="{C3380CC4-5D6E-409C-BE32-E72D297353CC}">
              <c16:uniqueId val="{00000002-4F9F-4BD8-830D-CFAB1F3C8A94}"/>
            </c:ext>
          </c:extLst>
        </c:ser>
        <c:ser>
          <c:idx val="3"/>
          <c:order val="3"/>
          <c:tx>
            <c:strRef>
              <c:f>CNS!$AZ$94</c:f>
              <c:strCache>
                <c:ptCount val="1"/>
                <c:pt idx="0">
                  <c:v>Piperacillin/ Tazobactam</c:v>
                </c:pt>
              </c:strCache>
            </c:strRef>
          </c:tx>
          <c:spPr>
            <a:solidFill>
              <a:srgbClr val="CC99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CNS!$AZ$95:$AZ$110</c:f>
              <c:numCache>
                <c:formatCode>0.00</c:formatCode>
                <c:ptCount val="16"/>
                <c:pt idx="0">
                  <c:v>0</c:v>
                </c:pt>
                <c:pt idx="1">
                  <c:v>0</c:v>
                </c:pt>
                <c:pt idx="2">
                  <c:v>0</c:v>
                </c:pt>
                <c:pt idx="3">
                  <c:v>0</c:v>
                </c:pt>
                <c:pt idx="4">
                  <c:v>18.493150684931507</c:v>
                </c:pt>
                <c:pt idx="5">
                  <c:v>0</c:v>
                </c:pt>
                <c:pt idx="6">
                  <c:v>3.4246575342465753</c:v>
                </c:pt>
                <c:pt idx="7">
                  <c:v>3.4246575342465753</c:v>
                </c:pt>
                <c:pt idx="8">
                  <c:v>2.7397260273972601</c:v>
                </c:pt>
                <c:pt idx="9">
                  <c:v>3.4246575342465753</c:v>
                </c:pt>
                <c:pt idx="10">
                  <c:v>2.7397260273972601</c:v>
                </c:pt>
                <c:pt idx="11">
                  <c:v>2.7397260273972601</c:v>
                </c:pt>
                <c:pt idx="12">
                  <c:v>1.3698630136986301</c:v>
                </c:pt>
                <c:pt idx="13">
                  <c:v>61.643835616438359</c:v>
                </c:pt>
                <c:pt idx="14">
                  <c:v>0</c:v>
                </c:pt>
                <c:pt idx="15">
                  <c:v>0</c:v>
                </c:pt>
              </c:numCache>
            </c:numRef>
          </c:val>
          <c:extLst>
            <c:ext xmlns:c16="http://schemas.microsoft.com/office/drawing/2014/chart" uri="{C3380CC4-5D6E-409C-BE32-E72D297353CC}">
              <c16:uniqueId val="{00000003-4F9F-4BD8-830D-CFAB1F3C8A94}"/>
            </c:ext>
          </c:extLst>
        </c:ser>
        <c:ser>
          <c:idx val="4"/>
          <c:order val="4"/>
          <c:tx>
            <c:strRef>
              <c:f>CNS!$BA$94</c:f>
              <c:strCache>
                <c:ptCount val="1"/>
                <c:pt idx="0">
                  <c:v>Cefotaxim</c:v>
                </c:pt>
              </c:strCache>
            </c:strRef>
          </c:tx>
          <c:spPr>
            <a:solidFill>
              <a:srgbClr val="66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CNS!$BA$95:$BA$110</c:f>
              <c:numCache>
                <c:formatCode>0.00</c:formatCode>
                <c:ptCount val="16"/>
                <c:pt idx="0">
                  <c:v>0</c:v>
                </c:pt>
                <c:pt idx="1">
                  <c:v>0</c:v>
                </c:pt>
                <c:pt idx="2">
                  <c:v>0</c:v>
                </c:pt>
                <c:pt idx="3">
                  <c:v>0</c:v>
                </c:pt>
                <c:pt idx="4">
                  <c:v>1.3698630136986301</c:v>
                </c:pt>
                <c:pt idx="5">
                  <c:v>0.68493150684931503</c:v>
                </c:pt>
                <c:pt idx="6">
                  <c:v>6.8493150684931505</c:v>
                </c:pt>
                <c:pt idx="7">
                  <c:v>13.698630136986301</c:v>
                </c:pt>
                <c:pt idx="8">
                  <c:v>1.3698630136986301</c:v>
                </c:pt>
                <c:pt idx="9">
                  <c:v>4.1095890410958908</c:v>
                </c:pt>
                <c:pt idx="10">
                  <c:v>71.917808219178085</c:v>
                </c:pt>
                <c:pt idx="11">
                  <c:v>0</c:v>
                </c:pt>
                <c:pt idx="12">
                  <c:v>0</c:v>
                </c:pt>
                <c:pt idx="13">
                  <c:v>0</c:v>
                </c:pt>
                <c:pt idx="14">
                  <c:v>0</c:v>
                </c:pt>
                <c:pt idx="15">
                  <c:v>0</c:v>
                </c:pt>
              </c:numCache>
            </c:numRef>
          </c:val>
          <c:extLst>
            <c:ext xmlns:c16="http://schemas.microsoft.com/office/drawing/2014/chart" uri="{C3380CC4-5D6E-409C-BE32-E72D297353CC}">
              <c16:uniqueId val="{00000004-4F9F-4BD8-830D-CFAB1F3C8A94}"/>
            </c:ext>
          </c:extLst>
        </c:ser>
        <c:ser>
          <c:idx val="6"/>
          <c:order val="5"/>
          <c:tx>
            <c:strRef>
              <c:f>CNS!$BB$94</c:f>
              <c:strCache>
                <c:ptCount val="1"/>
                <c:pt idx="0">
                  <c:v>Cefuroxim</c:v>
                </c:pt>
              </c:strCache>
            </c:strRef>
          </c:tx>
          <c:spPr>
            <a:solidFill>
              <a:srgbClr val="80008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CNS!$BB$95:$BB$110</c:f>
              <c:numCache>
                <c:formatCode>0.00</c:formatCode>
                <c:ptCount val="16"/>
                <c:pt idx="0">
                  <c:v>0</c:v>
                </c:pt>
                <c:pt idx="1">
                  <c:v>0</c:v>
                </c:pt>
                <c:pt idx="2">
                  <c:v>0</c:v>
                </c:pt>
                <c:pt idx="3">
                  <c:v>1.3698630136986301</c:v>
                </c:pt>
                <c:pt idx="4">
                  <c:v>0</c:v>
                </c:pt>
                <c:pt idx="5">
                  <c:v>2.7397260273972601</c:v>
                </c:pt>
                <c:pt idx="6">
                  <c:v>15.068493150684931</c:v>
                </c:pt>
                <c:pt idx="7">
                  <c:v>6.1643835616438354</c:v>
                </c:pt>
                <c:pt idx="8">
                  <c:v>0.68493150684931503</c:v>
                </c:pt>
                <c:pt idx="9">
                  <c:v>2.0547945205479454</c:v>
                </c:pt>
                <c:pt idx="10">
                  <c:v>3.4246575342465753</c:v>
                </c:pt>
                <c:pt idx="11">
                  <c:v>0.68493150684931503</c:v>
                </c:pt>
                <c:pt idx="12">
                  <c:v>67.808219178082197</c:v>
                </c:pt>
                <c:pt idx="13">
                  <c:v>0</c:v>
                </c:pt>
                <c:pt idx="14">
                  <c:v>0</c:v>
                </c:pt>
                <c:pt idx="15">
                  <c:v>0</c:v>
                </c:pt>
              </c:numCache>
            </c:numRef>
          </c:val>
          <c:extLst>
            <c:ext xmlns:c16="http://schemas.microsoft.com/office/drawing/2014/chart" uri="{C3380CC4-5D6E-409C-BE32-E72D297353CC}">
              <c16:uniqueId val="{00000005-4F9F-4BD8-830D-CFAB1F3C8A94}"/>
            </c:ext>
          </c:extLst>
        </c:ser>
        <c:ser>
          <c:idx val="5"/>
          <c:order val="6"/>
          <c:tx>
            <c:strRef>
              <c:f>CNS!$BC$94</c:f>
              <c:strCache>
                <c:ptCount val="1"/>
                <c:pt idx="0">
                  <c:v>Imipenem</c:v>
                </c:pt>
              </c:strCache>
            </c:strRef>
          </c:tx>
          <c:spPr>
            <a:solidFill>
              <a:srgbClr val="00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CNS!$BC$95:$BC$110</c:f>
              <c:numCache>
                <c:formatCode>0.00</c:formatCode>
                <c:ptCount val="16"/>
                <c:pt idx="0">
                  <c:v>0</c:v>
                </c:pt>
                <c:pt idx="1">
                  <c:v>0</c:v>
                </c:pt>
                <c:pt idx="2">
                  <c:v>31.506849315068493</c:v>
                </c:pt>
                <c:pt idx="3">
                  <c:v>0</c:v>
                </c:pt>
                <c:pt idx="4">
                  <c:v>5.4794520547945202</c:v>
                </c:pt>
                <c:pt idx="5">
                  <c:v>0.68493150684931503</c:v>
                </c:pt>
                <c:pt idx="6">
                  <c:v>0.68493150684931503</c:v>
                </c:pt>
                <c:pt idx="7">
                  <c:v>0</c:v>
                </c:pt>
                <c:pt idx="8">
                  <c:v>0</c:v>
                </c:pt>
                <c:pt idx="9">
                  <c:v>1.3698630136986301</c:v>
                </c:pt>
                <c:pt idx="10">
                  <c:v>0.68493150684931503</c:v>
                </c:pt>
                <c:pt idx="11">
                  <c:v>59.589041095890408</c:v>
                </c:pt>
                <c:pt idx="12">
                  <c:v>0</c:v>
                </c:pt>
                <c:pt idx="13">
                  <c:v>0</c:v>
                </c:pt>
                <c:pt idx="14">
                  <c:v>0</c:v>
                </c:pt>
                <c:pt idx="15">
                  <c:v>0</c:v>
                </c:pt>
              </c:numCache>
            </c:numRef>
          </c:val>
          <c:extLst>
            <c:ext xmlns:c16="http://schemas.microsoft.com/office/drawing/2014/chart" uri="{C3380CC4-5D6E-409C-BE32-E72D297353CC}">
              <c16:uniqueId val="{00000006-4F9F-4BD8-830D-CFAB1F3C8A94}"/>
            </c:ext>
          </c:extLst>
        </c:ser>
        <c:ser>
          <c:idx val="7"/>
          <c:order val="7"/>
          <c:tx>
            <c:strRef>
              <c:f>CNS!$BD$94</c:f>
              <c:strCache>
                <c:ptCount val="1"/>
                <c:pt idx="0">
                  <c:v>Meropenem</c:v>
                </c:pt>
              </c:strCache>
            </c:strRef>
          </c:tx>
          <c:spPr>
            <a:solidFill>
              <a:srgbClr val="3333FF"/>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CNS!$BD$95:$BD$110</c:f>
              <c:numCache>
                <c:formatCode>0.00</c:formatCode>
                <c:ptCount val="16"/>
                <c:pt idx="0">
                  <c:v>0</c:v>
                </c:pt>
                <c:pt idx="1">
                  <c:v>0</c:v>
                </c:pt>
                <c:pt idx="2">
                  <c:v>21.232876712328768</c:v>
                </c:pt>
                <c:pt idx="3">
                  <c:v>0</c:v>
                </c:pt>
                <c:pt idx="4">
                  <c:v>2.0547945205479454</c:v>
                </c:pt>
                <c:pt idx="5">
                  <c:v>4.1095890410958908</c:v>
                </c:pt>
                <c:pt idx="6">
                  <c:v>3.4246575342465753</c:v>
                </c:pt>
                <c:pt idx="7">
                  <c:v>4.1095890410958908</c:v>
                </c:pt>
                <c:pt idx="8">
                  <c:v>2.7397260273972601</c:v>
                </c:pt>
                <c:pt idx="9">
                  <c:v>0.68493150684931503</c:v>
                </c:pt>
                <c:pt idx="10">
                  <c:v>1.3698630136986301</c:v>
                </c:pt>
                <c:pt idx="11">
                  <c:v>60.273972602739725</c:v>
                </c:pt>
                <c:pt idx="12">
                  <c:v>0</c:v>
                </c:pt>
                <c:pt idx="13">
                  <c:v>0</c:v>
                </c:pt>
                <c:pt idx="14">
                  <c:v>0</c:v>
                </c:pt>
                <c:pt idx="15">
                  <c:v>0</c:v>
                </c:pt>
              </c:numCache>
            </c:numRef>
          </c:val>
          <c:extLst>
            <c:ext xmlns:c16="http://schemas.microsoft.com/office/drawing/2014/chart" uri="{C3380CC4-5D6E-409C-BE32-E72D297353CC}">
              <c16:uniqueId val="{00000007-4F9F-4BD8-830D-CFAB1F3C8A94}"/>
            </c:ext>
          </c:extLst>
        </c:ser>
        <c:ser>
          <c:idx val="8"/>
          <c:order val="8"/>
          <c:tx>
            <c:strRef>
              <c:f>CNS!$BE$94</c:f>
              <c:strCache>
                <c:ptCount val="1"/>
                <c:pt idx="0">
                  <c:v>Amikacin</c:v>
                </c:pt>
              </c:strCache>
            </c:strRef>
          </c:tx>
          <c:spPr>
            <a:solidFill>
              <a:srgbClr val="99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CNS!$BE$95:$BE$110</c:f>
              <c:numCache>
                <c:formatCode>0.00</c:formatCode>
                <c:ptCount val="16"/>
                <c:pt idx="0">
                  <c:v>0</c:v>
                </c:pt>
                <c:pt idx="1">
                  <c:v>0</c:v>
                </c:pt>
                <c:pt idx="2">
                  <c:v>0</c:v>
                </c:pt>
                <c:pt idx="3">
                  <c:v>0</c:v>
                </c:pt>
                <c:pt idx="4">
                  <c:v>28.571428571428573</c:v>
                </c:pt>
                <c:pt idx="5">
                  <c:v>0</c:v>
                </c:pt>
                <c:pt idx="6">
                  <c:v>11.428571428571429</c:v>
                </c:pt>
                <c:pt idx="7">
                  <c:v>26.428571428571427</c:v>
                </c:pt>
                <c:pt idx="8">
                  <c:v>18.571428571428573</c:v>
                </c:pt>
                <c:pt idx="9">
                  <c:v>10</c:v>
                </c:pt>
                <c:pt idx="10">
                  <c:v>2.1428571428571428</c:v>
                </c:pt>
                <c:pt idx="11">
                  <c:v>0</c:v>
                </c:pt>
                <c:pt idx="12">
                  <c:v>2.1428571428571428</c:v>
                </c:pt>
                <c:pt idx="13">
                  <c:v>0.7142857142857143</c:v>
                </c:pt>
                <c:pt idx="14">
                  <c:v>0</c:v>
                </c:pt>
                <c:pt idx="15">
                  <c:v>0</c:v>
                </c:pt>
              </c:numCache>
            </c:numRef>
          </c:val>
          <c:extLst>
            <c:ext xmlns:c16="http://schemas.microsoft.com/office/drawing/2014/chart" uri="{C3380CC4-5D6E-409C-BE32-E72D297353CC}">
              <c16:uniqueId val="{00000008-4F9F-4BD8-830D-CFAB1F3C8A94}"/>
            </c:ext>
          </c:extLst>
        </c:ser>
        <c:ser>
          <c:idx val="9"/>
          <c:order val="9"/>
          <c:tx>
            <c:strRef>
              <c:f>CNS!$BF$94</c:f>
              <c:strCache>
                <c:ptCount val="1"/>
                <c:pt idx="0">
                  <c:v>Gentamicin</c:v>
                </c:pt>
              </c:strCache>
            </c:strRef>
          </c:tx>
          <c:spPr>
            <a:solidFill>
              <a:srgbClr val="00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CNS!$BF$95:$BF$110</c:f>
              <c:numCache>
                <c:formatCode>0.00</c:formatCode>
                <c:ptCount val="16"/>
                <c:pt idx="0">
                  <c:v>0</c:v>
                </c:pt>
                <c:pt idx="1">
                  <c:v>0</c:v>
                </c:pt>
                <c:pt idx="2">
                  <c:v>24.285714285714285</c:v>
                </c:pt>
                <c:pt idx="3">
                  <c:v>0</c:v>
                </c:pt>
                <c:pt idx="4">
                  <c:v>1.4285714285714286</c:v>
                </c:pt>
                <c:pt idx="5">
                  <c:v>0.7142857142857143</c:v>
                </c:pt>
                <c:pt idx="6">
                  <c:v>2.1428571428571428</c:v>
                </c:pt>
                <c:pt idx="7">
                  <c:v>2.8571428571428572</c:v>
                </c:pt>
                <c:pt idx="8">
                  <c:v>5</c:v>
                </c:pt>
                <c:pt idx="9">
                  <c:v>15</c:v>
                </c:pt>
                <c:pt idx="10">
                  <c:v>48.571428571428569</c:v>
                </c:pt>
                <c:pt idx="11">
                  <c:v>0</c:v>
                </c:pt>
                <c:pt idx="12">
                  <c:v>0</c:v>
                </c:pt>
                <c:pt idx="13">
                  <c:v>0</c:v>
                </c:pt>
                <c:pt idx="14">
                  <c:v>0</c:v>
                </c:pt>
                <c:pt idx="15">
                  <c:v>0</c:v>
                </c:pt>
              </c:numCache>
            </c:numRef>
          </c:val>
          <c:extLst>
            <c:ext xmlns:c16="http://schemas.microsoft.com/office/drawing/2014/chart" uri="{C3380CC4-5D6E-409C-BE32-E72D297353CC}">
              <c16:uniqueId val="{00000009-4F9F-4BD8-830D-CFAB1F3C8A94}"/>
            </c:ext>
          </c:extLst>
        </c:ser>
        <c:ser>
          <c:idx val="10"/>
          <c:order val="10"/>
          <c:tx>
            <c:strRef>
              <c:f>CNS!$BG$94</c:f>
              <c:strCache>
                <c:ptCount val="1"/>
                <c:pt idx="0">
                  <c:v>Fosfomycin</c:v>
                </c:pt>
              </c:strCache>
            </c:strRef>
          </c:tx>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CNS!$BG$95:$BG$110</c:f>
              <c:numCache>
                <c:formatCode>0.00</c:formatCode>
                <c:ptCount val="16"/>
                <c:pt idx="0">
                  <c:v>0</c:v>
                </c:pt>
                <c:pt idx="1">
                  <c:v>0</c:v>
                </c:pt>
                <c:pt idx="2">
                  <c:v>0</c:v>
                </c:pt>
                <c:pt idx="3">
                  <c:v>0</c:v>
                </c:pt>
                <c:pt idx="4">
                  <c:v>0</c:v>
                </c:pt>
                <c:pt idx="5">
                  <c:v>2.0547945205479454</c:v>
                </c:pt>
                <c:pt idx="6">
                  <c:v>0</c:v>
                </c:pt>
                <c:pt idx="7">
                  <c:v>0.68493150684931503</c:v>
                </c:pt>
                <c:pt idx="8">
                  <c:v>0.68493150684931503</c:v>
                </c:pt>
                <c:pt idx="9">
                  <c:v>2.0547945205479454</c:v>
                </c:pt>
                <c:pt idx="10">
                  <c:v>21.917808219178081</c:v>
                </c:pt>
                <c:pt idx="11">
                  <c:v>26.027397260273972</c:v>
                </c:pt>
                <c:pt idx="12">
                  <c:v>26.712328767123289</c:v>
                </c:pt>
                <c:pt idx="13">
                  <c:v>6.1643835616438354</c:v>
                </c:pt>
                <c:pt idx="14">
                  <c:v>13.698630136986301</c:v>
                </c:pt>
                <c:pt idx="15">
                  <c:v>0</c:v>
                </c:pt>
              </c:numCache>
            </c:numRef>
          </c:val>
          <c:extLst>
            <c:ext xmlns:c16="http://schemas.microsoft.com/office/drawing/2014/chart" uri="{C3380CC4-5D6E-409C-BE32-E72D297353CC}">
              <c16:uniqueId val="{0000000A-4F9F-4BD8-830D-CFAB1F3C8A94}"/>
            </c:ext>
          </c:extLst>
        </c:ser>
        <c:ser>
          <c:idx val="11"/>
          <c:order val="11"/>
          <c:tx>
            <c:strRef>
              <c:f>CNS!$BH$94</c:f>
              <c:strCache>
                <c:ptCount val="1"/>
                <c:pt idx="0">
                  <c:v>Cotrimoxazol</c:v>
                </c:pt>
              </c:strCache>
            </c:strRef>
          </c:tx>
          <c:spPr>
            <a:solidFill>
              <a:srgbClr val="00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CNS!$BH$95:$BH$110</c:f>
              <c:numCache>
                <c:formatCode>0.00</c:formatCode>
                <c:ptCount val="16"/>
                <c:pt idx="0">
                  <c:v>0</c:v>
                </c:pt>
                <c:pt idx="1">
                  <c:v>0</c:v>
                </c:pt>
                <c:pt idx="2">
                  <c:v>12.328767123287671</c:v>
                </c:pt>
                <c:pt idx="3">
                  <c:v>0</c:v>
                </c:pt>
                <c:pt idx="4">
                  <c:v>10.95890410958904</c:v>
                </c:pt>
                <c:pt idx="5">
                  <c:v>1.3698630136986301</c:v>
                </c:pt>
                <c:pt idx="6">
                  <c:v>10.273972602739725</c:v>
                </c:pt>
                <c:pt idx="7">
                  <c:v>3.4246575342465753</c:v>
                </c:pt>
                <c:pt idx="8">
                  <c:v>0.68493150684931503</c:v>
                </c:pt>
                <c:pt idx="9">
                  <c:v>2.7397260273972601</c:v>
                </c:pt>
                <c:pt idx="10">
                  <c:v>12.328767123287671</c:v>
                </c:pt>
                <c:pt idx="11">
                  <c:v>45.890410958904113</c:v>
                </c:pt>
                <c:pt idx="12">
                  <c:v>0</c:v>
                </c:pt>
                <c:pt idx="13">
                  <c:v>0</c:v>
                </c:pt>
                <c:pt idx="14">
                  <c:v>0</c:v>
                </c:pt>
                <c:pt idx="15">
                  <c:v>0</c:v>
                </c:pt>
              </c:numCache>
            </c:numRef>
          </c:val>
          <c:extLst>
            <c:ext xmlns:c16="http://schemas.microsoft.com/office/drawing/2014/chart" uri="{C3380CC4-5D6E-409C-BE32-E72D297353CC}">
              <c16:uniqueId val="{0000000B-4F9F-4BD8-830D-CFAB1F3C8A94}"/>
            </c:ext>
          </c:extLst>
        </c:ser>
        <c:ser>
          <c:idx val="12"/>
          <c:order val="12"/>
          <c:tx>
            <c:strRef>
              <c:f>CNS!$BI$94</c:f>
              <c:strCache>
                <c:ptCount val="1"/>
                <c:pt idx="0">
                  <c:v>Ciprofloxacin</c:v>
                </c:pt>
              </c:strCache>
            </c:strRef>
          </c:tx>
          <c:spPr>
            <a:solidFill>
              <a:srgbClr val="003300"/>
            </a:solidFill>
            <a:ln>
              <a:solidFill>
                <a:srgbClr val="00FF00"/>
              </a:solidFill>
            </a:ln>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CNS!$BI$95:$BI$110</c:f>
              <c:numCache>
                <c:formatCode>0.00</c:formatCode>
                <c:ptCount val="16"/>
                <c:pt idx="0">
                  <c:v>0</c:v>
                </c:pt>
                <c:pt idx="1">
                  <c:v>0.68493150684931503</c:v>
                </c:pt>
                <c:pt idx="2">
                  <c:v>0</c:v>
                </c:pt>
                <c:pt idx="3">
                  <c:v>1.3698630136986301</c:v>
                </c:pt>
                <c:pt idx="4">
                  <c:v>17.80821917808219</c:v>
                </c:pt>
                <c:pt idx="5">
                  <c:v>8.2191780821917817</c:v>
                </c:pt>
                <c:pt idx="6">
                  <c:v>0.68493150684931503</c:v>
                </c:pt>
                <c:pt idx="7">
                  <c:v>0.68493150684931503</c:v>
                </c:pt>
                <c:pt idx="8">
                  <c:v>0</c:v>
                </c:pt>
                <c:pt idx="9">
                  <c:v>70.547945205479451</c:v>
                </c:pt>
                <c:pt idx="10">
                  <c:v>0</c:v>
                </c:pt>
                <c:pt idx="11">
                  <c:v>0</c:v>
                </c:pt>
                <c:pt idx="12">
                  <c:v>0</c:v>
                </c:pt>
                <c:pt idx="13">
                  <c:v>0</c:v>
                </c:pt>
                <c:pt idx="14">
                  <c:v>0</c:v>
                </c:pt>
                <c:pt idx="15">
                  <c:v>0</c:v>
                </c:pt>
              </c:numCache>
            </c:numRef>
          </c:val>
          <c:extLst>
            <c:ext xmlns:c16="http://schemas.microsoft.com/office/drawing/2014/chart" uri="{C3380CC4-5D6E-409C-BE32-E72D297353CC}">
              <c16:uniqueId val="{0000000C-4F9F-4BD8-830D-CFAB1F3C8A94}"/>
            </c:ext>
          </c:extLst>
        </c:ser>
        <c:ser>
          <c:idx val="13"/>
          <c:order val="13"/>
          <c:tx>
            <c:strRef>
              <c:f>CNS!$BJ$94</c:f>
              <c:strCache>
                <c:ptCount val="1"/>
                <c:pt idx="0">
                  <c:v>Levofloxacin</c:v>
                </c:pt>
              </c:strCache>
            </c:strRef>
          </c:tx>
          <c:spPr>
            <a:solidFill>
              <a:srgbClr val="3366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CNS!$BJ$95:$BJ$110</c:f>
              <c:numCache>
                <c:formatCode>0.00</c:formatCode>
                <c:ptCount val="16"/>
                <c:pt idx="0">
                  <c:v>0</c:v>
                </c:pt>
                <c:pt idx="1">
                  <c:v>0</c:v>
                </c:pt>
                <c:pt idx="2">
                  <c:v>0</c:v>
                </c:pt>
                <c:pt idx="3">
                  <c:v>10.273972602739725</c:v>
                </c:pt>
                <c:pt idx="4">
                  <c:v>17.123287671232877</c:v>
                </c:pt>
                <c:pt idx="5">
                  <c:v>0</c:v>
                </c:pt>
                <c:pt idx="6">
                  <c:v>2.0547945205479454</c:v>
                </c:pt>
                <c:pt idx="7">
                  <c:v>0</c:v>
                </c:pt>
                <c:pt idx="8">
                  <c:v>8.2191780821917817</c:v>
                </c:pt>
                <c:pt idx="9">
                  <c:v>8.2191780821917817</c:v>
                </c:pt>
                <c:pt idx="10">
                  <c:v>54.109589041095887</c:v>
                </c:pt>
                <c:pt idx="11">
                  <c:v>0</c:v>
                </c:pt>
                <c:pt idx="12">
                  <c:v>0</c:v>
                </c:pt>
                <c:pt idx="13">
                  <c:v>0</c:v>
                </c:pt>
                <c:pt idx="14">
                  <c:v>0</c:v>
                </c:pt>
                <c:pt idx="15">
                  <c:v>0</c:v>
                </c:pt>
              </c:numCache>
            </c:numRef>
          </c:val>
          <c:extLst>
            <c:ext xmlns:c16="http://schemas.microsoft.com/office/drawing/2014/chart" uri="{C3380CC4-5D6E-409C-BE32-E72D297353CC}">
              <c16:uniqueId val="{0000000D-4F9F-4BD8-830D-CFAB1F3C8A94}"/>
            </c:ext>
          </c:extLst>
        </c:ser>
        <c:ser>
          <c:idx val="14"/>
          <c:order val="14"/>
          <c:tx>
            <c:strRef>
              <c:f>CNS!$BK$94</c:f>
              <c:strCache>
                <c:ptCount val="1"/>
                <c:pt idx="0">
                  <c:v>Moxifloxacin</c:v>
                </c:pt>
              </c:strCache>
            </c:strRef>
          </c:tx>
          <c:spPr>
            <a:solidFill>
              <a:srgbClr val="33CC33"/>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CNS!$BK$95:$BK$110</c:f>
              <c:numCache>
                <c:formatCode>0.00</c:formatCode>
                <c:ptCount val="16"/>
                <c:pt idx="0">
                  <c:v>0</c:v>
                </c:pt>
                <c:pt idx="1">
                  <c:v>0</c:v>
                </c:pt>
                <c:pt idx="2">
                  <c:v>4.7945205479452051</c:v>
                </c:pt>
                <c:pt idx="3">
                  <c:v>22.602739726027398</c:v>
                </c:pt>
                <c:pt idx="4">
                  <c:v>1.3698630136986301</c:v>
                </c:pt>
                <c:pt idx="5">
                  <c:v>0.68493150684931503</c:v>
                </c:pt>
                <c:pt idx="6">
                  <c:v>7.5342465753424657</c:v>
                </c:pt>
                <c:pt idx="7">
                  <c:v>45.205479452054796</c:v>
                </c:pt>
                <c:pt idx="8">
                  <c:v>15.753424657534246</c:v>
                </c:pt>
                <c:pt idx="9">
                  <c:v>2.0547945205479454</c:v>
                </c:pt>
                <c:pt idx="10">
                  <c:v>0</c:v>
                </c:pt>
                <c:pt idx="11">
                  <c:v>0</c:v>
                </c:pt>
                <c:pt idx="12">
                  <c:v>0</c:v>
                </c:pt>
                <c:pt idx="13">
                  <c:v>0</c:v>
                </c:pt>
                <c:pt idx="14">
                  <c:v>0</c:v>
                </c:pt>
                <c:pt idx="15">
                  <c:v>0</c:v>
                </c:pt>
              </c:numCache>
            </c:numRef>
          </c:val>
          <c:extLst>
            <c:ext xmlns:c16="http://schemas.microsoft.com/office/drawing/2014/chart" uri="{C3380CC4-5D6E-409C-BE32-E72D297353CC}">
              <c16:uniqueId val="{0000000E-4F9F-4BD8-830D-CFAB1F3C8A94}"/>
            </c:ext>
          </c:extLst>
        </c:ser>
        <c:ser>
          <c:idx val="15"/>
          <c:order val="15"/>
          <c:tx>
            <c:strRef>
              <c:f>CNS!$BL$94</c:f>
              <c:strCache>
                <c:ptCount val="1"/>
                <c:pt idx="0">
                  <c:v>Doxycyclin</c:v>
                </c:pt>
              </c:strCache>
            </c:strRef>
          </c:tx>
          <c:spPr>
            <a:solidFill>
              <a:srgbClr val="0066FF"/>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CNS!$BL$95:$BL$110</c:f>
              <c:numCache>
                <c:formatCode>0.00</c:formatCode>
                <c:ptCount val="16"/>
                <c:pt idx="0">
                  <c:v>0</c:v>
                </c:pt>
                <c:pt idx="1">
                  <c:v>0</c:v>
                </c:pt>
                <c:pt idx="2">
                  <c:v>32.876712328767127</c:v>
                </c:pt>
                <c:pt idx="3">
                  <c:v>0</c:v>
                </c:pt>
                <c:pt idx="4">
                  <c:v>5.4794520547945202</c:v>
                </c:pt>
                <c:pt idx="5">
                  <c:v>32.19178082191781</c:v>
                </c:pt>
                <c:pt idx="6">
                  <c:v>22.602739726027398</c:v>
                </c:pt>
                <c:pt idx="7">
                  <c:v>2.0547945205479454</c:v>
                </c:pt>
                <c:pt idx="8">
                  <c:v>2.7397260273972601</c:v>
                </c:pt>
                <c:pt idx="9">
                  <c:v>2.0547945205479454</c:v>
                </c:pt>
                <c:pt idx="10">
                  <c:v>0</c:v>
                </c:pt>
                <c:pt idx="11">
                  <c:v>0</c:v>
                </c:pt>
                <c:pt idx="12">
                  <c:v>0</c:v>
                </c:pt>
                <c:pt idx="13">
                  <c:v>0</c:v>
                </c:pt>
                <c:pt idx="14">
                  <c:v>0</c:v>
                </c:pt>
                <c:pt idx="15">
                  <c:v>0</c:v>
                </c:pt>
              </c:numCache>
            </c:numRef>
          </c:val>
          <c:extLst>
            <c:ext xmlns:c16="http://schemas.microsoft.com/office/drawing/2014/chart" uri="{C3380CC4-5D6E-409C-BE32-E72D297353CC}">
              <c16:uniqueId val="{0000000F-4F9F-4BD8-830D-CFAB1F3C8A94}"/>
            </c:ext>
          </c:extLst>
        </c:ser>
        <c:ser>
          <c:idx val="16"/>
          <c:order val="16"/>
          <c:tx>
            <c:strRef>
              <c:f>CNS!$BM$94</c:f>
              <c:strCache>
                <c:ptCount val="1"/>
                <c:pt idx="0">
                  <c:v>Rifampicin</c:v>
                </c:pt>
              </c:strCache>
            </c:strRef>
          </c:tx>
          <c:spPr>
            <a:solidFill>
              <a:srgbClr val="FF66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CNS!$BM$95:$BM$110</c:f>
              <c:numCache>
                <c:formatCode>0.00</c:formatCode>
                <c:ptCount val="16"/>
                <c:pt idx="0">
                  <c:v>0.68493150684931503</c:v>
                </c:pt>
                <c:pt idx="1">
                  <c:v>60.958904109589042</c:v>
                </c:pt>
                <c:pt idx="2">
                  <c:v>11.643835616438356</c:v>
                </c:pt>
                <c:pt idx="3">
                  <c:v>0.68493150684931503</c:v>
                </c:pt>
                <c:pt idx="4">
                  <c:v>0</c:v>
                </c:pt>
                <c:pt idx="5">
                  <c:v>0</c:v>
                </c:pt>
                <c:pt idx="6">
                  <c:v>0.68493150684931503</c:v>
                </c:pt>
                <c:pt idx="7">
                  <c:v>0</c:v>
                </c:pt>
                <c:pt idx="8">
                  <c:v>0</c:v>
                </c:pt>
                <c:pt idx="9">
                  <c:v>25.342465753424658</c:v>
                </c:pt>
                <c:pt idx="10">
                  <c:v>0</c:v>
                </c:pt>
                <c:pt idx="11">
                  <c:v>0</c:v>
                </c:pt>
                <c:pt idx="12">
                  <c:v>0</c:v>
                </c:pt>
                <c:pt idx="13">
                  <c:v>0</c:v>
                </c:pt>
                <c:pt idx="14">
                  <c:v>0</c:v>
                </c:pt>
                <c:pt idx="15">
                  <c:v>0</c:v>
                </c:pt>
              </c:numCache>
            </c:numRef>
          </c:val>
          <c:extLst>
            <c:ext xmlns:c16="http://schemas.microsoft.com/office/drawing/2014/chart" uri="{C3380CC4-5D6E-409C-BE32-E72D297353CC}">
              <c16:uniqueId val="{00000010-4F9F-4BD8-830D-CFAB1F3C8A94}"/>
            </c:ext>
          </c:extLst>
        </c:ser>
        <c:ser>
          <c:idx val="17"/>
          <c:order val="17"/>
          <c:tx>
            <c:strRef>
              <c:f>CNS!$BN$94</c:f>
              <c:strCache>
                <c:ptCount val="1"/>
                <c:pt idx="0">
                  <c:v>Daptomycin</c:v>
                </c:pt>
              </c:strCache>
            </c:strRef>
          </c:tx>
          <c:spPr>
            <a:solidFill>
              <a:srgbClr val="CC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CNS!$BN$95:$BN$110</c:f>
              <c:numCache>
                <c:formatCode>0.00</c:formatCode>
                <c:ptCount val="16"/>
                <c:pt idx="0">
                  <c:v>0</c:v>
                </c:pt>
                <c:pt idx="1">
                  <c:v>0</c:v>
                </c:pt>
                <c:pt idx="2">
                  <c:v>0</c:v>
                </c:pt>
                <c:pt idx="3">
                  <c:v>2.7397260273972601</c:v>
                </c:pt>
                <c:pt idx="4">
                  <c:v>18.493150684931507</c:v>
                </c:pt>
                <c:pt idx="5">
                  <c:v>50.684931506849317</c:v>
                </c:pt>
                <c:pt idx="6">
                  <c:v>28.082191780821919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4F9F-4BD8-830D-CFAB1F3C8A94}"/>
            </c:ext>
          </c:extLst>
        </c:ser>
        <c:ser>
          <c:idx val="18"/>
          <c:order val="18"/>
          <c:tx>
            <c:strRef>
              <c:f>CNS!$BO$94</c:f>
              <c:strCache>
                <c:ptCount val="1"/>
                <c:pt idx="0">
                  <c:v>Roxythromycin</c:v>
                </c:pt>
              </c:strCache>
            </c:strRef>
          </c:tx>
          <c:spPr>
            <a:solidFill>
              <a:srgbClr val="0033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CNS!$BO$95:$BO$110</c:f>
              <c:numCache>
                <c:formatCode>0.00</c:formatCode>
                <c:ptCount val="16"/>
                <c:pt idx="0">
                  <c:v>0</c:v>
                </c:pt>
                <c:pt idx="1">
                  <c:v>0</c:v>
                </c:pt>
                <c:pt idx="2">
                  <c:v>0</c:v>
                </c:pt>
                <c:pt idx="3">
                  <c:v>0</c:v>
                </c:pt>
                <c:pt idx="4">
                  <c:v>6.1643835616438354</c:v>
                </c:pt>
                <c:pt idx="5">
                  <c:v>7.5342465753424657</c:v>
                </c:pt>
                <c:pt idx="6">
                  <c:v>0</c:v>
                </c:pt>
                <c:pt idx="7">
                  <c:v>0</c:v>
                </c:pt>
                <c:pt idx="8">
                  <c:v>0</c:v>
                </c:pt>
                <c:pt idx="9">
                  <c:v>0.68493150684931503</c:v>
                </c:pt>
                <c:pt idx="10">
                  <c:v>0.68493150684931503</c:v>
                </c:pt>
                <c:pt idx="11">
                  <c:v>84.246575342465746</c:v>
                </c:pt>
                <c:pt idx="12">
                  <c:v>0.68493150684931503</c:v>
                </c:pt>
                <c:pt idx="13">
                  <c:v>0</c:v>
                </c:pt>
                <c:pt idx="14">
                  <c:v>0</c:v>
                </c:pt>
                <c:pt idx="15">
                  <c:v>0</c:v>
                </c:pt>
              </c:numCache>
            </c:numRef>
          </c:val>
          <c:extLst>
            <c:ext xmlns:c16="http://schemas.microsoft.com/office/drawing/2014/chart" uri="{C3380CC4-5D6E-409C-BE32-E72D297353CC}">
              <c16:uniqueId val="{00000012-4F9F-4BD8-830D-CFAB1F3C8A94}"/>
            </c:ext>
          </c:extLst>
        </c:ser>
        <c:ser>
          <c:idx val="19"/>
          <c:order val="19"/>
          <c:tx>
            <c:strRef>
              <c:f>CNS!$BP$94</c:f>
              <c:strCache>
                <c:ptCount val="1"/>
                <c:pt idx="0">
                  <c:v>Clindamycin</c:v>
                </c:pt>
              </c:strCache>
            </c:strRef>
          </c:tx>
          <c:spPr>
            <a:solidFill>
              <a:srgbClr val="0066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CNS!$BP$95:$BP$110</c:f>
              <c:numCache>
                <c:formatCode>0.00</c:formatCode>
                <c:ptCount val="16"/>
                <c:pt idx="0">
                  <c:v>0</c:v>
                </c:pt>
                <c:pt idx="1">
                  <c:v>0.68493150684931503</c:v>
                </c:pt>
                <c:pt idx="2">
                  <c:v>10.273972602739725</c:v>
                </c:pt>
                <c:pt idx="3">
                  <c:v>34.246575342465754</c:v>
                </c:pt>
                <c:pt idx="4">
                  <c:v>2.7397260273972601</c:v>
                </c:pt>
                <c:pt idx="5">
                  <c:v>1.3698630136986301</c:v>
                </c:pt>
                <c:pt idx="6">
                  <c:v>1.3698630136986301</c:v>
                </c:pt>
                <c:pt idx="7">
                  <c:v>2.0547945205479454</c:v>
                </c:pt>
                <c:pt idx="8">
                  <c:v>2.0547945205479454</c:v>
                </c:pt>
                <c:pt idx="9">
                  <c:v>45.205479452054796</c:v>
                </c:pt>
                <c:pt idx="10">
                  <c:v>0</c:v>
                </c:pt>
                <c:pt idx="11">
                  <c:v>0</c:v>
                </c:pt>
                <c:pt idx="12">
                  <c:v>0</c:v>
                </c:pt>
                <c:pt idx="13">
                  <c:v>0</c:v>
                </c:pt>
                <c:pt idx="14">
                  <c:v>0</c:v>
                </c:pt>
                <c:pt idx="15">
                  <c:v>0</c:v>
                </c:pt>
              </c:numCache>
            </c:numRef>
          </c:val>
          <c:extLst>
            <c:ext xmlns:c16="http://schemas.microsoft.com/office/drawing/2014/chart" uri="{C3380CC4-5D6E-409C-BE32-E72D297353CC}">
              <c16:uniqueId val="{00000013-4F9F-4BD8-830D-CFAB1F3C8A94}"/>
            </c:ext>
          </c:extLst>
        </c:ser>
        <c:ser>
          <c:idx val="20"/>
          <c:order val="20"/>
          <c:tx>
            <c:strRef>
              <c:f>CNS!$BQ$94</c:f>
              <c:strCache>
                <c:ptCount val="1"/>
                <c:pt idx="0">
                  <c:v>Linezolid</c:v>
                </c:pt>
              </c:strCache>
            </c:strRef>
          </c:tx>
          <c:spPr>
            <a:solidFill>
              <a:srgbClr val="FF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CNS!$BQ$95:$BQ$110</c:f>
              <c:numCache>
                <c:formatCode>0.00</c:formatCode>
                <c:ptCount val="16"/>
                <c:pt idx="0">
                  <c:v>0</c:v>
                </c:pt>
                <c:pt idx="1">
                  <c:v>0</c:v>
                </c:pt>
                <c:pt idx="2">
                  <c:v>0</c:v>
                </c:pt>
                <c:pt idx="3">
                  <c:v>0</c:v>
                </c:pt>
                <c:pt idx="4">
                  <c:v>0</c:v>
                </c:pt>
                <c:pt idx="5">
                  <c:v>8.2191780821917817</c:v>
                </c:pt>
                <c:pt idx="6">
                  <c:v>83.561643835616437</c:v>
                </c:pt>
                <c:pt idx="7">
                  <c:v>8.2191780821917817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9F-4BD8-830D-CFAB1F3C8A94}"/>
            </c:ext>
          </c:extLst>
        </c:ser>
        <c:ser>
          <c:idx val="21"/>
          <c:order val="21"/>
          <c:tx>
            <c:strRef>
              <c:f>CNS!$BR$94</c:f>
              <c:strCache>
                <c:ptCount val="1"/>
                <c:pt idx="0">
                  <c:v>Vancomycin</c:v>
                </c:pt>
              </c:strCache>
            </c:strRef>
          </c:tx>
          <c:spPr>
            <a:solidFill>
              <a:srgbClr val="CCCC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CNS!$BR$95:$BR$110</c:f>
              <c:numCache>
                <c:formatCode>0.00</c:formatCode>
                <c:ptCount val="16"/>
                <c:pt idx="0">
                  <c:v>0</c:v>
                </c:pt>
                <c:pt idx="1">
                  <c:v>0</c:v>
                </c:pt>
                <c:pt idx="2">
                  <c:v>0.68493150684931503</c:v>
                </c:pt>
                <c:pt idx="3">
                  <c:v>0</c:v>
                </c:pt>
                <c:pt idx="4">
                  <c:v>2.7397260273972601</c:v>
                </c:pt>
                <c:pt idx="5">
                  <c:v>18.493150684931507</c:v>
                </c:pt>
                <c:pt idx="6">
                  <c:v>30.136986301369863</c:v>
                </c:pt>
                <c:pt idx="7">
                  <c:v>47.260273972602739</c:v>
                </c:pt>
                <c:pt idx="8">
                  <c:v>0.68493150684931503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4F9F-4BD8-830D-CFAB1F3C8A94}"/>
            </c:ext>
          </c:extLst>
        </c:ser>
        <c:ser>
          <c:idx val="23"/>
          <c:order val="22"/>
          <c:tx>
            <c:strRef>
              <c:f>CNS!$BS$94</c:f>
              <c:strCache>
                <c:ptCount val="1"/>
                <c:pt idx="0">
                  <c:v>Teicoplanin</c:v>
                </c:pt>
              </c:strCache>
            </c:strRef>
          </c:tx>
          <c:spPr>
            <a:solidFill>
              <a:srgbClr val="3366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CNS!$BS$95:$BS$110</c:f>
              <c:numCache>
                <c:formatCode>0.00</c:formatCode>
                <c:ptCount val="16"/>
                <c:pt idx="0">
                  <c:v>0</c:v>
                </c:pt>
                <c:pt idx="1">
                  <c:v>0</c:v>
                </c:pt>
                <c:pt idx="2">
                  <c:v>0</c:v>
                </c:pt>
                <c:pt idx="3">
                  <c:v>4.1379310344827589</c:v>
                </c:pt>
                <c:pt idx="4">
                  <c:v>0</c:v>
                </c:pt>
                <c:pt idx="5">
                  <c:v>6.2068965517241379</c:v>
                </c:pt>
                <c:pt idx="6">
                  <c:v>17.241379310344829</c:v>
                </c:pt>
                <c:pt idx="7">
                  <c:v>35.172413793103445</c:v>
                </c:pt>
                <c:pt idx="8">
                  <c:v>32.413793103448278</c:v>
                </c:pt>
                <c:pt idx="9">
                  <c:v>3.4482758620689653</c:v>
                </c:pt>
                <c:pt idx="10">
                  <c:v>1.3793103448275863</c:v>
                </c:pt>
                <c:pt idx="11">
                  <c:v>0</c:v>
                </c:pt>
                <c:pt idx="12">
                  <c:v>0</c:v>
                </c:pt>
                <c:pt idx="13">
                  <c:v>0</c:v>
                </c:pt>
                <c:pt idx="14">
                  <c:v>0</c:v>
                </c:pt>
                <c:pt idx="15">
                  <c:v>0</c:v>
                </c:pt>
              </c:numCache>
            </c:numRef>
          </c:val>
          <c:extLst>
            <c:ext xmlns:c16="http://schemas.microsoft.com/office/drawing/2014/chart" uri="{C3380CC4-5D6E-409C-BE32-E72D297353CC}">
              <c16:uniqueId val="{00000016-4F9F-4BD8-830D-CFAB1F3C8A94}"/>
            </c:ext>
          </c:extLst>
        </c:ser>
        <c:ser>
          <c:idx val="22"/>
          <c:order val="23"/>
          <c:tx>
            <c:strRef>
              <c:f>CNS!$BT$94</c:f>
              <c:strCache>
                <c:ptCount val="1"/>
                <c:pt idx="0">
                  <c:v>Tigecyclin</c:v>
                </c:pt>
              </c:strCache>
            </c:strRef>
          </c:tx>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CNS!$BT$95:$BT$110</c:f>
              <c:numCache>
                <c:formatCode>0.00</c:formatCode>
                <c:ptCount val="16"/>
                <c:pt idx="0">
                  <c:v>0</c:v>
                </c:pt>
                <c:pt idx="1">
                  <c:v>35.416666666666664</c:v>
                </c:pt>
                <c:pt idx="2">
                  <c:v>0.69444444444444442</c:v>
                </c:pt>
                <c:pt idx="3">
                  <c:v>32.638888888888886</c:v>
                </c:pt>
                <c:pt idx="4">
                  <c:v>29.166666666666668</c:v>
                </c:pt>
                <c:pt idx="5">
                  <c:v>2.0833333333333335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4F9F-4BD8-830D-CFAB1F3C8A94}"/>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CNS!$AW$124</c:f>
              <c:strCache>
                <c:ptCount val="1"/>
                <c:pt idx="0">
                  <c:v>Penicillin G</c:v>
                </c:pt>
              </c:strCache>
            </c:strRef>
          </c:tx>
          <c:spPr>
            <a:solidFill>
              <a:srgbClr val="C000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CNS!$AW$125:$AW$140</c:f>
              <c:numCache>
                <c:formatCode>0.00</c:formatCode>
                <c:ptCount val="16"/>
                <c:pt idx="0">
                  <c:v>0</c:v>
                </c:pt>
                <c:pt idx="1">
                  <c:v>26.976744186046513</c:v>
                </c:pt>
                <c:pt idx="2">
                  <c:v>0.46511627906976744</c:v>
                </c:pt>
                <c:pt idx="3">
                  <c:v>0.46511627906976744</c:v>
                </c:pt>
                <c:pt idx="4">
                  <c:v>3.2558139534883721</c:v>
                </c:pt>
                <c:pt idx="5">
                  <c:v>6.9767441860465116</c:v>
                </c:pt>
                <c:pt idx="6">
                  <c:v>6.0465116279069768</c:v>
                </c:pt>
                <c:pt idx="7">
                  <c:v>9.7674418604651159</c:v>
                </c:pt>
                <c:pt idx="8">
                  <c:v>6.9767441860465116</c:v>
                </c:pt>
                <c:pt idx="9">
                  <c:v>39.069767441860463</c:v>
                </c:pt>
                <c:pt idx="10">
                  <c:v>0</c:v>
                </c:pt>
                <c:pt idx="11">
                  <c:v>0</c:v>
                </c:pt>
                <c:pt idx="12">
                  <c:v>0</c:v>
                </c:pt>
                <c:pt idx="13">
                  <c:v>0</c:v>
                </c:pt>
                <c:pt idx="14">
                  <c:v>0</c:v>
                </c:pt>
                <c:pt idx="15">
                  <c:v>0</c:v>
                </c:pt>
              </c:numCache>
            </c:numRef>
          </c:val>
          <c:extLst>
            <c:ext xmlns:c16="http://schemas.microsoft.com/office/drawing/2014/chart" uri="{C3380CC4-5D6E-409C-BE32-E72D297353CC}">
              <c16:uniqueId val="{00000000-B237-47DB-9C3C-5D2DF38E48C5}"/>
            </c:ext>
          </c:extLst>
        </c:ser>
        <c:ser>
          <c:idx val="1"/>
          <c:order val="1"/>
          <c:tx>
            <c:strRef>
              <c:f>CNS!$AX$124</c:f>
              <c:strCache>
                <c:ptCount val="1"/>
                <c:pt idx="0">
                  <c:v>Oxacillin</c:v>
                </c:pt>
              </c:strCache>
            </c:strRef>
          </c:tx>
          <c:spPr>
            <a:solidFill>
              <a:srgbClr val="FF00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CNS!$AX$125:$AX$140</c:f>
              <c:numCache>
                <c:formatCode>0.00</c:formatCode>
                <c:ptCount val="16"/>
                <c:pt idx="0">
                  <c:v>0</c:v>
                </c:pt>
                <c:pt idx="1">
                  <c:v>0</c:v>
                </c:pt>
                <c:pt idx="2">
                  <c:v>42.790697674418603</c:v>
                </c:pt>
                <c:pt idx="3">
                  <c:v>0</c:v>
                </c:pt>
                <c:pt idx="4">
                  <c:v>4.1860465116279073</c:v>
                </c:pt>
                <c:pt idx="5">
                  <c:v>2.3255813953488373</c:v>
                </c:pt>
                <c:pt idx="6">
                  <c:v>5.1162790697674421</c:v>
                </c:pt>
                <c:pt idx="7">
                  <c:v>6.5116279069767442</c:v>
                </c:pt>
                <c:pt idx="8">
                  <c:v>5.1162790697674421</c:v>
                </c:pt>
                <c:pt idx="9">
                  <c:v>4.1860465116279073</c:v>
                </c:pt>
                <c:pt idx="10">
                  <c:v>29.767441860465116</c:v>
                </c:pt>
                <c:pt idx="11">
                  <c:v>0</c:v>
                </c:pt>
                <c:pt idx="12">
                  <c:v>0</c:v>
                </c:pt>
                <c:pt idx="13">
                  <c:v>0</c:v>
                </c:pt>
                <c:pt idx="14">
                  <c:v>0</c:v>
                </c:pt>
                <c:pt idx="15">
                  <c:v>0</c:v>
                </c:pt>
              </c:numCache>
            </c:numRef>
          </c:val>
          <c:extLst>
            <c:ext xmlns:c16="http://schemas.microsoft.com/office/drawing/2014/chart" uri="{C3380CC4-5D6E-409C-BE32-E72D297353CC}">
              <c16:uniqueId val="{00000001-B237-47DB-9C3C-5D2DF38E48C5}"/>
            </c:ext>
          </c:extLst>
        </c:ser>
        <c:ser>
          <c:idx val="2"/>
          <c:order val="2"/>
          <c:tx>
            <c:strRef>
              <c:f>CNS!$AY$124</c:f>
              <c:strCache>
                <c:ptCount val="1"/>
                <c:pt idx="0">
                  <c:v>Ampicillin/ Sulbactam</c:v>
                </c:pt>
              </c:strCache>
            </c:strRef>
          </c:tx>
          <c:spPr>
            <a:solidFill>
              <a:srgbClr val="FF99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CNS!$AY$125:$AY$140</c:f>
              <c:numCache>
                <c:formatCode>0.00</c:formatCode>
                <c:ptCount val="16"/>
                <c:pt idx="0">
                  <c:v>0</c:v>
                </c:pt>
                <c:pt idx="1">
                  <c:v>0</c:v>
                </c:pt>
                <c:pt idx="2">
                  <c:v>0</c:v>
                </c:pt>
                <c:pt idx="3">
                  <c:v>49.767441860465119</c:v>
                </c:pt>
                <c:pt idx="4">
                  <c:v>0</c:v>
                </c:pt>
                <c:pt idx="5">
                  <c:v>8.8372093023255811</c:v>
                </c:pt>
                <c:pt idx="6">
                  <c:v>8.8372093023255811</c:v>
                </c:pt>
                <c:pt idx="7">
                  <c:v>8.3720930232558146</c:v>
                </c:pt>
                <c:pt idx="8">
                  <c:v>12.093023255813954</c:v>
                </c:pt>
                <c:pt idx="9">
                  <c:v>7.441860465116279</c:v>
                </c:pt>
                <c:pt idx="10">
                  <c:v>3.2558139534883721</c:v>
                </c:pt>
                <c:pt idx="11">
                  <c:v>0.93023255813953487</c:v>
                </c:pt>
                <c:pt idx="12">
                  <c:v>0.46511627906976744</c:v>
                </c:pt>
                <c:pt idx="13">
                  <c:v>0</c:v>
                </c:pt>
                <c:pt idx="14">
                  <c:v>0</c:v>
                </c:pt>
                <c:pt idx="15">
                  <c:v>0</c:v>
                </c:pt>
              </c:numCache>
            </c:numRef>
          </c:val>
          <c:extLst>
            <c:ext xmlns:c16="http://schemas.microsoft.com/office/drawing/2014/chart" uri="{C3380CC4-5D6E-409C-BE32-E72D297353CC}">
              <c16:uniqueId val="{00000002-B237-47DB-9C3C-5D2DF38E48C5}"/>
            </c:ext>
          </c:extLst>
        </c:ser>
        <c:ser>
          <c:idx val="3"/>
          <c:order val="3"/>
          <c:tx>
            <c:strRef>
              <c:f>CNS!$AZ$124</c:f>
              <c:strCache>
                <c:ptCount val="1"/>
                <c:pt idx="0">
                  <c:v>Piperacillin/ Tazobactam</c:v>
                </c:pt>
              </c:strCache>
            </c:strRef>
          </c:tx>
          <c:spPr>
            <a:solidFill>
              <a:srgbClr val="CC99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CNS!$AZ$125:$AZ$140</c:f>
              <c:numCache>
                <c:formatCode>0.00</c:formatCode>
                <c:ptCount val="16"/>
                <c:pt idx="0">
                  <c:v>0</c:v>
                </c:pt>
                <c:pt idx="1">
                  <c:v>0</c:v>
                </c:pt>
                <c:pt idx="2">
                  <c:v>0</c:v>
                </c:pt>
                <c:pt idx="3">
                  <c:v>0</c:v>
                </c:pt>
                <c:pt idx="4">
                  <c:v>43.720930232558139</c:v>
                </c:pt>
                <c:pt idx="5">
                  <c:v>0</c:v>
                </c:pt>
                <c:pt idx="6">
                  <c:v>5.5813953488372094</c:v>
                </c:pt>
                <c:pt idx="7">
                  <c:v>17.674418604651162</c:v>
                </c:pt>
                <c:pt idx="8">
                  <c:v>9.7674418604651159</c:v>
                </c:pt>
                <c:pt idx="9">
                  <c:v>11.162790697674419</c:v>
                </c:pt>
                <c:pt idx="10">
                  <c:v>1.8604651162790697</c:v>
                </c:pt>
                <c:pt idx="11">
                  <c:v>5.5813953488372094</c:v>
                </c:pt>
                <c:pt idx="12">
                  <c:v>2.7906976744186047</c:v>
                </c:pt>
                <c:pt idx="13">
                  <c:v>1.8604651162790697</c:v>
                </c:pt>
                <c:pt idx="14">
                  <c:v>0</c:v>
                </c:pt>
                <c:pt idx="15">
                  <c:v>0</c:v>
                </c:pt>
              </c:numCache>
            </c:numRef>
          </c:val>
          <c:extLst>
            <c:ext xmlns:c16="http://schemas.microsoft.com/office/drawing/2014/chart" uri="{C3380CC4-5D6E-409C-BE32-E72D297353CC}">
              <c16:uniqueId val="{00000003-B237-47DB-9C3C-5D2DF38E48C5}"/>
            </c:ext>
          </c:extLst>
        </c:ser>
        <c:ser>
          <c:idx val="4"/>
          <c:order val="4"/>
          <c:tx>
            <c:strRef>
              <c:f>CNS!$BA$124</c:f>
              <c:strCache>
                <c:ptCount val="1"/>
                <c:pt idx="0">
                  <c:v>Cefotaxim</c:v>
                </c:pt>
              </c:strCache>
            </c:strRef>
          </c:tx>
          <c:spPr>
            <a:solidFill>
              <a:srgbClr val="66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CNS!$BA$125:$BA$140</c:f>
              <c:numCache>
                <c:formatCode>0.00</c:formatCode>
                <c:ptCount val="16"/>
                <c:pt idx="0">
                  <c:v>0</c:v>
                </c:pt>
                <c:pt idx="1">
                  <c:v>0.46511627906976744</c:v>
                </c:pt>
                <c:pt idx="2">
                  <c:v>0</c:v>
                </c:pt>
                <c:pt idx="3">
                  <c:v>0.46511627906976744</c:v>
                </c:pt>
                <c:pt idx="4">
                  <c:v>0</c:v>
                </c:pt>
                <c:pt idx="5">
                  <c:v>1.8604651162790697</c:v>
                </c:pt>
                <c:pt idx="6">
                  <c:v>27.906976744186046</c:v>
                </c:pt>
                <c:pt idx="7">
                  <c:v>21.395348837209301</c:v>
                </c:pt>
                <c:pt idx="8">
                  <c:v>16.744186046511629</c:v>
                </c:pt>
                <c:pt idx="9">
                  <c:v>16.279069767441861</c:v>
                </c:pt>
                <c:pt idx="10">
                  <c:v>14.883720930232558</c:v>
                </c:pt>
                <c:pt idx="11">
                  <c:v>0</c:v>
                </c:pt>
                <c:pt idx="12">
                  <c:v>0</c:v>
                </c:pt>
                <c:pt idx="13">
                  <c:v>0</c:v>
                </c:pt>
                <c:pt idx="14">
                  <c:v>0</c:v>
                </c:pt>
                <c:pt idx="15">
                  <c:v>0</c:v>
                </c:pt>
              </c:numCache>
            </c:numRef>
          </c:val>
          <c:extLst>
            <c:ext xmlns:c16="http://schemas.microsoft.com/office/drawing/2014/chart" uri="{C3380CC4-5D6E-409C-BE32-E72D297353CC}">
              <c16:uniqueId val="{00000004-B237-47DB-9C3C-5D2DF38E48C5}"/>
            </c:ext>
          </c:extLst>
        </c:ser>
        <c:ser>
          <c:idx val="6"/>
          <c:order val="5"/>
          <c:tx>
            <c:strRef>
              <c:f>CNS!$BB$124</c:f>
              <c:strCache>
                <c:ptCount val="1"/>
                <c:pt idx="0">
                  <c:v>Cefuroxim</c:v>
                </c:pt>
              </c:strCache>
            </c:strRef>
          </c:tx>
          <c:spPr>
            <a:solidFill>
              <a:srgbClr val="80008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CNS!$BB$125:$BB$140</c:f>
              <c:numCache>
                <c:formatCode>0.00</c:formatCode>
                <c:ptCount val="16"/>
                <c:pt idx="0">
                  <c:v>0</c:v>
                </c:pt>
                <c:pt idx="1">
                  <c:v>0</c:v>
                </c:pt>
                <c:pt idx="2">
                  <c:v>0</c:v>
                </c:pt>
                <c:pt idx="3">
                  <c:v>1.8604651162790697</c:v>
                </c:pt>
                <c:pt idx="4">
                  <c:v>0</c:v>
                </c:pt>
                <c:pt idx="5">
                  <c:v>29.302325581395348</c:v>
                </c:pt>
                <c:pt idx="6">
                  <c:v>19.069767441860463</c:v>
                </c:pt>
                <c:pt idx="7">
                  <c:v>23.255813953488371</c:v>
                </c:pt>
                <c:pt idx="8">
                  <c:v>10.697674418604651</c:v>
                </c:pt>
                <c:pt idx="9">
                  <c:v>5.5813953488372094</c:v>
                </c:pt>
                <c:pt idx="10">
                  <c:v>2.7906976744186047</c:v>
                </c:pt>
                <c:pt idx="11">
                  <c:v>0.46511627906976744</c:v>
                </c:pt>
                <c:pt idx="12">
                  <c:v>6.9767441860465116</c:v>
                </c:pt>
                <c:pt idx="13">
                  <c:v>0</c:v>
                </c:pt>
                <c:pt idx="14">
                  <c:v>0</c:v>
                </c:pt>
                <c:pt idx="15">
                  <c:v>0</c:v>
                </c:pt>
              </c:numCache>
            </c:numRef>
          </c:val>
          <c:extLst>
            <c:ext xmlns:c16="http://schemas.microsoft.com/office/drawing/2014/chart" uri="{C3380CC4-5D6E-409C-BE32-E72D297353CC}">
              <c16:uniqueId val="{00000005-B237-47DB-9C3C-5D2DF38E48C5}"/>
            </c:ext>
          </c:extLst>
        </c:ser>
        <c:ser>
          <c:idx val="5"/>
          <c:order val="6"/>
          <c:tx>
            <c:strRef>
              <c:f>CNS!$BC$124</c:f>
              <c:strCache>
                <c:ptCount val="1"/>
                <c:pt idx="0">
                  <c:v>Imipenem</c:v>
                </c:pt>
              </c:strCache>
            </c:strRef>
          </c:tx>
          <c:spPr>
            <a:solidFill>
              <a:srgbClr val="00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CNS!$BC$125:$BC$140</c:f>
              <c:numCache>
                <c:formatCode>0.00</c:formatCode>
                <c:ptCount val="16"/>
                <c:pt idx="0">
                  <c:v>0</c:v>
                </c:pt>
                <c:pt idx="1">
                  <c:v>0</c:v>
                </c:pt>
                <c:pt idx="2">
                  <c:v>68.837209302325576</c:v>
                </c:pt>
                <c:pt idx="3">
                  <c:v>0</c:v>
                </c:pt>
                <c:pt idx="4">
                  <c:v>4.1860465116279073</c:v>
                </c:pt>
                <c:pt idx="5">
                  <c:v>5.1162790697674421</c:v>
                </c:pt>
                <c:pt idx="6">
                  <c:v>4.6511627906976747</c:v>
                </c:pt>
                <c:pt idx="7">
                  <c:v>4.1860465116279073</c:v>
                </c:pt>
                <c:pt idx="8">
                  <c:v>4.6511627906976747</c:v>
                </c:pt>
                <c:pt idx="9">
                  <c:v>4.6511627906976747</c:v>
                </c:pt>
                <c:pt idx="10">
                  <c:v>0.93023255813953487</c:v>
                </c:pt>
                <c:pt idx="11">
                  <c:v>2.7906976744186047</c:v>
                </c:pt>
                <c:pt idx="12">
                  <c:v>0</c:v>
                </c:pt>
                <c:pt idx="13">
                  <c:v>0</c:v>
                </c:pt>
                <c:pt idx="14">
                  <c:v>0</c:v>
                </c:pt>
                <c:pt idx="15">
                  <c:v>0</c:v>
                </c:pt>
              </c:numCache>
            </c:numRef>
          </c:val>
          <c:extLst>
            <c:ext xmlns:c16="http://schemas.microsoft.com/office/drawing/2014/chart" uri="{C3380CC4-5D6E-409C-BE32-E72D297353CC}">
              <c16:uniqueId val="{00000006-B237-47DB-9C3C-5D2DF38E48C5}"/>
            </c:ext>
          </c:extLst>
        </c:ser>
        <c:ser>
          <c:idx val="7"/>
          <c:order val="7"/>
          <c:tx>
            <c:strRef>
              <c:f>CNS!$BD$124</c:f>
              <c:strCache>
                <c:ptCount val="1"/>
                <c:pt idx="0">
                  <c:v>Meropenem</c:v>
                </c:pt>
              </c:strCache>
            </c:strRef>
          </c:tx>
          <c:spPr>
            <a:solidFill>
              <a:srgbClr val="3333FF"/>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CNS!$BD$125:$BD$140</c:f>
              <c:numCache>
                <c:formatCode>0.00</c:formatCode>
                <c:ptCount val="16"/>
                <c:pt idx="0">
                  <c:v>0</c:v>
                </c:pt>
                <c:pt idx="1">
                  <c:v>0</c:v>
                </c:pt>
                <c:pt idx="2">
                  <c:v>46.046511627906973</c:v>
                </c:pt>
                <c:pt idx="3">
                  <c:v>0</c:v>
                </c:pt>
                <c:pt idx="4">
                  <c:v>5.1162790697674421</c:v>
                </c:pt>
                <c:pt idx="5">
                  <c:v>5.1162790697674421</c:v>
                </c:pt>
                <c:pt idx="6">
                  <c:v>6.5116279069767442</c:v>
                </c:pt>
                <c:pt idx="7">
                  <c:v>7.441860465116279</c:v>
                </c:pt>
                <c:pt idx="8">
                  <c:v>10.697674418604651</c:v>
                </c:pt>
                <c:pt idx="9">
                  <c:v>14.883720930232558</c:v>
                </c:pt>
                <c:pt idx="10">
                  <c:v>3.2558139534883721</c:v>
                </c:pt>
                <c:pt idx="11">
                  <c:v>0.93023255813953487</c:v>
                </c:pt>
                <c:pt idx="12">
                  <c:v>0</c:v>
                </c:pt>
                <c:pt idx="13">
                  <c:v>0</c:v>
                </c:pt>
                <c:pt idx="14">
                  <c:v>0</c:v>
                </c:pt>
                <c:pt idx="15">
                  <c:v>0</c:v>
                </c:pt>
              </c:numCache>
            </c:numRef>
          </c:val>
          <c:extLst>
            <c:ext xmlns:c16="http://schemas.microsoft.com/office/drawing/2014/chart" uri="{C3380CC4-5D6E-409C-BE32-E72D297353CC}">
              <c16:uniqueId val="{00000007-B237-47DB-9C3C-5D2DF38E48C5}"/>
            </c:ext>
          </c:extLst>
        </c:ser>
        <c:ser>
          <c:idx val="8"/>
          <c:order val="8"/>
          <c:tx>
            <c:strRef>
              <c:f>CNS!$BE$124</c:f>
              <c:strCache>
                <c:ptCount val="1"/>
                <c:pt idx="0">
                  <c:v>Amikacin</c:v>
                </c:pt>
              </c:strCache>
            </c:strRef>
          </c:tx>
          <c:spPr>
            <a:solidFill>
              <a:srgbClr val="99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CNS!$BE$125:$BE$140</c:f>
              <c:numCache>
                <c:formatCode>0.00</c:formatCode>
                <c:ptCount val="16"/>
                <c:pt idx="0">
                  <c:v>0</c:v>
                </c:pt>
                <c:pt idx="1">
                  <c:v>0</c:v>
                </c:pt>
                <c:pt idx="2">
                  <c:v>0</c:v>
                </c:pt>
                <c:pt idx="3">
                  <c:v>0</c:v>
                </c:pt>
                <c:pt idx="4">
                  <c:v>77.073170731707322</c:v>
                </c:pt>
                <c:pt idx="5">
                  <c:v>0</c:v>
                </c:pt>
                <c:pt idx="6">
                  <c:v>15.121951219512194</c:v>
                </c:pt>
                <c:pt idx="7">
                  <c:v>6.3414634146341466</c:v>
                </c:pt>
                <c:pt idx="8">
                  <c:v>0.48780487804878048</c:v>
                </c:pt>
                <c:pt idx="9">
                  <c:v>0</c:v>
                </c:pt>
                <c:pt idx="10">
                  <c:v>0</c:v>
                </c:pt>
                <c:pt idx="11">
                  <c:v>0.97560975609756095</c:v>
                </c:pt>
                <c:pt idx="12">
                  <c:v>0</c:v>
                </c:pt>
                <c:pt idx="13">
                  <c:v>0</c:v>
                </c:pt>
                <c:pt idx="14">
                  <c:v>0</c:v>
                </c:pt>
                <c:pt idx="15">
                  <c:v>0</c:v>
                </c:pt>
              </c:numCache>
            </c:numRef>
          </c:val>
          <c:extLst>
            <c:ext xmlns:c16="http://schemas.microsoft.com/office/drawing/2014/chart" uri="{C3380CC4-5D6E-409C-BE32-E72D297353CC}">
              <c16:uniqueId val="{00000008-B237-47DB-9C3C-5D2DF38E48C5}"/>
            </c:ext>
          </c:extLst>
        </c:ser>
        <c:ser>
          <c:idx val="9"/>
          <c:order val="9"/>
          <c:tx>
            <c:strRef>
              <c:f>CNS!$BF$124</c:f>
              <c:strCache>
                <c:ptCount val="1"/>
                <c:pt idx="0">
                  <c:v>Gentamicin</c:v>
                </c:pt>
              </c:strCache>
            </c:strRef>
          </c:tx>
          <c:spPr>
            <a:solidFill>
              <a:srgbClr val="00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CNS!$BF$125:$BF$140</c:f>
              <c:numCache>
                <c:formatCode>0.00</c:formatCode>
                <c:ptCount val="16"/>
                <c:pt idx="0">
                  <c:v>0</c:v>
                </c:pt>
                <c:pt idx="1">
                  <c:v>0</c:v>
                </c:pt>
                <c:pt idx="2">
                  <c:v>73.913043478260875</c:v>
                </c:pt>
                <c:pt idx="3">
                  <c:v>0</c:v>
                </c:pt>
                <c:pt idx="4">
                  <c:v>1.932367149758454</c:v>
                </c:pt>
                <c:pt idx="5">
                  <c:v>1.4492753623188406</c:v>
                </c:pt>
                <c:pt idx="6">
                  <c:v>6.7632850241545892</c:v>
                </c:pt>
                <c:pt idx="7">
                  <c:v>10.144927536231885</c:v>
                </c:pt>
                <c:pt idx="8">
                  <c:v>1.932367149758454</c:v>
                </c:pt>
                <c:pt idx="9">
                  <c:v>1.932367149758454</c:v>
                </c:pt>
                <c:pt idx="10">
                  <c:v>1.932367149758454</c:v>
                </c:pt>
                <c:pt idx="11">
                  <c:v>0</c:v>
                </c:pt>
                <c:pt idx="12">
                  <c:v>0</c:v>
                </c:pt>
                <c:pt idx="13">
                  <c:v>0</c:v>
                </c:pt>
                <c:pt idx="14">
                  <c:v>0</c:v>
                </c:pt>
                <c:pt idx="15">
                  <c:v>0</c:v>
                </c:pt>
              </c:numCache>
            </c:numRef>
          </c:val>
          <c:extLst>
            <c:ext xmlns:c16="http://schemas.microsoft.com/office/drawing/2014/chart" uri="{C3380CC4-5D6E-409C-BE32-E72D297353CC}">
              <c16:uniqueId val="{00000009-B237-47DB-9C3C-5D2DF38E48C5}"/>
            </c:ext>
          </c:extLst>
        </c:ser>
        <c:ser>
          <c:idx val="10"/>
          <c:order val="10"/>
          <c:tx>
            <c:strRef>
              <c:f>CNS!$BG$124</c:f>
              <c:strCache>
                <c:ptCount val="1"/>
                <c:pt idx="0">
                  <c:v>Fosfomycin</c:v>
                </c:pt>
              </c:strCache>
            </c:strRef>
          </c:tx>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CNS!$BG$125:$BG$140</c:f>
              <c:numCache>
                <c:formatCode>0.00</c:formatCode>
                <c:ptCount val="16"/>
                <c:pt idx="0">
                  <c:v>0</c:v>
                </c:pt>
                <c:pt idx="1">
                  <c:v>0</c:v>
                </c:pt>
                <c:pt idx="2">
                  <c:v>0</c:v>
                </c:pt>
                <c:pt idx="3">
                  <c:v>0</c:v>
                </c:pt>
                <c:pt idx="4">
                  <c:v>0</c:v>
                </c:pt>
                <c:pt idx="5">
                  <c:v>0.93023255813953487</c:v>
                </c:pt>
                <c:pt idx="6">
                  <c:v>0</c:v>
                </c:pt>
                <c:pt idx="7">
                  <c:v>0.93023255813953487</c:v>
                </c:pt>
                <c:pt idx="8">
                  <c:v>0.93023255813953487</c:v>
                </c:pt>
                <c:pt idx="9">
                  <c:v>2.7906976744186047</c:v>
                </c:pt>
                <c:pt idx="10">
                  <c:v>5.1162790697674421</c:v>
                </c:pt>
                <c:pt idx="11">
                  <c:v>36.744186046511629</c:v>
                </c:pt>
                <c:pt idx="12">
                  <c:v>39.534883720930232</c:v>
                </c:pt>
                <c:pt idx="13">
                  <c:v>5.1162790697674421</c:v>
                </c:pt>
                <c:pt idx="14">
                  <c:v>7.9069767441860463</c:v>
                </c:pt>
                <c:pt idx="15">
                  <c:v>0</c:v>
                </c:pt>
              </c:numCache>
            </c:numRef>
          </c:val>
          <c:extLst>
            <c:ext xmlns:c16="http://schemas.microsoft.com/office/drawing/2014/chart" uri="{C3380CC4-5D6E-409C-BE32-E72D297353CC}">
              <c16:uniqueId val="{0000000A-B237-47DB-9C3C-5D2DF38E48C5}"/>
            </c:ext>
          </c:extLst>
        </c:ser>
        <c:ser>
          <c:idx val="11"/>
          <c:order val="11"/>
          <c:tx>
            <c:strRef>
              <c:f>CNS!$BH$124</c:f>
              <c:strCache>
                <c:ptCount val="1"/>
                <c:pt idx="0">
                  <c:v>Cotrimoxazol</c:v>
                </c:pt>
              </c:strCache>
            </c:strRef>
          </c:tx>
          <c:spPr>
            <a:solidFill>
              <a:srgbClr val="00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CNS!$BH$125:$BH$140</c:f>
              <c:numCache>
                <c:formatCode>0.00</c:formatCode>
                <c:ptCount val="16"/>
                <c:pt idx="0">
                  <c:v>0</c:v>
                </c:pt>
                <c:pt idx="1">
                  <c:v>0</c:v>
                </c:pt>
                <c:pt idx="2">
                  <c:v>34.883720930232556</c:v>
                </c:pt>
                <c:pt idx="3">
                  <c:v>0</c:v>
                </c:pt>
                <c:pt idx="4">
                  <c:v>12.093023255813954</c:v>
                </c:pt>
                <c:pt idx="5">
                  <c:v>9.3023255813953494</c:v>
                </c:pt>
                <c:pt idx="6">
                  <c:v>4.1860465116279073</c:v>
                </c:pt>
                <c:pt idx="7">
                  <c:v>10.232558139534884</c:v>
                </c:pt>
                <c:pt idx="8">
                  <c:v>17.674418604651162</c:v>
                </c:pt>
                <c:pt idx="9">
                  <c:v>4.6511627906976747</c:v>
                </c:pt>
                <c:pt idx="10">
                  <c:v>2.7906976744186047</c:v>
                </c:pt>
                <c:pt idx="11">
                  <c:v>4.1860465116279073</c:v>
                </c:pt>
                <c:pt idx="12">
                  <c:v>0</c:v>
                </c:pt>
                <c:pt idx="13">
                  <c:v>0</c:v>
                </c:pt>
                <c:pt idx="14">
                  <c:v>0</c:v>
                </c:pt>
                <c:pt idx="15">
                  <c:v>0</c:v>
                </c:pt>
              </c:numCache>
            </c:numRef>
          </c:val>
          <c:extLst>
            <c:ext xmlns:c16="http://schemas.microsoft.com/office/drawing/2014/chart" uri="{C3380CC4-5D6E-409C-BE32-E72D297353CC}">
              <c16:uniqueId val="{0000000B-B237-47DB-9C3C-5D2DF38E48C5}"/>
            </c:ext>
          </c:extLst>
        </c:ser>
        <c:ser>
          <c:idx val="12"/>
          <c:order val="12"/>
          <c:tx>
            <c:strRef>
              <c:f>CNS!$BI$124</c:f>
              <c:strCache>
                <c:ptCount val="1"/>
                <c:pt idx="0">
                  <c:v>Ciprofloxacin</c:v>
                </c:pt>
              </c:strCache>
            </c:strRef>
          </c:tx>
          <c:spPr>
            <a:solidFill>
              <a:srgbClr val="003300"/>
            </a:solidFill>
            <a:ln>
              <a:solidFill>
                <a:srgbClr val="00FF00"/>
              </a:solidFill>
            </a:ln>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CNS!$BI$125:$BI$140</c:f>
              <c:numCache>
                <c:formatCode>0.00</c:formatCode>
                <c:ptCount val="16"/>
                <c:pt idx="0">
                  <c:v>0</c:v>
                </c:pt>
                <c:pt idx="1">
                  <c:v>0.93023255813953487</c:v>
                </c:pt>
                <c:pt idx="2">
                  <c:v>4.1860465116279073</c:v>
                </c:pt>
                <c:pt idx="3">
                  <c:v>46.046511627906973</c:v>
                </c:pt>
                <c:pt idx="4">
                  <c:v>13.953488372093023</c:v>
                </c:pt>
                <c:pt idx="5">
                  <c:v>3.7209302325581395</c:v>
                </c:pt>
                <c:pt idx="6">
                  <c:v>2.3255813953488373</c:v>
                </c:pt>
                <c:pt idx="7">
                  <c:v>1.3953488372093024</c:v>
                </c:pt>
                <c:pt idx="8">
                  <c:v>0.93023255813953487</c:v>
                </c:pt>
                <c:pt idx="9">
                  <c:v>26.511627906976745</c:v>
                </c:pt>
                <c:pt idx="10">
                  <c:v>0</c:v>
                </c:pt>
                <c:pt idx="11">
                  <c:v>0</c:v>
                </c:pt>
                <c:pt idx="12">
                  <c:v>0</c:v>
                </c:pt>
                <c:pt idx="13">
                  <c:v>0</c:v>
                </c:pt>
                <c:pt idx="14">
                  <c:v>0</c:v>
                </c:pt>
                <c:pt idx="15">
                  <c:v>0</c:v>
                </c:pt>
              </c:numCache>
            </c:numRef>
          </c:val>
          <c:extLst>
            <c:ext xmlns:c16="http://schemas.microsoft.com/office/drawing/2014/chart" uri="{C3380CC4-5D6E-409C-BE32-E72D297353CC}">
              <c16:uniqueId val="{0000000C-B237-47DB-9C3C-5D2DF38E48C5}"/>
            </c:ext>
          </c:extLst>
        </c:ser>
        <c:ser>
          <c:idx val="13"/>
          <c:order val="13"/>
          <c:tx>
            <c:strRef>
              <c:f>CNS!$BJ$124</c:f>
              <c:strCache>
                <c:ptCount val="1"/>
                <c:pt idx="0">
                  <c:v>Levofloxacin</c:v>
                </c:pt>
              </c:strCache>
            </c:strRef>
          </c:tx>
          <c:spPr>
            <a:solidFill>
              <a:srgbClr val="3366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CNS!$BJ$125:$BJ$140</c:f>
              <c:numCache>
                <c:formatCode>0.00</c:formatCode>
                <c:ptCount val="16"/>
                <c:pt idx="0">
                  <c:v>0</c:v>
                </c:pt>
                <c:pt idx="1">
                  <c:v>4.6511627906976747</c:v>
                </c:pt>
                <c:pt idx="2">
                  <c:v>0</c:v>
                </c:pt>
                <c:pt idx="3">
                  <c:v>45.116279069767444</c:v>
                </c:pt>
                <c:pt idx="4">
                  <c:v>14.883720930232558</c:v>
                </c:pt>
                <c:pt idx="5">
                  <c:v>4.6511627906976747</c:v>
                </c:pt>
                <c:pt idx="6">
                  <c:v>1.8604651162790697</c:v>
                </c:pt>
                <c:pt idx="7">
                  <c:v>1.3953488372093024</c:v>
                </c:pt>
                <c:pt idx="8">
                  <c:v>2.7906976744186047</c:v>
                </c:pt>
                <c:pt idx="9">
                  <c:v>6.0465116279069768</c:v>
                </c:pt>
                <c:pt idx="10">
                  <c:v>18.604651162790699</c:v>
                </c:pt>
                <c:pt idx="11">
                  <c:v>0</c:v>
                </c:pt>
                <c:pt idx="12">
                  <c:v>0</c:v>
                </c:pt>
                <c:pt idx="13">
                  <c:v>0</c:v>
                </c:pt>
                <c:pt idx="14">
                  <c:v>0</c:v>
                </c:pt>
                <c:pt idx="15">
                  <c:v>0</c:v>
                </c:pt>
              </c:numCache>
            </c:numRef>
          </c:val>
          <c:extLst>
            <c:ext xmlns:c16="http://schemas.microsoft.com/office/drawing/2014/chart" uri="{C3380CC4-5D6E-409C-BE32-E72D297353CC}">
              <c16:uniqueId val="{0000000D-B237-47DB-9C3C-5D2DF38E48C5}"/>
            </c:ext>
          </c:extLst>
        </c:ser>
        <c:ser>
          <c:idx val="14"/>
          <c:order val="14"/>
          <c:tx>
            <c:strRef>
              <c:f>CNS!$BK$124</c:f>
              <c:strCache>
                <c:ptCount val="1"/>
                <c:pt idx="0">
                  <c:v>Moxifloxacin</c:v>
                </c:pt>
              </c:strCache>
            </c:strRef>
          </c:tx>
          <c:spPr>
            <a:solidFill>
              <a:srgbClr val="33CC33"/>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CNS!$BK$125:$BK$140</c:f>
              <c:numCache>
                <c:formatCode>0.00</c:formatCode>
                <c:ptCount val="16"/>
                <c:pt idx="0">
                  <c:v>0</c:v>
                </c:pt>
                <c:pt idx="1">
                  <c:v>2.3255813953488373</c:v>
                </c:pt>
                <c:pt idx="2">
                  <c:v>23.255813953488371</c:v>
                </c:pt>
                <c:pt idx="3">
                  <c:v>40.930232558139537</c:v>
                </c:pt>
                <c:pt idx="4">
                  <c:v>3.7209302325581395</c:v>
                </c:pt>
                <c:pt idx="5">
                  <c:v>1.8604651162790697</c:v>
                </c:pt>
                <c:pt idx="6">
                  <c:v>2.7906976744186047</c:v>
                </c:pt>
                <c:pt idx="7">
                  <c:v>13.023255813953488</c:v>
                </c:pt>
                <c:pt idx="8">
                  <c:v>0.93023255813953487</c:v>
                </c:pt>
                <c:pt idx="9">
                  <c:v>11.162790697674419</c:v>
                </c:pt>
                <c:pt idx="10">
                  <c:v>0</c:v>
                </c:pt>
                <c:pt idx="11">
                  <c:v>0</c:v>
                </c:pt>
                <c:pt idx="12">
                  <c:v>0</c:v>
                </c:pt>
                <c:pt idx="13">
                  <c:v>0</c:v>
                </c:pt>
                <c:pt idx="14">
                  <c:v>0</c:v>
                </c:pt>
                <c:pt idx="15">
                  <c:v>0</c:v>
                </c:pt>
              </c:numCache>
            </c:numRef>
          </c:val>
          <c:extLst>
            <c:ext xmlns:c16="http://schemas.microsoft.com/office/drawing/2014/chart" uri="{C3380CC4-5D6E-409C-BE32-E72D297353CC}">
              <c16:uniqueId val="{0000000E-B237-47DB-9C3C-5D2DF38E48C5}"/>
            </c:ext>
          </c:extLst>
        </c:ser>
        <c:ser>
          <c:idx val="15"/>
          <c:order val="15"/>
          <c:tx>
            <c:strRef>
              <c:f>CNS!$BL$124</c:f>
              <c:strCache>
                <c:ptCount val="1"/>
                <c:pt idx="0">
                  <c:v>Doxycyclin</c:v>
                </c:pt>
              </c:strCache>
            </c:strRef>
          </c:tx>
          <c:spPr>
            <a:solidFill>
              <a:srgbClr val="0066FF"/>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CNS!$BL$125:$BL$140</c:f>
              <c:numCache>
                <c:formatCode>0.00</c:formatCode>
                <c:ptCount val="16"/>
                <c:pt idx="0">
                  <c:v>0</c:v>
                </c:pt>
                <c:pt idx="1">
                  <c:v>0</c:v>
                </c:pt>
                <c:pt idx="2">
                  <c:v>58.139534883720927</c:v>
                </c:pt>
                <c:pt idx="3">
                  <c:v>0</c:v>
                </c:pt>
                <c:pt idx="4">
                  <c:v>10.697674418604651</c:v>
                </c:pt>
                <c:pt idx="5">
                  <c:v>6.9767441860465116</c:v>
                </c:pt>
                <c:pt idx="6">
                  <c:v>10.232558139534884</c:v>
                </c:pt>
                <c:pt idx="7">
                  <c:v>4.6511627906976747</c:v>
                </c:pt>
                <c:pt idx="8">
                  <c:v>5.5813953488372094</c:v>
                </c:pt>
                <c:pt idx="9">
                  <c:v>2.7906976744186047</c:v>
                </c:pt>
                <c:pt idx="10">
                  <c:v>0.93023255813953487</c:v>
                </c:pt>
                <c:pt idx="11">
                  <c:v>0</c:v>
                </c:pt>
                <c:pt idx="12">
                  <c:v>0</c:v>
                </c:pt>
                <c:pt idx="13">
                  <c:v>0</c:v>
                </c:pt>
                <c:pt idx="14">
                  <c:v>0</c:v>
                </c:pt>
                <c:pt idx="15">
                  <c:v>0</c:v>
                </c:pt>
              </c:numCache>
            </c:numRef>
          </c:val>
          <c:extLst>
            <c:ext xmlns:c16="http://schemas.microsoft.com/office/drawing/2014/chart" uri="{C3380CC4-5D6E-409C-BE32-E72D297353CC}">
              <c16:uniqueId val="{0000000F-B237-47DB-9C3C-5D2DF38E48C5}"/>
            </c:ext>
          </c:extLst>
        </c:ser>
        <c:ser>
          <c:idx val="16"/>
          <c:order val="16"/>
          <c:tx>
            <c:strRef>
              <c:f>CNS!$BM$124</c:f>
              <c:strCache>
                <c:ptCount val="1"/>
                <c:pt idx="0">
                  <c:v>Rifampicin</c:v>
                </c:pt>
              </c:strCache>
            </c:strRef>
          </c:tx>
          <c:spPr>
            <a:solidFill>
              <a:srgbClr val="FF66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CNS!$BM$125:$BM$140</c:f>
              <c:numCache>
                <c:formatCode>0.00</c:formatCode>
                <c:ptCount val="16"/>
                <c:pt idx="0">
                  <c:v>0.46511627906976744</c:v>
                </c:pt>
                <c:pt idx="1">
                  <c:v>88.837209302325576</c:v>
                </c:pt>
                <c:pt idx="2">
                  <c:v>7.441860465116279</c:v>
                </c:pt>
                <c:pt idx="3">
                  <c:v>1.8604651162790697</c:v>
                </c:pt>
                <c:pt idx="4">
                  <c:v>0.46511627906976744</c:v>
                </c:pt>
                <c:pt idx="5">
                  <c:v>0</c:v>
                </c:pt>
                <c:pt idx="6">
                  <c:v>0</c:v>
                </c:pt>
                <c:pt idx="7">
                  <c:v>0</c:v>
                </c:pt>
                <c:pt idx="8">
                  <c:v>0</c:v>
                </c:pt>
                <c:pt idx="9">
                  <c:v>0.93023255813953487</c:v>
                </c:pt>
                <c:pt idx="10">
                  <c:v>0</c:v>
                </c:pt>
                <c:pt idx="11">
                  <c:v>0</c:v>
                </c:pt>
                <c:pt idx="12">
                  <c:v>0</c:v>
                </c:pt>
                <c:pt idx="13">
                  <c:v>0</c:v>
                </c:pt>
                <c:pt idx="14">
                  <c:v>0</c:v>
                </c:pt>
                <c:pt idx="15">
                  <c:v>0</c:v>
                </c:pt>
              </c:numCache>
            </c:numRef>
          </c:val>
          <c:extLst>
            <c:ext xmlns:c16="http://schemas.microsoft.com/office/drawing/2014/chart" uri="{C3380CC4-5D6E-409C-BE32-E72D297353CC}">
              <c16:uniqueId val="{00000010-B237-47DB-9C3C-5D2DF38E48C5}"/>
            </c:ext>
          </c:extLst>
        </c:ser>
        <c:ser>
          <c:idx val="17"/>
          <c:order val="17"/>
          <c:tx>
            <c:strRef>
              <c:f>CNS!$BN$124</c:f>
              <c:strCache>
                <c:ptCount val="1"/>
                <c:pt idx="0">
                  <c:v>Daptomycin</c:v>
                </c:pt>
              </c:strCache>
            </c:strRef>
          </c:tx>
          <c:spPr>
            <a:solidFill>
              <a:srgbClr val="CC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CNS!$BN$125:$BN$140</c:f>
              <c:numCache>
                <c:formatCode>0.00</c:formatCode>
                <c:ptCount val="16"/>
                <c:pt idx="0">
                  <c:v>0</c:v>
                </c:pt>
                <c:pt idx="1">
                  <c:v>0</c:v>
                </c:pt>
                <c:pt idx="2">
                  <c:v>0.46511627906976744</c:v>
                </c:pt>
                <c:pt idx="3">
                  <c:v>3.2558139534883721</c:v>
                </c:pt>
                <c:pt idx="4">
                  <c:v>55.813953488372093</c:v>
                </c:pt>
                <c:pt idx="5">
                  <c:v>34.418604651162788</c:v>
                </c:pt>
                <c:pt idx="6">
                  <c:v>6.0465116279069768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B237-47DB-9C3C-5D2DF38E48C5}"/>
            </c:ext>
          </c:extLst>
        </c:ser>
        <c:ser>
          <c:idx val="18"/>
          <c:order val="18"/>
          <c:tx>
            <c:strRef>
              <c:f>CNS!$BO$124</c:f>
              <c:strCache>
                <c:ptCount val="1"/>
                <c:pt idx="0">
                  <c:v>Roxythromycin</c:v>
                </c:pt>
              </c:strCache>
            </c:strRef>
          </c:tx>
          <c:spPr>
            <a:solidFill>
              <a:srgbClr val="0033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CNS!$BO$125:$BO$140</c:f>
              <c:numCache>
                <c:formatCode>0.00</c:formatCode>
                <c:ptCount val="16"/>
                <c:pt idx="0">
                  <c:v>0</c:v>
                </c:pt>
                <c:pt idx="1">
                  <c:v>0</c:v>
                </c:pt>
                <c:pt idx="2">
                  <c:v>2.8037383177570092</c:v>
                </c:pt>
                <c:pt idx="3">
                  <c:v>0</c:v>
                </c:pt>
                <c:pt idx="4">
                  <c:v>18.691588785046729</c:v>
                </c:pt>
                <c:pt idx="5">
                  <c:v>16.355140186915889</c:v>
                </c:pt>
                <c:pt idx="6">
                  <c:v>0</c:v>
                </c:pt>
                <c:pt idx="7">
                  <c:v>0</c:v>
                </c:pt>
                <c:pt idx="8">
                  <c:v>0.46728971962616822</c:v>
                </c:pt>
                <c:pt idx="9">
                  <c:v>0</c:v>
                </c:pt>
                <c:pt idx="10">
                  <c:v>0.46728971962616822</c:v>
                </c:pt>
                <c:pt idx="11">
                  <c:v>61.214953271028037</c:v>
                </c:pt>
                <c:pt idx="12">
                  <c:v>0</c:v>
                </c:pt>
                <c:pt idx="13">
                  <c:v>0</c:v>
                </c:pt>
                <c:pt idx="14">
                  <c:v>0</c:v>
                </c:pt>
                <c:pt idx="15">
                  <c:v>0</c:v>
                </c:pt>
              </c:numCache>
            </c:numRef>
          </c:val>
          <c:extLst>
            <c:ext xmlns:c16="http://schemas.microsoft.com/office/drawing/2014/chart" uri="{C3380CC4-5D6E-409C-BE32-E72D297353CC}">
              <c16:uniqueId val="{00000012-B237-47DB-9C3C-5D2DF38E48C5}"/>
            </c:ext>
          </c:extLst>
        </c:ser>
        <c:ser>
          <c:idx val="19"/>
          <c:order val="19"/>
          <c:tx>
            <c:strRef>
              <c:f>CNS!$BP$124</c:f>
              <c:strCache>
                <c:ptCount val="1"/>
                <c:pt idx="0">
                  <c:v>Clindamycin</c:v>
                </c:pt>
              </c:strCache>
            </c:strRef>
          </c:tx>
          <c:spPr>
            <a:solidFill>
              <a:srgbClr val="0066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CNS!$BP$125:$BP$140</c:f>
              <c:numCache>
                <c:formatCode>0.00</c:formatCode>
                <c:ptCount val="16"/>
                <c:pt idx="0">
                  <c:v>0</c:v>
                </c:pt>
                <c:pt idx="1">
                  <c:v>6.5420560747663554</c:v>
                </c:pt>
                <c:pt idx="2">
                  <c:v>39.719626168224302</c:v>
                </c:pt>
                <c:pt idx="3">
                  <c:v>21.028037383177569</c:v>
                </c:pt>
                <c:pt idx="4">
                  <c:v>6.5420560747663554</c:v>
                </c:pt>
                <c:pt idx="5">
                  <c:v>2.3364485981308412</c:v>
                </c:pt>
                <c:pt idx="6">
                  <c:v>0.46728971962616822</c:v>
                </c:pt>
                <c:pt idx="7">
                  <c:v>0.93457943925233644</c:v>
                </c:pt>
                <c:pt idx="8">
                  <c:v>0.93457943925233644</c:v>
                </c:pt>
                <c:pt idx="9">
                  <c:v>21.495327102803738</c:v>
                </c:pt>
                <c:pt idx="10">
                  <c:v>0</c:v>
                </c:pt>
                <c:pt idx="11">
                  <c:v>0</c:v>
                </c:pt>
                <c:pt idx="12">
                  <c:v>0</c:v>
                </c:pt>
                <c:pt idx="13">
                  <c:v>0</c:v>
                </c:pt>
                <c:pt idx="14">
                  <c:v>0</c:v>
                </c:pt>
                <c:pt idx="15">
                  <c:v>0</c:v>
                </c:pt>
              </c:numCache>
            </c:numRef>
          </c:val>
          <c:extLst>
            <c:ext xmlns:c16="http://schemas.microsoft.com/office/drawing/2014/chart" uri="{C3380CC4-5D6E-409C-BE32-E72D297353CC}">
              <c16:uniqueId val="{00000013-B237-47DB-9C3C-5D2DF38E48C5}"/>
            </c:ext>
          </c:extLst>
        </c:ser>
        <c:ser>
          <c:idx val="20"/>
          <c:order val="20"/>
          <c:tx>
            <c:strRef>
              <c:f>CNS!$BQ$124</c:f>
              <c:strCache>
                <c:ptCount val="1"/>
                <c:pt idx="0">
                  <c:v>Linezolid</c:v>
                </c:pt>
              </c:strCache>
            </c:strRef>
          </c:tx>
          <c:spPr>
            <a:solidFill>
              <a:srgbClr val="FF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CNS!$BQ$125:$BQ$140</c:f>
              <c:numCache>
                <c:formatCode>0.00</c:formatCode>
                <c:ptCount val="16"/>
                <c:pt idx="0">
                  <c:v>0</c:v>
                </c:pt>
                <c:pt idx="1">
                  <c:v>0</c:v>
                </c:pt>
                <c:pt idx="2">
                  <c:v>0</c:v>
                </c:pt>
                <c:pt idx="3">
                  <c:v>0</c:v>
                </c:pt>
                <c:pt idx="4">
                  <c:v>0</c:v>
                </c:pt>
                <c:pt idx="5">
                  <c:v>18.13953488372093</c:v>
                </c:pt>
                <c:pt idx="6">
                  <c:v>70.697674418604649</c:v>
                </c:pt>
                <c:pt idx="7">
                  <c:v>10.697674418604651</c:v>
                </c:pt>
                <c:pt idx="8">
                  <c:v>0.46511627906976744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B237-47DB-9C3C-5D2DF38E48C5}"/>
            </c:ext>
          </c:extLst>
        </c:ser>
        <c:ser>
          <c:idx val="21"/>
          <c:order val="21"/>
          <c:tx>
            <c:strRef>
              <c:f>CNS!$BR$124</c:f>
              <c:strCache>
                <c:ptCount val="1"/>
                <c:pt idx="0">
                  <c:v>Vancomycin</c:v>
                </c:pt>
              </c:strCache>
            </c:strRef>
          </c:tx>
          <c:spPr>
            <a:solidFill>
              <a:srgbClr val="CCCC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CNS!$BR$125:$BR$140</c:f>
              <c:numCache>
                <c:formatCode>0.00</c:formatCode>
                <c:ptCount val="16"/>
                <c:pt idx="0">
                  <c:v>0</c:v>
                </c:pt>
                <c:pt idx="1">
                  <c:v>0</c:v>
                </c:pt>
                <c:pt idx="2">
                  <c:v>0.93023255813953487</c:v>
                </c:pt>
                <c:pt idx="3">
                  <c:v>0</c:v>
                </c:pt>
                <c:pt idx="4">
                  <c:v>2.7906976744186047</c:v>
                </c:pt>
                <c:pt idx="5">
                  <c:v>52.093023255813954</c:v>
                </c:pt>
                <c:pt idx="6">
                  <c:v>39.534883720930232</c:v>
                </c:pt>
                <c:pt idx="7">
                  <c:v>4.1860465116279073</c:v>
                </c:pt>
                <c:pt idx="8">
                  <c:v>0.46511627906976744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B237-47DB-9C3C-5D2DF38E48C5}"/>
            </c:ext>
          </c:extLst>
        </c:ser>
        <c:ser>
          <c:idx val="23"/>
          <c:order val="22"/>
          <c:tx>
            <c:strRef>
              <c:f>CNS!$BS$124</c:f>
              <c:strCache>
                <c:ptCount val="1"/>
                <c:pt idx="0">
                  <c:v>Teicoplanin</c:v>
                </c:pt>
              </c:strCache>
            </c:strRef>
          </c:tx>
          <c:spPr>
            <a:solidFill>
              <a:srgbClr val="3366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CNS!$BS$125:$BS$140</c:f>
              <c:numCache>
                <c:formatCode>0.00</c:formatCode>
                <c:ptCount val="16"/>
                <c:pt idx="0">
                  <c:v>0</c:v>
                </c:pt>
                <c:pt idx="1">
                  <c:v>0</c:v>
                </c:pt>
                <c:pt idx="2">
                  <c:v>0</c:v>
                </c:pt>
                <c:pt idx="3">
                  <c:v>69.626168224299064</c:v>
                </c:pt>
                <c:pt idx="4">
                  <c:v>0</c:v>
                </c:pt>
                <c:pt idx="5">
                  <c:v>10.747663551401869</c:v>
                </c:pt>
                <c:pt idx="6">
                  <c:v>10.280373831775702</c:v>
                </c:pt>
                <c:pt idx="7">
                  <c:v>5.6074766355140184</c:v>
                </c:pt>
                <c:pt idx="8">
                  <c:v>2.8037383177570092</c:v>
                </c:pt>
                <c:pt idx="9">
                  <c:v>0.46728971962616822</c:v>
                </c:pt>
                <c:pt idx="10">
                  <c:v>0.46728971962616822</c:v>
                </c:pt>
                <c:pt idx="11">
                  <c:v>0</c:v>
                </c:pt>
                <c:pt idx="12">
                  <c:v>0</c:v>
                </c:pt>
                <c:pt idx="13">
                  <c:v>0</c:v>
                </c:pt>
                <c:pt idx="14">
                  <c:v>0</c:v>
                </c:pt>
                <c:pt idx="15">
                  <c:v>0</c:v>
                </c:pt>
              </c:numCache>
            </c:numRef>
          </c:val>
          <c:extLst>
            <c:ext xmlns:c16="http://schemas.microsoft.com/office/drawing/2014/chart" uri="{C3380CC4-5D6E-409C-BE32-E72D297353CC}">
              <c16:uniqueId val="{00000016-B237-47DB-9C3C-5D2DF38E48C5}"/>
            </c:ext>
          </c:extLst>
        </c:ser>
        <c:ser>
          <c:idx val="22"/>
          <c:order val="23"/>
          <c:tx>
            <c:strRef>
              <c:f>CNS!$BT$124</c:f>
              <c:strCache>
                <c:ptCount val="1"/>
                <c:pt idx="0">
                  <c:v>Tigecyclin</c:v>
                </c:pt>
              </c:strCache>
            </c:strRef>
          </c:tx>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CNS!$BT$125:$BT$140</c:f>
              <c:numCache>
                <c:formatCode>0.00</c:formatCode>
                <c:ptCount val="16"/>
                <c:pt idx="0">
                  <c:v>0</c:v>
                </c:pt>
                <c:pt idx="1">
                  <c:v>68.837209302325576</c:v>
                </c:pt>
                <c:pt idx="2">
                  <c:v>0.93023255813953487</c:v>
                </c:pt>
                <c:pt idx="3">
                  <c:v>22.790697674418606</c:v>
                </c:pt>
                <c:pt idx="4">
                  <c:v>4.6511627906976747</c:v>
                </c:pt>
                <c:pt idx="5">
                  <c:v>2.7906976744186047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B237-47DB-9C3C-5D2DF38E48C5}"/>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CNS!$AW$154</c:f>
              <c:strCache>
                <c:ptCount val="1"/>
                <c:pt idx="0">
                  <c:v>Penicillin G</c:v>
                </c:pt>
              </c:strCache>
            </c:strRef>
          </c:tx>
          <c:spPr>
            <a:solidFill>
              <a:srgbClr val="C000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CNS!$AW$155:$AW$170</c:f>
              <c:numCache>
                <c:formatCode>0.00</c:formatCode>
                <c:ptCount val="16"/>
                <c:pt idx="0">
                  <c:v>0</c:v>
                </c:pt>
                <c:pt idx="1">
                  <c:v>14.754098360655737</c:v>
                </c:pt>
                <c:pt idx="2">
                  <c:v>39.344262295081968</c:v>
                </c:pt>
                <c:pt idx="3">
                  <c:v>16.393442622950818</c:v>
                </c:pt>
                <c:pt idx="4">
                  <c:v>1.639344262295082</c:v>
                </c:pt>
                <c:pt idx="5">
                  <c:v>3.278688524590164</c:v>
                </c:pt>
                <c:pt idx="6">
                  <c:v>0</c:v>
                </c:pt>
                <c:pt idx="7">
                  <c:v>0</c:v>
                </c:pt>
                <c:pt idx="8">
                  <c:v>1.639344262295082</c:v>
                </c:pt>
                <c:pt idx="9">
                  <c:v>22.950819672131146</c:v>
                </c:pt>
                <c:pt idx="10">
                  <c:v>0</c:v>
                </c:pt>
                <c:pt idx="11">
                  <c:v>0</c:v>
                </c:pt>
                <c:pt idx="12">
                  <c:v>0</c:v>
                </c:pt>
                <c:pt idx="13">
                  <c:v>0</c:v>
                </c:pt>
                <c:pt idx="14">
                  <c:v>0</c:v>
                </c:pt>
                <c:pt idx="15">
                  <c:v>0</c:v>
                </c:pt>
              </c:numCache>
            </c:numRef>
          </c:val>
          <c:extLst>
            <c:ext xmlns:c16="http://schemas.microsoft.com/office/drawing/2014/chart" uri="{C3380CC4-5D6E-409C-BE32-E72D297353CC}">
              <c16:uniqueId val="{00000000-C91F-4DFC-9546-BB8BB9E83BFD}"/>
            </c:ext>
          </c:extLst>
        </c:ser>
        <c:ser>
          <c:idx val="1"/>
          <c:order val="1"/>
          <c:tx>
            <c:strRef>
              <c:f>CNS!$AX$154</c:f>
              <c:strCache>
                <c:ptCount val="1"/>
                <c:pt idx="0">
                  <c:v>Oxacillin</c:v>
                </c:pt>
              </c:strCache>
            </c:strRef>
          </c:tx>
          <c:spPr>
            <a:solidFill>
              <a:srgbClr val="FF00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CNS!$AX$155:$AX$170</c:f>
              <c:numCache>
                <c:formatCode>0.00</c:formatCode>
                <c:ptCount val="16"/>
                <c:pt idx="0">
                  <c:v>0</c:v>
                </c:pt>
                <c:pt idx="1">
                  <c:v>0</c:v>
                </c:pt>
                <c:pt idx="2">
                  <c:v>9.8360655737704921</c:v>
                </c:pt>
                <c:pt idx="3">
                  <c:v>0</c:v>
                </c:pt>
                <c:pt idx="4">
                  <c:v>6.557377049180328</c:v>
                </c:pt>
                <c:pt idx="5">
                  <c:v>55.73770491803279</c:v>
                </c:pt>
                <c:pt idx="6">
                  <c:v>21.311475409836067</c:v>
                </c:pt>
                <c:pt idx="7">
                  <c:v>1.639344262295082</c:v>
                </c:pt>
                <c:pt idx="8">
                  <c:v>0</c:v>
                </c:pt>
                <c:pt idx="9">
                  <c:v>1.639344262295082</c:v>
                </c:pt>
                <c:pt idx="10">
                  <c:v>3.278688524590164</c:v>
                </c:pt>
                <c:pt idx="11">
                  <c:v>0</c:v>
                </c:pt>
                <c:pt idx="12">
                  <c:v>0</c:v>
                </c:pt>
                <c:pt idx="13">
                  <c:v>0</c:v>
                </c:pt>
                <c:pt idx="14">
                  <c:v>0</c:v>
                </c:pt>
                <c:pt idx="15">
                  <c:v>0</c:v>
                </c:pt>
              </c:numCache>
            </c:numRef>
          </c:val>
          <c:extLst>
            <c:ext xmlns:c16="http://schemas.microsoft.com/office/drawing/2014/chart" uri="{C3380CC4-5D6E-409C-BE32-E72D297353CC}">
              <c16:uniqueId val="{00000001-C91F-4DFC-9546-BB8BB9E83BFD}"/>
            </c:ext>
          </c:extLst>
        </c:ser>
        <c:ser>
          <c:idx val="2"/>
          <c:order val="2"/>
          <c:tx>
            <c:strRef>
              <c:f>CNS!$AY$154</c:f>
              <c:strCache>
                <c:ptCount val="1"/>
                <c:pt idx="0">
                  <c:v>Ampicillin/ Sulbactam</c:v>
                </c:pt>
              </c:strCache>
            </c:strRef>
          </c:tx>
          <c:spPr>
            <a:solidFill>
              <a:srgbClr val="FF99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CNS!$AY$155:$AY$170</c:f>
              <c:numCache>
                <c:formatCode>0.00</c:formatCode>
                <c:ptCount val="16"/>
                <c:pt idx="0">
                  <c:v>0</c:v>
                </c:pt>
                <c:pt idx="1">
                  <c:v>1.6129032258064515</c:v>
                </c:pt>
                <c:pt idx="2">
                  <c:v>0</c:v>
                </c:pt>
                <c:pt idx="3">
                  <c:v>79.032258064516128</c:v>
                </c:pt>
                <c:pt idx="4">
                  <c:v>0</c:v>
                </c:pt>
                <c:pt idx="5">
                  <c:v>9.67741935483871</c:v>
                </c:pt>
                <c:pt idx="6">
                  <c:v>6.4516129032258061</c:v>
                </c:pt>
                <c:pt idx="7">
                  <c:v>1.6129032258064515</c:v>
                </c:pt>
                <c:pt idx="8">
                  <c:v>1.6129032258064515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C91F-4DFC-9546-BB8BB9E83BFD}"/>
            </c:ext>
          </c:extLst>
        </c:ser>
        <c:ser>
          <c:idx val="3"/>
          <c:order val="3"/>
          <c:tx>
            <c:strRef>
              <c:f>CNS!$AZ$154</c:f>
              <c:strCache>
                <c:ptCount val="1"/>
                <c:pt idx="0">
                  <c:v>Piperacillin/ Tazobactam</c:v>
                </c:pt>
              </c:strCache>
            </c:strRef>
          </c:tx>
          <c:spPr>
            <a:solidFill>
              <a:srgbClr val="CC99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CNS!$AZ$155:$AZ$170</c:f>
              <c:numCache>
                <c:formatCode>0.00</c:formatCode>
                <c:ptCount val="16"/>
                <c:pt idx="0">
                  <c:v>0</c:v>
                </c:pt>
                <c:pt idx="1">
                  <c:v>0</c:v>
                </c:pt>
                <c:pt idx="2">
                  <c:v>0</c:v>
                </c:pt>
                <c:pt idx="3">
                  <c:v>0</c:v>
                </c:pt>
                <c:pt idx="4">
                  <c:v>87.096774193548384</c:v>
                </c:pt>
                <c:pt idx="5">
                  <c:v>0</c:v>
                </c:pt>
                <c:pt idx="6">
                  <c:v>6.4516129032258061</c:v>
                </c:pt>
                <c:pt idx="7">
                  <c:v>6.4516129032258061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91F-4DFC-9546-BB8BB9E83BFD}"/>
            </c:ext>
          </c:extLst>
        </c:ser>
        <c:ser>
          <c:idx val="4"/>
          <c:order val="4"/>
          <c:tx>
            <c:strRef>
              <c:f>CNS!$BA$154</c:f>
              <c:strCache>
                <c:ptCount val="1"/>
                <c:pt idx="0">
                  <c:v>Cefotaxim</c:v>
                </c:pt>
              </c:strCache>
            </c:strRef>
          </c:tx>
          <c:spPr>
            <a:solidFill>
              <a:srgbClr val="66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CNS!$BA$155:$BA$170</c:f>
              <c:numCache>
                <c:formatCode>0.00</c:formatCode>
                <c:ptCount val="16"/>
                <c:pt idx="0">
                  <c:v>0</c:v>
                </c:pt>
                <c:pt idx="1">
                  <c:v>0</c:v>
                </c:pt>
                <c:pt idx="2">
                  <c:v>0</c:v>
                </c:pt>
                <c:pt idx="3">
                  <c:v>0</c:v>
                </c:pt>
                <c:pt idx="4">
                  <c:v>3.278688524590164</c:v>
                </c:pt>
                <c:pt idx="5">
                  <c:v>14.754098360655737</c:v>
                </c:pt>
                <c:pt idx="6">
                  <c:v>68.852459016393439</c:v>
                </c:pt>
                <c:pt idx="7">
                  <c:v>6.557377049180328</c:v>
                </c:pt>
                <c:pt idx="8">
                  <c:v>1.639344262295082</c:v>
                </c:pt>
                <c:pt idx="9">
                  <c:v>1.639344262295082</c:v>
                </c:pt>
                <c:pt idx="10">
                  <c:v>3.278688524590164</c:v>
                </c:pt>
                <c:pt idx="11">
                  <c:v>0</c:v>
                </c:pt>
                <c:pt idx="12">
                  <c:v>0</c:v>
                </c:pt>
                <c:pt idx="13">
                  <c:v>0</c:v>
                </c:pt>
                <c:pt idx="14">
                  <c:v>0</c:v>
                </c:pt>
                <c:pt idx="15">
                  <c:v>0</c:v>
                </c:pt>
              </c:numCache>
            </c:numRef>
          </c:val>
          <c:extLst>
            <c:ext xmlns:c16="http://schemas.microsoft.com/office/drawing/2014/chart" uri="{C3380CC4-5D6E-409C-BE32-E72D297353CC}">
              <c16:uniqueId val="{00000004-C91F-4DFC-9546-BB8BB9E83BFD}"/>
            </c:ext>
          </c:extLst>
        </c:ser>
        <c:ser>
          <c:idx val="6"/>
          <c:order val="5"/>
          <c:tx>
            <c:strRef>
              <c:f>CNS!$BB$154</c:f>
              <c:strCache>
                <c:ptCount val="1"/>
                <c:pt idx="0">
                  <c:v>Cefuroxim</c:v>
                </c:pt>
              </c:strCache>
            </c:strRef>
          </c:tx>
          <c:spPr>
            <a:solidFill>
              <a:srgbClr val="80008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CNS!$BB$155:$BB$170</c:f>
              <c:numCache>
                <c:formatCode>0.00</c:formatCode>
                <c:ptCount val="16"/>
                <c:pt idx="0">
                  <c:v>0</c:v>
                </c:pt>
                <c:pt idx="1">
                  <c:v>0</c:v>
                </c:pt>
                <c:pt idx="2">
                  <c:v>0</c:v>
                </c:pt>
                <c:pt idx="3">
                  <c:v>8.1967213114754092</c:v>
                </c:pt>
                <c:pt idx="4">
                  <c:v>0</c:v>
                </c:pt>
                <c:pt idx="5">
                  <c:v>22.950819672131146</c:v>
                </c:pt>
                <c:pt idx="6">
                  <c:v>60.655737704918032</c:v>
                </c:pt>
                <c:pt idx="7">
                  <c:v>3.278688524590164</c:v>
                </c:pt>
                <c:pt idx="8">
                  <c:v>0</c:v>
                </c:pt>
                <c:pt idx="9">
                  <c:v>0</c:v>
                </c:pt>
                <c:pt idx="10">
                  <c:v>1.639344262295082</c:v>
                </c:pt>
                <c:pt idx="11">
                  <c:v>1.639344262295082</c:v>
                </c:pt>
                <c:pt idx="12">
                  <c:v>1.639344262295082</c:v>
                </c:pt>
                <c:pt idx="13">
                  <c:v>0</c:v>
                </c:pt>
                <c:pt idx="14">
                  <c:v>0</c:v>
                </c:pt>
                <c:pt idx="15">
                  <c:v>0</c:v>
                </c:pt>
              </c:numCache>
            </c:numRef>
          </c:val>
          <c:extLst>
            <c:ext xmlns:c16="http://schemas.microsoft.com/office/drawing/2014/chart" uri="{C3380CC4-5D6E-409C-BE32-E72D297353CC}">
              <c16:uniqueId val="{00000005-C91F-4DFC-9546-BB8BB9E83BFD}"/>
            </c:ext>
          </c:extLst>
        </c:ser>
        <c:ser>
          <c:idx val="5"/>
          <c:order val="6"/>
          <c:tx>
            <c:strRef>
              <c:f>CNS!$BC$154</c:f>
              <c:strCache>
                <c:ptCount val="1"/>
                <c:pt idx="0">
                  <c:v>Imipenem</c:v>
                </c:pt>
              </c:strCache>
            </c:strRef>
          </c:tx>
          <c:spPr>
            <a:solidFill>
              <a:srgbClr val="00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CNS!$BC$155:$BC$170</c:f>
              <c:numCache>
                <c:formatCode>0.00</c:formatCode>
                <c:ptCount val="16"/>
                <c:pt idx="0">
                  <c:v>0</c:v>
                </c:pt>
                <c:pt idx="1">
                  <c:v>0</c:v>
                </c:pt>
                <c:pt idx="2">
                  <c:v>93.548387096774192</c:v>
                </c:pt>
                <c:pt idx="3">
                  <c:v>0</c:v>
                </c:pt>
                <c:pt idx="4">
                  <c:v>1.6129032258064515</c:v>
                </c:pt>
                <c:pt idx="5">
                  <c:v>3.225806451612903</c:v>
                </c:pt>
                <c:pt idx="6">
                  <c:v>0</c:v>
                </c:pt>
                <c:pt idx="7">
                  <c:v>0</c:v>
                </c:pt>
                <c:pt idx="8">
                  <c:v>1.6129032258064515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C91F-4DFC-9546-BB8BB9E83BFD}"/>
            </c:ext>
          </c:extLst>
        </c:ser>
        <c:ser>
          <c:idx val="7"/>
          <c:order val="7"/>
          <c:tx>
            <c:strRef>
              <c:f>CNS!$BD$154</c:f>
              <c:strCache>
                <c:ptCount val="1"/>
                <c:pt idx="0">
                  <c:v>Meropenem</c:v>
                </c:pt>
              </c:strCache>
            </c:strRef>
          </c:tx>
          <c:spPr>
            <a:solidFill>
              <a:srgbClr val="3333FF"/>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CNS!$BD$155:$BD$170</c:f>
              <c:numCache>
                <c:formatCode>0.00</c:formatCode>
                <c:ptCount val="16"/>
                <c:pt idx="0">
                  <c:v>0</c:v>
                </c:pt>
                <c:pt idx="1">
                  <c:v>0</c:v>
                </c:pt>
                <c:pt idx="2">
                  <c:v>36.666666666666664</c:v>
                </c:pt>
                <c:pt idx="3">
                  <c:v>0</c:v>
                </c:pt>
                <c:pt idx="4">
                  <c:v>51.666666666666664</c:v>
                </c:pt>
                <c:pt idx="5">
                  <c:v>6.666666666666667</c:v>
                </c:pt>
                <c:pt idx="6">
                  <c:v>0</c:v>
                </c:pt>
                <c:pt idx="7">
                  <c:v>1.6666666666666667</c:v>
                </c:pt>
                <c:pt idx="8">
                  <c:v>1.6666666666666667</c:v>
                </c:pt>
                <c:pt idx="9">
                  <c:v>1.6666666666666667</c:v>
                </c:pt>
                <c:pt idx="10">
                  <c:v>0</c:v>
                </c:pt>
                <c:pt idx="11">
                  <c:v>0</c:v>
                </c:pt>
                <c:pt idx="12">
                  <c:v>0</c:v>
                </c:pt>
                <c:pt idx="13">
                  <c:v>0</c:v>
                </c:pt>
                <c:pt idx="14">
                  <c:v>0</c:v>
                </c:pt>
                <c:pt idx="15">
                  <c:v>0</c:v>
                </c:pt>
              </c:numCache>
            </c:numRef>
          </c:val>
          <c:extLst>
            <c:ext xmlns:c16="http://schemas.microsoft.com/office/drawing/2014/chart" uri="{C3380CC4-5D6E-409C-BE32-E72D297353CC}">
              <c16:uniqueId val="{00000007-C91F-4DFC-9546-BB8BB9E83BFD}"/>
            </c:ext>
          </c:extLst>
        </c:ser>
        <c:ser>
          <c:idx val="8"/>
          <c:order val="8"/>
          <c:tx>
            <c:strRef>
              <c:f>CNS!$BE$154</c:f>
              <c:strCache>
                <c:ptCount val="1"/>
                <c:pt idx="0">
                  <c:v>Amikacin</c:v>
                </c:pt>
              </c:strCache>
            </c:strRef>
          </c:tx>
          <c:spPr>
            <a:solidFill>
              <a:srgbClr val="99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CNS!$BE$155:$BE$170</c:f>
              <c:numCache>
                <c:formatCode>0.00</c:formatCode>
                <c:ptCount val="16"/>
                <c:pt idx="0">
                  <c:v>0</c:v>
                </c:pt>
                <c:pt idx="1">
                  <c:v>0</c:v>
                </c:pt>
                <c:pt idx="2">
                  <c:v>0</c:v>
                </c:pt>
                <c:pt idx="3">
                  <c:v>0</c:v>
                </c:pt>
                <c:pt idx="4">
                  <c:v>55.172413793103445</c:v>
                </c:pt>
                <c:pt idx="5">
                  <c:v>0</c:v>
                </c:pt>
                <c:pt idx="6">
                  <c:v>31.03448275862069</c:v>
                </c:pt>
                <c:pt idx="7">
                  <c:v>3.4482758620689653</c:v>
                </c:pt>
                <c:pt idx="8">
                  <c:v>3.4482758620689653</c:v>
                </c:pt>
                <c:pt idx="9">
                  <c:v>5.1724137931034484</c:v>
                </c:pt>
                <c:pt idx="10">
                  <c:v>0</c:v>
                </c:pt>
                <c:pt idx="11">
                  <c:v>0</c:v>
                </c:pt>
                <c:pt idx="12">
                  <c:v>0</c:v>
                </c:pt>
                <c:pt idx="13">
                  <c:v>1.7241379310344827</c:v>
                </c:pt>
                <c:pt idx="14">
                  <c:v>0</c:v>
                </c:pt>
                <c:pt idx="15">
                  <c:v>0</c:v>
                </c:pt>
              </c:numCache>
            </c:numRef>
          </c:val>
          <c:extLst>
            <c:ext xmlns:c16="http://schemas.microsoft.com/office/drawing/2014/chart" uri="{C3380CC4-5D6E-409C-BE32-E72D297353CC}">
              <c16:uniqueId val="{00000008-C91F-4DFC-9546-BB8BB9E83BFD}"/>
            </c:ext>
          </c:extLst>
        </c:ser>
        <c:ser>
          <c:idx val="9"/>
          <c:order val="9"/>
          <c:tx>
            <c:strRef>
              <c:f>CNS!$BF$154</c:f>
              <c:strCache>
                <c:ptCount val="1"/>
                <c:pt idx="0">
                  <c:v>Gentamicin</c:v>
                </c:pt>
              </c:strCache>
            </c:strRef>
          </c:tx>
          <c:spPr>
            <a:solidFill>
              <a:srgbClr val="00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CNS!$BF$155:$BF$170</c:f>
              <c:numCache>
                <c:formatCode>0.00</c:formatCode>
                <c:ptCount val="16"/>
                <c:pt idx="0">
                  <c:v>0</c:v>
                </c:pt>
                <c:pt idx="1">
                  <c:v>0</c:v>
                </c:pt>
                <c:pt idx="2">
                  <c:v>86.206896551724142</c:v>
                </c:pt>
                <c:pt idx="3">
                  <c:v>0</c:v>
                </c:pt>
                <c:pt idx="4">
                  <c:v>1.7241379310344827</c:v>
                </c:pt>
                <c:pt idx="5">
                  <c:v>5.1724137931034484</c:v>
                </c:pt>
                <c:pt idx="6">
                  <c:v>1.7241379310344827</c:v>
                </c:pt>
                <c:pt idx="7">
                  <c:v>0</c:v>
                </c:pt>
                <c:pt idx="8">
                  <c:v>1.7241379310344827</c:v>
                </c:pt>
                <c:pt idx="9">
                  <c:v>0</c:v>
                </c:pt>
                <c:pt idx="10">
                  <c:v>3.4482758620689653</c:v>
                </c:pt>
                <c:pt idx="11">
                  <c:v>0</c:v>
                </c:pt>
                <c:pt idx="12">
                  <c:v>0</c:v>
                </c:pt>
                <c:pt idx="13">
                  <c:v>0</c:v>
                </c:pt>
                <c:pt idx="14">
                  <c:v>0</c:v>
                </c:pt>
                <c:pt idx="15">
                  <c:v>0</c:v>
                </c:pt>
              </c:numCache>
            </c:numRef>
          </c:val>
          <c:extLst>
            <c:ext xmlns:c16="http://schemas.microsoft.com/office/drawing/2014/chart" uri="{C3380CC4-5D6E-409C-BE32-E72D297353CC}">
              <c16:uniqueId val="{00000009-C91F-4DFC-9546-BB8BB9E83BFD}"/>
            </c:ext>
          </c:extLst>
        </c:ser>
        <c:ser>
          <c:idx val="10"/>
          <c:order val="10"/>
          <c:tx>
            <c:strRef>
              <c:f>CNS!$BG$154</c:f>
              <c:strCache>
                <c:ptCount val="1"/>
                <c:pt idx="0">
                  <c:v>Fosfomycin</c:v>
                </c:pt>
              </c:strCache>
            </c:strRef>
          </c:tx>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CNS!$BG$155:$BG$170</c:f>
              <c:numCache>
                <c:formatCode>0.00</c:formatCode>
                <c:ptCount val="16"/>
                <c:pt idx="0">
                  <c:v>0</c:v>
                </c:pt>
                <c:pt idx="1">
                  <c:v>0</c:v>
                </c:pt>
                <c:pt idx="2">
                  <c:v>0</c:v>
                </c:pt>
                <c:pt idx="3">
                  <c:v>0</c:v>
                </c:pt>
                <c:pt idx="4">
                  <c:v>0</c:v>
                </c:pt>
                <c:pt idx="5">
                  <c:v>1.639344262295082</c:v>
                </c:pt>
                <c:pt idx="6">
                  <c:v>0</c:v>
                </c:pt>
                <c:pt idx="7">
                  <c:v>3.278688524590164</c:v>
                </c:pt>
                <c:pt idx="8">
                  <c:v>22.950819672131146</c:v>
                </c:pt>
                <c:pt idx="9">
                  <c:v>32.786885245901637</c:v>
                </c:pt>
                <c:pt idx="10">
                  <c:v>16.393442622950818</c:v>
                </c:pt>
                <c:pt idx="11">
                  <c:v>8.1967213114754092</c:v>
                </c:pt>
                <c:pt idx="12">
                  <c:v>3.278688524590164</c:v>
                </c:pt>
                <c:pt idx="13">
                  <c:v>4.918032786885246</c:v>
                </c:pt>
                <c:pt idx="14">
                  <c:v>6.557377049180328</c:v>
                </c:pt>
                <c:pt idx="15">
                  <c:v>0</c:v>
                </c:pt>
              </c:numCache>
            </c:numRef>
          </c:val>
          <c:extLst>
            <c:ext xmlns:c16="http://schemas.microsoft.com/office/drawing/2014/chart" uri="{C3380CC4-5D6E-409C-BE32-E72D297353CC}">
              <c16:uniqueId val="{0000000A-C91F-4DFC-9546-BB8BB9E83BFD}"/>
            </c:ext>
          </c:extLst>
        </c:ser>
        <c:ser>
          <c:idx val="11"/>
          <c:order val="11"/>
          <c:tx>
            <c:strRef>
              <c:f>CNS!$BH$154</c:f>
              <c:strCache>
                <c:ptCount val="1"/>
                <c:pt idx="0">
                  <c:v>Cotrimoxazol</c:v>
                </c:pt>
              </c:strCache>
            </c:strRef>
          </c:tx>
          <c:spPr>
            <a:solidFill>
              <a:srgbClr val="00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CNS!$BH$155:$BH$170</c:f>
              <c:numCache>
                <c:formatCode>0.00</c:formatCode>
                <c:ptCount val="16"/>
                <c:pt idx="0">
                  <c:v>0</c:v>
                </c:pt>
                <c:pt idx="1">
                  <c:v>0</c:v>
                </c:pt>
                <c:pt idx="2">
                  <c:v>54.098360655737707</c:v>
                </c:pt>
                <c:pt idx="3">
                  <c:v>0</c:v>
                </c:pt>
                <c:pt idx="4">
                  <c:v>26.229508196721312</c:v>
                </c:pt>
                <c:pt idx="5">
                  <c:v>4.918032786885246</c:v>
                </c:pt>
                <c:pt idx="6">
                  <c:v>4.918032786885246</c:v>
                </c:pt>
                <c:pt idx="7">
                  <c:v>1.639344262295082</c:v>
                </c:pt>
                <c:pt idx="8">
                  <c:v>1.639344262295082</c:v>
                </c:pt>
                <c:pt idx="9">
                  <c:v>0</c:v>
                </c:pt>
                <c:pt idx="10">
                  <c:v>0</c:v>
                </c:pt>
                <c:pt idx="11">
                  <c:v>6.557377049180328</c:v>
                </c:pt>
                <c:pt idx="12">
                  <c:v>0</c:v>
                </c:pt>
                <c:pt idx="13">
                  <c:v>0</c:v>
                </c:pt>
                <c:pt idx="14">
                  <c:v>0</c:v>
                </c:pt>
                <c:pt idx="15">
                  <c:v>0</c:v>
                </c:pt>
              </c:numCache>
            </c:numRef>
          </c:val>
          <c:extLst>
            <c:ext xmlns:c16="http://schemas.microsoft.com/office/drawing/2014/chart" uri="{C3380CC4-5D6E-409C-BE32-E72D297353CC}">
              <c16:uniqueId val="{0000000B-C91F-4DFC-9546-BB8BB9E83BFD}"/>
            </c:ext>
          </c:extLst>
        </c:ser>
        <c:ser>
          <c:idx val="12"/>
          <c:order val="12"/>
          <c:tx>
            <c:strRef>
              <c:f>CNS!$BI$154</c:f>
              <c:strCache>
                <c:ptCount val="1"/>
                <c:pt idx="0">
                  <c:v>Ciprofloxacin</c:v>
                </c:pt>
              </c:strCache>
            </c:strRef>
          </c:tx>
          <c:spPr>
            <a:solidFill>
              <a:srgbClr val="003300"/>
            </a:solidFill>
            <a:ln>
              <a:solidFill>
                <a:srgbClr val="00FF00"/>
              </a:solidFill>
            </a:ln>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CNS!$BI$155:$BI$170</c:f>
              <c:numCache>
                <c:formatCode>0.00</c:formatCode>
                <c:ptCount val="16"/>
                <c:pt idx="0">
                  <c:v>0</c:v>
                </c:pt>
                <c:pt idx="1">
                  <c:v>0</c:v>
                </c:pt>
                <c:pt idx="2">
                  <c:v>0</c:v>
                </c:pt>
                <c:pt idx="3">
                  <c:v>6.557377049180328</c:v>
                </c:pt>
                <c:pt idx="4">
                  <c:v>70.491803278688522</c:v>
                </c:pt>
                <c:pt idx="5">
                  <c:v>16.393442622950818</c:v>
                </c:pt>
                <c:pt idx="6">
                  <c:v>1.639344262295082</c:v>
                </c:pt>
                <c:pt idx="7">
                  <c:v>0</c:v>
                </c:pt>
                <c:pt idx="8">
                  <c:v>3.278688524590164</c:v>
                </c:pt>
                <c:pt idx="9">
                  <c:v>1.639344262295082</c:v>
                </c:pt>
                <c:pt idx="10">
                  <c:v>0</c:v>
                </c:pt>
                <c:pt idx="11">
                  <c:v>0</c:v>
                </c:pt>
                <c:pt idx="12">
                  <c:v>0</c:v>
                </c:pt>
                <c:pt idx="13">
                  <c:v>0</c:v>
                </c:pt>
                <c:pt idx="14">
                  <c:v>0</c:v>
                </c:pt>
                <c:pt idx="15">
                  <c:v>0</c:v>
                </c:pt>
              </c:numCache>
            </c:numRef>
          </c:val>
          <c:extLst>
            <c:ext xmlns:c16="http://schemas.microsoft.com/office/drawing/2014/chart" uri="{C3380CC4-5D6E-409C-BE32-E72D297353CC}">
              <c16:uniqueId val="{0000000C-C91F-4DFC-9546-BB8BB9E83BFD}"/>
            </c:ext>
          </c:extLst>
        </c:ser>
        <c:ser>
          <c:idx val="13"/>
          <c:order val="13"/>
          <c:tx>
            <c:strRef>
              <c:f>CNS!$BJ$154</c:f>
              <c:strCache>
                <c:ptCount val="1"/>
                <c:pt idx="0">
                  <c:v>Levofloxacin</c:v>
                </c:pt>
              </c:strCache>
            </c:strRef>
          </c:tx>
          <c:spPr>
            <a:solidFill>
              <a:srgbClr val="3366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CNS!$BJ$155:$BJ$170</c:f>
              <c:numCache>
                <c:formatCode>0.00</c:formatCode>
                <c:ptCount val="16"/>
                <c:pt idx="0">
                  <c:v>0</c:v>
                </c:pt>
                <c:pt idx="1">
                  <c:v>0</c:v>
                </c:pt>
                <c:pt idx="2">
                  <c:v>0</c:v>
                </c:pt>
                <c:pt idx="3">
                  <c:v>6.557377049180328</c:v>
                </c:pt>
                <c:pt idx="4">
                  <c:v>77.049180327868854</c:v>
                </c:pt>
                <c:pt idx="5">
                  <c:v>9.8360655737704921</c:v>
                </c:pt>
                <c:pt idx="6">
                  <c:v>1.639344262295082</c:v>
                </c:pt>
                <c:pt idx="7">
                  <c:v>1.639344262295082</c:v>
                </c:pt>
                <c:pt idx="8">
                  <c:v>3.278688524590164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C91F-4DFC-9546-BB8BB9E83BFD}"/>
            </c:ext>
          </c:extLst>
        </c:ser>
        <c:ser>
          <c:idx val="14"/>
          <c:order val="14"/>
          <c:tx>
            <c:strRef>
              <c:f>CNS!$BK$154</c:f>
              <c:strCache>
                <c:ptCount val="1"/>
                <c:pt idx="0">
                  <c:v>Moxifloxacin</c:v>
                </c:pt>
              </c:strCache>
            </c:strRef>
          </c:tx>
          <c:spPr>
            <a:solidFill>
              <a:srgbClr val="33CC33"/>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CNS!$BK$155:$BK$170</c:f>
              <c:numCache>
                <c:formatCode>0.00</c:formatCode>
                <c:ptCount val="16"/>
                <c:pt idx="0">
                  <c:v>0</c:v>
                </c:pt>
                <c:pt idx="1">
                  <c:v>0</c:v>
                </c:pt>
                <c:pt idx="2">
                  <c:v>0</c:v>
                </c:pt>
                <c:pt idx="3">
                  <c:v>44.26229508196721</c:v>
                </c:pt>
                <c:pt idx="4">
                  <c:v>49.180327868852459</c:v>
                </c:pt>
                <c:pt idx="5">
                  <c:v>1.639344262295082</c:v>
                </c:pt>
                <c:pt idx="6">
                  <c:v>3.278688524590164</c:v>
                </c:pt>
                <c:pt idx="7">
                  <c:v>1.639344262295082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C91F-4DFC-9546-BB8BB9E83BFD}"/>
            </c:ext>
          </c:extLst>
        </c:ser>
        <c:ser>
          <c:idx val="15"/>
          <c:order val="15"/>
          <c:tx>
            <c:strRef>
              <c:f>CNS!$BL$154</c:f>
              <c:strCache>
                <c:ptCount val="1"/>
                <c:pt idx="0">
                  <c:v>Doxycyclin</c:v>
                </c:pt>
              </c:strCache>
            </c:strRef>
          </c:tx>
          <c:spPr>
            <a:solidFill>
              <a:srgbClr val="0066FF"/>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CNS!$BL$155:$BL$170</c:f>
              <c:numCache>
                <c:formatCode>0.00</c:formatCode>
                <c:ptCount val="16"/>
                <c:pt idx="0">
                  <c:v>0</c:v>
                </c:pt>
                <c:pt idx="1">
                  <c:v>0</c:v>
                </c:pt>
                <c:pt idx="2">
                  <c:v>90.163934426229503</c:v>
                </c:pt>
                <c:pt idx="3">
                  <c:v>0</c:v>
                </c:pt>
                <c:pt idx="4">
                  <c:v>4.918032786885246</c:v>
                </c:pt>
                <c:pt idx="5">
                  <c:v>0</c:v>
                </c:pt>
                <c:pt idx="6">
                  <c:v>0</c:v>
                </c:pt>
                <c:pt idx="7">
                  <c:v>0</c:v>
                </c:pt>
                <c:pt idx="8">
                  <c:v>4.918032786885246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C91F-4DFC-9546-BB8BB9E83BFD}"/>
            </c:ext>
          </c:extLst>
        </c:ser>
        <c:ser>
          <c:idx val="16"/>
          <c:order val="16"/>
          <c:tx>
            <c:strRef>
              <c:f>CNS!$BM$154</c:f>
              <c:strCache>
                <c:ptCount val="1"/>
                <c:pt idx="0">
                  <c:v>Rifampicin</c:v>
                </c:pt>
              </c:strCache>
            </c:strRef>
          </c:tx>
          <c:spPr>
            <a:solidFill>
              <a:srgbClr val="FF66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CNS!$BM$155:$BM$170</c:f>
              <c:numCache>
                <c:formatCode>0.00</c:formatCode>
                <c:ptCount val="16"/>
                <c:pt idx="0">
                  <c:v>0</c:v>
                </c:pt>
                <c:pt idx="1">
                  <c:v>91.803278688524586</c:v>
                </c:pt>
                <c:pt idx="2">
                  <c:v>6.557377049180328</c:v>
                </c:pt>
                <c:pt idx="3">
                  <c:v>0</c:v>
                </c:pt>
                <c:pt idx="4">
                  <c:v>0</c:v>
                </c:pt>
                <c:pt idx="5">
                  <c:v>0</c:v>
                </c:pt>
                <c:pt idx="6">
                  <c:v>0</c:v>
                </c:pt>
                <c:pt idx="7">
                  <c:v>1.639344262295082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C91F-4DFC-9546-BB8BB9E83BFD}"/>
            </c:ext>
          </c:extLst>
        </c:ser>
        <c:ser>
          <c:idx val="17"/>
          <c:order val="17"/>
          <c:tx>
            <c:strRef>
              <c:f>CNS!$BN$154</c:f>
              <c:strCache>
                <c:ptCount val="1"/>
                <c:pt idx="0">
                  <c:v>Daptomycin</c:v>
                </c:pt>
              </c:strCache>
            </c:strRef>
          </c:tx>
          <c:spPr>
            <a:solidFill>
              <a:srgbClr val="CC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CNS!$BN$155:$BN$170</c:f>
              <c:numCache>
                <c:formatCode>0.00</c:formatCode>
                <c:ptCount val="16"/>
                <c:pt idx="0">
                  <c:v>0</c:v>
                </c:pt>
                <c:pt idx="1">
                  <c:v>0</c:v>
                </c:pt>
                <c:pt idx="2">
                  <c:v>0</c:v>
                </c:pt>
                <c:pt idx="3">
                  <c:v>3.3333333333333335</c:v>
                </c:pt>
                <c:pt idx="4">
                  <c:v>35</c:v>
                </c:pt>
                <c:pt idx="5">
                  <c:v>60</c:v>
                </c:pt>
                <c:pt idx="6">
                  <c:v>1.6666666666666667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91F-4DFC-9546-BB8BB9E83BFD}"/>
            </c:ext>
          </c:extLst>
        </c:ser>
        <c:ser>
          <c:idx val="18"/>
          <c:order val="18"/>
          <c:tx>
            <c:strRef>
              <c:f>CNS!$BO$154</c:f>
              <c:strCache>
                <c:ptCount val="1"/>
                <c:pt idx="0">
                  <c:v>Roxythromycin</c:v>
                </c:pt>
              </c:strCache>
            </c:strRef>
          </c:tx>
          <c:spPr>
            <a:solidFill>
              <a:srgbClr val="0033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CNS!$BO$155:$BO$170</c:f>
              <c:numCache>
                <c:formatCode>0.00</c:formatCode>
                <c:ptCount val="16"/>
                <c:pt idx="0">
                  <c:v>0</c:v>
                </c:pt>
                <c:pt idx="1">
                  <c:v>0</c:v>
                </c:pt>
                <c:pt idx="2">
                  <c:v>44.26229508196721</c:v>
                </c:pt>
                <c:pt idx="3">
                  <c:v>0</c:v>
                </c:pt>
                <c:pt idx="4">
                  <c:v>37.704918032786885</c:v>
                </c:pt>
                <c:pt idx="5">
                  <c:v>4.918032786885246</c:v>
                </c:pt>
                <c:pt idx="6">
                  <c:v>0</c:v>
                </c:pt>
                <c:pt idx="7">
                  <c:v>0</c:v>
                </c:pt>
                <c:pt idx="8">
                  <c:v>0</c:v>
                </c:pt>
                <c:pt idx="9">
                  <c:v>3.278688524590164</c:v>
                </c:pt>
                <c:pt idx="10">
                  <c:v>1.639344262295082</c:v>
                </c:pt>
                <c:pt idx="11">
                  <c:v>8.1967213114754092</c:v>
                </c:pt>
                <c:pt idx="12">
                  <c:v>0</c:v>
                </c:pt>
                <c:pt idx="13">
                  <c:v>0</c:v>
                </c:pt>
                <c:pt idx="14">
                  <c:v>0</c:v>
                </c:pt>
                <c:pt idx="15">
                  <c:v>0</c:v>
                </c:pt>
              </c:numCache>
            </c:numRef>
          </c:val>
          <c:extLst>
            <c:ext xmlns:c16="http://schemas.microsoft.com/office/drawing/2014/chart" uri="{C3380CC4-5D6E-409C-BE32-E72D297353CC}">
              <c16:uniqueId val="{00000012-C91F-4DFC-9546-BB8BB9E83BFD}"/>
            </c:ext>
          </c:extLst>
        </c:ser>
        <c:ser>
          <c:idx val="19"/>
          <c:order val="19"/>
          <c:tx>
            <c:strRef>
              <c:f>CNS!$BP$154</c:f>
              <c:strCache>
                <c:ptCount val="1"/>
                <c:pt idx="0">
                  <c:v>Clindamycin</c:v>
                </c:pt>
              </c:strCache>
            </c:strRef>
          </c:tx>
          <c:spPr>
            <a:solidFill>
              <a:srgbClr val="0066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CNS!$BP$155:$BP$170</c:f>
              <c:numCache>
                <c:formatCode>0.00</c:formatCode>
                <c:ptCount val="16"/>
                <c:pt idx="0">
                  <c:v>0</c:v>
                </c:pt>
                <c:pt idx="1">
                  <c:v>1.6129032258064515</c:v>
                </c:pt>
                <c:pt idx="2">
                  <c:v>35.483870967741936</c:v>
                </c:pt>
                <c:pt idx="3">
                  <c:v>50</c:v>
                </c:pt>
                <c:pt idx="4">
                  <c:v>1.6129032258064515</c:v>
                </c:pt>
                <c:pt idx="5">
                  <c:v>1.6129032258064515</c:v>
                </c:pt>
                <c:pt idx="6">
                  <c:v>1.6129032258064515</c:v>
                </c:pt>
                <c:pt idx="7">
                  <c:v>3.225806451612903</c:v>
                </c:pt>
                <c:pt idx="8">
                  <c:v>0</c:v>
                </c:pt>
                <c:pt idx="9">
                  <c:v>4.838709677419355</c:v>
                </c:pt>
                <c:pt idx="10">
                  <c:v>0</c:v>
                </c:pt>
                <c:pt idx="11">
                  <c:v>0</c:v>
                </c:pt>
                <c:pt idx="12">
                  <c:v>0</c:v>
                </c:pt>
                <c:pt idx="13">
                  <c:v>0</c:v>
                </c:pt>
                <c:pt idx="14">
                  <c:v>0</c:v>
                </c:pt>
                <c:pt idx="15">
                  <c:v>0</c:v>
                </c:pt>
              </c:numCache>
            </c:numRef>
          </c:val>
          <c:extLst>
            <c:ext xmlns:c16="http://schemas.microsoft.com/office/drawing/2014/chart" uri="{C3380CC4-5D6E-409C-BE32-E72D297353CC}">
              <c16:uniqueId val="{00000013-C91F-4DFC-9546-BB8BB9E83BFD}"/>
            </c:ext>
          </c:extLst>
        </c:ser>
        <c:ser>
          <c:idx val="20"/>
          <c:order val="20"/>
          <c:tx>
            <c:strRef>
              <c:f>CNS!$BQ$154</c:f>
              <c:strCache>
                <c:ptCount val="1"/>
                <c:pt idx="0">
                  <c:v>Linezolid</c:v>
                </c:pt>
              </c:strCache>
            </c:strRef>
          </c:tx>
          <c:spPr>
            <a:solidFill>
              <a:srgbClr val="FF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CNS!$BQ$155:$BQ$170</c:f>
              <c:numCache>
                <c:formatCode>0.00</c:formatCode>
                <c:ptCount val="16"/>
                <c:pt idx="0">
                  <c:v>0</c:v>
                </c:pt>
                <c:pt idx="1">
                  <c:v>0</c:v>
                </c:pt>
                <c:pt idx="2">
                  <c:v>0</c:v>
                </c:pt>
                <c:pt idx="3">
                  <c:v>0</c:v>
                </c:pt>
                <c:pt idx="4">
                  <c:v>0</c:v>
                </c:pt>
                <c:pt idx="5">
                  <c:v>67.213114754098356</c:v>
                </c:pt>
                <c:pt idx="6">
                  <c:v>29.508196721311474</c:v>
                </c:pt>
                <c:pt idx="7">
                  <c:v>3.278688524590164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91F-4DFC-9546-BB8BB9E83BFD}"/>
            </c:ext>
          </c:extLst>
        </c:ser>
        <c:ser>
          <c:idx val="21"/>
          <c:order val="21"/>
          <c:tx>
            <c:strRef>
              <c:f>CNS!$BR$154</c:f>
              <c:strCache>
                <c:ptCount val="1"/>
                <c:pt idx="0">
                  <c:v>Vancomycin</c:v>
                </c:pt>
              </c:strCache>
            </c:strRef>
          </c:tx>
          <c:spPr>
            <a:solidFill>
              <a:srgbClr val="CCCC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CNS!$BR$155:$BR$170</c:f>
              <c:numCache>
                <c:formatCode>0.00</c:formatCode>
                <c:ptCount val="16"/>
                <c:pt idx="0">
                  <c:v>0</c:v>
                </c:pt>
                <c:pt idx="1">
                  <c:v>0</c:v>
                </c:pt>
                <c:pt idx="2">
                  <c:v>0</c:v>
                </c:pt>
                <c:pt idx="3">
                  <c:v>0</c:v>
                </c:pt>
                <c:pt idx="4">
                  <c:v>0</c:v>
                </c:pt>
                <c:pt idx="5">
                  <c:v>75.409836065573771</c:v>
                </c:pt>
                <c:pt idx="6">
                  <c:v>21.311475409836067</c:v>
                </c:pt>
                <c:pt idx="7">
                  <c:v>3.278688524590164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91F-4DFC-9546-BB8BB9E83BFD}"/>
            </c:ext>
          </c:extLst>
        </c:ser>
        <c:ser>
          <c:idx val="23"/>
          <c:order val="22"/>
          <c:tx>
            <c:strRef>
              <c:f>CNS!$BS$154</c:f>
              <c:strCache>
                <c:ptCount val="1"/>
                <c:pt idx="0">
                  <c:v>Teicoplanin</c:v>
                </c:pt>
              </c:strCache>
            </c:strRef>
          </c:tx>
          <c:spPr>
            <a:solidFill>
              <a:srgbClr val="3366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CNS!$BS$155:$BS$170</c:f>
              <c:numCache>
                <c:formatCode>0.00</c:formatCode>
                <c:ptCount val="16"/>
                <c:pt idx="0">
                  <c:v>0</c:v>
                </c:pt>
                <c:pt idx="1">
                  <c:v>0</c:v>
                </c:pt>
                <c:pt idx="2">
                  <c:v>0</c:v>
                </c:pt>
                <c:pt idx="3">
                  <c:v>88.52459016393442</c:v>
                </c:pt>
                <c:pt idx="4">
                  <c:v>0</c:v>
                </c:pt>
                <c:pt idx="5">
                  <c:v>4.918032786885246</c:v>
                </c:pt>
                <c:pt idx="6">
                  <c:v>4.918032786885246</c:v>
                </c:pt>
                <c:pt idx="7">
                  <c:v>1.639344262295082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C91F-4DFC-9546-BB8BB9E83BFD}"/>
            </c:ext>
          </c:extLst>
        </c:ser>
        <c:ser>
          <c:idx val="22"/>
          <c:order val="23"/>
          <c:tx>
            <c:strRef>
              <c:f>CNS!$BT$154</c:f>
              <c:strCache>
                <c:ptCount val="1"/>
                <c:pt idx="0">
                  <c:v>Tigecyclin</c:v>
                </c:pt>
              </c:strCache>
            </c:strRef>
          </c:tx>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CNS!$BT$155:$BT$170</c:f>
              <c:numCache>
                <c:formatCode>0.00</c:formatCode>
                <c:ptCount val="16"/>
                <c:pt idx="0">
                  <c:v>0</c:v>
                </c:pt>
                <c:pt idx="1">
                  <c:v>85.245901639344268</c:v>
                </c:pt>
                <c:pt idx="2">
                  <c:v>0</c:v>
                </c:pt>
                <c:pt idx="3">
                  <c:v>8.1967213114754092</c:v>
                </c:pt>
                <c:pt idx="4">
                  <c:v>4.918032786885246</c:v>
                </c:pt>
                <c:pt idx="5">
                  <c:v>1.639344262295082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91F-4DFC-9546-BB8BB9E83BFD}"/>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Entero!$AU$395</c:f>
              <c:strCache>
                <c:ptCount val="1"/>
                <c:pt idx="0">
                  <c:v>Ampicillin</c:v>
                </c:pt>
              </c:strCache>
            </c:strRef>
          </c:tx>
          <c:spPr>
            <a:solidFill>
              <a:srgbClr val="FFCC99"/>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Entero!$AU$396:$AU$411</c:f>
              <c:numCache>
                <c:formatCode>0.00</c:formatCode>
                <c:ptCount val="16"/>
                <c:pt idx="0">
                  <c:v>0</c:v>
                </c:pt>
                <c:pt idx="1">
                  <c:v>0</c:v>
                </c:pt>
                <c:pt idx="2">
                  <c:v>0</c:v>
                </c:pt>
                <c:pt idx="3">
                  <c:v>1.0719754977029097</c:v>
                </c:pt>
                <c:pt idx="4">
                  <c:v>0</c:v>
                </c:pt>
                <c:pt idx="5">
                  <c:v>18.989280245022972</c:v>
                </c:pt>
                <c:pt idx="6">
                  <c:v>41.04134762633997</c:v>
                </c:pt>
                <c:pt idx="7">
                  <c:v>5.9724349157733538</c:v>
                </c:pt>
                <c:pt idx="8">
                  <c:v>0.91883614088820831</c:v>
                </c:pt>
                <c:pt idx="9">
                  <c:v>1.0719754977029097</c:v>
                </c:pt>
                <c:pt idx="10">
                  <c:v>1.9908116385911179</c:v>
                </c:pt>
                <c:pt idx="11">
                  <c:v>2.2970903522205206</c:v>
                </c:pt>
                <c:pt idx="12">
                  <c:v>26.646248085758039</c:v>
                </c:pt>
                <c:pt idx="13">
                  <c:v>0</c:v>
                </c:pt>
                <c:pt idx="14">
                  <c:v>0</c:v>
                </c:pt>
                <c:pt idx="15">
                  <c:v>0</c:v>
                </c:pt>
              </c:numCache>
            </c:numRef>
          </c:val>
          <c:extLst>
            <c:ext xmlns:c16="http://schemas.microsoft.com/office/drawing/2014/chart" uri="{C3380CC4-5D6E-409C-BE32-E72D297353CC}">
              <c16:uniqueId val="{00000000-A86D-4D40-BFF8-ACC6FB64BA05}"/>
            </c:ext>
          </c:extLst>
        </c:ser>
        <c:ser>
          <c:idx val="4"/>
          <c:order val="1"/>
          <c:tx>
            <c:strRef>
              <c:f>Entero!$AV$395</c:f>
              <c:strCache>
                <c:ptCount val="1"/>
                <c:pt idx="0">
                  <c:v>Ampicillin/ Sulbactam</c:v>
                </c:pt>
              </c:strCache>
            </c:strRef>
          </c:tx>
          <c:spPr>
            <a:solidFill>
              <a:srgbClr val="FFFF00"/>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Entero!$AV$396:$AV$411</c:f>
              <c:numCache>
                <c:formatCode>0.00</c:formatCode>
                <c:ptCount val="16"/>
                <c:pt idx="0">
                  <c:v>0</c:v>
                </c:pt>
                <c:pt idx="1">
                  <c:v>0</c:v>
                </c:pt>
                <c:pt idx="2">
                  <c:v>0</c:v>
                </c:pt>
                <c:pt idx="3">
                  <c:v>3.215926493108729</c:v>
                </c:pt>
                <c:pt idx="4">
                  <c:v>0</c:v>
                </c:pt>
                <c:pt idx="5">
                  <c:v>30.321592649310873</c:v>
                </c:pt>
                <c:pt idx="6">
                  <c:v>40.428790199081163</c:v>
                </c:pt>
                <c:pt idx="7">
                  <c:v>6.8912710566615623</c:v>
                </c:pt>
                <c:pt idx="8">
                  <c:v>6.5849923430321589</c:v>
                </c:pt>
                <c:pt idx="9">
                  <c:v>3.9816232771822357</c:v>
                </c:pt>
                <c:pt idx="10">
                  <c:v>3.215926493108729</c:v>
                </c:pt>
                <c:pt idx="11">
                  <c:v>2.6033690658499236</c:v>
                </c:pt>
                <c:pt idx="12">
                  <c:v>2.7565084226646248</c:v>
                </c:pt>
                <c:pt idx="13">
                  <c:v>0</c:v>
                </c:pt>
                <c:pt idx="14">
                  <c:v>0</c:v>
                </c:pt>
                <c:pt idx="15">
                  <c:v>0</c:v>
                </c:pt>
              </c:numCache>
            </c:numRef>
          </c:val>
          <c:extLst>
            <c:ext xmlns:c16="http://schemas.microsoft.com/office/drawing/2014/chart" uri="{C3380CC4-5D6E-409C-BE32-E72D297353CC}">
              <c16:uniqueId val="{00000001-A86D-4D40-BFF8-ACC6FB64BA05}"/>
            </c:ext>
          </c:extLst>
        </c:ser>
        <c:ser>
          <c:idx val="5"/>
          <c:order val="2"/>
          <c:tx>
            <c:strRef>
              <c:f>Entero!$AW$395</c:f>
              <c:strCache>
                <c:ptCount val="1"/>
                <c:pt idx="0">
                  <c:v>Piperacillin</c:v>
                </c:pt>
              </c:strCache>
            </c:strRef>
          </c:tx>
          <c:spPr>
            <a:solidFill>
              <a:srgbClr val="660066"/>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Entero!$AW$396:$AW$411</c:f>
              <c:numCache>
                <c:formatCode>0.00</c:formatCode>
                <c:ptCount val="16"/>
                <c:pt idx="0">
                  <c:v>0</c:v>
                </c:pt>
                <c:pt idx="1">
                  <c:v>0</c:v>
                </c:pt>
                <c:pt idx="2">
                  <c:v>0</c:v>
                </c:pt>
                <c:pt idx="3">
                  <c:v>0</c:v>
                </c:pt>
                <c:pt idx="4">
                  <c:v>67.993874425727412</c:v>
                </c:pt>
                <c:pt idx="5">
                  <c:v>0</c:v>
                </c:pt>
                <c:pt idx="6">
                  <c:v>3.9816232771822357</c:v>
                </c:pt>
                <c:pt idx="7">
                  <c:v>2.1439509954058193</c:v>
                </c:pt>
                <c:pt idx="8">
                  <c:v>2.6033690658499236</c:v>
                </c:pt>
                <c:pt idx="9">
                  <c:v>1.6845329249617151</c:v>
                </c:pt>
                <c:pt idx="10">
                  <c:v>1.5313935681470139</c:v>
                </c:pt>
                <c:pt idx="11">
                  <c:v>1.8376722817764166</c:v>
                </c:pt>
                <c:pt idx="12">
                  <c:v>3.215926493108729</c:v>
                </c:pt>
                <c:pt idx="13">
                  <c:v>15.007656967840735</c:v>
                </c:pt>
                <c:pt idx="14">
                  <c:v>0</c:v>
                </c:pt>
                <c:pt idx="15">
                  <c:v>0</c:v>
                </c:pt>
              </c:numCache>
            </c:numRef>
          </c:val>
          <c:extLst>
            <c:ext xmlns:c16="http://schemas.microsoft.com/office/drawing/2014/chart" uri="{C3380CC4-5D6E-409C-BE32-E72D297353CC}">
              <c16:uniqueId val="{00000002-A86D-4D40-BFF8-ACC6FB64BA05}"/>
            </c:ext>
          </c:extLst>
        </c:ser>
        <c:ser>
          <c:idx val="6"/>
          <c:order val="3"/>
          <c:tx>
            <c:strRef>
              <c:f>Entero!$AX$395</c:f>
              <c:strCache>
                <c:ptCount val="1"/>
                <c:pt idx="0">
                  <c:v>Piperacillin/ Tazobactam</c:v>
                </c:pt>
              </c:strCache>
            </c:strRef>
          </c:tx>
          <c:spPr>
            <a:solidFill>
              <a:srgbClr val="CC00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Entero!$AX$396:$AX$411</c:f>
              <c:numCache>
                <c:formatCode>0.00</c:formatCode>
                <c:ptCount val="16"/>
                <c:pt idx="0">
                  <c:v>0</c:v>
                </c:pt>
                <c:pt idx="1">
                  <c:v>0</c:v>
                </c:pt>
                <c:pt idx="2">
                  <c:v>0</c:v>
                </c:pt>
                <c:pt idx="3">
                  <c:v>0</c:v>
                </c:pt>
                <c:pt idx="4">
                  <c:v>94.027565084226651</c:v>
                </c:pt>
                <c:pt idx="5">
                  <c:v>0</c:v>
                </c:pt>
                <c:pt idx="6">
                  <c:v>2.9096477794793261</c:v>
                </c:pt>
                <c:pt idx="7">
                  <c:v>0.91883614088820831</c:v>
                </c:pt>
                <c:pt idx="8">
                  <c:v>1.5313935681470139</c:v>
                </c:pt>
                <c:pt idx="9">
                  <c:v>0.15313935681470137</c:v>
                </c:pt>
                <c:pt idx="10">
                  <c:v>0.15313935681470137</c:v>
                </c:pt>
                <c:pt idx="11">
                  <c:v>0.15313935681470137</c:v>
                </c:pt>
                <c:pt idx="12">
                  <c:v>0</c:v>
                </c:pt>
                <c:pt idx="13">
                  <c:v>0.15313935681470137</c:v>
                </c:pt>
                <c:pt idx="14">
                  <c:v>0</c:v>
                </c:pt>
                <c:pt idx="15">
                  <c:v>0</c:v>
                </c:pt>
              </c:numCache>
            </c:numRef>
          </c:val>
          <c:extLst>
            <c:ext xmlns:c16="http://schemas.microsoft.com/office/drawing/2014/chart" uri="{C3380CC4-5D6E-409C-BE32-E72D297353CC}">
              <c16:uniqueId val="{00000003-A86D-4D40-BFF8-ACC6FB64BA05}"/>
            </c:ext>
          </c:extLst>
        </c:ser>
        <c:ser>
          <c:idx val="7"/>
          <c:order val="4"/>
          <c:tx>
            <c:strRef>
              <c:f>Entero!$AY$395</c:f>
              <c:strCache>
                <c:ptCount val="1"/>
                <c:pt idx="0">
                  <c:v>Aztreonam</c:v>
                </c:pt>
              </c:strCache>
            </c:strRef>
          </c:tx>
          <c:spPr>
            <a:solidFill>
              <a:srgbClr val="FF66FF"/>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Entero!$AY$396:$AY$411</c:f>
              <c:numCache>
                <c:formatCode>0.00</c:formatCode>
                <c:ptCount val="16"/>
                <c:pt idx="0">
                  <c:v>0</c:v>
                </c:pt>
                <c:pt idx="1">
                  <c:v>0</c:v>
                </c:pt>
                <c:pt idx="2">
                  <c:v>0</c:v>
                </c:pt>
                <c:pt idx="3">
                  <c:v>88.632872503840247</c:v>
                </c:pt>
                <c:pt idx="4">
                  <c:v>0.15360983102918588</c:v>
                </c:pt>
                <c:pt idx="5">
                  <c:v>4.301075268817204</c:v>
                </c:pt>
                <c:pt idx="6">
                  <c:v>1.075268817204301</c:v>
                </c:pt>
                <c:pt idx="7">
                  <c:v>0.76804915514592931</c:v>
                </c:pt>
                <c:pt idx="8">
                  <c:v>0.76804915514592931</c:v>
                </c:pt>
                <c:pt idx="9">
                  <c:v>0</c:v>
                </c:pt>
                <c:pt idx="10">
                  <c:v>0.15360983102918588</c:v>
                </c:pt>
                <c:pt idx="11">
                  <c:v>4.1474654377880187</c:v>
                </c:pt>
                <c:pt idx="12">
                  <c:v>0</c:v>
                </c:pt>
                <c:pt idx="13">
                  <c:v>0</c:v>
                </c:pt>
                <c:pt idx="14">
                  <c:v>0</c:v>
                </c:pt>
                <c:pt idx="15">
                  <c:v>0</c:v>
                </c:pt>
              </c:numCache>
            </c:numRef>
          </c:val>
          <c:extLst>
            <c:ext xmlns:c16="http://schemas.microsoft.com/office/drawing/2014/chart" uri="{C3380CC4-5D6E-409C-BE32-E72D297353CC}">
              <c16:uniqueId val="{00000004-A86D-4D40-BFF8-ACC6FB64BA05}"/>
            </c:ext>
          </c:extLst>
        </c:ser>
        <c:ser>
          <c:idx val="9"/>
          <c:order val="5"/>
          <c:tx>
            <c:strRef>
              <c:f>Entero!$AZ$395</c:f>
              <c:strCache>
                <c:ptCount val="1"/>
                <c:pt idx="0">
                  <c:v>Cefotaxim</c:v>
                </c:pt>
              </c:strCache>
            </c:strRef>
          </c:tx>
          <c:spPr>
            <a:solidFill>
              <a:srgbClr val="0000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Entero!$AZ$396:$AZ$411</c:f>
              <c:numCache>
                <c:formatCode>0.00</c:formatCode>
                <c:ptCount val="16"/>
                <c:pt idx="0">
                  <c:v>0</c:v>
                </c:pt>
                <c:pt idx="1">
                  <c:v>93.874425727411946</c:v>
                </c:pt>
                <c:pt idx="2">
                  <c:v>0.61255742725880546</c:v>
                </c:pt>
                <c:pt idx="3">
                  <c:v>1.2251148545176109</c:v>
                </c:pt>
                <c:pt idx="4">
                  <c:v>0.61255742725880546</c:v>
                </c:pt>
                <c:pt idx="5">
                  <c:v>0.45941807044410415</c:v>
                </c:pt>
                <c:pt idx="6">
                  <c:v>0.91883614088820831</c:v>
                </c:pt>
                <c:pt idx="7">
                  <c:v>0.45941807044410415</c:v>
                </c:pt>
                <c:pt idx="8">
                  <c:v>0.30627871362940273</c:v>
                </c:pt>
                <c:pt idx="9">
                  <c:v>0.45941807044410415</c:v>
                </c:pt>
                <c:pt idx="10">
                  <c:v>1.0719754977029097</c:v>
                </c:pt>
                <c:pt idx="11">
                  <c:v>0</c:v>
                </c:pt>
                <c:pt idx="12">
                  <c:v>0</c:v>
                </c:pt>
                <c:pt idx="13">
                  <c:v>0</c:v>
                </c:pt>
                <c:pt idx="14">
                  <c:v>0</c:v>
                </c:pt>
                <c:pt idx="15">
                  <c:v>0</c:v>
                </c:pt>
              </c:numCache>
            </c:numRef>
          </c:val>
          <c:extLst>
            <c:ext xmlns:c16="http://schemas.microsoft.com/office/drawing/2014/chart" uri="{C3380CC4-5D6E-409C-BE32-E72D297353CC}">
              <c16:uniqueId val="{00000005-A86D-4D40-BFF8-ACC6FB64BA05}"/>
            </c:ext>
          </c:extLst>
        </c:ser>
        <c:ser>
          <c:idx val="10"/>
          <c:order val="6"/>
          <c:tx>
            <c:strRef>
              <c:f>Entero!$BA$395</c:f>
              <c:strCache>
                <c:ptCount val="1"/>
                <c:pt idx="0">
                  <c:v>Ceftazidim</c:v>
                </c:pt>
              </c:strCache>
            </c:strRef>
          </c:tx>
          <c:spPr>
            <a:solidFill>
              <a:srgbClr val="0066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Entero!$BA$396:$BA$411</c:f>
              <c:numCache>
                <c:formatCode>0.00</c:formatCode>
                <c:ptCount val="16"/>
                <c:pt idx="0">
                  <c:v>0</c:v>
                </c:pt>
                <c:pt idx="1">
                  <c:v>0.15313935681470137</c:v>
                </c:pt>
                <c:pt idx="2">
                  <c:v>0</c:v>
                </c:pt>
                <c:pt idx="3">
                  <c:v>90.658499234303221</c:v>
                </c:pt>
                <c:pt idx="4">
                  <c:v>0</c:v>
                </c:pt>
                <c:pt idx="5">
                  <c:v>3.5222052067381315</c:v>
                </c:pt>
                <c:pt idx="6">
                  <c:v>1.8376722817764166</c:v>
                </c:pt>
                <c:pt idx="7">
                  <c:v>0.76569678407350694</c:v>
                </c:pt>
                <c:pt idx="8">
                  <c:v>1.2251148545176109</c:v>
                </c:pt>
                <c:pt idx="9">
                  <c:v>0.61255742725880546</c:v>
                </c:pt>
                <c:pt idx="10">
                  <c:v>0.45941807044410415</c:v>
                </c:pt>
                <c:pt idx="11">
                  <c:v>0</c:v>
                </c:pt>
                <c:pt idx="12">
                  <c:v>0.76569678407350694</c:v>
                </c:pt>
                <c:pt idx="13">
                  <c:v>0</c:v>
                </c:pt>
                <c:pt idx="14">
                  <c:v>0</c:v>
                </c:pt>
                <c:pt idx="15">
                  <c:v>0</c:v>
                </c:pt>
              </c:numCache>
            </c:numRef>
          </c:val>
          <c:extLst>
            <c:ext xmlns:c16="http://schemas.microsoft.com/office/drawing/2014/chart" uri="{C3380CC4-5D6E-409C-BE32-E72D297353CC}">
              <c16:uniqueId val="{00000006-A86D-4D40-BFF8-ACC6FB64BA05}"/>
            </c:ext>
          </c:extLst>
        </c:ser>
        <c:ser>
          <c:idx val="11"/>
          <c:order val="7"/>
          <c:tx>
            <c:strRef>
              <c:f>Entero!$BB$395</c:f>
              <c:strCache>
                <c:ptCount val="1"/>
                <c:pt idx="0">
                  <c:v>Cefuroxim</c:v>
                </c:pt>
              </c:strCache>
            </c:strRef>
          </c:tx>
          <c:spPr>
            <a:solidFill>
              <a:srgbClr val="33CCFF"/>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Entero!$BB$396:$BB$411</c:f>
              <c:numCache>
                <c:formatCode>0.00</c:formatCode>
                <c:ptCount val="16"/>
                <c:pt idx="0">
                  <c:v>0</c:v>
                </c:pt>
                <c:pt idx="1">
                  <c:v>0</c:v>
                </c:pt>
                <c:pt idx="2">
                  <c:v>0</c:v>
                </c:pt>
                <c:pt idx="3">
                  <c:v>1.0719754977029097</c:v>
                </c:pt>
                <c:pt idx="4">
                  <c:v>0</c:v>
                </c:pt>
                <c:pt idx="5">
                  <c:v>17.151607963246555</c:v>
                </c:pt>
                <c:pt idx="6">
                  <c:v>61.40888208269525</c:v>
                </c:pt>
                <c:pt idx="7">
                  <c:v>13.935681470137826</c:v>
                </c:pt>
                <c:pt idx="8">
                  <c:v>1.5313935681470139</c:v>
                </c:pt>
                <c:pt idx="9">
                  <c:v>1.2251148545176109</c:v>
                </c:pt>
                <c:pt idx="10">
                  <c:v>0.76569678407350694</c:v>
                </c:pt>
                <c:pt idx="11">
                  <c:v>0.30627871362940273</c:v>
                </c:pt>
                <c:pt idx="12">
                  <c:v>2.6033690658499236</c:v>
                </c:pt>
                <c:pt idx="13">
                  <c:v>0</c:v>
                </c:pt>
                <c:pt idx="14">
                  <c:v>0</c:v>
                </c:pt>
                <c:pt idx="15">
                  <c:v>0</c:v>
                </c:pt>
              </c:numCache>
            </c:numRef>
          </c:val>
          <c:extLst>
            <c:ext xmlns:c16="http://schemas.microsoft.com/office/drawing/2014/chart" uri="{C3380CC4-5D6E-409C-BE32-E72D297353CC}">
              <c16:uniqueId val="{00000007-A86D-4D40-BFF8-ACC6FB64BA05}"/>
            </c:ext>
          </c:extLst>
        </c:ser>
        <c:ser>
          <c:idx val="12"/>
          <c:order val="8"/>
          <c:tx>
            <c:strRef>
              <c:f>Entero!$BC$395</c:f>
              <c:strCache>
                <c:ptCount val="1"/>
                <c:pt idx="0">
                  <c:v>Imipenem</c:v>
                </c:pt>
              </c:strCache>
            </c:strRef>
          </c:tx>
          <c:spPr>
            <a:solidFill>
              <a:srgbClr val="00CC00"/>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Entero!$BC$396:$BC$411</c:f>
              <c:numCache>
                <c:formatCode>0.00</c:formatCode>
                <c:ptCount val="16"/>
                <c:pt idx="0">
                  <c:v>0</c:v>
                </c:pt>
                <c:pt idx="1">
                  <c:v>0</c:v>
                </c:pt>
                <c:pt idx="2">
                  <c:v>2.4502297090352219</c:v>
                </c:pt>
                <c:pt idx="3">
                  <c:v>0</c:v>
                </c:pt>
                <c:pt idx="4">
                  <c:v>2.9096477794793261</c:v>
                </c:pt>
                <c:pt idx="5">
                  <c:v>5.0535987748851454</c:v>
                </c:pt>
                <c:pt idx="6">
                  <c:v>23.124042879019907</c:v>
                </c:pt>
                <c:pt idx="7">
                  <c:v>48.085758039816234</c:v>
                </c:pt>
                <c:pt idx="8">
                  <c:v>16.232771822358345</c:v>
                </c:pt>
                <c:pt idx="9">
                  <c:v>1.9908116385911179</c:v>
                </c:pt>
                <c:pt idx="10">
                  <c:v>0.15313935681470137</c:v>
                </c:pt>
                <c:pt idx="11">
                  <c:v>0</c:v>
                </c:pt>
                <c:pt idx="12">
                  <c:v>0</c:v>
                </c:pt>
                <c:pt idx="13">
                  <c:v>0</c:v>
                </c:pt>
                <c:pt idx="14">
                  <c:v>0</c:v>
                </c:pt>
                <c:pt idx="15">
                  <c:v>0</c:v>
                </c:pt>
              </c:numCache>
            </c:numRef>
          </c:val>
          <c:extLst>
            <c:ext xmlns:c16="http://schemas.microsoft.com/office/drawing/2014/chart" uri="{C3380CC4-5D6E-409C-BE32-E72D297353CC}">
              <c16:uniqueId val="{00000008-A86D-4D40-BFF8-ACC6FB64BA05}"/>
            </c:ext>
          </c:extLst>
        </c:ser>
        <c:ser>
          <c:idx val="13"/>
          <c:order val="9"/>
          <c:tx>
            <c:strRef>
              <c:f>Entero!$BD$395</c:f>
              <c:strCache>
                <c:ptCount val="1"/>
                <c:pt idx="0">
                  <c:v>Meropenem</c:v>
                </c:pt>
              </c:strCache>
            </c:strRef>
          </c:tx>
          <c:spPr>
            <a:solidFill>
              <a:schemeClr val="accent6">
                <a:lumMod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Entero!$BD$396:$BD$411</c:f>
              <c:numCache>
                <c:formatCode>0.00</c:formatCode>
                <c:ptCount val="16"/>
                <c:pt idx="0">
                  <c:v>0</c:v>
                </c:pt>
                <c:pt idx="1">
                  <c:v>0</c:v>
                </c:pt>
                <c:pt idx="2">
                  <c:v>94.027565084226651</c:v>
                </c:pt>
                <c:pt idx="3">
                  <c:v>0</c:v>
                </c:pt>
                <c:pt idx="4">
                  <c:v>3.9816232771822357</c:v>
                </c:pt>
                <c:pt idx="5">
                  <c:v>1.5313935681470139</c:v>
                </c:pt>
                <c:pt idx="6">
                  <c:v>0.15313935681470137</c:v>
                </c:pt>
                <c:pt idx="7">
                  <c:v>0.30627871362940273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A86D-4D40-BFF8-ACC6FB64BA05}"/>
            </c:ext>
          </c:extLst>
        </c:ser>
        <c:ser>
          <c:idx val="14"/>
          <c:order val="10"/>
          <c:tx>
            <c:strRef>
              <c:f>Entero!$BE$395</c:f>
              <c:strCache>
                <c:ptCount val="1"/>
                <c:pt idx="0">
                  <c:v>Colistin</c:v>
                </c:pt>
              </c:strCache>
            </c:strRef>
          </c:tx>
          <c:spPr>
            <a:solidFill>
              <a:schemeClr val="accent6">
                <a:lumMod val="75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Entero!$BE$396:$BE$411</c:f>
              <c:numCache>
                <c:formatCode>0.00</c:formatCode>
                <c:ptCount val="16"/>
                <c:pt idx="0">
                  <c:v>0</c:v>
                </c:pt>
                <c:pt idx="1">
                  <c:v>0</c:v>
                </c:pt>
                <c:pt idx="2">
                  <c:v>0</c:v>
                </c:pt>
                <c:pt idx="3">
                  <c:v>0.1610305958132045</c:v>
                </c:pt>
                <c:pt idx="4">
                  <c:v>0</c:v>
                </c:pt>
                <c:pt idx="5">
                  <c:v>0.48309178743961351</c:v>
                </c:pt>
                <c:pt idx="6">
                  <c:v>0.48309178743961351</c:v>
                </c:pt>
                <c:pt idx="7">
                  <c:v>0.1610305958132045</c:v>
                </c:pt>
                <c:pt idx="8">
                  <c:v>0.48309178743961351</c:v>
                </c:pt>
                <c:pt idx="9">
                  <c:v>0</c:v>
                </c:pt>
                <c:pt idx="10">
                  <c:v>98.228663446054753</c:v>
                </c:pt>
                <c:pt idx="11">
                  <c:v>0</c:v>
                </c:pt>
                <c:pt idx="12">
                  <c:v>0</c:v>
                </c:pt>
                <c:pt idx="13">
                  <c:v>0</c:v>
                </c:pt>
                <c:pt idx="14">
                  <c:v>0</c:v>
                </c:pt>
                <c:pt idx="15">
                  <c:v>0</c:v>
                </c:pt>
              </c:numCache>
            </c:numRef>
          </c:val>
          <c:extLst>
            <c:ext xmlns:c16="http://schemas.microsoft.com/office/drawing/2014/chart" uri="{C3380CC4-5D6E-409C-BE32-E72D297353CC}">
              <c16:uniqueId val="{0000000A-A86D-4D40-BFF8-ACC6FB64BA05}"/>
            </c:ext>
          </c:extLst>
        </c:ser>
        <c:ser>
          <c:idx val="15"/>
          <c:order val="11"/>
          <c:tx>
            <c:strRef>
              <c:f>Entero!$BF$395</c:f>
              <c:strCache>
                <c:ptCount val="1"/>
                <c:pt idx="0">
                  <c:v>Amikacin</c:v>
                </c:pt>
              </c:strCache>
            </c:strRef>
          </c:tx>
          <c:spPr>
            <a:solidFill>
              <a:schemeClr val="accent6">
                <a:lumMod val="20000"/>
                <a:lumOff val="8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Entero!$BF$396:$BF$411</c:f>
              <c:numCache>
                <c:formatCode>0.00</c:formatCode>
                <c:ptCount val="16"/>
                <c:pt idx="0">
                  <c:v>0</c:v>
                </c:pt>
                <c:pt idx="1">
                  <c:v>0</c:v>
                </c:pt>
                <c:pt idx="2">
                  <c:v>0</c:v>
                </c:pt>
                <c:pt idx="3">
                  <c:v>0</c:v>
                </c:pt>
                <c:pt idx="4">
                  <c:v>8.2508250825082516</c:v>
                </c:pt>
                <c:pt idx="5">
                  <c:v>0</c:v>
                </c:pt>
                <c:pt idx="6">
                  <c:v>24.422442244224424</c:v>
                </c:pt>
                <c:pt idx="7">
                  <c:v>41.74917491749175</c:v>
                </c:pt>
                <c:pt idx="8" formatCode="General">
                  <c:v>19.801980198019802</c:v>
                </c:pt>
                <c:pt idx="9" formatCode="General">
                  <c:v>3.9603960396039604</c:v>
                </c:pt>
                <c:pt idx="10">
                  <c:v>0.49504950495049505</c:v>
                </c:pt>
                <c:pt idx="11">
                  <c:v>0.33003300330033003</c:v>
                </c:pt>
                <c:pt idx="12">
                  <c:v>0.49504950495049505</c:v>
                </c:pt>
                <c:pt idx="13">
                  <c:v>0.49504950495049505</c:v>
                </c:pt>
                <c:pt idx="14">
                  <c:v>0</c:v>
                </c:pt>
                <c:pt idx="15">
                  <c:v>0</c:v>
                </c:pt>
              </c:numCache>
            </c:numRef>
          </c:val>
          <c:extLst>
            <c:ext xmlns:c16="http://schemas.microsoft.com/office/drawing/2014/chart" uri="{C3380CC4-5D6E-409C-BE32-E72D297353CC}">
              <c16:uniqueId val="{0000000B-A86D-4D40-BFF8-ACC6FB64BA05}"/>
            </c:ext>
          </c:extLst>
        </c:ser>
        <c:ser>
          <c:idx val="16"/>
          <c:order val="12"/>
          <c:tx>
            <c:strRef>
              <c:f>Entero!$BG$395</c:f>
              <c:strCache>
                <c:ptCount val="1"/>
                <c:pt idx="0">
                  <c:v>Gentamicin</c:v>
                </c:pt>
              </c:strCache>
            </c:strRef>
          </c:tx>
          <c:spPr>
            <a:solidFill>
              <a:schemeClr val="bg2">
                <a:lumMod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Entero!$BG$396:$BG$411</c:f>
              <c:numCache>
                <c:formatCode>0.00</c:formatCode>
                <c:ptCount val="16"/>
                <c:pt idx="0">
                  <c:v>0</c:v>
                </c:pt>
                <c:pt idx="1">
                  <c:v>0</c:v>
                </c:pt>
                <c:pt idx="2">
                  <c:v>1.1254019292604502</c:v>
                </c:pt>
                <c:pt idx="3">
                  <c:v>0</c:v>
                </c:pt>
                <c:pt idx="4">
                  <c:v>24.59807073954984</c:v>
                </c:pt>
                <c:pt idx="5">
                  <c:v>48.874598070739552</c:v>
                </c:pt>
                <c:pt idx="6">
                  <c:v>14.630225080385852</c:v>
                </c:pt>
                <c:pt idx="7">
                  <c:v>3.215434083601286</c:v>
                </c:pt>
                <c:pt idx="8">
                  <c:v>2.2508038585209005</c:v>
                </c:pt>
                <c:pt idx="9" formatCode="General">
                  <c:v>1.2861736334405145</c:v>
                </c:pt>
                <c:pt idx="10" formatCode="General">
                  <c:v>4.019292604501608</c:v>
                </c:pt>
                <c:pt idx="11">
                  <c:v>0</c:v>
                </c:pt>
                <c:pt idx="12">
                  <c:v>0</c:v>
                </c:pt>
                <c:pt idx="13">
                  <c:v>0</c:v>
                </c:pt>
                <c:pt idx="14">
                  <c:v>0</c:v>
                </c:pt>
                <c:pt idx="15">
                  <c:v>0</c:v>
                </c:pt>
              </c:numCache>
            </c:numRef>
          </c:val>
          <c:extLst>
            <c:ext xmlns:c16="http://schemas.microsoft.com/office/drawing/2014/chart" uri="{C3380CC4-5D6E-409C-BE32-E72D297353CC}">
              <c16:uniqueId val="{0000000C-A86D-4D40-BFF8-ACC6FB64BA05}"/>
            </c:ext>
          </c:extLst>
        </c:ser>
        <c:ser>
          <c:idx val="17"/>
          <c:order val="13"/>
          <c:tx>
            <c:strRef>
              <c:f>Entero!$BH$395</c:f>
              <c:strCache>
                <c:ptCount val="1"/>
                <c:pt idx="0">
                  <c:v>Tobramycin</c:v>
                </c:pt>
              </c:strCache>
            </c:strRef>
          </c:tx>
          <c:spPr>
            <a:solidFill>
              <a:schemeClr val="accent4">
                <a:lumMod val="75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Entero!$BH$396:$BH$411</c:f>
              <c:numCache>
                <c:formatCode>0.00</c:formatCode>
                <c:ptCount val="16"/>
                <c:pt idx="0">
                  <c:v>0</c:v>
                </c:pt>
                <c:pt idx="1">
                  <c:v>0</c:v>
                </c:pt>
                <c:pt idx="2">
                  <c:v>1.3961605584642234</c:v>
                </c:pt>
                <c:pt idx="3">
                  <c:v>0</c:v>
                </c:pt>
                <c:pt idx="4">
                  <c:v>24.083769633507853</c:v>
                </c:pt>
                <c:pt idx="5">
                  <c:v>46.945898778359513</c:v>
                </c:pt>
                <c:pt idx="6">
                  <c:v>17.452006980802793</c:v>
                </c:pt>
                <c:pt idx="7">
                  <c:v>3.6649214659685865</c:v>
                </c:pt>
                <c:pt idx="8">
                  <c:v>2.4432809773123911</c:v>
                </c:pt>
                <c:pt idx="9">
                  <c:v>2.4432809773123911</c:v>
                </c:pt>
                <c:pt idx="10">
                  <c:v>1.3961605584642234</c:v>
                </c:pt>
                <c:pt idx="11">
                  <c:v>0.17452006980802792</c:v>
                </c:pt>
                <c:pt idx="12">
                  <c:v>0</c:v>
                </c:pt>
                <c:pt idx="13">
                  <c:v>0</c:v>
                </c:pt>
                <c:pt idx="14">
                  <c:v>0</c:v>
                </c:pt>
                <c:pt idx="15">
                  <c:v>0</c:v>
                </c:pt>
              </c:numCache>
            </c:numRef>
          </c:val>
          <c:extLst>
            <c:ext xmlns:c16="http://schemas.microsoft.com/office/drawing/2014/chart" uri="{C3380CC4-5D6E-409C-BE32-E72D297353CC}">
              <c16:uniqueId val="{0000000D-A86D-4D40-BFF8-ACC6FB64BA05}"/>
            </c:ext>
          </c:extLst>
        </c:ser>
        <c:ser>
          <c:idx val="18"/>
          <c:order val="14"/>
          <c:tx>
            <c:strRef>
              <c:f>Entero!$BI$395</c:f>
              <c:strCache>
                <c:ptCount val="1"/>
                <c:pt idx="0">
                  <c:v>Fosfomycin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Entero!$BI$396:$BI$411</c:f>
              <c:numCache>
                <c:formatCode>0.00</c:formatCode>
                <c:ptCount val="16"/>
                <c:pt idx="0">
                  <c:v>0</c:v>
                </c:pt>
                <c:pt idx="1">
                  <c:v>0</c:v>
                </c:pt>
                <c:pt idx="2">
                  <c:v>0</c:v>
                </c:pt>
                <c:pt idx="3">
                  <c:v>0</c:v>
                </c:pt>
                <c:pt idx="4">
                  <c:v>0</c:v>
                </c:pt>
                <c:pt idx="5">
                  <c:v>8.9093701996927805</c:v>
                </c:pt>
                <c:pt idx="6">
                  <c:v>0</c:v>
                </c:pt>
                <c:pt idx="7">
                  <c:v>12.442396313364055</c:v>
                </c:pt>
                <c:pt idx="8">
                  <c:v>18.894009216589861</c:v>
                </c:pt>
                <c:pt idx="9">
                  <c:v>16.743471582181261</c:v>
                </c:pt>
                <c:pt idx="10">
                  <c:v>10.75268817204301</c:v>
                </c:pt>
                <c:pt idx="11">
                  <c:v>9.3701996927803375</c:v>
                </c:pt>
                <c:pt idx="12">
                  <c:v>6.1443932411674345</c:v>
                </c:pt>
                <c:pt idx="13">
                  <c:v>5.9907834101382491</c:v>
                </c:pt>
                <c:pt idx="14">
                  <c:v>10.75268817204301</c:v>
                </c:pt>
                <c:pt idx="15">
                  <c:v>0</c:v>
                </c:pt>
              </c:numCache>
            </c:numRef>
          </c:val>
          <c:extLst>
            <c:ext xmlns:c16="http://schemas.microsoft.com/office/drawing/2014/chart" uri="{C3380CC4-5D6E-409C-BE32-E72D297353CC}">
              <c16:uniqueId val="{0000000E-A86D-4D40-BFF8-ACC6FB64BA05}"/>
            </c:ext>
          </c:extLst>
        </c:ser>
        <c:ser>
          <c:idx val="19"/>
          <c:order val="15"/>
          <c:tx>
            <c:strRef>
              <c:f>Entero!$BJ$395</c:f>
              <c:strCache>
                <c:ptCount val="1"/>
                <c:pt idx="0">
                  <c:v>Cotrimoxazol</c:v>
                </c:pt>
              </c:strCache>
            </c:strRef>
          </c:tx>
          <c:spPr>
            <a:solidFill>
              <a:schemeClr val="accent4">
                <a:lumMod val="60000"/>
                <a:lumOff val="4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Entero!$BJ$396:$BJ$411</c:f>
              <c:numCache>
                <c:formatCode>0.00</c:formatCode>
                <c:ptCount val="16"/>
                <c:pt idx="0">
                  <c:v>0</c:v>
                </c:pt>
                <c:pt idx="1">
                  <c:v>0</c:v>
                </c:pt>
                <c:pt idx="2">
                  <c:v>53.598774885145481</c:v>
                </c:pt>
                <c:pt idx="3">
                  <c:v>0</c:v>
                </c:pt>
                <c:pt idx="4">
                  <c:v>5.9724349157733538</c:v>
                </c:pt>
                <c:pt idx="5">
                  <c:v>1.9908116385911179</c:v>
                </c:pt>
                <c:pt idx="6">
                  <c:v>1.9908116385911179</c:v>
                </c:pt>
                <c:pt idx="7">
                  <c:v>3.6753445635528332</c:v>
                </c:pt>
                <c:pt idx="8">
                  <c:v>3.3690658499234303</c:v>
                </c:pt>
                <c:pt idx="9">
                  <c:v>1.0719754977029097</c:v>
                </c:pt>
                <c:pt idx="10">
                  <c:v>0.61255742725880546</c:v>
                </c:pt>
                <c:pt idx="11">
                  <c:v>27.718223583460951</c:v>
                </c:pt>
                <c:pt idx="12">
                  <c:v>0</c:v>
                </c:pt>
                <c:pt idx="13">
                  <c:v>0</c:v>
                </c:pt>
                <c:pt idx="14">
                  <c:v>0</c:v>
                </c:pt>
                <c:pt idx="15">
                  <c:v>0</c:v>
                </c:pt>
              </c:numCache>
            </c:numRef>
          </c:val>
          <c:extLst>
            <c:ext xmlns:c16="http://schemas.microsoft.com/office/drawing/2014/chart" uri="{C3380CC4-5D6E-409C-BE32-E72D297353CC}">
              <c16:uniqueId val="{0000000F-A86D-4D40-BFF8-ACC6FB64BA05}"/>
            </c:ext>
          </c:extLst>
        </c:ser>
        <c:ser>
          <c:idx val="20"/>
          <c:order val="16"/>
          <c:tx>
            <c:strRef>
              <c:f>Entero!$BK$395</c:f>
              <c:strCache>
                <c:ptCount val="1"/>
                <c:pt idx="0">
                  <c:v>Ciprofloxacin</c:v>
                </c:pt>
              </c:strCache>
            </c:strRef>
          </c:tx>
          <c:spPr>
            <a:solidFill>
              <a:schemeClr val="accent4">
                <a:lumMod val="20000"/>
                <a:lumOff val="8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Entero!$BK$396:$BK$411</c:f>
              <c:numCache>
                <c:formatCode>0.00</c:formatCode>
                <c:ptCount val="16"/>
                <c:pt idx="0">
                  <c:v>0</c:v>
                </c:pt>
                <c:pt idx="1">
                  <c:v>35.22205206738132</c:v>
                </c:pt>
                <c:pt idx="2">
                  <c:v>38.744257274119448</c:v>
                </c:pt>
                <c:pt idx="3">
                  <c:v>9.0352220520673807</c:v>
                </c:pt>
                <c:pt idx="4">
                  <c:v>4.2879019908116387</c:v>
                </c:pt>
                <c:pt idx="5">
                  <c:v>1.3782542113323124</c:v>
                </c:pt>
                <c:pt idx="6">
                  <c:v>2.6033690658499236</c:v>
                </c:pt>
                <c:pt idx="7">
                  <c:v>3.8284839203675345</c:v>
                </c:pt>
                <c:pt idx="8">
                  <c:v>2.7565084226646248</c:v>
                </c:pt>
                <c:pt idx="9">
                  <c:v>2.1439509954058193</c:v>
                </c:pt>
                <c:pt idx="10">
                  <c:v>0</c:v>
                </c:pt>
                <c:pt idx="11">
                  <c:v>0</c:v>
                </c:pt>
                <c:pt idx="12">
                  <c:v>0</c:v>
                </c:pt>
                <c:pt idx="13">
                  <c:v>0</c:v>
                </c:pt>
                <c:pt idx="14">
                  <c:v>0</c:v>
                </c:pt>
                <c:pt idx="15">
                  <c:v>0</c:v>
                </c:pt>
              </c:numCache>
            </c:numRef>
          </c:val>
          <c:extLst>
            <c:ext xmlns:c16="http://schemas.microsoft.com/office/drawing/2014/chart" uri="{C3380CC4-5D6E-409C-BE32-E72D297353CC}">
              <c16:uniqueId val="{00000010-A86D-4D40-BFF8-ACC6FB64BA05}"/>
            </c:ext>
          </c:extLst>
        </c:ser>
        <c:ser>
          <c:idx val="21"/>
          <c:order val="17"/>
          <c:tx>
            <c:strRef>
              <c:f>Entero!$BL$395</c:f>
              <c:strCache>
                <c:ptCount val="1"/>
                <c:pt idx="0">
                  <c:v>Levofloxacin</c:v>
                </c:pt>
              </c:strCache>
            </c:strRef>
          </c:tx>
          <c:spPr>
            <a:solidFill>
              <a:schemeClr val="tx1">
                <a:lumMod val="50000"/>
                <a:lumOff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Entero!$BL$396:$BL$411</c:f>
              <c:numCache>
                <c:formatCode>0.00</c:formatCode>
                <c:ptCount val="16"/>
                <c:pt idx="0">
                  <c:v>0</c:v>
                </c:pt>
                <c:pt idx="1">
                  <c:v>65.390505359877494</c:v>
                </c:pt>
                <c:pt idx="2">
                  <c:v>0.30627871362940273</c:v>
                </c:pt>
                <c:pt idx="3">
                  <c:v>16.385911179173046</c:v>
                </c:pt>
                <c:pt idx="4">
                  <c:v>4.7473200612557429</c:v>
                </c:pt>
                <c:pt idx="5">
                  <c:v>2.4502297090352219</c:v>
                </c:pt>
                <c:pt idx="6">
                  <c:v>2.6033690658499236</c:v>
                </c:pt>
                <c:pt idx="7">
                  <c:v>6.1255742725880555</c:v>
                </c:pt>
                <c:pt idx="8">
                  <c:v>1.3782542113323124</c:v>
                </c:pt>
                <c:pt idx="9">
                  <c:v>0.30627871362940273</c:v>
                </c:pt>
                <c:pt idx="10">
                  <c:v>0.30627871362940273</c:v>
                </c:pt>
                <c:pt idx="11">
                  <c:v>0</c:v>
                </c:pt>
                <c:pt idx="12">
                  <c:v>0</c:v>
                </c:pt>
                <c:pt idx="13">
                  <c:v>0</c:v>
                </c:pt>
                <c:pt idx="14">
                  <c:v>0</c:v>
                </c:pt>
                <c:pt idx="15">
                  <c:v>0</c:v>
                </c:pt>
              </c:numCache>
            </c:numRef>
          </c:val>
          <c:extLst>
            <c:ext xmlns:c16="http://schemas.microsoft.com/office/drawing/2014/chart" uri="{C3380CC4-5D6E-409C-BE32-E72D297353CC}">
              <c16:uniqueId val="{00000011-A86D-4D40-BFF8-ACC6FB64BA05}"/>
            </c:ext>
          </c:extLst>
        </c:ser>
        <c:ser>
          <c:idx val="22"/>
          <c:order val="18"/>
          <c:tx>
            <c:strRef>
              <c:f>Entero!$BM$395</c:f>
              <c:strCache>
                <c:ptCount val="1"/>
                <c:pt idx="0">
                  <c:v>Moxifloxacin</c:v>
                </c:pt>
              </c:strCache>
            </c:strRef>
          </c:tx>
          <c:spPr>
            <a:solidFill>
              <a:srgbClr val="CCFF66"/>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Entero!$BM$396:$BM$411</c:f>
              <c:numCache>
                <c:formatCode>0.00</c:formatCode>
                <c:ptCount val="16"/>
                <c:pt idx="0">
                  <c:v>0</c:v>
                </c:pt>
                <c:pt idx="1">
                  <c:v>0.45941807044410415</c:v>
                </c:pt>
                <c:pt idx="2">
                  <c:v>0.15313935681470137</c:v>
                </c:pt>
                <c:pt idx="3">
                  <c:v>1.5313935681470139</c:v>
                </c:pt>
                <c:pt idx="4">
                  <c:v>45.94180704441041</c:v>
                </c:pt>
                <c:pt idx="5">
                  <c:v>34.762633996937211</c:v>
                </c:pt>
                <c:pt idx="6">
                  <c:v>1.9908116385911179</c:v>
                </c:pt>
                <c:pt idx="7">
                  <c:v>4.7473200612557429</c:v>
                </c:pt>
                <c:pt idx="8">
                  <c:v>1.9908116385911179</c:v>
                </c:pt>
                <c:pt idx="9">
                  <c:v>8.4226646248085757</c:v>
                </c:pt>
                <c:pt idx="10">
                  <c:v>0</c:v>
                </c:pt>
                <c:pt idx="11">
                  <c:v>0</c:v>
                </c:pt>
                <c:pt idx="12">
                  <c:v>0</c:v>
                </c:pt>
                <c:pt idx="13">
                  <c:v>0</c:v>
                </c:pt>
                <c:pt idx="14">
                  <c:v>0</c:v>
                </c:pt>
                <c:pt idx="15">
                  <c:v>0</c:v>
                </c:pt>
              </c:numCache>
            </c:numRef>
          </c:val>
          <c:extLst>
            <c:ext xmlns:c16="http://schemas.microsoft.com/office/drawing/2014/chart" uri="{C3380CC4-5D6E-409C-BE32-E72D297353CC}">
              <c16:uniqueId val="{00000012-A86D-4D40-BFF8-ACC6FB64BA05}"/>
            </c:ext>
          </c:extLst>
        </c:ser>
        <c:ser>
          <c:idx val="0"/>
          <c:order val="19"/>
          <c:tx>
            <c:strRef>
              <c:f>Entero!$BN$395</c:f>
              <c:strCache>
                <c:ptCount val="1"/>
                <c:pt idx="0">
                  <c:v>Doxycyclin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Entero!$BN$396:$BN$411</c:f>
              <c:numCache>
                <c:formatCode>0.00</c:formatCode>
                <c:ptCount val="16"/>
                <c:pt idx="0">
                  <c:v>0</c:v>
                </c:pt>
                <c:pt idx="1">
                  <c:v>0</c:v>
                </c:pt>
                <c:pt idx="2">
                  <c:v>0.15313935681470137</c:v>
                </c:pt>
                <c:pt idx="3">
                  <c:v>0</c:v>
                </c:pt>
                <c:pt idx="4">
                  <c:v>0.15313935681470137</c:v>
                </c:pt>
                <c:pt idx="5">
                  <c:v>0.15313935681470137</c:v>
                </c:pt>
                <c:pt idx="6">
                  <c:v>0.61255742725880546</c:v>
                </c:pt>
                <c:pt idx="7">
                  <c:v>0.91883614088820831</c:v>
                </c:pt>
                <c:pt idx="8">
                  <c:v>1.0719754977029097</c:v>
                </c:pt>
                <c:pt idx="9">
                  <c:v>0.45941807044410415</c:v>
                </c:pt>
                <c:pt idx="10">
                  <c:v>96.477794793261864</c:v>
                </c:pt>
                <c:pt idx="11">
                  <c:v>0</c:v>
                </c:pt>
                <c:pt idx="12">
                  <c:v>0</c:v>
                </c:pt>
                <c:pt idx="13">
                  <c:v>0</c:v>
                </c:pt>
                <c:pt idx="14">
                  <c:v>0</c:v>
                </c:pt>
                <c:pt idx="15">
                  <c:v>0</c:v>
                </c:pt>
              </c:numCache>
            </c:numRef>
          </c:val>
          <c:extLst>
            <c:ext xmlns:c16="http://schemas.microsoft.com/office/drawing/2014/chart" uri="{C3380CC4-5D6E-409C-BE32-E72D297353CC}">
              <c16:uniqueId val="{00000013-A86D-4D40-BFF8-ACC6FB64BA05}"/>
            </c:ext>
          </c:extLst>
        </c:ser>
        <c:ser>
          <c:idx val="1"/>
          <c:order val="20"/>
          <c:tx>
            <c:strRef>
              <c:f>Entero!$BO$395</c:f>
              <c:strCache>
                <c:ptCount val="1"/>
                <c:pt idx="0">
                  <c:v>Tigecyclin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Entero!$BO$396:$BO$411</c:f>
              <c:numCache>
                <c:formatCode>0.00</c:formatCode>
                <c:ptCount val="16"/>
                <c:pt idx="0">
                  <c:v>0</c:v>
                </c:pt>
                <c:pt idx="1">
                  <c:v>0.61255742725880546</c:v>
                </c:pt>
                <c:pt idx="2">
                  <c:v>0</c:v>
                </c:pt>
                <c:pt idx="3">
                  <c:v>0.45941807044410415</c:v>
                </c:pt>
                <c:pt idx="4">
                  <c:v>2.2970903522205206</c:v>
                </c:pt>
                <c:pt idx="5">
                  <c:v>8.5758039816232774</c:v>
                </c:pt>
                <c:pt idx="6">
                  <c:v>57.580398162327718</c:v>
                </c:pt>
                <c:pt idx="7">
                  <c:v>27.105666156202144</c:v>
                </c:pt>
                <c:pt idx="8">
                  <c:v>2.7565084226646248</c:v>
                </c:pt>
                <c:pt idx="9">
                  <c:v>0.61255742725880546</c:v>
                </c:pt>
                <c:pt idx="10">
                  <c:v>0</c:v>
                </c:pt>
                <c:pt idx="11">
                  <c:v>0</c:v>
                </c:pt>
                <c:pt idx="12">
                  <c:v>0</c:v>
                </c:pt>
                <c:pt idx="13">
                  <c:v>0</c:v>
                </c:pt>
                <c:pt idx="14">
                  <c:v>0</c:v>
                </c:pt>
                <c:pt idx="15">
                  <c:v>0</c:v>
                </c:pt>
              </c:numCache>
            </c:numRef>
          </c:val>
          <c:extLst>
            <c:ext xmlns:c16="http://schemas.microsoft.com/office/drawing/2014/chart" uri="{C3380CC4-5D6E-409C-BE32-E72D297353CC}">
              <c16:uniqueId val="{00000014-A86D-4D40-BFF8-ACC6FB64BA05}"/>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CNS!$AW$184</c:f>
              <c:strCache>
                <c:ptCount val="1"/>
                <c:pt idx="0">
                  <c:v>Penicillin G</c:v>
                </c:pt>
              </c:strCache>
            </c:strRef>
          </c:tx>
          <c:spPr>
            <a:solidFill>
              <a:srgbClr val="C000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CNS!$AW$185:$AW$200</c:f>
              <c:numCache>
                <c:formatCode>0.00</c:formatCode>
                <c:ptCount val="16"/>
                <c:pt idx="0">
                  <c:v>0</c:v>
                </c:pt>
                <c:pt idx="1">
                  <c:v>2.0408163265306123</c:v>
                </c:pt>
                <c:pt idx="2">
                  <c:v>0</c:v>
                </c:pt>
                <c:pt idx="3">
                  <c:v>36.734693877551024</c:v>
                </c:pt>
                <c:pt idx="4">
                  <c:v>59.183673469387756</c:v>
                </c:pt>
                <c:pt idx="5">
                  <c:v>0</c:v>
                </c:pt>
                <c:pt idx="6">
                  <c:v>0</c:v>
                </c:pt>
                <c:pt idx="7">
                  <c:v>2.0408163265306123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CDC2-4E68-8A28-2B92B24298FC}"/>
            </c:ext>
          </c:extLst>
        </c:ser>
        <c:ser>
          <c:idx val="1"/>
          <c:order val="1"/>
          <c:tx>
            <c:strRef>
              <c:f>CNS!$AX$184</c:f>
              <c:strCache>
                <c:ptCount val="1"/>
                <c:pt idx="0">
                  <c:v>Oxacillin</c:v>
                </c:pt>
              </c:strCache>
            </c:strRef>
          </c:tx>
          <c:spPr>
            <a:solidFill>
              <a:srgbClr val="FF00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CNS!$AX$185:$AX$200</c:f>
              <c:numCache>
                <c:formatCode>0.00</c:formatCode>
                <c:ptCount val="16"/>
                <c:pt idx="0">
                  <c:v>0</c:v>
                </c:pt>
                <c:pt idx="1">
                  <c:v>0</c:v>
                </c:pt>
                <c:pt idx="2">
                  <c:v>0</c:v>
                </c:pt>
                <c:pt idx="3">
                  <c:v>0</c:v>
                </c:pt>
                <c:pt idx="4">
                  <c:v>2.0408163265306123</c:v>
                </c:pt>
                <c:pt idx="5">
                  <c:v>36.734693877551024</c:v>
                </c:pt>
                <c:pt idx="6">
                  <c:v>59.183673469387756</c:v>
                </c:pt>
                <c:pt idx="7">
                  <c:v>0</c:v>
                </c:pt>
                <c:pt idx="8">
                  <c:v>0</c:v>
                </c:pt>
                <c:pt idx="9">
                  <c:v>0</c:v>
                </c:pt>
                <c:pt idx="10">
                  <c:v>2.0408163265306123</c:v>
                </c:pt>
                <c:pt idx="11">
                  <c:v>0</c:v>
                </c:pt>
                <c:pt idx="12">
                  <c:v>0</c:v>
                </c:pt>
                <c:pt idx="13">
                  <c:v>0</c:v>
                </c:pt>
                <c:pt idx="14">
                  <c:v>0</c:v>
                </c:pt>
                <c:pt idx="15">
                  <c:v>0</c:v>
                </c:pt>
              </c:numCache>
            </c:numRef>
          </c:val>
          <c:extLst>
            <c:ext xmlns:c16="http://schemas.microsoft.com/office/drawing/2014/chart" uri="{C3380CC4-5D6E-409C-BE32-E72D297353CC}">
              <c16:uniqueId val="{00000001-CDC2-4E68-8A28-2B92B24298FC}"/>
            </c:ext>
          </c:extLst>
        </c:ser>
        <c:ser>
          <c:idx val="2"/>
          <c:order val="2"/>
          <c:tx>
            <c:strRef>
              <c:f>CNS!$AY$184</c:f>
              <c:strCache>
                <c:ptCount val="1"/>
                <c:pt idx="0">
                  <c:v>Ampicillin/ Sulbactam</c:v>
                </c:pt>
              </c:strCache>
            </c:strRef>
          </c:tx>
          <c:spPr>
            <a:solidFill>
              <a:srgbClr val="FF99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CNS!$AY$185:$AY$200</c:f>
              <c:numCache>
                <c:formatCode>0.00</c:formatCode>
                <c:ptCount val="16"/>
                <c:pt idx="0">
                  <c:v>0</c:v>
                </c:pt>
                <c:pt idx="1">
                  <c:v>0</c:v>
                </c:pt>
                <c:pt idx="2">
                  <c:v>0</c:v>
                </c:pt>
                <c:pt idx="3">
                  <c:v>97.959183673469383</c:v>
                </c:pt>
                <c:pt idx="4">
                  <c:v>0</c:v>
                </c:pt>
                <c:pt idx="5">
                  <c:v>0</c:v>
                </c:pt>
                <c:pt idx="6">
                  <c:v>2.0408163265306123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CDC2-4E68-8A28-2B92B24298FC}"/>
            </c:ext>
          </c:extLst>
        </c:ser>
        <c:ser>
          <c:idx val="3"/>
          <c:order val="3"/>
          <c:tx>
            <c:strRef>
              <c:f>CNS!$AZ$184</c:f>
              <c:strCache>
                <c:ptCount val="1"/>
                <c:pt idx="0">
                  <c:v>Piperacillin/ Tazobactam</c:v>
                </c:pt>
              </c:strCache>
            </c:strRef>
          </c:tx>
          <c:spPr>
            <a:solidFill>
              <a:srgbClr val="CC99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CNS!$AZ$185:$AZ$200</c:f>
              <c:numCache>
                <c:formatCode>0.00</c:formatCode>
                <c:ptCount val="16"/>
                <c:pt idx="0">
                  <c:v>0</c:v>
                </c:pt>
                <c:pt idx="1">
                  <c:v>0</c:v>
                </c:pt>
                <c:pt idx="2">
                  <c:v>0</c:v>
                </c:pt>
                <c:pt idx="3">
                  <c:v>0</c:v>
                </c:pt>
                <c:pt idx="4">
                  <c:v>8.1632653061224492</c:v>
                </c:pt>
                <c:pt idx="5">
                  <c:v>0</c:v>
                </c:pt>
                <c:pt idx="6">
                  <c:v>44.897959183673471</c:v>
                </c:pt>
                <c:pt idx="7">
                  <c:v>44.897959183673471</c:v>
                </c:pt>
                <c:pt idx="8">
                  <c:v>0</c:v>
                </c:pt>
                <c:pt idx="9">
                  <c:v>2.0408163265306123</c:v>
                </c:pt>
                <c:pt idx="10">
                  <c:v>0</c:v>
                </c:pt>
                <c:pt idx="11">
                  <c:v>0</c:v>
                </c:pt>
                <c:pt idx="12">
                  <c:v>0</c:v>
                </c:pt>
                <c:pt idx="13">
                  <c:v>0</c:v>
                </c:pt>
                <c:pt idx="14">
                  <c:v>0</c:v>
                </c:pt>
                <c:pt idx="15">
                  <c:v>0</c:v>
                </c:pt>
              </c:numCache>
            </c:numRef>
          </c:val>
          <c:extLst>
            <c:ext xmlns:c16="http://schemas.microsoft.com/office/drawing/2014/chart" uri="{C3380CC4-5D6E-409C-BE32-E72D297353CC}">
              <c16:uniqueId val="{00000003-CDC2-4E68-8A28-2B92B24298FC}"/>
            </c:ext>
          </c:extLst>
        </c:ser>
        <c:ser>
          <c:idx val="4"/>
          <c:order val="4"/>
          <c:tx>
            <c:strRef>
              <c:f>CNS!$BA$184</c:f>
              <c:strCache>
                <c:ptCount val="1"/>
                <c:pt idx="0">
                  <c:v>Cefotaxim</c:v>
                </c:pt>
              </c:strCache>
            </c:strRef>
          </c:tx>
          <c:spPr>
            <a:solidFill>
              <a:srgbClr val="66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CNS!$BA$185:$BA$200</c:f>
              <c:numCache>
                <c:formatCode>0.00</c:formatCode>
                <c:ptCount val="16"/>
                <c:pt idx="0">
                  <c:v>0</c:v>
                </c:pt>
                <c:pt idx="1">
                  <c:v>2.0408163265306123</c:v>
                </c:pt>
                <c:pt idx="2">
                  <c:v>0</c:v>
                </c:pt>
                <c:pt idx="3">
                  <c:v>0</c:v>
                </c:pt>
                <c:pt idx="4">
                  <c:v>0</c:v>
                </c:pt>
                <c:pt idx="5">
                  <c:v>0</c:v>
                </c:pt>
                <c:pt idx="6">
                  <c:v>2.0408163265306123</c:v>
                </c:pt>
                <c:pt idx="7">
                  <c:v>18.367346938775512</c:v>
                </c:pt>
                <c:pt idx="8">
                  <c:v>71.428571428571431</c:v>
                </c:pt>
                <c:pt idx="9">
                  <c:v>4.0816326530612246</c:v>
                </c:pt>
                <c:pt idx="10">
                  <c:v>2.0408163265306123</c:v>
                </c:pt>
                <c:pt idx="11">
                  <c:v>0</c:v>
                </c:pt>
                <c:pt idx="12">
                  <c:v>0</c:v>
                </c:pt>
                <c:pt idx="13">
                  <c:v>0</c:v>
                </c:pt>
                <c:pt idx="14">
                  <c:v>0</c:v>
                </c:pt>
                <c:pt idx="15">
                  <c:v>0</c:v>
                </c:pt>
              </c:numCache>
            </c:numRef>
          </c:val>
          <c:extLst>
            <c:ext xmlns:c16="http://schemas.microsoft.com/office/drawing/2014/chart" uri="{C3380CC4-5D6E-409C-BE32-E72D297353CC}">
              <c16:uniqueId val="{00000004-CDC2-4E68-8A28-2B92B24298FC}"/>
            </c:ext>
          </c:extLst>
        </c:ser>
        <c:ser>
          <c:idx val="6"/>
          <c:order val="5"/>
          <c:tx>
            <c:strRef>
              <c:f>CNS!$BB$184</c:f>
              <c:strCache>
                <c:ptCount val="1"/>
                <c:pt idx="0">
                  <c:v>Cefuroxim</c:v>
                </c:pt>
              </c:strCache>
            </c:strRef>
          </c:tx>
          <c:spPr>
            <a:solidFill>
              <a:srgbClr val="80008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CNS!$BB$185:$BB$200</c:f>
              <c:numCache>
                <c:formatCode>0.00</c:formatCode>
                <c:ptCount val="16"/>
                <c:pt idx="0">
                  <c:v>0</c:v>
                </c:pt>
                <c:pt idx="1">
                  <c:v>0</c:v>
                </c:pt>
                <c:pt idx="2">
                  <c:v>0</c:v>
                </c:pt>
                <c:pt idx="3">
                  <c:v>2.0408163265306123</c:v>
                </c:pt>
                <c:pt idx="4">
                  <c:v>0</c:v>
                </c:pt>
                <c:pt idx="5">
                  <c:v>2.0408163265306123</c:v>
                </c:pt>
                <c:pt idx="6">
                  <c:v>6.1224489795918364</c:v>
                </c:pt>
                <c:pt idx="7">
                  <c:v>59.183673469387756</c:v>
                </c:pt>
                <c:pt idx="8">
                  <c:v>28.571428571428573</c:v>
                </c:pt>
                <c:pt idx="9">
                  <c:v>0</c:v>
                </c:pt>
                <c:pt idx="10">
                  <c:v>0</c:v>
                </c:pt>
                <c:pt idx="11">
                  <c:v>2.0408163265306123</c:v>
                </c:pt>
                <c:pt idx="12">
                  <c:v>0</c:v>
                </c:pt>
                <c:pt idx="13">
                  <c:v>0</c:v>
                </c:pt>
                <c:pt idx="14">
                  <c:v>0</c:v>
                </c:pt>
                <c:pt idx="15">
                  <c:v>0</c:v>
                </c:pt>
              </c:numCache>
            </c:numRef>
          </c:val>
          <c:extLst>
            <c:ext xmlns:c16="http://schemas.microsoft.com/office/drawing/2014/chart" uri="{C3380CC4-5D6E-409C-BE32-E72D297353CC}">
              <c16:uniqueId val="{00000005-CDC2-4E68-8A28-2B92B24298FC}"/>
            </c:ext>
          </c:extLst>
        </c:ser>
        <c:ser>
          <c:idx val="5"/>
          <c:order val="6"/>
          <c:tx>
            <c:strRef>
              <c:f>CNS!$BC$184</c:f>
              <c:strCache>
                <c:ptCount val="1"/>
                <c:pt idx="0">
                  <c:v>Imipenem</c:v>
                </c:pt>
              </c:strCache>
            </c:strRef>
          </c:tx>
          <c:spPr>
            <a:solidFill>
              <a:srgbClr val="00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CNS!$BC$185:$BC$200</c:f>
              <c:numCache>
                <c:formatCode>0.00</c:formatCode>
                <c:ptCount val="16"/>
                <c:pt idx="0">
                  <c:v>0</c:v>
                </c:pt>
                <c:pt idx="1">
                  <c:v>0</c:v>
                </c:pt>
                <c:pt idx="2">
                  <c:v>95.91836734693878</c:v>
                </c:pt>
                <c:pt idx="3">
                  <c:v>0</c:v>
                </c:pt>
                <c:pt idx="4">
                  <c:v>2.0408163265306123</c:v>
                </c:pt>
                <c:pt idx="5">
                  <c:v>2.0408163265306123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CDC2-4E68-8A28-2B92B24298FC}"/>
            </c:ext>
          </c:extLst>
        </c:ser>
        <c:ser>
          <c:idx val="7"/>
          <c:order val="7"/>
          <c:tx>
            <c:strRef>
              <c:f>CNS!$BD$184</c:f>
              <c:strCache>
                <c:ptCount val="1"/>
                <c:pt idx="0">
                  <c:v>Meropenem</c:v>
                </c:pt>
              </c:strCache>
            </c:strRef>
          </c:tx>
          <c:spPr>
            <a:solidFill>
              <a:srgbClr val="3333FF"/>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CNS!$BD$185:$BD$200</c:f>
              <c:numCache>
                <c:formatCode>0.00</c:formatCode>
                <c:ptCount val="16"/>
                <c:pt idx="0">
                  <c:v>0</c:v>
                </c:pt>
                <c:pt idx="1">
                  <c:v>0</c:v>
                </c:pt>
                <c:pt idx="2">
                  <c:v>59.183673469387756</c:v>
                </c:pt>
                <c:pt idx="3">
                  <c:v>0</c:v>
                </c:pt>
                <c:pt idx="4">
                  <c:v>34.693877551020407</c:v>
                </c:pt>
                <c:pt idx="5">
                  <c:v>4.0816326530612246</c:v>
                </c:pt>
                <c:pt idx="6">
                  <c:v>0</c:v>
                </c:pt>
                <c:pt idx="7">
                  <c:v>2.0408163265306123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CDC2-4E68-8A28-2B92B24298FC}"/>
            </c:ext>
          </c:extLst>
        </c:ser>
        <c:ser>
          <c:idx val="8"/>
          <c:order val="8"/>
          <c:tx>
            <c:strRef>
              <c:f>CNS!$BE$184</c:f>
              <c:strCache>
                <c:ptCount val="1"/>
                <c:pt idx="0">
                  <c:v>Amikacin</c:v>
                </c:pt>
              </c:strCache>
            </c:strRef>
          </c:tx>
          <c:spPr>
            <a:solidFill>
              <a:srgbClr val="99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CNS!$BE$185:$BE$200</c:f>
              <c:numCache>
                <c:formatCode>0.00</c:formatCode>
                <c:ptCount val="16"/>
                <c:pt idx="0">
                  <c:v>0</c:v>
                </c:pt>
                <c:pt idx="1">
                  <c:v>0</c:v>
                </c:pt>
                <c:pt idx="2">
                  <c:v>0</c:v>
                </c:pt>
                <c:pt idx="3">
                  <c:v>0</c:v>
                </c:pt>
                <c:pt idx="4">
                  <c:v>97.826086956521735</c:v>
                </c:pt>
                <c:pt idx="5">
                  <c:v>0</c:v>
                </c:pt>
                <c:pt idx="6">
                  <c:v>2.1739130434782608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CDC2-4E68-8A28-2B92B24298FC}"/>
            </c:ext>
          </c:extLst>
        </c:ser>
        <c:ser>
          <c:idx val="9"/>
          <c:order val="9"/>
          <c:tx>
            <c:strRef>
              <c:f>CNS!$BF$184</c:f>
              <c:strCache>
                <c:ptCount val="1"/>
                <c:pt idx="0">
                  <c:v>Gentamicin</c:v>
                </c:pt>
              </c:strCache>
            </c:strRef>
          </c:tx>
          <c:spPr>
            <a:solidFill>
              <a:srgbClr val="00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CNS!$BF$185:$BF$200</c:f>
              <c:numCache>
                <c:formatCode>0.00</c:formatCode>
                <c:ptCount val="16"/>
                <c:pt idx="0">
                  <c:v>0</c:v>
                </c:pt>
                <c:pt idx="1">
                  <c:v>0</c:v>
                </c:pt>
                <c:pt idx="2">
                  <c:v>93.478260869565219</c:v>
                </c:pt>
                <c:pt idx="3">
                  <c:v>0</c:v>
                </c:pt>
                <c:pt idx="4">
                  <c:v>2.1739130434782608</c:v>
                </c:pt>
                <c:pt idx="5">
                  <c:v>4.3478260869565215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CDC2-4E68-8A28-2B92B24298FC}"/>
            </c:ext>
          </c:extLst>
        </c:ser>
        <c:ser>
          <c:idx val="10"/>
          <c:order val="10"/>
          <c:tx>
            <c:strRef>
              <c:f>CNS!$BG$184</c:f>
              <c:strCache>
                <c:ptCount val="1"/>
                <c:pt idx="0">
                  <c:v>Fosfomycin</c:v>
                </c:pt>
              </c:strCache>
            </c:strRef>
          </c:tx>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CNS!$BG$185:$BG$200</c:f>
              <c:numCache>
                <c:formatCode>0.00</c:formatCode>
                <c:ptCount val="16"/>
                <c:pt idx="0">
                  <c:v>0</c:v>
                </c:pt>
                <c:pt idx="1">
                  <c:v>0</c:v>
                </c:pt>
                <c:pt idx="2">
                  <c:v>0</c:v>
                </c:pt>
                <c:pt idx="3">
                  <c:v>0</c:v>
                </c:pt>
                <c:pt idx="4">
                  <c:v>0</c:v>
                </c:pt>
                <c:pt idx="5">
                  <c:v>0</c:v>
                </c:pt>
                <c:pt idx="6">
                  <c:v>0</c:v>
                </c:pt>
                <c:pt idx="7">
                  <c:v>0</c:v>
                </c:pt>
                <c:pt idx="8">
                  <c:v>0</c:v>
                </c:pt>
                <c:pt idx="9">
                  <c:v>4.0816326530612246</c:v>
                </c:pt>
                <c:pt idx="10">
                  <c:v>0</c:v>
                </c:pt>
                <c:pt idx="11">
                  <c:v>6.1224489795918364</c:v>
                </c:pt>
                <c:pt idx="12">
                  <c:v>42.857142857142854</c:v>
                </c:pt>
                <c:pt idx="13">
                  <c:v>30.612244897959183</c:v>
                </c:pt>
                <c:pt idx="14">
                  <c:v>16.326530612244898</c:v>
                </c:pt>
                <c:pt idx="15">
                  <c:v>0</c:v>
                </c:pt>
              </c:numCache>
            </c:numRef>
          </c:val>
          <c:extLst>
            <c:ext xmlns:c16="http://schemas.microsoft.com/office/drawing/2014/chart" uri="{C3380CC4-5D6E-409C-BE32-E72D297353CC}">
              <c16:uniqueId val="{0000000A-CDC2-4E68-8A28-2B92B24298FC}"/>
            </c:ext>
          </c:extLst>
        </c:ser>
        <c:ser>
          <c:idx val="11"/>
          <c:order val="11"/>
          <c:tx>
            <c:strRef>
              <c:f>CNS!$BH$184</c:f>
              <c:strCache>
                <c:ptCount val="1"/>
                <c:pt idx="0">
                  <c:v>Cotrimoxazol</c:v>
                </c:pt>
              </c:strCache>
            </c:strRef>
          </c:tx>
          <c:spPr>
            <a:solidFill>
              <a:srgbClr val="00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CNS!$BH$185:$BH$200</c:f>
              <c:numCache>
                <c:formatCode>0.00</c:formatCode>
                <c:ptCount val="16"/>
                <c:pt idx="0">
                  <c:v>0</c:v>
                </c:pt>
                <c:pt idx="1">
                  <c:v>0</c:v>
                </c:pt>
                <c:pt idx="2">
                  <c:v>87.755102040816325</c:v>
                </c:pt>
                <c:pt idx="3">
                  <c:v>0</c:v>
                </c:pt>
                <c:pt idx="4">
                  <c:v>2.0408163265306123</c:v>
                </c:pt>
                <c:pt idx="5">
                  <c:v>4.0816326530612246</c:v>
                </c:pt>
                <c:pt idx="6">
                  <c:v>0</c:v>
                </c:pt>
                <c:pt idx="7">
                  <c:v>0</c:v>
                </c:pt>
                <c:pt idx="8">
                  <c:v>2.0408163265306123</c:v>
                </c:pt>
                <c:pt idx="9">
                  <c:v>0</c:v>
                </c:pt>
                <c:pt idx="10">
                  <c:v>4.0816326530612246</c:v>
                </c:pt>
                <c:pt idx="11">
                  <c:v>0</c:v>
                </c:pt>
                <c:pt idx="12">
                  <c:v>0</c:v>
                </c:pt>
                <c:pt idx="13">
                  <c:v>0</c:v>
                </c:pt>
                <c:pt idx="14">
                  <c:v>0</c:v>
                </c:pt>
                <c:pt idx="15">
                  <c:v>0</c:v>
                </c:pt>
              </c:numCache>
            </c:numRef>
          </c:val>
          <c:extLst>
            <c:ext xmlns:c16="http://schemas.microsoft.com/office/drawing/2014/chart" uri="{C3380CC4-5D6E-409C-BE32-E72D297353CC}">
              <c16:uniqueId val="{0000000B-CDC2-4E68-8A28-2B92B24298FC}"/>
            </c:ext>
          </c:extLst>
        </c:ser>
        <c:ser>
          <c:idx val="12"/>
          <c:order val="12"/>
          <c:tx>
            <c:strRef>
              <c:f>CNS!$BI$184</c:f>
              <c:strCache>
                <c:ptCount val="1"/>
                <c:pt idx="0">
                  <c:v>Ciprofloxacin</c:v>
                </c:pt>
              </c:strCache>
            </c:strRef>
          </c:tx>
          <c:spPr>
            <a:solidFill>
              <a:srgbClr val="003300"/>
            </a:solidFill>
            <a:ln>
              <a:solidFill>
                <a:srgbClr val="00FF00"/>
              </a:solidFill>
            </a:ln>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CNS!$BI$185:$BI$200</c:f>
              <c:numCache>
                <c:formatCode>0.00</c:formatCode>
                <c:ptCount val="16"/>
                <c:pt idx="0">
                  <c:v>0</c:v>
                </c:pt>
                <c:pt idx="1">
                  <c:v>0</c:v>
                </c:pt>
                <c:pt idx="2">
                  <c:v>0</c:v>
                </c:pt>
                <c:pt idx="3">
                  <c:v>4.0816326530612246</c:v>
                </c:pt>
                <c:pt idx="4">
                  <c:v>40.816326530612244</c:v>
                </c:pt>
                <c:pt idx="5">
                  <c:v>51.020408163265309</c:v>
                </c:pt>
                <c:pt idx="6">
                  <c:v>2.0408163265306123</c:v>
                </c:pt>
                <c:pt idx="7">
                  <c:v>0</c:v>
                </c:pt>
                <c:pt idx="8">
                  <c:v>2.0408163265306123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CDC2-4E68-8A28-2B92B24298FC}"/>
            </c:ext>
          </c:extLst>
        </c:ser>
        <c:ser>
          <c:idx val="13"/>
          <c:order val="13"/>
          <c:tx>
            <c:strRef>
              <c:f>CNS!$BJ$184</c:f>
              <c:strCache>
                <c:ptCount val="1"/>
                <c:pt idx="0">
                  <c:v>Levofloxacin</c:v>
                </c:pt>
              </c:strCache>
            </c:strRef>
          </c:tx>
          <c:spPr>
            <a:solidFill>
              <a:srgbClr val="3366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CNS!$BJ$185:$BJ$200</c:f>
              <c:numCache>
                <c:formatCode>0.00</c:formatCode>
                <c:ptCount val="16"/>
                <c:pt idx="0">
                  <c:v>0</c:v>
                </c:pt>
                <c:pt idx="1">
                  <c:v>0</c:v>
                </c:pt>
                <c:pt idx="2">
                  <c:v>0</c:v>
                </c:pt>
                <c:pt idx="3">
                  <c:v>0</c:v>
                </c:pt>
                <c:pt idx="4">
                  <c:v>4.0816326530612246</c:v>
                </c:pt>
                <c:pt idx="5">
                  <c:v>89.795918367346943</c:v>
                </c:pt>
                <c:pt idx="6">
                  <c:v>4.0816326530612246</c:v>
                </c:pt>
                <c:pt idx="7">
                  <c:v>2.0408163265306123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CDC2-4E68-8A28-2B92B24298FC}"/>
            </c:ext>
          </c:extLst>
        </c:ser>
        <c:ser>
          <c:idx val="14"/>
          <c:order val="14"/>
          <c:tx>
            <c:strRef>
              <c:f>CNS!$BK$184</c:f>
              <c:strCache>
                <c:ptCount val="1"/>
                <c:pt idx="0">
                  <c:v>Moxifloxacin</c:v>
                </c:pt>
              </c:strCache>
            </c:strRef>
          </c:tx>
          <c:spPr>
            <a:solidFill>
              <a:srgbClr val="33CC33"/>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CNS!$BK$185:$BK$200</c:f>
              <c:numCache>
                <c:formatCode>0.00</c:formatCode>
                <c:ptCount val="16"/>
                <c:pt idx="0">
                  <c:v>0</c:v>
                </c:pt>
                <c:pt idx="1">
                  <c:v>0</c:v>
                </c:pt>
                <c:pt idx="2">
                  <c:v>0</c:v>
                </c:pt>
                <c:pt idx="3">
                  <c:v>16.326530612244898</c:v>
                </c:pt>
                <c:pt idx="4">
                  <c:v>81.632653061224488</c:v>
                </c:pt>
                <c:pt idx="5">
                  <c:v>0</c:v>
                </c:pt>
                <c:pt idx="6">
                  <c:v>2.0408163265306123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CDC2-4E68-8A28-2B92B24298FC}"/>
            </c:ext>
          </c:extLst>
        </c:ser>
        <c:ser>
          <c:idx val="15"/>
          <c:order val="15"/>
          <c:tx>
            <c:strRef>
              <c:f>CNS!$BL$184</c:f>
              <c:strCache>
                <c:ptCount val="1"/>
                <c:pt idx="0">
                  <c:v>Doxycyclin</c:v>
                </c:pt>
              </c:strCache>
            </c:strRef>
          </c:tx>
          <c:spPr>
            <a:solidFill>
              <a:srgbClr val="0066FF"/>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CNS!$BL$185:$BL$200</c:f>
              <c:numCache>
                <c:formatCode>0.00</c:formatCode>
                <c:ptCount val="16"/>
                <c:pt idx="0">
                  <c:v>0</c:v>
                </c:pt>
                <c:pt idx="1">
                  <c:v>0</c:v>
                </c:pt>
                <c:pt idx="2">
                  <c:v>14.285714285714286</c:v>
                </c:pt>
                <c:pt idx="3">
                  <c:v>0</c:v>
                </c:pt>
                <c:pt idx="4">
                  <c:v>71.428571428571431</c:v>
                </c:pt>
                <c:pt idx="5">
                  <c:v>6.1224489795918364</c:v>
                </c:pt>
                <c:pt idx="6">
                  <c:v>0</c:v>
                </c:pt>
                <c:pt idx="7">
                  <c:v>4.0816326530612246</c:v>
                </c:pt>
                <c:pt idx="8">
                  <c:v>4.0816326530612246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CDC2-4E68-8A28-2B92B24298FC}"/>
            </c:ext>
          </c:extLst>
        </c:ser>
        <c:ser>
          <c:idx val="16"/>
          <c:order val="16"/>
          <c:tx>
            <c:strRef>
              <c:f>CNS!$BM$184</c:f>
              <c:strCache>
                <c:ptCount val="1"/>
                <c:pt idx="0">
                  <c:v>Rifampicin</c:v>
                </c:pt>
              </c:strCache>
            </c:strRef>
          </c:tx>
          <c:spPr>
            <a:solidFill>
              <a:srgbClr val="FF66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CNS!$BM$185:$BM$200</c:f>
              <c:numCache>
                <c:formatCode>0.00</c:formatCode>
                <c:ptCount val="16"/>
                <c:pt idx="0">
                  <c:v>0</c:v>
                </c:pt>
                <c:pt idx="1">
                  <c:v>10.204081632653061</c:v>
                </c:pt>
                <c:pt idx="2">
                  <c:v>89.795918367346943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CDC2-4E68-8A28-2B92B24298FC}"/>
            </c:ext>
          </c:extLst>
        </c:ser>
        <c:ser>
          <c:idx val="17"/>
          <c:order val="17"/>
          <c:tx>
            <c:strRef>
              <c:f>CNS!$BN$184</c:f>
              <c:strCache>
                <c:ptCount val="1"/>
                <c:pt idx="0">
                  <c:v>Daptomycin</c:v>
                </c:pt>
              </c:strCache>
            </c:strRef>
          </c:tx>
          <c:spPr>
            <a:solidFill>
              <a:srgbClr val="CC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CNS!$BN$185:$BN$200</c:f>
              <c:numCache>
                <c:formatCode>0.00</c:formatCode>
                <c:ptCount val="16"/>
                <c:pt idx="0">
                  <c:v>0</c:v>
                </c:pt>
                <c:pt idx="1">
                  <c:v>0</c:v>
                </c:pt>
                <c:pt idx="2">
                  <c:v>0</c:v>
                </c:pt>
                <c:pt idx="3">
                  <c:v>0</c:v>
                </c:pt>
                <c:pt idx="4">
                  <c:v>24.489795918367346</c:v>
                </c:pt>
                <c:pt idx="5">
                  <c:v>65.306122448979593</c:v>
                </c:pt>
                <c:pt idx="6">
                  <c:v>10.204081632653061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DC2-4E68-8A28-2B92B24298FC}"/>
            </c:ext>
          </c:extLst>
        </c:ser>
        <c:ser>
          <c:idx val="18"/>
          <c:order val="18"/>
          <c:tx>
            <c:strRef>
              <c:f>CNS!$BO$184</c:f>
              <c:strCache>
                <c:ptCount val="1"/>
                <c:pt idx="0">
                  <c:v>Roxythromycin</c:v>
                </c:pt>
              </c:strCache>
            </c:strRef>
          </c:tx>
          <c:spPr>
            <a:solidFill>
              <a:srgbClr val="0033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CNS!$BO$185:$BO$200</c:f>
              <c:numCache>
                <c:formatCode>0.00</c:formatCode>
                <c:ptCount val="16"/>
                <c:pt idx="0">
                  <c:v>0</c:v>
                </c:pt>
                <c:pt idx="1">
                  <c:v>0</c:v>
                </c:pt>
                <c:pt idx="2">
                  <c:v>0</c:v>
                </c:pt>
                <c:pt idx="3">
                  <c:v>0</c:v>
                </c:pt>
                <c:pt idx="4">
                  <c:v>16.666666666666668</c:v>
                </c:pt>
                <c:pt idx="5">
                  <c:v>35.416666666666664</c:v>
                </c:pt>
                <c:pt idx="6">
                  <c:v>2.0833333333333335</c:v>
                </c:pt>
                <c:pt idx="7">
                  <c:v>2.0833333333333335</c:v>
                </c:pt>
                <c:pt idx="8">
                  <c:v>0</c:v>
                </c:pt>
                <c:pt idx="9">
                  <c:v>2.0833333333333335</c:v>
                </c:pt>
                <c:pt idx="10">
                  <c:v>2.0833333333333335</c:v>
                </c:pt>
                <c:pt idx="11">
                  <c:v>39.583333333333336</c:v>
                </c:pt>
                <c:pt idx="12">
                  <c:v>0</c:v>
                </c:pt>
                <c:pt idx="13">
                  <c:v>0</c:v>
                </c:pt>
                <c:pt idx="14">
                  <c:v>0</c:v>
                </c:pt>
                <c:pt idx="15">
                  <c:v>0</c:v>
                </c:pt>
              </c:numCache>
            </c:numRef>
          </c:val>
          <c:extLst>
            <c:ext xmlns:c16="http://schemas.microsoft.com/office/drawing/2014/chart" uri="{C3380CC4-5D6E-409C-BE32-E72D297353CC}">
              <c16:uniqueId val="{00000012-CDC2-4E68-8A28-2B92B24298FC}"/>
            </c:ext>
          </c:extLst>
        </c:ser>
        <c:ser>
          <c:idx val="19"/>
          <c:order val="19"/>
          <c:tx>
            <c:strRef>
              <c:f>CNS!$BP$184</c:f>
              <c:strCache>
                <c:ptCount val="1"/>
                <c:pt idx="0">
                  <c:v>Clindamycin</c:v>
                </c:pt>
              </c:strCache>
            </c:strRef>
          </c:tx>
          <c:spPr>
            <a:solidFill>
              <a:srgbClr val="0066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CNS!$BP$185:$BP$200</c:f>
              <c:numCache>
                <c:formatCode>0.00</c:formatCode>
                <c:ptCount val="16"/>
                <c:pt idx="0">
                  <c:v>0</c:v>
                </c:pt>
                <c:pt idx="1">
                  <c:v>4.0816326530612246</c:v>
                </c:pt>
                <c:pt idx="2">
                  <c:v>30.612244897959183</c:v>
                </c:pt>
                <c:pt idx="3">
                  <c:v>59.183673469387756</c:v>
                </c:pt>
                <c:pt idx="4">
                  <c:v>0</c:v>
                </c:pt>
                <c:pt idx="5">
                  <c:v>0</c:v>
                </c:pt>
                <c:pt idx="6">
                  <c:v>0</c:v>
                </c:pt>
                <c:pt idx="7">
                  <c:v>0</c:v>
                </c:pt>
                <c:pt idx="8">
                  <c:v>0</c:v>
                </c:pt>
                <c:pt idx="9">
                  <c:v>6.1224489795918364</c:v>
                </c:pt>
                <c:pt idx="10">
                  <c:v>0</c:v>
                </c:pt>
                <c:pt idx="11">
                  <c:v>0</c:v>
                </c:pt>
                <c:pt idx="12">
                  <c:v>0</c:v>
                </c:pt>
                <c:pt idx="13">
                  <c:v>0</c:v>
                </c:pt>
                <c:pt idx="14">
                  <c:v>0</c:v>
                </c:pt>
                <c:pt idx="15">
                  <c:v>0</c:v>
                </c:pt>
              </c:numCache>
            </c:numRef>
          </c:val>
          <c:extLst>
            <c:ext xmlns:c16="http://schemas.microsoft.com/office/drawing/2014/chart" uri="{C3380CC4-5D6E-409C-BE32-E72D297353CC}">
              <c16:uniqueId val="{00000013-CDC2-4E68-8A28-2B92B24298FC}"/>
            </c:ext>
          </c:extLst>
        </c:ser>
        <c:ser>
          <c:idx val="20"/>
          <c:order val="20"/>
          <c:tx>
            <c:strRef>
              <c:f>CNS!$BQ$184</c:f>
              <c:strCache>
                <c:ptCount val="1"/>
                <c:pt idx="0">
                  <c:v>Linezolid</c:v>
                </c:pt>
              </c:strCache>
            </c:strRef>
          </c:tx>
          <c:spPr>
            <a:solidFill>
              <a:srgbClr val="FF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CNS!$BQ$185:$BQ$200</c:f>
              <c:numCache>
                <c:formatCode>0.00</c:formatCode>
                <c:ptCount val="16"/>
                <c:pt idx="0">
                  <c:v>0</c:v>
                </c:pt>
                <c:pt idx="1">
                  <c:v>0</c:v>
                </c:pt>
                <c:pt idx="2">
                  <c:v>0</c:v>
                </c:pt>
                <c:pt idx="3">
                  <c:v>0</c:v>
                </c:pt>
                <c:pt idx="4">
                  <c:v>0</c:v>
                </c:pt>
                <c:pt idx="5">
                  <c:v>2.0408163265306123</c:v>
                </c:pt>
                <c:pt idx="6">
                  <c:v>24.489795918367346</c:v>
                </c:pt>
                <c:pt idx="7">
                  <c:v>67.34693877551021</c:v>
                </c:pt>
                <c:pt idx="8">
                  <c:v>6.1224489795918364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DC2-4E68-8A28-2B92B24298FC}"/>
            </c:ext>
          </c:extLst>
        </c:ser>
        <c:ser>
          <c:idx val="21"/>
          <c:order val="21"/>
          <c:tx>
            <c:strRef>
              <c:f>CNS!$BR$184</c:f>
              <c:strCache>
                <c:ptCount val="1"/>
                <c:pt idx="0">
                  <c:v>Vancomycin</c:v>
                </c:pt>
              </c:strCache>
            </c:strRef>
          </c:tx>
          <c:spPr>
            <a:solidFill>
              <a:srgbClr val="CCCC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CNS!$BR$185:$BR$200</c:f>
              <c:numCache>
                <c:formatCode>0.00</c:formatCode>
                <c:ptCount val="16"/>
                <c:pt idx="0">
                  <c:v>0</c:v>
                </c:pt>
                <c:pt idx="1">
                  <c:v>0</c:v>
                </c:pt>
                <c:pt idx="2">
                  <c:v>0</c:v>
                </c:pt>
                <c:pt idx="3">
                  <c:v>0</c:v>
                </c:pt>
                <c:pt idx="4">
                  <c:v>0</c:v>
                </c:pt>
                <c:pt idx="5">
                  <c:v>6.1224489795918364</c:v>
                </c:pt>
                <c:pt idx="6">
                  <c:v>81.632653061224488</c:v>
                </c:pt>
                <c:pt idx="7">
                  <c:v>12.244897959183673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DC2-4E68-8A28-2B92B24298FC}"/>
            </c:ext>
          </c:extLst>
        </c:ser>
        <c:ser>
          <c:idx val="23"/>
          <c:order val="22"/>
          <c:tx>
            <c:strRef>
              <c:f>CNS!$BS$184</c:f>
              <c:strCache>
                <c:ptCount val="1"/>
                <c:pt idx="0">
                  <c:v>Teicoplanin</c:v>
                </c:pt>
              </c:strCache>
            </c:strRef>
          </c:tx>
          <c:spPr>
            <a:solidFill>
              <a:srgbClr val="3366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CNS!$BS$185:$BS$200</c:f>
              <c:numCache>
                <c:formatCode>0.00</c:formatCode>
                <c:ptCount val="16"/>
                <c:pt idx="0">
                  <c:v>0</c:v>
                </c:pt>
                <c:pt idx="1">
                  <c:v>0</c:v>
                </c:pt>
                <c:pt idx="2">
                  <c:v>0</c:v>
                </c:pt>
                <c:pt idx="3">
                  <c:v>2.0408163265306123</c:v>
                </c:pt>
                <c:pt idx="4">
                  <c:v>0</c:v>
                </c:pt>
                <c:pt idx="5">
                  <c:v>16.326530612244898</c:v>
                </c:pt>
                <c:pt idx="6">
                  <c:v>69.387755102040813</c:v>
                </c:pt>
                <c:pt idx="7">
                  <c:v>12.244897959183673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CDC2-4E68-8A28-2B92B24298FC}"/>
            </c:ext>
          </c:extLst>
        </c:ser>
        <c:ser>
          <c:idx val="22"/>
          <c:order val="23"/>
          <c:tx>
            <c:strRef>
              <c:f>CNS!$BT$184</c:f>
              <c:strCache>
                <c:ptCount val="1"/>
                <c:pt idx="0">
                  <c:v>Tigecyclin</c:v>
                </c:pt>
              </c:strCache>
            </c:strRef>
          </c:tx>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CNS!$BT$185:$BT$200</c:f>
              <c:numCache>
                <c:formatCode>0.00</c:formatCode>
                <c:ptCount val="16"/>
                <c:pt idx="0">
                  <c:v>0</c:v>
                </c:pt>
                <c:pt idx="1">
                  <c:v>26.530612244897959</c:v>
                </c:pt>
                <c:pt idx="2">
                  <c:v>0</c:v>
                </c:pt>
                <c:pt idx="3">
                  <c:v>61.224489795918366</c:v>
                </c:pt>
                <c:pt idx="4">
                  <c:v>8.1632653061224492</c:v>
                </c:pt>
                <c:pt idx="5">
                  <c:v>4.0816326530612246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DC2-4E68-8A28-2B92B24298FC}"/>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CNS!$AW$214</c:f>
              <c:strCache>
                <c:ptCount val="1"/>
                <c:pt idx="0">
                  <c:v>Penicillin G</c:v>
                </c:pt>
              </c:strCache>
            </c:strRef>
          </c:tx>
          <c:spPr>
            <a:solidFill>
              <a:srgbClr val="C000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CNS!$AW$215:$AW$230</c:f>
              <c:numCache>
                <c:formatCode>0.00</c:formatCode>
                <c:ptCount val="16"/>
                <c:pt idx="0">
                  <c:v>0</c:v>
                </c:pt>
                <c:pt idx="1">
                  <c:v>50</c:v>
                </c:pt>
                <c:pt idx="2">
                  <c:v>6.666666666666667</c:v>
                </c:pt>
                <c:pt idx="3">
                  <c:v>3.3333333333333335</c:v>
                </c:pt>
                <c:pt idx="4">
                  <c:v>0</c:v>
                </c:pt>
                <c:pt idx="5">
                  <c:v>3.3333333333333335</c:v>
                </c:pt>
                <c:pt idx="6">
                  <c:v>3.3333333333333335</c:v>
                </c:pt>
                <c:pt idx="7">
                  <c:v>6.666666666666667</c:v>
                </c:pt>
                <c:pt idx="8">
                  <c:v>3.3333333333333335</c:v>
                </c:pt>
                <c:pt idx="9">
                  <c:v>23.333333333333332</c:v>
                </c:pt>
                <c:pt idx="10">
                  <c:v>0</c:v>
                </c:pt>
                <c:pt idx="11">
                  <c:v>0</c:v>
                </c:pt>
                <c:pt idx="12">
                  <c:v>0</c:v>
                </c:pt>
                <c:pt idx="13">
                  <c:v>0</c:v>
                </c:pt>
                <c:pt idx="14">
                  <c:v>0</c:v>
                </c:pt>
                <c:pt idx="15">
                  <c:v>0</c:v>
                </c:pt>
              </c:numCache>
            </c:numRef>
          </c:val>
          <c:extLst>
            <c:ext xmlns:c16="http://schemas.microsoft.com/office/drawing/2014/chart" uri="{C3380CC4-5D6E-409C-BE32-E72D297353CC}">
              <c16:uniqueId val="{00000000-1DDA-4EE6-8330-09FD38B46CBF}"/>
            </c:ext>
          </c:extLst>
        </c:ser>
        <c:ser>
          <c:idx val="1"/>
          <c:order val="1"/>
          <c:tx>
            <c:strRef>
              <c:f>CNS!$AX$214</c:f>
              <c:strCache>
                <c:ptCount val="1"/>
                <c:pt idx="0">
                  <c:v>Oxacillin</c:v>
                </c:pt>
              </c:strCache>
            </c:strRef>
          </c:tx>
          <c:spPr>
            <a:solidFill>
              <a:srgbClr val="FF00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CNS!$AX$215:$AX$230</c:f>
              <c:numCache>
                <c:formatCode>0.00</c:formatCode>
                <c:ptCount val="16"/>
                <c:pt idx="0">
                  <c:v>0</c:v>
                </c:pt>
                <c:pt idx="1">
                  <c:v>0</c:v>
                </c:pt>
                <c:pt idx="2">
                  <c:v>26.666666666666668</c:v>
                </c:pt>
                <c:pt idx="3">
                  <c:v>0</c:v>
                </c:pt>
                <c:pt idx="4">
                  <c:v>46.666666666666664</c:v>
                </c:pt>
                <c:pt idx="5">
                  <c:v>6.666666666666667</c:v>
                </c:pt>
                <c:pt idx="6">
                  <c:v>0</c:v>
                </c:pt>
                <c:pt idx="7">
                  <c:v>3.3333333333333335</c:v>
                </c:pt>
                <c:pt idx="8">
                  <c:v>0</c:v>
                </c:pt>
                <c:pt idx="9">
                  <c:v>3.3333333333333335</c:v>
                </c:pt>
                <c:pt idx="10">
                  <c:v>13.333333333333334</c:v>
                </c:pt>
                <c:pt idx="11">
                  <c:v>0</c:v>
                </c:pt>
                <c:pt idx="12">
                  <c:v>0</c:v>
                </c:pt>
                <c:pt idx="13">
                  <c:v>0</c:v>
                </c:pt>
                <c:pt idx="14">
                  <c:v>0</c:v>
                </c:pt>
                <c:pt idx="15">
                  <c:v>0</c:v>
                </c:pt>
              </c:numCache>
            </c:numRef>
          </c:val>
          <c:extLst>
            <c:ext xmlns:c16="http://schemas.microsoft.com/office/drawing/2014/chart" uri="{C3380CC4-5D6E-409C-BE32-E72D297353CC}">
              <c16:uniqueId val="{00000001-1DDA-4EE6-8330-09FD38B46CBF}"/>
            </c:ext>
          </c:extLst>
        </c:ser>
        <c:ser>
          <c:idx val="2"/>
          <c:order val="2"/>
          <c:tx>
            <c:strRef>
              <c:f>CNS!$AY$214</c:f>
              <c:strCache>
                <c:ptCount val="1"/>
                <c:pt idx="0">
                  <c:v>Ampicillin/ Sulbactam</c:v>
                </c:pt>
              </c:strCache>
            </c:strRef>
          </c:tx>
          <c:spPr>
            <a:solidFill>
              <a:srgbClr val="FF99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CNS!$AY$215:$AY$230</c:f>
              <c:numCache>
                <c:formatCode>0.00</c:formatCode>
                <c:ptCount val="16"/>
                <c:pt idx="0">
                  <c:v>0</c:v>
                </c:pt>
                <c:pt idx="1">
                  <c:v>0</c:v>
                </c:pt>
                <c:pt idx="2">
                  <c:v>0</c:v>
                </c:pt>
                <c:pt idx="3">
                  <c:v>80</c:v>
                </c:pt>
                <c:pt idx="4">
                  <c:v>0</c:v>
                </c:pt>
                <c:pt idx="5">
                  <c:v>6.666666666666667</c:v>
                </c:pt>
                <c:pt idx="6">
                  <c:v>3.3333333333333335</c:v>
                </c:pt>
                <c:pt idx="7">
                  <c:v>3.3333333333333335</c:v>
                </c:pt>
                <c:pt idx="8">
                  <c:v>3.3333333333333335</c:v>
                </c:pt>
                <c:pt idx="9">
                  <c:v>0</c:v>
                </c:pt>
                <c:pt idx="10">
                  <c:v>3.3333333333333335</c:v>
                </c:pt>
                <c:pt idx="11">
                  <c:v>0</c:v>
                </c:pt>
                <c:pt idx="12">
                  <c:v>0</c:v>
                </c:pt>
                <c:pt idx="13">
                  <c:v>0</c:v>
                </c:pt>
                <c:pt idx="14">
                  <c:v>0</c:v>
                </c:pt>
                <c:pt idx="15">
                  <c:v>0</c:v>
                </c:pt>
              </c:numCache>
            </c:numRef>
          </c:val>
          <c:extLst>
            <c:ext xmlns:c16="http://schemas.microsoft.com/office/drawing/2014/chart" uri="{C3380CC4-5D6E-409C-BE32-E72D297353CC}">
              <c16:uniqueId val="{00000002-1DDA-4EE6-8330-09FD38B46CBF}"/>
            </c:ext>
          </c:extLst>
        </c:ser>
        <c:ser>
          <c:idx val="3"/>
          <c:order val="3"/>
          <c:tx>
            <c:strRef>
              <c:f>CNS!$AZ$214</c:f>
              <c:strCache>
                <c:ptCount val="1"/>
                <c:pt idx="0">
                  <c:v>Piperacillin/ Tazobactam</c:v>
                </c:pt>
              </c:strCache>
            </c:strRef>
          </c:tx>
          <c:spPr>
            <a:solidFill>
              <a:srgbClr val="CC99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CNS!$AZ$215:$AZ$230</c:f>
              <c:numCache>
                <c:formatCode>0.00</c:formatCode>
                <c:ptCount val="16"/>
                <c:pt idx="0">
                  <c:v>0</c:v>
                </c:pt>
                <c:pt idx="1">
                  <c:v>0</c:v>
                </c:pt>
                <c:pt idx="2">
                  <c:v>0</c:v>
                </c:pt>
                <c:pt idx="3">
                  <c:v>0</c:v>
                </c:pt>
                <c:pt idx="4">
                  <c:v>83.333333333333329</c:v>
                </c:pt>
                <c:pt idx="5">
                  <c:v>0</c:v>
                </c:pt>
                <c:pt idx="6">
                  <c:v>0</c:v>
                </c:pt>
                <c:pt idx="7">
                  <c:v>6.666666666666667</c:v>
                </c:pt>
                <c:pt idx="8">
                  <c:v>0</c:v>
                </c:pt>
                <c:pt idx="9">
                  <c:v>3.3333333333333335</c:v>
                </c:pt>
                <c:pt idx="10">
                  <c:v>0</c:v>
                </c:pt>
                <c:pt idx="11">
                  <c:v>3.3333333333333335</c:v>
                </c:pt>
                <c:pt idx="12">
                  <c:v>3.3333333333333335</c:v>
                </c:pt>
                <c:pt idx="13">
                  <c:v>0</c:v>
                </c:pt>
                <c:pt idx="14">
                  <c:v>0</c:v>
                </c:pt>
                <c:pt idx="15">
                  <c:v>0</c:v>
                </c:pt>
              </c:numCache>
            </c:numRef>
          </c:val>
          <c:extLst>
            <c:ext xmlns:c16="http://schemas.microsoft.com/office/drawing/2014/chart" uri="{C3380CC4-5D6E-409C-BE32-E72D297353CC}">
              <c16:uniqueId val="{00000003-1DDA-4EE6-8330-09FD38B46CBF}"/>
            </c:ext>
          </c:extLst>
        </c:ser>
        <c:ser>
          <c:idx val="4"/>
          <c:order val="4"/>
          <c:tx>
            <c:strRef>
              <c:f>CNS!$BA$214</c:f>
              <c:strCache>
                <c:ptCount val="1"/>
                <c:pt idx="0">
                  <c:v>Cefotaxim</c:v>
                </c:pt>
              </c:strCache>
            </c:strRef>
          </c:tx>
          <c:spPr>
            <a:solidFill>
              <a:srgbClr val="66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CNS!$BA$215:$BA$230</c:f>
              <c:numCache>
                <c:formatCode>0.00</c:formatCode>
                <c:ptCount val="16"/>
                <c:pt idx="0">
                  <c:v>0</c:v>
                </c:pt>
                <c:pt idx="1">
                  <c:v>3.3333333333333335</c:v>
                </c:pt>
                <c:pt idx="2">
                  <c:v>0</c:v>
                </c:pt>
                <c:pt idx="3">
                  <c:v>0</c:v>
                </c:pt>
                <c:pt idx="4">
                  <c:v>6.666666666666667</c:v>
                </c:pt>
                <c:pt idx="5">
                  <c:v>40</c:v>
                </c:pt>
                <c:pt idx="6">
                  <c:v>30</c:v>
                </c:pt>
                <c:pt idx="7">
                  <c:v>0</c:v>
                </c:pt>
                <c:pt idx="8">
                  <c:v>0</c:v>
                </c:pt>
                <c:pt idx="9">
                  <c:v>10</c:v>
                </c:pt>
                <c:pt idx="10">
                  <c:v>10</c:v>
                </c:pt>
                <c:pt idx="11">
                  <c:v>0</c:v>
                </c:pt>
                <c:pt idx="12">
                  <c:v>0</c:v>
                </c:pt>
                <c:pt idx="13">
                  <c:v>0</c:v>
                </c:pt>
                <c:pt idx="14">
                  <c:v>0</c:v>
                </c:pt>
                <c:pt idx="15">
                  <c:v>0</c:v>
                </c:pt>
              </c:numCache>
            </c:numRef>
          </c:val>
          <c:extLst>
            <c:ext xmlns:c16="http://schemas.microsoft.com/office/drawing/2014/chart" uri="{C3380CC4-5D6E-409C-BE32-E72D297353CC}">
              <c16:uniqueId val="{00000004-1DDA-4EE6-8330-09FD38B46CBF}"/>
            </c:ext>
          </c:extLst>
        </c:ser>
        <c:ser>
          <c:idx val="6"/>
          <c:order val="5"/>
          <c:tx>
            <c:strRef>
              <c:f>CNS!$BB$214</c:f>
              <c:strCache>
                <c:ptCount val="1"/>
                <c:pt idx="0">
                  <c:v>Cefuroxim</c:v>
                </c:pt>
              </c:strCache>
            </c:strRef>
          </c:tx>
          <c:spPr>
            <a:solidFill>
              <a:srgbClr val="80008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CNS!$BB$215:$BB$230</c:f>
              <c:numCache>
                <c:formatCode>0.00</c:formatCode>
                <c:ptCount val="16"/>
                <c:pt idx="0">
                  <c:v>0</c:v>
                </c:pt>
                <c:pt idx="1">
                  <c:v>0</c:v>
                </c:pt>
                <c:pt idx="2">
                  <c:v>0</c:v>
                </c:pt>
                <c:pt idx="3">
                  <c:v>43.333333333333336</c:v>
                </c:pt>
                <c:pt idx="4">
                  <c:v>0</c:v>
                </c:pt>
                <c:pt idx="5">
                  <c:v>36.666666666666664</c:v>
                </c:pt>
                <c:pt idx="6">
                  <c:v>0</c:v>
                </c:pt>
                <c:pt idx="7">
                  <c:v>0</c:v>
                </c:pt>
                <c:pt idx="8">
                  <c:v>0</c:v>
                </c:pt>
                <c:pt idx="9">
                  <c:v>6.666666666666667</c:v>
                </c:pt>
                <c:pt idx="10">
                  <c:v>0</c:v>
                </c:pt>
                <c:pt idx="11">
                  <c:v>6.666666666666667</c:v>
                </c:pt>
                <c:pt idx="12">
                  <c:v>6.666666666666667</c:v>
                </c:pt>
                <c:pt idx="13">
                  <c:v>0</c:v>
                </c:pt>
                <c:pt idx="14">
                  <c:v>0</c:v>
                </c:pt>
                <c:pt idx="15">
                  <c:v>0</c:v>
                </c:pt>
              </c:numCache>
            </c:numRef>
          </c:val>
          <c:extLst>
            <c:ext xmlns:c16="http://schemas.microsoft.com/office/drawing/2014/chart" uri="{C3380CC4-5D6E-409C-BE32-E72D297353CC}">
              <c16:uniqueId val="{00000005-1DDA-4EE6-8330-09FD38B46CBF}"/>
            </c:ext>
          </c:extLst>
        </c:ser>
        <c:ser>
          <c:idx val="5"/>
          <c:order val="6"/>
          <c:tx>
            <c:strRef>
              <c:f>CNS!$BC$214</c:f>
              <c:strCache>
                <c:ptCount val="1"/>
                <c:pt idx="0">
                  <c:v>Imipenem</c:v>
                </c:pt>
              </c:strCache>
            </c:strRef>
          </c:tx>
          <c:spPr>
            <a:solidFill>
              <a:srgbClr val="00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CNS!$BC$215:$BC$230</c:f>
              <c:numCache>
                <c:formatCode>0.00</c:formatCode>
                <c:ptCount val="16"/>
                <c:pt idx="0">
                  <c:v>0</c:v>
                </c:pt>
                <c:pt idx="1">
                  <c:v>0</c:v>
                </c:pt>
                <c:pt idx="2">
                  <c:v>86.666666666666671</c:v>
                </c:pt>
                <c:pt idx="3">
                  <c:v>0</c:v>
                </c:pt>
                <c:pt idx="4">
                  <c:v>3.3333333333333335</c:v>
                </c:pt>
                <c:pt idx="5">
                  <c:v>3.3333333333333335</c:v>
                </c:pt>
                <c:pt idx="6">
                  <c:v>3.3333333333333335</c:v>
                </c:pt>
                <c:pt idx="7">
                  <c:v>3.3333333333333335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1DDA-4EE6-8330-09FD38B46CBF}"/>
            </c:ext>
          </c:extLst>
        </c:ser>
        <c:ser>
          <c:idx val="7"/>
          <c:order val="7"/>
          <c:tx>
            <c:strRef>
              <c:f>CNS!$BD$214</c:f>
              <c:strCache>
                <c:ptCount val="1"/>
                <c:pt idx="0">
                  <c:v>Meropenem</c:v>
                </c:pt>
              </c:strCache>
            </c:strRef>
          </c:tx>
          <c:spPr>
            <a:solidFill>
              <a:srgbClr val="3333FF"/>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CNS!$BD$215:$BD$230</c:f>
              <c:numCache>
                <c:formatCode>0.00</c:formatCode>
                <c:ptCount val="16"/>
                <c:pt idx="0">
                  <c:v>0</c:v>
                </c:pt>
                <c:pt idx="1">
                  <c:v>0</c:v>
                </c:pt>
                <c:pt idx="2">
                  <c:v>76.666666666666671</c:v>
                </c:pt>
                <c:pt idx="3">
                  <c:v>0</c:v>
                </c:pt>
                <c:pt idx="4">
                  <c:v>3.3333333333333335</c:v>
                </c:pt>
                <c:pt idx="5">
                  <c:v>3.3333333333333335</c:v>
                </c:pt>
                <c:pt idx="6">
                  <c:v>0</c:v>
                </c:pt>
                <c:pt idx="7">
                  <c:v>10</c:v>
                </c:pt>
                <c:pt idx="8">
                  <c:v>3.3333333333333335</c:v>
                </c:pt>
                <c:pt idx="9">
                  <c:v>0</c:v>
                </c:pt>
                <c:pt idx="10">
                  <c:v>3.3333333333333335</c:v>
                </c:pt>
                <c:pt idx="11">
                  <c:v>0</c:v>
                </c:pt>
                <c:pt idx="12">
                  <c:v>0</c:v>
                </c:pt>
                <c:pt idx="13">
                  <c:v>0</c:v>
                </c:pt>
                <c:pt idx="14">
                  <c:v>0</c:v>
                </c:pt>
                <c:pt idx="15">
                  <c:v>0</c:v>
                </c:pt>
              </c:numCache>
            </c:numRef>
          </c:val>
          <c:extLst>
            <c:ext xmlns:c16="http://schemas.microsoft.com/office/drawing/2014/chart" uri="{C3380CC4-5D6E-409C-BE32-E72D297353CC}">
              <c16:uniqueId val="{00000007-1DDA-4EE6-8330-09FD38B46CBF}"/>
            </c:ext>
          </c:extLst>
        </c:ser>
        <c:ser>
          <c:idx val="8"/>
          <c:order val="8"/>
          <c:tx>
            <c:strRef>
              <c:f>CNS!$BE$214</c:f>
              <c:strCache>
                <c:ptCount val="1"/>
                <c:pt idx="0">
                  <c:v>Amikacin</c:v>
                </c:pt>
              </c:strCache>
            </c:strRef>
          </c:tx>
          <c:spPr>
            <a:solidFill>
              <a:srgbClr val="99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CNS!$BE$215:$BE$230</c:f>
              <c:numCache>
                <c:formatCode>0.00</c:formatCode>
                <c:ptCount val="16"/>
                <c:pt idx="0">
                  <c:v>0</c:v>
                </c:pt>
                <c:pt idx="1">
                  <c:v>0</c:v>
                </c:pt>
                <c:pt idx="2">
                  <c:v>0</c:v>
                </c:pt>
                <c:pt idx="3">
                  <c:v>0</c:v>
                </c:pt>
                <c:pt idx="4">
                  <c:v>58.620689655172413</c:v>
                </c:pt>
                <c:pt idx="5">
                  <c:v>0</c:v>
                </c:pt>
                <c:pt idx="6">
                  <c:v>27.586206896551722</c:v>
                </c:pt>
                <c:pt idx="7">
                  <c:v>10.344827586206897</c:v>
                </c:pt>
                <c:pt idx="8">
                  <c:v>0</c:v>
                </c:pt>
                <c:pt idx="9">
                  <c:v>0</c:v>
                </c:pt>
                <c:pt idx="10">
                  <c:v>3.4482758620689653</c:v>
                </c:pt>
                <c:pt idx="11">
                  <c:v>0</c:v>
                </c:pt>
                <c:pt idx="12">
                  <c:v>0</c:v>
                </c:pt>
                <c:pt idx="13">
                  <c:v>0</c:v>
                </c:pt>
                <c:pt idx="14">
                  <c:v>0</c:v>
                </c:pt>
                <c:pt idx="15">
                  <c:v>0</c:v>
                </c:pt>
              </c:numCache>
            </c:numRef>
          </c:val>
          <c:extLst>
            <c:ext xmlns:c16="http://schemas.microsoft.com/office/drawing/2014/chart" uri="{C3380CC4-5D6E-409C-BE32-E72D297353CC}">
              <c16:uniqueId val="{00000008-1DDA-4EE6-8330-09FD38B46CBF}"/>
            </c:ext>
          </c:extLst>
        </c:ser>
        <c:ser>
          <c:idx val="9"/>
          <c:order val="9"/>
          <c:tx>
            <c:strRef>
              <c:f>CNS!$BF$214</c:f>
              <c:strCache>
                <c:ptCount val="1"/>
                <c:pt idx="0">
                  <c:v>Gentamicin</c:v>
                </c:pt>
              </c:strCache>
            </c:strRef>
          </c:tx>
          <c:spPr>
            <a:solidFill>
              <a:srgbClr val="00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CNS!$BF$215:$BF$230</c:f>
              <c:numCache>
                <c:formatCode>0.00</c:formatCode>
                <c:ptCount val="16"/>
                <c:pt idx="0">
                  <c:v>0</c:v>
                </c:pt>
                <c:pt idx="1">
                  <c:v>0</c:v>
                </c:pt>
                <c:pt idx="2">
                  <c:v>58.620689655172413</c:v>
                </c:pt>
                <c:pt idx="3">
                  <c:v>0</c:v>
                </c:pt>
                <c:pt idx="4">
                  <c:v>0</c:v>
                </c:pt>
                <c:pt idx="5">
                  <c:v>3.4482758620689653</c:v>
                </c:pt>
                <c:pt idx="6">
                  <c:v>0</c:v>
                </c:pt>
                <c:pt idx="7">
                  <c:v>6.8965517241379306</c:v>
                </c:pt>
                <c:pt idx="8">
                  <c:v>10.344827586206897</c:v>
                </c:pt>
                <c:pt idx="9">
                  <c:v>13.793103448275861</c:v>
                </c:pt>
                <c:pt idx="10">
                  <c:v>6.8965517241379306</c:v>
                </c:pt>
                <c:pt idx="11">
                  <c:v>0</c:v>
                </c:pt>
                <c:pt idx="12">
                  <c:v>0</c:v>
                </c:pt>
                <c:pt idx="13">
                  <c:v>0</c:v>
                </c:pt>
                <c:pt idx="14">
                  <c:v>0</c:v>
                </c:pt>
                <c:pt idx="15">
                  <c:v>0</c:v>
                </c:pt>
              </c:numCache>
            </c:numRef>
          </c:val>
          <c:extLst>
            <c:ext xmlns:c16="http://schemas.microsoft.com/office/drawing/2014/chart" uri="{C3380CC4-5D6E-409C-BE32-E72D297353CC}">
              <c16:uniqueId val="{00000009-1DDA-4EE6-8330-09FD38B46CBF}"/>
            </c:ext>
          </c:extLst>
        </c:ser>
        <c:ser>
          <c:idx val="10"/>
          <c:order val="10"/>
          <c:tx>
            <c:strRef>
              <c:f>CNS!$BG$214</c:f>
              <c:strCache>
                <c:ptCount val="1"/>
                <c:pt idx="0">
                  <c:v>Fosfomycin</c:v>
                </c:pt>
              </c:strCache>
            </c:strRef>
          </c:tx>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CNS!$BG$215:$BG$230</c:f>
              <c:numCache>
                <c:formatCode>0.00</c:formatCode>
                <c:ptCount val="16"/>
                <c:pt idx="0">
                  <c:v>0</c:v>
                </c:pt>
                <c:pt idx="1">
                  <c:v>0</c:v>
                </c:pt>
                <c:pt idx="2">
                  <c:v>0</c:v>
                </c:pt>
                <c:pt idx="3">
                  <c:v>0</c:v>
                </c:pt>
                <c:pt idx="4">
                  <c:v>0</c:v>
                </c:pt>
                <c:pt idx="5">
                  <c:v>0</c:v>
                </c:pt>
                <c:pt idx="6">
                  <c:v>0</c:v>
                </c:pt>
                <c:pt idx="7">
                  <c:v>0</c:v>
                </c:pt>
                <c:pt idx="8">
                  <c:v>0</c:v>
                </c:pt>
                <c:pt idx="9">
                  <c:v>0</c:v>
                </c:pt>
                <c:pt idx="10">
                  <c:v>3.3333333333333335</c:v>
                </c:pt>
                <c:pt idx="11">
                  <c:v>6.666666666666667</c:v>
                </c:pt>
                <c:pt idx="12">
                  <c:v>30</c:v>
                </c:pt>
                <c:pt idx="13">
                  <c:v>36.666666666666664</c:v>
                </c:pt>
                <c:pt idx="14">
                  <c:v>23.333333333333332</c:v>
                </c:pt>
                <c:pt idx="15">
                  <c:v>0</c:v>
                </c:pt>
              </c:numCache>
            </c:numRef>
          </c:val>
          <c:extLst>
            <c:ext xmlns:c16="http://schemas.microsoft.com/office/drawing/2014/chart" uri="{C3380CC4-5D6E-409C-BE32-E72D297353CC}">
              <c16:uniqueId val="{0000000A-1DDA-4EE6-8330-09FD38B46CBF}"/>
            </c:ext>
          </c:extLst>
        </c:ser>
        <c:ser>
          <c:idx val="11"/>
          <c:order val="11"/>
          <c:tx>
            <c:strRef>
              <c:f>CNS!$BH$214</c:f>
              <c:strCache>
                <c:ptCount val="1"/>
                <c:pt idx="0">
                  <c:v>Cotrimoxazol</c:v>
                </c:pt>
              </c:strCache>
            </c:strRef>
          </c:tx>
          <c:spPr>
            <a:solidFill>
              <a:srgbClr val="00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CNS!$BH$215:$BH$230</c:f>
              <c:numCache>
                <c:formatCode>0.00</c:formatCode>
                <c:ptCount val="16"/>
                <c:pt idx="0">
                  <c:v>0</c:v>
                </c:pt>
                <c:pt idx="1">
                  <c:v>0</c:v>
                </c:pt>
                <c:pt idx="2">
                  <c:v>80</c:v>
                </c:pt>
                <c:pt idx="3">
                  <c:v>0</c:v>
                </c:pt>
                <c:pt idx="4">
                  <c:v>10</c:v>
                </c:pt>
                <c:pt idx="5">
                  <c:v>0</c:v>
                </c:pt>
                <c:pt idx="6">
                  <c:v>0</c:v>
                </c:pt>
                <c:pt idx="7">
                  <c:v>0</c:v>
                </c:pt>
                <c:pt idx="8">
                  <c:v>3.3333333333333335</c:v>
                </c:pt>
                <c:pt idx="9">
                  <c:v>0</c:v>
                </c:pt>
                <c:pt idx="10">
                  <c:v>6.666666666666667</c:v>
                </c:pt>
                <c:pt idx="11">
                  <c:v>0</c:v>
                </c:pt>
                <c:pt idx="12">
                  <c:v>0</c:v>
                </c:pt>
                <c:pt idx="13">
                  <c:v>0</c:v>
                </c:pt>
                <c:pt idx="14">
                  <c:v>0</c:v>
                </c:pt>
                <c:pt idx="15">
                  <c:v>0</c:v>
                </c:pt>
              </c:numCache>
            </c:numRef>
          </c:val>
          <c:extLst>
            <c:ext xmlns:c16="http://schemas.microsoft.com/office/drawing/2014/chart" uri="{C3380CC4-5D6E-409C-BE32-E72D297353CC}">
              <c16:uniqueId val="{0000000B-1DDA-4EE6-8330-09FD38B46CBF}"/>
            </c:ext>
          </c:extLst>
        </c:ser>
        <c:ser>
          <c:idx val="12"/>
          <c:order val="12"/>
          <c:tx>
            <c:strRef>
              <c:f>CNS!$BI$214</c:f>
              <c:strCache>
                <c:ptCount val="1"/>
                <c:pt idx="0">
                  <c:v>Ciprofloxacin</c:v>
                </c:pt>
              </c:strCache>
            </c:strRef>
          </c:tx>
          <c:spPr>
            <a:solidFill>
              <a:srgbClr val="003300"/>
            </a:solidFill>
            <a:ln>
              <a:solidFill>
                <a:srgbClr val="00FF00"/>
              </a:solidFill>
            </a:ln>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CNS!$BI$215:$BI$230</c:f>
              <c:numCache>
                <c:formatCode>0.00</c:formatCode>
                <c:ptCount val="16"/>
                <c:pt idx="0">
                  <c:v>0</c:v>
                </c:pt>
                <c:pt idx="1">
                  <c:v>3.3333333333333335</c:v>
                </c:pt>
                <c:pt idx="2">
                  <c:v>0</c:v>
                </c:pt>
                <c:pt idx="3">
                  <c:v>3.3333333333333335</c:v>
                </c:pt>
                <c:pt idx="4">
                  <c:v>73.333333333333329</c:v>
                </c:pt>
                <c:pt idx="5">
                  <c:v>13.333333333333334</c:v>
                </c:pt>
                <c:pt idx="6">
                  <c:v>0</c:v>
                </c:pt>
                <c:pt idx="7">
                  <c:v>0</c:v>
                </c:pt>
                <c:pt idx="8">
                  <c:v>3.3333333333333335</c:v>
                </c:pt>
                <c:pt idx="9">
                  <c:v>3.3333333333333335</c:v>
                </c:pt>
                <c:pt idx="10">
                  <c:v>0</c:v>
                </c:pt>
                <c:pt idx="11">
                  <c:v>0</c:v>
                </c:pt>
                <c:pt idx="12">
                  <c:v>0</c:v>
                </c:pt>
                <c:pt idx="13">
                  <c:v>0</c:v>
                </c:pt>
                <c:pt idx="14">
                  <c:v>0</c:v>
                </c:pt>
                <c:pt idx="15">
                  <c:v>0</c:v>
                </c:pt>
              </c:numCache>
            </c:numRef>
          </c:val>
          <c:extLst>
            <c:ext xmlns:c16="http://schemas.microsoft.com/office/drawing/2014/chart" uri="{C3380CC4-5D6E-409C-BE32-E72D297353CC}">
              <c16:uniqueId val="{0000000C-1DDA-4EE6-8330-09FD38B46CBF}"/>
            </c:ext>
          </c:extLst>
        </c:ser>
        <c:ser>
          <c:idx val="13"/>
          <c:order val="13"/>
          <c:tx>
            <c:strRef>
              <c:f>CNS!$BJ$214</c:f>
              <c:strCache>
                <c:ptCount val="1"/>
                <c:pt idx="0">
                  <c:v>Levofloxacin</c:v>
                </c:pt>
              </c:strCache>
            </c:strRef>
          </c:tx>
          <c:spPr>
            <a:solidFill>
              <a:srgbClr val="3366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CNS!$BJ$215:$BJ$230</c:f>
              <c:numCache>
                <c:formatCode>0.00</c:formatCode>
                <c:ptCount val="16"/>
                <c:pt idx="0">
                  <c:v>0</c:v>
                </c:pt>
                <c:pt idx="1">
                  <c:v>3.3333333333333335</c:v>
                </c:pt>
                <c:pt idx="2">
                  <c:v>0</c:v>
                </c:pt>
                <c:pt idx="3">
                  <c:v>0</c:v>
                </c:pt>
                <c:pt idx="4">
                  <c:v>73.333333333333329</c:v>
                </c:pt>
                <c:pt idx="5">
                  <c:v>16.666666666666668</c:v>
                </c:pt>
                <c:pt idx="6">
                  <c:v>0</c:v>
                </c:pt>
                <c:pt idx="7">
                  <c:v>3.3333333333333335</c:v>
                </c:pt>
                <c:pt idx="8">
                  <c:v>0</c:v>
                </c:pt>
                <c:pt idx="9">
                  <c:v>3.3333333333333335</c:v>
                </c:pt>
                <c:pt idx="10">
                  <c:v>0</c:v>
                </c:pt>
                <c:pt idx="11">
                  <c:v>0</c:v>
                </c:pt>
                <c:pt idx="12">
                  <c:v>0</c:v>
                </c:pt>
                <c:pt idx="13">
                  <c:v>0</c:v>
                </c:pt>
                <c:pt idx="14">
                  <c:v>0</c:v>
                </c:pt>
                <c:pt idx="15">
                  <c:v>0</c:v>
                </c:pt>
              </c:numCache>
            </c:numRef>
          </c:val>
          <c:extLst>
            <c:ext xmlns:c16="http://schemas.microsoft.com/office/drawing/2014/chart" uri="{C3380CC4-5D6E-409C-BE32-E72D297353CC}">
              <c16:uniqueId val="{0000000D-1DDA-4EE6-8330-09FD38B46CBF}"/>
            </c:ext>
          </c:extLst>
        </c:ser>
        <c:ser>
          <c:idx val="14"/>
          <c:order val="14"/>
          <c:tx>
            <c:strRef>
              <c:f>CNS!$BK$214</c:f>
              <c:strCache>
                <c:ptCount val="1"/>
                <c:pt idx="0">
                  <c:v>Moxifloxacin</c:v>
                </c:pt>
              </c:strCache>
            </c:strRef>
          </c:tx>
          <c:spPr>
            <a:solidFill>
              <a:srgbClr val="33CC33"/>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CNS!$BK$215:$BK$230</c:f>
              <c:numCache>
                <c:formatCode>0.00</c:formatCode>
                <c:ptCount val="16"/>
                <c:pt idx="0">
                  <c:v>0</c:v>
                </c:pt>
                <c:pt idx="1">
                  <c:v>3.3333333333333335</c:v>
                </c:pt>
                <c:pt idx="2">
                  <c:v>3.3333333333333335</c:v>
                </c:pt>
                <c:pt idx="3">
                  <c:v>80</c:v>
                </c:pt>
                <c:pt idx="4">
                  <c:v>6.666666666666667</c:v>
                </c:pt>
                <c:pt idx="5">
                  <c:v>0</c:v>
                </c:pt>
                <c:pt idx="6">
                  <c:v>3.3333333333333335</c:v>
                </c:pt>
                <c:pt idx="7">
                  <c:v>3.3333333333333335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1DDA-4EE6-8330-09FD38B46CBF}"/>
            </c:ext>
          </c:extLst>
        </c:ser>
        <c:ser>
          <c:idx val="15"/>
          <c:order val="15"/>
          <c:tx>
            <c:strRef>
              <c:f>CNS!$BL$214</c:f>
              <c:strCache>
                <c:ptCount val="1"/>
                <c:pt idx="0">
                  <c:v>Doxycyclin</c:v>
                </c:pt>
              </c:strCache>
            </c:strRef>
          </c:tx>
          <c:spPr>
            <a:solidFill>
              <a:srgbClr val="0066FF"/>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CNS!$BL$215:$BL$230</c:f>
              <c:numCache>
                <c:formatCode>0.00</c:formatCode>
                <c:ptCount val="16"/>
                <c:pt idx="0">
                  <c:v>0</c:v>
                </c:pt>
                <c:pt idx="1">
                  <c:v>0</c:v>
                </c:pt>
                <c:pt idx="2">
                  <c:v>26.666666666666668</c:v>
                </c:pt>
                <c:pt idx="3">
                  <c:v>0</c:v>
                </c:pt>
                <c:pt idx="4">
                  <c:v>66.666666666666671</c:v>
                </c:pt>
                <c:pt idx="5">
                  <c:v>6.666666666666667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1DDA-4EE6-8330-09FD38B46CBF}"/>
            </c:ext>
          </c:extLst>
        </c:ser>
        <c:ser>
          <c:idx val="16"/>
          <c:order val="16"/>
          <c:tx>
            <c:strRef>
              <c:f>CNS!$BM$214</c:f>
              <c:strCache>
                <c:ptCount val="1"/>
                <c:pt idx="0">
                  <c:v>Rifampicin</c:v>
                </c:pt>
              </c:strCache>
            </c:strRef>
          </c:tx>
          <c:spPr>
            <a:solidFill>
              <a:srgbClr val="FF66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CNS!$BM$215:$BM$230</c:f>
              <c:numCache>
                <c:formatCode>0.00</c:formatCode>
                <c:ptCount val="16"/>
                <c:pt idx="0">
                  <c:v>0</c:v>
                </c:pt>
                <c:pt idx="1">
                  <c:v>43.333333333333336</c:v>
                </c:pt>
                <c:pt idx="2">
                  <c:v>56.666666666666664</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1DDA-4EE6-8330-09FD38B46CBF}"/>
            </c:ext>
          </c:extLst>
        </c:ser>
        <c:ser>
          <c:idx val="17"/>
          <c:order val="17"/>
          <c:tx>
            <c:strRef>
              <c:f>CNS!$BN$214</c:f>
              <c:strCache>
                <c:ptCount val="1"/>
                <c:pt idx="0">
                  <c:v>Daptomycin</c:v>
                </c:pt>
              </c:strCache>
            </c:strRef>
          </c:tx>
          <c:spPr>
            <a:solidFill>
              <a:srgbClr val="CC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CNS!$BN$215:$BN$230</c:f>
              <c:numCache>
                <c:formatCode>0.00</c:formatCode>
                <c:ptCount val="16"/>
                <c:pt idx="0">
                  <c:v>0</c:v>
                </c:pt>
                <c:pt idx="1">
                  <c:v>0</c:v>
                </c:pt>
                <c:pt idx="2">
                  <c:v>0</c:v>
                </c:pt>
                <c:pt idx="3">
                  <c:v>0</c:v>
                </c:pt>
                <c:pt idx="4">
                  <c:v>10</c:v>
                </c:pt>
                <c:pt idx="5">
                  <c:v>60</c:v>
                </c:pt>
                <c:pt idx="6">
                  <c:v>26.666666666666668</c:v>
                </c:pt>
                <c:pt idx="7">
                  <c:v>3.3333333333333335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1DDA-4EE6-8330-09FD38B46CBF}"/>
            </c:ext>
          </c:extLst>
        </c:ser>
        <c:ser>
          <c:idx val="18"/>
          <c:order val="18"/>
          <c:tx>
            <c:strRef>
              <c:f>CNS!$BO$214</c:f>
              <c:strCache>
                <c:ptCount val="1"/>
                <c:pt idx="0">
                  <c:v>Roxythromycin</c:v>
                </c:pt>
              </c:strCache>
            </c:strRef>
          </c:tx>
          <c:spPr>
            <a:solidFill>
              <a:srgbClr val="0033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CNS!$BO$215:$BO$230</c:f>
              <c:numCache>
                <c:formatCode>0.00</c:formatCode>
                <c:ptCount val="16"/>
                <c:pt idx="0">
                  <c:v>0</c:v>
                </c:pt>
                <c:pt idx="1">
                  <c:v>0</c:v>
                </c:pt>
                <c:pt idx="2">
                  <c:v>0</c:v>
                </c:pt>
                <c:pt idx="3">
                  <c:v>0</c:v>
                </c:pt>
                <c:pt idx="4">
                  <c:v>16.666666666666668</c:v>
                </c:pt>
                <c:pt idx="5">
                  <c:v>50</c:v>
                </c:pt>
                <c:pt idx="6">
                  <c:v>0</c:v>
                </c:pt>
                <c:pt idx="7">
                  <c:v>0</c:v>
                </c:pt>
                <c:pt idx="8">
                  <c:v>0</c:v>
                </c:pt>
                <c:pt idx="9">
                  <c:v>3.3333333333333335</c:v>
                </c:pt>
                <c:pt idx="10">
                  <c:v>0</c:v>
                </c:pt>
                <c:pt idx="11">
                  <c:v>30</c:v>
                </c:pt>
                <c:pt idx="12">
                  <c:v>0</c:v>
                </c:pt>
                <c:pt idx="13">
                  <c:v>0</c:v>
                </c:pt>
                <c:pt idx="14">
                  <c:v>0</c:v>
                </c:pt>
                <c:pt idx="15">
                  <c:v>0</c:v>
                </c:pt>
              </c:numCache>
            </c:numRef>
          </c:val>
          <c:extLst>
            <c:ext xmlns:c16="http://schemas.microsoft.com/office/drawing/2014/chart" uri="{C3380CC4-5D6E-409C-BE32-E72D297353CC}">
              <c16:uniqueId val="{00000012-1DDA-4EE6-8330-09FD38B46CBF}"/>
            </c:ext>
          </c:extLst>
        </c:ser>
        <c:ser>
          <c:idx val="19"/>
          <c:order val="19"/>
          <c:tx>
            <c:strRef>
              <c:f>CNS!$BP$214</c:f>
              <c:strCache>
                <c:ptCount val="1"/>
                <c:pt idx="0">
                  <c:v>Clindamycin</c:v>
                </c:pt>
              </c:strCache>
            </c:strRef>
          </c:tx>
          <c:spPr>
            <a:solidFill>
              <a:srgbClr val="0066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CNS!$BP$215:$BP$230</c:f>
              <c:numCache>
                <c:formatCode>0.00</c:formatCode>
                <c:ptCount val="16"/>
                <c:pt idx="0">
                  <c:v>0</c:v>
                </c:pt>
                <c:pt idx="1">
                  <c:v>0</c:v>
                </c:pt>
                <c:pt idx="2">
                  <c:v>33.333333333333336</c:v>
                </c:pt>
                <c:pt idx="3">
                  <c:v>60</c:v>
                </c:pt>
                <c:pt idx="4">
                  <c:v>0</c:v>
                </c:pt>
                <c:pt idx="5">
                  <c:v>0</c:v>
                </c:pt>
                <c:pt idx="6">
                  <c:v>0</c:v>
                </c:pt>
                <c:pt idx="7">
                  <c:v>0</c:v>
                </c:pt>
                <c:pt idx="8">
                  <c:v>0</c:v>
                </c:pt>
                <c:pt idx="9">
                  <c:v>6.666666666666667</c:v>
                </c:pt>
                <c:pt idx="10">
                  <c:v>0</c:v>
                </c:pt>
                <c:pt idx="11">
                  <c:v>0</c:v>
                </c:pt>
                <c:pt idx="12">
                  <c:v>0</c:v>
                </c:pt>
                <c:pt idx="13">
                  <c:v>0</c:v>
                </c:pt>
                <c:pt idx="14">
                  <c:v>0</c:v>
                </c:pt>
                <c:pt idx="15">
                  <c:v>0</c:v>
                </c:pt>
              </c:numCache>
            </c:numRef>
          </c:val>
          <c:extLst>
            <c:ext xmlns:c16="http://schemas.microsoft.com/office/drawing/2014/chart" uri="{C3380CC4-5D6E-409C-BE32-E72D297353CC}">
              <c16:uniqueId val="{00000013-1DDA-4EE6-8330-09FD38B46CBF}"/>
            </c:ext>
          </c:extLst>
        </c:ser>
        <c:ser>
          <c:idx val="20"/>
          <c:order val="20"/>
          <c:tx>
            <c:strRef>
              <c:f>CNS!$BQ$214</c:f>
              <c:strCache>
                <c:ptCount val="1"/>
                <c:pt idx="0">
                  <c:v>Linezolid</c:v>
                </c:pt>
              </c:strCache>
            </c:strRef>
          </c:tx>
          <c:spPr>
            <a:solidFill>
              <a:srgbClr val="FF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CNS!$BQ$215:$BQ$230</c:f>
              <c:numCache>
                <c:formatCode>0.00</c:formatCode>
                <c:ptCount val="16"/>
                <c:pt idx="0">
                  <c:v>0</c:v>
                </c:pt>
                <c:pt idx="1">
                  <c:v>0</c:v>
                </c:pt>
                <c:pt idx="2">
                  <c:v>0</c:v>
                </c:pt>
                <c:pt idx="3">
                  <c:v>0</c:v>
                </c:pt>
                <c:pt idx="4">
                  <c:v>0</c:v>
                </c:pt>
                <c:pt idx="5">
                  <c:v>3.3333333333333335</c:v>
                </c:pt>
                <c:pt idx="6">
                  <c:v>60</c:v>
                </c:pt>
                <c:pt idx="7">
                  <c:v>36.666666666666664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1DDA-4EE6-8330-09FD38B46CBF}"/>
            </c:ext>
          </c:extLst>
        </c:ser>
        <c:ser>
          <c:idx val="21"/>
          <c:order val="21"/>
          <c:tx>
            <c:strRef>
              <c:f>CNS!$BR$214</c:f>
              <c:strCache>
                <c:ptCount val="1"/>
                <c:pt idx="0">
                  <c:v>Vancomycin</c:v>
                </c:pt>
              </c:strCache>
            </c:strRef>
          </c:tx>
          <c:spPr>
            <a:solidFill>
              <a:srgbClr val="CCCC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CNS!$BR$215:$BR$230</c:f>
              <c:numCache>
                <c:formatCode>0.00</c:formatCode>
                <c:ptCount val="16"/>
                <c:pt idx="0">
                  <c:v>0</c:v>
                </c:pt>
                <c:pt idx="1">
                  <c:v>0</c:v>
                </c:pt>
                <c:pt idx="2">
                  <c:v>0</c:v>
                </c:pt>
                <c:pt idx="3">
                  <c:v>0</c:v>
                </c:pt>
                <c:pt idx="4">
                  <c:v>3.3333333333333335</c:v>
                </c:pt>
                <c:pt idx="5">
                  <c:v>26.666666666666668</c:v>
                </c:pt>
                <c:pt idx="6">
                  <c:v>36.666666666666664</c:v>
                </c:pt>
                <c:pt idx="7">
                  <c:v>30</c:v>
                </c:pt>
                <c:pt idx="8">
                  <c:v>3.3333333333333335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1DDA-4EE6-8330-09FD38B46CBF}"/>
            </c:ext>
          </c:extLst>
        </c:ser>
        <c:ser>
          <c:idx val="23"/>
          <c:order val="22"/>
          <c:tx>
            <c:strRef>
              <c:f>CNS!$BS$214</c:f>
              <c:strCache>
                <c:ptCount val="1"/>
                <c:pt idx="0">
                  <c:v>Teicoplanin</c:v>
                </c:pt>
              </c:strCache>
            </c:strRef>
          </c:tx>
          <c:spPr>
            <a:solidFill>
              <a:srgbClr val="3366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CNS!$BS$215:$BS$230</c:f>
              <c:numCache>
                <c:formatCode>0.00</c:formatCode>
                <c:ptCount val="16"/>
                <c:pt idx="0">
                  <c:v>0</c:v>
                </c:pt>
                <c:pt idx="1">
                  <c:v>0</c:v>
                </c:pt>
                <c:pt idx="2">
                  <c:v>0</c:v>
                </c:pt>
                <c:pt idx="3">
                  <c:v>37.931034482758619</c:v>
                </c:pt>
                <c:pt idx="4">
                  <c:v>0</c:v>
                </c:pt>
                <c:pt idx="5">
                  <c:v>24.137931034482758</c:v>
                </c:pt>
                <c:pt idx="6">
                  <c:v>10.344827586206897</c:v>
                </c:pt>
                <c:pt idx="7">
                  <c:v>20.689655172413794</c:v>
                </c:pt>
                <c:pt idx="8">
                  <c:v>6.8965517241379306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1DDA-4EE6-8330-09FD38B46CBF}"/>
            </c:ext>
          </c:extLst>
        </c:ser>
        <c:ser>
          <c:idx val="22"/>
          <c:order val="23"/>
          <c:tx>
            <c:strRef>
              <c:f>CNS!$BT$214</c:f>
              <c:strCache>
                <c:ptCount val="1"/>
                <c:pt idx="0">
                  <c:v>Tigecyclin</c:v>
                </c:pt>
              </c:strCache>
            </c:strRef>
          </c:tx>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CNS!$BT$215:$BT$230</c:f>
              <c:numCache>
                <c:formatCode>0.00</c:formatCode>
                <c:ptCount val="16"/>
                <c:pt idx="0">
                  <c:v>0</c:v>
                </c:pt>
                <c:pt idx="1">
                  <c:v>34.482758620689658</c:v>
                </c:pt>
                <c:pt idx="2">
                  <c:v>0</c:v>
                </c:pt>
                <c:pt idx="3">
                  <c:v>55.172413793103445</c:v>
                </c:pt>
                <c:pt idx="4">
                  <c:v>10.344827586206897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1DDA-4EE6-8330-09FD38B46CBF}"/>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1.4315472761026822E-2"/>
          <c:w val="0.91952300130950138"/>
          <c:h val="0.86723500416106525"/>
        </c:manualLayout>
      </c:layout>
      <c:bar3DChart>
        <c:barDir val="col"/>
        <c:grouping val="standard"/>
        <c:varyColors val="0"/>
        <c:ser>
          <c:idx val="0"/>
          <c:order val="0"/>
          <c:tx>
            <c:strRef>
              <c:f>EK!$AW$4</c:f>
              <c:strCache>
                <c:ptCount val="1"/>
                <c:pt idx="0">
                  <c:v>Penicillin G</c:v>
                </c:pt>
              </c:strCache>
            </c:strRef>
          </c:tx>
          <c:spPr>
            <a:solidFill>
              <a:srgbClr val="C000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EK!$AW$5:$AW$20</c:f>
              <c:numCache>
                <c:formatCode>0.00</c:formatCode>
                <c:ptCount val="16"/>
                <c:pt idx="0">
                  <c:v>0</c:v>
                </c:pt>
                <c:pt idx="1">
                  <c:v>0.30441400304414001</c:v>
                </c:pt>
                <c:pt idx="2">
                  <c:v>0.45662100456621002</c:v>
                </c:pt>
                <c:pt idx="3">
                  <c:v>0.30441400304414001</c:v>
                </c:pt>
                <c:pt idx="4">
                  <c:v>0</c:v>
                </c:pt>
                <c:pt idx="5">
                  <c:v>1.3698630136986301</c:v>
                </c:pt>
                <c:pt idx="6">
                  <c:v>5.3272450532724509</c:v>
                </c:pt>
                <c:pt idx="7">
                  <c:v>67.123287671232873</c:v>
                </c:pt>
                <c:pt idx="8">
                  <c:v>14.155251141552512</c:v>
                </c:pt>
                <c:pt idx="9">
                  <c:v>10.95890410958904</c:v>
                </c:pt>
                <c:pt idx="10">
                  <c:v>0</c:v>
                </c:pt>
                <c:pt idx="11">
                  <c:v>0</c:v>
                </c:pt>
                <c:pt idx="12">
                  <c:v>0</c:v>
                </c:pt>
                <c:pt idx="13">
                  <c:v>0</c:v>
                </c:pt>
                <c:pt idx="14">
                  <c:v>0</c:v>
                </c:pt>
                <c:pt idx="15">
                  <c:v>0</c:v>
                </c:pt>
              </c:numCache>
            </c:numRef>
          </c:val>
          <c:extLst>
            <c:ext xmlns:c16="http://schemas.microsoft.com/office/drawing/2014/chart" uri="{C3380CC4-5D6E-409C-BE32-E72D297353CC}">
              <c16:uniqueId val="{00000000-EA44-4542-9498-8910B77156AD}"/>
            </c:ext>
          </c:extLst>
        </c:ser>
        <c:ser>
          <c:idx val="1"/>
          <c:order val="1"/>
          <c:tx>
            <c:strRef>
              <c:f>EK!$AX$4</c:f>
              <c:strCache>
                <c:ptCount val="1"/>
                <c:pt idx="0">
                  <c:v>Oxacillin</c:v>
                </c:pt>
              </c:strCache>
            </c:strRef>
          </c:tx>
          <c:spPr>
            <a:solidFill>
              <a:srgbClr val="FF00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EK!$AX$5:$AX$20</c:f>
              <c:numCache>
                <c:formatCode>0.00</c:formatCode>
                <c:ptCount val="16"/>
                <c:pt idx="0">
                  <c:v>0</c:v>
                </c:pt>
                <c:pt idx="1">
                  <c:v>0</c:v>
                </c:pt>
                <c:pt idx="2">
                  <c:v>0.1524390243902439</c:v>
                </c:pt>
                <c:pt idx="3">
                  <c:v>0</c:v>
                </c:pt>
                <c:pt idx="4">
                  <c:v>0.3048780487804878</c:v>
                </c:pt>
                <c:pt idx="5">
                  <c:v>0.3048780487804878</c:v>
                </c:pt>
                <c:pt idx="6">
                  <c:v>0.1524390243902439</c:v>
                </c:pt>
                <c:pt idx="7">
                  <c:v>0.6097560975609756</c:v>
                </c:pt>
                <c:pt idx="8">
                  <c:v>0.91463414634146345</c:v>
                </c:pt>
                <c:pt idx="9">
                  <c:v>4.8780487804878048</c:v>
                </c:pt>
                <c:pt idx="10">
                  <c:v>92.682926829268297</c:v>
                </c:pt>
                <c:pt idx="11">
                  <c:v>0</c:v>
                </c:pt>
                <c:pt idx="12">
                  <c:v>0</c:v>
                </c:pt>
                <c:pt idx="13">
                  <c:v>0</c:v>
                </c:pt>
                <c:pt idx="14">
                  <c:v>0</c:v>
                </c:pt>
                <c:pt idx="15">
                  <c:v>0</c:v>
                </c:pt>
              </c:numCache>
            </c:numRef>
          </c:val>
          <c:extLst>
            <c:ext xmlns:c16="http://schemas.microsoft.com/office/drawing/2014/chart" uri="{C3380CC4-5D6E-409C-BE32-E72D297353CC}">
              <c16:uniqueId val="{00000001-EA44-4542-9498-8910B77156AD}"/>
            </c:ext>
          </c:extLst>
        </c:ser>
        <c:ser>
          <c:idx val="2"/>
          <c:order val="2"/>
          <c:tx>
            <c:strRef>
              <c:f>EK!$AY$4</c:f>
              <c:strCache>
                <c:ptCount val="1"/>
                <c:pt idx="0">
                  <c:v>Ampicillin/ Sulbactam</c:v>
                </c:pt>
              </c:strCache>
            </c:strRef>
          </c:tx>
          <c:spPr>
            <a:solidFill>
              <a:srgbClr val="FF99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EK!$AY$5:$AY$20</c:f>
              <c:numCache>
                <c:formatCode>0.00</c:formatCode>
                <c:ptCount val="16"/>
                <c:pt idx="0">
                  <c:v>0</c:v>
                </c:pt>
                <c:pt idx="1">
                  <c:v>0</c:v>
                </c:pt>
                <c:pt idx="2">
                  <c:v>0.15128593040847202</c:v>
                </c:pt>
                <c:pt idx="3">
                  <c:v>4.3872919818456886</c:v>
                </c:pt>
                <c:pt idx="4">
                  <c:v>0.45385779122541603</c:v>
                </c:pt>
                <c:pt idx="5">
                  <c:v>24.962178517397881</c:v>
                </c:pt>
                <c:pt idx="6">
                  <c:v>59.455370650529503</c:v>
                </c:pt>
                <c:pt idx="7">
                  <c:v>6.0514372163388801</c:v>
                </c:pt>
                <c:pt idx="8">
                  <c:v>3.9334341906202721</c:v>
                </c:pt>
                <c:pt idx="9">
                  <c:v>0</c:v>
                </c:pt>
                <c:pt idx="10">
                  <c:v>0.15128593040847202</c:v>
                </c:pt>
                <c:pt idx="11">
                  <c:v>0</c:v>
                </c:pt>
                <c:pt idx="12">
                  <c:v>0.45385779122541603</c:v>
                </c:pt>
                <c:pt idx="13">
                  <c:v>0</c:v>
                </c:pt>
                <c:pt idx="14">
                  <c:v>0</c:v>
                </c:pt>
                <c:pt idx="15">
                  <c:v>0</c:v>
                </c:pt>
              </c:numCache>
            </c:numRef>
          </c:val>
          <c:extLst>
            <c:ext xmlns:c16="http://schemas.microsoft.com/office/drawing/2014/chart" uri="{C3380CC4-5D6E-409C-BE32-E72D297353CC}">
              <c16:uniqueId val="{00000002-EA44-4542-9498-8910B77156AD}"/>
            </c:ext>
          </c:extLst>
        </c:ser>
        <c:ser>
          <c:idx val="3"/>
          <c:order val="3"/>
          <c:tx>
            <c:strRef>
              <c:f>EK!$AZ$4</c:f>
              <c:strCache>
                <c:ptCount val="1"/>
                <c:pt idx="0">
                  <c:v>Piperacillin/ Tazobactam</c:v>
                </c:pt>
              </c:strCache>
            </c:strRef>
          </c:tx>
          <c:spPr>
            <a:solidFill>
              <a:srgbClr val="CC99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EK!$AZ$5:$AZ$20</c:f>
              <c:numCache>
                <c:formatCode>0.00</c:formatCode>
                <c:ptCount val="16"/>
                <c:pt idx="0">
                  <c:v>0</c:v>
                </c:pt>
                <c:pt idx="1">
                  <c:v>0</c:v>
                </c:pt>
                <c:pt idx="2">
                  <c:v>0</c:v>
                </c:pt>
                <c:pt idx="3">
                  <c:v>0</c:v>
                </c:pt>
                <c:pt idx="4">
                  <c:v>1.8237082066869301</c:v>
                </c:pt>
                <c:pt idx="5">
                  <c:v>0</c:v>
                </c:pt>
                <c:pt idx="6">
                  <c:v>3.9513677811550152</c:v>
                </c:pt>
                <c:pt idx="7">
                  <c:v>47.872340425531917</c:v>
                </c:pt>
                <c:pt idx="8">
                  <c:v>33.738601823708208</c:v>
                </c:pt>
                <c:pt idx="9">
                  <c:v>6.0790273556231007</c:v>
                </c:pt>
                <c:pt idx="10">
                  <c:v>3.6474164133738602</c:v>
                </c:pt>
                <c:pt idx="11">
                  <c:v>1.6717325227963526</c:v>
                </c:pt>
                <c:pt idx="12">
                  <c:v>0.1519756838905775</c:v>
                </c:pt>
                <c:pt idx="13">
                  <c:v>1.0638297872340425</c:v>
                </c:pt>
                <c:pt idx="14">
                  <c:v>0</c:v>
                </c:pt>
                <c:pt idx="15">
                  <c:v>0</c:v>
                </c:pt>
              </c:numCache>
            </c:numRef>
          </c:val>
          <c:extLst>
            <c:ext xmlns:c16="http://schemas.microsoft.com/office/drawing/2014/chart" uri="{C3380CC4-5D6E-409C-BE32-E72D297353CC}">
              <c16:uniqueId val="{00000003-EA44-4542-9498-8910B77156AD}"/>
            </c:ext>
          </c:extLst>
        </c:ser>
        <c:ser>
          <c:idx val="4"/>
          <c:order val="4"/>
          <c:tx>
            <c:strRef>
              <c:f>EK!$BA$4</c:f>
              <c:strCache>
                <c:ptCount val="1"/>
                <c:pt idx="0">
                  <c:v>Cefotaxim</c:v>
                </c:pt>
              </c:strCache>
            </c:strRef>
          </c:tx>
          <c:spPr>
            <a:solidFill>
              <a:srgbClr val="66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EK!$BA$5:$BA$20</c:f>
              <c:numCache>
                <c:formatCode>0.00</c:formatCode>
                <c:ptCount val="16"/>
                <c:pt idx="0">
                  <c:v>0</c:v>
                </c:pt>
                <c:pt idx="1">
                  <c:v>0.30441400304414001</c:v>
                </c:pt>
                <c:pt idx="2">
                  <c:v>0</c:v>
                </c:pt>
                <c:pt idx="3">
                  <c:v>0</c:v>
                </c:pt>
                <c:pt idx="4">
                  <c:v>0</c:v>
                </c:pt>
                <c:pt idx="5">
                  <c:v>0.60882800608828003</c:v>
                </c:pt>
                <c:pt idx="6">
                  <c:v>1.6742770167427701</c:v>
                </c:pt>
                <c:pt idx="7">
                  <c:v>0.91324200913242004</c:v>
                </c:pt>
                <c:pt idx="8">
                  <c:v>0.15220700152207001</c:v>
                </c:pt>
                <c:pt idx="9">
                  <c:v>0.45662100456621002</c:v>
                </c:pt>
                <c:pt idx="10">
                  <c:v>95.890410958904113</c:v>
                </c:pt>
                <c:pt idx="11">
                  <c:v>0</c:v>
                </c:pt>
                <c:pt idx="12">
                  <c:v>0</c:v>
                </c:pt>
                <c:pt idx="13">
                  <c:v>0</c:v>
                </c:pt>
                <c:pt idx="14">
                  <c:v>0</c:v>
                </c:pt>
                <c:pt idx="15">
                  <c:v>0</c:v>
                </c:pt>
              </c:numCache>
            </c:numRef>
          </c:val>
          <c:extLst>
            <c:ext xmlns:c16="http://schemas.microsoft.com/office/drawing/2014/chart" uri="{C3380CC4-5D6E-409C-BE32-E72D297353CC}">
              <c16:uniqueId val="{00000004-EA44-4542-9498-8910B77156AD}"/>
            </c:ext>
          </c:extLst>
        </c:ser>
        <c:ser>
          <c:idx val="6"/>
          <c:order val="5"/>
          <c:tx>
            <c:strRef>
              <c:f>EK!$BB$4</c:f>
              <c:strCache>
                <c:ptCount val="1"/>
                <c:pt idx="0">
                  <c:v>Cefuroxim</c:v>
                </c:pt>
              </c:strCache>
            </c:strRef>
          </c:tx>
          <c:spPr>
            <a:solidFill>
              <a:srgbClr val="80008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EK!$BB$5:$BB$20</c:f>
              <c:numCache>
                <c:formatCode>0.00</c:formatCode>
                <c:ptCount val="16"/>
                <c:pt idx="0">
                  <c:v>0</c:v>
                </c:pt>
                <c:pt idx="1">
                  <c:v>0</c:v>
                </c:pt>
                <c:pt idx="2">
                  <c:v>0</c:v>
                </c:pt>
                <c:pt idx="3">
                  <c:v>0.30441400304414001</c:v>
                </c:pt>
                <c:pt idx="4">
                  <c:v>0</c:v>
                </c:pt>
                <c:pt idx="5">
                  <c:v>0.15220700152207001</c:v>
                </c:pt>
                <c:pt idx="6">
                  <c:v>0.60882800608828003</c:v>
                </c:pt>
                <c:pt idx="7">
                  <c:v>0.15220700152207001</c:v>
                </c:pt>
                <c:pt idx="8">
                  <c:v>0.76103500761035003</c:v>
                </c:pt>
                <c:pt idx="9">
                  <c:v>1.06544901065449</c:v>
                </c:pt>
                <c:pt idx="10">
                  <c:v>0.60882800608828003</c:v>
                </c:pt>
                <c:pt idx="11">
                  <c:v>0.91324200913242004</c:v>
                </c:pt>
                <c:pt idx="12">
                  <c:v>95.433789954337897</c:v>
                </c:pt>
                <c:pt idx="13">
                  <c:v>0</c:v>
                </c:pt>
                <c:pt idx="14">
                  <c:v>0</c:v>
                </c:pt>
                <c:pt idx="15">
                  <c:v>0</c:v>
                </c:pt>
              </c:numCache>
            </c:numRef>
          </c:val>
          <c:extLst>
            <c:ext xmlns:c16="http://schemas.microsoft.com/office/drawing/2014/chart" uri="{C3380CC4-5D6E-409C-BE32-E72D297353CC}">
              <c16:uniqueId val="{00000005-EA44-4542-9498-8910B77156AD}"/>
            </c:ext>
          </c:extLst>
        </c:ser>
        <c:ser>
          <c:idx val="5"/>
          <c:order val="6"/>
          <c:tx>
            <c:strRef>
              <c:f>EK!$BC$4</c:f>
              <c:strCache>
                <c:ptCount val="1"/>
                <c:pt idx="0">
                  <c:v>Imipenem</c:v>
                </c:pt>
              </c:strCache>
            </c:strRef>
          </c:tx>
          <c:spPr>
            <a:solidFill>
              <a:srgbClr val="00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EK!$BC$5:$BC$20</c:f>
              <c:numCache>
                <c:formatCode>0.00</c:formatCode>
                <c:ptCount val="16"/>
                <c:pt idx="0">
                  <c:v>0</c:v>
                </c:pt>
                <c:pt idx="1">
                  <c:v>0</c:v>
                </c:pt>
                <c:pt idx="2">
                  <c:v>3.3232628398791539</c:v>
                </c:pt>
                <c:pt idx="3">
                  <c:v>0.15105740181268881</c:v>
                </c:pt>
                <c:pt idx="4">
                  <c:v>3.9274924471299095</c:v>
                </c:pt>
                <c:pt idx="5">
                  <c:v>23.564954682779454</c:v>
                </c:pt>
                <c:pt idx="6">
                  <c:v>42.447129909365557</c:v>
                </c:pt>
                <c:pt idx="7">
                  <c:v>19.637462235649547</c:v>
                </c:pt>
                <c:pt idx="8">
                  <c:v>5.7401812688821749</c:v>
                </c:pt>
                <c:pt idx="9">
                  <c:v>0.60422960725075525</c:v>
                </c:pt>
                <c:pt idx="10">
                  <c:v>0.15105740181268881</c:v>
                </c:pt>
                <c:pt idx="11">
                  <c:v>0.45317220543806647</c:v>
                </c:pt>
                <c:pt idx="12">
                  <c:v>0</c:v>
                </c:pt>
                <c:pt idx="13">
                  <c:v>0</c:v>
                </c:pt>
                <c:pt idx="14">
                  <c:v>0</c:v>
                </c:pt>
                <c:pt idx="15">
                  <c:v>0</c:v>
                </c:pt>
              </c:numCache>
            </c:numRef>
          </c:val>
          <c:extLst>
            <c:ext xmlns:c16="http://schemas.microsoft.com/office/drawing/2014/chart" uri="{C3380CC4-5D6E-409C-BE32-E72D297353CC}">
              <c16:uniqueId val="{00000006-EA44-4542-9498-8910B77156AD}"/>
            </c:ext>
          </c:extLst>
        </c:ser>
        <c:ser>
          <c:idx val="7"/>
          <c:order val="7"/>
          <c:tx>
            <c:strRef>
              <c:f>EK!$BD$4</c:f>
              <c:strCache>
                <c:ptCount val="1"/>
                <c:pt idx="0">
                  <c:v>Meropenem</c:v>
                </c:pt>
              </c:strCache>
            </c:strRef>
          </c:tx>
          <c:spPr>
            <a:solidFill>
              <a:srgbClr val="3333FF"/>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EK!$BD$5:$BD$20</c:f>
              <c:numCache>
                <c:formatCode>0.00</c:formatCode>
                <c:ptCount val="16"/>
                <c:pt idx="0">
                  <c:v>0</c:v>
                </c:pt>
                <c:pt idx="1">
                  <c:v>0</c:v>
                </c:pt>
                <c:pt idx="2">
                  <c:v>3.0487804878048781</c:v>
                </c:pt>
                <c:pt idx="3">
                  <c:v>0</c:v>
                </c:pt>
                <c:pt idx="4">
                  <c:v>1.524390243902439</c:v>
                </c:pt>
                <c:pt idx="5">
                  <c:v>4.1158536585365857</c:v>
                </c:pt>
                <c:pt idx="6">
                  <c:v>5.6402439024390247</c:v>
                </c:pt>
                <c:pt idx="7">
                  <c:v>27.134146341463413</c:v>
                </c:pt>
                <c:pt idx="8">
                  <c:v>43.75</c:v>
                </c:pt>
                <c:pt idx="9">
                  <c:v>11.585365853658537</c:v>
                </c:pt>
                <c:pt idx="10">
                  <c:v>1.3719512195121952</c:v>
                </c:pt>
                <c:pt idx="11">
                  <c:v>1.8292682926829269</c:v>
                </c:pt>
                <c:pt idx="12">
                  <c:v>0</c:v>
                </c:pt>
                <c:pt idx="13">
                  <c:v>0</c:v>
                </c:pt>
                <c:pt idx="14">
                  <c:v>0</c:v>
                </c:pt>
                <c:pt idx="15">
                  <c:v>0</c:v>
                </c:pt>
              </c:numCache>
            </c:numRef>
          </c:val>
          <c:extLst>
            <c:ext xmlns:c16="http://schemas.microsoft.com/office/drawing/2014/chart" uri="{C3380CC4-5D6E-409C-BE32-E72D297353CC}">
              <c16:uniqueId val="{00000007-EA44-4542-9498-8910B77156AD}"/>
            </c:ext>
          </c:extLst>
        </c:ser>
        <c:ser>
          <c:idx val="8"/>
          <c:order val="8"/>
          <c:tx>
            <c:strRef>
              <c:f>EK!$BE$4</c:f>
              <c:strCache>
                <c:ptCount val="1"/>
                <c:pt idx="0">
                  <c:v>Amikacin</c:v>
                </c:pt>
              </c:strCache>
            </c:strRef>
          </c:tx>
          <c:spPr>
            <a:solidFill>
              <a:srgbClr val="99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EK!$BE$5:$BE$20</c:f>
              <c:numCache>
                <c:formatCode>0.00</c:formatCode>
                <c:ptCount val="16"/>
                <c:pt idx="0">
                  <c:v>0</c:v>
                </c:pt>
                <c:pt idx="1">
                  <c:v>0</c:v>
                </c:pt>
                <c:pt idx="2">
                  <c:v>0</c:v>
                </c:pt>
                <c:pt idx="3">
                  <c:v>0</c:v>
                </c:pt>
                <c:pt idx="4">
                  <c:v>1.44</c:v>
                </c:pt>
                <c:pt idx="5">
                  <c:v>0</c:v>
                </c:pt>
                <c:pt idx="6">
                  <c:v>0.8</c:v>
                </c:pt>
                <c:pt idx="7">
                  <c:v>0.32</c:v>
                </c:pt>
                <c:pt idx="8">
                  <c:v>0.64</c:v>
                </c:pt>
                <c:pt idx="9">
                  <c:v>0.16</c:v>
                </c:pt>
                <c:pt idx="10">
                  <c:v>1.44</c:v>
                </c:pt>
                <c:pt idx="11">
                  <c:v>4.96</c:v>
                </c:pt>
                <c:pt idx="12">
                  <c:v>30.4</c:v>
                </c:pt>
                <c:pt idx="13">
                  <c:v>59.84</c:v>
                </c:pt>
                <c:pt idx="14">
                  <c:v>0</c:v>
                </c:pt>
                <c:pt idx="15">
                  <c:v>0</c:v>
                </c:pt>
              </c:numCache>
            </c:numRef>
          </c:val>
          <c:extLst>
            <c:ext xmlns:c16="http://schemas.microsoft.com/office/drawing/2014/chart" uri="{C3380CC4-5D6E-409C-BE32-E72D297353CC}">
              <c16:uniqueId val="{00000008-EA44-4542-9498-8910B77156AD}"/>
            </c:ext>
          </c:extLst>
        </c:ser>
        <c:ser>
          <c:idx val="9"/>
          <c:order val="9"/>
          <c:tx>
            <c:strRef>
              <c:f>EK!$BF$4</c:f>
              <c:strCache>
                <c:ptCount val="1"/>
                <c:pt idx="0">
                  <c:v>Gentamicin</c:v>
                </c:pt>
              </c:strCache>
            </c:strRef>
          </c:tx>
          <c:spPr>
            <a:solidFill>
              <a:srgbClr val="00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EK!$BF$5:$BF$20</c:f>
              <c:numCache>
                <c:formatCode>0.00</c:formatCode>
                <c:ptCount val="16"/>
                <c:pt idx="0">
                  <c:v>0</c:v>
                </c:pt>
                <c:pt idx="1">
                  <c:v>0</c:v>
                </c:pt>
                <c:pt idx="2">
                  <c:v>1.2658227848101267</c:v>
                </c:pt>
                <c:pt idx="3">
                  <c:v>0</c:v>
                </c:pt>
                <c:pt idx="4">
                  <c:v>0.79113924050632911</c:v>
                </c:pt>
                <c:pt idx="5">
                  <c:v>0.47468354430379744</c:v>
                </c:pt>
                <c:pt idx="6">
                  <c:v>0.94936708860759489</c:v>
                </c:pt>
                <c:pt idx="7">
                  <c:v>2.8481012658227849</c:v>
                </c:pt>
                <c:pt idx="8">
                  <c:v>34.810126582278478</c:v>
                </c:pt>
                <c:pt idx="9">
                  <c:v>28.00632911392405</c:v>
                </c:pt>
                <c:pt idx="10">
                  <c:v>30.537974683544302</c:v>
                </c:pt>
                <c:pt idx="11">
                  <c:v>0.15822784810126583</c:v>
                </c:pt>
                <c:pt idx="12">
                  <c:v>0</c:v>
                </c:pt>
                <c:pt idx="13">
                  <c:v>0</c:v>
                </c:pt>
                <c:pt idx="14">
                  <c:v>0.15822784810126583</c:v>
                </c:pt>
                <c:pt idx="15">
                  <c:v>0</c:v>
                </c:pt>
              </c:numCache>
            </c:numRef>
          </c:val>
          <c:extLst>
            <c:ext xmlns:c16="http://schemas.microsoft.com/office/drawing/2014/chart" uri="{C3380CC4-5D6E-409C-BE32-E72D297353CC}">
              <c16:uniqueId val="{00000009-EA44-4542-9498-8910B77156AD}"/>
            </c:ext>
          </c:extLst>
        </c:ser>
        <c:ser>
          <c:idx val="10"/>
          <c:order val="10"/>
          <c:tx>
            <c:strRef>
              <c:f>EK!$BG$4</c:f>
              <c:strCache>
                <c:ptCount val="1"/>
                <c:pt idx="0">
                  <c:v>Fosfomycin</c:v>
                </c:pt>
              </c:strCache>
            </c:strRef>
          </c:tx>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EK!$BG$5:$BG$20</c:f>
              <c:numCache>
                <c:formatCode>0.00</c:formatCode>
                <c:ptCount val="16"/>
                <c:pt idx="0">
                  <c:v>0</c:v>
                </c:pt>
                <c:pt idx="1">
                  <c:v>0</c:v>
                </c:pt>
                <c:pt idx="2">
                  <c:v>0</c:v>
                </c:pt>
                <c:pt idx="3">
                  <c:v>0</c:v>
                </c:pt>
                <c:pt idx="4">
                  <c:v>0</c:v>
                </c:pt>
                <c:pt idx="5">
                  <c:v>0.91603053435114501</c:v>
                </c:pt>
                <c:pt idx="6">
                  <c:v>0</c:v>
                </c:pt>
                <c:pt idx="7">
                  <c:v>0.76335877862595425</c:v>
                </c:pt>
                <c:pt idx="8">
                  <c:v>0.4580152671755725</c:v>
                </c:pt>
                <c:pt idx="9">
                  <c:v>2.1374045801526718</c:v>
                </c:pt>
                <c:pt idx="10">
                  <c:v>8.8549618320610683</c:v>
                </c:pt>
                <c:pt idx="11">
                  <c:v>53.435114503816791</c:v>
                </c:pt>
                <c:pt idx="12">
                  <c:v>26.717557251908396</c:v>
                </c:pt>
                <c:pt idx="13">
                  <c:v>5.0381679389312977</c:v>
                </c:pt>
                <c:pt idx="14">
                  <c:v>1.6793893129770991</c:v>
                </c:pt>
                <c:pt idx="15">
                  <c:v>0</c:v>
                </c:pt>
              </c:numCache>
            </c:numRef>
          </c:val>
          <c:extLst>
            <c:ext xmlns:c16="http://schemas.microsoft.com/office/drawing/2014/chart" uri="{C3380CC4-5D6E-409C-BE32-E72D297353CC}">
              <c16:uniqueId val="{0000000A-EA44-4542-9498-8910B77156AD}"/>
            </c:ext>
          </c:extLst>
        </c:ser>
        <c:ser>
          <c:idx val="11"/>
          <c:order val="11"/>
          <c:tx>
            <c:strRef>
              <c:f>EK!$BH$4</c:f>
              <c:strCache>
                <c:ptCount val="1"/>
                <c:pt idx="0">
                  <c:v>Cotrimoxazol</c:v>
                </c:pt>
              </c:strCache>
            </c:strRef>
          </c:tx>
          <c:spPr>
            <a:solidFill>
              <a:srgbClr val="00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EK!$BH$5:$BH$20</c:f>
              <c:numCache>
                <c:formatCode>General</c:formatCode>
                <c:ptCount val="16"/>
                <c:pt idx="0">
                  <c:v>0</c:v>
                </c:pt>
                <c:pt idx="1">
                  <c:v>0</c:v>
                </c:pt>
                <c:pt idx="2">
                  <c:v>84.322678843226782</c:v>
                </c:pt>
                <c:pt idx="3">
                  <c:v>0</c:v>
                </c:pt>
                <c:pt idx="4">
                  <c:v>4.7184170471841709</c:v>
                </c:pt>
                <c:pt idx="5">
                  <c:v>1.5220700152207001</c:v>
                </c:pt>
                <c:pt idx="6">
                  <c:v>1.2176560121765601</c:v>
                </c:pt>
                <c:pt idx="7">
                  <c:v>0.76103500761035003</c:v>
                </c:pt>
                <c:pt idx="8">
                  <c:v>0.76103500761035003</c:v>
                </c:pt>
                <c:pt idx="9">
                  <c:v>0.91324200913242004</c:v>
                </c:pt>
                <c:pt idx="10">
                  <c:v>0.76103500761035003</c:v>
                </c:pt>
                <c:pt idx="11">
                  <c:v>4.8706240487062402</c:v>
                </c:pt>
                <c:pt idx="12">
                  <c:v>0.15220700152207001</c:v>
                </c:pt>
                <c:pt idx="13">
                  <c:v>0</c:v>
                </c:pt>
                <c:pt idx="14">
                  <c:v>0</c:v>
                </c:pt>
                <c:pt idx="15">
                  <c:v>0</c:v>
                </c:pt>
              </c:numCache>
            </c:numRef>
          </c:val>
          <c:extLst>
            <c:ext xmlns:c16="http://schemas.microsoft.com/office/drawing/2014/chart" uri="{C3380CC4-5D6E-409C-BE32-E72D297353CC}">
              <c16:uniqueId val="{0000000B-EA44-4542-9498-8910B77156AD}"/>
            </c:ext>
          </c:extLst>
        </c:ser>
        <c:ser>
          <c:idx val="12"/>
          <c:order val="12"/>
          <c:tx>
            <c:strRef>
              <c:f>EK!$BI$4</c:f>
              <c:strCache>
                <c:ptCount val="1"/>
                <c:pt idx="0">
                  <c:v>Ciprofloxacin</c:v>
                </c:pt>
              </c:strCache>
            </c:strRef>
          </c:tx>
          <c:spPr>
            <a:solidFill>
              <a:srgbClr val="003300"/>
            </a:solidFill>
            <a:ln>
              <a:solidFill>
                <a:srgbClr val="00FF00"/>
              </a:solidFill>
            </a:ln>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EK!$BI$5:$BI$20</c:f>
              <c:numCache>
                <c:formatCode>0.00</c:formatCode>
                <c:ptCount val="16"/>
                <c:pt idx="0">
                  <c:v>0</c:v>
                </c:pt>
                <c:pt idx="1">
                  <c:v>0.91463414634146345</c:v>
                </c:pt>
                <c:pt idx="2">
                  <c:v>0.45731707317073172</c:v>
                </c:pt>
                <c:pt idx="3">
                  <c:v>0.1524390243902439</c:v>
                </c:pt>
                <c:pt idx="4">
                  <c:v>1.6768292682926829</c:v>
                </c:pt>
                <c:pt idx="5">
                  <c:v>21.951219512195124</c:v>
                </c:pt>
                <c:pt idx="6">
                  <c:v>43.902439024390247</c:v>
                </c:pt>
                <c:pt idx="7">
                  <c:v>5.6402439024390247</c:v>
                </c:pt>
                <c:pt idx="8">
                  <c:v>2.4390243902439024</c:v>
                </c:pt>
                <c:pt idx="9">
                  <c:v>22.865853658536587</c:v>
                </c:pt>
                <c:pt idx="10">
                  <c:v>0</c:v>
                </c:pt>
                <c:pt idx="11">
                  <c:v>0</c:v>
                </c:pt>
                <c:pt idx="12">
                  <c:v>0</c:v>
                </c:pt>
                <c:pt idx="13">
                  <c:v>0</c:v>
                </c:pt>
                <c:pt idx="14">
                  <c:v>0</c:v>
                </c:pt>
                <c:pt idx="15">
                  <c:v>0</c:v>
                </c:pt>
              </c:numCache>
            </c:numRef>
          </c:val>
          <c:extLst>
            <c:ext xmlns:c16="http://schemas.microsoft.com/office/drawing/2014/chart" uri="{C3380CC4-5D6E-409C-BE32-E72D297353CC}">
              <c16:uniqueId val="{0000000C-EA44-4542-9498-8910B77156AD}"/>
            </c:ext>
          </c:extLst>
        </c:ser>
        <c:ser>
          <c:idx val="13"/>
          <c:order val="13"/>
          <c:tx>
            <c:strRef>
              <c:f>EK!$BJ$4</c:f>
              <c:strCache>
                <c:ptCount val="1"/>
                <c:pt idx="0">
                  <c:v>Levofloxacin</c:v>
                </c:pt>
              </c:strCache>
            </c:strRef>
          </c:tx>
          <c:spPr>
            <a:solidFill>
              <a:srgbClr val="3366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EK!$BJ$5:$BJ$20</c:f>
              <c:numCache>
                <c:formatCode>0.00</c:formatCode>
                <c:ptCount val="16"/>
                <c:pt idx="0">
                  <c:v>0</c:v>
                </c:pt>
                <c:pt idx="1">
                  <c:v>0.91463414634146345</c:v>
                </c:pt>
                <c:pt idx="2">
                  <c:v>0</c:v>
                </c:pt>
                <c:pt idx="3">
                  <c:v>0.76219512195121952</c:v>
                </c:pt>
                <c:pt idx="4">
                  <c:v>1.8292682926829269</c:v>
                </c:pt>
                <c:pt idx="5">
                  <c:v>20.121951219512194</c:v>
                </c:pt>
                <c:pt idx="6">
                  <c:v>47.560975609756099</c:v>
                </c:pt>
                <c:pt idx="7">
                  <c:v>5.7926829268292686</c:v>
                </c:pt>
                <c:pt idx="8">
                  <c:v>0.91463414634146345</c:v>
                </c:pt>
                <c:pt idx="9">
                  <c:v>0.3048780487804878</c:v>
                </c:pt>
                <c:pt idx="10">
                  <c:v>21.798780487804876</c:v>
                </c:pt>
                <c:pt idx="11">
                  <c:v>0</c:v>
                </c:pt>
                <c:pt idx="12">
                  <c:v>0</c:v>
                </c:pt>
                <c:pt idx="13">
                  <c:v>0</c:v>
                </c:pt>
                <c:pt idx="14">
                  <c:v>0</c:v>
                </c:pt>
                <c:pt idx="15">
                  <c:v>0</c:v>
                </c:pt>
              </c:numCache>
            </c:numRef>
          </c:val>
          <c:extLst>
            <c:ext xmlns:c16="http://schemas.microsoft.com/office/drawing/2014/chart" uri="{C3380CC4-5D6E-409C-BE32-E72D297353CC}">
              <c16:uniqueId val="{0000000D-EA44-4542-9498-8910B77156AD}"/>
            </c:ext>
          </c:extLst>
        </c:ser>
        <c:ser>
          <c:idx val="14"/>
          <c:order val="14"/>
          <c:tx>
            <c:strRef>
              <c:f>EK!$BK$4</c:f>
              <c:strCache>
                <c:ptCount val="1"/>
                <c:pt idx="0">
                  <c:v>Moxifloxacin</c:v>
                </c:pt>
              </c:strCache>
            </c:strRef>
          </c:tx>
          <c:spPr>
            <a:solidFill>
              <a:srgbClr val="33CC33"/>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EK!$BK$5:$BK$20</c:f>
              <c:numCache>
                <c:formatCode>0.00</c:formatCode>
                <c:ptCount val="16"/>
                <c:pt idx="0">
                  <c:v>0</c:v>
                </c:pt>
                <c:pt idx="1">
                  <c:v>0.45662100456621002</c:v>
                </c:pt>
                <c:pt idx="2">
                  <c:v>0.76103500761035003</c:v>
                </c:pt>
                <c:pt idx="3">
                  <c:v>4.2617960426179602</c:v>
                </c:pt>
                <c:pt idx="4">
                  <c:v>50.837138508371382</c:v>
                </c:pt>
                <c:pt idx="5">
                  <c:v>18.264840182648403</c:v>
                </c:pt>
                <c:pt idx="6">
                  <c:v>2.5875190258751903</c:v>
                </c:pt>
                <c:pt idx="7">
                  <c:v>0.76103500761035003</c:v>
                </c:pt>
                <c:pt idx="8">
                  <c:v>1.6742770167427701</c:v>
                </c:pt>
                <c:pt idx="9">
                  <c:v>20.395738203957382</c:v>
                </c:pt>
                <c:pt idx="10">
                  <c:v>0</c:v>
                </c:pt>
                <c:pt idx="11">
                  <c:v>0</c:v>
                </c:pt>
                <c:pt idx="12">
                  <c:v>0</c:v>
                </c:pt>
                <c:pt idx="13">
                  <c:v>0</c:v>
                </c:pt>
                <c:pt idx="14">
                  <c:v>0</c:v>
                </c:pt>
                <c:pt idx="15">
                  <c:v>0</c:v>
                </c:pt>
              </c:numCache>
            </c:numRef>
          </c:val>
          <c:extLst>
            <c:ext xmlns:c16="http://schemas.microsoft.com/office/drawing/2014/chart" uri="{C3380CC4-5D6E-409C-BE32-E72D297353CC}">
              <c16:uniqueId val="{0000000E-EA44-4542-9498-8910B77156AD}"/>
            </c:ext>
          </c:extLst>
        </c:ser>
        <c:ser>
          <c:idx val="15"/>
          <c:order val="15"/>
          <c:tx>
            <c:strRef>
              <c:f>EK!$BL$4</c:f>
              <c:strCache>
                <c:ptCount val="1"/>
                <c:pt idx="0">
                  <c:v>Doxycyclin</c:v>
                </c:pt>
              </c:strCache>
            </c:strRef>
          </c:tx>
          <c:spPr>
            <a:solidFill>
              <a:srgbClr val="0066FF"/>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EK!$BL$5:$BL$20</c:f>
              <c:numCache>
                <c:formatCode>0.00</c:formatCode>
                <c:ptCount val="16"/>
                <c:pt idx="0">
                  <c:v>0</c:v>
                </c:pt>
                <c:pt idx="1">
                  <c:v>0</c:v>
                </c:pt>
                <c:pt idx="2">
                  <c:v>5.6316590563165905</c:v>
                </c:pt>
                <c:pt idx="3">
                  <c:v>0</c:v>
                </c:pt>
                <c:pt idx="4">
                  <c:v>18.569254185692543</c:v>
                </c:pt>
                <c:pt idx="5">
                  <c:v>2.4353120243531201</c:v>
                </c:pt>
                <c:pt idx="6">
                  <c:v>0.91324200913242004</c:v>
                </c:pt>
                <c:pt idx="7">
                  <c:v>1.5220700152207001</c:v>
                </c:pt>
                <c:pt idx="8">
                  <c:v>12.328767123287671</c:v>
                </c:pt>
                <c:pt idx="9">
                  <c:v>45.357686453576868</c:v>
                </c:pt>
                <c:pt idx="10">
                  <c:v>13.242009132420092</c:v>
                </c:pt>
                <c:pt idx="11">
                  <c:v>0</c:v>
                </c:pt>
                <c:pt idx="12">
                  <c:v>0</c:v>
                </c:pt>
                <c:pt idx="13">
                  <c:v>0</c:v>
                </c:pt>
                <c:pt idx="14">
                  <c:v>0</c:v>
                </c:pt>
                <c:pt idx="15">
                  <c:v>0</c:v>
                </c:pt>
              </c:numCache>
            </c:numRef>
          </c:val>
          <c:extLst>
            <c:ext xmlns:c16="http://schemas.microsoft.com/office/drawing/2014/chart" uri="{C3380CC4-5D6E-409C-BE32-E72D297353CC}">
              <c16:uniqueId val="{0000000F-EA44-4542-9498-8910B77156AD}"/>
            </c:ext>
          </c:extLst>
        </c:ser>
        <c:ser>
          <c:idx val="16"/>
          <c:order val="16"/>
          <c:tx>
            <c:strRef>
              <c:f>EK!$BM$4</c:f>
              <c:strCache>
                <c:ptCount val="1"/>
                <c:pt idx="0">
                  <c:v>Rifampicin</c:v>
                </c:pt>
              </c:strCache>
            </c:strRef>
          </c:tx>
          <c:spPr>
            <a:solidFill>
              <a:srgbClr val="FF66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EK!$BM$5:$BM$20</c:f>
              <c:numCache>
                <c:formatCode>0.00</c:formatCode>
                <c:ptCount val="16"/>
                <c:pt idx="0">
                  <c:v>0.15220700152207001</c:v>
                </c:pt>
                <c:pt idx="1">
                  <c:v>1.06544901065449</c:v>
                </c:pt>
                <c:pt idx="2">
                  <c:v>0.60882800608828003</c:v>
                </c:pt>
                <c:pt idx="3">
                  <c:v>0.76103500761035003</c:v>
                </c:pt>
                <c:pt idx="4">
                  <c:v>0.76103500761035003</c:v>
                </c:pt>
                <c:pt idx="5">
                  <c:v>5.1750380517503807</c:v>
                </c:pt>
                <c:pt idx="6">
                  <c:v>27.853881278538811</c:v>
                </c:pt>
                <c:pt idx="7">
                  <c:v>31.050228310502284</c:v>
                </c:pt>
                <c:pt idx="8">
                  <c:v>19.634703196347033</c:v>
                </c:pt>
                <c:pt idx="9">
                  <c:v>12.937595129375952</c:v>
                </c:pt>
                <c:pt idx="10">
                  <c:v>0</c:v>
                </c:pt>
                <c:pt idx="11">
                  <c:v>0</c:v>
                </c:pt>
                <c:pt idx="12">
                  <c:v>0</c:v>
                </c:pt>
                <c:pt idx="13">
                  <c:v>0</c:v>
                </c:pt>
                <c:pt idx="14">
                  <c:v>0</c:v>
                </c:pt>
                <c:pt idx="15">
                  <c:v>0</c:v>
                </c:pt>
              </c:numCache>
            </c:numRef>
          </c:val>
          <c:extLst>
            <c:ext xmlns:c16="http://schemas.microsoft.com/office/drawing/2014/chart" uri="{C3380CC4-5D6E-409C-BE32-E72D297353CC}">
              <c16:uniqueId val="{00000010-EA44-4542-9498-8910B77156AD}"/>
            </c:ext>
          </c:extLst>
        </c:ser>
        <c:ser>
          <c:idx val="17"/>
          <c:order val="17"/>
          <c:tx>
            <c:strRef>
              <c:f>EK!$BN$4</c:f>
              <c:strCache>
                <c:ptCount val="1"/>
                <c:pt idx="0">
                  <c:v>Daptomycin</c:v>
                </c:pt>
              </c:strCache>
            </c:strRef>
          </c:tx>
          <c:spPr>
            <a:solidFill>
              <a:srgbClr val="CC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EK!$BN$5:$BN$20</c:f>
              <c:numCache>
                <c:formatCode>0.00</c:formatCode>
                <c:ptCount val="16"/>
                <c:pt idx="0">
                  <c:v>0</c:v>
                </c:pt>
                <c:pt idx="1">
                  <c:v>0.30534351145038169</c:v>
                </c:pt>
                <c:pt idx="2">
                  <c:v>0.15267175572519084</c:v>
                </c:pt>
                <c:pt idx="3">
                  <c:v>0</c:v>
                </c:pt>
                <c:pt idx="4">
                  <c:v>0.30534351145038169</c:v>
                </c:pt>
                <c:pt idx="5">
                  <c:v>2.1374045801526718</c:v>
                </c:pt>
                <c:pt idx="6">
                  <c:v>14.65648854961832</c:v>
                </c:pt>
                <c:pt idx="7">
                  <c:v>50.076335877862597</c:v>
                </c:pt>
                <c:pt idx="8">
                  <c:v>26.412213740458014</c:v>
                </c:pt>
                <c:pt idx="9">
                  <c:v>5.9541984732824424</c:v>
                </c:pt>
                <c:pt idx="10">
                  <c:v>0</c:v>
                </c:pt>
                <c:pt idx="11">
                  <c:v>0</c:v>
                </c:pt>
                <c:pt idx="12">
                  <c:v>0</c:v>
                </c:pt>
                <c:pt idx="13">
                  <c:v>0</c:v>
                </c:pt>
                <c:pt idx="14">
                  <c:v>0</c:v>
                </c:pt>
                <c:pt idx="15">
                  <c:v>0</c:v>
                </c:pt>
              </c:numCache>
            </c:numRef>
          </c:val>
          <c:extLst>
            <c:ext xmlns:c16="http://schemas.microsoft.com/office/drawing/2014/chart" uri="{C3380CC4-5D6E-409C-BE32-E72D297353CC}">
              <c16:uniqueId val="{00000011-EA44-4542-9498-8910B77156AD}"/>
            </c:ext>
          </c:extLst>
        </c:ser>
        <c:ser>
          <c:idx val="18"/>
          <c:order val="18"/>
          <c:tx>
            <c:strRef>
              <c:f>EK!$BO$4</c:f>
              <c:strCache>
                <c:ptCount val="1"/>
                <c:pt idx="0">
                  <c:v>Roxythromycin</c:v>
                </c:pt>
              </c:strCache>
            </c:strRef>
          </c:tx>
          <c:spPr>
            <a:solidFill>
              <a:srgbClr val="0033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EK!$BO$5:$BO$20</c:f>
              <c:numCache>
                <c:formatCode>0.00</c:formatCode>
                <c:ptCount val="16"/>
                <c:pt idx="0">
                  <c:v>0</c:v>
                </c:pt>
                <c:pt idx="1">
                  <c:v>0</c:v>
                </c:pt>
                <c:pt idx="2">
                  <c:v>1.0670731707317074</c:v>
                </c:pt>
                <c:pt idx="3">
                  <c:v>0</c:v>
                </c:pt>
                <c:pt idx="4">
                  <c:v>1.524390243902439</c:v>
                </c:pt>
                <c:pt idx="5">
                  <c:v>1.8292682926829269</c:v>
                </c:pt>
                <c:pt idx="6">
                  <c:v>2.4390243902439024</c:v>
                </c:pt>
                <c:pt idx="7">
                  <c:v>11.737804878048781</c:v>
                </c:pt>
                <c:pt idx="8">
                  <c:v>17.225609756097562</c:v>
                </c:pt>
                <c:pt idx="9">
                  <c:v>16.158536585365855</c:v>
                </c:pt>
                <c:pt idx="10">
                  <c:v>3.2012195121951219</c:v>
                </c:pt>
                <c:pt idx="11">
                  <c:v>44.81707317073171</c:v>
                </c:pt>
                <c:pt idx="12">
                  <c:v>0</c:v>
                </c:pt>
                <c:pt idx="13">
                  <c:v>0</c:v>
                </c:pt>
                <c:pt idx="14">
                  <c:v>0</c:v>
                </c:pt>
                <c:pt idx="15">
                  <c:v>0</c:v>
                </c:pt>
              </c:numCache>
            </c:numRef>
          </c:val>
          <c:extLst>
            <c:ext xmlns:c16="http://schemas.microsoft.com/office/drawing/2014/chart" uri="{C3380CC4-5D6E-409C-BE32-E72D297353CC}">
              <c16:uniqueId val="{00000012-EA44-4542-9498-8910B77156AD}"/>
            </c:ext>
          </c:extLst>
        </c:ser>
        <c:ser>
          <c:idx val="19"/>
          <c:order val="19"/>
          <c:tx>
            <c:strRef>
              <c:f>EK!$BP$4</c:f>
              <c:strCache>
                <c:ptCount val="1"/>
                <c:pt idx="0">
                  <c:v>Clindamycin</c:v>
                </c:pt>
              </c:strCache>
            </c:strRef>
          </c:tx>
          <c:spPr>
            <a:solidFill>
              <a:srgbClr val="0066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EK!$BP$5:$BP$20</c:f>
              <c:numCache>
                <c:formatCode>0.00</c:formatCode>
                <c:ptCount val="16"/>
                <c:pt idx="0">
                  <c:v>0.1519756838905775</c:v>
                </c:pt>
                <c:pt idx="1">
                  <c:v>0.303951367781155</c:v>
                </c:pt>
                <c:pt idx="2">
                  <c:v>0.303951367781155</c:v>
                </c:pt>
                <c:pt idx="3">
                  <c:v>0.303951367781155</c:v>
                </c:pt>
                <c:pt idx="4">
                  <c:v>0.45592705167173253</c:v>
                </c:pt>
                <c:pt idx="5">
                  <c:v>0.45592705167173253</c:v>
                </c:pt>
                <c:pt idx="6">
                  <c:v>1.8237082066869301</c:v>
                </c:pt>
                <c:pt idx="7">
                  <c:v>1.9756838905775076</c:v>
                </c:pt>
                <c:pt idx="8">
                  <c:v>2.735562310030395</c:v>
                </c:pt>
                <c:pt idx="9">
                  <c:v>91.489361702127653</c:v>
                </c:pt>
                <c:pt idx="10">
                  <c:v>0</c:v>
                </c:pt>
                <c:pt idx="11">
                  <c:v>0</c:v>
                </c:pt>
                <c:pt idx="12">
                  <c:v>0</c:v>
                </c:pt>
                <c:pt idx="13">
                  <c:v>0</c:v>
                </c:pt>
                <c:pt idx="14">
                  <c:v>0</c:v>
                </c:pt>
                <c:pt idx="15">
                  <c:v>0</c:v>
                </c:pt>
              </c:numCache>
            </c:numRef>
          </c:val>
          <c:extLst>
            <c:ext xmlns:c16="http://schemas.microsoft.com/office/drawing/2014/chart" uri="{C3380CC4-5D6E-409C-BE32-E72D297353CC}">
              <c16:uniqueId val="{00000013-EA44-4542-9498-8910B77156AD}"/>
            </c:ext>
          </c:extLst>
        </c:ser>
        <c:ser>
          <c:idx val="20"/>
          <c:order val="20"/>
          <c:tx>
            <c:strRef>
              <c:f>EK!$BQ$4</c:f>
              <c:strCache>
                <c:ptCount val="1"/>
                <c:pt idx="0">
                  <c:v>Linezolid</c:v>
                </c:pt>
              </c:strCache>
            </c:strRef>
          </c:tx>
          <c:spPr>
            <a:solidFill>
              <a:srgbClr val="FF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EK!$BQ$5:$BQ$20</c:f>
              <c:numCache>
                <c:formatCode>0.00</c:formatCode>
                <c:ptCount val="16"/>
                <c:pt idx="0">
                  <c:v>0</c:v>
                </c:pt>
                <c:pt idx="1">
                  <c:v>0</c:v>
                </c:pt>
                <c:pt idx="2">
                  <c:v>0.60422960725075525</c:v>
                </c:pt>
                <c:pt idx="3">
                  <c:v>0</c:v>
                </c:pt>
                <c:pt idx="4">
                  <c:v>0.90634441087613293</c:v>
                </c:pt>
                <c:pt idx="5">
                  <c:v>0.75528700906344415</c:v>
                </c:pt>
                <c:pt idx="6">
                  <c:v>24.773413897280967</c:v>
                </c:pt>
                <c:pt idx="7">
                  <c:v>70.996978851963746</c:v>
                </c:pt>
                <c:pt idx="8">
                  <c:v>1.661631419939577</c:v>
                </c:pt>
                <c:pt idx="9">
                  <c:v>0.30211480362537763</c:v>
                </c:pt>
                <c:pt idx="10">
                  <c:v>0</c:v>
                </c:pt>
                <c:pt idx="11">
                  <c:v>0</c:v>
                </c:pt>
                <c:pt idx="12">
                  <c:v>0</c:v>
                </c:pt>
                <c:pt idx="13">
                  <c:v>0</c:v>
                </c:pt>
                <c:pt idx="14">
                  <c:v>0</c:v>
                </c:pt>
                <c:pt idx="15">
                  <c:v>0</c:v>
                </c:pt>
              </c:numCache>
            </c:numRef>
          </c:val>
          <c:extLst>
            <c:ext xmlns:c16="http://schemas.microsoft.com/office/drawing/2014/chart" uri="{C3380CC4-5D6E-409C-BE32-E72D297353CC}">
              <c16:uniqueId val="{00000014-EA44-4542-9498-8910B77156AD}"/>
            </c:ext>
          </c:extLst>
        </c:ser>
        <c:ser>
          <c:idx val="21"/>
          <c:order val="21"/>
          <c:tx>
            <c:strRef>
              <c:f>EK!$BR$4</c:f>
              <c:strCache>
                <c:ptCount val="1"/>
                <c:pt idx="0">
                  <c:v>Vancomycin</c:v>
                </c:pt>
              </c:strCache>
            </c:strRef>
          </c:tx>
          <c:spPr>
            <a:solidFill>
              <a:srgbClr val="CCCC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EK!$BR$5:$BR$20</c:f>
              <c:numCache>
                <c:formatCode>0.00</c:formatCode>
                <c:ptCount val="16"/>
                <c:pt idx="0">
                  <c:v>0</c:v>
                </c:pt>
                <c:pt idx="1">
                  <c:v>0</c:v>
                </c:pt>
                <c:pt idx="2">
                  <c:v>0.75528700906344415</c:v>
                </c:pt>
                <c:pt idx="3">
                  <c:v>0</c:v>
                </c:pt>
                <c:pt idx="4">
                  <c:v>0.90634441087613293</c:v>
                </c:pt>
                <c:pt idx="5">
                  <c:v>5.4380664652567976</c:v>
                </c:pt>
                <c:pt idx="6">
                  <c:v>69.78851963746223</c:v>
                </c:pt>
                <c:pt idx="7">
                  <c:v>22.658610271903324</c:v>
                </c:pt>
                <c:pt idx="8">
                  <c:v>0.30211480362537763</c:v>
                </c:pt>
                <c:pt idx="9">
                  <c:v>0</c:v>
                </c:pt>
                <c:pt idx="10">
                  <c:v>0</c:v>
                </c:pt>
                <c:pt idx="11">
                  <c:v>0.15105740181268881</c:v>
                </c:pt>
                <c:pt idx="12">
                  <c:v>0</c:v>
                </c:pt>
                <c:pt idx="13">
                  <c:v>0</c:v>
                </c:pt>
                <c:pt idx="14">
                  <c:v>0</c:v>
                </c:pt>
                <c:pt idx="15">
                  <c:v>0</c:v>
                </c:pt>
              </c:numCache>
            </c:numRef>
          </c:val>
          <c:extLst>
            <c:ext xmlns:c16="http://schemas.microsoft.com/office/drawing/2014/chart" uri="{C3380CC4-5D6E-409C-BE32-E72D297353CC}">
              <c16:uniqueId val="{00000015-EA44-4542-9498-8910B77156AD}"/>
            </c:ext>
          </c:extLst>
        </c:ser>
        <c:ser>
          <c:idx val="23"/>
          <c:order val="22"/>
          <c:tx>
            <c:strRef>
              <c:f>EK!$BS$4</c:f>
              <c:strCache>
                <c:ptCount val="1"/>
                <c:pt idx="0">
                  <c:v>Teicoplanin</c:v>
                </c:pt>
              </c:strCache>
            </c:strRef>
          </c:tx>
          <c:spPr>
            <a:solidFill>
              <a:srgbClr val="3366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EK!$BS$5:$BS$20</c:f>
              <c:numCache>
                <c:formatCode>0.00</c:formatCode>
                <c:ptCount val="16"/>
                <c:pt idx="0">
                  <c:v>0</c:v>
                </c:pt>
                <c:pt idx="1">
                  <c:v>0</c:v>
                </c:pt>
                <c:pt idx="2">
                  <c:v>0.15128593040847202</c:v>
                </c:pt>
                <c:pt idx="3">
                  <c:v>94.704992435703474</c:v>
                </c:pt>
                <c:pt idx="4">
                  <c:v>0.15128593040847202</c:v>
                </c:pt>
                <c:pt idx="5">
                  <c:v>3.3282904689863844</c:v>
                </c:pt>
                <c:pt idx="6">
                  <c:v>1.059001512859304</c:v>
                </c:pt>
                <c:pt idx="7">
                  <c:v>0.45385779122541603</c:v>
                </c:pt>
                <c:pt idx="8">
                  <c:v>0</c:v>
                </c:pt>
                <c:pt idx="9">
                  <c:v>0</c:v>
                </c:pt>
                <c:pt idx="10">
                  <c:v>0.15128593040847202</c:v>
                </c:pt>
                <c:pt idx="11">
                  <c:v>0</c:v>
                </c:pt>
                <c:pt idx="12">
                  <c:v>0</c:v>
                </c:pt>
                <c:pt idx="13">
                  <c:v>0</c:v>
                </c:pt>
                <c:pt idx="14">
                  <c:v>0</c:v>
                </c:pt>
                <c:pt idx="15">
                  <c:v>0</c:v>
                </c:pt>
              </c:numCache>
            </c:numRef>
          </c:val>
          <c:extLst>
            <c:ext xmlns:c16="http://schemas.microsoft.com/office/drawing/2014/chart" uri="{C3380CC4-5D6E-409C-BE32-E72D297353CC}">
              <c16:uniqueId val="{00000016-EA44-4542-9498-8910B77156AD}"/>
            </c:ext>
          </c:extLst>
        </c:ser>
        <c:ser>
          <c:idx val="22"/>
          <c:order val="23"/>
          <c:tx>
            <c:strRef>
              <c:f>EK!$BT$4</c:f>
              <c:strCache>
                <c:ptCount val="1"/>
                <c:pt idx="0">
                  <c:v>Tigecyclin</c:v>
                </c:pt>
              </c:strCache>
            </c:strRef>
          </c:tx>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EK!$BT$5:$BT$20</c:f>
              <c:numCache>
                <c:formatCode>0.00</c:formatCode>
                <c:ptCount val="16"/>
                <c:pt idx="0">
                  <c:v>0</c:v>
                </c:pt>
                <c:pt idx="1">
                  <c:v>54.434250764525991</c:v>
                </c:pt>
                <c:pt idx="2">
                  <c:v>1.070336391437309</c:v>
                </c:pt>
                <c:pt idx="3">
                  <c:v>37.155963302752291</c:v>
                </c:pt>
                <c:pt idx="4">
                  <c:v>6.8807339449541285</c:v>
                </c:pt>
                <c:pt idx="5">
                  <c:v>0.1529051987767584</c:v>
                </c:pt>
                <c:pt idx="6">
                  <c:v>0</c:v>
                </c:pt>
                <c:pt idx="7">
                  <c:v>0.1529051987767584</c:v>
                </c:pt>
                <c:pt idx="8">
                  <c:v>0</c:v>
                </c:pt>
                <c:pt idx="9">
                  <c:v>0.1529051987767584</c:v>
                </c:pt>
                <c:pt idx="10">
                  <c:v>0</c:v>
                </c:pt>
                <c:pt idx="11">
                  <c:v>0</c:v>
                </c:pt>
                <c:pt idx="12">
                  <c:v>0</c:v>
                </c:pt>
                <c:pt idx="13">
                  <c:v>0</c:v>
                </c:pt>
                <c:pt idx="14">
                  <c:v>0</c:v>
                </c:pt>
                <c:pt idx="15">
                  <c:v>0</c:v>
                </c:pt>
              </c:numCache>
            </c:numRef>
          </c:val>
          <c:extLst>
            <c:ext xmlns:c16="http://schemas.microsoft.com/office/drawing/2014/chart" uri="{C3380CC4-5D6E-409C-BE32-E72D297353CC}">
              <c16:uniqueId val="{00000017-EA44-4542-9498-8910B77156AD}"/>
            </c:ext>
          </c:extLst>
        </c:ser>
        <c:dLbls>
          <c:showLegendKey val="0"/>
          <c:showVal val="0"/>
          <c:showCatName val="0"/>
          <c:showSerName val="0"/>
          <c:showPercent val="0"/>
          <c:showBubbleSize val="0"/>
        </c:dLbls>
        <c:gapWidth val="150"/>
        <c:shape val="box"/>
        <c:axId val="99422976"/>
        <c:axId val="99424896"/>
        <c:axId val="99431296"/>
      </c:bar3DChart>
      <c:catAx>
        <c:axId val="99422976"/>
        <c:scaling>
          <c:orientation val="minMax"/>
        </c:scaling>
        <c:delete val="0"/>
        <c:axPos val="b"/>
        <c:majorGridlines/>
        <c:title>
          <c:tx>
            <c:rich>
              <a:bodyPr/>
              <a:lstStyle/>
              <a:p>
                <a:pPr>
                  <a:defRPr sz="1400"/>
                </a:pPr>
                <a:r>
                  <a:rPr lang="en-US" sz="1400"/>
                  <a:t>mg/L</a:t>
                </a:r>
              </a:p>
            </c:rich>
          </c:tx>
          <c:layout>
            <c:manualLayout>
              <c:xMode val="edge"/>
              <c:yMode val="edge"/>
              <c:x val="0.31917968534649738"/>
              <c:y val="0.86881544601445371"/>
            </c:manualLayout>
          </c:layout>
          <c:overlay val="0"/>
        </c:title>
        <c:numFmt formatCode="General" sourceLinked="1"/>
        <c:majorTickMark val="out"/>
        <c:minorTickMark val="none"/>
        <c:tickLblPos val="nextTo"/>
        <c:txPr>
          <a:bodyPr rot="-5400000" vert="horz"/>
          <a:lstStyle/>
          <a:p>
            <a:pPr>
              <a:defRPr sz="1000"/>
            </a:pPr>
            <a:endParaRPr lang="de-DE"/>
          </a:p>
        </c:txPr>
        <c:crossAx val="99424896"/>
        <c:crosses val="autoZero"/>
        <c:auto val="0"/>
        <c:lblAlgn val="ctr"/>
        <c:lblOffset val="100"/>
        <c:tickLblSkip val="1"/>
        <c:noMultiLvlLbl val="0"/>
      </c:catAx>
      <c:valAx>
        <c:axId val="99424896"/>
        <c:scaling>
          <c:orientation val="minMax"/>
        </c:scaling>
        <c:delete val="0"/>
        <c:axPos val="l"/>
        <c:majorGridlines/>
        <c:numFmt formatCode="0.00" sourceLinked="1"/>
        <c:majorTickMark val="out"/>
        <c:minorTickMark val="none"/>
        <c:tickLblPos val="nextTo"/>
        <c:crossAx val="99422976"/>
        <c:crossesAt val="1"/>
        <c:crossBetween val="between"/>
      </c:valAx>
      <c:serAx>
        <c:axId val="99431296"/>
        <c:scaling>
          <c:orientation val="minMax"/>
        </c:scaling>
        <c:delete val="0"/>
        <c:axPos val="b"/>
        <c:title>
          <c:tx>
            <c:rich>
              <a:bodyPr rot="0" vert="horz"/>
              <a:lstStyle/>
              <a:p>
                <a:pPr>
                  <a:defRPr sz="1400"/>
                </a:pPr>
                <a:r>
                  <a:rPr lang="en-US" sz="1400"/>
                  <a:t>%</a:t>
                </a:r>
              </a:p>
            </c:rich>
          </c:tx>
          <c:layout>
            <c:manualLayout>
              <c:xMode val="edge"/>
              <c:yMode val="edge"/>
              <c:x val="0.12922717826011509"/>
              <c:y val="0.65409988135044761"/>
            </c:manualLayout>
          </c:layout>
          <c:overlay val="0"/>
        </c:title>
        <c:majorTickMark val="out"/>
        <c:minorTickMark val="none"/>
        <c:tickLblPos val="nextTo"/>
        <c:txPr>
          <a:bodyPr rot="1500000" vert="horz"/>
          <a:lstStyle/>
          <a:p>
            <a:pPr>
              <a:defRPr sz="1200"/>
            </a:pPr>
            <a:endParaRPr lang="de-DE"/>
          </a:p>
        </c:txPr>
        <c:crossAx val="994248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1.4315472761026822E-2"/>
          <c:w val="0.91952300130950138"/>
          <c:h val="0.86723500416106525"/>
        </c:manualLayout>
      </c:layout>
      <c:bar3DChart>
        <c:barDir val="col"/>
        <c:grouping val="standard"/>
        <c:varyColors val="0"/>
        <c:ser>
          <c:idx val="0"/>
          <c:order val="0"/>
          <c:tx>
            <c:strRef>
              <c:f>EK!$AW$40</c:f>
              <c:strCache>
                <c:ptCount val="1"/>
                <c:pt idx="0">
                  <c:v>Penicillin G</c:v>
                </c:pt>
              </c:strCache>
            </c:strRef>
          </c:tx>
          <c:spPr>
            <a:solidFill>
              <a:srgbClr val="C000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EK!$AW$41:$AW$56</c:f>
              <c:numCache>
                <c:formatCode>0.00</c:formatCode>
                <c:ptCount val="16"/>
                <c:pt idx="0">
                  <c:v>0</c:v>
                </c:pt>
                <c:pt idx="1">
                  <c:v>0</c:v>
                </c:pt>
                <c:pt idx="2">
                  <c:v>0</c:v>
                </c:pt>
                <c:pt idx="3">
                  <c:v>0</c:v>
                </c:pt>
                <c:pt idx="4">
                  <c:v>0.18050541516245489</c:v>
                </c:pt>
                <c:pt idx="5">
                  <c:v>0.36101083032490977</c:v>
                </c:pt>
                <c:pt idx="6">
                  <c:v>0.18050541516245489</c:v>
                </c:pt>
                <c:pt idx="7">
                  <c:v>2.1660649819494586</c:v>
                </c:pt>
                <c:pt idx="8">
                  <c:v>1.9855595667870036</c:v>
                </c:pt>
                <c:pt idx="9">
                  <c:v>95.12635379061372</c:v>
                </c:pt>
                <c:pt idx="10">
                  <c:v>0</c:v>
                </c:pt>
                <c:pt idx="11">
                  <c:v>0</c:v>
                </c:pt>
                <c:pt idx="12">
                  <c:v>0</c:v>
                </c:pt>
                <c:pt idx="13">
                  <c:v>0</c:v>
                </c:pt>
                <c:pt idx="14">
                  <c:v>0</c:v>
                </c:pt>
                <c:pt idx="15">
                  <c:v>0</c:v>
                </c:pt>
              </c:numCache>
            </c:numRef>
          </c:val>
          <c:extLst>
            <c:ext xmlns:c16="http://schemas.microsoft.com/office/drawing/2014/chart" uri="{C3380CC4-5D6E-409C-BE32-E72D297353CC}">
              <c16:uniqueId val="{00000000-C5D1-4C15-AE32-1C2C849CCC37}"/>
            </c:ext>
          </c:extLst>
        </c:ser>
        <c:ser>
          <c:idx val="1"/>
          <c:order val="1"/>
          <c:tx>
            <c:strRef>
              <c:f>EK!$AX$40</c:f>
              <c:strCache>
                <c:ptCount val="1"/>
                <c:pt idx="0">
                  <c:v>Oxacillin</c:v>
                </c:pt>
              </c:strCache>
            </c:strRef>
          </c:tx>
          <c:spPr>
            <a:solidFill>
              <a:srgbClr val="FF00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EK!$AX$41:$AX$56</c:f>
              <c:numCache>
                <c:formatCode>0.00</c:formatCode>
                <c:ptCount val="16"/>
                <c:pt idx="0">
                  <c:v>0</c:v>
                </c:pt>
                <c:pt idx="1">
                  <c:v>0</c:v>
                </c:pt>
                <c:pt idx="2">
                  <c:v>0.18083182640144665</c:v>
                </c:pt>
                <c:pt idx="3">
                  <c:v>0</c:v>
                </c:pt>
                <c:pt idx="4">
                  <c:v>0.18083182640144665</c:v>
                </c:pt>
                <c:pt idx="5">
                  <c:v>0</c:v>
                </c:pt>
                <c:pt idx="6">
                  <c:v>0</c:v>
                </c:pt>
                <c:pt idx="7">
                  <c:v>0.18083182640144665</c:v>
                </c:pt>
                <c:pt idx="8">
                  <c:v>0.36166365280289331</c:v>
                </c:pt>
                <c:pt idx="9">
                  <c:v>0.54249547920433994</c:v>
                </c:pt>
                <c:pt idx="10">
                  <c:v>98.553345388788429</c:v>
                </c:pt>
                <c:pt idx="11">
                  <c:v>0</c:v>
                </c:pt>
                <c:pt idx="12">
                  <c:v>0</c:v>
                </c:pt>
                <c:pt idx="13">
                  <c:v>0</c:v>
                </c:pt>
                <c:pt idx="14">
                  <c:v>0</c:v>
                </c:pt>
                <c:pt idx="15">
                  <c:v>0</c:v>
                </c:pt>
              </c:numCache>
            </c:numRef>
          </c:val>
          <c:extLst>
            <c:ext xmlns:c16="http://schemas.microsoft.com/office/drawing/2014/chart" uri="{C3380CC4-5D6E-409C-BE32-E72D297353CC}">
              <c16:uniqueId val="{00000001-C5D1-4C15-AE32-1C2C849CCC37}"/>
            </c:ext>
          </c:extLst>
        </c:ser>
        <c:ser>
          <c:idx val="2"/>
          <c:order val="2"/>
          <c:tx>
            <c:strRef>
              <c:f>EK!$AY$40</c:f>
              <c:strCache>
                <c:ptCount val="1"/>
                <c:pt idx="0">
                  <c:v>Ampicillin/ Sulbactam</c:v>
                </c:pt>
              </c:strCache>
            </c:strRef>
          </c:tx>
          <c:spPr>
            <a:solidFill>
              <a:srgbClr val="FF99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EK!$AY$41:$AY$56</c:f>
              <c:numCache>
                <c:formatCode>0.00</c:formatCode>
                <c:ptCount val="16"/>
                <c:pt idx="0">
                  <c:v>0</c:v>
                </c:pt>
                <c:pt idx="1">
                  <c:v>0</c:v>
                </c:pt>
                <c:pt idx="2">
                  <c:v>0.35714285714285715</c:v>
                </c:pt>
                <c:pt idx="3">
                  <c:v>0.7142857142857143</c:v>
                </c:pt>
                <c:pt idx="4">
                  <c:v>0</c:v>
                </c:pt>
                <c:pt idx="5">
                  <c:v>0.35714285714285715</c:v>
                </c:pt>
                <c:pt idx="6">
                  <c:v>1.7857142857142858</c:v>
                </c:pt>
                <c:pt idx="7">
                  <c:v>1.0714285714285714</c:v>
                </c:pt>
                <c:pt idx="8">
                  <c:v>0</c:v>
                </c:pt>
                <c:pt idx="9">
                  <c:v>0.35714285714285715</c:v>
                </c:pt>
                <c:pt idx="10">
                  <c:v>1.0714285714285714</c:v>
                </c:pt>
                <c:pt idx="11">
                  <c:v>1.9642857142857142</c:v>
                </c:pt>
                <c:pt idx="12">
                  <c:v>91.428571428571431</c:v>
                </c:pt>
                <c:pt idx="13">
                  <c:v>0</c:v>
                </c:pt>
                <c:pt idx="14">
                  <c:v>0</c:v>
                </c:pt>
                <c:pt idx="15">
                  <c:v>0.8928571428571429</c:v>
                </c:pt>
              </c:numCache>
            </c:numRef>
          </c:val>
          <c:extLst>
            <c:ext xmlns:c16="http://schemas.microsoft.com/office/drawing/2014/chart" uri="{C3380CC4-5D6E-409C-BE32-E72D297353CC}">
              <c16:uniqueId val="{00000002-C5D1-4C15-AE32-1C2C849CCC37}"/>
            </c:ext>
          </c:extLst>
        </c:ser>
        <c:ser>
          <c:idx val="3"/>
          <c:order val="3"/>
          <c:tx>
            <c:strRef>
              <c:f>EK!$AZ$40</c:f>
              <c:strCache>
                <c:ptCount val="1"/>
                <c:pt idx="0">
                  <c:v>Piperacillin/ Tazobactam</c:v>
                </c:pt>
              </c:strCache>
            </c:strRef>
          </c:tx>
          <c:spPr>
            <a:solidFill>
              <a:srgbClr val="CC99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EK!$AZ$41:$AZ$56</c:f>
              <c:numCache>
                <c:formatCode>0.00</c:formatCode>
                <c:ptCount val="16"/>
                <c:pt idx="0">
                  <c:v>0</c:v>
                </c:pt>
                <c:pt idx="1">
                  <c:v>0</c:v>
                </c:pt>
                <c:pt idx="2">
                  <c:v>0</c:v>
                </c:pt>
                <c:pt idx="3">
                  <c:v>0</c:v>
                </c:pt>
                <c:pt idx="4">
                  <c:v>0.36101083032490977</c:v>
                </c:pt>
                <c:pt idx="5">
                  <c:v>0</c:v>
                </c:pt>
                <c:pt idx="6">
                  <c:v>0.18050541516245489</c:v>
                </c:pt>
                <c:pt idx="7">
                  <c:v>0.72202166064981954</c:v>
                </c:pt>
                <c:pt idx="8">
                  <c:v>1.8050541516245486</c:v>
                </c:pt>
                <c:pt idx="9">
                  <c:v>1.6245487364620939</c:v>
                </c:pt>
                <c:pt idx="10">
                  <c:v>1.0830324909747293</c:v>
                </c:pt>
                <c:pt idx="11">
                  <c:v>0.54151624548736466</c:v>
                </c:pt>
                <c:pt idx="12">
                  <c:v>0.36101083032490977</c:v>
                </c:pt>
                <c:pt idx="13">
                  <c:v>93.321299638989174</c:v>
                </c:pt>
                <c:pt idx="14">
                  <c:v>0</c:v>
                </c:pt>
                <c:pt idx="15">
                  <c:v>0</c:v>
                </c:pt>
              </c:numCache>
            </c:numRef>
          </c:val>
          <c:extLst>
            <c:ext xmlns:c16="http://schemas.microsoft.com/office/drawing/2014/chart" uri="{C3380CC4-5D6E-409C-BE32-E72D297353CC}">
              <c16:uniqueId val="{00000003-C5D1-4C15-AE32-1C2C849CCC37}"/>
            </c:ext>
          </c:extLst>
        </c:ser>
        <c:ser>
          <c:idx val="4"/>
          <c:order val="4"/>
          <c:tx>
            <c:strRef>
              <c:f>EK!$BA$40</c:f>
              <c:strCache>
                <c:ptCount val="1"/>
                <c:pt idx="0">
                  <c:v>Cefotaxim</c:v>
                </c:pt>
              </c:strCache>
            </c:strRef>
          </c:tx>
          <c:spPr>
            <a:solidFill>
              <a:srgbClr val="66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EK!$BA$41:$BA$56</c:f>
              <c:numCache>
                <c:formatCode>0.00</c:formatCode>
                <c:ptCount val="16"/>
                <c:pt idx="0">
                  <c:v>0</c:v>
                </c:pt>
                <c:pt idx="1">
                  <c:v>0</c:v>
                </c:pt>
                <c:pt idx="2">
                  <c:v>0</c:v>
                </c:pt>
                <c:pt idx="3">
                  <c:v>0.36101083032490977</c:v>
                </c:pt>
                <c:pt idx="4">
                  <c:v>0.36101083032490977</c:v>
                </c:pt>
                <c:pt idx="5">
                  <c:v>0.54151624548736466</c:v>
                </c:pt>
                <c:pt idx="6">
                  <c:v>0.18050541516245489</c:v>
                </c:pt>
                <c:pt idx="7">
                  <c:v>0.18050541516245489</c:v>
                </c:pt>
                <c:pt idx="8">
                  <c:v>0.18050541516245489</c:v>
                </c:pt>
                <c:pt idx="9">
                  <c:v>0.54151624548736466</c:v>
                </c:pt>
                <c:pt idx="10">
                  <c:v>97.653429602888082</c:v>
                </c:pt>
                <c:pt idx="11">
                  <c:v>0</c:v>
                </c:pt>
                <c:pt idx="12">
                  <c:v>0</c:v>
                </c:pt>
                <c:pt idx="13">
                  <c:v>0</c:v>
                </c:pt>
                <c:pt idx="14">
                  <c:v>0</c:v>
                </c:pt>
                <c:pt idx="15">
                  <c:v>0</c:v>
                </c:pt>
              </c:numCache>
            </c:numRef>
          </c:val>
          <c:extLst>
            <c:ext xmlns:c16="http://schemas.microsoft.com/office/drawing/2014/chart" uri="{C3380CC4-5D6E-409C-BE32-E72D297353CC}">
              <c16:uniqueId val="{00000004-C5D1-4C15-AE32-1C2C849CCC37}"/>
            </c:ext>
          </c:extLst>
        </c:ser>
        <c:ser>
          <c:idx val="6"/>
          <c:order val="5"/>
          <c:tx>
            <c:strRef>
              <c:f>EK!$BB$40</c:f>
              <c:strCache>
                <c:ptCount val="1"/>
                <c:pt idx="0">
                  <c:v>Cefuroxim</c:v>
                </c:pt>
              </c:strCache>
            </c:strRef>
          </c:tx>
          <c:spPr>
            <a:solidFill>
              <a:srgbClr val="80008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EK!$BB$41:$BB$56</c:f>
              <c:numCache>
                <c:formatCode>0.00</c:formatCode>
                <c:ptCount val="16"/>
                <c:pt idx="0">
                  <c:v>0</c:v>
                </c:pt>
                <c:pt idx="1">
                  <c:v>0</c:v>
                </c:pt>
                <c:pt idx="2">
                  <c:v>0</c:v>
                </c:pt>
                <c:pt idx="3">
                  <c:v>0.18050541516245489</c:v>
                </c:pt>
                <c:pt idx="4">
                  <c:v>0</c:v>
                </c:pt>
                <c:pt idx="5">
                  <c:v>0</c:v>
                </c:pt>
                <c:pt idx="6">
                  <c:v>0.18050541516245489</c:v>
                </c:pt>
                <c:pt idx="7">
                  <c:v>0.18050541516245489</c:v>
                </c:pt>
                <c:pt idx="8">
                  <c:v>0.18050541516245489</c:v>
                </c:pt>
                <c:pt idx="9">
                  <c:v>0.18050541516245489</c:v>
                </c:pt>
                <c:pt idx="10">
                  <c:v>0.36101083032490977</c:v>
                </c:pt>
                <c:pt idx="11">
                  <c:v>0.18050541516245489</c:v>
                </c:pt>
                <c:pt idx="12">
                  <c:v>98.555956678700355</c:v>
                </c:pt>
                <c:pt idx="13">
                  <c:v>0</c:v>
                </c:pt>
                <c:pt idx="14">
                  <c:v>0</c:v>
                </c:pt>
                <c:pt idx="15">
                  <c:v>0</c:v>
                </c:pt>
              </c:numCache>
            </c:numRef>
          </c:val>
          <c:extLst>
            <c:ext xmlns:c16="http://schemas.microsoft.com/office/drawing/2014/chart" uri="{C3380CC4-5D6E-409C-BE32-E72D297353CC}">
              <c16:uniqueId val="{00000005-C5D1-4C15-AE32-1C2C849CCC37}"/>
            </c:ext>
          </c:extLst>
        </c:ser>
        <c:ser>
          <c:idx val="5"/>
          <c:order val="6"/>
          <c:tx>
            <c:strRef>
              <c:f>EK!$BC$40</c:f>
              <c:strCache>
                <c:ptCount val="1"/>
                <c:pt idx="0">
                  <c:v>Imipenem</c:v>
                </c:pt>
              </c:strCache>
            </c:strRef>
          </c:tx>
          <c:spPr>
            <a:solidFill>
              <a:srgbClr val="00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EK!$BC$41:$BC$56</c:f>
              <c:numCache>
                <c:formatCode>0.00</c:formatCode>
                <c:ptCount val="16"/>
                <c:pt idx="0">
                  <c:v>0</c:v>
                </c:pt>
                <c:pt idx="1">
                  <c:v>0.17889087656529518</c:v>
                </c:pt>
                <c:pt idx="2">
                  <c:v>0.53667262969588547</c:v>
                </c:pt>
                <c:pt idx="3">
                  <c:v>0</c:v>
                </c:pt>
                <c:pt idx="4">
                  <c:v>0.53667262969588547</c:v>
                </c:pt>
                <c:pt idx="5">
                  <c:v>0.35778175313059035</c:v>
                </c:pt>
                <c:pt idx="6">
                  <c:v>1.9677996422182469</c:v>
                </c:pt>
                <c:pt idx="7">
                  <c:v>0.89445438282647582</c:v>
                </c:pt>
                <c:pt idx="8">
                  <c:v>0.53667262969588547</c:v>
                </c:pt>
                <c:pt idx="9">
                  <c:v>0.17889087656529518</c:v>
                </c:pt>
                <c:pt idx="10">
                  <c:v>1.2522361359570662</c:v>
                </c:pt>
                <c:pt idx="11">
                  <c:v>92.486583184257597</c:v>
                </c:pt>
                <c:pt idx="12">
                  <c:v>1.0733452593917709</c:v>
                </c:pt>
                <c:pt idx="13">
                  <c:v>0</c:v>
                </c:pt>
                <c:pt idx="14">
                  <c:v>0</c:v>
                </c:pt>
                <c:pt idx="15">
                  <c:v>0</c:v>
                </c:pt>
              </c:numCache>
            </c:numRef>
          </c:val>
          <c:extLst>
            <c:ext xmlns:c16="http://schemas.microsoft.com/office/drawing/2014/chart" uri="{C3380CC4-5D6E-409C-BE32-E72D297353CC}">
              <c16:uniqueId val="{00000006-C5D1-4C15-AE32-1C2C849CCC37}"/>
            </c:ext>
          </c:extLst>
        </c:ser>
        <c:ser>
          <c:idx val="7"/>
          <c:order val="7"/>
          <c:tx>
            <c:strRef>
              <c:f>EK!$BD$40</c:f>
              <c:strCache>
                <c:ptCount val="1"/>
                <c:pt idx="0">
                  <c:v>Meropenem</c:v>
                </c:pt>
              </c:strCache>
            </c:strRef>
          </c:tx>
          <c:spPr>
            <a:solidFill>
              <a:srgbClr val="3333FF"/>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EK!$BD$41:$BD$56</c:f>
              <c:numCache>
                <c:formatCode>0.00</c:formatCode>
                <c:ptCount val="16"/>
                <c:pt idx="0">
                  <c:v>0</c:v>
                </c:pt>
                <c:pt idx="1">
                  <c:v>0</c:v>
                </c:pt>
                <c:pt idx="2">
                  <c:v>0.18050541516245489</c:v>
                </c:pt>
                <c:pt idx="3">
                  <c:v>0</c:v>
                </c:pt>
                <c:pt idx="4">
                  <c:v>0.18050541516245489</c:v>
                </c:pt>
                <c:pt idx="5">
                  <c:v>0.72202166064981954</c:v>
                </c:pt>
                <c:pt idx="6">
                  <c:v>0.36101083032490977</c:v>
                </c:pt>
                <c:pt idx="7">
                  <c:v>0.72202166064981954</c:v>
                </c:pt>
                <c:pt idx="8">
                  <c:v>2.1660649819494586</c:v>
                </c:pt>
                <c:pt idx="9">
                  <c:v>2.1660649819494586</c:v>
                </c:pt>
                <c:pt idx="10">
                  <c:v>1.2635379061371841</c:v>
                </c:pt>
                <c:pt idx="11">
                  <c:v>92.238267148014444</c:v>
                </c:pt>
                <c:pt idx="12">
                  <c:v>0</c:v>
                </c:pt>
                <c:pt idx="13">
                  <c:v>0</c:v>
                </c:pt>
                <c:pt idx="14">
                  <c:v>0</c:v>
                </c:pt>
                <c:pt idx="15">
                  <c:v>0</c:v>
                </c:pt>
              </c:numCache>
            </c:numRef>
          </c:val>
          <c:extLst>
            <c:ext xmlns:c16="http://schemas.microsoft.com/office/drawing/2014/chart" uri="{C3380CC4-5D6E-409C-BE32-E72D297353CC}">
              <c16:uniqueId val="{00000007-C5D1-4C15-AE32-1C2C849CCC37}"/>
            </c:ext>
          </c:extLst>
        </c:ser>
        <c:ser>
          <c:idx val="8"/>
          <c:order val="8"/>
          <c:tx>
            <c:strRef>
              <c:f>EK!$BE$40</c:f>
              <c:strCache>
                <c:ptCount val="1"/>
                <c:pt idx="0">
                  <c:v>Amikacin</c:v>
                </c:pt>
              </c:strCache>
            </c:strRef>
          </c:tx>
          <c:spPr>
            <a:solidFill>
              <a:srgbClr val="99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EK!$BE$41:$BE$56</c:f>
              <c:numCache>
                <c:formatCode>0.00</c:formatCode>
                <c:ptCount val="16"/>
                <c:pt idx="0">
                  <c:v>0</c:v>
                </c:pt>
                <c:pt idx="1">
                  <c:v>0</c:v>
                </c:pt>
                <c:pt idx="2">
                  <c:v>0</c:v>
                </c:pt>
                <c:pt idx="3">
                  <c:v>0</c:v>
                </c:pt>
                <c:pt idx="4">
                  <c:v>0.57581573896353166</c:v>
                </c:pt>
                <c:pt idx="5">
                  <c:v>0</c:v>
                </c:pt>
                <c:pt idx="6">
                  <c:v>0.38387715930902111</c:v>
                </c:pt>
                <c:pt idx="7">
                  <c:v>0.57581573896353166</c:v>
                </c:pt>
                <c:pt idx="8">
                  <c:v>4.7984644913627639</c:v>
                </c:pt>
                <c:pt idx="9">
                  <c:v>11.516314779270633</c:v>
                </c:pt>
                <c:pt idx="10">
                  <c:v>16.890595009596929</c:v>
                </c:pt>
                <c:pt idx="11">
                  <c:v>18.809980806142036</c:v>
                </c:pt>
                <c:pt idx="12">
                  <c:v>6.3339731285988483</c:v>
                </c:pt>
                <c:pt idx="13">
                  <c:v>40.115163147792707</c:v>
                </c:pt>
                <c:pt idx="14">
                  <c:v>0</c:v>
                </c:pt>
                <c:pt idx="15">
                  <c:v>0</c:v>
                </c:pt>
              </c:numCache>
            </c:numRef>
          </c:val>
          <c:extLst>
            <c:ext xmlns:c16="http://schemas.microsoft.com/office/drawing/2014/chart" uri="{C3380CC4-5D6E-409C-BE32-E72D297353CC}">
              <c16:uniqueId val="{00000008-C5D1-4C15-AE32-1C2C849CCC37}"/>
            </c:ext>
          </c:extLst>
        </c:ser>
        <c:ser>
          <c:idx val="9"/>
          <c:order val="9"/>
          <c:tx>
            <c:strRef>
              <c:f>EK!$BF$40</c:f>
              <c:strCache>
                <c:ptCount val="1"/>
                <c:pt idx="0">
                  <c:v>Gentamicin</c:v>
                </c:pt>
              </c:strCache>
            </c:strRef>
          </c:tx>
          <c:spPr>
            <a:solidFill>
              <a:srgbClr val="00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EK!$BF$41:$BF$56</c:f>
              <c:numCache>
                <c:formatCode>0.00</c:formatCode>
                <c:ptCount val="16"/>
                <c:pt idx="0">
                  <c:v>0</c:v>
                </c:pt>
                <c:pt idx="1">
                  <c:v>0</c:v>
                </c:pt>
                <c:pt idx="2">
                  <c:v>0.56710775047258977</c:v>
                </c:pt>
                <c:pt idx="3">
                  <c:v>0</c:v>
                </c:pt>
                <c:pt idx="4">
                  <c:v>0.3780718336483932</c:v>
                </c:pt>
                <c:pt idx="5">
                  <c:v>1.7013232514177694</c:v>
                </c:pt>
                <c:pt idx="6">
                  <c:v>17.958412098298677</c:v>
                </c:pt>
                <c:pt idx="7">
                  <c:v>25.897920604914933</c:v>
                </c:pt>
                <c:pt idx="8">
                  <c:v>11.531190926275993</c:v>
                </c:pt>
                <c:pt idx="9">
                  <c:v>3.0245746691871456</c:v>
                </c:pt>
                <c:pt idx="10">
                  <c:v>38.9413988657845</c:v>
                </c:pt>
                <c:pt idx="11">
                  <c:v>0</c:v>
                </c:pt>
                <c:pt idx="12">
                  <c:v>0</c:v>
                </c:pt>
                <c:pt idx="13">
                  <c:v>0</c:v>
                </c:pt>
                <c:pt idx="14">
                  <c:v>0</c:v>
                </c:pt>
                <c:pt idx="15">
                  <c:v>0</c:v>
                </c:pt>
              </c:numCache>
            </c:numRef>
          </c:val>
          <c:extLst>
            <c:ext xmlns:c16="http://schemas.microsoft.com/office/drawing/2014/chart" uri="{C3380CC4-5D6E-409C-BE32-E72D297353CC}">
              <c16:uniqueId val="{00000009-C5D1-4C15-AE32-1C2C849CCC37}"/>
            </c:ext>
          </c:extLst>
        </c:ser>
        <c:ser>
          <c:idx val="10"/>
          <c:order val="10"/>
          <c:tx>
            <c:strRef>
              <c:f>EK!$BG$40</c:f>
              <c:strCache>
                <c:ptCount val="1"/>
                <c:pt idx="0">
                  <c:v>Fosfomycin</c:v>
                </c:pt>
              </c:strCache>
            </c:strRef>
          </c:tx>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EK!$BG$41:$BG$56</c:f>
              <c:numCache>
                <c:formatCode>0.00</c:formatCode>
                <c:ptCount val="16"/>
                <c:pt idx="0">
                  <c:v>0</c:v>
                </c:pt>
                <c:pt idx="1">
                  <c:v>0</c:v>
                </c:pt>
                <c:pt idx="2">
                  <c:v>0</c:v>
                </c:pt>
                <c:pt idx="3">
                  <c:v>0</c:v>
                </c:pt>
                <c:pt idx="4">
                  <c:v>0</c:v>
                </c:pt>
                <c:pt idx="5">
                  <c:v>0.54446460980036293</c:v>
                </c:pt>
                <c:pt idx="6">
                  <c:v>0</c:v>
                </c:pt>
                <c:pt idx="7">
                  <c:v>0.54446460980036293</c:v>
                </c:pt>
                <c:pt idx="8">
                  <c:v>0.72595281306715065</c:v>
                </c:pt>
                <c:pt idx="9">
                  <c:v>0.54446460980036293</c:v>
                </c:pt>
                <c:pt idx="10">
                  <c:v>2.5408348457350272</c:v>
                </c:pt>
                <c:pt idx="11">
                  <c:v>19.41923774954628</c:v>
                </c:pt>
                <c:pt idx="12">
                  <c:v>61.887477313974593</c:v>
                </c:pt>
                <c:pt idx="13">
                  <c:v>10.88929219600726</c:v>
                </c:pt>
                <c:pt idx="14">
                  <c:v>2.9038112522686026</c:v>
                </c:pt>
                <c:pt idx="15">
                  <c:v>0</c:v>
                </c:pt>
              </c:numCache>
            </c:numRef>
          </c:val>
          <c:extLst>
            <c:ext xmlns:c16="http://schemas.microsoft.com/office/drawing/2014/chart" uri="{C3380CC4-5D6E-409C-BE32-E72D297353CC}">
              <c16:uniqueId val="{0000000A-C5D1-4C15-AE32-1C2C849CCC37}"/>
            </c:ext>
          </c:extLst>
        </c:ser>
        <c:ser>
          <c:idx val="11"/>
          <c:order val="11"/>
          <c:tx>
            <c:strRef>
              <c:f>EK!$BH$40</c:f>
              <c:strCache>
                <c:ptCount val="1"/>
                <c:pt idx="0">
                  <c:v>Cotrimoxazol</c:v>
                </c:pt>
              </c:strCache>
            </c:strRef>
          </c:tx>
          <c:spPr>
            <a:solidFill>
              <a:srgbClr val="00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EK!$BH$41:$BH$56</c:f>
              <c:numCache>
                <c:formatCode>General</c:formatCode>
                <c:ptCount val="16"/>
                <c:pt idx="0">
                  <c:v>0</c:v>
                </c:pt>
                <c:pt idx="1">
                  <c:v>0</c:v>
                </c:pt>
                <c:pt idx="2">
                  <c:v>60.583941605839414</c:v>
                </c:pt>
                <c:pt idx="3">
                  <c:v>0</c:v>
                </c:pt>
                <c:pt idx="4">
                  <c:v>8.0291970802919703</c:v>
                </c:pt>
                <c:pt idx="5">
                  <c:v>1.6423357664233578</c:v>
                </c:pt>
                <c:pt idx="6">
                  <c:v>1.0948905109489051</c:v>
                </c:pt>
                <c:pt idx="7">
                  <c:v>1.6423357664233578</c:v>
                </c:pt>
                <c:pt idx="8">
                  <c:v>3.2846715328467155</c:v>
                </c:pt>
                <c:pt idx="9">
                  <c:v>6.0218978102189782</c:v>
                </c:pt>
                <c:pt idx="10">
                  <c:v>8.9416058394160576</c:v>
                </c:pt>
                <c:pt idx="11">
                  <c:v>8.5766423357664241</c:v>
                </c:pt>
                <c:pt idx="12">
                  <c:v>0.18248175182481752</c:v>
                </c:pt>
                <c:pt idx="13">
                  <c:v>0</c:v>
                </c:pt>
                <c:pt idx="14">
                  <c:v>0</c:v>
                </c:pt>
                <c:pt idx="15">
                  <c:v>0</c:v>
                </c:pt>
              </c:numCache>
            </c:numRef>
          </c:val>
          <c:extLst>
            <c:ext xmlns:c16="http://schemas.microsoft.com/office/drawing/2014/chart" uri="{C3380CC4-5D6E-409C-BE32-E72D297353CC}">
              <c16:uniqueId val="{0000000B-C5D1-4C15-AE32-1C2C849CCC37}"/>
            </c:ext>
          </c:extLst>
        </c:ser>
        <c:ser>
          <c:idx val="12"/>
          <c:order val="12"/>
          <c:tx>
            <c:strRef>
              <c:f>EK!$BI$40</c:f>
              <c:strCache>
                <c:ptCount val="1"/>
                <c:pt idx="0">
                  <c:v>Ciprofloxacin</c:v>
                </c:pt>
              </c:strCache>
            </c:strRef>
          </c:tx>
          <c:spPr>
            <a:solidFill>
              <a:srgbClr val="003300"/>
            </a:solidFill>
            <a:ln>
              <a:solidFill>
                <a:srgbClr val="00FF00"/>
              </a:solidFill>
            </a:ln>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EK!$BI$41:$BI$56</c:f>
              <c:numCache>
                <c:formatCode>0.00</c:formatCode>
                <c:ptCount val="16"/>
                <c:pt idx="0">
                  <c:v>0</c:v>
                </c:pt>
                <c:pt idx="1">
                  <c:v>0.54347826086956519</c:v>
                </c:pt>
                <c:pt idx="2">
                  <c:v>0.36231884057971014</c:v>
                </c:pt>
                <c:pt idx="3">
                  <c:v>0</c:v>
                </c:pt>
                <c:pt idx="4">
                  <c:v>0.54347826086956519</c:v>
                </c:pt>
                <c:pt idx="5">
                  <c:v>0.90579710144927539</c:v>
                </c:pt>
                <c:pt idx="6">
                  <c:v>1.9927536231884058</c:v>
                </c:pt>
                <c:pt idx="7">
                  <c:v>2.1739130434782608</c:v>
                </c:pt>
                <c:pt idx="8">
                  <c:v>2.1739130434782608</c:v>
                </c:pt>
                <c:pt idx="9">
                  <c:v>91.304347826086953</c:v>
                </c:pt>
                <c:pt idx="10">
                  <c:v>0</c:v>
                </c:pt>
                <c:pt idx="11">
                  <c:v>0</c:v>
                </c:pt>
                <c:pt idx="12">
                  <c:v>0</c:v>
                </c:pt>
                <c:pt idx="13">
                  <c:v>0</c:v>
                </c:pt>
                <c:pt idx="14">
                  <c:v>0</c:v>
                </c:pt>
                <c:pt idx="15">
                  <c:v>0</c:v>
                </c:pt>
              </c:numCache>
            </c:numRef>
          </c:val>
          <c:extLst>
            <c:ext xmlns:c16="http://schemas.microsoft.com/office/drawing/2014/chart" uri="{C3380CC4-5D6E-409C-BE32-E72D297353CC}">
              <c16:uniqueId val="{0000000C-C5D1-4C15-AE32-1C2C849CCC37}"/>
            </c:ext>
          </c:extLst>
        </c:ser>
        <c:ser>
          <c:idx val="13"/>
          <c:order val="13"/>
          <c:tx>
            <c:strRef>
              <c:f>EK!$BJ$40</c:f>
              <c:strCache>
                <c:ptCount val="1"/>
                <c:pt idx="0">
                  <c:v>Levofloxacin</c:v>
                </c:pt>
              </c:strCache>
            </c:strRef>
          </c:tx>
          <c:spPr>
            <a:solidFill>
              <a:srgbClr val="3366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EK!$BJ$41:$BJ$56</c:f>
              <c:numCache>
                <c:formatCode>0.00</c:formatCode>
                <c:ptCount val="16"/>
                <c:pt idx="0">
                  <c:v>0</c:v>
                </c:pt>
                <c:pt idx="1">
                  <c:v>0.36101083032490977</c:v>
                </c:pt>
                <c:pt idx="2">
                  <c:v>0</c:v>
                </c:pt>
                <c:pt idx="3">
                  <c:v>0</c:v>
                </c:pt>
                <c:pt idx="4">
                  <c:v>0.90252707581227432</c:v>
                </c:pt>
                <c:pt idx="5">
                  <c:v>0.72202166064981954</c:v>
                </c:pt>
                <c:pt idx="6">
                  <c:v>2.1660649819494586</c:v>
                </c:pt>
                <c:pt idx="7">
                  <c:v>3.4296028880866425</c:v>
                </c:pt>
                <c:pt idx="8">
                  <c:v>1.9855595667870036</c:v>
                </c:pt>
                <c:pt idx="9">
                  <c:v>0.18050541516245489</c:v>
                </c:pt>
                <c:pt idx="10">
                  <c:v>90.25270758122744</c:v>
                </c:pt>
                <c:pt idx="11">
                  <c:v>0</c:v>
                </c:pt>
                <c:pt idx="12">
                  <c:v>0</c:v>
                </c:pt>
                <c:pt idx="13">
                  <c:v>0</c:v>
                </c:pt>
                <c:pt idx="14">
                  <c:v>0</c:v>
                </c:pt>
                <c:pt idx="15">
                  <c:v>0</c:v>
                </c:pt>
              </c:numCache>
            </c:numRef>
          </c:val>
          <c:extLst>
            <c:ext xmlns:c16="http://schemas.microsoft.com/office/drawing/2014/chart" uri="{C3380CC4-5D6E-409C-BE32-E72D297353CC}">
              <c16:uniqueId val="{0000000D-C5D1-4C15-AE32-1C2C849CCC37}"/>
            </c:ext>
          </c:extLst>
        </c:ser>
        <c:ser>
          <c:idx val="14"/>
          <c:order val="14"/>
          <c:tx>
            <c:strRef>
              <c:f>EK!$BK$40</c:f>
              <c:strCache>
                <c:ptCount val="1"/>
                <c:pt idx="0">
                  <c:v>Moxifloxacin</c:v>
                </c:pt>
              </c:strCache>
            </c:strRef>
          </c:tx>
          <c:spPr>
            <a:solidFill>
              <a:srgbClr val="33CC33"/>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EK!$BK$41:$BK$56</c:f>
              <c:numCache>
                <c:formatCode>0.00</c:formatCode>
                <c:ptCount val="16"/>
                <c:pt idx="0">
                  <c:v>0</c:v>
                </c:pt>
                <c:pt idx="1">
                  <c:v>0.18050541516245489</c:v>
                </c:pt>
                <c:pt idx="2">
                  <c:v>0.18050541516245489</c:v>
                </c:pt>
                <c:pt idx="3">
                  <c:v>0.54151624548736466</c:v>
                </c:pt>
                <c:pt idx="4">
                  <c:v>1.8050541516245486</c:v>
                </c:pt>
                <c:pt idx="5">
                  <c:v>2.3465703971119134</c:v>
                </c:pt>
                <c:pt idx="6">
                  <c:v>2.3465703971119134</c:v>
                </c:pt>
                <c:pt idx="7">
                  <c:v>1.4440433212996391</c:v>
                </c:pt>
                <c:pt idx="8">
                  <c:v>1.9855595667870036</c:v>
                </c:pt>
                <c:pt idx="9">
                  <c:v>88.989169675090253</c:v>
                </c:pt>
                <c:pt idx="10">
                  <c:v>0.18050541516245489</c:v>
                </c:pt>
                <c:pt idx="11">
                  <c:v>0</c:v>
                </c:pt>
                <c:pt idx="12">
                  <c:v>0</c:v>
                </c:pt>
                <c:pt idx="13">
                  <c:v>0</c:v>
                </c:pt>
                <c:pt idx="14">
                  <c:v>0</c:v>
                </c:pt>
                <c:pt idx="15">
                  <c:v>0</c:v>
                </c:pt>
              </c:numCache>
            </c:numRef>
          </c:val>
          <c:extLst>
            <c:ext xmlns:c16="http://schemas.microsoft.com/office/drawing/2014/chart" uri="{C3380CC4-5D6E-409C-BE32-E72D297353CC}">
              <c16:uniqueId val="{0000000E-C5D1-4C15-AE32-1C2C849CCC37}"/>
            </c:ext>
          </c:extLst>
        </c:ser>
        <c:ser>
          <c:idx val="15"/>
          <c:order val="15"/>
          <c:tx>
            <c:strRef>
              <c:f>EK!$BL$40</c:f>
              <c:strCache>
                <c:ptCount val="1"/>
                <c:pt idx="0">
                  <c:v>Doxycyclin</c:v>
                </c:pt>
              </c:strCache>
            </c:strRef>
          </c:tx>
          <c:spPr>
            <a:solidFill>
              <a:srgbClr val="0066FF"/>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EK!$BL$41:$BL$56</c:f>
              <c:numCache>
                <c:formatCode>0.00</c:formatCode>
                <c:ptCount val="16"/>
                <c:pt idx="0">
                  <c:v>0</c:v>
                </c:pt>
                <c:pt idx="1">
                  <c:v>0</c:v>
                </c:pt>
                <c:pt idx="2">
                  <c:v>71.119133574007222</c:v>
                </c:pt>
                <c:pt idx="3">
                  <c:v>0</c:v>
                </c:pt>
                <c:pt idx="4">
                  <c:v>6.3176895306859207</c:v>
                </c:pt>
                <c:pt idx="5">
                  <c:v>2.1660649819494586</c:v>
                </c:pt>
                <c:pt idx="6">
                  <c:v>1.4440433212996391</c:v>
                </c:pt>
                <c:pt idx="7">
                  <c:v>6.1371841155234659</c:v>
                </c:pt>
                <c:pt idx="8">
                  <c:v>4.3321299638989172</c:v>
                </c:pt>
                <c:pt idx="9">
                  <c:v>5.7761732851985563</c:v>
                </c:pt>
                <c:pt idx="10">
                  <c:v>2.7075812274368229</c:v>
                </c:pt>
                <c:pt idx="11">
                  <c:v>0</c:v>
                </c:pt>
                <c:pt idx="12">
                  <c:v>0</c:v>
                </c:pt>
                <c:pt idx="13">
                  <c:v>0</c:v>
                </c:pt>
                <c:pt idx="14">
                  <c:v>0</c:v>
                </c:pt>
                <c:pt idx="15">
                  <c:v>0</c:v>
                </c:pt>
              </c:numCache>
            </c:numRef>
          </c:val>
          <c:extLst>
            <c:ext xmlns:c16="http://schemas.microsoft.com/office/drawing/2014/chart" uri="{C3380CC4-5D6E-409C-BE32-E72D297353CC}">
              <c16:uniqueId val="{0000000F-C5D1-4C15-AE32-1C2C849CCC37}"/>
            </c:ext>
          </c:extLst>
        </c:ser>
        <c:ser>
          <c:idx val="16"/>
          <c:order val="16"/>
          <c:tx>
            <c:strRef>
              <c:f>EK!$BM$40</c:f>
              <c:strCache>
                <c:ptCount val="1"/>
                <c:pt idx="0">
                  <c:v>Rifampicin</c:v>
                </c:pt>
              </c:strCache>
            </c:strRef>
          </c:tx>
          <c:spPr>
            <a:solidFill>
              <a:srgbClr val="FF66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EK!$BM$41:$BM$56</c:f>
              <c:numCache>
                <c:formatCode>0.00</c:formatCode>
                <c:ptCount val="16"/>
                <c:pt idx="0">
                  <c:v>0</c:v>
                </c:pt>
                <c:pt idx="1">
                  <c:v>2.3465703971119134</c:v>
                </c:pt>
                <c:pt idx="2">
                  <c:v>1.2635379061371841</c:v>
                </c:pt>
                <c:pt idx="3">
                  <c:v>0.36101083032490977</c:v>
                </c:pt>
                <c:pt idx="4">
                  <c:v>0.18050541516245489</c:v>
                </c:pt>
                <c:pt idx="5">
                  <c:v>1.4440433212996391</c:v>
                </c:pt>
                <c:pt idx="6">
                  <c:v>3.0685920577617329</c:v>
                </c:pt>
                <c:pt idx="7">
                  <c:v>4.3321299638989172</c:v>
                </c:pt>
                <c:pt idx="8">
                  <c:v>14.620938628158845</c:v>
                </c:pt>
                <c:pt idx="9">
                  <c:v>72.38267148014441</c:v>
                </c:pt>
                <c:pt idx="10">
                  <c:v>0</c:v>
                </c:pt>
                <c:pt idx="11">
                  <c:v>0</c:v>
                </c:pt>
                <c:pt idx="12">
                  <c:v>0</c:v>
                </c:pt>
                <c:pt idx="13">
                  <c:v>0</c:v>
                </c:pt>
                <c:pt idx="14">
                  <c:v>0</c:v>
                </c:pt>
                <c:pt idx="15">
                  <c:v>0</c:v>
                </c:pt>
              </c:numCache>
            </c:numRef>
          </c:val>
          <c:extLst>
            <c:ext xmlns:c16="http://schemas.microsoft.com/office/drawing/2014/chart" uri="{C3380CC4-5D6E-409C-BE32-E72D297353CC}">
              <c16:uniqueId val="{00000010-C5D1-4C15-AE32-1C2C849CCC37}"/>
            </c:ext>
          </c:extLst>
        </c:ser>
        <c:ser>
          <c:idx val="17"/>
          <c:order val="17"/>
          <c:tx>
            <c:strRef>
              <c:f>EK!$BN$40</c:f>
              <c:strCache>
                <c:ptCount val="1"/>
                <c:pt idx="0">
                  <c:v>Daptomycin</c:v>
                </c:pt>
              </c:strCache>
            </c:strRef>
          </c:tx>
          <c:spPr>
            <a:solidFill>
              <a:srgbClr val="CC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EK!$BN$41:$BN$56</c:f>
              <c:numCache>
                <c:formatCode>0.00</c:formatCode>
                <c:ptCount val="16"/>
                <c:pt idx="0">
                  <c:v>0</c:v>
                </c:pt>
                <c:pt idx="1">
                  <c:v>0.35587188612099646</c:v>
                </c:pt>
                <c:pt idx="2">
                  <c:v>0</c:v>
                </c:pt>
                <c:pt idx="3">
                  <c:v>0.17793594306049823</c:v>
                </c:pt>
                <c:pt idx="4">
                  <c:v>0</c:v>
                </c:pt>
                <c:pt idx="5">
                  <c:v>0.35587188612099646</c:v>
                </c:pt>
                <c:pt idx="6">
                  <c:v>2.6690391459074734</c:v>
                </c:pt>
                <c:pt idx="7">
                  <c:v>12.811387900355871</c:v>
                </c:pt>
                <c:pt idx="8">
                  <c:v>72.77580071174377</c:v>
                </c:pt>
                <c:pt idx="9">
                  <c:v>10.854092526690392</c:v>
                </c:pt>
                <c:pt idx="10">
                  <c:v>0</c:v>
                </c:pt>
                <c:pt idx="11">
                  <c:v>0</c:v>
                </c:pt>
                <c:pt idx="12">
                  <c:v>0</c:v>
                </c:pt>
                <c:pt idx="13">
                  <c:v>0</c:v>
                </c:pt>
                <c:pt idx="14">
                  <c:v>0</c:v>
                </c:pt>
                <c:pt idx="15">
                  <c:v>0</c:v>
                </c:pt>
              </c:numCache>
            </c:numRef>
          </c:val>
          <c:extLst>
            <c:ext xmlns:c16="http://schemas.microsoft.com/office/drawing/2014/chart" uri="{C3380CC4-5D6E-409C-BE32-E72D297353CC}">
              <c16:uniqueId val="{00000011-C5D1-4C15-AE32-1C2C849CCC37}"/>
            </c:ext>
          </c:extLst>
        </c:ser>
        <c:ser>
          <c:idx val="18"/>
          <c:order val="18"/>
          <c:tx>
            <c:strRef>
              <c:f>EK!$BO$40</c:f>
              <c:strCache>
                <c:ptCount val="1"/>
                <c:pt idx="0">
                  <c:v>Roxythromycin</c:v>
                </c:pt>
              </c:strCache>
            </c:strRef>
          </c:tx>
          <c:spPr>
            <a:solidFill>
              <a:srgbClr val="0033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EK!$BO$41:$BO$56</c:f>
              <c:numCache>
                <c:formatCode>0.00</c:formatCode>
                <c:ptCount val="16"/>
                <c:pt idx="0">
                  <c:v>0</c:v>
                </c:pt>
                <c:pt idx="1">
                  <c:v>0</c:v>
                </c:pt>
                <c:pt idx="2">
                  <c:v>0.72332730560578662</c:v>
                </c:pt>
                <c:pt idx="3">
                  <c:v>0</c:v>
                </c:pt>
                <c:pt idx="4">
                  <c:v>0.72332730560578662</c:v>
                </c:pt>
                <c:pt idx="5">
                  <c:v>0</c:v>
                </c:pt>
                <c:pt idx="6">
                  <c:v>0.18083182640144665</c:v>
                </c:pt>
                <c:pt idx="7">
                  <c:v>1.2658227848101267</c:v>
                </c:pt>
                <c:pt idx="8">
                  <c:v>1.6274864376130198</c:v>
                </c:pt>
                <c:pt idx="9">
                  <c:v>2.5316455696202533</c:v>
                </c:pt>
                <c:pt idx="10">
                  <c:v>0.9041591320072333</c:v>
                </c:pt>
                <c:pt idx="11">
                  <c:v>92.043399638336354</c:v>
                </c:pt>
                <c:pt idx="12">
                  <c:v>0</c:v>
                </c:pt>
                <c:pt idx="13">
                  <c:v>0</c:v>
                </c:pt>
                <c:pt idx="14">
                  <c:v>0</c:v>
                </c:pt>
                <c:pt idx="15">
                  <c:v>0</c:v>
                </c:pt>
              </c:numCache>
            </c:numRef>
          </c:val>
          <c:extLst>
            <c:ext xmlns:c16="http://schemas.microsoft.com/office/drawing/2014/chart" uri="{C3380CC4-5D6E-409C-BE32-E72D297353CC}">
              <c16:uniqueId val="{00000012-C5D1-4C15-AE32-1C2C849CCC37}"/>
            </c:ext>
          </c:extLst>
        </c:ser>
        <c:ser>
          <c:idx val="19"/>
          <c:order val="19"/>
          <c:tx>
            <c:strRef>
              <c:f>EK!$BP$40</c:f>
              <c:strCache>
                <c:ptCount val="1"/>
                <c:pt idx="0">
                  <c:v>Clindamycin</c:v>
                </c:pt>
              </c:strCache>
            </c:strRef>
          </c:tx>
          <c:spPr>
            <a:solidFill>
              <a:srgbClr val="0066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EK!$BP$41:$BP$56</c:f>
              <c:numCache>
                <c:formatCode>0.00</c:formatCode>
                <c:ptCount val="16"/>
                <c:pt idx="0">
                  <c:v>0</c:v>
                </c:pt>
                <c:pt idx="1">
                  <c:v>0.36101083032490977</c:v>
                </c:pt>
                <c:pt idx="2">
                  <c:v>1.2635379061371841</c:v>
                </c:pt>
                <c:pt idx="3">
                  <c:v>1.0830324909747293</c:v>
                </c:pt>
                <c:pt idx="4">
                  <c:v>0.90252707581227432</c:v>
                </c:pt>
                <c:pt idx="5">
                  <c:v>0.18050541516245489</c:v>
                </c:pt>
                <c:pt idx="6">
                  <c:v>0.54151624548736466</c:v>
                </c:pt>
                <c:pt idx="7">
                  <c:v>0.18050541516245489</c:v>
                </c:pt>
                <c:pt idx="8">
                  <c:v>0.90252707581227432</c:v>
                </c:pt>
                <c:pt idx="9">
                  <c:v>94.584837545126348</c:v>
                </c:pt>
                <c:pt idx="10">
                  <c:v>0</c:v>
                </c:pt>
                <c:pt idx="11">
                  <c:v>0</c:v>
                </c:pt>
                <c:pt idx="12">
                  <c:v>0</c:v>
                </c:pt>
                <c:pt idx="13">
                  <c:v>0</c:v>
                </c:pt>
                <c:pt idx="14">
                  <c:v>0</c:v>
                </c:pt>
                <c:pt idx="15">
                  <c:v>0</c:v>
                </c:pt>
              </c:numCache>
            </c:numRef>
          </c:val>
          <c:extLst>
            <c:ext xmlns:c16="http://schemas.microsoft.com/office/drawing/2014/chart" uri="{C3380CC4-5D6E-409C-BE32-E72D297353CC}">
              <c16:uniqueId val="{00000013-C5D1-4C15-AE32-1C2C849CCC37}"/>
            </c:ext>
          </c:extLst>
        </c:ser>
        <c:ser>
          <c:idx val="20"/>
          <c:order val="20"/>
          <c:tx>
            <c:strRef>
              <c:f>EK!$BQ$40</c:f>
              <c:strCache>
                <c:ptCount val="1"/>
                <c:pt idx="0">
                  <c:v>Linezolid</c:v>
                </c:pt>
              </c:strCache>
            </c:strRef>
          </c:tx>
          <c:spPr>
            <a:solidFill>
              <a:srgbClr val="FF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EK!$BQ$41:$BQ$56</c:f>
              <c:numCache>
                <c:formatCode>0.00</c:formatCode>
                <c:ptCount val="16"/>
                <c:pt idx="0">
                  <c:v>0</c:v>
                </c:pt>
                <c:pt idx="1">
                  <c:v>0</c:v>
                </c:pt>
                <c:pt idx="2">
                  <c:v>0.88967971530249113</c:v>
                </c:pt>
                <c:pt idx="3">
                  <c:v>0</c:v>
                </c:pt>
                <c:pt idx="4">
                  <c:v>0.88967971530249113</c:v>
                </c:pt>
                <c:pt idx="5">
                  <c:v>6.9395017793594302</c:v>
                </c:pt>
                <c:pt idx="6">
                  <c:v>56.04982206405694</c:v>
                </c:pt>
                <c:pt idx="7">
                  <c:v>33.451957295373667</c:v>
                </c:pt>
                <c:pt idx="8">
                  <c:v>1.0676156583629892</c:v>
                </c:pt>
                <c:pt idx="9">
                  <c:v>0</c:v>
                </c:pt>
                <c:pt idx="10">
                  <c:v>0.35587188612099646</c:v>
                </c:pt>
                <c:pt idx="11">
                  <c:v>0.35587188612099646</c:v>
                </c:pt>
                <c:pt idx="12">
                  <c:v>0</c:v>
                </c:pt>
                <c:pt idx="13">
                  <c:v>0</c:v>
                </c:pt>
                <c:pt idx="14">
                  <c:v>0</c:v>
                </c:pt>
                <c:pt idx="15">
                  <c:v>0</c:v>
                </c:pt>
              </c:numCache>
            </c:numRef>
          </c:val>
          <c:extLst>
            <c:ext xmlns:c16="http://schemas.microsoft.com/office/drawing/2014/chart" uri="{C3380CC4-5D6E-409C-BE32-E72D297353CC}">
              <c16:uniqueId val="{00000014-C5D1-4C15-AE32-1C2C849CCC37}"/>
            </c:ext>
          </c:extLst>
        </c:ser>
        <c:ser>
          <c:idx val="21"/>
          <c:order val="21"/>
          <c:tx>
            <c:strRef>
              <c:f>EK!$BR$40</c:f>
              <c:strCache>
                <c:ptCount val="1"/>
                <c:pt idx="0">
                  <c:v>Vancomycin</c:v>
                </c:pt>
              </c:strCache>
            </c:strRef>
          </c:tx>
          <c:spPr>
            <a:solidFill>
              <a:srgbClr val="CCCC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EK!$BR$41:$BR$56</c:f>
              <c:numCache>
                <c:formatCode>0.00</c:formatCode>
                <c:ptCount val="16"/>
                <c:pt idx="0">
                  <c:v>0</c:v>
                </c:pt>
                <c:pt idx="1">
                  <c:v>0.17793594306049823</c:v>
                </c:pt>
                <c:pt idx="2">
                  <c:v>0.35587188612099646</c:v>
                </c:pt>
                <c:pt idx="3">
                  <c:v>0</c:v>
                </c:pt>
                <c:pt idx="4">
                  <c:v>2.4911032028469751</c:v>
                </c:pt>
                <c:pt idx="5">
                  <c:v>46.97508896797153</c:v>
                </c:pt>
                <c:pt idx="6">
                  <c:v>17.615658362989326</c:v>
                </c:pt>
                <c:pt idx="7">
                  <c:v>3.9145907473309607</c:v>
                </c:pt>
                <c:pt idx="8">
                  <c:v>0.53380782918149461</c:v>
                </c:pt>
                <c:pt idx="9">
                  <c:v>0.88967971530249113</c:v>
                </c:pt>
                <c:pt idx="10">
                  <c:v>1.0676156583629892</c:v>
                </c:pt>
                <c:pt idx="11">
                  <c:v>25.444839857651246</c:v>
                </c:pt>
                <c:pt idx="12">
                  <c:v>0.35587188612099646</c:v>
                </c:pt>
                <c:pt idx="13">
                  <c:v>0</c:v>
                </c:pt>
                <c:pt idx="14">
                  <c:v>0</c:v>
                </c:pt>
                <c:pt idx="15">
                  <c:v>0.17793594306049823</c:v>
                </c:pt>
              </c:numCache>
            </c:numRef>
          </c:val>
          <c:extLst>
            <c:ext xmlns:c16="http://schemas.microsoft.com/office/drawing/2014/chart" uri="{C3380CC4-5D6E-409C-BE32-E72D297353CC}">
              <c16:uniqueId val="{00000015-C5D1-4C15-AE32-1C2C849CCC37}"/>
            </c:ext>
          </c:extLst>
        </c:ser>
        <c:ser>
          <c:idx val="23"/>
          <c:order val="22"/>
          <c:tx>
            <c:strRef>
              <c:f>EK!$BS$40</c:f>
              <c:strCache>
                <c:ptCount val="1"/>
                <c:pt idx="0">
                  <c:v>Teicoplanin</c:v>
                </c:pt>
              </c:strCache>
            </c:strRef>
          </c:tx>
          <c:spPr>
            <a:solidFill>
              <a:srgbClr val="3366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EK!$BS$41:$BS$56</c:f>
              <c:numCache>
                <c:formatCode>0.00</c:formatCode>
                <c:ptCount val="16"/>
                <c:pt idx="0">
                  <c:v>0</c:v>
                </c:pt>
                <c:pt idx="1">
                  <c:v>0.17825311942959002</c:v>
                </c:pt>
                <c:pt idx="2">
                  <c:v>0</c:v>
                </c:pt>
                <c:pt idx="3">
                  <c:v>48.663101604278076</c:v>
                </c:pt>
                <c:pt idx="4">
                  <c:v>0.35650623885918004</c:v>
                </c:pt>
                <c:pt idx="5">
                  <c:v>38.680926916221033</c:v>
                </c:pt>
                <c:pt idx="6">
                  <c:v>3.0303030303030303</c:v>
                </c:pt>
                <c:pt idx="7">
                  <c:v>0.89126559714795006</c:v>
                </c:pt>
                <c:pt idx="8">
                  <c:v>1.6042780748663101</c:v>
                </c:pt>
                <c:pt idx="9">
                  <c:v>1.9607843137254901</c:v>
                </c:pt>
                <c:pt idx="10">
                  <c:v>2.8520499108734403</c:v>
                </c:pt>
                <c:pt idx="11">
                  <c:v>1.4260249554367201</c:v>
                </c:pt>
                <c:pt idx="12">
                  <c:v>0.35650623885918004</c:v>
                </c:pt>
                <c:pt idx="13">
                  <c:v>0</c:v>
                </c:pt>
                <c:pt idx="14">
                  <c:v>0</c:v>
                </c:pt>
                <c:pt idx="15">
                  <c:v>0</c:v>
                </c:pt>
              </c:numCache>
            </c:numRef>
          </c:val>
          <c:extLst>
            <c:ext xmlns:c16="http://schemas.microsoft.com/office/drawing/2014/chart" uri="{C3380CC4-5D6E-409C-BE32-E72D297353CC}">
              <c16:uniqueId val="{00000016-C5D1-4C15-AE32-1C2C849CCC37}"/>
            </c:ext>
          </c:extLst>
        </c:ser>
        <c:ser>
          <c:idx val="22"/>
          <c:order val="23"/>
          <c:tx>
            <c:strRef>
              <c:f>EK!$BT$40</c:f>
              <c:strCache>
                <c:ptCount val="1"/>
                <c:pt idx="0">
                  <c:v>Tigecyclin</c:v>
                </c:pt>
              </c:strCache>
            </c:strRef>
          </c:tx>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EK!$BT$41:$BT$56</c:f>
              <c:numCache>
                <c:formatCode>0.00</c:formatCode>
                <c:ptCount val="16"/>
                <c:pt idx="0">
                  <c:v>0</c:v>
                </c:pt>
                <c:pt idx="1">
                  <c:v>84.50450450450451</c:v>
                </c:pt>
                <c:pt idx="2">
                  <c:v>0.72072072072072069</c:v>
                </c:pt>
                <c:pt idx="3">
                  <c:v>10.810810810810811</c:v>
                </c:pt>
                <c:pt idx="4">
                  <c:v>3.4234234234234235</c:v>
                </c:pt>
                <c:pt idx="5">
                  <c:v>0.18018018018018017</c:v>
                </c:pt>
                <c:pt idx="6">
                  <c:v>0.36036036036036034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5D1-4C15-AE32-1C2C849CCC37}"/>
            </c:ext>
          </c:extLst>
        </c:ser>
        <c:dLbls>
          <c:showLegendKey val="0"/>
          <c:showVal val="0"/>
          <c:showCatName val="0"/>
          <c:showSerName val="0"/>
          <c:showPercent val="0"/>
          <c:showBubbleSize val="0"/>
        </c:dLbls>
        <c:gapWidth val="150"/>
        <c:shape val="box"/>
        <c:axId val="99422976"/>
        <c:axId val="99424896"/>
        <c:axId val="99431296"/>
      </c:bar3DChart>
      <c:catAx>
        <c:axId val="99422976"/>
        <c:scaling>
          <c:orientation val="minMax"/>
        </c:scaling>
        <c:delete val="0"/>
        <c:axPos val="b"/>
        <c:majorGridlines/>
        <c:title>
          <c:tx>
            <c:rich>
              <a:bodyPr/>
              <a:lstStyle/>
              <a:p>
                <a:pPr>
                  <a:defRPr sz="1400"/>
                </a:pPr>
                <a:r>
                  <a:rPr lang="en-US" sz="1400"/>
                  <a:t>mg/L</a:t>
                </a:r>
              </a:p>
            </c:rich>
          </c:tx>
          <c:layout>
            <c:manualLayout>
              <c:xMode val="edge"/>
              <c:yMode val="edge"/>
              <c:x val="0.31917968534649738"/>
              <c:y val="0.86881544601445371"/>
            </c:manualLayout>
          </c:layout>
          <c:overlay val="0"/>
        </c:title>
        <c:numFmt formatCode="General" sourceLinked="1"/>
        <c:majorTickMark val="out"/>
        <c:minorTickMark val="none"/>
        <c:tickLblPos val="nextTo"/>
        <c:txPr>
          <a:bodyPr rot="-5400000" vert="horz"/>
          <a:lstStyle/>
          <a:p>
            <a:pPr>
              <a:defRPr sz="1000"/>
            </a:pPr>
            <a:endParaRPr lang="de-DE"/>
          </a:p>
        </c:txPr>
        <c:crossAx val="99424896"/>
        <c:crosses val="autoZero"/>
        <c:auto val="0"/>
        <c:lblAlgn val="ctr"/>
        <c:lblOffset val="100"/>
        <c:tickLblSkip val="1"/>
        <c:noMultiLvlLbl val="0"/>
      </c:catAx>
      <c:valAx>
        <c:axId val="99424896"/>
        <c:scaling>
          <c:orientation val="minMax"/>
        </c:scaling>
        <c:delete val="0"/>
        <c:axPos val="l"/>
        <c:majorGridlines/>
        <c:numFmt formatCode="0.00" sourceLinked="1"/>
        <c:majorTickMark val="out"/>
        <c:minorTickMark val="none"/>
        <c:tickLblPos val="nextTo"/>
        <c:crossAx val="99422976"/>
        <c:crossesAt val="1"/>
        <c:crossBetween val="between"/>
      </c:valAx>
      <c:serAx>
        <c:axId val="99431296"/>
        <c:scaling>
          <c:orientation val="minMax"/>
        </c:scaling>
        <c:delete val="0"/>
        <c:axPos val="b"/>
        <c:title>
          <c:tx>
            <c:rich>
              <a:bodyPr rot="0" vert="horz"/>
              <a:lstStyle/>
              <a:p>
                <a:pPr>
                  <a:defRPr sz="1400"/>
                </a:pPr>
                <a:r>
                  <a:rPr lang="en-US" sz="1400"/>
                  <a:t>%</a:t>
                </a:r>
              </a:p>
            </c:rich>
          </c:tx>
          <c:layout>
            <c:manualLayout>
              <c:xMode val="edge"/>
              <c:yMode val="edge"/>
              <c:x val="0.12922717826011509"/>
              <c:y val="0.65409988135044761"/>
            </c:manualLayout>
          </c:layout>
          <c:overlay val="0"/>
        </c:title>
        <c:majorTickMark val="out"/>
        <c:minorTickMark val="none"/>
        <c:tickLblPos val="nextTo"/>
        <c:txPr>
          <a:bodyPr rot="1500000" vert="horz"/>
          <a:lstStyle/>
          <a:p>
            <a:pPr>
              <a:defRPr sz="1200"/>
            </a:pPr>
            <a:endParaRPr lang="de-DE"/>
          </a:p>
        </c:txPr>
        <c:crossAx val="994248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70"/>
      <c:depthPercent val="100"/>
      <c:rAngAx val="1"/>
    </c:view3D>
    <c:floor>
      <c:thickness val="0"/>
      <c:spPr>
        <a:noFill/>
        <a:ln>
          <a:noFill/>
        </a:ln>
        <a:effectLst/>
        <a:sp3d/>
      </c:spPr>
    </c:floor>
    <c:sideWall>
      <c:thickness val="0"/>
      <c:spPr>
        <a:noFill/>
        <a:ln>
          <a:solidFill>
            <a:schemeClr val="accent1"/>
          </a:solidFill>
        </a:ln>
        <a:effectLst/>
        <a:sp3d>
          <a:contourClr>
            <a:schemeClr val="accent1"/>
          </a:contourClr>
        </a:sp3d>
      </c:spPr>
    </c:sideWall>
    <c:backWall>
      <c:thickness val="0"/>
      <c:spPr>
        <a:noFill/>
        <a:ln>
          <a:solidFill>
            <a:schemeClr val="accent1"/>
          </a:solidFill>
        </a:ln>
        <a:effectLst/>
        <a:sp3d>
          <a:contourClr>
            <a:schemeClr val="accent1"/>
          </a:contourClr>
        </a:sp3d>
      </c:spPr>
    </c:backWall>
    <c:plotArea>
      <c:layout>
        <c:manualLayout>
          <c:layoutTarget val="inner"/>
          <c:xMode val="edge"/>
          <c:yMode val="edge"/>
          <c:x val="0.11499020428523649"/>
          <c:y val="3.2555133990193511E-2"/>
          <c:w val="0.6781383889841206"/>
          <c:h val="0.8441943537545612"/>
        </c:manualLayout>
      </c:layout>
      <c:bar3DChart>
        <c:barDir val="col"/>
        <c:grouping val="standard"/>
        <c:varyColors val="0"/>
        <c:ser>
          <c:idx val="2"/>
          <c:order val="0"/>
          <c:spPr>
            <a:solidFill>
              <a:srgbClr val="FF0000"/>
            </a:solidFill>
            <a:ln>
              <a:solidFill>
                <a:srgbClr val="FF0000"/>
              </a:solidFill>
            </a:ln>
            <a:effectLst/>
            <a:sp3d>
              <a:contourClr>
                <a:srgbClr val="FF0000"/>
              </a:contourClr>
            </a:sp3d>
          </c:spPr>
          <c:invertIfNegative val="0"/>
          <c:val>
            <c:numRef>
              <c:f>vorschau!#REF!</c:f>
              <c:numCache>
                <c:formatCode>0.00</c:formatCode>
                <c:ptCount val="16"/>
                <c:pt idx="0">
                  <c:v>72.727272727272734</c:v>
                </c:pt>
                <c:pt idx="1">
                  <c:v>10.606060606060606</c:v>
                </c:pt>
                <c:pt idx="2">
                  <c:v>7.5757575757575761</c:v>
                </c:pt>
                <c:pt idx="3">
                  <c:v>7.5757575757575761</c:v>
                </c:pt>
                <c:pt idx="4">
                  <c:v>0</c:v>
                </c:pt>
                <c:pt idx="5">
                  <c:v>0</c:v>
                </c:pt>
                <c:pt idx="6">
                  <c:v>1.5151515151515151</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Penicillin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0-0A1F-4384-B1FC-21DDDE7DBADB}"/>
            </c:ext>
          </c:extLst>
        </c:ser>
        <c:ser>
          <c:idx val="3"/>
          <c:order val="1"/>
          <c:spPr>
            <a:solidFill>
              <a:srgbClr val="FF99FF"/>
            </a:solidFill>
            <a:ln>
              <a:solidFill>
                <a:srgbClr val="FF66FF"/>
              </a:solidFill>
            </a:ln>
            <a:effectLst/>
            <a:sp3d>
              <a:contourClr>
                <a:srgbClr val="FF66FF"/>
              </a:contourClr>
            </a:sp3d>
          </c:spPr>
          <c:invertIfNegative val="0"/>
          <c:val>
            <c:numRef>
              <c:f>vorschau!#REF!</c:f>
              <c:numCache>
                <c:formatCode>0.00</c:formatCode>
                <c:ptCount val="16"/>
                <c:pt idx="0">
                  <c:v>12.121212121212121</c:v>
                </c:pt>
                <c:pt idx="1">
                  <c:v>6.0606060606060606</c:v>
                </c:pt>
                <c:pt idx="2">
                  <c:v>9.0909090909090917</c:v>
                </c:pt>
                <c:pt idx="3">
                  <c:v>60.606060606060609</c:v>
                </c:pt>
                <c:pt idx="4">
                  <c:v>9.0909090909090917</c:v>
                </c:pt>
                <c:pt idx="5">
                  <c:v>1.5151515151515151</c:v>
                </c:pt>
                <c:pt idx="6">
                  <c:v>0</c:v>
                </c:pt>
                <c:pt idx="7">
                  <c:v>1.5151515151515151</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Cefuroxim</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1-0A1F-4384-B1FC-21DDDE7DBADB}"/>
            </c:ext>
          </c:extLst>
        </c:ser>
        <c:ser>
          <c:idx val="4"/>
          <c:order val="2"/>
          <c:spPr>
            <a:solidFill>
              <a:srgbClr val="CC00CC"/>
            </a:solidFill>
            <a:ln>
              <a:solidFill>
                <a:srgbClr val="7030A0"/>
              </a:solidFill>
            </a:ln>
            <a:effectLst/>
            <a:sp3d>
              <a:contourClr>
                <a:srgbClr val="7030A0"/>
              </a:contourClr>
            </a:sp3d>
          </c:spPr>
          <c:invertIfNegative val="0"/>
          <c:val>
            <c:numRef>
              <c:f>vorschau!#REF!</c:f>
              <c:numCache>
                <c:formatCode>0.00</c:formatCode>
                <c:ptCount val="16"/>
                <c:pt idx="0">
                  <c:v>24.242424242424242</c:v>
                </c:pt>
                <c:pt idx="1">
                  <c:v>50</c:v>
                </c:pt>
                <c:pt idx="2">
                  <c:v>15.151515151515152</c:v>
                </c:pt>
                <c:pt idx="3">
                  <c:v>6.0606060606060606</c:v>
                </c:pt>
                <c:pt idx="4">
                  <c:v>0</c:v>
                </c:pt>
                <c:pt idx="5">
                  <c:v>4.5454545454545459</c:v>
                </c:pt>
                <c:pt idx="6">
                  <c:v>0</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Cefotaxim</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2-0A1F-4384-B1FC-21DDDE7DBADB}"/>
            </c:ext>
          </c:extLst>
        </c:ser>
        <c:ser>
          <c:idx val="1"/>
          <c:order val="3"/>
          <c:spPr>
            <a:solidFill>
              <a:srgbClr val="FFCCCC"/>
            </a:solidFill>
            <a:ln>
              <a:noFill/>
            </a:ln>
            <a:effectLst/>
            <a:sp3d>
              <a:contourClr>
                <a:srgbClr val="FF66FF"/>
              </a:contourClr>
            </a:sp3d>
          </c:spPr>
          <c:invertIfNegative val="0"/>
          <c:val>
            <c:numRef>
              <c:f>vorschau!#REF!</c:f>
              <c:numCache>
                <c:formatCode>0.00</c:formatCode>
                <c:ptCount val="16"/>
                <c:pt idx="0">
                  <c:v>1.5151515151515151</c:v>
                </c:pt>
                <c:pt idx="1">
                  <c:v>6.0606060606060606</c:v>
                </c:pt>
                <c:pt idx="2">
                  <c:v>19.696969696969695</c:v>
                </c:pt>
                <c:pt idx="3">
                  <c:v>50</c:v>
                </c:pt>
                <c:pt idx="4">
                  <c:v>16.666666666666668</c:v>
                </c:pt>
                <c:pt idx="5">
                  <c:v>4.5454545454545459</c:v>
                </c:pt>
                <c:pt idx="6">
                  <c:v>0</c:v>
                </c:pt>
                <c:pt idx="7">
                  <c:v>0</c:v>
                </c:pt>
                <c:pt idx="8">
                  <c:v>1.5151515151515151</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Moxifloxacin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3-0A1F-4384-B1FC-21DDDE7DBADB}"/>
            </c:ext>
          </c:extLst>
        </c:ser>
        <c:ser>
          <c:idx val="0"/>
          <c:order val="4"/>
          <c:spPr>
            <a:solidFill>
              <a:srgbClr val="CCFF66"/>
            </a:solidFill>
            <a:ln>
              <a:noFill/>
            </a:ln>
            <a:effectLst/>
            <a:sp3d/>
          </c:spPr>
          <c:invertIfNegative val="0"/>
          <c:val>
            <c:numRef>
              <c:f>vorschau!#REF!</c:f>
              <c:numCache>
                <c:formatCode>0.00</c:formatCode>
                <c:ptCount val="16"/>
                <c:pt idx="0">
                  <c:v>1.5151515151515151</c:v>
                </c:pt>
                <c:pt idx="1">
                  <c:v>4.5454545454545459</c:v>
                </c:pt>
                <c:pt idx="2">
                  <c:v>30.303030303030305</c:v>
                </c:pt>
                <c:pt idx="3">
                  <c:v>37.878787878787875</c:v>
                </c:pt>
                <c:pt idx="4">
                  <c:v>9.0909090909090917</c:v>
                </c:pt>
                <c:pt idx="5">
                  <c:v>1.5151515151515151</c:v>
                </c:pt>
                <c:pt idx="6">
                  <c:v>0</c:v>
                </c:pt>
                <c:pt idx="7">
                  <c:v>1.5151515151515151</c:v>
                </c:pt>
                <c:pt idx="8">
                  <c:v>1.5151515151515151</c:v>
                </c:pt>
                <c:pt idx="9">
                  <c:v>4.5454545454545459</c:v>
                </c:pt>
                <c:pt idx="10">
                  <c:v>1.5151515151515151</c:v>
                </c:pt>
                <c:pt idx="11">
                  <c:v>4.5454545454545459</c:v>
                </c:pt>
                <c:pt idx="12">
                  <c:v>0</c:v>
                </c:pt>
                <c:pt idx="13">
                  <c:v>1.5151515151515151</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Erythromycin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4-0A1F-4384-B1FC-21DDDE7DBADB}"/>
            </c:ext>
          </c:extLst>
        </c:ser>
        <c:dLbls>
          <c:showLegendKey val="0"/>
          <c:showVal val="0"/>
          <c:showCatName val="0"/>
          <c:showSerName val="0"/>
          <c:showPercent val="0"/>
          <c:showBubbleSize val="0"/>
        </c:dLbls>
        <c:gapWidth val="150"/>
        <c:shape val="box"/>
        <c:axId val="122380672"/>
        <c:axId val="122382592"/>
        <c:axId val="122372992"/>
      </c:bar3DChart>
      <c:catAx>
        <c:axId val="122380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manualLayout>
              <c:xMode val="edge"/>
              <c:yMode val="edge"/>
              <c:x val="2.9020320634338379E-2"/>
              <c:y val="0.55775125146278837"/>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382592"/>
        <c:crosses val="autoZero"/>
        <c:auto val="1"/>
        <c:lblAlgn val="ctr"/>
        <c:lblOffset val="100"/>
        <c:noMultiLvlLbl val="0"/>
      </c:catAx>
      <c:valAx>
        <c:axId val="1223825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380672"/>
        <c:crosses val="autoZero"/>
        <c:crossBetween val="between"/>
      </c:valAx>
      <c:serAx>
        <c:axId val="122372992"/>
        <c:scaling>
          <c:orientation val="minMax"/>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manualLayout>
              <c:xMode val="edge"/>
              <c:yMode val="edge"/>
              <c:x val="0.39977901730608001"/>
              <c:y val="0.90937186218151522"/>
            </c:manualLayout>
          </c:layout>
          <c:overlay val="0"/>
          <c:spPr>
            <a:noFill/>
            <a:ln>
              <a:noFill/>
            </a:ln>
            <a:effectLst/>
          </c:spPr>
        </c:title>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122382592"/>
        <c:crosses val="autoZero"/>
        <c:tickLblSkip val="1"/>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HSC!$AD$3</c:f>
              <c:strCache>
                <c:ptCount val="1"/>
                <c:pt idx="0">
                  <c:v>Cefuroxim</c:v>
                </c:pt>
              </c:strCache>
            </c:strRef>
          </c:tx>
          <c:spPr>
            <a:solidFill>
              <a:srgbClr val="FFCC99"/>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HSC!$AD$4:$AD$19</c:f>
              <c:numCache>
                <c:formatCode>0.00</c:formatCode>
                <c:ptCount val="16"/>
                <c:pt idx="0">
                  <c:v>0</c:v>
                </c:pt>
                <c:pt idx="1">
                  <c:v>5.2631578947368425</c:v>
                </c:pt>
                <c:pt idx="2">
                  <c:v>2.3391812865497075</c:v>
                </c:pt>
                <c:pt idx="3">
                  <c:v>85.087719298245617</c:v>
                </c:pt>
                <c:pt idx="4">
                  <c:v>0</c:v>
                </c:pt>
                <c:pt idx="5">
                  <c:v>3.2163742690058479</c:v>
                </c:pt>
                <c:pt idx="6">
                  <c:v>1.4619883040935673</c:v>
                </c:pt>
                <c:pt idx="7">
                  <c:v>1.7543859649122806</c:v>
                </c:pt>
                <c:pt idx="8">
                  <c:v>0.8771929824561403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HSC!$AE$3</c:f>
              <c:strCache>
                <c:ptCount val="1"/>
                <c:pt idx="0">
                  <c:v>Moxifloxacin</c:v>
                </c:pt>
              </c:strCache>
            </c:strRef>
          </c:tx>
          <c:spPr>
            <a:solidFill>
              <a:srgbClr val="FF990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HSC!$AE$4:$AE$19</c:f>
              <c:numCache>
                <c:formatCode>0.00</c:formatCode>
                <c:ptCount val="16"/>
                <c:pt idx="0">
                  <c:v>0</c:v>
                </c:pt>
                <c:pt idx="1">
                  <c:v>9.5930232558139537</c:v>
                </c:pt>
                <c:pt idx="2">
                  <c:v>8.720930232558139</c:v>
                </c:pt>
                <c:pt idx="3">
                  <c:v>38.953488372093027</c:v>
                </c:pt>
                <c:pt idx="4">
                  <c:v>37.790697674418603</c:v>
                </c:pt>
                <c:pt idx="5">
                  <c:v>3.4883720930232558</c:v>
                </c:pt>
                <c:pt idx="6">
                  <c:v>0.58139534883720934</c:v>
                </c:pt>
                <c:pt idx="7">
                  <c:v>0</c:v>
                </c:pt>
                <c:pt idx="8">
                  <c:v>0.87209302325581395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HSC!$AF$3</c:f>
              <c:strCache>
                <c:ptCount val="1"/>
                <c:pt idx="0">
                  <c:v>Clindamycin</c:v>
                </c:pt>
              </c:strCache>
            </c:strRef>
          </c:tx>
          <c:spPr>
            <a:solidFill>
              <a:srgbClr val="00B05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HSC!$AF$4:$AF$19</c:f>
              <c:numCache>
                <c:formatCode>0.00</c:formatCode>
                <c:ptCount val="16"/>
                <c:pt idx="0">
                  <c:v>0</c:v>
                </c:pt>
                <c:pt idx="1">
                  <c:v>16.326530612244898</c:v>
                </c:pt>
                <c:pt idx="2">
                  <c:v>49.854227405247812</c:v>
                </c:pt>
                <c:pt idx="3">
                  <c:v>13.994169096209912</c:v>
                </c:pt>
                <c:pt idx="4">
                  <c:v>2.6239067055393588</c:v>
                </c:pt>
                <c:pt idx="5">
                  <c:v>1.4577259475218658</c:v>
                </c:pt>
                <c:pt idx="6">
                  <c:v>0.87463556851311952</c:v>
                </c:pt>
                <c:pt idx="7">
                  <c:v>0.58309037900874638</c:v>
                </c:pt>
                <c:pt idx="8">
                  <c:v>0.29154518950437319</c:v>
                </c:pt>
                <c:pt idx="9">
                  <c:v>13.119533527696793</c:v>
                </c:pt>
                <c:pt idx="10">
                  <c:v>0</c:v>
                </c:pt>
                <c:pt idx="11">
                  <c:v>0</c:v>
                </c:pt>
                <c:pt idx="12">
                  <c:v>0</c:v>
                </c:pt>
                <c:pt idx="13">
                  <c:v>0</c:v>
                </c:pt>
                <c:pt idx="14">
                  <c:v>0</c:v>
                </c:pt>
                <c:pt idx="15">
                  <c:v>0.87463556851311952</c:v>
                </c:pt>
              </c:numCache>
            </c:numRef>
          </c:val>
          <c:extLst>
            <c:ext xmlns:c16="http://schemas.microsoft.com/office/drawing/2014/chart" uri="{C3380CC4-5D6E-409C-BE32-E72D297353CC}">
              <c16:uniqueId val="{00000002-8548-455B-8369-41406D431F37}"/>
            </c:ext>
          </c:extLst>
        </c:ser>
        <c:ser>
          <c:idx val="4"/>
          <c:order val="3"/>
          <c:tx>
            <c:strRef>
              <c:f>HSC!$AG$3</c:f>
              <c:strCache>
                <c:ptCount val="1"/>
                <c:pt idx="0">
                  <c:v>Benzylpenicillin</c:v>
                </c:pt>
              </c:strCache>
            </c:strRef>
          </c:tx>
          <c:spPr>
            <a:solidFill>
              <a:srgbClr val="FF000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HSC!$AG$4:$AG$19</c:f>
              <c:numCache>
                <c:formatCode>0.00</c:formatCode>
                <c:ptCount val="16"/>
                <c:pt idx="0">
                  <c:v>0</c:v>
                </c:pt>
                <c:pt idx="1">
                  <c:v>90.962099125364432</c:v>
                </c:pt>
                <c:pt idx="2">
                  <c:v>6.1224489795918364</c:v>
                </c:pt>
                <c:pt idx="3">
                  <c:v>0.87463556851311952</c:v>
                </c:pt>
                <c:pt idx="4">
                  <c:v>1.749271137026239</c:v>
                </c:pt>
                <c:pt idx="5">
                  <c:v>0</c:v>
                </c:pt>
                <c:pt idx="6">
                  <c:v>0</c:v>
                </c:pt>
                <c:pt idx="7">
                  <c:v>0.29154518950437319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0"/>
          <c:order val="4"/>
          <c:tx>
            <c:strRef>
              <c:f>HSC!$AH$3</c:f>
              <c:strCache>
                <c:ptCount val="1"/>
                <c:pt idx="0">
                  <c:v>Roxythromycin</c:v>
                </c:pt>
              </c:strCache>
            </c:strRef>
          </c:tx>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HSC!$AH$4:$AH$19</c:f>
              <c:numCache>
                <c:formatCode>0.00</c:formatCode>
                <c:ptCount val="16"/>
                <c:pt idx="0">
                  <c:v>0</c:v>
                </c:pt>
                <c:pt idx="1">
                  <c:v>0.29154518950437319</c:v>
                </c:pt>
                <c:pt idx="2">
                  <c:v>65.014577259475217</c:v>
                </c:pt>
                <c:pt idx="3">
                  <c:v>3.2069970845481048</c:v>
                </c:pt>
                <c:pt idx="4">
                  <c:v>5.8309037900874632</c:v>
                </c:pt>
                <c:pt idx="5">
                  <c:v>0.87463556851311952</c:v>
                </c:pt>
                <c:pt idx="6">
                  <c:v>2.0408163265306123</c:v>
                </c:pt>
                <c:pt idx="7">
                  <c:v>0.87463556851311952</c:v>
                </c:pt>
                <c:pt idx="8">
                  <c:v>4.0816326530612246</c:v>
                </c:pt>
                <c:pt idx="9">
                  <c:v>1.749271137026239</c:v>
                </c:pt>
                <c:pt idx="10">
                  <c:v>1.4577259475218658</c:v>
                </c:pt>
                <c:pt idx="11">
                  <c:v>13.411078717201166</c:v>
                </c:pt>
                <c:pt idx="12">
                  <c:v>0</c:v>
                </c:pt>
                <c:pt idx="13">
                  <c:v>0.29154518950437319</c:v>
                </c:pt>
                <c:pt idx="14">
                  <c:v>0</c:v>
                </c:pt>
                <c:pt idx="15">
                  <c:v>0.87463556851311952</c:v>
                </c:pt>
              </c:numCache>
            </c:numRef>
          </c:val>
          <c:extLst>
            <c:ext xmlns:c16="http://schemas.microsoft.com/office/drawing/2014/chart" uri="{C3380CC4-5D6E-409C-BE32-E72D297353CC}">
              <c16:uniqueId val="{00000000-9314-4A40-AD16-0E70704101DB}"/>
            </c:ext>
          </c:extLst>
        </c:ser>
        <c:dLbls>
          <c:showLegendKey val="0"/>
          <c:showVal val="0"/>
          <c:showCatName val="0"/>
          <c:showSerName val="0"/>
          <c:showPercent val="0"/>
          <c:showBubbleSize val="0"/>
        </c:dLbls>
        <c:gapWidth val="150"/>
        <c:shape val="box"/>
        <c:axId val="122422400"/>
        <c:axId val="122424320"/>
        <c:axId val="122520000"/>
      </c:bar3DChart>
      <c:catAx>
        <c:axId val="12242240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2424320"/>
        <c:crosses val="autoZero"/>
        <c:auto val="1"/>
        <c:lblAlgn val="ctr"/>
        <c:lblOffset val="100"/>
        <c:tickLblSkip val="1"/>
        <c:noMultiLvlLbl val="0"/>
      </c:catAx>
      <c:valAx>
        <c:axId val="122424320"/>
        <c:scaling>
          <c:orientation val="minMax"/>
        </c:scaling>
        <c:delete val="0"/>
        <c:axPos val="l"/>
        <c:majorGridlines/>
        <c:numFmt formatCode="0.00" sourceLinked="1"/>
        <c:majorTickMark val="out"/>
        <c:minorTickMark val="none"/>
        <c:tickLblPos val="nextTo"/>
        <c:crossAx val="122422400"/>
        <c:crossesAt val="1"/>
        <c:crossBetween val="between"/>
      </c:valAx>
      <c:serAx>
        <c:axId val="122520000"/>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242432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HSC!$AD$34</c:f>
              <c:strCache>
                <c:ptCount val="1"/>
                <c:pt idx="0">
                  <c:v>Cefuroxim</c:v>
                </c:pt>
              </c:strCache>
            </c:strRef>
          </c:tx>
          <c:spPr>
            <a:solidFill>
              <a:srgbClr val="FFCC99"/>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HSC!$AD$35:$AD$50</c:f>
              <c:numCache>
                <c:formatCode>0.00</c:formatCode>
                <c:ptCount val="16"/>
                <c:pt idx="0">
                  <c:v>0</c:v>
                </c:pt>
                <c:pt idx="1">
                  <c:v>97.252747252747255</c:v>
                </c:pt>
                <c:pt idx="2">
                  <c:v>1.098901098901099</c:v>
                </c:pt>
                <c:pt idx="3">
                  <c:v>1.6483516483516483</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HSC!$AE$34</c:f>
              <c:strCache>
                <c:ptCount val="1"/>
                <c:pt idx="0">
                  <c:v>Moxifloxacin</c:v>
                </c:pt>
              </c:strCache>
            </c:strRef>
          </c:tx>
          <c:spPr>
            <a:solidFill>
              <a:srgbClr val="FF990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HSC!$AE$35:$AE$50</c:f>
              <c:numCache>
                <c:formatCode>0.00</c:formatCode>
                <c:ptCount val="16"/>
                <c:pt idx="0">
                  <c:v>0</c:v>
                </c:pt>
                <c:pt idx="1">
                  <c:v>2.197802197802198</c:v>
                </c:pt>
                <c:pt idx="2">
                  <c:v>18.131868131868131</c:v>
                </c:pt>
                <c:pt idx="3">
                  <c:v>45.604395604395606</c:v>
                </c:pt>
                <c:pt idx="4">
                  <c:v>32.967032967032964</c:v>
                </c:pt>
                <c:pt idx="5">
                  <c:v>1.098901098901099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HSC!$AF$34</c:f>
              <c:strCache>
                <c:ptCount val="1"/>
                <c:pt idx="0">
                  <c:v>Clindamycin</c:v>
                </c:pt>
              </c:strCache>
            </c:strRef>
          </c:tx>
          <c:spPr>
            <a:solidFill>
              <a:srgbClr val="00B05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HSC!$AF$35:$AF$50</c:f>
              <c:numCache>
                <c:formatCode>0.00</c:formatCode>
                <c:ptCount val="16"/>
                <c:pt idx="0">
                  <c:v>0</c:v>
                </c:pt>
                <c:pt idx="1">
                  <c:v>8.2417582417582409</c:v>
                </c:pt>
                <c:pt idx="2">
                  <c:v>21.978021978021978</c:v>
                </c:pt>
                <c:pt idx="3">
                  <c:v>45.054945054945058</c:v>
                </c:pt>
                <c:pt idx="4">
                  <c:v>15.934065934065934</c:v>
                </c:pt>
                <c:pt idx="5">
                  <c:v>0.5494505494505495</c:v>
                </c:pt>
                <c:pt idx="6">
                  <c:v>0</c:v>
                </c:pt>
                <c:pt idx="7">
                  <c:v>0</c:v>
                </c:pt>
                <c:pt idx="8">
                  <c:v>0</c:v>
                </c:pt>
                <c:pt idx="9">
                  <c:v>0</c:v>
                </c:pt>
                <c:pt idx="10">
                  <c:v>0</c:v>
                </c:pt>
                <c:pt idx="11">
                  <c:v>0.5494505494505495</c:v>
                </c:pt>
                <c:pt idx="12">
                  <c:v>0.5494505494505495</c:v>
                </c:pt>
                <c:pt idx="13">
                  <c:v>0</c:v>
                </c:pt>
                <c:pt idx="14">
                  <c:v>0.5494505494505495</c:v>
                </c:pt>
                <c:pt idx="15">
                  <c:v>6.5934065934065931</c:v>
                </c:pt>
              </c:numCache>
            </c:numRef>
          </c:val>
          <c:extLst>
            <c:ext xmlns:c16="http://schemas.microsoft.com/office/drawing/2014/chart" uri="{C3380CC4-5D6E-409C-BE32-E72D297353CC}">
              <c16:uniqueId val="{00000002-8548-455B-8369-41406D431F37}"/>
            </c:ext>
          </c:extLst>
        </c:ser>
        <c:ser>
          <c:idx val="4"/>
          <c:order val="3"/>
          <c:tx>
            <c:strRef>
              <c:f>HSC!$AG$34</c:f>
              <c:strCache>
                <c:ptCount val="1"/>
                <c:pt idx="0">
                  <c:v>Benzylpenicillin</c:v>
                </c:pt>
              </c:strCache>
            </c:strRef>
          </c:tx>
          <c:spPr>
            <a:solidFill>
              <a:srgbClr val="FF000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HSC!$AG$35:$AG$50</c:f>
              <c:numCache>
                <c:formatCode>0.00</c:formatCode>
                <c:ptCount val="16"/>
                <c:pt idx="0">
                  <c:v>0</c:v>
                </c:pt>
                <c:pt idx="1">
                  <c:v>97.802197802197796</c:v>
                </c:pt>
                <c:pt idx="2">
                  <c:v>1.098901098901099</c:v>
                </c:pt>
                <c:pt idx="3">
                  <c:v>0.5494505494505495</c:v>
                </c:pt>
                <c:pt idx="4">
                  <c:v>0</c:v>
                </c:pt>
                <c:pt idx="5">
                  <c:v>0</c:v>
                </c:pt>
                <c:pt idx="6">
                  <c:v>0</c:v>
                </c:pt>
                <c:pt idx="7">
                  <c:v>0</c:v>
                </c:pt>
                <c:pt idx="8">
                  <c:v>0</c:v>
                </c:pt>
                <c:pt idx="9">
                  <c:v>0.5494505494505495</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6"/>
          <c:order val="4"/>
          <c:tx>
            <c:strRef>
              <c:f>HSC!$AH$34</c:f>
              <c:strCache>
                <c:ptCount val="1"/>
                <c:pt idx="0">
                  <c:v>Erythromycin</c:v>
                </c:pt>
              </c:strCache>
            </c:strRef>
          </c:tx>
          <c:spPr>
            <a:solidFill>
              <a:srgbClr val="CC00CC"/>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HSC!$AH$35:$AH$50</c:f>
              <c:numCache>
                <c:formatCode>0.00</c:formatCode>
                <c:ptCount val="16"/>
                <c:pt idx="0">
                  <c:v>0</c:v>
                </c:pt>
                <c:pt idx="1">
                  <c:v>4.395604395604396</c:v>
                </c:pt>
                <c:pt idx="2">
                  <c:v>14.835164835164836</c:v>
                </c:pt>
                <c:pt idx="3">
                  <c:v>40.109890109890109</c:v>
                </c:pt>
                <c:pt idx="4">
                  <c:v>23.076923076923077</c:v>
                </c:pt>
                <c:pt idx="5">
                  <c:v>3.8461538461538463</c:v>
                </c:pt>
                <c:pt idx="6">
                  <c:v>0.5494505494505495</c:v>
                </c:pt>
                <c:pt idx="7">
                  <c:v>0.5494505494505495</c:v>
                </c:pt>
                <c:pt idx="8">
                  <c:v>1.098901098901099</c:v>
                </c:pt>
                <c:pt idx="9">
                  <c:v>2.7472527472527473</c:v>
                </c:pt>
                <c:pt idx="10">
                  <c:v>3.8461538461538463</c:v>
                </c:pt>
                <c:pt idx="11">
                  <c:v>1.098901098901099</c:v>
                </c:pt>
                <c:pt idx="12">
                  <c:v>0.5494505494505495</c:v>
                </c:pt>
                <c:pt idx="13">
                  <c:v>0</c:v>
                </c:pt>
                <c:pt idx="14">
                  <c:v>0.5494505494505495</c:v>
                </c:pt>
                <c:pt idx="15">
                  <c:v>2.7472527472527473</c:v>
                </c:pt>
              </c:numCache>
            </c:numRef>
          </c:val>
          <c:extLst>
            <c:ext xmlns:c16="http://schemas.microsoft.com/office/drawing/2014/chart" uri="{C3380CC4-5D6E-409C-BE32-E72D297353CC}">
              <c16:uniqueId val="{00000004-8548-455B-8369-41406D431F37}"/>
            </c:ext>
          </c:extLst>
        </c:ser>
        <c:dLbls>
          <c:showLegendKey val="0"/>
          <c:showVal val="0"/>
          <c:showCatName val="0"/>
          <c:showSerName val="0"/>
          <c:showPercent val="0"/>
          <c:showBubbleSize val="0"/>
        </c:dLbls>
        <c:gapWidth val="150"/>
        <c:shape val="box"/>
        <c:axId val="122480128"/>
        <c:axId val="122482048"/>
        <c:axId val="122523136"/>
      </c:bar3DChart>
      <c:catAx>
        <c:axId val="12248012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2482048"/>
        <c:crosses val="autoZero"/>
        <c:auto val="1"/>
        <c:lblAlgn val="ctr"/>
        <c:lblOffset val="100"/>
        <c:tickLblSkip val="1"/>
        <c:noMultiLvlLbl val="0"/>
      </c:catAx>
      <c:valAx>
        <c:axId val="122482048"/>
        <c:scaling>
          <c:orientation val="minMax"/>
        </c:scaling>
        <c:delete val="0"/>
        <c:axPos val="l"/>
        <c:majorGridlines/>
        <c:numFmt formatCode="0.00" sourceLinked="1"/>
        <c:majorTickMark val="out"/>
        <c:minorTickMark val="none"/>
        <c:tickLblPos val="nextTo"/>
        <c:crossAx val="122480128"/>
        <c:crossesAt val="1"/>
        <c:crossBetween val="between"/>
      </c:valAx>
      <c:serAx>
        <c:axId val="12252313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248204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HSC!$AD$63</c:f>
              <c:strCache>
                <c:ptCount val="1"/>
                <c:pt idx="0">
                  <c:v>Cefuroxim</c:v>
                </c:pt>
              </c:strCache>
            </c:strRef>
          </c:tx>
          <c:spPr>
            <a:solidFill>
              <a:srgbClr val="FFCC99"/>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HSC!$AD$64:$AD$79</c:f>
              <c:numCache>
                <c:formatCode>0.00</c:formatCode>
                <c:ptCount val="16"/>
                <c:pt idx="0">
                  <c:v>0</c:v>
                </c:pt>
                <c:pt idx="1">
                  <c:v>97.872340425531917</c:v>
                </c:pt>
                <c:pt idx="2">
                  <c:v>1.0638297872340425</c:v>
                </c:pt>
                <c:pt idx="3">
                  <c:v>1.0638297872340425</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HSC!$AE$63</c:f>
              <c:strCache>
                <c:ptCount val="1"/>
                <c:pt idx="0">
                  <c:v>Moxifloxacin</c:v>
                </c:pt>
              </c:strCache>
            </c:strRef>
          </c:tx>
          <c:spPr>
            <a:solidFill>
              <a:srgbClr val="FF990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HSC!$AE$64:$AE$79</c:f>
              <c:numCache>
                <c:formatCode>0.00</c:formatCode>
                <c:ptCount val="16"/>
                <c:pt idx="0">
                  <c:v>0</c:v>
                </c:pt>
                <c:pt idx="1">
                  <c:v>7.4468085106382977</c:v>
                </c:pt>
                <c:pt idx="2">
                  <c:v>15.957446808510639</c:v>
                </c:pt>
                <c:pt idx="3">
                  <c:v>50</c:v>
                </c:pt>
                <c:pt idx="4">
                  <c:v>20.212765957446809</c:v>
                </c:pt>
                <c:pt idx="5">
                  <c:v>6.3829787234042552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HSC!$AF$63</c:f>
              <c:strCache>
                <c:ptCount val="1"/>
                <c:pt idx="0">
                  <c:v>Clindamycin</c:v>
                </c:pt>
              </c:strCache>
            </c:strRef>
          </c:tx>
          <c:spPr>
            <a:solidFill>
              <a:srgbClr val="00B05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HSC!$AF$64:$AF$79</c:f>
              <c:numCache>
                <c:formatCode>0.00</c:formatCode>
                <c:ptCount val="16"/>
                <c:pt idx="0">
                  <c:v>0</c:v>
                </c:pt>
                <c:pt idx="1">
                  <c:v>20.43010752688172</c:v>
                </c:pt>
                <c:pt idx="2">
                  <c:v>36.55913978494624</c:v>
                </c:pt>
                <c:pt idx="3">
                  <c:v>34.408602150537632</c:v>
                </c:pt>
                <c:pt idx="4">
                  <c:v>6.4516129032258061</c:v>
                </c:pt>
                <c:pt idx="5">
                  <c:v>1.075268817204301</c:v>
                </c:pt>
                <c:pt idx="6">
                  <c:v>0</c:v>
                </c:pt>
                <c:pt idx="7">
                  <c:v>0</c:v>
                </c:pt>
                <c:pt idx="8">
                  <c:v>0</c:v>
                </c:pt>
                <c:pt idx="9">
                  <c:v>0</c:v>
                </c:pt>
                <c:pt idx="10">
                  <c:v>0</c:v>
                </c:pt>
                <c:pt idx="11">
                  <c:v>0</c:v>
                </c:pt>
                <c:pt idx="12">
                  <c:v>1.075268817204301</c:v>
                </c:pt>
                <c:pt idx="13">
                  <c:v>0</c:v>
                </c:pt>
                <c:pt idx="14">
                  <c:v>0</c:v>
                </c:pt>
                <c:pt idx="15">
                  <c:v>0</c:v>
                </c:pt>
              </c:numCache>
            </c:numRef>
          </c:val>
          <c:extLst>
            <c:ext xmlns:c16="http://schemas.microsoft.com/office/drawing/2014/chart" uri="{C3380CC4-5D6E-409C-BE32-E72D297353CC}">
              <c16:uniqueId val="{00000002-8548-455B-8369-41406D431F37}"/>
            </c:ext>
          </c:extLst>
        </c:ser>
        <c:ser>
          <c:idx val="4"/>
          <c:order val="3"/>
          <c:tx>
            <c:strRef>
              <c:f>HSC!$AG$63</c:f>
              <c:strCache>
                <c:ptCount val="1"/>
                <c:pt idx="0">
                  <c:v>Benzylpenicillin</c:v>
                </c:pt>
              </c:strCache>
            </c:strRef>
          </c:tx>
          <c:spPr>
            <a:solidFill>
              <a:srgbClr val="FF000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HSC!$AG$64:$AG$79</c:f>
              <c:numCache>
                <c:formatCode>0.00</c:formatCode>
                <c:ptCount val="16"/>
                <c:pt idx="0">
                  <c:v>0</c:v>
                </c:pt>
                <c:pt idx="1">
                  <c:v>100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6"/>
          <c:order val="4"/>
          <c:tx>
            <c:strRef>
              <c:f>HSC!$AH$63</c:f>
              <c:strCache>
                <c:ptCount val="1"/>
                <c:pt idx="0">
                  <c:v>Erythromycin</c:v>
                </c:pt>
              </c:strCache>
            </c:strRef>
          </c:tx>
          <c:spPr>
            <a:solidFill>
              <a:srgbClr val="CC00CC"/>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HSC!$AH$64:$AH$79</c:f>
              <c:numCache>
                <c:formatCode>0.00</c:formatCode>
                <c:ptCount val="16"/>
                <c:pt idx="0">
                  <c:v>0</c:v>
                </c:pt>
                <c:pt idx="1">
                  <c:v>8.6021505376344081</c:v>
                </c:pt>
                <c:pt idx="2">
                  <c:v>37.634408602150536</c:v>
                </c:pt>
                <c:pt idx="3">
                  <c:v>39.784946236559136</c:v>
                </c:pt>
                <c:pt idx="4">
                  <c:v>8.6021505376344081</c:v>
                </c:pt>
                <c:pt idx="5">
                  <c:v>1.075268817204301</c:v>
                </c:pt>
                <c:pt idx="6">
                  <c:v>0</c:v>
                </c:pt>
                <c:pt idx="7">
                  <c:v>0</c:v>
                </c:pt>
                <c:pt idx="8">
                  <c:v>0</c:v>
                </c:pt>
                <c:pt idx="9">
                  <c:v>1.075268817204301</c:v>
                </c:pt>
                <c:pt idx="10">
                  <c:v>0</c:v>
                </c:pt>
                <c:pt idx="11">
                  <c:v>0</c:v>
                </c:pt>
                <c:pt idx="12">
                  <c:v>0</c:v>
                </c:pt>
                <c:pt idx="13">
                  <c:v>0</c:v>
                </c:pt>
                <c:pt idx="14">
                  <c:v>0</c:v>
                </c:pt>
                <c:pt idx="15">
                  <c:v>3.225806451612903</c:v>
                </c:pt>
              </c:numCache>
            </c:numRef>
          </c:val>
          <c:extLst>
            <c:ext xmlns:c16="http://schemas.microsoft.com/office/drawing/2014/chart" uri="{C3380CC4-5D6E-409C-BE32-E72D297353CC}">
              <c16:uniqueId val="{00000004-8548-455B-8369-41406D431F37}"/>
            </c:ext>
          </c:extLst>
        </c:ser>
        <c:dLbls>
          <c:showLegendKey val="0"/>
          <c:showVal val="0"/>
          <c:showCatName val="0"/>
          <c:showSerName val="0"/>
          <c:showPercent val="0"/>
          <c:showBubbleSize val="0"/>
        </c:dLbls>
        <c:gapWidth val="150"/>
        <c:shape val="box"/>
        <c:axId val="123455360"/>
        <c:axId val="123465728"/>
        <c:axId val="122477632"/>
      </c:bar3DChart>
      <c:catAx>
        <c:axId val="12345536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65728"/>
        <c:crosses val="autoZero"/>
        <c:auto val="1"/>
        <c:lblAlgn val="ctr"/>
        <c:lblOffset val="100"/>
        <c:tickLblSkip val="1"/>
        <c:noMultiLvlLbl val="0"/>
      </c:catAx>
      <c:valAx>
        <c:axId val="123465728"/>
        <c:scaling>
          <c:orientation val="minMax"/>
        </c:scaling>
        <c:delete val="0"/>
        <c:axPos val="l"/>
        <c:majorGridlines/>
        <c:numFmt formatCode="0.00" sourceLinked="1"/>
        <c:majorTickMark val="out"/>
        <c:minorTickMark val="none"/>
        <c:tickLblPos val="nextTo"/>
        <c:crossAx val="123455360"/>
        <c:crossesAt val="1"/>
        <c:crossBetween val="between"/>
      </c:valAx>
      <c:serAx>
        <c:axId val="12247763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657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Viridans!$AD$4</c:f>
              <c:strCache>
                <c:ptCount val="1"/>
                <c:pt idx="0">
                  <c:v>Cefuroxim</c:v>
                </c:pt>
              </c:strCache>
            </c:strRef>
          </c:tx>
          <c:spPr>
            <a:solidFill>
              <a:srgbClr val="FFCC99"/>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Viridans!$AD$5:$AD$20</c:f>
              <c:numCache>
                <c:formatCode>0.00</c:formatCode>
                <c:ptCount val="16"/>
                <c:pt idx="0">
                  <c:v>0</c:v>
                </c:pt>
                <c:pt idx="1">
                  <c:v>6.8493150684931505</c:v>
                </c:pt>
                <c:pt idx="2">
                  <c:v>6.8493150684931505</c:v>
                </c:pt>
                <c:pt idx="3">
                  <c:v>30.136986301369863</c:v>
                </c:pt>
                <c:pt idx="4">
                  <c:v>41.095890410958901</c:v>
                </c:pt>
                <c:pt idx="5">
                  <c:v>12.328767123287671</c:v>
                </c:pt>
                <c:pt idx="6">
                  <c:v>1.3698630136986301</c:v>
                </c:pt>
                <c:pt idx="7">
                  <c:v>0</c:v>
                </c:pt>
                <c:pt idx="8">
                  <c:v>1.3698630136986301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Viridans!$AE$4</c:f>
              <c:strCache>
                <c:ptCount val="1"/>
                <c:pt idx="0">
                  <c:v>Moxifloxacin</c:v>
                </c:pt>
              </c:strCache>
            </c:strRef>
          </c:tx>
          <c:spPr>
            <a:solidFill>
              <a:srgbClr val="FF990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Viridans!$AE$5:$AE$20</c:f>
              <c:numCache>
                <c:formatCode>0.00</c:formatCode>
                <c:ptCount val="16"/>
                <c:pt idx="0">
                  <c:v>0</c:v>
                </c:pt>
                <c:pt idx="1">
                  <c:v>6.8493150684931505</c:v>
                </c:pt>
                <c:pt idx="2">
                  <c:v>24.657534246575342</c:v>
                </c:pt>
                <c:pt idx="3">
                  <c:v>42.465753424657535</c:v>
                </c:pt>
                <c:pt idx="4">
                  <c:v>23.287671232876711</c:v>
                </c:pt>
                <c:pt idx="5">
                  <c:v>1.3698630136986301</c:v>
                </c:pt>
                <c:pt idx="6">
                  <c:v>0</c:v>
                </c:pt>
                <c:pt idx="7">
                  <c:v>1.3698630136986301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Viridans!$AF$4</c:f>
              <c:strCache>
                <c:ptCount val="1"/>
                <c:pt idx="0">
                  <c:v>Clindamycin</c:v>
                </c:pt>
              </c:strCache>
            </c:strRef>
          </c:tx>
          <c:spPr>
            <a:solidFill>
              <a:srgbClr val="00B05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Viridans!$AF$5:$AF$20</c:f>
              <c:numCache>
                <c:formatCode>0.00</c:formatCode>
                <c:ptCount val="16"/>
                <c:pt idx="0">
                  <c:v>0</c:v>
                </c:pt>
                <c:pt idx="1">
                  <c:v>25.675675675675677</c:v>
                </c:pt>
                <c:pt idx="2">
                  <c:v>37.837837837837839</c:v>
                </c:pt>
                <c:pt idx="3">
                  <c:v>25.675675675675677</c:v>
                </c:pt>
                <c:pt idx="4">
                  <c:v>2.7027027027027026</c:v>
                </c:pt>
                <c:pt idx="5">
                  <c:v>0</c:v>
                </c:pt>
                <c:pt idx="6">
                  <c:v>0</c:v>
                </c:pt>
                <c:pt idx="7">
                  <c:v>0</c:v>
                </c:pt>
                <c:pt idx="8">
                  <c:v>0</c:v>
                </c:pt>
                <c:pt idx="9">
                  <c:v>0</c:v>
                </c:pt>
                <c:pt idx="10">
                  <c:v>0</c:v>
                </c:pt>
                <c:pt idx="11">
                  <c:v>0</c:v>
                </c:pt>
                <c:pt idx="12">
                  <c:v>0</c:v>
                </c:pt>
                <c:pt idx="13">
                  <c:v>1.3513513513513513</c:v>
                </c:pt>
                <c:pt idx="14">
                  <c:v>0</c:v>
                </c:pt>
                <c:pt idx="15">
                  <c:v>6.756756756756757</c:v>
                </c:pt>
              </c:numCache>
            </c:numRef>
          </c:val>
          <c:extLst>
            <c:ext xmlns:c16="http://schemas.microsoft.com/office/drawing/2014/chart" uri="{C3380CC4-5D6E-409C-BE32-E72D297353CC}">
              <c16:uniqueId val="{00000003-F5EB-4F86-BC24-476E44433DF3}"/>
            </c:ext>
          </c:extLst>
        </c:ser>
        <c:ser>
          <c:idx val="4"/>
          <c:order val="3"/>
          <c:tx>
            <c:strRef>
              <c:f>Viridans!$AG$4</c:f>
              <c:strCache>
                <c:ptCount val="1"/>
                <c:pt idx="0">
                  <c:v>Benzylpenicillin</c:v>
                </c:pt>
              </c:strCache>
            </c:strRef>
          </c:tx>
          <c:spPr>
            <a:solidFill>
              <a:srgbClr val="FF000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Viridans!$AG$5:$AG$20</c:f>
              <c:numCache>
                <c:formatCode>0.00</c:formatCode>
                <c:ptCount val="16"/>
                <c:pt idx="0">
                  <c:v>0</c:v>
                </c:pt>
                <c:pt idx="1">
                  <c:v>75</c:v>
                </c:pt>
                <c:pt idx="2">
                  <c:v>20.833333333333332</c:v>
                </c:pt>
                <c:pt idx="3">
                  <c:v>2.7777777777777777</c:v>
                </c:pt>
                <c:pt idx="4">
                  <c:v>0</c:v>
                </c:pt>
                <c:pt idx="5">
                  <c:v>1.3888888888888888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Viridans!$AH$4</c:f>
              <c:strCache>
                <c:ptCount val="1"/>
                <c:pt idx="0">
                  <c:v>Erythromycin</c:v>
                </c:pt>
              </c:strCache>
            </c:strRef>
          </c:tx>
          <c:spPr>
            <a:solidFill>
              <a:srgbClr val="CC00CC"/>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Viridans!$AH$5:$AH$20</c:f>
              <c:numCache>
                <c:formatCode>0.00</c:formatCode>
                <c:ptCount val="16"/>
                <c:pt idx="0">
                  <c:v>0</c:v>
                </c:pt>
                <c:pt idx="1">
                  <c:v>32.394366197183096</c:v>
                </c:pt>
                <c:pt idx="2">
                  <c:v>22.535211267605632</c:v>
                </c:pt>
                <c:pt idx="3">
                  <c:v>21.12676056338028</c:v>
                </c:pt>
                <c:pt idx="4">
                  <c:v>2.816901408450704</c:v>
                </c:pt>
                <c:pt idx="5">
                  <c:v>4.225352112676056</c:v>
                </c:pt>
                <c:pt idx="6">
                  <c:v>0</c:v>
                </c:pt>
                <c:pt idx="7">
                  <c:v>2.816901408450704</c:v>
                </c:pt>
                <c:pt idx="8">
                  <c:v>4.225352112676056</c:v>
                </c:pt>
                <c:pt idx="9">
                  <c:v>0</c:v>
                </c:pt>
                <c:pt idx="10">
                  <c:v>0</c:v>
                </c:pt>
                <c:pt idx="11">
                  <c:v>0</c:v>
                </c:pt>
                <c:pt idx="12">
                  <c:v>1.408450704225352</c:v>
                </c:pt>
                <c:pt idx="13">
                  <c:v>0</c:v>
                </c:pt>
                <c:pt idx="14">
                  <c:v>0</c:v>
                </c:pt>
                <c:pt idx="15">
                  <c:v>8.4507042253521121</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2710656"/>
        <c:axId val="123089664"/>
        <c:axId val="123452032"/>
      </c:bar3DChart>
      <c:catAx>
        <c:axId val="12271065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089664"/>
        <c:crosses val="autoZero"/>
        <c:auto val="1"/>
        <c:lblAlgn val="ctr"/>
        <c:lblOffset val="100"/>
        <c:tickLblSkip val="1"/>
        <c:noMultiLvlLbl val="0"/>
      </c:catAx>
      <c:valAx>
        <c:axId val="123089664"/>
        <c:scaling>
          <c:orientation val="minMax"/>
        </c:scaling>
        <c:delete val="0"/>
        <c:axPos val="l"/>
        <c:majorGridlines/>
        <c:numFmt formatCode="0.00" sourceLinked="1"/>
        <c:majorTickMark val="out"/>
        <c:minorTickMark val="none"/>
        <c:tickLblPos val="nextTo"/>
        <c:crossAx val="122710656"/>
        <c:crossesAt val="1"/>
        <c:crossBetween val="between"/>
      </c:valAx>
      <c:serAx>
        <c:axId val="12345203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0896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Viridans!$AD$34</c:f>
              <c:strCache>
                <c:ptCount val="1"/>
                <c:pt idx="0">
                  <c:v>Cefuroxim</c:v>
                </c:pt>
              </c:strCache>
            </c:strRef>
          </c:tx>
          <c:spPr>
            <a:solidFill>
              <a:srgbClr val="FFCC99"/>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Viridans!$AD$35:$AD$50</c:f>
              <c:numCache>
                <c:formatCode>0.00</c:formatCode>
                <c:ptCount val="16"/>
                <c:pt idx="0">
                  <c:v>0</c:v>
                </c:pt>
                <c:pt idx="1">
                  <c:v>12.5</c:v>
                </c:pt>
                <c:pt idx="2">
                  <c:v>9.375</c:v>
                </c:pt>
                <c:pt idx="3">
                  <c:v>18.75</c:v>
                </c:pt>
                <c:pt idx="4">
                  <c:v>20.3125</c:v>
                </c:pt>
                <c:pt idx="5">
                  <c:v>37.5</c:v>
                </c:pt>
                <c:pt idx="6">
                  <c:v>1.5625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Viridans!$AE$34</c:f>
              <c:strCache>
                <c:ptCount val="1"/>
                <c:pt idx="0">
                  <c:v>Moxifloxacin</c:v>
                </c:pt>
              </c:strCache>
            </c:strRef>
          </c:tx>
          <c:spPr>
            <a:solidFill>
              <a:srgbClr val="FF990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Viridans!$AE$35:$AE$50</c:f>
              <c:numCache>
                <c:formatCode>0.00</c:formatCode>
                <c:ptCount val="16"/>
                <c:pt idx="0">
                  <c:v>0</c:v>
                </c:pt>
                <c:pt idx="1">
                  <c:v>18.75</c:v>
                </c:pt>
                <c:pt idx="2">
                  <c:v>23.4375</c:v>
                </c:pt>
                <c:pt idx="3">
                  <c:v>42.1875</c:v>
                </c:pt>
                <c:pt idx="4">
                  <c:v>14.0625</c:v>
                </c:pt>
                <c:pt idx="5">
                  <c:v>0</c:v>
                </c:pt>
                <c:pt idx="6">
                  <c:v>0</c:v>
                </c:pt>
                <c:pt idx="7">
                  <c:v>0</c:v>
                </c:pt>
                <c:pt idx="8">
                  <c:v>0</c:v>
                </c:pt>
                <c:pt idx="9">
                  <c:v>0</c:v>
                </c:pt>
                <c:pt idx="10">
                  <c:v>0</c:v>
                </c:pt>
                <c:pt idx="11">
                  <c:v>0</c:v>
                </c:pt>
                <c:pt idx="12">
                  <c:v>1.5625</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Viridans!$AF$34</c:f>
              <c:strCache>
                <c:ptCount val="1"/>
                <c:pt idx="0">
                  <c:v>Clindamycin</c:v>
                </c:pt>
              </c:strCache>
            </c:strRef>
          </c:tx>
          <c:spPr>
            <a:solidFill>
              <a:srgbClr val="00B05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Viridans!$AF$35:$AF$50</c:f>
              <c:numCache>
                <c:formatCode>0.00</c:formatCode>
                <c:ptCount val="16"/>
                <c:pt idx="0">
                  <c:v>0</c:v>
                </c:pt>
                <c:pt idx="1">
                  <c:v>16.417910447761194</c:v>
                </c:pt>
                <c:pt idx="2">
                  <c:v>35.820895522388057</c:v>
                </c:pt>
                <c:pt idx="3">
                  <c:v>23.880597014925375</c:v>
                </c:pt>
                <c:pt idx="4">
                  <c:v>10.447761194029852</c:v>
                </c:pt>
                <c:pt idx="5">
                  <c:v>4.4776119402985071</c:v>
                </c:pt>
                <c:pt idx="6">
                  <c:v>2.9850746268656718</c:v>
                </c:pt>
                <c:pt idx="7">
                  <c:v>0</c:v>
                </c:pt>
                <c:pt idx="8">
                  <c:v>1.4925373134328359</c:v>
                </c:pt>
                <c:pt idx="9">
                  <c:v>1.4925373134328359</c:v>
                </c:pt>
                <c:pt idx="10">
                  <c:v>0</c:v>
                </c:pt>
                <c:pt idx="11">
                  <c:v>0</c:v>
                </c:pt>
                <c:pt idx="12">
                  <c:v>1.4925373134328359</c:v>
                </c:pt>
                <c:pt idx="13">
                  <c:v>0</c:v>
                </c:pt>
                <c:pt idx="14">
                  <c:v>0</c:v>
                </c:pt>
                <c:pt idx="15">
                  <c:v>1.4925373134328359</c:v>
                </c:pt>
              </c:numCache>
            </c:numRef>
          </c:val>
          <c:extLst>
            <c:ext xmlns:c16="http://schemas.microsoft.com/office/drawing/2014/chart" uri="{C3380CC4-5D6E-409C-BE32-E72D297353CC}">
              <c16:uniqueId val="{00000003-F5EB-4F86-BC24-476E44433DF3}"/>
            </c:ext>
          </c:extLst>
        </c:ser>
        <c:ser>
          <c:idx val="4"/>
          <c:order val="3"/>
          <c:tx>
            <c:strRef>
              <c:f>Viridans!$AG$34</c:f>
              <c:strCache>
                <c:ptCount val="1"/>
                <c:pt idx="0">
                  <c:v>Benzylpenicillin</c:v>
                </c:pt>
              </c:strCache>
            </c:strRef>
          </c:tx>
          <c:spPr>
            <a:solidFill>
              <a:srgbClr val="FF000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Viridans!$AG$35:$AG$50</c:f>
              <c:numCache>
                <c:formatCode>0.00</c:formatCode>
                <c:ptCount val="16"/>
                <c:pt idx="0">
                  <c:v>0</c:v>
                </c:pt>
                <c:pt idx="1">
                  <c:v>49.253731343283583</c:v>
                </c:pt>
                <c:pt idx="2">
                  <c:v>35.820895522388057</c:v>
                </c:pt>
                <c:pt idx="3">
                  <c:v>11.940298507462687</c:v>
                </c:pt>
                <c:pt idx="4">
                  <c:v>1.4925373134328359</c:v>
                </c:pt>
                <c:pt idx="5">
                  <c:v>1.4925373134328359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Viridans!$AH$34</c:f>
              <c:strCache>
                <c:ptCount val="1"/>
                <c:pt idx="0">
                  <c:v>Erythromycin</c:v>
                </c:pt>
              </c:strCache>
            </c:strRef>
          </c:tx>
          <c:spPr>
            <a:solidFill>
              <a:srgbClr val="CC00CC"/>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Viridans!$AH$35:$AH$50</c:f>
              <c:numCache>
                <c:formatCode>0.00</c:formatCode>
                <c:ptCount val="16"/>
                <c:pt idx="0">
                  <c:v>0</c:v>
                </c:pt>
                <c:pt idx="1">
                  <c:v>23.4375</c:v>
                </c:pt>
                <c:pt idx="2">
                  <c:v>32.8125</c:v>
                </c:pt>
                <c:pt idx="3">
                  <c:v>25</c:v>
                </c:pt>
                <c:pt idx="4">
                  <c:v>6.25</c:v>
                </c:pt>
                <c:pt idx="5">
                  <c:v>3.125</c:v>
                </c:pt>
                <c:pt idx="6">
                  <c:v>1.5625</c:v>
                </c:pt>
                <c:pt idx="7">
                  <c:v>0</c:v>
                </c:pt>
                <c:pt idx="8">
                  <c:v>1.5625</c:v>
                </c:pt>
                <c:pt idx="9">
                  <c:v>1.5625</c:v>
                </c:pt>
                <c:pt idx="10">
                  <c:v>0</c:v>
                </c:pt>
                <c:pt idx="11">
                  <c:v>0</c:v>
                </c:pt>
                <c:pt idx="12">
                  <c:v>0</c:v>
                </c:pt>
                <c:pt idx="13">
                  <c:v>0</c:v>
                </c:pt>
                <c:pt idx="14">
                  <c:v>0</c:v>
                </c:pt>
                <c:pt idx="15">
                  <c:v>4.6875</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137024"/>
        <c:axId val="123495552"/>
        <c:axId val="123492096"/>
      </c:bar3DChart>
      <c:catAx>
        <c:axId val="12313702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95552"/>
        <c:crosses val="autoZero"/>
        <c:auto val="1"/>
        <c:lblAlgn val="ctr"/>
        <c:lblOffset val="100"/>
        <c:tickLblSkip val="1"/>
        <c:noMultiLvlLbl val="0"/>
      </c:catAx>
      <c:valAx>
        <c:axId val="123495552"/>
        <c:scaling>
          <c:orientation val="minMax"/>
        </c:scaling>
        <c:delete val="0"/>
        <c:axPos val="l"/>
        <c:majorGridlines/>
        <c:numFmt formatCode="0.00" sourceLinked="1"/>
        <c:majorTickMark val="out"/>
        <c:minorTickMark val="none"/>
        <c:tickLblPos val="nextTo"/>
        <c:crossAx val="123137024"/>
        <c:crossesAt val="1"/>
        <c:crossBetween val="between"/>
      </c:valAx>
      <c:serAx>
        <c:axId val="12349209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95552"/>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Entero!$AU$169</c:f>
              <c:strCache>
                <c:ptCount val="1"/>
                <c:pt idx="0">
                  <c:v>Ampicillin</c:v>
                </c:pt>
              </c:strCache>
            </c:strRef>
          </c:tx>
          <c:spPr>
            <a:solidFill>
              <a:srgbClr val="FFCC99"/>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Entero!$AU$170:$AU$185</c:f>
              <c:numCache>
                <c:formatCode>0.00</c:formatCode>
                <c:ptCount val="16"/>
                <c:pt idx="0">
                  <c:v>0</c:v>
                </c:pt>
                <c:pt idx="1">
                  <c:v>0</c:v>
                </c:pt>
                <c:pt idx="2">
                  <c:v>0</c:v>
                </c:pt>
                <c:pt idx="3">
                  <c:v>0.1524390243902439</c:v>
                </c:pt>
                <c:pt idx="4">
                  <c:v>0</c:v>
                </c:pt>
                <c:pt idx="5">
                  <c:v>0.3048780487804878</c:v>
                </c:pt>
                <c:pt idx="6">
                  <c:v>0.45731707317073172</c:v>
                </c:pt>
                <c:pt idx="7">
                  <c:v>1.2195121951219512</c:v>
                </c:pt>
                <c:pt idx="8">
                  <c:v>3.9634146341463414</c:v>
                </c:pt>
                <c:pt idx="9">
                  <c:v>5.4878048780487809</c:v>
                </c:pt>
                <c:pt idx="10">
                  <c:v>7.774390243902439</c:v>
                </c:pt>
                <c:pt idx="11">
                  <c:v>10.670731707317072</c:v>
                </c:pt>
                <c:pt idx="12">
                  <c:v>69.969512195121951</c:v>
                </c:pt>
                <c:pt idx="13">
                  <c:v>0</c:v>
                </c:pt>
                <c:pt idx="14">
                  <c:v>0</c:v>
                </c:pt>
                <c:pt idx="15">
                  <c:v>0</c:v>
                </c:pt>
              </c:numCache>
            </c:numRef>
          </c:val>
          <c:extLst>
            <c:ext xmlns:c16="http://schemas.microsoft.com/office/drawing/2014/chart" uri="{C3380CC4-5D6E-409C-BE32-E72D297353CC}">
              <c16:uniqueId val="{00000000-576C-449D-92FC-AF3BD498886F}"/>
            </c:ext>
          </c:extLst>
        </c:ser>
        <c:ser>
          <c:idx val="4"/>
          <c:order val="1"/>
          <c:tx>
            <c:strRef>
              <c:f>Entero!$AV$169</c:f>
              <c:strCache>
                <c:ptCount val="1"/>
                <c:pt idx="0">
                  <c:v>Ampicillin/ Sulbactam</c:v>
                </c:pt>
              </c:strCache>
            </c:strRef>
          </c:tx>
          <c:spPr>
            <a:solidFill>
              <a:srgbClr val="FFFF00"/>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Entero!$AV$170:$AV$185</c:f>
              <c:numCache>
                <c:formatCode>0.00</c:formatCode>
                <c:ptCount val="16"/>
                <c:pt idx="0">
                  <c:v>0</c:v>
                </c:pt>
                <c:pt idx="1">
                  <c:v>0</c:v>
                </c:pt>
                <c:pt idx="2">
                  <c:v>0</c:v>
                </c:pt>
                <c:pt idx="3">
                  <c:v>0.30441400304414001</c:v>
                </c:pt>
                <c:pt idx="4">
                  <c:v>0</c:v>
                </c:pt>
                <c:pt idx="5">
                  <c:v>0.60882800608828003</c:v>
                </c:pt>
                <c:pt idx="6">
                  <c:v>2.1308980213089801</c:v>
                </c:pt>
                <c:pt idx="7">
                  <c:v>5.9360730593607309</c:v>
                </c:pt>
                <c:pt idx="8">
                  <c:v>9.8934550989345507</c:v>
                </c:pt>
                <c:pt idx="9">
                  <c:v>11.111111111111111</c:v>
                </c:pt>
                <c:pt idx="10">
                  <c:v>9.2846270928462715</c:v>
                </c:pt>
                <c:pt idx="11">
                  <c:v>11.263318112633181</c:v>
                </c:pt>
                <c:pt idx="12">
                  <c:v>49.467275494672755</c:v>
                </c:pt>
                <c:pt idx="13">
                  <c:v>0</c:v>
                </c:pt>
                <c:pt idx="14">
                  <c:v>0</c:v>
                </c:pt>
                <c:pt idx="15">
                  <c:v>0</c:v>
                </c:pt>
              </c:numCache>
            </c:numRef>
          </c:val>
          <c:extLst>
            <c:ext xmlns:c16="http://schemas.microsoft.com/office/drawing/2014/chart" uri="{C3380CC4-5D6E-409C-BE32-E72D297353CC}">
              <c16:uniqueId val="{00000001-576C-449D-92FC-AF3BD498886F}"/>
            </c:ext>
          </c:extLst>
        </c:ser>
        <c:ser>
          <c:idx val="5"/>
          <c:order val="2"/>
          <c:tx>
            <c:strRef>
              <c:f>Entero!$AW$169</c:f>
              <c:strCache>
                <c:ptCount val="1"/>
                <c:pt idx="0">
                  <c:v>Piperacillin</c:v>
                </c:pt>
              </c:strCache>
            </c:strRef>
          </c:tx>
          <c:spPr>
            <a:solidFill>
              <a:srgbClr val="660066"/>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Entero!$AW$170:$AW$185</c:f>
              <c:numCache>
                <c:formatCode>0.00</c:formatCode>
                <c:ptCount val="16"/>
                <c:pt idx="0">
                  <c:v>0</c:v>
                </c:pt>
                <c:pt idx="1">
                  <c:v>0</c:v>
                </c:pt>
                <c:pt idx="2">
                  <c:v>0</c:v>
                </c:pt>
                <c:pt idx="3">
                  <c:v>0</c:v>
                </c:pt>
                <c:pt idx="4">
                  <c:v>3.0441400304414001</c:v>
                </c:pt>
                <c:pt idx="5">
                  <c:v>0</c:v>
                </c:pt>
                <c:pt idx="6">
                  <c:v>15.372907153729072</c:v>
                </c:pt>
                <c:pt idx="7">
                  <c:v>33.028919330289192</c:v>
                </c:pt>
                <c:pt idx="8">
                  <c:v>6.6971080669710803</c:v>
                </c:pt>
                <c:pt idx="9">
                  <c:v>2.2831050228310503</c:v>
                </c:pt>
                <c:pt idx="10">
                  <c:v>1.6742770167427701</c:v>
                </c:pt>
                <c:pt idx="11">
                  <c:v>2.7397260273972601</c:v>
                </c:pt>
                <c:pt idx="12">
                  <c:v>5.9360730593607309</c:v>
                </c:pt>
                <c:pt idx="13">
                  <c:v>29.223744292237441</c:v>
                </c:pt>
                <c:pt idx="14">
                  <c:v>0</c:v>
                </c:pt>
                <c:pt idx="15">
                  <c:v>0</c:v>
                </c:pt>
              </c:numCache>
            </c:numRef>
          </c:val>
          <c:extLst>
            <c:ext xmlns:c16="http://schemas.microsoft.com/office/drawing/2014/chart" uri="{C3380CC4-5D6E-409C-BE32-E72D297353CC}">
              <c16:uniqueId val="{00000002-576C-449D-92FC-AF3BD498886F}"/>
            </c:ext>
          </c:extLst>
        </c:ser>
        <c:ser>
          <c:idx val="6"/>
          <c:order val="3"/>
          <c:tx>
            <c:strRef>
              <c:f>Entero!$AX$169</c:f>
              <c:strCache>
                <c:ptCount val="1"/>
                <c:pt idx="0">
                  <c:v>Piperacillin/ Tazobactam</c:v>
                </c:pt>
              </c:strCache>
            </c:strRef>
          </c:tx>
          <c:spPr>
            <a:solidFill>
              <a:srgbClr val="CC00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Entero!$AX$170:$AX$185</c:f>
              <c:numCache>
                <c:formatCode>0.00</c:formatCode>
                <c:ptCount val="16"/>
                <c:pt idx="0">
                  <c:v>0</c:v>
                </c:pt>
                <c:pt idx="1">
                  <c:v>0</c:v>
                </c:pt>
                <c:pt idx="2">
                  <c:v>0</c:v>
                </c:pt>
                <c:pt idx="3">
                  <c:v>0</c:v>
                </c:pt>
                <c:pt idx="4">
                  <c:v>6.3926940639269407</c:v>
                </c:pt>
                <c:pt idx="5">
                  <c:v>0</c:v>
                </c:pt>
                <c:pt idx="6">
                  <c:v>25.570776255707763</c:v>
                </c:pt>
                <c:pt idx="7">
                  <c:v>25.266362252663622</c:v>
                </c:pt>
                <c:pt idx="8">
                  <c:v>4.8706240487062402</c:v>
                </c:pt>
                <c:pt idx="9">
                  <c:v>5.3272450532724509</c:v>
                </c:pt>
                <c:pt idx="10">
                  <c:v>4.8706240487062402</c:v>
                </c:pt>
                <c:pt idx="11">
                  <c:v>5.4794520547945202</c:v>
                </c:pt>
                <c:pt idx="12">
                  <c:v>12.024353120243532</c:v>
                </c:pt>
                <c:pt idx="13">
                  <c:v>10.197869101978691</c:v>
                </c:pt>
                <c:pt idx="14">
                  <c:v>0</c:v>
                </c:pt>
                <c:pt idx="15">
                  <c:v>0</c:v>
                </c:pt>
              </c:numCache>
            </c:numRef>
          </c:val>
          <c:extLst>
            <c:ext xmlns:c16="http://schemas.microsoft.com/office/drawing/2014/chart" uri="{C3380CC4-5D6E-409C-BE32-E72D297353CC}">
              <c16:uniqueId val="{00000003-576C-449D-92FC-AF3BD498886F}"/>
            </c:ext>
          </c:extLst>
        </c:ser>
        <c:ser>
          <c:idx val="7"/>
          <c:order val="4"/>
          <c:tx>
            <c:strRef>
              <c:f>Entero!$AY$169</c:f>
              <c:strCache>
                <c:ptCount val="1"/>
                <c:pt idx="0">
                  <c:v>Aztreonam</c:v>
                </c:pt>
              </c:strCache>
            </c:strRef>
          </c:tx>
          <c:spPr>
            <a:solidFill>
              <a:srgbClr val="FF66FF"/>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Entero!$AY$170:$AY$185</c:f>
              <c:numCache>
                <c:formatCode>0.00</c:formatCode>
                <c:ptCount val="16"/>
                <c:pt idx="0">
                  <c:v>0</c:v>
                </c:pt>
                <c:pt idx="1">
                  <c:v>0</c:v>
                </c:pt>
                <c:pt idx="2">
                  <c:v>0</c:v>
                </c:pt>
                <c:pt idx="3">
                  <c:v>56.50842266462481</c:v>
                </c:pt>
                <c:pt idx="4">
                  <c:v>0</c:v>
                </c:pt>
                <c:pt idx="5">
                  <c:v>3.3690658499234303</c:v>
                </c:pt>
                <c:pt idx="6">
                  <c:v>1.3782542113323124</c:v>
                </c:pt>
                <c:pt idx="7">
                  <c:v>0.76569678407350694</c:v>
                </c:pt>
                <c:pt idx="8">
                  <c:v>0.61255742725880546</c:v>
                </c:pt>
                <c:pt idx="9">
                  <c:v>2.2970903522205206</c:v>
                </c:pt>
                <c:pt idx="10">
                  <c:v>9.1883614088820824</c:v>
                </c:pt>
                <c:pt idx="11">
                  <c:v>25.880551301684534</c:v>
                </c:pt>
                <c:pt idx="12">
                  <c:v>0</c:v>
                </c:pt>
                <c:pt idx="13">
                  <c:v>0</c:v>
                </c:pt>
                <c:pt idx="14">
                  <c:v>0</c:v>
                </c:pt>
                <c:pt idx="15">
                  <c:v>0</c:v>
                </c:pt>
              </c:numCache>
            </c:numRef>
          </c:val>
          <c:extLst>
            <c:ext xmlns:c16="http://schemas.microsoft.com/office/drawing/2014/chart" uri="{C3380CC4-5D6E-409C-BE32-E72D297353CC}">
              <c16:uniqueId val="{00000004-576C-449D-92FC-AF3BD498886F}"/>
            </c:ext>
          </c:extLst>
        </c:ser>
        <c:ser>
          <c:idx val="9"/>
          <c:order val="5"/>
          <c:tx>
            <c:strRef>
              <c:f>Entero!$AZ$169</c:f>
              <c:strCache>
                <c:ptCount val="1"/>
                <c:pt idx="0">
                  <c:v>Cefotaxim</c:v>
                </c:pt>
              </c:strCache>
            </c:strRef>
          </c:tx>
          <c:spPr>
            <a:solidFill>
              <a:srgbClr val="0000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Entero!$AZ$170:$AZ$185</c:f>
              <c:numCache>
                <c:formatCode>0.00</c:formatCode>
                <c:ptCount val="16"/>
                <c:pt idx="0">
                  <c:v>0</c:v>
                </c:pt>
                <c:pt idx="1">
                  <c:v>7.9147640791476404</c:v>
                </c:pt>
                <c:pt idx="2">
                  <c:v>0</c:v>
                </c:pt>
                <c:pt idx="3">
                  <c:v>23.287671232876711</c:v>
                </c:pt>
                <c:pt idx="4">
                  <c:v>18.417047184170471</c:v>
                </c:pt>
                <c:pt idx="5">
                  <c:v>7.9147640791476404</c:v>
                </c:pt>
                <c:pt idx="6">
                  <c:v>3.0441400304414001</c:v>
                </c:pt>
                <c:pt idx="7">
                  <c:v>1.3698630136986301</c:v>
                </c:pt>
                <c:pt idx="8">
                  <c:v>1.2176560121765601</c:v>
                </c:pt>
                <c:pt idx="9">
                  <c:v>0.60882800608828003</c:v>
                </c:pt>
                <c:pt idx="10">
                  <c:v>36.225266362252661</c:v>
                </c:pt>
                <c:pt idx="11">
                  <c:v>0</c:v>
                </c:pt>
                <c:pt idx="12">
                  <c:v>0</c:v>
                </c:pt>
                <c:pt idx="13">
                  <c:v>0</c:v>
                </c:pt>
                <c:pt idx="14">
                  <c:v>0</c:v>
                </c:pt>
                <c:pt idx="15">
                  <c:v>0</c:v>
                </c:pt>
              </c:numCache>
            </c:numRef>
          </c:val>
          <c:extLst>
            <c:ext xmlns:c16="http://schemas.microsoft.com/office/drawing/2014/chart" uri="{C3380CC4-5D6E-409C-BE32-E72D297353CC}">
              <c16:uniqueId val="{00000005-576C-449D-92FC-AF3BD498886F}"/>
            </c:ext>
          </c:extLst>
        </c:ser>
        <c:ser>
          <c:idx val="10"/>
          <c:order val="6"/>
          <c:tx>
            <c:strRef>
              <c:f>Entero!$BA$169</c:f>
              <c:strCache>
                <c:ptCount val="1"/>
                <c:pt idx="0">
                  <c:v>Ceftazidim</c:v>
                </c:pt>
              </c:strCache>
            </c:strRef>
          </c:tx>
          <c:spPr>
            <a:solidFill>
              <a:srgbClr val="0066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Entero!$BA$170:$BA$185</c:f>
              <c:numCache>
                <c:formatCode>0.00</c:formatCode>
                <c:ptCount val="16"/>
                <c:pt idx="0">
                  <c:v>0</c:v>
                </c:pt>
                <c:pt idx="1">
                  <c:v>0</c:v>
                </c:pt>
                <c:pt idx="2">
                  <c:v>0</c:v>
                </c:pt>
                <c:pt idx="3">
                  <c:v>41.310975609756099</c:v>
                </c:pt>
                <c:pt idx="4">
                  <c:v>0</c:v>
                </c:pt>
                <c:pt idx="5">
                  <c:v>14.939024390243903</c:v>
                </c:pt>
                <c:pt idx="6">
                  <c:v>4.725609756097561</c:v>
                </c:pt>
                <c:pt idx="7">
                  <c:v>0.76219512195121952</c:v>
                </c:pt>
                <c:pt idx="8">
                  <c:v>1.3719512195121952</c:v>
                </c:pt>
                <c:pt idx="9">
                  <c:v>1.9817073170731707</c:v>
                </c:pt>
                <c:pt idx="10">
                  <c:v>4.2682926829268295</c:v>
                </c:pt>
                <c:pt idx="11">
                  <c:v>8.6890243902439028</c:v>
                </c:pt>
                <c:pt idx="12">
                  <c:v>21.951219512195124</c:v>
                </c:pt>
                <c:pt idx="13">
                  <c:v>0</c:v>
                </c:pt>
                <c:pt idx="14">
                  <c:v>0</c:v>
                </c:pt>
                <c:pt idx="15">
                  <c:v>0</c:v>
                </c:pt>
              </c:numCache>
            </c:numRef>
          </c:val>
          <c:extLst>
            <c:ext xmlns:c16="http://schemas.microsoft.com/office/drawing/2014/chart" uri="{C3380CC4-5D6E-409C-BE32-E72D297353CC}">
              <c16:uniqueId val="{00000006-576C-449D-92FC-AF3BD498886F}"/>
            </c:ext>
          </c:extLst>
        </c:ser>
        <c:ser>
          <c:idx val="11"/>
          <c:order val="7"/>
          <c:tx>
            <c:strRef>
              <c:f>Entero!$BB$169</c:f>
              <c:strCache>
                <c:ptCount val="1"/>
                <c:pt idx="0">
                  <c:v>Cefuroxim</c:v>
                </c:pt>
              </c:strCache>
            </c:strRef>
          </c:tx>
          <c:spPr>
            <a:solidFill>
              <a:srgbClr val="33CCFF"/>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Entero!$BB$170:$BB$185</c:f>
              <c:numCache>
                <c:formatCode>0.00</c:formatCode>
                <c:ptCount val="16"/>
                <c:pt idx="0">
                  <c:v>0</c:v>
                </c:pt>
                <c:pt idx="1">
                  <c:v>0</c:v>
                </c:pt>
                <c:pt idx="2">
                  <c:v>0</c:v>
                </c:pt>
                <c:pt idx="3">
                  <c:v>0.15267175572519084</c:v>
                </c:pt>
                <c:pt idx="4">
                  <c:v>0</c:v>
                </c:pt>
                <c:pt idx="5">
                  <c:v>0.61068702290076338</c:v>
                </c:pt>
                <c:pt idx="6">
                  <c:v>0.61068702290076338</c:v>
                </c:pt>
                <c:pt idx="7">
                  <c:v>2.9007633587786259</c:v>
                </c:pt>
                <c:pt idx="8">
                  <c:v>12.213740458015268</c:v>
                </c:pt>
                <c:pt idx="9">
                  <c:v>23.511450381679388</c:v>
                </c:pt>
                <c:pt idx="10">
                  <c:v>11.908396946564885</c:v>
                </c:pt>
                <c:pt idx="11">
                  <c:v>4.885496183206107</c:v>
                </c:pt>
                <c:pt idx="12">
                  <c:v>43.206106870229007</c:v>
                </c:pt>
                <c:pt idx="13">
                  <c:v>0</c:v>
                </c:pt>
                <c:pt idx="14">
                  <c:v>0</c:v>
                </c:pt>
                <c:pt idx="15">
                  <c:v>0</c:v>
                </c:pt>
              </c:numCache>
            </c:numRef>
          </c:val>
          <c:extLst>
            <c:ext xmlns:c16="http://schemas.microsoft.com/office/drawing/2014/chart" uri="{C3380CC4-5D6E-409C-BE32-E72D297353CC}">
              <c16:uniqueId val="{00000007-576C-449D-92FC-AF3BD498886F}"/>
            </c:ext>
          </c:extLst>
        </c:ser>
        <c:ser>
          <c:idx val="12"/>
          <c:order val="8"/>
          <c:tx>
            <c:strRef>
              <c:f>Entero!$BC$169</c:f>
              <c:strCache>
                <c:ptCount val="1"/>
                <c:pt idx="0">
                  <c:v>Imipenem</c:v>
                </c:pt>
              </c:strCache>
            </c:strRef>
          </c:tx>
          <c:spPr>
            <a:solidFill>
              <a:srgbClr val="00CC00"/>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Entero!$BC$170:$BC$185</c:f>
              <c:numCache>
                <c:formatCode>0.00</c:formatCode>
                <c:ptCount val="16"/>
                <c:pt idx="0">
                  <c:v>0</c:v>
                </c:pt>
                <c:pt idx="1">
                  <c:v>0</c:v>
                </c:pt>
                <c:pt idx="2">
                  <c:v>17.960426179604262</c:v>
                </c:pt>
                <c:pt idx="3">
                  <c:v>0</c:v>
                </c:pt>
                <c:pt idx="4">
                  <c:v>38.812785388127857</c:v>
                </c:pt>
                <c:pt idx="5">
                  <c:v>28.006088280060883</c:v>
                </c:pt>
                <c:pt idx="6">
                  <c:v>12.176560121765601</c:v>
                </c:pt>
                <c:pt idx="7">
                  <c:v>2.7397260273972601</c:v>
                </c:pt>
                <c:pt idx="8">
                  <c:v>0.15220700152207001</c:v>
                </c:pt>
                <c:pt idx="9">
                  <c:v>0.15220700152207001</c:v>
                </c:pt>
                <c:pt idx="10">
                  <c:v>0</c:v>
                </c:pt>
                <c:pt idx="11">
                  <c:v>0</c:v>
                </c:pt>
                <c:pt idx="12">
                  <c:v>0</c:v>
                </c:pt>
                <c:pt idx="13">
                  <c:v>0</c:v>
                </c:pt>
                <c:pt idx="14">
                  <c:v>0</c:v>
                </c:pt>
                <c:pt idx="15">
                  <c:v>0</c:v>
                </c:pt>
              </c:numCache>
            </c:numRef>
          </c:val>
          <c:extLst>
            <c:ext xmlns:c16="http://schemas.microsoft.com/office/drawing/2014/chart" uri="{C3380CC4-5D6E-409C-BE32-E72D297353CC}">
              <c16:uniqueId val="{00000008-576C-449D-92FC-AF3BD498886F}"/>
            </c:ext>
          </c:extLst>
        </c:ser>
        <c:ser>
          <c:idx val="13"/>
          <c:order val="9"/>
          <c:tx>
            <c:strRef>
              <c:f>Entero!$BD$169</c:f>
              <c:strCache>
                <c:ptCount val="1"/>
                <c:pt idx="0">
                  <c:v>Meropenem</c:v>
                </c:pt>
              </c:strCache>
            </c:strRef>
          </c:tx>
          <c:spPr>
            <a:solidFill>
              <a:schemeClr val="accent6">
                <a:lumMod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Entero!$BD$170:$BD$185</c:f>
              <c:numCache>
                <c:formatCode>0.00</c:formatCode>
                <c:ptCount val="16"/>
                <c:pt idx="0">
                  <c:v>0</c:v>
                </c:pt>
                <c:pt idx="1">
                  <c:v>0.15220700152207001</c:v>
                </c:pt>
                <c:pt idx="2">
                  <c:v>93.911719939117205</c:v>
                </c:pt>
                <c:pt idx="3">
                  <c:v>0.15220700152207001</c:v>
                </c:pt>
                <c:pt idx="4">
                  <c:v>3.8051750380517504</c:v>
                </c:pt>
                <c:pt idx="5">
                  <c:v>0.91324200913242004</c:v>
                </c:pt>
                <c:pt idx="6">
                  <c:v>0.60882800608828003</c:v>
                </c:pt>
                <c:pt idx="7">
                  <c:v>0.15220700152207001</c:v>
                </c:pt>
                <c:pt idx="8">
                  <c:v>0.15220700152207001</c:v>
                </c:pt>
                <c:pt idx="9">
                  <c:v>0.15220700152207001</c:v>
                </c:pt>
                <c:pt idx="10">
                  <c:v>0</c:v>
                </c:pt>
                <c:pt idx="11">
                  <c:v>0</c:v>
                </c:pt>
                <c:pt idx="12">
                  <c:v>0</c:v>
                </c:pt>
                <c:pt idx="13">
                  <c:v>0</c:v>
                </c:pt>
                <c:pt idx="14">
                  <c:v>0</c:v>
                </c:pt>
                <c:pt idx="15">
                  <c:v>0</c:v>
                </c:pt>
              </c:numCache>
            </c:numRef>
          </c:val>
          <c:extLst>
            <c:ext xmlns:c16="http://schemas.microsoft.com/office/drawing/2014/chart" uri="{C3380CC4-5D6E-409C-BE32-E72D297353CC}">
              <c16:uniqueId val="{00000009-576C-449D-92FC-AF3BD498886F}"/>
            </c:ext>
          </c:extLst>
        </c:ser>
        <c:ser>
          <c:idx val="14"/>
          <c:order val="10"/>
          <c:tx>
            <c:strRef>
              <c:f>Entero!$BE$169</c:f>
              <c:strCache>
                <c:ptCount val="1"/>
                <c:pt idx="0">
                  <c:v>Colistin</c:v>
                </c:pt>
              </c:strCache>
            </c:strRef>
          </c:tx>
          <c:spPr>
            <a:solidFill>
              <a:schemeClr val="accent6">
                <a:lumMod val="75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Entero!$BE$170:$BE$185</c:f>
              <c:numCache>
                <c:formatCode>0.00</c:formatCode>
                <c:ptCount val="16"/>
                <c:pt idx="0">
                  <c:v>0</c:v>
                </c:pt>
                <c:pt idx="1">
                  <c:v>0.63897763578274758</c:v>
                </c:pt>
                <c:pt idx="2">
                  <c:v>0</c:v>
                </c:pt>
                <c:pt idx="3">
                  <c:v>4.1533546325878596</c:v>
                </c:pt>
                <c:pt idx="4">
                  <c:v>39.936102236421725</c:v>
                </c:pt>
                <c:pt idx="5">
                  <c:v>35.942492012779553</c:v>
                </c:pt>
                <c:pt idx="6">
                  <c:v>9.4249201277955272</c:v>
                </c:pt>
                <c:pt idx="7">
                  <c:v>1.4376996805111821</c:v>
                </c:pt>
                <c:pt idx="8">
                  <c:v>0.63897763578274758</c:v>
                </c:pt>
                <c:pt idx="9">
                  <c:v>0.63897763578274758</c:v>
                </c:pt>
                <c:pt idx="10">
                  <c:v>7.1884984025559104</c:v>
                </c:pt>
                <c:pt idx="11">
                  <c:v>0</c:v>
                </c:pt>
                <c:pt idx="12">
                  <c:v>0</c:v>
                </c:pt>
                <c:pt idx="13">
                  <c:v>0</c:v>
                </c:pt>
                <c:pt idx="14">
                  <c:v>0</c:v>
                </c:pt>
                <c:pt idx="15">
                  <c:v>0</c:v>
                </c:pt>
              </c:numCache>
            </c:numRef>
          </c:val>
          <c:extLst>
            <c:ext xmlns:c16="http://schemas.microsoft.com/office/drawing/2014/chart" uri="{C3380CC4-5D6E-409C-BE32-E72D297353CC}">
              <c16:uniqueId val="{0000000A-576C-449D-92FC-AF3BD498886F}"/>
            </c:ext>
          </c:extLst>
        </c:ser>
        <c:ser>
          <c:idx val="15"/>
          <c:order val="11"/>
          <c:tx>
            <c:strRef>
              <c:f>Entero!$BF$169</c:f>
              <c:strCache>
                <c:ptCount val="1"/>
                <c:pt idx="0">
                  <c:v>Amikacin</c:v>
                </c:pt>
              </c:strCache>
            </c:strRef>
          </c:tx>
          <c:spPr>
            <a:solidFill>
              <a:schemeClr val="accent6">
                <a:lumMod val="20000"/>
                <a:lumOff val="8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Entero!$BF$170:$BF$185</c:f>
              <c:numCache>
                <c:formatCode>0.00</c:formatCode>
                <c:ptCount val="16"/>
                <c:pt idx="0">
                  <c:v>0</c:v>
                </c:pt>
                <c:pt idx="1">
                  <c:v>0</c:v>
                </c:pt>
                <c:pt idx="2">
                  <c:v>0</c:v>
                </c:pt>
                <c:pt idx="3">
                  <c:v>0</c:v>
                </c:pt>
                <c:pt idx="4">
                  <c:v>19.334389857369256</c:v>
                </c:pt>
                <c:pt idx="5">
                  <c:v>0</c:v>
                </c:pt>
                <c:pt idx="6">
                  <c:v>62.123613312202849</c:v>
                </c:pt>
                <c:pt idx="7">
                  <c:v>13.153724247226624</c:v>
                </c:pt>
                <c:pt idx="8" formatCode="General">
                  <c:v>3.4865293185419968</c:v>
                </c:pt>
                <c:pt idx="9" formatCode="General">
                  <c:v>1.4263074484944533</c:v>
                </c:pt>
                <c:pt idx="10">
                  <c:v>0</c:v>
                </c:pt>
                <c:pt idx="11">
                  <c:v>0.15847860538827258</c:v>
                </c:pt>
                <c:pt idx="12">
                  <c:v>0.15847860538827258</c:v>
                </c:pt>
                <c:pt idx="13">
                  <c:v>0.15847860538827258</c:v>
                </c:pt>
                <c:pt idx="14">
                  <c:v>0</c:v>
                </c:pt>
                <c:pt idx="15">
                  <c:v>0</c:v>
                </c:pt>
              </c:numCache>
            </c:numRef>
          </c:val>
          <c:extLst>
            <c:ext xmlns:c16="http://schemas.microsoft.com/office/drawing/2014/chart" uri="{C3380CC4-5D6E-409C-BE32-E72D297353CC}">
              <c16:uniqueId val="{0000000B-576C-449D-92FC-AF3BD498886F}"/>
            </c:ext>
          </c:extLst>
        </c:ser>
        <c:ser>
          <c:idx val="16"/>
          <c:order val="12"/>
          <c:tx>
            <c:strRef>
              <c:f>Entero!$BG$169</c:f>
              <c:strCache>
                <c:ptCount val="1"/>
                <c:pt idx="0">
                  <c:v>Gentamicin</c:v>
                </c:pt>
              </c:strCache>
            </c:strRef>
          </c:tx>
          <c:spPr>
            <a:solidFill>
              <a:schemeClr val="bg2">
                <a:lumMod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Entero!$BG$170:$BG$185</c:f>
              <c:numCache>
                <c:formatCode>0.00</c:formatCode>
                <c:ptCount val="16"/>
                <c:pt idx="0">
                  <c:v>0</c:v>
                </c:pt>
                <c:pt idx="1">
                  <c:v>0</c:v>
                </c:pt>
                <c:pt idx="2">
                  <c:v>7.2784810126582276</c:v>
                </c:pt>
                <c:pt idx="3">
                  <c:v>0</c:v>
                </c:pt>
                <c:pt idx="4">
                  <c:v>79.430379746835442</c:v>
                </c:pt>
                <c:pt idx="5">
                  <c:v>6.6455696202531644</c:v>
                </c:pt>
                <c:pt idx="6">
                  <c:v>0.63291139240506333</c:v>
                </c:pt>
                <c:pt idx="7">
                  <c:v>1.8987341772151898</c:v>
                </c:pt>
                <c:pt idx="8">
                  <c:v>0</c:v>
                </c:pt>
                <c:pt idx="9" formatCode="General">
                  <c:v>0.31645569620253167</c:v>
                </c:pt>
                <c:pt idx="10" formatCode="General">
                  <c:v>3.7974683544303796</c:v>
                </c:pt>
                <c:pt idx="11">
                  <c:v>0</c:v>
                </c:pt>
                <c:pt idx="12">
                  <c:v>0</c:v>
                </c:pt>
                <c:pt idx="13">
                  <c:v>0</c:v>
                </c:pt>
                <c:pt idx="14">
                  <c:v>0</c:v>
                </c:pt>
                <c:pt idx="15">
                  <c:v>0</c:v>
                </c:pt>
              </c:numCache>
            </c:numRef>
          </c:val>
          <c:extLst>
            <c:ext xmlns:c16="http://schemas.microsoft.com/office/drawing/2014/chart" uri="{C3380CC4-5D6E-409C-BE32-E72D297353CC}">
              <c16:uniqueId val="{0000000C-576C-449D-92FC-AF3BD498886F}"/>
            </c:ext>
          </c:extLst>
        </c:ser>
        <c:ser>
          <c:idx val="17"/>
          <c:order val="13"/>
          <c:tx>
            <c:strRef>
              <c:f>Entero!$BH$169</c:f>
              <c:strCache>
                <c:ptCount val="1"/>
                <c:pt idx="0">
                  <c:v>Tobramycin</c:v>
                </c:pt>
              </c:strCache>
            </c:strRef>
          </c:tx>
          <c:spPr>
            <a:solidFill>
              <a:schemeClr val="accent4">
                <a:lumMod val="75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Entero!$BH$170:$BH$185</c:f>
              <c:numCache>
                <c:formatCode>0.00</c:formatCode>
                <c:ptCount val="16"/>
                <c:pt idx="0">
                  <c:v>0</c:v>
                </c:pt>
                <c:pt idx="1">
                  <c:v>0</c:v>
                </c:pt>
                <c:pt idx="2">
                  <c:v>1.7152658662092624</c:v>
                </c:pt>
                <c:pt idx="3">
                  <c:v>0</c:v>
                </c:pt>
                <c:pt idx="4">
                  <c:v>69.125214408233276</c:v>
                </c:pt>
                <c:pt idx="5">
                  <c:v>20.068610634648369</c:v>
                </c:pt>
                <c:pt idx="6">
                  <c:v>1.3722126929674099</c:v>
                </c:pt>
                <c:pt idx="7">
                  <c:v>2.4013722126929675</c:v>
                </c:pt>
                <c:pt idx="8">
                  <c:v>1.2006861063464838</c:v>
                </c:pt>
                <c:pt idx="9">
                  <c:v>1.0291595197255574</c:v>
                </c:pt>
                <c:pt idx="10">
                  <c:v>2.0583190394511148</c:v>
                </c:pt>
                <c:pt idx="11">
                  <c:v>1.0291595197255574</c:v>
                </c:pt>
                <c:pt idx="12">
                  <c:v>0</c:v>
                </c:pt>
                <c:pt idx="13">
                  <c:v>0</c:v>
                </c:pt>
                <c:pt idx="14">
                  <c:v>0</c:v>
                </c:pt>
                <c:pt idx="15">
                  <c:v>0</c:v>
                </c:pt>
              </c:numCache>
            </c:numRef>
          </c:val>
          <c:extLst>
            <c:ext xmlns:c16="http://schemas.microsoft.com/office/drawing/2014/chart" uri="{C3380CC4-5D6E-409C-BE32-E72D297353CC}">
              <c16:uniqueId val="{0000000D-576C-449D-92FC-AF3BD498886F}"/>
            </c:ext>
          </c:extLst>
        </c:ser>
        <c:ser>
          <c:idx val="18"/>
          <c:order val="14"/>
          <c:tx>
            <c:strRef>
              <c:f>Entero!$BI$169</c:f>
              <c:strCache>
                <c:ptCount val="1"/>
                <c:pt idx="0">
                  <c:v>Fosfomycin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Entero!$BI$170:$BI$185</c:f>
              <c:numCache>
                <c:formatCode>0.00</c:formatCode>
                <c:ptCount val="16"/>
                <c:pt idx="0">
                  <c:v>0</c:v>
                </c:pt>
                <c:pt idx="1">
                  <c:v>0</c:v>
                </c:pt>
                <c:pt idx="2">
                  <c:v>0</c:v>
                </c:pt>
                <c:pt idx="3">
                  <c:v>0</c:v>
                </c:pt>
                <c:pt idx="4">
                  <c:v>0</c:v>
                </c:pt>
                <c:pt idx="5">
                  <c:v>7.1755725190839694</c:v>
                </c:pt>
                <c:pt idx="6">
                  <c:v>0</c:v>
                </c:pt>
                <c:pt idx="7">
                  <c:v>3.66412213740458</c:v>
                </c:pt>
                <c:pt idx="8">
                  <c:v>5.6488549618320612</c:v>
                </c:pt>
                <c:pt idx="9">
                  <c:v>10.381679389312977</c:v>
                </c:pt>
                <c:pt idx="10">
                  <c:v>16.946564885496183</c:v>
                </c:pt>
                <c:pt idx="11">
                  <c:v>17.404580152671755</c:v>
                </c:pt>
                <c:pt idx="12">
                  <c:v>15.419847328244275</c:v>
                </c:pt>
                <c:pt idx="13">
                  <c:v>12.213740458015268</c:v>
                </c:pt>
                <c:pt idx="14">
                  <c:v>11.145038167938932</c:v>
                </c:pt>
                <c:pt idx="15">
                  <c:v>0</c:v>
                </c:pt>
              </c:numCache>
            </c:numRef>
          </c:val>
          <c:extLst>
            <c:ext xmlns:c16="http://schemas.microsoft.com/office/drawing/2014/chart" uri="{C3380CC4-5D6E-409C-BE32-E72D297353CC}">
              <c16:uniqueId val="{0000000E-576C-449D-92FC-AF3BD498886F}"/>
            </c:ext>
          </c:extLst>
        </c:ser>
        <c:ser>
          <c:idx val="19"/>
          <c:order val="15"/>
          <c:tx>
            <c:strRef>
              <c:f>Entero!$BJ$169</c:f>
              <c:strCache>
                <c:ptCount val="1"/>
                <c:pt idx="0">
                  <c:v>Cotrimoxazol</c:v>
                </c:pt>
              </c:strCache>
            </c:strRef>
          </c:tx>
          <c:spPr>
            <a:solidFill>
              <a:schemeClr val="accent4">
                <a:lumMod val="60000"/>
                <a:lumOff val="4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Entero!$BJ$170:$BJ$185</c:f>
              <c:numCache>
                <c:formatCode>0.00</c:formatCode>
                <c:ptCount val="16"/>
                <c:pt idx="0">
                  <c:v>0</c:v>
                </c:pt>
                <c:pt idx="1">
                  <c:v>0</c:v>
                </c:pt>
                <c:pt idx="2">
                  <c:v>72.213740458015266</c:v>
                </c:pt>
                <c:pt idx="3">
                  <c:v>0</c:v>
                </c:pt>
                <c:pt idx="4">
                  <c:v>8.8549618320610683</c:v>
                </c:pt>
                <c:pt idx="5">
                  <c:v>3.8167938931297711</c:v>
                </c:pt>
                <c:pt idx="6">
                  <c:v>1.5267175572519085</c:v>
                </c:pt>
                <c:pt idx="7">
                  <c:v>0.76335877862595425</c:v>
                </c:pt>
                <c:pt idx="8">
                  <c:v>1.2213740458015268</c:v>
                </c:pt>
                <c:pt idx="9">
                  <c:v>2.2900763358778624</c:v>
                </c:pt>
                <c:pt idx="10">
                  <c:v>0.91603053435114501</c:v>
                </c:pt>
                <c:pt idx="11">
                  <c:v>8.3969465648854964</c:v>
                </c:pt>
                <c:pt idx="12">
                  <c:v>0</c:v>
                </c:pt>
                <c:pt idx="13">
                  <c:v>0</c:v>
                </c:pt>
                <c:pt idx="14">
                  <c:v>0</c:v>
                </c:pt>
                <c:pt idx="15">
                  <c:v>0</c:v>
                </c:pt>
              </c:numCache>
            </c:numRef>
          </c:val>
          <c:extLst>
            <c:ext xmlns:c16="http://schemas.microsoft.com/office/drawing/2014/chart" uri="{C3380CC4-5D6E-409C-BE32-E72D297353CC}">
              <c16:uniqueId val="{0000000F-576C-449D-92FC-AF3BD498886F}"/>
            </c:ext>
          </c:extLst>
        </c:ser>
        <c:ser>
          <c:idx val="20"/>
          <c:order val="16"/>
          <c:tx>
            <c:strRef>
              <c:f>Entero!$BK$169</c:f>
              <c:strCache>
                <c:ptCount val="1"/>
                <c:pt idx="0">
                  <c:v>Ciprofloxacin</c:v>
                </c:pt>
              </c:strCache>
            </c:strRef>
          </c:tx>
          <c:spPr>
            <a:solidFill>
              <a:schemeClr val="accent4">
                <a:lumMod val="20000"/>
                <a:lumOff val="8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Entero!$BK$170:$BK$185</c:f>
              <c:numCache>
                <c:formatCode>0.00</c:formatCode>
                <c:ptCount val="16"/>
                <c:pt idx="0">
                  <c:v>0.76103500761035003</c:v>
                </c:pt>
                <c:pt idx="1">
                  <c:v>64.231354642313548</c:v>
                </c:pt>
                <c:pt idx="2">
                  <c:v>14.459665144596652</c:v>
                </c:pt>
                <c:pt idx="3">
                  <c:v>8.0669710806697115</c:v>
                </c:pt>
                <c:pt idx="4">
                  <c:v>3.3485540334855401</c:v>
                </c:pt>
                <c:pt idx="5">
                  <c:v>2.7397260273972601</c:v>
                </c:pt>
                <c:pt idx="6">
                  <c:v>0.76103500761035003</c:v>
                </c:pt>
                <c:pt idx="7">
                  <c:v>2.1308980213089801</c:v>
                </c:pt>
                <c:pt idx="8">
                  <c:v>0.45662100456621002</c:v>
                </c:pt>
                <c:pt idx="9">
                  <c:v>3.0441400304414001</c:v>
                </c:pt>
                <c:pt idx="10">
                  <c:v>0</c:v>
                </c:pt>
                <c:pt idx="11">
                  <c:v>0</c:v>
                </c:pt>
                <c:pt idx="12">
                  <c:v>0</c:v>
                </c:pt>
                <c:pt idx="13">
                  <c:v>0</c:v>
                </c:pt>
                <c:pt idx="14">
                  <c:v>0</c:v>
                </c:pt>
                <c:pt idx="15">
                  <c:v>0</c:v>
                </c:pt>
              </c:numCache>
            </c:numRef>
          </c:val>
          <c:extLst>
            <c:ext xmlns:c16="http://schemas.microsoft.com/office/drawing/2014/chart" uri="{C3380CC4-5D6E-409C-BE32-E72D297353CC}">
              <c16:uniqueId val="{00000010-576C-449D-92FC-AF3BD498886F}"/>
            </c:ext>
          </c:extLst>
        </c:ser>
        <c:ser>
          <c:idx val="21"/>
          <c:order val="17"/>
          <c:tx>
            <c:strRef>
              <c:f>Entero!$BL$169</c:f>
              <c:strCache>
                <c:ptCount val="1"/>
                <c:pt idx="0">
                  <c:v>Levofloxacin</c:v>
                </c:pt>
              </c:strCache>
            </c:strRef>
          </c:tx>
          <c:spPr>
            <a:solidFill>
              <a:schemeClr val="tx1">
                <a:lumMod val="50000"/>
                <a:lumOff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Entero!$BL$170:$BL$185</c:f>
              <c:numCache>
                <c:formatCode>0.00</c:formatCode>
                <c:ptCount val="16"/>
                <c:pt idx="0">
                  <c:v>0</c:v>
                </c:pt>
                <c:pt idx="1">
                  <c:v>74.847560975609753</c:v>
                </c:pt>
                <c:pt idx="2">
                  <c:v>1.0670731707317074</c:v>
                </c:pt>
                <c:pt idx="3">
                  <c:v>7.1646341463414638</c:v>
                </c:pt>
                <c:pt idx="4">
                  <c:v>6.0975609756097562</c:v>
                </c:pt>
                <c:pt idx="5">
                  <c:v>5.3353658536585362</c:v>
                </c:pt>
                <c:pt idx="6">
                  <c:v>1.2195121951219512</c:v>
                </c:pt>
                <c:pt idx="7">
                  <c:v>1.9817073170731707</c:v>
                </c:pt>
                <c:pt idx="8">
                  <c:v>1.0670731707317074</c:v>
                </c:pt>
                <c:pt idx="9">
                  <c:v>0.76219512195121952</c:v>
                </c:pt>
                <c:pt idx="10">
                  <c:v>0.45731707317073172</c:v>
                </c:pt>
                <c:pt idx="11">
                  <c:v>0</c:v>
                </c:pt>
                <c:pt idx="12">
                  <c:v>0</c:v>
                </c:pt>
                <c:pt idx="13">
                  <c:v>0</c:v>
                </c:pt>
                <c:pt idx="14">
                  <c:v>0</c:v>
                </c:pt>
                <c:pt idx="15">
                  <c:v>0</c:v>
                </c:pt>
              </c:numCache>
            </c:numRef>
          </c:val>
          <c:extLst>
            <c:ext xmlns:c16="http://schemas.microsoft.com/office/drawing/2014/chart" uri="{C3380CC4-5D6E-409C-BE32-E72D297353CC}">
              <c16:uniqueId val="{00000011-576C-449D-92FC-AF3BD498886F}"/>
            </c:ext>
          </c:extLst>
        </c:ser>
        <c:ser>
          <c:idx val="22"/>
          <c:order val="18"/>
          <c:tx>
            <c:strRef>
              <c:f>Entero!$BM$169</c:f>
              <c:strCache>
                <c:ptCount val="1"/>
                <c:pt idx="0">
                  <c:v>Moxifloxacin</c:v>
                </c:pt>
              </c:strCache>
            </c:strRef>
          </c:tx>
          <c:spPr>
            <a:solidFill>
              <a:srgbClr val="CCFF66"/>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Entero!$BM$170:$BM$185</c:f>
              <c:numCache>
                <c:formatCode>0.00</c:formatCode>
                <c:ptCount val="16"/>
                <c:pt idx="0">
                  <c:v>0</c:v>
                </c:pt>
                <c:pt idx="1">
                  <c:v>0.76219512195121952</c:v>
                </c:pt>
                <c:pt idx="2">
                  <c:v>16.310975609756099</c:v>
                </c:pt>
                <c:pt idx="3">
                  <c:v>59.451219512195124</c:v>
                </c:pt>
                <c:pt idx="4">
                  <c:v>8.0792682926829276</c:v>
                </c:pt>
                <c:pt idx="5">
                  <c:v>5.7926829268292686</c:v>
                </c:pt>
                <c:pt idx="6">
                  <c:v>4.725609756097561</c:v>
                </c:pt>
                <c:pt idx="7">
                  <c:v>0.76219512195121952</c:v>
                </c:pt>
                <c:pt idx="8">
                  <c:v>1.6768292682926829</c:v>
                </c:pt>
                <c:pt idx="9">
                  <c:v>2.4390243902439024</c:v>
                </c:pt>
                <c:pt idx="10">
                  <c:v>0</c:v>
                </c:pt>
                <c:pt idx="11">
                  <c:v>0</c:v>
                </c:pt>
                <c:pt idx="12">
                  <c:v>0</c:v>
                </c:pt>
                <c:pt idx="13">
                  <c:v>0</c:v>
                </c:pt>
                <c:pt idx="14">
                  <c:v>0</c:v>
                </c:pt>
                <c:pt idx="15">
                  <c:v>0</c:v>
                </c:pt>
              </c:numCache>
            </c:numRef>
          </c:val>
          <c:extLst>
            <c:ext xmlns:c16="http://schemas.microsoft.com/office/drawing/2014/chart" uri="{C3380CC4-5D6E-409C-BE32-E72D297353CC}">
              <c16:uniqueId val="{00000012-576C-449D-92FC-AF3BD498886F}"/>
            </c:ext>
          </c:extLst>
        </c:ser>
        <c:ser>
          <c:idx val="0"/>
          <c:order val="19"/>
          <c:tx>
            <c:strRef>
              <c:f>Entero!$BN$169</c:f>
              <c:strCache>
                <c:ptCount val="1"/>
                <c:pt idx="0">
                  <c:v>Doxycyclin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Entero!$BN$170:$BN$185</c:f>
              <c:numCache>
                <c:formatCode>0.00</c:formatCode>
                <c:ptCount val="16"/>
                <c:pt idx="0">
                  <c:v>0</c:v>
                </c:pt>
                <c:pt idx="1">
                  <c:v>0</c:v>
                </c:pt>
                <c:pt idx="2">
                  <c:v>0</c:v>
                </c:pt>
                <c:pt idx="3">
                  <c:v>0</c:v>
                </c:pt>
                <c:pt idx="4">
                  <c:v>0.15267175572519084</c:v>
                </c:pt>
                <c:pt idx="5">
                  <c:v>1.0687022900763359</c:v>
                </c:pt>
                <c:pt idx="6">
                  <c:v>17.404580152671755</c:v>
                </c:pt>
                <c:pt idx="7">
                  <c:v>62.137404580152669</c:v>
                </c:pt>
                <c:pt idx="8">
                  <c:v>8.0916030534351151</c:v>
                </c:pt>
                <c:pt idx="9">
                  <c:v>4.7328244274809164</c:v>
                </c:pt>
                <c:pt idx="10">
                  <c:v>6.4122137404580153</c:v>
                </c:pt>
                <c:pt idx="11">
                  <c:v>0</c:v>
                </c:pt>
                <c:pt idx="12">
                  <c:v>0</c:v>
                </c:pt>
                <c:pt idx="13">
                  <c:v>0</c:v>
                </c:pt>
                <c:pt idx="14">
                  <c:v>0</c:v>
                </c:pt>
                <c:pt idx="15">
                  <c:v>0</c:v>
                </c:pt>
              </c:numCache>
            </c:numRef>
          </c:val>
          <c:extLst>
            <c:ext xmlns:c16="http://schemas.microsoft.com/office/drawing/2014/chart" uri="{C3380CC4-5D6E-409C-BE32-E72D297353CC}">
              <c16:uniqueId val="{00000013-576C-449D-92FC-AF3BD498886F}"/>
            </c:ext>
          </c:extLst>
        </c:ser>
        <c:ser>
          <c:idx val="1"/>
          <c:order val="20"/>
          <c:tx>
            <c:strRef>
              <c:f>Entero!$BO$169</c:f>
              <c:strCache>
                <c:ptCount val="1"/>
                <c:pt idx="0">
                  <c:v>Tigecyclin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Entero!$BO$170:$BO$185</c:f>
              <c:numCache>
                <c:formatCode>0.00</c:formatCode>
                <c:ptCount val="16"/>
                <c:pt idx="0">
                  <c:v>0</c:v>
                </c:pt>
                <c:pt idx="1">
                  <c:v>1.3740458015267176</c:v>
                </c:pt>
                <c:pt idx="2">
                  <c:v>0</c:v>
                </c:pt>
                <c:pt idx="3">
                  <c:v>31.145038167938932</c:v>
                </c:pt>
                <c:pt idx="4">
                  <c:v>52.671755725190842</c:v>
                </c:pt>
                <c:pt idx="5">
                  <c:v>6.5648854961832059</c:v>
                </c:pt>
                <c:pt idx="6">
                  <c:v>5.0381679389312977</c:v>
                </c:pt>
                <c:pt idx="7">
                  <c:v>2.2900763358778624</c:v>
                </c:pt>
                <c:pt idx="8">
                  <c:v>0.61068702290076338</c:v>
                </c:pt>
                <c:pt idx="9">
                  <c:v>0.30534351145038169</c:v>
                </c:pt>
                <c:pt idx="10">
                  <c:v>0</c:v>
                </c:pt>
                <c:pt idx="11">
                  <c:v>0</c:v>
                </c:pt>
                <c:pt idx="12">
                  <c:v>0</c:v>
                </c:pt>
                <c:pt idx="13">
                  <c:v>0</c:v>
                </c:pt>
                <c:pt idx="14">
                  <c:v>0</c:v>
                </c:pt>
                <c:pt idx="15">
                  <c:v>0</c:v>
                </c:pt>
              </c:numCache>
            </c:numRef>
          </c:val>
          <c:extLst>
            <c:ext xmlns:c16="http://schemas.microsoft.com/office/drawing/2014/chart" uri="{C3380CC4-5D6E-409C-BE32-E72D297353CC}">
              <c16:uniqueId val="{00000014-576C-449D-92FC-AF3BD498886F}"/>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Viridans!$AD$63</c:f>
              <c:strCache>
                <c:ptCount val="1"/>
                <c:pt idx="0">
                  <c:v>Cefuroxim</c:v>
                </c:pt>
              </c:strCache>
            </c:strRef>
          </c:tx>
          <c:spPr>
            <a:solidFill>
              <a:srgbClr val="FFCC99"/>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Viridans!$AD$64:$AD$79</c:f>
              <c:numCache>
                <c:formatCode>0.00</c:formatCode>
                <c:ptCount val="16"/>
                <c:pt idx="0">
                  <c:v>0</c:v>
                </c:pt>
                <c:pt idx="1">
                  <c:v>26.086956521739129</c:v>
                </c:pt>
                <c:pt idx="2">
                  <c:v>39.130434782608695</c:v>
                </c:pt>
                <c:pt idx="3">
                  <c:v>30.434782608695652</c:v>
                </c:pt>
                <c:pt idx="4">
                  <c:v>4.3478260869565215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Viridans!$AE$63</c:f>
              <c:strCache>
                <c:ptCount val="1"/>
                <c:pt idx="0">
                  <c:v>Moxifloxacin</c:v>
                </c:pt>
              </c:strCache>
            </c:strRef>
          </c:tx>
          <c:spPr>
            <a:solidFill>
              <a:srgbClr val="FF990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Viridans!$AE$64:$AE$79</c:f>
              <c:numCache>
                <c:formatCode>0.00</c:formatCode>
                <c:ptCount val="16"/>
                <c:pt idx="0">
                  <c:v>0</c:v>
                </c:pt>
                <c:pt idx="1">
                  <c:v>8.3333333333333339</c:v>
                </c:pt>
                <c:pt idx="2">
                  <c:v>16.666666666666668</c:v>
                </c:pt>
                <c:pt idx="3">
                  <c:v>50</c:v>
                </c:pt>
                <c:pt idx="4">
                  <c:v>20.833333333333332</c:v>
                </c:pt>
                <c:pt idx="5">
                  <c:v>4.166666666666667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Viridans!$AF$63</c:f>
              <c:strCache>
                <c:ptCount val="1"/>
                <c:pt idx="0">
                  <c:v>Clindamycin</c:v>
                </c:pt>
              </c:strCache>
            </c:strRef>
          </c:tx>
          <c:spPr>
            <a:solidFill>
              <a:srgbClr val="00B05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Viridans!$AF$64:$AF$79</c:f>
              <c:numCache>
                <c:formatCode>0.00</c:formatCode>
                <c:ptCount val="16"/>
                <c:pt idx="0">
                  <c:v>0</c:v>
                </c:pt>
                <c:pt idx="1">
                  <c:v>3.8461538461538463</c:v>
                </c:pt>
                <c:pt idx="2">
                  <c:v>19.23076923076923</c:v>
                </c:pt>
                <c:pt idx="3">
                  <c:v>53.846153846153847</c:v>
                </c:pt>
                <c:pt idx="4">
                  <c:v>15.384615384615385</c:v>
                </c:pt>
                <c:pt idx="5">
                  <c:v>3.8461538461538463</c:v>
                </c:pt>
                <c:pt idx="6">
                  <c:v>0</c:v>
                </c:pt>
                <c:pt idx="7">
                  <c:v>0</c:v>
                </c:pt>
                <c:pt idx="8">
                  <c:v>3.8461538461538463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5EB-4F86-BC24-476E44433DF3}"/>
            </c:ext>
          </c:extLst>
        </c:ser>
        <c:ser>
          <c:idx val="4"/>
          <c:order val="3"/>
          <c:tx>
            <c:strRef>
              <c:f>Viridans!$AG$63</c:f>
              <c:strCache>
                <c:ptCount val="1"/>
                <c:pt idx="0">
                  <c:v>Benzylpenicillin</c:v>
                </c:pt>
              </c:strCache>
            </c:strRef>
          </c:tx>
          <c:spPr>
            <a:solidFill>
              <a:srgbClr val="FF000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Viridans!$AG$64:$AG$79</c:f>
              <c:numCache>
                <c:formatCode>0.00</c:formatCode>
                <c:ptCount val="16"/>
                <c:pt idx="0">
                  <c:v>0</c:v>
                </c:pt>
                <c:pt idx="1">
                  <c:v>88.461538461538467</c:v>
                </c:pt>
                <c:pt idx="2">
                  <c:v>11.538461538461538</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Viridans!$AH$63</c:f>
              <c:strCache>
                <c:ptCount val="1"/>
                <c:pt idx="0">
                  <c:v>Erythromycin</c:v>
                </c:pt>
              </c:strCache>
            </c:strRef>
          </c:tx>
          <c:spPr>
            <a:solidFill>
              <a:srgbClr val="CC00CC"/>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Viridans!$AH$64:$AH$79</c:f>
              <c:numCache>
                <c:formatCode>0.00</c:formatCode>
                <c:ptCount val="16"/>
                <c:pt idx="0">
                  <c:v>0</c:v>
                </c:pt>
                <c:pt idx="1">
                  <c:v>13.043478260869565</c:v>
                </c:pt>
                <c:pt idx="2">
                  <c:v>26.086956521739129</c:v>
                </c:pt>
                <c:pt idx="3">
                  <c:v>43.478260869565219</c:v>
                </c:pt>
                <c:pt idx="4">
                  <c:v>8.695652173913043</c:v>
                </c:pt>
                <c:pt idx="5">
                  <c:v>0</c:v>
                </c:pt>
                <c:pt idx="6">
                  <c:v>0</c:v>
                </c:pt>
                <c:pt idx="7">
                  <c:v>0</c:v>
                </c:pt>
                <c:pt idx="8">
                  <c:v>0</c:v>
                </c:pt>
                <c:pt idx="9">
                  <c:v>4.3478260869565215</c:v>
                </c:pt>
                <c:pt idx="10">
                  <c:v>0</c:v>
                </c:pt>
                <c:pt idx="11">
                  <c:v>0</c:v>
                </c:pt>
                <c:pt idx="12">
                  <c:v>0</c:v>
                </c:pt>
                <c:pt idx="13">
                  <c:v>0</c:v>
                </c:pt>
                <c:pt idx="14">
                  <c:v>0</c:v>
                </c:pt>
                <c:pt idx="15">
                  <c:v>4.3478260869565215</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379072"/>
        <c:axId val="123401728"/>
        <c:axId val="123385152"/>
      </c:bar3DChart>
      <c:catAx>
        <c:axId val="12337907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01728"/>
        <c:crosses val="autoZero"/>
        <c:auto val="1"/>
        <c:lblAlgn val="ctr"/>
        <c:lblOffset val="100"/>
        <c:tickLblSkip val="1"/>
        <c:noMultiLvlLbl val="0"/>
      </c:catAx>
      <c:valAx>
        <c:axId val="123401728"/>
        <c:scaling>
          <c:orientation val="minMax"/>
        </c:scaling>
        <c:delete val="0"/>
        <c:axPos val="l"/>
        <c:majorGridlines/>
        <c:numFmt formatCode="0.00" sourceLinked="1"/>
        <c:majorTickMark val="out"/>
        <c:minorTickMark val="none"/>
        <c:tickLblPos val="nextTo"/>
        <c:crossAx val="123379072"/>
        <c:crossesAt val="1"/>
        <c:crossBetween val="between"/>
      </c:valAx>
      <c:serAx>
        <c:axId val="12338515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017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Viridans!$AD$92</c:f>
              <c:strCache>
                <c:ptCount val="1"/>
                <c:pt idx="0">
                  <c:v>Cefuroxim</c:v>
                </c:pt>
              </c:strCache>
            </c:strRef>
          </c:tx>
          <c:spPr>
            <a:solidFill>
              <a:srgbClr val="FFCC99"/>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Viridans!$AD$93:$AD$108</c:f>
              <c:numCache>
                <c:formatCode>0.00</c:formatCode>
                <c:ptCount val="16"/>
                <c:pt idx="0">
                  <c:v>0</c:v>
                </c:pt>
                <c:pt idx="1">
                  <c:v>17.699115044247787</c:v>
                </c:pt>
                <c:pt idx="2">
                  <c:v>9.7345132743362832</c:v>
                </c:pt>
                <c:pt idx="3">
                  <c:v>33.628318584070797</c:v>
                </c:pt>
                <c:pt idx="4">
                  <c:v>18.584070796460178</c:v>
                </c:pt>
                <c:pt idx="5">
                  <c:v>5.3097345132743365</c:v>
                </c:pt>
                <c:pt idx="6">
                  <c:v>11.504424778761061</c:v>
                </c:pt>
                <c:pt idx="7">
                  <c:v>1.7699115044247788</c:v>
                </c:pt>
                <c:pt idx="8">
                  <c:v>0</c:v>
                </c:pt>
                <c:pt idx="9">
                  <c:v>0.88495575221238942</c:v>
                </c:pt>
                <c:pt idx="10">
                  <c:v>0.88495575221238942</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Viridans!$AE$92</c:f>
              <c:strCache>
                <c:ptCount val="1"/>
                <c:pt idx="0">
                  <c:v>Moxifloxacin</c:v>
                </c:pt>
              </c:strCache>
            </c:strRef>
          </c:tx>
          <c:spPr>
            <a:solidFill>
              <a:srgbClr val="FF990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Viridans!$AE$93:$AE$108</c:f>
              <c:numCache>
                <c:formatCode>0.00</c:formatCode>
                <c:ptCount val="16"/>
                <c:pt idx="0">
                  <c:v>0</c:v>
                </c:pt>
                <c:pt idx="1">
                  <c:v>4.4247787610619467</c:v>
                </c:pt>
                <c:pt idx="2">
                  <c:v>9.7345132743362832</c:v>
                </c:pt>
                <c:pt idx="3">
                  <c:v>46.017699115044245</c:v>
                </c:pt>
                <c:pt idx="4">
                  <c:v>28.318584070796462</c:v>
                </c:pt>
                <c:pt idx="5">
                  <c:v>5.3097345132743365</c:v>
                </c:pt>
                <c:pt idx="6">
                  <c:v>2.6548672566371683</c:v>
                </c:pt>
                <c:pt idx="7">
                  <c:v>0</c:v>
                </c:pt>
                <c:pt idx="8">
                  <c:v>1.7699115044247788</c:v>
                </c:pt>
                <c:pt idx="9">
                  <c:v>0</c:v>
                </c:pt>
                <c:pt idx="10">
                  <c:v>0</c:v>
                </c:pt>
                <c:pt idx="11">
                  <c:v>0</c:v>
                </c:pt>
                <c:pt idx="12">
                  <c:v>1.7699115044247788</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Viridans!$AF$92</c:f>
              <c:strCache>
                <c:ptCount val="1"/>
                <c:pt idx="0">
                  <c:v>Clindamycin</c:v>
                </c:pt>
              </c:strCache>
            </c:strRef>
          </c:tx>
          <c:spPr>
            <a:solidFill>
              <a:srgbClr val="00B05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Viridans!$AF$93:$AF$108</c:f>
              <c:numCache>
                <c:formatCode>0.00</c:formatCode>
                <c:ptCount val="16"/>
                <c:pt idx="0">
                  <c:v>0</c:v>
                </c:pt>
                <c:pt idx="1">
                  <c:v>24.545454545454547</c:v>
                </c:pt>
                <c:pt idx="2">
                  <c:v>31.818181818181817</c:v>
                </c:pt>
                <c:pt idx="3">
                  <c:v>30.90909090909091</c:v>
                </c:pt>
                <c:pt idx="4">
                  <c:v>4.5454545454545459</c:v>
                </c:pt>
                <c:pt idx="5">
                  <c:v>0</c:v>
                </c:pt>
                <c:pt idx="6">
                  <c:v>0</c:v>
                </c:pt>
                <c:pt idx="7">
                  <c:v>0</c:v>
                </c:pt>
                <c:pt idx="8">
                  <c:v>0</c:v>
                </c:pt>
                <c:pt idx="9">
                  <c:v>0</c:v>
                </c:pt>
                <c:pt idx="10">
                  <c:v>0</c:v>
                </c:pt>
                <c:pt idx="11">
                  <c:v>1.8181818181818181</c:v>
                </c:pt>
                <c:pt idx="12">
                  <c:v>0</c:v>
                </c:pt>
                <c:pt idx="13">
                  <c:v>0</c:v>
                </c:pt>
                <c:pt idx="14">
                  <c:v>0</c:v>
                </c:pt>
                <c:pt idx="15">
                  <c:v>6.3636363636363633</c:v>
                </c:pt>
              </c:numCache>
            </c:numRef>
          </c:val>
          <c:extLst>
            <c:ext xmlns:c16="http://schemas.microsoft.com/office/drawing/2014/chart" uri="{C3380CC4-5D6E-409C-BE32-E72D297353CC}">
              <c16:uniqueId val="{00000003-F5EB-4F86-BC24-476E44433DF3}"/>
            </c:ext>
          </c:extLst>
        </c:ser>
        <c:ser>
          <c:idx val="4"/>
          <c:order val="3"/>
          <c:tx>
            <c:strRef>
              <c:f>Viridans!$AG$92</c:f>
              <c:strCache>
                <c:ptCount val="1"/>
                <c:pt idx="0">
                  <c:v>Benzylpenicillin</c:v>
                </c:pt>
              </c:strCache>
            </c:strRef>
          </c:tx>
          <c:spPr>
            <a:solidFill>
              <a:srgbClr val="FF000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Viridans!$AG$93:$AG$108</c:f>
              <c:numCache>
                <c:formatCode>0.00</c:formatCode>
                <c:ptCount val="16"/>
                <c:pt idx="0">
                  <c:v>0</c:v>
                </c:pt>
                <c:pt idx="1">
                  <c:v>53.097345132743364</c:v>
                </c:pt>
                <c:pt idx="2">
                  <c:v>17.699115044247787</c:v>
                </c:pt>
                <c:pt idx="3">
                  <c:v>12.389380530973451</c:v>
                </c:pt>
                <c:pt idx="4">
                  <c:v>6.1946902654867255</c:v>
                </c:pt>
                <c:pt idx="5">
                  <c:v>4.4247787610619467</c:v>
                </c:pt>
                <c:pt idx="6">
                  <c:v>2.6548672566371683</c:v>
                </c:pt>
                <c:pt idx="7">
                  <c:v>1.7699115044247788</c:v>
                </c:pt>
                <c:pt idx="8">
                  <c:v>0.88495575221238942</c:v>
                </c:pt>
                <c:pt idx="9">
                  <c:v>0.88495575221238942</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Viridans!$AH$92</c:f>
              <c:strCache>
                <c:ptCount val="1"/>
                <c:pt idx="0">
                  <c:v>Erythromycin</c:v>
                </c:pt>
              </c:strCache>
            </c:strRef>
          </c:tx>
          <c:spPr>
            <a:solidFill>
              <a:srgbClr val="CC00CC"/>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Viridans!$AH$93:$AH$108</c:f>
              <c:numCache>
                <c:formatCode>0.00</c:formatCode>
                <c:ptCount val="16"/>
                <c:pt idx="0">
                  <c:v>0</c:v>
                </c:pt>
                <c:pt idx="1">
                  <c:v>8.8495575221238933</c:v>
                </c:pt>
                <c:pt idx="2">
                  <c:v>20.353982300884955</c:v>
                </c:pt>
                <c:pt idx="3">
                  <c:v>14.159292035398231</c:v>
                </c:pt>
                <c:pt idx="4">
                  <c:v>3.5398230088495577</c:v>
                </c:pt>
                <c:pt idx="5">
                  <c:v>2.6548672566371683</c:v>
                </c:pt>
                <c:pt idx="6">
                  <c:v>2.6548672566371683</c:v>
                </c:pt>
                <c:pt idx="7">
                  <c:v>10.619469026548673</c:v>
                </c:pt>
                <c:pt idx="8">
                  <c:v>11.504424778761061</c:v>
                </c:pt>
                <c:pt idx="9">
                  <c:v>15.044247787610619</c:v>
                </c:pt>
                <c:pt idx="10">
                  <c:v>1.7699115044247788</c:v>
                </c:pt>
                <c:pt idx="11">
                  <c:v>0.88495575221238942</c:v>
                </c:pt>
                <c:pt idx="12">
                  <c:v>1.7699115044247788</c:v>
                </c:pt>
                <c:pt idx="13">
                  <c:v>0</c:v>
                </c:pt>
                <c:pt idx="14">
                  <c:v>0</c:v>
                </c:pt>
                <c:pt idx="15">
                  <c:v>6.1946902654867255</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236352"/>
        <c:axId val="123238272"/>
        <c:axId val="123232704"/>
      </c:bar3DChart>
      <c:catAx>
        <c:axId val="12323635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238272"/>
        <c:crosses val="autoZero"/>
        <c:auto val="1"/>
        <c:lblAlgn val="ctr"/>
        <c:lblOffset val="100"/>
        <c:tickLblSkip val="1"/>
        <c:noMultiLvlLbl val="0"/>
      </c:catAx>
      <c:valAx>
        <c:axId val="123238272"/>
        <c:scaling>
          <c:orientation val="minMax"/>
        </c:scaling>
        <c:delete val="0"/>
        <c:axPos val="l"/>
        <c:majorGridlines/>
        <c:numFmt formatCode="0.00" sourceLinked="1"/>
        <c:majorTickMark val="out"/>
        <c:minorTickMark val="none"/>
        <c:tickLblPos val="nextTo"/>
        <c:crossAx val="123236352"/>
        <c:crossesAt val="1"/>
        <c:crossBetween val="between"/>
      </c:valAx>
      <c:serAx>
        <c:axId val="123232704"/>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238272"/>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Viridans!$AD$121</c:f>
              <c:strCache>
                <c:ptCount val="1"/>
                <c:pt idx="0">
                  <c:v>Cefuroxim</c:v>
                </c:pt>
              </c:strCache>
            </c:strRef>
          </c:tx>
          <c:spPr>
            <a:solidFill>
              <a:srgbClr val="FFCC99"/>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Viridans!$AD$122:$AD$137</c:f>
              <c:numCache>
                <c:formatCode>0.00</c:formatCode>
                <c:ptCount val="16"/>
                <c:pt idx="0">
                  <c:v>0</c:v>
                </c:pt>
                <c:pt idx="1">
                  <c:v>5</c:v>
                </c:pt>
                <c:pt idx="2">
                  <c:v>10</c:v>
                </c:pt>
                <c:pt idx="3">
                  <c:v>30</c:v>
                </c:pt>
                <c:pt idx="4">
                  <c:v>30</c:v>
                </c:pt>
                <c:pt idx="5">
                  <c:v>10</c:v>
                </c:pt>
                <c:pt idx="6">
                  <c:v>15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Viridans!$AE$121</c:f>
              <c:strCache>
                <c:ptCount val="1"/>
                <c:pt idx="0">
                  <c:v>Moxifloxacin</c:v>
                </c:pt>
              </c:strCache>
            </c:strRef>
          </c:tx>
          <c:spPr>
            <a:solidFill>
              <a:srgbClr val="FF990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Viridans!$AE$122:$AE$137</c:f>
              <c:numCache>
                <c:formatCode>0.00</c:formatCode>
                <c:ptCount val="16"/>
                <c:pt idx="0">
                  <c:v>0</c:v>
                </c:pt>
                <c:pt idx="1">
                  <c:v>0</c:v>
                </c:pt>
                <c:pt idx="2">
                  <c:v>10</c:v>
                </c:pt>
                <c:pt idx="3">
                  <c:v>25</c:v>
                </c:pt>
                <c:pt idx="4">
                  <c:v>50</c:v>
                </c:pt>
                <c:pt idx="5">
                  <c:v>0</c:v>
                </c:pt>
                <c:pt idx="6">
                  <c:v>5</c:v>
                </c:pt>
                <c:pt idx="7">
                  <c:v>0</c:v>
                </c:pt>
                <c:pt idx="8">
                  <c:v>5</c:v>
                </c:pt>
                <c:pt idx="9">
                  <c:v>0</c:v>
                </c:pt>
                <c:pt idx="10">
                  <c:v>0</c:v>
                </c:pt>
                <c:pt idx="11">
                  <c:v>0</c:v>
                </c:pt>
                <c:pt idx="12">
                  <c:v>5</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Viridans!$AF$121</c:f>
              <c:strCache>
                <c:ptCount val="1"/>
                <c:pt idx="0">
                  <c:v>Clindamycin</c:v>
                </c:pt>
              </c:strCache>
            </c:strRef>
          </c:tx>
          <c:spPr>
            <a:solidFill>
              <a:srgbClr val="00B05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Viridans!$AF$122:$AF$137</c:f>
              <c:numCache>
                <c:formatCode>0.00</c:formatCode>
                <c:ptCount val="16"/>
                <c:pt idx="0">
                  <c:v>0</c:v>
                </c:pt>
                <c:pt idx="1">
                  <c:v>42.10526315789474</c:v>
                </c:pt>
                <c:pt idx="2">
                  <c:v>31.578947368421051</c:v>
                </c:pt>
                <c:pt idx="3">
                  <c:v>15.789473684210526</c:v>
                </c:pt>
                <c:pt idx="4">
                  <c:v>0</c:v>
                </c:pt>
                <c:pt idx="5">
                  <c:v>0</c:v>
                </c:pt>
                <c:pt idx="6">
                  <c:v>0</c:v>
                </c:pt>
                <c:pt idx="7">
                  <c:v>0</c:v>
                </c:pt>
                <c:pt idx="8">
                  <c:v>0</c:v>
                </c:pt>
                <c:pt idx="9">
                  <c:v>0</c:v>
                </c:pt>
                <c:pt idx="10">
                  <c:v>0</c:v>
                </c:pt>
                <c:pt idx="11">
                  <c:v>0</c:v>
                </c:pt>
                <c:pt idx="12">
                  <c:v>0</c:v>
                </c:pt>
                <c:pt idx="13">
                  <c:v>0</c:v>
                </c:pt>
                <c:pt idx="14">
                  <c:v>0</c:v>
                </c:pt>
                <c:pt idx="15">
                  <c:v>10.526315789473685</c:v>
                </c:pt>
              </c:numCache>
            </c:numRef>
          </c:val>
          <c:extLst>
            <c:ext xmlns:c16="http://schemas.microsoft.com/office/drawing/2014/chart" uri="{C3380CC4-5D6E-409C-BE32-E72D297353CC}">
              <c16:uniqueId val="{00000003-F5EB-4F86-BC24-476E44433DF3}"/>
            </c:ext>
          </c:extLst>
        </c:ser>
        <c:ser>
          <c:idx val="4"/>
          <c:order val="3"/>
          <c:tx>
            <c:strRef>
              <c:f>Viridans!$AG$121</c:f>
              <c:strCache>
                <c:ptCount val="1"/>
                <c:pt idx="0">
                  <c:v>Benzylpenicillin</c:v>
                </c:pt>
              </c:strCache>
            </c:strRef>
          </c:tx>
          <c:spPr>
            <a:solidFill>
              <a:srgbClr val="FF000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Viridans!$AG$122:$AG$137</c:f>
              <c:numCache>
                <c:formatCode>0.00</c:formatCode>
                <c:ptCount val="16"/>
                <c:pt idx="0">
                  <c:v>0</c:v>
                </c:pt>
                <c:pt idx="1">
                  <c:v>20</c:v>
                </c:pt>
                <c:pt idx="2">
                  <c:v>10</c:v>
                </c:pt>
                <c:pt idx="3">
                  <c:v>25</c:v>
                </c:pt>
                <c:pt idx="4">
                  <c:v>25</c:v>
                </c:pt>
                <c:pt idx="5">
                  <c:v>10</c:v>
                </c:pt>
                <c:pt idx="6">
                  <c:v>10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Viridans!$AH$121</c:f>
              <c:strCache>
                <c:ptCount val="1"/>
                <c:pt idx="0">
                  <c:v>Erythromycin</c:v>
                </c:pt>
              </c:strCache>
            </c:strRef>
          </c:tx>
          <c:spPr>
            <a:solidFill>
              <a:srgbClr val="CC00CC"/>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Viridans!$AH$122:$AH$137</c:f>
              <c:numCache>
                <c:formatCode>0.00</c:formatCode>
                <c:ptCount val="16"/>
                <c:pt idx="0">
                  <c:v>0</c:v>
                </c:pt>
                <c:pt idx="1">
                  <c:v>5</c:v>
                </c:pt>
                <c:pt idx="2">
                  <c:v>10</c:v>
                </c:pt>
                <c:pt idx="3">
                  <c:v>15</c:v>
                </c:pt>
                <c:pt idx="4">
                  <c:v>0</c:v>
                </c:pt>
                <c:pt idx="5">
                  <c:v>5</c:v>
                </c:pt>
                <c:pt idx="6">
                  <c:v>0</c:v>
                </c:pt>
                <c:pt idx="7">
                  <c:v>10</c:v>
                </c:pt>
                <c:pt idx="8">
                  <c:v>10</c:v>
                </c:pt>
                <c:pt idx="9">
                  <c:v>30</c:v>
                </c:pt>
                <c:pt idx="10">
                  <c:v>0</c:v>
                </c:pt>
                <c:pt idx="11">
                  <c:v>5</c:v>
                </c:pt>
                <c:pt idx="12">
                  <c:v>0</c:v>
                </c:pt>
                <c:pt idx="13">
                  <c:v>0</c:v>
                </c:pt>
                <c:pt idx="14">
                  <c:v>0</c:v>
                </c:pt>
                <c:pt idx="15">
                  <c:v>10</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4207488"/>
        <c:axId val="124209408"/>
        <c:axId val="123235840"/>
      </c:bar3DChart>
      <c:catAx>
        <c:axId val="12420748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4209408"/>
        <c:crosses val="autoZero"/>
        <c:auto val="1"/>
        <c:lblAlgn val="ctr"/>
        <c:lblOffset val="100"/>
        <c:tickLblSkip val="1"/>
        <c:noMultiLvlLbl val="0"/>
      </c:catAx>
      <c:valAx>
        <c:axId val="124209408"/>
        <c:scaling>
          <c:orientation val="minMax"/>
        </c:scaling>
        <c:delete val="0"/>
        <c:axPos val="l"/>
        <c:majorGridlines/>
        <c:numFmt formatCode="0.00" sourceLinked="1"/>
        <c:majorTickMark val="out"/>
        <c:minorTickMark val="none"/>
        <c:tickLblPos val="nextTo"/>
        <c:crossAx val="124207488"/>
        <c:crossesAt val="1"/>
        <c:crossBetween val="between"/>
      </c:valAx>
      <c:serAx>
        <c:axId val="123235840"/>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420940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Viridans!$AD$150</c:f>
              <c:strCache>
                <c:ptCount val="1"/>
                <c:pt idx="0">
                  <c:v>Cefuroxim</c:v>
                </c:pt>
              </c:strCache>
            </c:strRef>
          </c:tx>
          <c:spPr>
            <a:solidFill>
              <a:srgbClr val="FFCC99"/>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Viridans!$AD$151:$AD$166</c:f>
              <c:numCache>
                <c:formatCode>0.00</c:formatCode>
                <c:ptCount val="16"/>
                <c:pt idx="0">
                  <c:v>0</c:v>
                </c:pt>
                <c:pt idx="1">
                  <c:v>35.294117647058826</c:v>
                </c:pt>
                <c:pt idx="2">
                  <c:v>23.529411764705884</c:v>
                </c:pt>
                <c:pt idx="3">
                  <c:v>0</c:v>
                </c:pt>
                <c:pt idx="4">
                  <c:v>17.647058823529413</c:v>
                </c:pt>
                <c:pt idx="5">
                  <c:v>23.529411764705884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Viridans!$AE$150</c:f>
              <c:strCache>
                <c:ptCount val="1"/>
                <c:pt idx="0">
                  <c:v>Moxifloxacin</c:v>
                </c:pt>
              </c:strCache>
            </c:strRef>
          </c:tx>
          <c:spPr>
            <a:solidFill>
              <a:srgbClr val="FF990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Viridans!$AE$151:$AE$166</c:f>
              <c:numCache>
                <c:formatCode>0.00</c:formatCode>
                <c:ptCount val="16"/>
                <c:pt idx="0">
                  <c:v>0</c:v>
                </c:pt>
                <c:pt idx="1">
                  <c:v>0</c:v>
                </c:pt>
                <c:pt idx="2">
                  <c:v>6.25</c:v>
                </c:pt>
                <c:pt idx="3">
                  <c:v>37.5</c:v>
                </c:pt>
                <c:pt idx="4">
                  <c:v>43.75</c:v>
                </c:pt>
                <c:pt idx="5">
                  <c:v>6.25</c:v>
                </c:pt>
                <c:pt idx="6">
                  <c:v>0</c:v>
                </c:pt>
                <c:pt idx="7">
                  <c:v>0</c:v>
                </c:pt>
                <c:pt idx="8">
                  <c:v>0</c:v>
                </c:pt>
                <c:pt idx="9">
                  <c:v>0</c:v>
                </c:pt>
                <c:pt idx="10">
                  <c:v>0</c:v>
                </c:pt>
                <c:pt idx="11">
                  <c:v>6.25</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Viridans!$AF$150</c:f>
              <c:strCache>
                <c:ptCount val="1"/>
                <c:pt idx="0">
                  <c:v>Clindamycin</c:v>
                </c:pt>
              </c:strCache>
            </c:strRef>
          </c:tx>
          <c:spPr>
            <a:solidFill>
              <a:srgbClr val="00B05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Viridans!$AF$151:$AF$166</c:f>
              <c:numCache>
                <c:formatCode>0.00</c:formatCode>
                <c:ptCount val="16"/>
                <c:pt idx="0">
                  <c:v>0</c:v>
                </c:pt>
                <c:pt idx="1">
                  <c:v>25</c:v>
                </c:pt>
                <c:pt idx="2">
                  <c:v>31.25</c:v>
                </c:pt>
                <c:pt idx="3">
                  <c:v>37.5</c:v>
                </c:pt>
                <c:pt idx="4">
                  <c:v>6.25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5EB-4F86-BC24-476E44433DF3}"/>
            </c:ext>
          </c:extLst>
        </c:ser>
        <c:ser>
          <c:idx val="4"/>
          <c:order val="3"/>
          <c:tx>
            <c:strRef>
              <c:f>Viridans!$AG$150</c:f>
              <c:strCache>
                <c:ptCount val="1"/>
                <c:pt idx="0">
                  <c:v>Benzylpenicillin</c:v>
                </c:pt>
              </c:strCache>
            </c:strRef>
          </c:tx>
          <c:spPr>
            <a:solidFill>
              <a:srgbClr val="FF000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Viridans!$AG$151:$AG$166</c:f>
              <c:numCache>
                <c:formatCode>0.00</c:formatCode>
                <c:ptCount val="16"/>
                <c:pt idx="0">
                  <c:v>0</c:v>
                </c:pt>
                <c:pt idx="1">
                  <c:v>13.333333333333334</c:v>
                </c:pt>
                <c:pt idx="2">
                  <c:v>33.333333333333336</c:v>
                </c:pt>
                <c:pt idx="3">
                  <c:v>20</c:v>
                </c:pt>
                <c:pt idx="4">
                  <c:v>20</c:v>
                </c:pt>
                <c:pt idx="5">
                  <c:v>13.333333333333334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Viridans!$AH$150</c:f>
              <c:strCache>
                <c:ptCount val="1"/>
                <c:pt idx="0">
                  <c:v>Erythromycin</c:v>
                </c:pt>
              </c:strCache>
            </c:strRef>
          </c:tx>
          <c:spPr>
            <a:solidFill>
              <a:srgbClr val="CC00CC"/>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Viridans!$AH$151:$AH$166</c:f>
              <c:numCache>
                <c:formatCode>0.00</c:formatCode>
                <c:ptCount val="16"/>
                <c:pt idx="0">
                  <c:v>0</c:v>
                </c:pt>
                <c:pt idx="1">
                  <c:v>6.666666666666667</c:v>
                </c:pt>
                <c:pt idx="2">
                  <c:v>13.333333333333334</c:v>
                </c:pt>
                <c:pt idx="3">
                  <c:v>20</c:v>
                </c:pt>
                <c:pt idx="4">
                  <c:v>26.666666666666668</c:v>
                </c:pt>
                <c:pt idx="5">
                  <c:v>0</c:v>
                </c:pt>
                <c:pt idx="6">
                  <c:v>0</c:v>
                </c:pt>
                <c:pt idx="7">
                  <c:v>6.666666666666667</c:v>
                </c:pt>
                <c:pt idx="8">
                  <c:v>13.333333333333334</c:v>
                </c:pt>
                <c:pt idx="9">
                  <c:v>6.666666666666667</c:v>
                </c:pt>
                <c:pt idx="10">
                  <c:v>6.666666666666667</c:v>
                </c:pt>
                <c:pt idx="11">
                  <c:v>0</c:v>
                </c:pt>
                <c:pt idx="12">
                  <c:v>0</c:v>
                </c:pt>
                <c:pt idx="13">
                  <c:v>0</c:v>
                </c:pt>
                <c:pt idx="14">
                  <c:v>0</c:v>
                </c:pt>
                <c:pt idx="15">
                  <c:v>0</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4134144"/>
        <c:axId val="124136064"/>
        <c:axId val="124213888"/>
      </c:bar3DChart>
      <c:catAx>
        <c:axId val="12413414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4136064"/>
        <c:crosses val="autoZero"/>
        <c:auto val="1"/>
        <c:lblAlgn val="ctr"/>
        <c:lblOffset val="100"/>
        <c:tickLblSkip val="1"/>
        <c:noMultiLvlLbl val="0"/>
      </c:catAx>
      <c:valAx>
        <c:axId val="124136064"/>
        <c:scaling>
          <c:orientation val="minMax"/>
        </c:scaling>
        <c:delete val="0"/>
        <c:axPos val="l"/>
        <c:majorGridlines/>
        <c:numFmt formatCode="0.00" sourceLinked="1"/>
        <c:majorTickMark val="out"/>
        <c:minorTickMark val="none"/>
        <c:tickLblPos val="nextTo"/>
        <c:crossAx val="124134144"/>
        <c:crossesAt val="1"/>
        <c:crossBetween val="between"/>
      </c:valAx>
      <c:serAx>
        <c:axId val="12421388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41360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Haemo!$AE$4</c:f>
              <c:strCache>
                <c:ptCount val="1"/>
                <c:pt idx="0">
                  <c:v>Ampicillin</c:v>
                </c:pt>
              </c:strCache>
            </c:strRef>
          </c:tx>
          <c:spPr>
            <a:solidFill>
              <a:srgbClr val="FF5050"/>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Haemo!$AE$5:$AE$20</c:f>
              <c:numCache>
                <c:formatCode>0.00</c:formatCode>
                <c:ptCount val="16"/>
                <c:pt idx="0">
                  <c:v>0</c:v>
                </c:pt>
                <c:pt idx="1">
                  <c:v>5.4054054054054053</c:v>
                </c:pt>
                <c:pt idx="2">
                  <c:v>2.7027027027027026</c:v>
                </c:pt>
                <c:pt idx="3">
                  <c:v>16.216216216216218</c:v>
                </c:pt>
                <c:pt idx="4">
                  <c:v>48.648648648648646</c:v>
                </c:pt>
                <c:pt idx="5">
                  <c:v>18.918918918918919</c:v>
                </c:pt>
                <c:pt idx="6">
                  <c:v>5.4054054054054053</c:v>
                </c:pt>
                <c:pt idx="7">
                  <c:v>2.7027027027027026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A6EE-4172-A140-7CF3C2296628}"/>
            </c:ext>
          </c:extLst>
        </c:ser>
        <c:ser>
          <c:idx val="5"/>
          <c:order val="1"/>
          <c:tx>
            <c:strRef>
              <c:f>Haemo!$AF$4</c:f>
              <c:strCache>
                <c:ptCount val="1"/>
                <c:pt idx="0">
                  <c:v>Ampicillin/ Sulbactam</c:v>
                </c:pt>
              </c:strCache>
            </c:strRef>
          </c:tx>
          <c:spPr>
            <a:solidFill>
              <a:srgbClr val="660066"/>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Haemo!$AF$5:$AF$20</c:f>
              <c:numCache>
                <c:formatCode>0.00</c:formatCode>
                <c:ptCount val="16"/>
                <c:pt idx="0">
                  <c:v>0</c:v>
                </c:pt>
                <c:pt idx="1">
                  <c:v>5.4054054054054053</c:v>
                </c:pt>
                <c:pt idx="2">
                  <c:v>2.7027027027027026</c:v>
                </c:pt>
                <c:pt idx="3">
                  <c:v>10.810810810810811</c:v>
                </c:pt>
                <c:pt idx="4">
                  <c:v>56.756756756756758</c:v>
                </c:pt>
                <c:pt idx="5">
                  <c:v>16.216216216216218</c:v>
                </c:pt>
                <c:pt idx="6">
                  <c:v>8.1081081081081088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Haemo!$AG$4</c:f>
              <c:strCache>
                <c:ptCount val="1"/>
                <c:pt idx="0">
                  <c:v>Cefotaxim</c:v>
                </c:pt>
              </c:strCache>
            </c:strRef>
          </c:tx>
          <c:spPr>
            <a:solidFill>
              <a:srgbClr val="FF66FF"/>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Haemo!$AG$5:$AG$20</c:f>
              <c:numCache>
                <c:formatCode>0.00</c:formatCode>
                <c:ptCount val="16"/>
                <c:pt idx="0">
                  <c:v>0</c:v>
                </c:pt>
                <c:pt idx="1">
                  <c:v>94.594594594594597</c:v>
                </c:pt>
                <c:pt idx="2">
                  <c:v>0</c:v>
                </c:pt>
                <c:pt idx="3">
                  <c:v>2.7027027027027026</c:v>
                </c:pt>
                <c:pt idx="4">
                  <c:v>0</c:v>
                </c:pt>
                <c:pt idx="5">
                  <c:v>2.7027027027027026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Haemo!$AH$4</c:f>
              <c:strCache>
                <c:ptCount val="1"/>
                <c:pt idx="0">
                  <c:v>Cefuroxim</c:v>
                </c:pt>
              </c:strCache>
            </c:strRef>
          </c:tx>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Haemo!$AH$5:$AH$20</c:f>
              <c:numCache>
                <c:formatCode>0.00</c:formatCode>
                <c:ptCount val="16"/>
                <c:pt idx="0">
                  <c:v>0</c:v>
                </c:pt>
                <c:pt idx="1">
                  <c:v>5.4054054054054053</c:v>
                </c:pt>
                <c:pt idx="2">
                  <c:v>0</c:v>
                </c:pt>
                <c:pt idx="3">
                  <c:v>10.810810810810811</c:v>
                </c:pt>
                <c:pt idx="4">
                  <c:v>16.216216216216218</c:v>
                </c:pt>
                <c:pt idx="5">
                  <c:v>40.54054054054054</c:v>
                </c:pt>
                <c:pt idx="6">
                  <c:v>21.621621621621621</c:v>
                </c:pt>
                <c:pt idx="7">
                  <c:v>2.7027027027027026</c:v>
                </c:pt>
                <c:pt idx="8">
                  <c:v>2.7027027027027026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Haemo!$AI$4</c:f>
              <c:strCache>
                <c:ptCount val="1"/>
                <c:pt idx="0">
                  <c:v>Ciprofloxacin</c:v>
                </c:pt>
              </c:strCache>
            </c:strRef>
          </c:tx>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Haemo!$AI$5:$AI$20</c:f>
              <c:numCache>
                <c:formatCode>0.00</c:formatCode>
                <c:ptCount val="16"/>
                <c:pt idx="0">
                  <c:v>0</c:v>
                </c:pt>
                <c:pt idx="1">
                  <c:v>86.486486486486484</c:v>
                </c:pt>
                <c:pt idx="2">
                  <c:v>5.4054054054054053</c:v>
                </c:pt>
                <c:pt idx="3">
                  <c:v>5.4054054054054053</c:v>
                </c:pt>
                <c:pt idx="4">
                  <c:v>0</c:v>
                </c:pt>
                <c:pt idx="5">
                  <c:v>0</c:v>
                </c:pt>
                <c:pt idx="6">
                  <c:v>0</c:v>
                </c:pt>
                <c:pt idx="7">
                  <c:v>0</c:v>
                </c:pt>
                <c:pt idx="8">
                  <c:v>2.7027027027027026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DFB-40EF-9936-C16104F42546}"/>
            </c:ext>
          </c:extLst>
        </c:ser>
        <c:dLbls>
          <c:showLegendKey val="0"/>
          <c:showVal val="0"/>
          <c:showCatName val="0"/>
          <c:showSerName val="0"/>
          <c:showPercent val="0"/>
          <c:showBubbleSize val="0"/>
        </c:dLbls>
        <c:gapWidth val="150"/>
        <c:shape val="box"/>
        <c:axId val="32076928"/>
        <c:axId val="32078848"/>
        <c:axId val="124147904"/>
      </c:bar3DChart>
      <c:catAx>
        <c:axId val="32076928"/>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078848"/>
        <c:crosses val="autoZero"/>
        <c:auto val="1"/>
        <c:lblAlgn val="ctr"/>
        <c:lblOffset val="100"/>
        <c:tickLblSkip val="1"/>
        <c:noMultiLvlLbl val="0"/>
      </c:catAx>
      <c:valAx>
        <c:axId val="32078848"/>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076928"/>
        <c:crosses val="autoZero"/>
        <c:crossBetween val="between"/>
      </c:valAx>
      <c:serAx>
        <c:axId val="124147904"/>
        <c:scaling>
          <c:orientation val="minMax"/>
        </c:scaling>
        <c:delete val="0"/>
        <c:axPos val="b"/>
        <c:majorTickMark val="out"/>
        <c:minorTickMark val="none"/>
        <c:tickLblPos val="nextTo"/>
        <c:txPr>
          <a:bodyPr rot="1500000" vert="horz" anchor="ctr" anchorCtr="0"/>
          <a:lstStyle/>
          <a:p>
            <a:pPr>
              <a:defRPr sz="1200"/>
            </a:pPr>
            <a:endParaRPr lang="de-DE"/>
          </a:p>
        </c:txPr>
        <c:crossAx val="3207884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5"/>
          <c:order val="0"/>
          <c:tx>
            <c:strRef>
              <c:f>Haemo!$AE$35</c:f>
              <c:strCache>
                <c:ptCount val="1"/>
                <c:pt idx="0">
                  <c:v>Ampicillin</c:v>
                </c:pt>
              </c:strCache>
            </c:strRef>
          </c:tx>
          <c:spPr>
            <a:solidFill>
              <a:srgbClr val="660066"/>
            </a:solidFill>
          </c:spPr>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Haemo!$AE$36:$AE$51</c:f>
              <c:numCache>
                <c:formatCode>0.00</c:formatCode>
                <c:ptCount val="16"/>
                <c:pt idx="0">
                  <c:v>0</c:v>
                </c:pt>
                <c:pt idx="1">
                  <c:v>4.2372881355932206</c:v>
                </c:pt>
                <c:pt idx="2">
                  <c:v>5.0847457627118642</c:v>
                </c:pt>
                <c:pt idx="3">
                  <c:v>21.1864406779661</c:v>
                </c:pt>
                <c:pt idx="4">
                  <c:v>29.661016949152543</c:v>
                </c:pt>
                <c:pt idx="5">
                  <c:v>22.033898305084747</c:v>
                </c:pt>
                <c:pt idx="6">
                  <c:v>7.6271186440677967</c:v>
                </c:pt>
                <c:pt idx="7">
                  <c:v>2.5423728813559321</c:v>
                </c:pt>
                <c:pt idx="8">
                  <c:v>0</c:v>
                </c:pt>
                <c:pt idx="9">
                  <c:v>0.84745762711864403</c:v>
                </c:pt>
                <c:pt idx="10">
                  <c:v>0</c:v>
                </c:pt>
                <c:pt idx="11">
                  <c:v>3.3898305084745761</c:v>
                </c:pt>
                <c:pt idx="12">
                  <c:v>0.84745762711864403</c:v>
                </c:pt>
                <c:pt idx="13">
                  <c:v>0.84745762711864403</c:v>
                </c:pt>
                <c:pt idx="14">
                  <c:v>0</c:v>
                </c:pt>
                <c:pt idx="15">
                  <c:v>1.6949152542372881</c:v>
                </c:pt>
              </c:numCache>
            </c:numRef>
          </c:val>
          <c:extLst>
            <c:ext xmlns:c16="http://schemas.microsoft.com/office/drawing/2014/chart" uri="{C3380CC4-5D6E-409C-BE32-E72D297353CC}">
              <c16:uniqueId val="{00000005-A6EE-4172-A140-7CF3C2296628}"/>
            </c:ext>
          </c:extLst>
        </c:ser>
        <c:ser>
          <c:idx val="7"/>
          <c:order val="1"/>
          <c:tx>
            <c:strRef>
              <c:f>Haemo!$AF$35</c:f>
              <c:strCache>
                <c:ptCount val="1"/>
                <c:pt idx="0">
                  <c:v>Ampicillin/ Sulbactam</c:v>
                </c:pt>
              </c:strCache>
            </c:strRef>
          </c:tx>
          <c:spPr>
            <a:solidFill>
              <a:srgbClr val="FF66FF"/>
            </a:solidFill>
          </c:spPr>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Haemo!$AF$36:$AF$51</c:f>
              <c:numCache>
                <c:formatCode>0.00</c:formatCode>
                <c:ptCount val="16"/>
                <c:pt idx="0">
                  <c:v>0</c:v>
                </c:pt>
                <c:pt idx="1">
                  <c:v>3.3898305084745761</c:v>
                </c:pt>
                <c:pt idx="2">
                  <c:v>6.7796610169491522</c:v>
                </c:pt>
                <c:pt idx="3">
                  <c:v>21.1864406779661</c:v>
                </c:pt>
                <c:pt idx="4">
                  <c:v>32.203389830508478</c:v>
                </c:pt>
                <c:pt idx="5">
                  <c:v>26.271186440677965</c:v>
                </c:pt>
                <c:pt idx="6">
                  <c:v>7.6271186440677967</c:v>
                </c:pt>
                <c:pt idx="7">
                  <c:v>1.6949152542372881</c:v>
                </c:pt>
                <c:pt idx="8">
                  <c:v>0</c:v>
                </c:pt>
                <c:pt idx="9">
                  <c:v>0</c:v>
                </c:pt>
                <c:pt idx="10">
                  <c:v>0</c:v>
                </c:pt>
                <c:pt idx="11">
                  <c:v>0</c:v>
                </c:pt>
                <c:pt idx="12">
                  <c:v>0</c:v>
                </c:pt>
                <c:pt idx="13">
                  <c:v>0</c:v>
                </c:pt>
                <c:pt idx="14">
                  <c:v>0</c:v>
                </c:pt>
                <c:pt idx="15">
                  <c:v>0.84745762711864403</c:v>
                </c:pt>
              </c:numCache>
            </c:numRef>
          </c:val>
          <c:extLst>
            <c:ext xmlns:c16="http://schemas.microsoft.com/office/drawing/2014/chart" uri="{C3380CC4-5D6E-409C-BE32-E72D297353CC}">
              <c16:uniqueId val="{00000007-A6EE-4172-A140-7CF3C2296628}"/>
            </c:ext>
          </c:extLst>
        </c:ser>
        <c:ser>
          <c:idx val="18"/>
          <c:order val="2"/>
          <c:tx>
            <c:strRef>
              <c:f>Haemo!$AG$35</c:f>
              <c:strCache>
                <c:ptCount val="1"/>
                <c:pt idx="0">
                  <c:v>Cefotaxim</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Haemo!$AG$36:$AG$51</c:f>
              <c:numCache>
                <c:formatCode>0.00</c:formatCode>
                <c:ptCount val="16"/>
                <c:pt idx="0">
                  <c:v>0</c:v>
                </c:pt>
                <c:pt idx="1">
                  <c:v>83.193277310924373</c:v>
                </c:pt>
                <c:pt idx="2">
                  <c:v>10.084033613445378</c:v>
                </c:pt>
                <c:pt idx="3">
                  <c:v>5.0420168067226889</c:v>
                </c:pt>
                <c:pt idx="4">
                  <c:v>0</c:v>
                </c:pt>
                <c:pt idx="5">
                  <c:v>0.84033613445378152</c:v>
                </c:pt>
                <c:pt idx="6">
                  <c:v>0.84033613445378152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3"/>
          <c:tx>
            <c:strRef>
              <c:f>Haemo!$AH$35</c:f>
              <c:strCache>
                <c:ptCount val="1"/>
                <c:pt idx="0">
                  <c:v>Cefuroxim</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Haemo!$AH$36:$AH$51</c:f>
              <c:numCache>
                <c:formatCode>0.00</c:formatCode>
                <c:ptCount val="16"/>
                <c:pt idx="0">
                  <c:v>0</c:v>
                </c:pt>
                <c:pt idx="1">
                  <c:v>0.84033613445378152</c:v>
                </c:pt>
                <c:pt idx="2">
                  <c:v>5.882352941176471</c:v>
                </c:pt>
                <c:pt idx="3">
                  <c:v>8.4033613445378155</c:v>
                </c:pt>
                <c:pt idx="4">
                  <c:v>12.605042016806722</c:v>
                </c:pt>
                <c:pt idx="5">
                  <c:v>36.134453781512605</c:v>
                </c:pt>
                <c:pt idx="6">
                  <c:v>28.571428571428573</c:v>
                </c:pt>
                <c:pt idx="7">
                  <c:v>5.0420168067226889</c:v>
                </c:pt>
                <c:pt idx="8">
                  <c:v>2.5210084033613445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612A-4CD4-A52C-8F3339DCCCCF}"/>
            </c:ext>
          </c:extLst>
        </c:ser>
        <c:ser>
          <c:idx val="0"/>
          <c:order val="4"/>
          <c:tx>
            <c:strRef>
              <c:f>Haemo!$AI$35</c:f>
              <c:strCache>
                <c:ptCount val="1"/>
                <c:pt idx="0">
                  <c:v>Ciprofloxacin</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Haemo!$AI$36:$AI$51</c:f>
              <c:numCache>
                <c:formatCode>0.00</c:formatCode>
                <c:ptCount val="16"/>
                <c:pt idx="0">
                  <c:v>0</c:v>
                </c:pt>
                <c:pt idx="1">
                  <c:v>92.436974789915965</c:v>
                </c:pt>
                <c:pt idx="2">
                  <c:v>3.3613445378151261</c:v>
                </c:pt>
                <c:pt idx="3">
                  <c:v>1.680672268907563</c:v>
                </c:pt>
                <c:pt idx="4">
                  <c:v>0</c:v>
                </c:pt>
                <c:pt idx="5">
                  <c:v>2.5210084033613445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612A-4CD4-A52C-8F3339DCCCCF}"/>
            </c:ext>
          </c:extLst>
        </c:ser>
        <c:dLbls>
          <c:showLegendKey val="0"/>
          <c:showVal val="0"/>
          <c:showCatName val="0"/>
          <c:showSerName val="0"/>
          <c:showPercent val="0"/>
          <c:showBubbleSize val="0"/>
        </c:dLbls>
        <c:gapWidth val="150"/>
        <c:shape val="box"/>
        <c:axId val="32137984"/>
        <c:axId val="32139904"/>
        <c:axId val="32081664"/>
      </c:bar3DChart>
      <c:catAx>
        <c:axId val="3213798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139904"/>
        <c:crosses val="autoZero"/>
        <c:auto val="1"/>
        <c:lblAlgn val="ctr"/>
        <c:lblOffset val="100"/>
        <c:tickLblSkip val="1"/>
        <c:noMultiLvlLbl val="0"/>
      </c:catAx>
      <c:valAx>
        <c:axId val="3213990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137984"/>
        <c:crosses val="autoZero"/>
        <c:crossBetween val="between"/>
      </c:valAx>
      <c:serAx>
        <c:axId val="32081664"/>
        <c:scaling>
          <c:orientation val="minMax"/>
        </c:scaling>
        <c:delete val="0"/>
        <c:axPos val="b"/>
        <c:majorTickMark val="out"/>
        <c:minorTickMark val="none"/>
        <c:tickLblPos val="nextTo"/>
        <c:txPr>
          <a:bodyPr rot="1500000" vert="horz" anchor="ctr" anchorCtr="0"/>
          <a:lstStyle/>
          <a:p>
            <a:pPr>
              <a:defRPr sz="1200"/>
            </a:pPr>
            <a:endParaRPr lang="de-DE"/>
          </a:p>
        </c:txPr>
        <c:crossAx val="321399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Haemo!$AE$66</c:f>
              <c:strCache>
                <c:ptCount val="1"/>
                <c:pt idx="0">
                  <c:v>Ampicillin</c:v>
                </c:pt>
              </c:strCache>
            </c:strRef>
          </c:tx>
          <c:spPr>
            <a:solidFill>
              <a:srgbClr val="FF5050"/>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Haemo!$AE$67:$AE$82</c:f>
              <c:numCache>
                <c:formatCode>0.00</c:formatCode>
                <c:ptCount val="16"/>
                <c:pt idx="0">
                  <c:v>0</c:v>
                </c:pt>
                <c:pt idx="1">
                  <c:v>5.5555555555555554</c:v>
                </c:pt>
                <c:pt idx="2">
                  <c:v>2.7777777777777777</c:v>
                </c:pt>
                <c:pt idx="3">
                  <c:v>30.555555555555557</c:v>
                </c:pt>
                <c:pt idx="4">
                  <c:v>47.222222222222221</c:v>
                </c:pt>
                <c:pt idx="5">
                  <c:v>8.3333333333333339</c:v>
                </c:pt>
                <c:pt idx="6">
                  <c:v>5.5555555555555554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A6EE-4172-A140-7CF3C2296628}"/>
            </c:ext>
          </c:extLst>
        </c:ser>
        <c:ser>
          <c:idx val="5"/>
          <c:order val="1"/>
          <c:tx>
            <c:strRef>
              <c:f>Haemo!$AF$66</c:f>
              <c:strCache>
                <c:ptCount val="1"/>
                <c:pt idx="0">
                  <c:v>Ampicillin/ Sulbactam</c:v>
                </c:pt>
              </c:strCache>
            </c:strRef>
          </c:tx>
          <c:spPr>
            <a:solidFill>
              <a:srgbClr val="660066"/>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Haemo!$AF$67:$AF$82</c:f>
              <c:numCache>
                <c:formatCode>0.00</c:formatCode>
                <c:ptCount val="16"/>
                <c:pt idx="0">
                  <c:v>0</c:v>
                </c:pt>
                <c:pt idx="1">
                  <c:v>5.5555555555555554</c:v>
                </c:pt>
                <c:pt idx="2">
                  <c:v>2.7777777777777777</c:v>
                </c:pt>
                <c:pt idx="3">
                  <c:v>36.111111111111114</c:v>
                </c:pt>
                <c:pt idx="4">
                  <c:v>41.666666666666664</c:v>
                </c:pt>
                <c:pt idx="5">
                  <c:v>8.3333333333333339</c:v>
                </c:pt>
                <c:pt idx="6">
                  <c:v>5.5555555555555554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Haemo!$AG$66</c:f>
              <c:strCache>
                <c:ptCount val="1"/>
                <c:pt idx="0">
                  <c:v>Cefotaxim</c:v>
                </c:pt>
              </c:strCache>
            </c:strRef>
          </c:tx>
          <c:spPr>
            <a:solidFill>
              <a:srgbClr val="FF66FF"/>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Haemo!$AG$67:$AG$82</c:f>
              <c:numCache>
                <c:formatCode>0.00</c:formatCode>
                <c:ptCount val="16"/>
                <c:pt idx="0">
                  <c:v>0</c:v>
                </c:pt>
                <c:pt idx="1">
                  <c:v>94.444444444444443</c:v>
                </c:pt>
                <c:pt idx="2">
                  <c:v>2.7777777777777777</c:v>
                </c:pt>
                <c:pt idx="3">
                  <c:v>0</c:v>
                </c:pt>
                <c:pt idx="4">
                  <c:v>2.7777777777777777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Haemo!$AH$66</c:f>
              <c:strCache>
                <c:ptCount val="1"/>
                <c:pt idx="0">
                  <c:v>Cefuroxim</c:v>
                </c:pt>
              </c:strCache>
            </c:strRef>
          </c:tx>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Haemo!$AH$67:$AH$82</c:f>
              <c:numCache>
                <c:formatCode>0.00</c:formatCode>
                <c:ptCount val="16"/>
                <c:pt idx="0">
                  <c:v>0</c:v>
                </c:pt>
                <c:pt idx="1">
                  <c:v>11.111111111111111</c:v>
                </c:pt>
                <c:pt idx="2">
                  <c:v>11.111111111111111</c:v>
                </c:pt>
                <c:pt idx="3">
                  <c:v>25</c:v>
                </c:pt>
                <c:pt idx="4">
                  <c:v>27.777777777777779</c:v>
                </c:pt>
                <c:pt idx="5">
                  <c:v>8.3333333333333339</c:v>
                </c:pt>
                <c:pt idx="6">
                  <c:v>13.888888888888889</c:v>
                </c:pt>
                <c:pt idx="7">
                  <c:v>0</c:v>
                </c:pt>
                <c:pt idx="8">
                  <c:v>0</c:v>
                </c:pt>
                <c:pt idx="9">
                  <c:v>0</c:v>
                </c:pt>
                <c:pt idx="10">
                  <c:v>2.7777777777777777</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Haemo!$AI$66</c:f>
              <c:strCache>
                <c:ptCount val="1"/>
                <c:pt idx="0">
                  <c:v>Ciprofloxacin</c:v>
                </c:pt>
              </c:strCache>
            </c:strRef>
          </c:tx>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Haemo!$AI$67:$AI$82</c:f>
              <c:numCache>
                <c:formatCode>0.00</c:formatCode>
                <c:ptCount val="16"/>
                <c:pt idx="0">
                  <c:v>0</c:v>
                </c:pt>
                <c:pt idx="1">
                  <c:v>47.222222222222221</c:v>
                </c:pt>
                <c:pt idx="2">
                  <c:v>33.333333333333336</c:v>
                </c:pt>
                <c:pt idx="3">
                  <c:v>2.7777777777777777</c:v>
                </c:pt>
                <c:pt idx="4">
                  <c:v>0</c:v>
                </c:pt>
                <c:pt idx="5">
                  <c:v>8.3333333333333339</c:v>
                </c:pt>
                <c:pt idx="6">
                  <c:v>2.7777777777777777</c:v>
                </c:pt>
                <c:pt idx="7">
                  <c:v>0</c:v>
                </c:pt>
                <c:pt idx="8">
                  <c:v>5.5555555555555554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DB5-4556-814A-DC377E54D4F4}"/>
            </c:ext>
          </c:extLst>
        </c:ser>
        <c:dLbls>
          <c:showLegendKey val="0"/>
          <c:showVal val="0"/>
          <c:showCatName val="0"/>
          <c:showSerName val="0"/>
          <c:showPercent val="0"/>
          <c:showBubbleSize val="0"/>
        </c:dLbls>
        <c:gapWidth val="150"/>
        <c:shape val="box"/>
        <c:axId val="32178944"/>
        <c:axId val="32180864"/>
        <c:axId val="32142208"/>
      </c:bar3DChart>
      <c:catAx>
        <c:axId val="3217894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180864"/>
        <c:crosses val="autoZero"/>
        <c:auto val="1"/>
        <c:lblAlgn val="ctr"/>
        <c:lblOffset val="100"/>
        <c:tickLblSkip val="1"/>
        <c:noMultiLvlLbl val="0"/>
      </c:catAx>
      <c:valAx>
        <c:axId val="3218086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178944"/>
        <c:crosses val="autoZero"/>
        <c:crossBetween val="between"/>
      </c:valAx>
      <c:serAx>
        <c:axId val="32142208"/>
        <c:scaling>
          <c:orientation val="minMax"/>
        </c:scaling>
        <c:delete val="0"/>
        <c:axPos val="b"/>
        <c:majorTickMark val="out"/>
        <c:minorTickMark val="none"/>
        <c:tickLblPos val="nextTo"/>
        <c:txPr>
          <a:bodyPr rot="1500000" vert="horz" anchor="ctr" anchorCtr="0"/>
          <a:lstStyle/>
          <a:p>
            <a:pPr>
              <a:defRPr sz="1200"/>
            </a:pPr>
            <a:endParaRPr lang="de-DE"/>
          </a:p>
        </c:txPr>
        <c:crossAx val="321808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Haemo!$AE$97</c:f>
              <c:strCache>
                <c:ptCount val="1"/>
                <c:pt idx="0">
                  <c:v>Ampicillin</c:v>
                </c:pt>
              </c:strCache>
            </c:strRef>
          </c:tx>
          <c:spPr>
            <a:solidFill>
              <a:srgbClr val="FF5050"/>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Haemo!$AE$98:$AE$113</c:f>
              <c:numCache>
                <c:formatCode>0.00</c:formatCode>
                <c:ptCount val="16"/>
                <c:pt idx="0">
                  <c:v>0</c:v>
                </c:pt>
                <c:pt idx="1">
                  <c:v>2.5974025974025974</c:v>
                </c:pt>
                <c:pt idx="2">
                  <c:v>0</c:v>
                </c:pt>
                <c:pt idx="3">
                  <c:v>9.0909090909090917</c:v>
                </c:pt>
                <c:pt idx="4">
                  <c:v>20.779220779220779</c:v>
                </c:pt>
                <c:pt idx="5">
                  <c:v>37.662337662337663</c:v>
                </c:pt>
                <c:pt idx="6">
                  <c:v>14.285714285714286</c:v>
                </c:pt>
                <c:pt idx="7">
                  <c:v>0</c:v>
                </c:pt>
                <c:pt idx="8">
                  <c:v>2.5974025974025974</c:v>
                </c:pt>
                <c:pt idx="9">
                  <c:v>3.8961038961038961</c:v>
                </c:pt>
                <c:pt idx="10">
                  <c:v>1.2987012987012987</c:v>
                </c:pt>
                <c:pt idx="11">
                  <c:v>0</c:v>
                </c:pt>
                <c:pt idx="12">
                  <c:v>0</c:v>
                </c:pt>
                <c:pt idx="13">
                  <c:v>1.2987012987012987</c:v>
                </c:pt>
                <c:pt idx="14">
                  <c:v>0</c:v>
                </c:pt>
                <c:pt idx="15">
                  <c:v>6.4935064935064934</c:v>
                </c:pt>
              </c:numCache>
            </c:numRef>
          </c:val>
          <c:extLst>
            <c:ext xmlns:c16="http://schemas.microsoft.com/office/drawing/2014/chart" uri="{C3380CC4-5D6E-409C-BE32-E72D297353CC}">
              <c16:uniqueId val="{00000001-A6EE-4172-A140-7CF3C2296628}"/>
            </c:ext>
          </c:extLst>
        </c:ser>
        <c:ser>
          <c:idx val="5"/>
          <c:order val="1"/>
          <c:tx>
            <c:strRef>
              <c:f>Haemo!$AF$97</c:f>
              <c:strCache>
                <c:ptCount val="1"/>
                <c:pt idx="0">
                  <c:v>Ampicillin/ Sulbactam</c:v>
                </c:pt>
              </c:strCache>
            </c:strRef>
          </c:tx>
          <c:spPr>
            <a:solidFill>
              <a:srgbClr val="660066"/>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Haemo!$AF$98:$AF$113</c:f>
              <c:numCache>
                <c:formatCode>0.00</c:formatCode>
                <c:ptCount val="16"/>
                <c:pt idx="0">
                  <c:v>0</c:v>
                </c:pt>
                <c:pt idx="1">
                  <c:v>3.8961038961038961</c:v>
                </c:pt>
                <c:pt idx="2">
                  <c:v>0</c:v>
                </c:pt>
                <c:pt idx="3">
                  <c:v>9.0909090909090917</c:v>
                </c:pt>
                <c:pt idx="4">
                  <c:v>28.571428571428573</c:v>
                </c:pt>
                <c:pt idx="5">
                  <c:v>29.870129870129869</c:v>
                </c:pt>
                <c:pt idx="6">
                  <c:v>20.779220779220779</c:v>
                </c:pt>
                <c:pt idx="7">
                  <c:v>1.2987012987012987</c:v>
                </c:pt>
                <c:pt idx="8">
                  <c:v>1.2987012987012987</c:v>
                </c:pt>
                <c:pt idx="9">
                  <c:v>2.5974025974025974</c:v>
                </c:pt>
                <c:pt idx="10">
                  <c:v>2.5974025974025974</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Haemo!$AG$97</c:f>
              <c:strCache>
                <c:ptCount val="1"/>
                <c:pt idx="0">
                  <c:v>Cefotaxim</c:v>
                </c:pt>
              </c:strCache>
            </c:strRef>
          </c:tx>
          <c:spPr>
            <a:solidFill>
              <a:srgbClr val="FF66FF"/>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Haemo!$AG$98:$AG$113</c:f>
              <c:numCache>
                <c:formatCode>0.00</c:formatCode>
                <c:ptCount val="16"/>
                <c:pt idx="0">
                  <c:v>0</c:v>
                </c:pt>
                <c:pt idx="1">
                  <c:v>77.922077922077918</c:v>
                </c:pt>
                <c:pt idx="2">
                  <c:v>5.1948051948051948</c:v>
                </c:pt>
                <c:pt idx="3">
                  <c:v>9.0909090909090917</c:v>
                </c:pt>
                <c:pt idx="4">
                  <c:v>2.5974025974025974</c:v>
                </c:pt>
                <c:pt idx="5">
                  <c:v>2.5974025974025974</c:v>
                </c:pt>
                <c:pt idx="6">
                  <c:v>2.5974025974025974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Haemo!$AH$97</c:f>
              <c:strCache>
                <c:ptCount val="1"/>
                <c:pt idx="0">
                  <c:v>Cefuroxim</c:v>
                </c:pt>
              </c:strCache>
            </c:strRef>
          </c:tx>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Haemo!$AH$98:$AH$113</c:f>
              <c:numCache>
                <c:formatCode>0.00</c:formatCode>
                <c:ptCount val="16"/>
                <c:pt idx="0">
                  <c:v>0</c:v>
                </c:pt>
                <c:pt idx="1">
                  <c:v>3.8961038961038961</c:v>
                </c:pt>
                <c:pt idx="2">
                  <c:v>1.2987012987012987</c:v>
                </c:pt>
                <c:pt idx="3">
                  <c:v>3.8961038961038961</c:v>
                </c:pt>
                <c:pt idx="4">
                  <c:v>16.883116883116884</c:v>
                </c:pt>
                <c:pt idx="5">
                  <c:v>36.363636363636367</c:v>
                </c:pt>
                <c:pt idx="6">
                  <c:v>18.181818181818183</c:v>
                </c:pt>
                <c:pt idx="7">
                  <c:v>9.0909090909090917</c:v>
                </c:pt>
                <c:pt idx="8">
                  <c:v>5.1948051948051948</c:v>
                </c:pt>
                <c:pt idx="9">
                  <c:v>1.2987012987012987</c:v>
                </c:pt>
                <c:pt idx="10">
                  <c:v>2.5974025974025974</c:v>
                </c:pt>
                <c:pt idx="11">
                  <c:v>1.2987012987012987</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Haemo!$AI$97</c:f>
              <c:strCache>
                <c:ptCount val="1"/>
                <c:pt idx="0">
                  <c:v>Ciprofloxacin</c:v>
                </c:pt>
              </c:strCache>
            </c:strRef>
          </c:tx>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Haemo!$AI$98:$AI$113</c:f>
              <c:numCache>
                <c:formatCode>0.00</c:formatCode>
                <c:ptCount val="16"/>
                <c:pt idx="0">
                  <c:v>0</c:v>
                </c:pt>
                <c:pt idx="1">
                  <c:v>80.519480519480524</c:v>
                </c:pt>
                <c:pt idx="2">
                  <c:v>7.7922077922077921</c:v>
                </c:pt>
                <c:pt idx="3">
                  <c:v>3.8961038961038961</c:v>
                </c:pt>
                <c:pt idx="4">
                  <c:v>0</c:v>
                </c:pt>
                <c:pt idx="5">
                  <c:v>5.1948051948051948</c:v>
                </c:pt>
                <c:pt idx="6">
                  <c:v>1.2987012987012987</c:v>
                </c:pt>
                <c:pt idx="7">
                  <c:v>1.2987012987012987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AA3C-43C9-9BA6-79BBACE593CF}"/>
            </c:ext>
          </c:extLst>
        </c:ser>
        <c:dLbls>
          <c:showLegendKey val="0"/>
          <c:showVal val="0"/>
          <c:showCatName val="0"/>
          <c:showSerName val="0"/>
          <c:showPercent val="0"/>
          <c:showBubbleSize val="0"/>
        </c:dLbls>
        <c:gapWidth val="150"/>
        <c:shape val="box"/>
        <c:axId val="32240384"/>
        <c:axId val="32242304"/>
        <c:axId val="32202752"/>
      </c:bar3DChart>
      <c:catAx>
        <c:axId val="3224038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242304"/>
        <c:crosses val="autoZero"/>
        <c:auto val="1"/>
        <c:lblAlgn val="ctr"/>
        <c:lblOffset val="100"/>
        <c:tickLblSkip val="1"/>
        <c:noMultiLvlLbl val="0"/>
      </c:catAx>
      <c:valAx>
        <c:axId val="3224230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240384"/>
        <c:crosses val="autoZero"/>
        <c:crossBetween val="between"/>
      </c:valAx>
      <c:serAx>
        <c:axId val="32202752"/>
        <c:scaling>
          <c:orientation val="minMax"/>
        </c:scaling>
        <c:delete val="0"/>
        <c:axPos val="b"/>
        <c:majorTickMark val="out"/>
        <c:minorTickMark val="none"/>
        <c:tickLblPos val="nextTo"/>
        <c:txPr>
          <a:bodyPr rot="1500000" vert="horz" anchor="ctr" anchorCtr="0"/>
          <a:lstStyle/>
          <a:p>
            <a:pPr>
              <a:defRPr sz="1200"/>
            </a:pPr>
            <a:endParaRPr lang="de-DE"/>
          </a:p>
        </c:txPr>
        <c:crossAx val="322423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0"/>
          <c:order val="0"/>
          <c:tx>
            <c:strRef>
              <c:f>Moraxella!$AE$4</c:f>
              <c:strCache>
                <c:ptCount val="1"/>
                <c:pt idx="0">
                  <c:v>Ampicillin</c:v>
                </c:pt>
              </c:strCache>
            </c:strRef>
          </c:tx>
          <c:spPr>
            <a:solidFill>
              <a:srgbClr val="FF0000"/>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Moraxella!$AE$5:$AE$20</c:f>
              <c:numCache>
                <c:formatCode>0.00</c:formatCode>
                <c:ptCount val="16"/>
                <c:pt idx="0">
                  <c:v>0</c:v>
                </c:pt>
                <c:pt idx="1">
                  <c:v>10.638297872340425</c:v>
                </c:pt>
                <c:pt idx="2">
                  <c:v>4.2553191489361701</c:v>
                </c:pt>
                <c:pt idx="3">
                  <c:v>10.638297872340425</c:v>
                </c:pt>
                <c:pt idx="4">
                  <c:v>8.5106382978723403</c:v>
                </c:pt>
                <c:pt idx="5">
                  <c:v>6.3829787234042552</c:v>
                </c:pt>
                <c:pt idx="6">
                  <c:v>19.148936170212767</c:v>
                </c:pt>
                <c:pt idx="7">
                  <c:v>14.893617021276595</c:v>
                </c:pt>
                <c:pt idx="8">
                  <c:v>4.2553191489361701</c:v>
                </c:pt>
                <c:pt idx="9">
                  <c:v>12.76595744680851</c:v>
                </c:pt>
                <c:pt idx="10">
                  <c:v>6.3829787234042552</c:v>
                </c:pt>
                <c:pt idx="11">
                  <c:v>2.1276595744680851</c:v>
                </c:pt>
                <c:pt idx="12">
                  <c:v>0</c:v>
                </c:pt>
                <c:pt idx="13">
                  <c:v>0</c:v>
                </c:pt>
                <c:pt idx="14">
                  <c:v>0</c:v>
                </c:pt>
                <c:pt idx="15">
                  <c:v>0</c:v>
                </c:pt>
              </c:numCache>
            </c:numRef>
          </c:val>
          <c:extLst>
            <c:ext xmlns:c16="http://schemas.microsoft.com/office/drawing/2014/chart" uri="{C3380CC4-5D6E-409C-BE32-E72D297353CC}">
              <c16:uniqueId val="{00000000-159C-47B8-AB98-7AC4BC5A8398}"/>
            </c:ext>
          </c:extLst>
        </c:ser>
        <c:ser>
          <c:idx val="1"/>
          <c:order val="1"/>
          <c:tx>
            <c:strRef>
              <c:f>Moraxella!$AF$4</c:f>
              <c:strCache>
                <c:ptCount val="1"/>
                <c:pt idx="0">
                  <c:v>Ampicillin/ Sulbactam</c:v>
                </c:pt>
              </c:strCache>
            </c:strRef>
          </c:tx>
          <c:spPr>
            <a:solidFill>
              <a:srgbClr val="FF5050"/>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Moraxella!$AF$5:$AF$20</c:f>
              <c:numCache>
                <c:formatCode>0.00</c:formatCode>
                <c:ptCount val="16"/>
                <c:pt idx="0">
                  <c:v>0</c:v>
                </c:pt>
                <c:pt idx="1">
                  <c:v>38.297872340425535</c:v>
                </c:pt>
                <c:pt idx="2">
                  <c:v>21.276595744680851</c:v>
                </c:pt>
                <c:pt idx="3">
                  <c:v>34.042553191489361</c:v>
                </c:pt>
                <c:pt idx="4">
                  <c:v>0</c:v>
                </c:pt>
                <c:pt idx="5">
                  <c:v>6.3829787234042552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59C-47B8-AB98-7AC4BC5A8398}"/>
            </c:ext>
          </c:extLst>
        </c:ser>
        <c:ser>
          <c:idx val="5"/>
          <c:order val="2"/>
          <c:tx>
            <c:strRef>
              <c:f>Moraxella!$AG$4</c:f>
              <c:strCache>
                <c:ptCount val="1"/>
                <c:pt idx="0">
                  <c:v>Cefotaxim</c:v>
                </c:pt>
              </c:strCache>
            </c:strRef>
          </c:tx>
          <c:spPr>
            <a:solidFill>
              <a:srgbClr val="660066"/>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Moraxella!$AG$5:$AG$20</c:f>
              <c:numCache>
                <c:formatCode>0.00</c:formatCode>
                <c:ptCount val="16"/>
                <c:pt idx="0">
                  <c:v>0</c:v>
                </c:pt>
                <c:pt idx="1">
                  <c:v>10.638297872340425</c:v>
                </c:pt>
                <c:pt idx="2">
                  <c:v>10.638297872340425</c:v>
                </c:pt>
                <c:pt idx="3">
                  <c:v>17.021276595744681</c:v>
                </c:pt>
                <c:pt idx="4">
                  <c:v>10.638297872340425</c:v>
                </c:pt>
                <c:pt idx="5">
                  <c:v>17.021276595744681</c:v>
                </c:pt>
                <c:pt idx="6">
                  <c:v>31.914893617021278</c:v>
                </c:pt>
                <c:pt idx="7">
                  <c:v>2.1276595744680851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159C-47B8-AB98-7AC4BC5A8398}"/>
            </c:ext>
          </c:extLst>
        </c:ser>
        <c:ser>
          <c:idx val="7"/>
          <c:order val="3"/>
          <c:tx>
            <c:strRef>
              <c:f>Moraxella!$AH$4</c:f>
              <c:strCache>
                <c:ptCount val="1"/>
                <c:pt idx="0">
                  <c:v>Cefuroxim</c:v>
                </c:pt>
              </c:strCache>
            </c:strRef>
          </c:tx>
          <c:spPr>
            <a:solidFill>
              <a:srgbClr val="FF66FF"/>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Moraxella!$AH$5:$AH$20</c:f>
              <c:numCache>
                <c:formatCode>0.00</c:formatCode>
                <c:ptCount val="16"/>
                <c:pt idx="0">
                  <c:v>0</c:v>
                </c:pt>
                <c:pt idx="1">
                  <c:v>6.3829787234042552</c:v>
                </c:pt>
                <c:pt idx="2">
                  <c:v>2.1276595744680851</c:v>
                </c:pt>
                <c:pt idx="3">
                  <c:v>2.1276595744680851</c:v>
                </c:pt>
                <c:pt idx="4">
                  <c:v>2.1276595744680851</c:v>
                </c:pt>
                <c:pt idx="5">
                  <c:v>21.276595744680851</c:v>
                </c:pt>
                <c:pt idx="6">
                  <c:v>17.021276595744681</c:v>
                </c:pt>
                <c:pt idx="7">
                  <c:v>27.659574468085108</c:v>
                </c:pt>
                <c:pt idx="8">
                  <c:v>14.893617021276595</c:v>
                </c:pt>
                <c:pt idx="9">
                  <c:v>6.3829787234042552</c:v>
                </c:pt>
                <c:pt idx="10">
                  <c:v>0</c:v>
                </c:pt>
                <c:pt idx="11">
                  <c:v>0</c:v>
                </c:pt>
                <c:pt idx="12">
                  <c:v>0</c:v>
                </c:pt>
                <c:pt idx="13">
                  <c:v>0</c:v>
                </c:pt>
                <c:pt idx="14">
                  <c:v>0</c:v>
                </c:pt>
                <c:pt idx="15">
                  <c:v>0</c:v>
                </c:pt>
              </c:numCache>
            </c:numRef>
          </c:val>
          <c:extLst>
            <c:ext xmlns:c16="http://schemas.microsoft.com/office/drawing/2014/chart" uri="{C3380CC4-5D6E-409C-BE32-E72D297353CC}">
              <c16:uniqueId val="{00000003-159C-47B8-AB98-7AC4BC5A8398}"/>
            </c:ext>
          </c:extLst>
        </c:ser>
        <c:ser>
          <c:idx val="18"/>
          <c:order val="4"/>
          <c:tx>
            <c:strRef>
              <c:f>Moraxella!$AI$4</c:f>
              <c:strCache>
                <c:ptCount val="1"/>
                <c:pt idx="0">
                  <c:v>Ciprofloxacin</c:v>
                </c:pt>
              </c:strCache>
            </c:strRef>
          </c:tx>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Moraxella!$AI$5:$AI$20</c:f>
              <c:numCache>
                <c:formatCode>0.00</c:formatCode>
                <c:ptCount val="16"/>
                <c:pt idx="0">
                  <c:v>0</c:v>
                </c:pt>
                <c:pt idx="1">
                  <c:v>85.106382978723403</c:v>
                </c:pt>
                <c:pt idx="2">
                  <c:v>10.638297872340425</c:v>
                </c:pt>
                <c:pt idx="3">
                  <c:v>2.1276595744680851</c:v>
                </c:pt>
                <c:pt idx="4">
                  <c:v>0</c:v>
                </c:pt>
                <c:pt idx="5">
                  <c:v>2.1276595744680851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159C-47B8-AB98-7AC4BC5A8398}"/>
            </c:ext>
          </c:extLst>
        </c:ser>
        <c:dLbls>
          <c:showLegendKey val="0"/>
          <c:showVal val="0"/>
          <c:showCatName val="0"/>
          <c:showSerName val="0"/>
          <c:showPercent val="0"/>
          <c:showBubbleSize val="0"/>
        </c:dLbls>
        <c:gapWidth val="150"/>
        <c:shape val="box"/>
        <c:axId val="31634944"/>
        <c:axId val="31636864"/>
        <c:axId val="32206336"/>
      </c:bar3DChart>
      <c:catAx>
        <c:axId val="3163494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1636864"/>
        <c:crosses val="autoZero"/>
        <c:auto val="1"/>
        <c:lblAlgn val="ctr"/>
        <c:lblOffset val="100"/>
        <c:tickLblSkip val="1"/>
        <c:noMultiLvlLbl val="0"/>
      </c:catAx>
      <c:valAx>
        <c:axId val="3163686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1634944"/>
        <c:crosses val="autoZero"/>
        <c:crossBetween val="between"/>
      </c:valAx>
      <c:serAx>
        <c:axId val="32206336"/>
        <c:scaling>
          <c:orientation val="minMax"/>
        </c:scaling>
        <c:delete val="0"/>
        <c:axPos val="b"/>
        <c:majorTickMark val="out"/>
        <c:minorTickMark val="none"/>
        <c:tickLblPos val="nextTo"/>
        <c:txPr>
          <a:bodyPr rot="1500000" vert="horz" anchor="ctr" anchorCtr="0"/>
          <a:lstStyle/>
          <a:p>
            <a:pPr>
              <a:defRPr sz="1200"/>
            </a:pPr>
            <a:endParaRPr lang="de-DE"/>
          </a:p>
        </c:txPr>
        <c:crossAx val="316368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Coryne!$AC$2</c:f>
              <c:strCache>
                <c:ptCount val="1"/>
                <c:pt idx="0">
                  <c:v>Cefuroxim</c:v>
                </c:pt>
              </c:strCache>
            </c:strRef>
          </c:tx>
          <c:spPr>
            <a:solidFill>
              <a:srgbClr val="0066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Coryne!$AC$3:$AC$16</c:f>
              <c:numCache>
                <c:formatCode>0.00</c:formatCode>
                <c:ptCount val="14"/>
                <c:pt idx="0">
                  <c:v>0</c:v>
                </c:pt>
                <c:pt idx="1">
                  <c:v>0</c:v>
                </c:pt>
                <c:pt idx="2">
                  <c:v>0</c:v>
                </c:pt>
                <c:pt idx="3">
                  <c:v>0</c:v>
                </c:pt>
                <c:pt idx="4">
                  <c:v>0</c:v>
                </c:pt>
                <c:pt idx="5">
                  <c:v>17.391304347826086</c:v>
                </c:pt>
                <c:pt idx="6">
                  <c:v>4.3478260869565215</c:v>
                </c:pt>
                <c:pt idx="7">
                  <c:v>17.391304347826086</c:v>
                </c:pt>
                <c:pt idx="8">
                  <c:v>8.695652173913043</c:v>
                </c:pt>
                <c:pt idx="9">
                  <c:v>17.391304347826086</c:v>
                </c:pt>
                <c:pt idx="10">
                  <c:v>21.739130434782609</c:v>
                </c:pt>
                <c:pt idx="11">
                  <c:v>0</c:v>
                </c:pt>
                <c:pt idx="12">
                  <c:v>0</c:v>
                </c:pt>
                <c:pt idx="13">
                  <c:v>13.043478260869565</c:v>
                </c:pt>
              </c:numCache>
            </c:numRef>
          </c:val>
          <c:extLst>
            <c:ext xmlns:c16="http://schemas.microsoft.com/office/drawing/2014/chart" uri="{C3380CC4-5D6E-409C-BE32-E72D297353CC}">
              <c16:uniqueId val="{00000000-549C-49A5-B7C5-9FD5C4C9FFD4}"/>
            </c:ext>
          </c:extLst>
        </c:ser>
        <c:ser>
          <c:idx val="1"/>
          <c:order val="1"/>
          <c:tx>
            <c:strRef>
              <c:f>Coryne!$AD$2</c:f>
              <c:strCache>
                <c:ptCount val="1"/>
                <c:pt idx="0">
                  <c:v>Moxifloxacin</c:v>
                </c:pt>
              </c:strCache>
            </c:strRef>
          </c:tx>
          <c:spPr>
            <a:solidFill>
              <a:srgbClr val="FFC0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Coryne!$AD$3:$AD$16</c:f>
              <c:numCache>
                <c:formatCode>0.00</c:formatCode>
                <c:ptCount val="14"/>
                <c:pt idx="0">
                  <c:v>0</c:v>
                </c:pt>
                <c:pt idx="1">
                  <c:v>0</c:v>
                </c:pt>
                <c:pt idx="2">
                  <c:v>4.3478260869565215</c:v>
                </c:pt>
                <c:pt idx="3">
                  <c:v>0</c:v>
                </c:pt>
                <c:pt idx="4">
                  <c:v>0</c:v>
                </c:pt>
                <c:pt idx="5">
                  <c:v>4.3478260869565215</c:v>
                </c:pt>
                <c:pt idx="6">
                  <c:v>0</c:v>
                </c:pt>
                <c:pt idx="7">
                  <c:v>0</c:v>
                </c:pt>
                <c:pt idx="8">
                  <c:v>0</c:v>
                </c:pt>
                <c:pt idx="9">
                  <c:v>4.3478260869565215</c:v>
                </c:pt>
                <c:pt idx="10">
                  <c:v>0</c:v>
                </c:pt>
                <c:pt idx="11">
                  <c:v>0</c:v>
                </c:pt>
                <c:pt idx="12">
                  <c:v>86.956521739130437</c:v>
                </c:pt>
                <c:pt idx="13">
                  <c:v>0</c:v>
                </c:pt>
              </c:numCache>
            </c:numRef>
          </c:val>
          <c:extLst>
            <c:ext xmlns:c16="http://schemas.microsoft.com/office/drawing/2014/chart" uri="{C3380CC4-5D6E-409C-BE32-E72D297353CC}">
              <c16:uniqueId val="{00000001-549C-49A5-B7C5-9FD5C4C9FFD4}"/>
            </c:ext>
          </c:extLst>
        </c:ser>
        <c:ser>
          <c:idx val="2"/>
          <c:order val="2"/>
          <c:tx>
            <c:strRef>
              <c:f>Coryne!$AE$2</c:f>
              <c:strCache>
                <c:ptCount val="1"/>
                <c:pt idx="0">
                  <c:v>Clindamycin</c:v>
                </c:pt>
              </c:strCache>
            </c:strRef>
          </c:tx>
          <c:spPr>
            <a:solidFill>
              <a:schemeClr val="accent3"/>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Coryne!$AE$3:$AE$16</c:f>
              <c:numCache>
                <c:formatCode>0.00</c:formatCode>
                <c:ptCount val="14"/>
                <c:pt idx="0">
                  <c:v>0</c:v>
                </c:pt>
                <c:pt idx="1">
                  <c:v>0</c:v>
                </c:pt>
                <c:pt idx="2">
                  <c:v>0</c:v>
                </c:pt>
                <c:pt idx="3">
                  <c:v>0</c:v>
                </c:pt>
                <c:pt idx="4">
                  <c:v>0</c:v>
                </c:pt>
                <c:pt idx="5">
                  <c:v>4.3478260869565215</c:v>
                </c:pt>
                <c:pt idx="6">
                  <c:v>13.043478260869565</c:v>
                </c:pt>
                <c:pt idx="7">
                  <c:v>0</c:v>
                </c:pt>
                <c:pt idx="8">
                  <c:v>0</c:v>
                </c:pt>
                <c:pt idx="9">
                  <c:v>0</c:v>
                </c:pt>
                <c:pt idx="10">
                  <c:v>0</c:v>
                </c:pt>
                <c:pt idx="11">
                  <c:v>0</c:v>
                </c:pt>
                <c:pt idx="12">
                  <c:v>0</c:v>
                </c:pt>
                <c:pt idx="13">
                  <c:v>82.608695652173907</c:v>
                </c:pt>
              </c:numCache>
            </c:numRef>
          </c:val>
          <c:extLst>
            <c:ext xmlns:c16="http://schemas.microsoft.com/office/drawing/2014/chart" uri="{C3380CC4-5D6E-409C-BE32-E72D297353CC}">
              <c16:uniqueId val="{00000002-549C-49A5-B7C5-9FD5C4C9FFD4}"/>
            </c:ext>
          </c:extLst>
        </c:ser>
        <c:ser>
          <c:idx val="3"/>
          <c:order val="3"/>
          <c:tx>
            <c:strRef>
              <c:f>Coryne!$AF$2</c:f>
              <c:strCache>
                <c:ptCount val="1"/>
                <c:pt idx="0">
                  <c:v>Linezolid</c:v>
                </c:pt>
              </c:strCache>
            </c:strRef>
          </c:tx>
          <c:spPr>
            <a:solidFill>
              <a:srgbClr val="0000CC"/>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Coryne!$AF$3:$AF$16</c:f>
              <c:numCache>
                <c:formatCode>0.00</c:formatCode>
                <c:ptCount val="14"/>
                <c:pt idx="0">
                  <c:v>0</c:v>
                </c:pt>
                <c:pt idx="1">
                  <c:v>0</c:v>
                </c:pt>
                <c:pt idx="2">
                  <c:v>4.3478260869565215</c:v>
                </c:pt>
                <c:pt idx="3">
                  <c:v>13.043478260869565</c:v>
                </c:pt>
                <c:pt idx="4">
                  <c:v>43.478260869565219</c:v>
                </c:pt>
                <c:pt idx="5">
                  <c:v>39.130434782608695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Coryne!$AG$2</c:f>
              <c:strCache>
                <c:ptCount val="1"/>
                <c:pt idx="0">
                  <c:v>Vancomycin</c:v>
                </c:pt>
              </c:strCache>
            </c:strRef>
          </c:tx>
          <c:spPr>
            <a:solidFill>
              <a:srgbClr val="FF7C8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Coryne!$AG$3:$AG$16</c:f>
              <c:numCache>
                <c:formatCode>0.00</c:formatCode>
                <c:ptCount val="14"/>
                <c:pt idx="0">
                  <c:v>0</c:v>
                </c:pt>
                <c:pt idx="1">
                  <c:v>0</c:v>
                </c:pt>
                <c:pt idx="2">
                  <c:v>4.3478260869565215</c:v>
                </c:pt>
                <c:pt idx="3">
                  <c:v>13.043478260869565</c:v>
                </c:pt>
                <c:pt idx="4">
                  <c:v>69.565217391304344</c:v>
                </c:pt>
                <c:pt idx="5">
                  <c:v>4.3478260869565215</c:v>
                </c:pt>
                <c:pt idx="6">
                  <c:v>8.695652173913043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Coryne!$AH$2</c:f>
              <c:strCache>
                <c:ptCount val="1"/>
                <c:pt idx="0">
                  <c:v>Benzylpenicillin</c:v>
                </c:pt>
              </c:strCache>
            </c:strRef>
          </c:tx>
          <c:spPr>
            <a:solidFill>
              <a:srgbClr val="FF00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Coryne!$AH$3:$AH$16</c:f>
              <c:numCache>
                <c:formatCode>0.00</c:formatCode>
                <c:ptCount val="14"/>
                <c:pt idx="0">
                  <c:v>0</c:v>
                </c:pt>
                <c:pt idx="1">
                  <c:v>0</c:v>
                </c:pt>
                <c:pt idx="2">
                  <c:v>0</c:v>
                </c:pt>
                <c:pt idx="3">
                  <c:v>8.695652173913043</c:v>
                </c:pt>
                <c:pt idx="4">
                  <c:v>13.043478260869565</c:v>
                </c:pt>
                <c:pt idx="5">
                  <c:v>8.695652173913043</c:v>
                </c:pt>
                <c:pt idx="6">
                  <c:v>0</c:v>
                </c:pt>
                <c:pt idx="7">
                  <c:v>21.739130434782609</c:v>
                </c:pt>
                <c:pt idx="8">
                  <c:v>34.782608695652172</c:v>
                </c:pt>
                <c:pt idx="9">
                  <c:v>0</c:v>
                </c:pt>
                <c:pt idx="10">
                  <c:v>0</c:v>
                </c:pt>
                <c:pt idx="11">
                  <c:v>0</c:v>
                </c:pt>
                <c:pt idx="12">
                  <c:v>0</c:v>
                </c:pt>
                <c:pt idx="13">
                  <c:v>13.043478260869565</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6584832"/>
        <c:axId val="36595200"/>
        <c:axId val="31649280"/>
      </c:bar3DChart>
      <c:catAx>
        <c:axId val="36584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95200"/>
        <c:crosses val="autoZero"/>
        <c:auto val="1"/>
        <c:lblAlgn val="ctr"/>
        <c:lblOffset val="100"/>
        <c:noMultiLvlLbl val="0"/>
      </c:catAx>
      <c:valAx>
        <c:axId val="3659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84832"/>
        <c:crosses val="autoZero"/>
        <c:crossBetween val="between"/>
      </c:valAx>
      <c:serAx>
        <c:axId val="31649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59520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5"/>
          <c:order val="0"/>
          <c:tx>
            <c:strRef>
              <c:f>Entero!$AU$266</c:f>
              <c:strCache>
                <c:ptCount val="1"/>
                <c:pt idx="0">
                  <c:v>Ampicillin</c:v>
                </c:pt>
              </c:strCache>
            </c:strRef>
          </c:tx>
          <c:spPr>
            <a:solidFill>
              <a:srgbClr val="660066"/>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Entero!$AU$267:$AU$282</c:f>
              <c:numCache>
                <c:formatCode>0.00</c:formatCode>
                <c:ptCount val="16"/>
                <c:pt idx="0">
                  <c:v>0</c:v>
                </c:pt>
                <c:pt idx="1">
                  <c:v>0</c:v>
                </c:pt>
                <c:pt idx="2">
                  <c:v>0</c:v>
                </c:pt>
                <c:pt idx="3">
                  <c:v>0.23529411764705882</c:v>
                </c:pt>
                <c:pt idx="4">
                  <c:v>0</c:v>
                </c:pt>
                <c:pt idx="5">
                  <c:v>0.23529411764705882</c:v>
                </c:pt>
                <c:pt idx="6">
                  <c:v>0.23529411764705882</c:v>
                </c:pt>
                <c:pt idx="7">
                  <c:v>0.70588235294117652</c:v>
                </c:pt>
                <c:pt idx="8">
                  <c:v>2.3529411764705883</c:v>
                </c:pt>
                <c:pt idx="9">
                  <c:v>4.4705882352941178</c:v>
                </c:pt>
                <c:pt idx="10">
                  <c:v>10.352941176470589</c:v>
                </c:pt>
                <c:pt idx="11">
                  <c:v>30.823529411764707</c:v>
                </c:pt>
                <c:pt idx="12">
                  <c:v>50.588235294117645</c:v>
                </c:pt>
                <c:pt idx="13">
                  <c:v>0</c:v>
                </c:pt>
                <c:pt idx="14">
                  <c:v>0</c:v>
                </c:pt>
                <c:pt idx="15">
                  <c:v>0</c:v>
                </c:pt>
              </c:numCache>
            </c:numRef>
          </c:val>
          <c:extLst>
            <c:ext xmlns:c16="http://schemas.microsoft.com/office/drawing/2014/chart" uri="{C3380CC4-5D6E-409C-BE32-E72D297353CC}">
              <c16:uniqueId val="{00000000-2D57-4A2C-839B-2C3F2E900427}"/>
            </c:ext>
          </c:extLst>
        </c:ser>
        <c:ser>
          <c:idx val="6"/>
          <c:order val="1"/>
          <c:tx>
            <c:strRef>
              <c:f>Entero!$AV$266</c:f>
              <c:strCache>
                <c:ptCount val="1"/>
                <c:pt idx="0">
                  <c:v>Ampicillin/ Sulbactam</c:v>
                </c:pt>
              </c:strCache>
            </c:strRef>
          </c:tx>
          <c:spPr>
            <a:solidFill>
              <a:srgbClr val="CC00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Entero!$AV$267:$AV$282</c:f>
              <c:numCache>
                <c:formatCode>0.00</c:formatCode>
                <c:ptCount val="16"/>
                <c:pt idx="0">
                  <c:v>0</c:v>
                </c:pt>
                <c:pt idx="1">
                  <c:v>0</c:v>
                </c:pt>
                <c:pt idx="2">
                  <c:v>0</c:v>
                </c:pt>
                <c:pt idx="3">
                  <c:v>1.1737089201877935</c:v>
                </c:pt>
                <c:pt idx="4">
                  <c:v>0</c:v>
                </c:pt>
                <c:pt idx="5">
                  <c:v>3.051643192488263</c:v>
                </c:pt>
                <c:pt idx="6">
                  <c:v>15.492957746478874</c:v>
                </c:pt>
                <c:pt idx="7">
                  <c:v>11.737089201877934</c:v>
                </c:pt>
                <c:pt idx="8">
                  <c:v>27.230046948356808</c:v>
                </c:pt>
                <c:pt idx="9">
                  <c:v>16.431924882629108</c:v>
                </c:pt>
                <c:pt idx="10">
                  <c:v>7.511737089201878</c:v>
                </c:pt>
                <c:pt idx="11">
                  <c:v>1.6431924882629108</c:v>
                </c:pt>
                <c:pt idx="12">
                  <c:v>15.727699530516432</c:v>
                </c:pt>
                <c:pt idx="13">
                  <c:v>0</c:v>
                </c:pt>
                <c:pt idx="14">
                  <c:v>0</c:v>
                </c:pt>
                <c:pt idx="15">
                  <c:v>0</c:v>
                </c:pt>
              </c:numCache>
            </c:numRef>
          </c:val>
          <c:extLst>
            <c:ext xmlns:c16="http://schemas.microsoft.com/office/drawing/2014/chart" uri="{C3380CC4-5D6E-409C-BE32-E72D297353CC}">
              <c16:uniqueId val="{00000001-2D57-4A2C-839B-2C3F2E900427}"/>
            </c:ext>
          </c:extLst>
        </c:ser>
        <c:ser>
          <c:idx val="7"/>
          <c:order val="2"/>
          <c:tx>
            <c:strRef>
              <c:f>Entero!$AW$266</c:f>
              <c:strCache>
                <c:ptCount val="1"/>
                <c:pt idx="0">
                  <c:v>Piperacillin</c:v>
                </c:pt>
              </c:strCache>
            </c:strRef>
          </c:tx>
          <c:spPr>
            <a:solidFill>
              <a:srgbClr val="FF66FF"/>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Entero!$AW$267:$AW$282</c:f>
              <c:numCache>
                <c:formatCode>0.00</c:formatCode>
                <c:ptCount val="16"/>
                <c:pt idx="0">
                  <c:v>0</c:v>
                </c:pt>
                <c:pt idx="1">
                  <c:v>0</c:v>
                </c:pt>
                <c:pt idx="2">
                  <c:v>0</c:v>
                </c:pt>
                <c:pt idx="3">
                  <c:v>0</c:v>
                </c:pt>
                <c:pt idx="4">
                  <c:v>1.6470588235294117</c:v>
                </c:pt>
                <c:pt idx="5">
                  <c:v>0</c:v>
                </c:pt>
                <c:pt idx="6">
                  <c:v>2.5882352941176472</c:v>
                </c:pt>
                <c:pt idx="7">
                  <c:v>8.235294117647058</c:v>
                </c:pt>
                <c:pt idx="8">
                  <c:v>17.882352941176471</c:v>
                </c:pt>
                <c:pt idx="9">
                  <c:v>39.058823529411768</c:v>
                </c:pt>
                <c:pt idx="10">
                  <c:v>9.882352941176471</c:v>
                </c:pt>
                <c:pt idx="11">
                  <c:v>4.2352941176470589</c:v>
                </c:pt>
                <c:pt idx="12">
                  <c:v>1.8823529411764706</c:v>
                </c:pt>
                <c:pt idx="13">
                  <c:v>14.588235294117647</c:v>
                </c:pt>
                <c:pt idx="14">
                  <c:v>0</c:v>
                </c:pt>
                <c:pt idx="15">
                  <c:v>0</c:v>
                </c:pt>
              </c:numCache>
            </c:numRef>
          </c:val>
          <c:extLst>
            <c:ext xmlns:c16="http://schemas.microsoft.com/office/drawing/2014/chart" uri="{C3380CC4-5D6E-409C-BE32-E72D297353CC}">
              <c16:uniqueId val="{00000002-2D57-4A2C-839B-2C3F2E900427}"/>
            </c:ext>
          </c:extLst>
        </c:ser>
        <c:ser>
          <c:idx val="9"/>
          <c:order val="3"/>
          <c:tx>
            <c:strRef>
              <c:f>Entero!$AX$266</c:f>
              <c:strCache>
                <c:ptCount val="1"/>
                <c:pt idx="0">
                  <c:v>Piperacillin/ Tazobactam</c:v>
                </c:pt>
              </c:strCache>
            </c:strRef>
          </c:tx>
          <c:spPr>
            <a:solidFill>
              <a:srgbClr val="0000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Entero!$AX$267:$AX$282</c:f>
              <c:numCache>
                <c:formatCode>0.00</c:formatCode>
                <c:ptCount val="16"/>
                <c:pt idx="0">
                  <c:v>0</c:v>
                </c:pt>
                <c:pt idx="1">
                  <c:v>0</c:v>
                </c:pt>
                <c:pt idx="2">
                  <c:v>0</c:v>
                </c:pt>
                <c:pt idx="3">
                  <c:v>0</c:v>
                </c:pt>
                <c:pt idx="4">
                  <c:v>18.544600938967136</c:v>
                </c:pt>
                <c:pt idx="5">
                  <c:v>0.23474178403755869</c:v>
                </c:pt>
                <c:pt idx="6">
                  <c:v>46.713615023474176</c:v>
                </c:pt>
                <c:pt idx="7">
                  <c:v>16.666666666666668</c:v>
                </c:pt>
                <c:pt idx="8">
                  <c:v>3.9906103286384975</c:v>
                </c:pt>
                <c:pt idx="9">
                  <c:v>1.8779342723004695</c:v>
                </c:pt>
                <c:pt idx="10">
                  <c:v>0.23474178403755869</c:v>
                </c:pt>
                <c:pt idx="11">
                  <c:v>0.23474178403755869</c:v>
                </c:pt>
                <c:pt idx="12">
                  <c:v>0</c:v>
                </c:pt>
                <c:pt idx="13">
                  <c:v>11.502347417840376</c:v>
                </c:pt>
                <c:pt idx="14">
                  <c:v>0</c:v>
                </c:pt>
                <c:pt idx="15">
                  <c:v>0</c:v>
                </c:pt>
              </c:numCache>
            </c:numRef>
          </c:val>
          <c:extLst>
            <c:ext xmlns:c16="http://schemas.microsoft.com/office/drawing/2014/chart" uri="{C3380CC4-5D6E-409C-BE32-E72D297353CC}">
              <c16:uniqueId val="{00000003-2D57-4A2C-839B-2C3F2E900427}"/>
            </c:ext>
          </c:extLst>
        </c:ser>
        <c:ser>
          <c:idx val="10"/>
          <c:order val="4"/>
          <c:tx>
            <c:strRef>
              <c:f>Entero!$AY$266</c:f>
              <c:strCache>
                <c:ptCount val="1"/>
                <c:pt idx="0">
                  <c:v>Aztreonam</c:v>
                </c:pt>
              </c:strCache>
            </c:strRef>
          </c:tx>
          <c:spPr>
            <a:solidFill>
              <a:srgbClr val="0066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Entero!$AY$267:$AY$282</c:f>
              <c:numCache>
                <c:formatCode>0.00</c:formatCode>
                <c:ptCount val="16"/>
                <c:pt idx="0">
                  <c:v>0</c:v>
                </c:pt>
                <c:pt idx="1">
                  <c:v>0</c:v>
                </c:pt>
                <c:pt idx="2">
                  <c:v>0</c:v>
                </c:pt>
                <c:pt idx="3">
                  <c:v>77.411764705882348</c:v>
                </c:pt>
                <c:pt idx="4">
                  <c:v>0</c:v>
                </c:pt>
                <c:pt idx="5">
                  <c:v>7.0588235294117645</c:v>
                </c:pt>
                <c:pt idx="6">
                  <c:v>2.1176470588235294</c:v>
                </c:pt>
                <c:pt idx="7">
                  <c:v>1.1764705882352942</c:v>
                </c:pt>
                <c:pt idx="8">
                  <c:v>1.411764705882353</c:v>
                </c:pt>
                <c:pt idx="9">
                  <c:v>1.6470588235294117</c:v>
                </c:pt>
                <c:pt idx="10">
                  <c:v>2.5882352941176472</c:v>
                </c:pt>
                <c:pt idx="11">
                  <c:v>6.5882352941176467</c:v>
                </c:pt>
                <c:pt idx="12">
                  <c:v>0</c:v>
                </c:pt>
                <c:pt idx="13">
                  <c:v>0</c:v>
                </c:pt>
                <c:pt idx="14">
                  <c:v>0</c:v>
                </c:pt>
                <c:pt idx="15">
                  <c:v>0</c:v>
                </c:pt>
              </c:numCache>
            </c:numRef>
          </c:val>
          <c:extLst>
            <c:ext xmlns:c16="http://schemas.microsoft.com/office/drawing/2014/chart" uri="{C3380CC4-5D6E-409C-BE32-E72D297353CC}">
              <c16:uniqueId val="{00000004-2D57-4A2C-839B-2C3F2E900427}"/>
            </c:ext>
          </c:extLst>
        </c:ser>
        <c:ser>
          <c:idx val="11"/>
          <c:order val="5"/>
          <c:tx>
            <c:strRef>
              <c:f>Entero!$AZ$266</c:f>
              <c:strCache>
                <c:ptCount val="1"/>
                <c:pt idx="0">
                  <c:v>Cefotaxim</c:v>
                </c:pt>
              </c:strCache>
            </c:strRef>
          </c:tx>
          <c:spPr>
            <a:solidFill>
              <a:srgbClr val="33CCFF"/>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Entero!$AZ$267:$AZ$282</c:f>
              <c:numCache>
                <c:formatCode>0.00</c:formatCode>
                <c:ptCount val="16"/>
                <c:pt idx="0">
                  <c:v>0</c:v>
                </c:pt>
                <c:pt idx="1">
                  <c:v>78.220140515222482</c:v>
                </c:pt>
                <c:pt idx="2">
                  <c:v>0.70257611241217799</c:v>
                </c:pt>
                <c:pt idx="3">
                  <c:v>6.557377049180328</c:v>
                </c:pt>
                <c:pt idx="4">
                  <c:v>3.5128805620608898</c:v>
                </c:pt>
                <c:pt idx="5">
                  <c:v>2.3419203747072599</c:v>
                </c:pt>
                <c:pt idx="6">
                  <c:v>2.5761124121779861</c:v>
                </c:pt>
                <c:pt idx="7">
                  <c:v>2.5761124121779861</c:v>
                </c:pt>
                <c:pt idx="8">
                  <c:v>0.46838407494145201</c:v>
                </c:pt>
                <c:pt idx="9">
                  <c:v>1.405152224824356</c:v>
                </c:pt>
                <c:pt idx="10">
                  <c:v>1.639344262295082</c:v>
                </c:pt>
                <c:pt idx="11">
                  <c:v>0</c:v>
                </c:pt>
                <c:pt idx="12">
                  <c:v>0</c:v>
                </c:pt>
                <c:pt idx="13">
                  <c:v>0</c:v>
                </c:pt>
                <c:pt idx="14">
                  <c:v>0</c:v>
                </c:pt>
                <c:pt idx="15">
                  <c:v>0</c:v>
                </c:pt>
              </c:numCache>
            </c:numRef>
          </c:val>
          <c:extLst>
            <c:ext xmlns:c16="http://schemas.microsoft.com/office/drawing/2014/chart" uri="{C3380CC4-5D6E-409C-BE32-E72D297353CC}">
              <c16:uniqueId val="{00000005-2D57-4A2C-839B-2C3F2E900427}"/>
            </c:ext>
          </c:extLst>
        </c:ser>
        <c:ser>
          <c:idx val="12"/>
          <c:order val="6"/>
          <c:tx>
            <c:strRef>
              <c:f>Entero!$BA$266</c:f>
              <c:strCache>
                <c:ptCount val="1"/>
                <c:pt idx="0">
                  <c:v>Ceftazidim</c:v>
                </c:pt>
              </c:strCache>
            </c:strRef>
          </c:tx>
          <c:spPr>
            <a:solidFill>
              <a:srgbClr val="00CC00"/>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Entero!$BA$267:$BA$282</c:f>
              <c:numCache>
                <c:formatCode>0.00</c:formatCode>
                <c:ptCount val="16"/>
                <c:pt idx="0">
                  <c:v>0</c:v>
                </c:pt>
                <c:pt idx="1">
                  <c:v>0</c:v>
                </c:pt>
                <c:pt idx="2">
                  <c:v>0</c:v>
                </c:pt>
                <c:pt idx="3">
                  <c:v>87.294117647058826</c:v>
                </c:pt>
                <c:pt idx="4">
                  <c:v>0</c:v>
                </c:pt>
                <c:pt idx="5">
                  <c:v>6.8235294117647056</c:v>
                </c:pt>
                <c:pt idx="6">
                  <c:v>3.5294117647058822</c:v>
                </c:pt>
                <c:pt idx="7">
                  <c:v>0.94117647058823528</c:v>
                </c:pt>
                <c:pt idx="8">
                  <c:v>0.70588235294117652</c:v>
                </c:pt>
                <c:pt idx="9">
                  <c:v>0.23529411764705882</c:v>
                </c:pt>
                <c:pt idx="10">
                  <c:v>0.23529411764705882</c:v>
                </c:pt>
                <c:pt idx="11">
                  <c:v>0.23529411764705882</c:v>
                </c:pt>
                <c:pt idx="12">
                  <c:v>0</c:v>
                </c:pt>
                <c:pt idx="13">
                  <c:v>0</c:v>
                </c:pt>
                <c:pt idx="14">
                  <c:v>0</c:v>
                </c:pt>
                <c:pt idx="15">
                  <c:v>0</c:v>
                </c:pt>
              </c:numCache>
            </c:numRef>
          </c:val>
          <c:extLst>
            <c:ext xmlns:c16="http://schemas.microsoft.com/office/drawing/2014/chart" uri="{C3380CC4-5D6E-409C-BE32-E72D297353CC}">
              <c16:uniqueId val="{00000006-2D57-4A2C-839B-2C3F2E900427}"/>
            </c:ext>
          </c:extLst>
        </c:ser>
        <c:ser>
          <c:idx val="13"/>
          <c:order val="7"/>
          <c:tx>
            <c:strRef>
              <c:f>Entero!$BB$266</c:f>
              <c:strCache>
                <c:ptCount val="1"/>
                <c:pt idx="0">
                  <c:v>Cefuroxim</c:v>
                </c:pt>
              </c:strCache>
            </c:strRef>
          </c:tx>
          <c:spPr>
            <a:solidFill>
              <a:schemeClr val="accent6">
                <a:lumMod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Entero!$BB$267:$BB$282</c:f>
              <c:numCache>
                <c:formatCode>0.00</c:formatCode>
                <c:ptCount val="16"/>
                <c:pt idx="0">
                  <c:v>0</c:v>
                </c:pt>
                <c:pt idx="1">
                  <c:v>0</c:v>
                </c:pt>
                <c:pt idx="2">
                  <c:v>0</c:v>
                </c:pt>
                <c:pt idx="3">
                  <c:v>0.93896713615023475</c:v>
                </c:pt>
                <c:pt idx="4">
                  <c:v>0</c:v>
                </c:pt>
                <c:pt idx="5">
                  <c:v>3.051643192488263</c:v>
                </c:pt>
                <c:pt idx="6">
                  <c:v>15.492957746478874</c:v>
                </c:pt>
                <c:pt idx="7">
                  <c:v>33.333333333333336</c:v>
                </c:pt>
                <c:pt idx="8">
                  <c:v>25.11737089201878</c:v>
                </c:pt>
                <c:pt idx="9">
                  <c:v>6.3380281690140849</c:v>
                </c:pt>
                <c:pt idx="10">
                  <c:v>2.347417840375587</c:v>
                </c:pt>
                <c:pt idx="11">
                  <c:v>1.408450704225352</c:v>
                </c:pt>
                <c:pt idx="12">
                  <c:v>11.971830985915492</c:v>
                </c:pt>
                <c:pt idx="13">
                  <c:v>0</c:v>
                </c:pt>
                <c:pt idx="14">
                  <c:v>0</c:v>
                </c:pt>
                <c:pt idx="15">
                  <c:v>0</c:v>
                </c:pt>
              </c:numCache>
            </c:numRef>
          </c:val>
          <c:extLst>
            <c:ext xmlns:c16="http://schemas.microsoft.com/office/drawing/2014/chart" uri="{C3380CC4-5D6E-409C-BE32-E72D297353CC}">
              <c16:uniqueId val="{00000007-2D57-4A2C-839B-2C3F2E900427}"/>
            </c:ext>
          </c:extLst>
        </c:ser>
        <c:ser>
          <c:idx val="14"/>
          <c:order val="8"/>
          <c:tx>
            <c:strRef>
              <c:f>Entero!$BC$266</c:f>
              <c:strCache>
                <c:ptCount val="1"/>
                <c:pt idx="0">
                  <c:v>Imipenem</c:v>
                </c:pt>
              </c:strCache>
            </c:strRef>
          </c:tx>
          <c:spPr>
            <a:solidFill>
              <a:schemeClr val="accent6">
                <a:lumMod val="75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Entero!$BC$267:$BC$282</c:f>
              <c:numCache>
                <c:formatCode>0.00</c:formatCode>
                <c:ptCount val="16"/>
                <c:pt idx="0">
                  <c:v>0</c:v>
                </c:pt>
                <c:pt idx="1">
                  <c:v>0</c:v>
                </c:pt>
                <c:pt idx="2">
                  <c:v>56.440281030444964</c:v>
                </c:pt>
                <c:pt idx="3">
                  <c:v>0</c:v>
                </c:pt>
                <c:pt idx="4">
                  <c:v>34.660421545667447</c:v>
                </c:pt>
                <c:pt idx="5">
                  <c:v>7.0257611241217797</c:v>
                </c:pt>
                <c:pt idx="6">
                  <c:v>1.639344262295082</c:v>
                </c:pt>
                <c:pt idx="7">
                  <c:v>0.23419203747072601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2D57-4A2C-839B-2C3F2E900427}"/>
            </c:ext>
          </c:extLst>
        </c:ser>
        <c:ser>
          <c:idx val="15"/>
          <c:order val="9"/>
          <c:tx>
            <c:strRef>
              <c:f>Entero!$BD$266</c:f>
              <c:strCache>
                <c:ptCount val="1"/>
                <c:pt idx="0">
                  <c:v>Meropenem</c:v>
                </c:pt>
              </c:strCache>
            </c:strRef>
          </c:tx>
          <c:spPr>
            <a:solidFill>
              <a:schemeClr val="accent6">
                <a:lumMod val="20000"/>
                <a:lumOff val="8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Entero!$BD$267:$BD$282</c:f>
              <c:numCache>
                <c:formatCode>0.00</c:formatCode>
                <c:ptCount val="16"/>
                <c:pt idx="0">
                  <c:v>0</c:v>
                </c:pt>
                <c:pt idx="1">
                  <c:v>0</c:v>
                </c:pt>
                <c:pt idx="2">
                  <c:v>99.061032863849761</c:v>
                </c:pt>
                <c:pt idx="3">
                  <c:v>0</c:v>
                </c:pt>
                <c:pt idx="4">
                  <c:v>0.70422535211267601</c:v>
                </c:pt>
                <c:pt idx="5">
                  <c:v>0.23474178403755869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2D57-4A2C-839B-2C3F2E900427}"/>
            </c:ext>
          </c:extLst>
        </c:ser>
        <c:ser>
          <c:idx val="16"/>
          <c:order val="10"/>
          <c:tx>
            <c:strRef>
              <c:f>Entero!$BE$266</c:f>
              <c:strCache>
                <c:ptCount val="1"/>
                <c:pt idx="0">
                  <c:v>Colistin</c:v>
                </c:pt>
              </c:strCache>
            </c:strRef>
          </c:tx>
          <c:spPr>
            <a:solidFill>
              <a:schemeClr val="bg2">
                <a:lumMod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Entero!$BE$267:$BE$282</c:f>
              <c:numCache>
                <c:formatCode>0.00</c:formatCode>
                <c:ptCount val="16"/>
                <c:pt idx="0">
                  <c:v>0</c:v>
                </c:pt>
                <c:pt idx="1">
                  <c:v>0.49261083743842365</c:v>
                </c:pt>
                <c:pt idx="2">
                  <c:v>0</c:v>
                </c:pt>
                <c:pt idx="3">
                  <c:v>2.9556650246305418</c:v>
                </c:pt>
                <c:pt idx="4">
                  <c:v>55.665024630541872</c:v>
                </c:pt>
                <c:pt idx="5">
                  <c:v>29.064039408866996</c:v>
                </c:pt>
                <c:pt idx="6">
                  <c:v>5.1724137931034484</c:v>
                </c:pt>
                <c:pt idx="7">
                  <c:v>2.9556650246305418</c:v>
                </c:pt>
                <c:pt idx="8">
                  <c:v>1.2315270935960592</c:v>
                </c:pt>
                <c:pt idx="9">
                  <c:v>0.73891625615763545</c:v>
                </c:pt>
                <c:pt idx="10">
                  <c:v>1.7241379310344827</c:v>
                </c:pt>
                <c:pt idx="11">
                  <c:v>0</c:v>
                </c:pt>
                <c:pt idx="12">
                  <c:v>0</c:v>
                </c:pt>
                <c:pt idx="13">
                  <c:v>0</c:v>
                </c:pt>
                <c:pt idx="14">
                  <c:v>0</c:v>
                </c:pt>
                <c:pt idx="15">
                  <c:v>0</c:v>
                </c:pt>
              </c:numCache>
            </c:numRef>
          </c:val>
          <c:extLst>
            <c:ext xmlns:c16="http://schemas.microsoft.com/office/drawing/2014/chart" uri="{C3380CC4-5D6E-409C-BE32-E72D297353CC}">
              <c16:uniqueId val="{0000000A-2D57-4A2C-839B-2C3F2E900427}"/>
            </c:ext>
          </c:extLst>
        </c:ser>
        <c:ser>
          <c:idx val="17"/>
          <c:order val="11"/>
          <c:tx>
            <c:strRef>
              <c:f>Entero!$BF$266</c:f>
              <c:strCache>
                <c:ptCount val="1"/>
                <c:pt idx="0">
                  <c:v>Amikacin</c:v>
                </c:pt>
              </c:strCache>
            </c:strRef>
          </c:tx>
          <c:spPr>
            <a:solidFill>
              <a:schemeClr val="accent4">
                <a:lumMod val="75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Entero!$BF$267:$BF$282</c:f>
              <c:numCache>
                <c:formatCode>0.00</c:formatCode>
                <c:ptCount val="16"/>
                <c:pt idx="0">
                  <c:v>0</c:v>
                </c:pt>
                <c:pt idx="1">
                  <c:v>0</c:v>
                </c:pt>
                <c:pt idx="2">
                  <c:v>0</c:v>
                </c:pt>
                <c:pt idx="3">
                  <c:v>0</c:v>
                </c:pt>
                <c:pt idx="4">
                  <c:v>22.815533980582526</c:v>
                </c:pt>
                <c:pt idx="5">
                  <c:v>0</c:v>
                </c:pt>
                <c:pt idx="6">
                  <c:v>62.621359223300971</c:v>
                </c:pt>
                <c:pt idx="7">
                  <c:v>10.922330097087379</c:v>
                </c:pt>
                <c:pt idx="8" formatCode="General">
                  <c:v>1.6990291262135921</c:v>
                </c:pt>
                <c:pt idx="9" formatCode="General">
                  <c:v>0.4854368932038835</c:v>
                </c:pt>
                <c:pt idx="10">
                  <c:v>1.4563106796116505</c:v>
                </c:pt>
                <c:pt idx="11">
                  <c:v>0</c:v>
                </c:pt>
                <c:pt idx="12">
                  <c:v>0</c:v>
                </c:pt>
                <c:pt idx="13">
                  <c:v>0</c:v>
                </c:pt>
                <c:pt idx="14">
                  <c:v>0</c:v>
                </c:pt>
                <c:pt idx="15">
                  <c:v>0</c:v>
                </c:pt>
              </c:numCache>
            </c:numRef>
          </c:val>
          <c:extLst>
            <c:ext xmlns:c16="http://schemas.microsoft.com/office/drawing/2014/chart" uri="{C3380CC4-5D6E-409C-BE32-E72D297353CC}">
              <c16:uniqueId val="{0000000B-2D57-4A2C-839B-2C3F2E900427}"/>
            </c:ext>
          </c:extLst>
        </c:ser>
        <c:ser>
          <c:idx val="18"/>
          <c:order val="12"/>
          <c:tx>
            <c:strRef>
              <c:f>Entero!$BG$266</c:f>
              <c:strCache>
                <c:ptCount val="1"/>
                <c:pt idx="0">
                  <c:v>Gentamicin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Entero!$BG$267:$BG$282</c:f>
              <c:numCache>
                <c:formatCode>0.00</c:formatCode>
                <c:ptCount val="16"/>
                <c:pt idx="0">
                  <c:v>0</c:v>
                </c:pt>
                <c:pt idx="1">
                  <c:v>0</c:v>
                </c:pt>
                <c:pt idx="2">
                  <c:v>7.9903147699757868</c:v>
                </c:pt>
                <c:pt idx="3">
                  <c:v>0</c:v>
                </c:pt>
                <c:pt idx="4">
                  <c:v>75.302663438256658</c:v>
                </c:pt>
                <c:pt idx="5">
                  <c:v>12.832929782082324</c:v>
                </c:pt>
                <c:pt idx="6">
                  <c:v>0.96852300242130751</c:v>
                </c:pt>
                <c:pt idx="7">
                  <c:v>0.72639225181598066</c:v>
                </c:pt>
                <c:pt idx="8">
                  <c:v>0.96852300242130751</c:v>
                </c:pt>
                <c:pt idx="9" formatCode="General">
                  <c:v>0.48426150121065376</c:v>
                </c:pt>
                <c:pt idx="10" formatCode="General">
                  <c:v>0.72639225181598066</c:v>
                </c:pt>
                <c:pt idx="11">
                  <c:v>0</c:v>
                </c:pt>
                <c:pt idx="12">
                  <c:v>0</c:v>
                </c:pt>
                <c:pt idx="13">
                  <c:v>0</c:v>
                </c:pt>
                <c:pt idx="14">
                  <c:v>0</c:v>
                </c:pt>
                <c:pt idx="15">
                  <c:v>0</c:v>
                </c:pt>
              </c:numCache>
            </c:numRef>
          </c:val>
          <c:extLst>
            <c:ext xmlns:c16="http://schemas.microsoft.com/office/drawing/2014/chart" uri="{C3380CC4-5D6E-409C-BE32-E72D297353CC}">
              <c16:uniqueId val="{0000000C-2D57-4A2C-839B-2C3F2E900427}"/>
            </c:ext>
          </c:extLst>
        </c:ser>
        <c:ser>
          <c:idx val="19"/>
          <c:order val="13"/>
          <c:tx>
            <c:strRef>
              <c:f>Entero!$BH$266</c:f>
              <c:strCache>
                <c:ptCount val="1"/>
                <c:pt idx="0">
                  <c:v>Tobramycin</c:v>
                </c:pt>
              </c:strCache>
            </c:strRef>
          </c:tx>
          <c:spPr>
            <a:solidFill>
              <a:schemeClr val="accent4">
                <a:lumMod val="60000"/>
                <a:lumOff val="4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Entero!$BH$267:$BH$282</c:f>
              <c:numCache>
                <c:formatCode>0.00</c:formatCode>
                <c:ptCount val="16"/>
                <c:pt idx="0">
                  <c:v>0</c:v>
                </c:pt>
                <c:pt idx="1">
                  <c:v>0</c:v>
                </c:pt>
                <c:pt idx="2">
                  <c:v>2.5974025974025974</c:v>
                </c:pt>
                <c:pt idx="3">
                  <c:v>0</c:v>
                </c:pt>
                <c:pt idx="4">
                  <c:v>76.36363636363636</c:v>
                </c:pt>
                <c:pt idx="5">
                  <c:v>16.623376623376622</c:v>
                </c:pt>
                <c:pt idx="6">
                  <c:v>2.0779220779220777</c:v>
                </c:pt>
                <c:pt idx="7">
                  <c:v>1.2987012987012987</c:v>
                </c:pt>
                <c:pt idx="8">
                  <c:v>0.77922077922077926</c:v>
                </c:pt>
                <c:pt idx="9">
                  <c:v>0.25974025974025972</c:v>
                </c:pt>
                <c:pt idx="10">
                  <c:v>0</c:v>
                </c:pt>
                <c:pt idx="11">
                  <c:v>0</c:v>
                </c:pt>
                <c:pt idx="12">
                  <c:v>0</c:v>
                </c:pt>
                <c:pt idx="13">
                  <c:v>0</c:v>
                </c:pt>
                <c:pt idx="14">
                  <c:v>0</c:v>
                </c:pt>
                <c:pt idx="15">
                  <c:v>0</c:v>
                </c:pt>
              </c:numCache>
            </c:numRef>
          </c:val>
          <c:extLst>
            <c:ext xmlns:c16="http://schemas.microsoft.com/office/drawing/2014/chart" uri="{C3380CC4-5D6E-409C-BE32-E72D297353CC}">
              <c16:uniqueId val="{0000000D-2D57-4A2C-839B-2C3F2E900427}"/>
            </c:ext>
          </c:extLst>
        </c:ser>
        <c:ser>
          <c:idx val="20"/>
          <c:order val="14"/>
          <c:tx>
            <c:strRef>
              <c:f>Entero!$BI$266</c:f>
              <c:strCache>
                <c:ptCount val="1"/>
                <c:pt idx="0">
                  <c:v>Fosfomycin</c:v>
                </c:pt>
              </c:strCache>
            </c:strRef>
          </c:tx>
          <c:spPr>
            <a:solidFill>
              <a:schemeClr val="accent4">
                <a:lumMod val="20000"/>
                <a:lumOff val="8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Entero!$BI$267:$BI$282</c:f>
              <c:numCache>
                <c:formatCode>0.00</c:formatCode>
                <c:ptCount val="16"/>
                <c:pt idx="0">
                  <c:v>0</c:v>
                </c:pt>
                <c:pt idx="1">
                  <c:v>0</c:v>
                </c:pt>
                <c:pt idx="2">
                  <c:v>0</c:v>
                </c:pt>
                <c:pt idx="3">
                  <c:v>0</c:v>
                </c:pt>
                <c:pt idx="4">
                  <c:v>0</c:v>
                </c:pt>
                <c:pt idx="5">
                  <c:v>4.225352112676056</c:v>
                </c:pt>
                <c:pt idx="6">
                  <c:v>0</c:v>
                </c:pt>
                <c:pt idx="7">
                  <c:v>4.929577464788732</c:v>
                </c:pt>
                <c:pt idx="8">
                  <c:v>14.553990610328638</c:v>
                </c:pt>
                <c:pt idx="9">
                  <c:v>23.943661971830984</c:v>
                </c:pt>
                <c:pt idx="10">
                  <c:v>21.12676056338028</c:v>
                </c:pt>
                <c:pt idx="11">
                  <c:v>14.553990610328638</c:v>
                </c:pt>
                <c:pt idx="12">
                  <c:v>6.572769953051643</c:v>
                </c:pt>
                <c:pt idx="13">
                  <c:v>5.6338028169014081</c:v>
                </c:pt>
                <c:pt idx="14">
                  <c:v>4.460093896713615</c:v>
                </c:pt>
                <c:pt idx="15">
                  <c:v>0</c:v>
                </c:pt>
              </c:numCache>
            </c:numRef>
          </c:val>
          <c:extLst>
            <c:ext xmlns:c16="http://schemas.microsoft.com/office/drawing/2014/chart" uri="{C3380CC4-5D6E-409C-BE32-E72D297353CC}">
              <c16:uniqueId val="{0000000E-2D57-4A2C-839B-2C3F2E900427}"/>
            </c:ext>
          </c:extLst>
        </c:ser>
        <c:ser>
          <c:idx val="21"/>
          <c:order val="15"/>
          <c:tx>
            <c:strRef>
              <c:f>Entero!$BJ$266</c:f>
              <c:strCache>
                <c:ptCount val="1"/>
                <c:pt idx="0">
                  <c:v>Cotrimoxazol</c:v>
                </c:pt>
              </c:strCache>
            </c:strRef>
          </c:tx>
          <c:spPr>
            <a:solidFill>
              <a:schemeClr val="tx1">
                <a:lumMod val="50000"/>
                <a:lumOff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Entero!$BJ$267:$BJ$282</c:f>
              <c:numCache>
                <c:formatCode>0.00</c:formatCode>
                <c:ptCount val="16"/>
                <c:pt idx="0">
                  <c:v>0</c:v>
                </c:pt>
                <c:pt idx="1">
                  <c:v>0.23529411764705882</c:v>
                </c:pt>
                <c:pt idx="2">
                  <c:v>78.82352941176471</c:v>
                </c:pt>
                <c:pt idx="3">
                  <c:v>0</c:v>
                </c:pt>
                <c:pt idx="4">
                  <c:v>4.2352941176470589</c:v>
                </c:pt>
                <c:pt idx="5">
                  <c:v>2.5882352941176472</c:v>
                </c:pt>
                <c:pt idx="6">
                  <c:v>0.94117647058823528</c:v>
                </c:pt>
                <c:pt idx="7">
                  <c:v>0.70588235294117652</c:v>
                </c:pt>
                <c:pt idx="8">
                  <c:v>0.70588235294117652</c:v>
                </c:pt>
                <c:pt idx="9">
                  <c:v>1.8823529411764706</c:v>
                </c:pt>
                <c:pt idx="10">
                  <c:v>3.7647058823529411</c:v>
                </c:pt>
                <c:pt idx="11">
                  <c:v>6.117647058823529</c:v>
                </c:pt>
                <c:pt idx="12">
                  <c:v>0</c:v>
                </c:pt>
                <c:pt idx="13">
                  <c:v>0</c:v>
                </c:pt>
                <c:pt idx="14">
                  <c:v>0</c:v>
                </c:pt>
                <c:pt idx="15">
                  <c:v>0</c:v>
                </c:pt>
              </c:numCache>
            </c:numRef>
          </c:val>
          <c:extLst>
            <c:ext xmlns:c16="http://schemas.microsoft.com/office/drawing/2014/chart" uri="{C3380CC4-5D6E-409C-BE32-E72D297353CC}">
              <c16:uniqueId val="{0000000F-2D57-4A2C-839B-2C3F2E900427}"/>
            </c:ext>
          </c:extLst>
        </c:ser>
        <c:ser>
          <c:idx val="22"/>
          <c:order val="16"/>
          <c:tx>
            <c:strRef>
              <c:f>Entero!$BK$266</c:f>
              <c:strCache>
                <c:ptCount val="1"/>
                <c:pt idx="0">
                  <c:v>Ciprofloxacin</c:v>
                </c:pt>
              </c:strCache>
            </c:strRef>
          </c:tx>
          <c:spPr>
            <a:solidFill>
              <a:srgbClr val="CCFF66"/>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Entero!$BK$267:$BK$282</c:f>
              <c:numCache>
                <c:formatCode>0.00</c:formatCode>
                <c:ptCount val="16"/>
                <c:pt idx="0">
                  <c:v>0</c:v>
                </c:pt>
                <c:pt idx="1">
                  <c:v>78.220140515222482</c:v>
                </c:pt>
                <c:pt idx="2">
                  <c:v>10.070257611241217</c:v>
                </c:pt>
                <c:pt idx="3">
                  <c:v>4.2154566744730682</c:v>
                </c:pt>
                <c:pt idx="4">
                  <c:v>3.9812646370023419</c:v>
                </c:pt>
                <c:pt idx="5">
                  <c:v>1.873536299765808</c:v>
                </c:pt>
                <c:pt idx="6">
                  <c:v>0.23419203747072601</c:v>
                </c:pt>
                <c:pt idx="7">
                  <c:v>0.93676814988290402</c:v>
                </c:pt>
                <c:pt idx="8">
                  <c:v>0.46838407494145201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2D57-4A2C-839B-2C3F2E900427}"/>
            </c:ext>
          </c:extLst>
        </c:ser>
        <c:ser>
          <c:idx val="0"/>
          <c:order val="17"/>
          <c:tx>
            <c:strRef>
              <c:f>Entero!$BL$266</c:f>
              <c:strCache>
                <c:ptCount val="1"/>
                <c:pt idx="0">
                  <c:v>Levofloxacin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Entero!$BL$267:$BL$282</c:f>
              <c:numCache>
                <c:formatCode>0.00</c:formatCode>
                <c:ptCount val="16"/>
                <c:pt idx="0">
                  <c:v>0</c:v>
                </c:pt>
                <c:pt idx="1">
                  <c:v>0.23474178403755869</c:v>
                </c:pt>
                <c:pt idx="2">
                  <c:v>84.037558685446015</c:v>
                </c:pt>
                <c:pt idx="3">
                  <c:v>5.6338028169014081</c:v>
                </c:pt>
                <c:pt idx="4">
                  <c:v>4.929577464788732</c:v>
                </c:pt>
                <c:pt idx="5">
                  <c:v>2.816901408450704</c:v>
                </c:pt>
                <c:pt idx="6">
                  <c:v>0.93896713615023475</c:v>
                </c:pt>
                <c:pt idx="7">
                  <c:v>0.93896713615023475</c:v>
                </c:pt>
                <c:pt idx="8">
                  <c:v>0.46948356807511737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2D57-4A2C-839B-2C3F2E900427}"/>
            </c:ext>
          </c:extLst>
        </c:ser>
        <c:ser>
          <c:idx val="1"/>
          <c:order val="18"/>
          <c:tx>
            <c:strRef>
              <c:f>Entero!$BM$266</c:f>
              <c:strCache>
                <c:ptCount val="1"/>
                <c:pt idx="0">
                  <c:v>Moxifloxacin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Entero!$BM$267:$BM$282</c:f>
              <c:numCache>
                <c:formatCode>0.00</c:formatCode>
                <c:ptCount val="16"/>
                <c:pt idx="0">
                  <c:v>0</c:v>
                </c:pt>
                <c:pt idx="1">
                  <c:v>0</c:v>
                </c:pt>
                <c:pt idx="2">
                  <c:v>7.981220657276995</c:v>
                </c:pt>
                <c:pt idx="3">
                  <c:v>75.821596244131456</c:v>
                </c:pt>
                <c:pt idx="4">
                  <c:v>6.3380281690140849</c:v>
                </c:pt>
                <c:pt idx="5">
                  <c:v>4.460093896713615</c:v>
                </c:pt>
                <c:pt idx="6">
                  <c:v>3.9906103286384975</c:v>
                </c:pt>
                <c:pt idx="7">
                  <c:v>0.46948356807511737</c:v>
                </c:pt>
                <c:pt idx="8">
                  <c:v>0.70422535211267601</c:v>
                </c:pt>
                <c:pt idx="9">
                  <c:v>0.23474178403755869</c:v>
                </c:pt>
                <c:pt idx="10">
                  <c:v>0</c:v>
                </c:pt>
                <c:pt idx="11">
                  <c:v>0</c:v>
                </c:pt>
                <c:pt idx="12">
                  <c:v>0</c:v>
                </c:pt>
                <c:pt idx="13">
                  <c:v>0</c:v>
                </c:pt>
                <c:pt idx="14">
                  <c:v>0</c:v>
                </c:pt>
                <c:pt idx="15">
                  <c:v>0</c:v>
                </c:pt>
              </c:numCache>
            </c:numRef>
          </c:val>
          <c:extLst>
            <c:ext xmlns:c16="http://schemas.microsoft.com/office/drawing/2014/chart" uri="{C3380CC4-5D6E-409C-BE32-E72D297353CC}">
              <c16:uniqueId val="{00000012-2D57-4A2C-839B-2C3F2E900427}"/>
            </c:ext>
          </c:extLst>
        </c:ser>
        <c:ser>
          <c:idx val="2"/>
          <c:order val="19"/>
          <c:tx>
            <c:strRef>
              <c:f>Entero!$BN$266</c:f>
              <c:strCache>
                <c:ptCount val="1"/>
                <c:pt idx="0">
                  <c:v>Doxycyclin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Entero!$BN$267:$BN$282</c:f>
              <c:numCache>
                <c:formatCode>0.00</c:formatCode>
                <c:ptCount val="16"/>
                <c:pt idx="0">
                  <c:v>0</c:v>
                </c:pt>
                <c:pt idx="1">
                  <c:v>0</c:v>
                </c:pt>
                <c:pt idx="2">
                  <c:v>0</c:v>
                </c:pt>
                <c:pt idx="3">
                  <c:v>0</c:v>
                </c:pt>
                <c:pt idx="4">
                  <c:v>0.23474178403755869</c:v>
                </c:pt>
                <c:pt idx="5">
                  <c:v>22.300469483568076</c:v>
                </c:pt>
                <c:pt idx="6">
                  <c:v>61.737089201877936</c:v>
                </c:pt>
                <c:pt idx="7">
                  <c:v>7.746478873239437</c:v>
                </c:pt>
                <c:pt idx="8">
                  <c:v>3.9906103286384975</c:v>
                </c:pt>
                <c:pt idx="9">
                  <c:v>3.051643192488263</c:v>
                </c:pt>
                <c:pt idx="10">
                  <c:v>0.93896713615023475</c:v>
                </c:pt>
                <c:pt idx="11">
                  <c:v>0</c:v>
                </c:pt>
                <c:pt idx="12">
                  <c:v>0</c:v>
                </c:pt>
                <c:pt idx="13">
                  <c:v>0</c:v>
                </c:pt>
                <c:pt idx="14">
                  <c:v>0</c:v>
                </c:pt>
                <c:pt idx="15">
                  <c:v>0</c:v>
                </c:pt>
              </c:numCache>
            </c:numRef>
          </c:val>
          <c:extLst>
            <c:ext xmlns:c16="http://schemas.microsoft.com/office/drawing/2014/chart" uri="{C3380CC4-5D6E-409C-BE32-E72D297353CC}">
              <c16:uniqueId val="{00000013-2D57-4A2C-839B-2C3F2E900427}"/>
            </c:ext>
          </c:extLst>
        </c:ser>
        <c:ser>
          <c:idx val="3"/>
          <c:order val="20"/>
          <c:tx>
            <c:strRef>
              <c:f>Entero!$BO$266</c:f>
              <c:strCache>
                <c:ptCount val="1"/>
                <c:pt idx="0">
                  <c:v>Tigecyclin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Entero!$BO$267:$BO$282</c:f>
              <c:numCache>
                <c:formatCode>0.00</c:formatCode>
                <c:ptCount val="16"/>
                <c:pt idx="0">
                  <c:v>0</c:v>
                </c:pt>
                <c:pt idx="1">
                  <c:v>9.3896713615023479</c:v>
                </c:pt>
                <c:pt idx="2">
                  <c:v>0</c:v>
                </c:pt>
                <c:pt idx="3">
                  <c:v>66.197183098591552</c:v>
                </c:pt>
                <c:pt idx="4">
                  <c:v>15.492957746478874</c:v>
                </c:pt>
                <c:pt idx="5">
                  <c:v>6.103286384976526</c:v>
                </c:pt>
                <c:pt idx="6">
                  <c:v>1.8779342723004695</c:v>
                </c:pt>
                <c:pt idx="7">
                  <c:v>0.46948356807511737</c:v>
                </c:pt>
                <c:pt idx="8">
                  <c:v>0.46948356807511737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2D57-4A2C-839B-2C3F2E900427}"/>
            </c:ext>
          </c:extLst>
        </c:ser>
        <c:dLbls>
          <c:showLegendKey val="0"/>
          <c:showVal val="0"/>
          <c:showCatName val="0"/>
          <c:showSerName val="0"/>
          <c:showPercent val="0"/>
          <c:showBubbleSize val="0"/>
        </c:dLbls>
        <c:gapWidth val="150"/>
        <c:shape val="box"/>
        <c:axId val="97888896"/>
        <c:axId val="97895168"/>
        <c:axId val="97882560"/>
      </c:bar3DChart>
      <c:catAx>
        <c:axId val="9788889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7895168"/>
        <c:crosses val="autoZero"/>
        <c:auto val="1"/>
        <c:lblAlgn val="ctr"/>
        <c:lblOffset val="100"/>
        <c:tickLblSkip val="1"/>
        <c:noMultiLvlLbl val="0"/>
      </c:catAx>
      <c:valAx>
        <c:axId val="9789516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7888896"/>
        <c:crosses val="autoZero"/>
        <c:crossBetween val="between"/>
      </c:valAx>
      <c:serAx>
        <c:axId val="97882560"/>
        <c:scaling>
          <c:orientation val="minMax"/>
        </c:scaling>
        <c:delete val="0"/>
        <c:axPos val="b"/>
        <c:majorTickMark val="out"/>
        <c:minorTickMark val="none"/>
        <c:tickLblPos val="nextTo"/>
        <c:txPr>
          <a:bodyPr rot="1500000" vert="horz" anchor="ctr" anchorCtr="0"/>
          <a:lstStyle/>
          <a:p>
            <a:pPr>
              <a:defRPr sz="1200"/>
            </a:pPr>
            <a:endParaRPr lang="de-DE"/>
          </a:p>
        </c:txPr>
        <c:crossAx val="978951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Coryne!$AC$35</c:f>
              <c:strCache>
                <c:ptCount val="1"/>
                <c:pt idx="0">
                  <c:v>Cefuroxim</c:v>
                </c:pt>
              </c:strCache>
            </c:strRef>
          </c:tx>
          <c:spPr>
            <a:solidFill>
              <a:srgbClr val="0066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Coryne!$AC$36:$AC$49</c:f>
              <c:numCache>
                <c:formatCode>0.00</c:formatCode>
                <c:ptCount val="14"/>
                <c:pt idx="0">
                  <c:v>0</c:v>
                </c:pt>
                <c:pt idx="1">
                  <c:v>4.5454545454545459</c:v>
                </c:pt>
                <c:pt idx="2">
                  <c:v>0</c:v>
                </c:pt>
                <c:pt idx="3">
                  <c:v>22.727272727272727</c:v>
                </c:pt>
                <c:pt idx="4">
                  <c:v>4.5454545454545459</c:v>
                </c:pt>
                <c:pt idx="5">
                  <c:v>0</c:v>
                </c:pt>
                <c:pt idx="6">
                  <c:v>0</c:v>
                </c:pt>
                <c:pt idx="7">
                  <c:v>4.5454545454545459</c:v>
                </c:pt>
                <c:pt idx="8">
                  <c:v>0</c:v>
                </c:pt>
                <c:pt idx="9">
                  <c:v>4.5454545454545459</c:v>
                </c:pt>
                <c:pt idx="10">
                  <c:v>0</c:v>
                </c:pt>
                <c:pt idx="11">
                  <c:v>4.5454545454545459</c:v>
                </c:pt>
                <c:pt idx="12">
                  <c:v>0</c:v>
                </c:pt>
                <c:pt idx="13">
                  <c:v>54.545454545454547</c:v>
                </c:pt>
              </c:numCache>
            </c:numRef>
          </c:val>
          <c:extLst>
            <c:ext xmlns:c16="http://schemas.microsoft.com/office/drawing/2014/chart" uri="{C3380CC4-5D6E-409C-BE32-E72D297353CC}">
              <c16:uniqueId val="{00000000-549C-49A5-B7C5-9FD5C4C9FFD4}"/>
            </c:ext>
          </c:extLst>
        </c:ser>
        <c:ser>
          <c:idx val="1"/>
          <c:order val="1"/>
          <c:tx>
            <c:strRef>
              <c:f>Coryne!$AD$35</c:f>
              <c:strCache>
                <c:ptCount val="1"/>
                <c:pt idx="0">
                  <c:v>Moxifloxacin</c:v>
                </c:pt>
              </c:strCache>
            </c:strRef>
          </c:tx>
          <c:spPr>
            <a:solidFill>
              <a:srgbClr val="FFC0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Coryne!$AD$36:$AD$49</c:f>
              <c:numCache>
                <c:formatCode>0.00</c:formatCode>
                <c:ptCount val="14"/>
                <c:pt idx="0">
                  <c:v>0</c:v>
                </c:pt>
                <c:pt idx="1">
                  <c:v>8.695652173913043</c:v>
                </c:pt>
                <c:pt idx="2">
                  <c:v>13.043478260869565</c:v>
                </c:pt>
                <c:pt idx="3">
                  <c:v>8.695652173913043</c:v>
                </c:pt>
                <c:pt idx="4">
                  <c:v>0</c:v>
                </c:pt>
                <c:pt idx="5">
                  <c:v>0</c:v>
                </c:pt>
                <c:pt idx="6">
                  <c:v>0</c:v>
                </c:pt>
                <c:pt idx="7">
                  <c:v>4.3478260869565215</c:v>
                </c:pt>
                <c:pt idx="8">
                  <c:v>4.3478260869565215</c:v>
                </c:pt>
                <c:pt idx="9">
                  <c:v>0</c:v>
                </c:pt>
                <c:pt idx="10">
                  <c:v>0</c:v>
                </c:pt>
                <c:pt idx="11">
                  <c:v>0</c:v>
                </c:pt>
                <c:pt idx="12">
                  <c:v>60.869565217391305</c:v>
                </c:pt>
                <c:pt idx="13">
                  <c:v>0</c:v>
                </c:pt>
              </c:numCache>
            </c:numRef>
          </c:val>
          <c:extLst>
            <c:ext xmlns:c16="http://schemas.microsoft.com/office/drawing/2014/chart" uri="{C3380CC4-5D6E-409C-BE32-E72D297353CC}">
              <c16:uniqueId val="{00000001-549C-49A5-B7C5-9FD5C4C9FFD4}"/>
            </c:ext>
          </c:extLst>
        </c:ser>
        <c:ser>
          <c:idx val="2"/>
          <c:order val="2"/>
          <c:tx>
            <c:strRef>
              <c:f>Coryne!$AE$35</c:f>
              <c:strCache>
                <c:ptCount val="1"/>
                <c:pt idx="0">
                  <c:v>Clindamycin</c:v>
                </c:pt>
              </c:strCache>
            </c:strRef>
          </c:tx>
          <c:spPr>
            <a:solidFill>
              <a:schemeClr val="accent3"/>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Coryne!$AE$36:$AE$49</c:f>
              <c:numCache>
                <c:formatCode>0.00</c:formatCode>
                <c:ptCount val="14"/>
                <c:pt idx="0">
                  <c:v>0</c:v>
                </c:pt>
                <c:pt idx="1">
                  <c:v>4.166666666666667</c:v>
                </c:pt>
                <c:pt idx="2">
                  <c:v>0</c:v>
                </c:pt>
                <c:pt idx="3">
                  <c:v>4.166666666666667</c:v>
                </c:pt>
                <c:pt idx="4">
                  <c:v>0</c:v>
                </c:pt>
                <c:pt idx="5">
                  <c:v>4.166666666666667</c:v>
                </c:pt>
                <c:pt idx="6">
                  <c:v>0</c:v>
                </c:pt>
                <c:pt idx="7">
                  <c:v>0</c:v>
                </c:pt>
                <c:pt idx="8">
                  <c:v>8.3333333333333339</c:v>
                </c:pt>
                <c:pt idx="9">
                  <c:v>0</c:v>
                </c:pt>
                <c:pt idx="10">
                  <c:v>0</c:v>
                </c:pt>
                <c:pt idx="11">
                  <c:v>0</c:v>
                </c:pt>
                <c:pt idx="12">
                  <c:v>4.166666666666667</c:v>
                </c:pt>
                <c:pt idx="13">
                  <c:v>75</c:v>
                </c:pt>
              </c:numCache>
            </c:numRef>
          </c:val>
          <c:extLst>
            <c:ext xmlns:c16="http://schemas.microsoft.com/office/drawing/2014/chart" uri="{C3380CC4-5D6E-409C-BE32-E72D297353CC}">
              <c16:uniqueId val="{00000002-549C-49A5-B7C5-9FD5C4C9FFD4}"/>
            </c:ext>
          </c:extLst>
        </c:ser>
        <c:ser>
          <c:idx val="3"/>
          <c:order val="3"/>
          <c:tx>
            <c:strRef>
              <c:f>Coryne!$AF$35</c:f>
              <c:strCache>
                <c:ptCount val="1"/>
                <c:pt idx="0">
                  <c:v>Linezolid</c:v>
                </c:pt>
              </c:strCache>
            </c:strRef>
          </c:tx>
          <c:spPr>
            <a:solidFill>
              <a:srgbClr val="0000CC"/>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Coryne!$AF$36:$AF$49</c:f>
              <c:numCache>
                <c:formatCode>0.00</c:formatCode>
                <c:ptCount val="14"/>
                <c:pt idx="0">
                  <c:v>0</c:v>
                </c:pt>
                <c:pt idx="1">
                  <c:v>0</c:v>
                </c:pt>
                <c:pt idx="2">
                  <c:v>0</c:v>
                </c:pt>
                <c:pt idx="3">
                  <c:v>4.3478260869565215</c:v>
                </c:pt>
                <c:pt idx="4">
                  <c:v>0</c:v>
                </c:pt>
                <c:pt idx="5">
                  <c:v>34.782608695652172</c:v>
                </c:pt>
                <c:pt idx="6">
                  <c:v>52.173913043478258</c:v>
                </c:pt>
                <c:pt idx="7">
                  <c:v>8.695652173913043</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Coryne!$AG$35</c:f>
              <c:strCache>
                <c:ptCount val="1"/>
                <c:pt idx="0">
                  <c:v>Vancomycin</c:v>
                </c:pt>
              </c:strCache>
            </c:strRef>
          </c:tx>
          <c:spPr>
            <a:solidFill>
              <a:srgbClr val="FF7C8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Coryne!$AG$36:$AG$49</c:f>
              <c:numCache>
                <c:formatCode>0.00</c:formatCode>
                <c:ptCount val="14"/>
                <c:pt idx="0">
                  <c:v>0</c:v>
                </c:pt>
                <c:pt idx="1">
                  <c:v>0</c:v>
                </c:pt>
                <c:pt idx="2">
                  <c:v>0</c:v>
                </c:pt>
                <c:pt idx="3">
                  <c:v>8.695652173913043</c:v>
                </c:pt>
                <c:pt idx="4">
                  <c:v>17.391304347826086</c:v>
                </c:pt>
                <c:pt idx="5">
                  <c:v>52.173913043478258</c:v>
                </c:pt>
                <c:pt idx="6">
                  <c:v>21.739130434782609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Coryne!$AH$35</c:f>
              <c:strCache>
                <c:ptCount val="1"/>
                <c:pt idx="0">
                  <c:v>Benzylpenicillin</c:v>
                </c:pt>
              </c:strCache>
            </c:strRef>
          </c:tx>
          <c:spPr>
            <a:solidFill>
              <a:srgbClr val="FF00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Coryne!$AH$36:$AH$49</c:f>
              <c:numCache>
                <c:formatCode>0.00</c:formatCode>
                <c:ptCount val="14"/>
                <c:pt idx="0">
                  <c:v>0</c:v>
                </c:pt>
                <c:pt idx="1">
                  <c:v>16.666666666666668</c:v>
                </c:pt>
                <c:pt idx="2">
                  <c:v>16.666666666666668</c:v>
                </c:pt>
                <c:pt idx="3">
                  <c:v>0</c:v>
                </c:pt>
                <c:pt idx="4">
                  <c:v>0</c:v>
                </c:pt>
                <c:pt idx="5">
                  <c:v>0</c:v>
                </c:pt>
                <c:pt idx="6">
                  <c:v>4.166666666666667</c:v>
                </c:pt>
                <c:pt idx="7">
                  <c:v>0</c:v>
                </c:pt>
                <c:pt idx="8">
                  <c:v>4.166666666666667</c:v>
                </c:pt>
                <c:pt idx="9">
                  <c:v>4.166666666666667</c:v>
                </c:pt>
                <c:pt idx="10">
                  <c:v>0</c:v>
                </c:pt>
                <c:pt idx="11">
                  <c:v>0</c:v>
                </c:pt>
                <c:pt idx="12">
                  <c:v>0</c:v>
                </c:pt>
                <c:pt idx="13">
                  <c:v>54.166666666666664</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6922496"/>
        <c:axId val="36924416"/>
        <c:axId val="36609536"/>
      </c:bar3DChart>
      <c:catAx>
        <c:axId val="3692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924416"/>
        <c:crosses val="autoZero"/>
        <c:auto val="1"/>
        <c:lblAlgn val="ctr"/>
        <c:lblOffset val="100"/>
        <c:noMultiLvlLbl val="0"/>
      </c:catAx>
      <c:valAx>
        <c:axId val="36924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922496"/>
        <c:crosses val="autoZero"/>
        <c:crossBetween val="between"/>
      </c:valAx>
      <c:serAx>
        <c:axId val="3660953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92441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'anaerob+'!$AC$2</c:f>
              <c:strCache>
                <c:ptCount val="1"/>
                <c:pt idx="0">
                  <c:v>Ampicillin/ Sulbactam</c:v>
                </c:pt>
              </c:strCache>
            </c:strRef>
          </c:tx>
          <c:spPr>
            <a:solidFill>
              <a:srgbClr val="0066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'anaerob+'!$AC$3:$AC$16</c:f>
              <c:numCache>
                <c:formatCode>General</c:formatCode>
                <c:ptCount val="14"/>
                <c:pt idx="0">
                  <c:v>0</c:v>
                </c:pt>
                <c:pt idx="1">
                  <c:v>60</c:v>
                </c:pt>
                <c:pt idx="2">
                  <c:v>20</c:v>
                </c:pt>
                <c:pt idx="3">
                  <c:v>0</c:v>
                </c:pt>
                <c:pt idx="4">
                  <c:v>0</c:v>
                </c:pt>
                <c:pt idx="5">
                  <c:v>20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'anaerob+'!$AD$2</c:f>
              <c:strCache>
                <c:ptCount val="1"/>
                <c:pt idx="0">
                  <c:v>Piperacillin/ Tazobactam</c:v>
                </c:pt>
              </c:strCache>
            </c:strRef>
          </c:tx>
          <c:spPr>
            <a:solidFill>
              <a:srgbClr val="FFC0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'anaerob+'!$AD$3:$AD$16</c:f>
              <c:numCache>
                <c:formatCode>0.00</c:formatCode>
                <c:ptCount val="14"/>
                <c:pt idx="0">
                  <c:v>0</c:v>
                </c:pt>
                <c:pt idx="1">
                  <c:v>20</c:v>
                </c:pt>
                <c:pt idx="2">
                  <c:v>20</c:v>
                </c:pt>
                <c:pt idx="3">
                  <c:v>0</c:v>
                </c:pt>
                <c:pt idx="4">
                  <c:v>20</c:v>
                </c:pt>
                <c:pt idx="5">
                  <c:v>20</c:v>
                </c:pt>
                <c:pt idx="6">
                  <c:v>0</c:v>
                </c:pt>
                <c:pt idx="7">
                  <c:v>0</c:v>
                </c:pt>
                <c:pt idx="8">
                  <c:v>20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'anaerob+'!$AE$2</c:f>
              <c:strCache>
                <c:ptCount val="1"/>
                <c:pt idx="0">
                  <c:v>Imipenem</c:v>
                </c:pt>
              </c:strCache>
            </c:strRef>
          </c:tx>
          <c:spPr>
            <a:solidFill>
              <a:schemeClr val="accent3"/>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'anaerob+'!$AE$3:$AE$16</c:f>
              <c:numCache>
                <c:formatCode>0.00</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'anaerob+'!$AF$2</c:f>
              <c:strCache>
                <c:ptCount val="1"/>
                <c:pt idx="0">
                  <c:v>Clindamycin</c:v>
                </c:pt>
              </c:strCache>
            </c:strRef>
          </c:tx>
          <c:spPr>
            <a:solidFill>
              <a:srgbClr val="0000CC"/>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'anaerob+'!$AF$3:$AF$16</c:f>
              <c:numCache>
                <c:formatCode>0.00</c:formatCode>
                <c:ptCount val="14"/>
                <c:pt idx="0">
                  <c:v>0</c:v>
                </c:pt>
                <c:pt idx="1">
                  <c:v>0</c:v>
                </c:pt>
                <c:pt idx="2">
                  <c:v>20</c:v>
                </c:pt>
                <c:pt idx="3">
                  <c:v>0</c:v>
                </c:pt>
                <c:pt idx="4">
                  <c:v>0</c:v>
                </c:pt>
                <c:pt idx="5">
                  <c:v>40</c:v>
                </c:pt>
                <c:pt idx="6">
                  <c:v>0</c:v>
                </c:pt>
                <c:pt idx="7">
                  <c:v>0</c:v>
                </c:pt>
                <c:pt idx="8">
                  <c:v>0</c:v>
                </c:pt>
                <c:pt idx="9">
                  <c:v>0</c:v>
                </c:pt>
                <c:pt idx="10">
                  <c:v>0</c:v>
                </c:pt>
                <c:pt idx="11">
                  <c:v>0</c:v>
                </c:pt>
                <c:pt idx="12">
                  <c:v>0</c:v>
                </c:pt>
                <c:pt idx="13">
                  <c:v>40</c:v>
                </c:pt>
              </c:numCache>
            </c:numRef>
          </c:val>
          <c:extLst>
            <c:ext xmlns:c16="http://schemas.microsoft.com/office/drawing/2014/chart" uri="{C3380CC4-5D6E-409C-BE32-E72D297353CC}">
              <c16:uniqueId val="{00000003-549C-49A5-B7C5-9FD5C4C9FFD4}"/>
            </c:ext>
          </c:extLst>
        </c:ser>
        <c:ser>
          <c:idx val="4"/>
          <c:order val="4"/>
          <c:tx>
            <c:strRef>
              <c:f>'anaerob+'!$AG$2</c:f>
              <c:strCache>
                <c:ptCount val="1"/>
                <c:pt idx="0">
                  <c:v>Metronidazol</c:v>
                </c:pt>
              </c:strCache>
            </c:strRef>
          </c:tx>
          <c:spPr>
            <a:solidFill>
              <a:srgbClr val="FF7C8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'anaerob+'!$AG$3:$AG$16</c:f>
              <c:numCache>
                <c:formatCode>0.00</c:formatCode>
                <c:ptCount val="14"/>
                <c:pt idx="0">
                  <c:v>0</c:v>
                </c:pt>
                <c:pt idx="1">
                  <c:v>25</c:v>
                </c:pt>
                <c:pt idx="2">
                  <c:v>0</c:v>
                </c:pt>
                <c:pt idx="3">
                  <c:v>0</c:v>
                </c:pt>
                <c:pt idx="4">
                  <c:v>50</c:v>
                </c:pt>
                <c:pt idx="5">
                  <c:v>25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'anaerob+'!$AH$2</c:f>
              <c:strCache>
                <c:ptCount val="1"/>
                <c:pt idx="0">
                  <c:v>Benzylpenicillin</c:v>
                </c:pt>
              </c:strCache>
            </c:strRef>
          </c:tx>
          <c:spPr>
            <a:solidFill>
              <a:srgbClr val="FF00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'anaerob+'!$AH$3:$AH$16</c:f>
              <c:numCache>
                <c:formatCode>0.00</c:formatCode>
                <c:ptCount val="14"/>
                <c:pt idx="0">
                  <c:v>0</c:v>
                </c:pt>
                <c:pt idx="1">
                  <c:v>40</c:v>
                </c:pt>
                <c:pt idx="2">
                  <c:v>40</c:v>
                </c:pt>
                <c:pt idx="3">
                  <c:v>0</c:v>
                </c:pt>
                <c:pt idx="4">
                  <c:v>0</c:v>
                </c:pt>
                <c:pt idx="5">
                  <c:v>20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1685632"/>
        <c:axId val="31708288"/>
        <c:axId val="36932672"/>
      </c:bar3DChart>
      <c:catAx>
        <c:axId val="31685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708288"/>
        <c:crosses val="autoZero"/>
        <c:auto val="1"/>
        <c:lblAlgn val="ctr"/>
        <c:lblOffset val="100"/>
        <c:noMultiLvlLbl val="0"/>
      </c:catAx>
      <c:valAx>
        <c:axId val="3170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xPr>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85632"/>
        <c:crosses val="autoZero"/>
        <c:crossBetween val="between"/>
      </c:valAx>
      <c:serAx>
        <c:axId val="3693267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170828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'anaerob+'!$AC$36</c:f>
              <c:strCache>
                <c:ptCount val="1"/>
                <c:pt idx="0">
                  <c:v>Ampicillin/ Sulbactam</c:v>
                </c:pt>
              </c:strCache>
            </c:strRef>
          </c:tx>
          <c:spPr>
            <a:solidFill>
              <a:srgbClr val="0066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'anaerob+'!$AC$37:$AC$50</c:f>
              <c:numCache>
                <c:formatCode>General</c:formatCode>
                <c:ptCount val="14"/>
                <c:pt idx="0">
                  <c:v>0</c:v>
                </c:pt>
                <c:pt idx="1">
                  <c:v>67.647058823529406</c:v>
                </c:pt>
                <c:pt idx="2">
                  <c:v>14.705882352941176</c:v>
                </c:pt>
                <c:pt idx="3">
                  <c:v>5.882352941176471</c:v>
                </c:pt>
                <c:pt idx="4">
                  <c:v>5.882352941176471</c:v>
                </c:pt>
                <c:pt idx="5">
                  <c:v>2.9411764705882355</c:v>
                </c:pt>
                <c:pt idx="6">
                  <c:v>0</c:v>
                </c:pt>
                <c:pt idx="7">
                  <c:v>2.9411764705882355</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'anaerob+'!$AD$36</c:f>
              <c:strCache>
                <c:ptCount val="1"/>
                <c:pt idx="0">
                  <c:v>Piperacillin/ Tazobactam</c:v>
                </c:pt>
              </c:strCache>
            </c:strRef>
          </c:tx>
          <c:spPr>
            <a:solidFill>
              <a:srgbClr val="FFC0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'anaerob+'!$AD$37:$AD$50</c:f>
              <c:numCache>
                <c:formatCode>0.00</c:formatCode>
                <c:ptCount val="14"/>
                <c:pt idx="0">
                  <c:v>0</c:v>
                </c:pt>
                <c:pt idx="1">
                  <c:v>44.117647058823529</c:v>
                </c:pt>
                <c:pt idx="2">
                  <c:v>11.764705882352942</c:v>
                </c:pt>
                <c:pt idx="3">
                  <c:v>26.470588235294116</c:v>
                </c:pt>
                <c:pt idx="4">
                  <c:v>2.9411764705882355</c:v>
                </c:pt>
                <c:pt idx="5">
                  <c:v>5.882352941176471</c:v>
                </c:pt>
                <c:pt idx="6">
                  <c:v>5.882352941176471</c:v>
                </c:pt>
                <c:pt idx="7">
                  <c:v>0</c:v>
                </c:pt>
                <c:pt idx="8">
                  <c:v>0</c:v>
                </c:pt>
                <c:pt idx="9">
                  <c:v>2.9411764705882355</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'anaerob+'!$AE$36</c:f>
              <c:strCache>
                <c:ptCount val="1"/>
                <c:pt idx="0">
                  <c:v>Imipenem</c:v>
                </c:pt>
              </c:strCache>
            </c:strRef>
          </c:tx>
          <c:spPr>
            <a:solidFill>
              <a:schemeClr val="accent3"/>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'anaerob+'!$AE$37:$AE$50</c:f>
              <c:numCache>
                <c:formatCode>0.00</c:formatCode>
                <c:ptCount val="14"/>
                <c:pt idx="0">
                  <c:v>0</c:v>
                </c:pt>
                <c:pt idx="1">
                  <c:v>23.529411764705884</c:v>
                </c:pt>
                <c:pt idx="2">
                  <c:v>32.352941176470587</c:v>
                </c:pt>
                <c:pt idx="3">
                  <c:v>35.294117647058826</c:v>
                </c:pt>
                <c:pt idx="4">
                  <c:v>5.882352941176471</c:v>
                </c:pt>
                <c:pt idx="5">
                  <c:v>2.9411764705882355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'anaerob+'!$AF$36</c:f>
              <c:strCache>
                <c:ptCount val="1"/>
                <c:pt idx="0">
                  <c:v>Clindamycin</c:v>
                </c:pt>
              </c:strCache>
            </c:strRef>
          </c:tx>
          <c:spPr>
            <a:solidFill>
              <a:srgbClr val="0000CC"/>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'anaerob+'!$AF$37:$AF$50</c:f>
              <c:numCache>
                <c:formatCode>0.00</c:formatCode>
                <c:ptCount val="14"/>
                <c:pt idx="0">
                  <c:v>0</c:v>
                </c:pt>
                <c:pt idx="1">
                  <c:v>0</c:v>
                </c:pt>
                <c:pt idx="2">
                  <c:v>17.647058823529413</c:v>
                </c:pt>
                <c:pt idx="3">
                  <c:v>26.470588235294116</c:v>
                </c:pt>
                <c:pt idx="4">
                  <c:v>8.8235294117647065</c:v>
                </c:pt>
                <c:pt idx="5">
                  <c:v>2.9411764705882355</c:v>
                </c:pt>
                <c:pt idx="6">
                  <c:v>26.470588235294116</c:v>
                </c:pt>
                <c:pt idx="7">
                  <c:v>5.882352941176471</c:v>
                </c:pt>
                <c:pt idx="8">
                  <c:v>8.8235294117647065</c:v>
                </c:pt>
                <c:pt idx="9">
                  <c:v>2.9411764705882355</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'anaerob+'!$AG$36</c:f>
              <c:strCache>
                <c:ptCount val="1"/>
                <c:pt idx="0">
                  <c:v>Metronidazol</c:v>
                </c:pt>
              </c:strCache>
            </c:strRef>
          </c:tx>
          <c:spPr>
            <a:solidFill>
              <a:srgbClr val="FF7C8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'anaerob+'!$AG$37:$AG$50</c:f>
              <c:numCache>
                <c:formatCode>0.00</c:formatCode>
                <c:ptCount val="14"/>
                <c:pt idx="0">
                  <c:v>0</c:v>
                </c:pt>
                <c:pt idx="1">
                  <c:v>0</c:v>
                </c:pt>
                <c:pt idx="2">
                  <c:v>0</c:v>
                </c:pt>
                <c:pt idx="3">
                  <c:v>8.8235294117647065</c:v>
                </c:pt>
                <c:pt idx="4">
                  <c:v>11.764705882352942</c:v>
                </c:pt>
                <c:pt idx="5">
                  <c:v>17.647058823529413</c:v>
                </c:pt>
                <c:pt idx="6">
                  <c:v>32.352941176470587</c:v>
                </c:pt>
                <c:pt idx="7">
                  <c:v>20.588235294117649</c:v>
                </c:pt>
                <c:pt idx="8">
                  <c:v>2.9411764705882355</c:v>
                </c:pt>
                <c:pt idx="9">
                  <c:v>2.9411764705882355</c:v>
                </c:pt>
                <c:pt idx="10">
                  <c:v>2.9411764705882355</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'anaerob+'!$AH$36</c:f>
              <c:strCache>
                <c:ptCount val="1"/>
                <c:pt idx="0">
                  <c:v>Benzylpenicillin</c:v>
                </c:pt>
              </c:strCache>
            </c:strRef>
          </c:tx>
          <c:spPr>
            <a:solidFill>
              <a:srgbClr val="FF00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'anaerob+'!$AH$37:$AH$50</c:f>
              <c:numCache>
                <c:formatCode>0.00</c:formatCode>
                <c:ptCount val="14"/>
                <c:pt idx="0">
                  <c:v>0</c:v>
                </c:pt>
                <c:pt idx="1">
                  <c:v>38.235294117647058</c:v>
                </c:pt>
                <c:pt idx="2">
                  <c:v>32.352941176470587</c:v>
                </c:pt>
                <c:pt idx="3">
                  <c:v>17.647058823529413</c:v>
                </c:pt>
                <c:pt idx="4">
                  <c:v>5.882352941176471</c:v>
                </c:pt>
                <c:pt idx="5">
                  <c:v>0</c:v>
                </c:pt>
                <c:pt idx="6">
                  <c:v>0</c:v>
                </c:pt>
                <c:pt idx="7">
                  <c:v>2.9411764705882355</c:v>
                </c:pt>
                <c:pt idx="8">
                  <c:v>2.9411764705882355</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139584"/>
        <c:axId val="37141504"/>
        <c:axId val="31702080"/>
      </c:bar3DChart>
      <c:catAx>
        <c:axId val="37139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41504"/>
        <c:crosses val="autoZero"/>
        <c:auto val="1"/>
        <c:lblAlgn val="ctr"/>
        <c:lblOffset val="100"/>
        <c:noMultiLvlLbl val="0"/>
      </c:catAx>
      <c:valAx>
        <c:axId val="3714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39584"/>
        <c:crosses val="autoZero"/>
        <c:crossBetween val="between"/>
      </c:valAx>
      <c:serAx>
        <c:axId val="317020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14150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'anaerob+'!$AC$101</c:f>
              <c:strCache>
                <c:ptCount val="1"/>
                <c:pt idx="0">
                  <c:v>Ampicillin/ Sulbactam</c:v>
                </c:pt>
              </c:strCache>
            </c:strRef>
          </c:tx>
          <c:spPr>
            <a:solidFill>
              <a:srgbClr val="0066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'anaerob+'!$AC$102:$AC$115</c:f>
              <c:numCache>
                <c:formatCode>General</c:formatCode>
                <c:ptCount val="14"/>
                <c:pt idx="0">
                  <c:v>0</c:v>
                </c:pt>
                <c:pt idx="1">
                  <c:v>20</c:v>
                </c:pt>
                <c:pt idx="2">
                  <c:v>12.727272727272727</c:v>
                </c:pt>
                <c:pt idx="3">
                  <c:v>32.727272727272727</c:v>
                </c:pt>
                <c:pt idx="4">
                  <c:v>21.818181818181817</c:v>
                </c:pt>
                <c:pt idx="5">
                  <c:v>7.2727272727272725</c:v>
                </c:pt>
                <c:pt idx="6">
                  <c:v>1.8181818181818181</c:v>
                </c:pt>
                <c:pt idx="7">
                  <c:v>3.6363636363636362</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'anaerob+'!$AD$101</c:f>
              <c:strCache>
                <c:ptCount val="1"/>
                <c:pt idx="0">
                  <c:v>Piperacillin/ Tazobactam</c:v>
                </c:pt>
              </c:strCache>
            </c:strRef>
          </c:tx>
          <c:spPr>
            <a:solidFill>
              <a:srgbClr val="FFC0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'anaerob+'!$AD$102:$AD$115</c:f>
              <c:numCache>
                <c:formatCode>0.00</c:formatCode>
                <c:ptCount val="14"/>
                <c:pt idx="0">
                  <c:v>0</c:v>
                </c:pt>
                <c:pt idx="1">
                  <c:v>27.272727272727273</c:v>
                </c:pt>
                <c:pt idx="2">
                  <c:v>18.181818181818183</c:v>
                </c:pt>
                <c:pt idx="3">
                  <c:v>25.454545454545453</c:v>
                </c:pt>
                <c:pt idx="4">
                  <c:v>16.363636363636363</c:v>
                </c:pt>
                <c:pt idx="5">
                  <c:v>9.0909090909090917</c:v>
                </c:pt>
                <c:pt idx="6">
                  <c:v>3.6363636363636362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'anaerob+'!$AE$101</c:f>
              <c:strCache>
                <c:ptCount val="1"/>
                <c:pt idx="0">
                  <c:v>Imipenem</c:v>
                </c:pt>
              </c:strCache>
            </c:strRef>
          </c:tx>
          <c:spPr>
            <a:solidFill>
              <a:schemeClr val="accent3"/>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'anaerob+'!$AE$102:$AE$115</c:f>
              <c:numCache>
                <c:formatCode>0.00</c:formatCode>
                <c:ptCount val="14"/>
                <c:pt idx="0">
                  <c:v>0</c:v>
                </c:pt>
                <c:pt idx="1">
                  <c:v>27.272727272727273</c:v>
                </c:pt>
                <c:pt idx="2">
                  <c:v>38.18181818181818</c:v>
                </c:pt>
                <c:pt idx="3">
                  <c:v>21.818181818181817</c:v>
                </c:pt>
                <c:pt idx="4">
                  <c:v>7.2727272727272725</c:v>
                </c:pt>
                <c:pt idx="5">
                  <c:v>5.4545454545454541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'anaerob+'!$AF$101</c:f>
              <c:strCache>
                <c:ptCount val="1"/>
                <c:pt idx="0">
                  <c:v>Clindamycin</c:v>
                </c:pt>
              </c:strCache>
            </c:strRef>
          </c:tx>
          <c:spPr>
            <a:solidFill>
              <a:srgbClr val="0000CC"/>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'anaerob+'!$AF$102:$AF$115</c:f>
              <c:numCache>
                <c:formatCode>0.00</c:formatCode>
                <c:ptCount val="14"/>
                <c:pt idx="0">
                  <c:v>0</c:v>
                </c:pt>
                <c:pt idx="1">
                  <c:v>1.8181818181818181</c:v>
                </c:pt>
                <c:pt idx="2">
                  <c:v>3.6363636363636362</c:v>
                </c:pt>
                <c:pt idx="3">
                  <c:v>14.545454545454545</c:v>
                </c:pt>
                <c:pt idx="4">
                  <c:v>7.2727272727272725</c:v>
                </c:pt>
                <c:pt idx="5">
                  <c:v>18.181818181818183</c:v>
                </c:pt>
                <c:pt idx="6">
                  <c:v>14.545454545454545</c:v>
                </c:pt>
                <c:pt idx="7">
                  <c:v>9.0909090909090917</c:v>
                </c:pt>
                <c:pt idx="8">
                  <c:v>0</c:v>
                </c:pt>
                <c:pt idx="9">
                  <c:v>1.8181818181818181</c:v>
                </c:pt>
                <c:pt idx="10">
                  <c:v>3.6363636363636362</c:v>
                </c:pt>
                <c:pt idx="11">
                  <c:v>0</c:v>
                </c:pt>
                <c:pt idx="12">
                  <c:v>0</c:v>
                </c:pt>
                <c:pt idx="13">
                  <c:v>25.454545454545453</c:v>
                </c:pt>
              </c:numCache>
            </c:numRef>
          </c:val>
          <c:extLst>
            <c:ext xmlns:c16="http://schemas.microsoft.com/office/drawing/2014/chart" uri="{C3380CC4-5D6E-409C-BE32-E72D297353CC}">
              <c16:uniqueId val="{00000003-549C-49A5-B7C5-9FD5C4C9FFD4}"/>
            </c:ext>
          </c:extLst>
        </c:ser>
        <c:ser>
          <c:idx val="4"/>
          <c:order val="4"/>
          <c:tx>
            <c:strRef>
              <c:f>'anaerob+'!$AG$101</c:f>
              <c:strCache>
                <c:ptCount val="1"/>
                <c:pt idx="0">
                  <c:v>Metronidazol</c:v>
                </c:pt>
              </c:strCache>
            </c:strRef>
          </c:tx>
          <c:spPr>
            <a:solidFill>
              <a:srgbClr val="FF7C8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'anaerob+'!$AG$102:$AG$115</c:f>
              <c:numCache>
                <c:formatCode>0.00</c:formatCode>
                <c:ptCount val="14"/>
                <c:pt idx="0">
                  <c:v>0</c:v>
                </c:pt>
                <c:pt idx="1">
                  <c:v>3.7037037037037037</c:v>
                </c:pt>
                <c:pt idx="2">
                  <c:v>12.962962962962964</c:v>
                </c:pt>
                <c:pt idx="3">
                  <c:v>27.777777777777779</c:v>
                </c:pt>
                <c:pt idx="4">
                  <c:v>11.111111111111111</c:v>
                </c:pt>
                <c:pt idx="5">
                  <c:v>35.185185185185183</c:v>
                </c:pt>
                <c:pt idx="6">
                  <c:v>9.2592592592592595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'anaerob+'!$AH$101</c:f>
              <c:strCache>
                <c:ptCount val="1"/>
                <c:pt idx="0">
                  <c:v>Benzylpenicillin</c:v>
                </c:pt>
              </c:strCache>
            </c:strRef>
          </c:tx>
          <c:spPr>
            <a:solidFill>
              <a:srgbClr val="FF00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'anaerob+'!$AH$102:$AH$115</c:f>
              <c:numCache>
                <c:formatCode>0.00</c:formatCode>
                <c:ptCount val="14"/>
                <c:pt idx="0">
                  <c:v>0</c:v>
                </c:pt>
                <c:pt idx="1">
                  <c:v>29.09090909090909</c:v>
                </c:pt>
                <c:pt idx="2">
                  <c:v>27.272727272727273</c:v>
                </c:pt>
                <c:pt idx="3">
                  <c:v>27.272727272727273</c:v>
                </c:pt>
                <c:pt idx="4">
                  <c:v>10.909090909090908</c:v>
                </c:pt>
                <c:pt idx="5">
                  <c:v>1.8181818181818181</c:v>
                </c:pt>
                <c:pt idx="6">
                  <c:v>0</c:v>
                </c:pt>
                <c:pt idx="7">
                  <c:v>1.8181818181818181</c:v>
                </c:pt>
                <c:pt idx="8">
                  <c:v>1.8181818181818181</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194368"/>
        <c:axId val="37217024"/>
        <c:axId val="37137024"/>
      </c:bar3DChart>
      <c:catAx>
        <c:axId val="371943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217024"/>
        <c:crosses val="autoZero"/>
        <c:auto val="1"/>
        <c:lblAlgn val="ctr"/>
        <c:lblOffset val="100"/>
        <c:noMultiLvlLbl val="0"/>
      </c:catAx>
      <c:valAx>
        <c:axId val="37217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94368"/>
        <c:crosses val="autoZero"/>
        <c:crossBetween val="between"/>
      </c:valAx>
      <c:serAx>
        <c:axId val="3713702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21702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'anaerob+'!$AC$133</c:f>
              <c:strCache>
                <c:ptCount val="1"/>
                <c:pt idx="0">
                  <c:v>Ampicillin/ Sulbactam</c:v>
                </c:pt>
              </c:strCache>
            </c:strRef>
          </c:tx>
          <c:spPr>
            <a:solidFill>
              <a:srgbClr val="0066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'anaerob+'!$AC$134:$AC$147</c:f>
              <c:numCache>
                <c:formatCode>General</c:formatCode>
                <c:ptCount val="14"/>
                <c:pt idx="0">
                  <c:v>0</c:v>
                </c:pt>
                <c:pt idx="1">
                  <c:v>65.78947368421052</c:v>
                </c:pt>
                <c:pt idx="2">
                  <c:v>23.684210526315791</c:v>
                </c:pt>
                <c:pt idx="3">
                  <c:v>5.2631578947368425</c:v>
                </c:pt>
                <c:pt idx="4">
                  <c:v>2.6315789473684212</c:v>
                </c:pt>
                <c:pt idx="5">
                  <c:v>0</c:v>
                </c:pt>
                <c:pt idx="6">
                  <c:v>2.6315789473684212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'anaerob+'!$AD$133</c:f>
              <c:strCache>
                <c:ptCount val="1"/>
                <c:pt idx="0">
                  <c:v>Piperacillin/ Tazobactam</c:v>
                </c:pt>
              </c:strCache>
            </c:strRef>
          </c:tx>
          <c:spPr>
            <a:solidFill>
              <a:srgbClr val="FFC0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'anaerob+'!$AD$134:$AD$147</c:f>
              <c:numCache>
                <c:formatCode>0.00</c:formatCode>
                <c:ptCount val="14"/>
                <c:pt idx="0">
                  <c:v>0</c:v>
                </c:pt>
                <c:pt idx="1">
                  <c:v>55.263157894736842</c:v>
                </c:pt>
                <c:pt idx="2">
                  <c:v>15.789473684210526</c:v>
                </c:pt>
                <c:pt idx="3">
                  <c:v>15.789473684210526</c:v>
                </c:pt>
                <c:pt idx="4">
                  <c:v>2.6315789473684212</c:v>
                </c:pt>
                <c:pt idx="5">
                  <c:v>7.8947368421052628</c:v>
                </c:pt>
                <c:pt idx="6">
                  <c:v>2.6315789473684212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'anaerob+'!$AE$133</c:f>
              <c:strCache>
                <c:ptCount val="1"/>
                <c:pt idx="0">
                  <c:v>Imipenem</c:v>
                </c:pt>
              </c:strCache>
            </c:strRef>
          </c:tx>
          <c:spPr>
            <a:solidFill>
              <a:schemeClr val="accent3"/>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'anaerob+'!$AE$134:$AE$147</c:f>
              <c:numCache>
                <c:formatCode>0.00</c:formatCode>
                <c:ptCount val="14"/>
                <c:pt idx="0">
                  <c:v>2.6315789473684212</c:v>
                </c:pt>
                <c:pt idx="1">
                  <c:v>76.315789473684205</c:v>
                </c:pt>
                <c:pt idx="2">
                  <c:v>13.157894736842104</c:v>
                </c:pt>
                <c:pt idx="3">
                  <c:v>5.2631578947368425</c:v>
                </c:pt>
                <c:pt idx="4">
                  <c:v>0</c:v>
                </c:pt>
                <c:pt idx="5">
                  <c:v>2.6315789473684212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'anaerob+'!$AF$133</c:f>
              <c:strCache>
                <c:ptCount val="1"/>
                <c:pt idx="0">
                  <c:v>Clindamycin</c:v>
                </c:pt>
              </c:strCache>
            </c:strRef>
          </c:tx>
          <c:spPr>
            <a:solidFill>
              <a:srgbClr val="0000CC"/>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'anaerob+'!$AF$134:$AF$147</c:f>
              <c:numCache>
                <c:formatCode>0.00</c:formatCode>
                <c:ptCount val="14"/>
                <c:pt idx="0">
                  <c:v>0</c:v>
                </c:pt>
                <c:pt idx="1">
                  <c:v>13.157894736842104</c:v>
                </c:pt>
                <c:pt idx="2">
                  <c:v>21.05263157894737</c:v>
                </c:pt>
                <c:pt idx="3">
                  <c:v>18.421052631578949</c:v>
                </c:pt>
                <c:pt idx="4">
                  <c:v>28.94736842105263</c:v>
                </c:pt>
                <c:pt idx="5">
                  <c:v>7.8947368421052628</c:v>
                </c:pt>
                <c:pt idx="6">
                  <c:v>0</c:v>
                </c:pt>
                <c:pt idx="7">
                  <c:v>0</c:v>
                </c:pt>
                <c:pt idx="8">
                  <c:v>0</c:v>
                </c:pt>
                <c:pt idx="9">
                  <c:v>0</c:v>
                </c:pt>
                <c:pt idx="10">
                  <c:v>0</c:v>
                </c:pt>
                <c:pt idx="11">
                  <c:v>2.6315789473684212</c:v>
                </c:pt>
                <c:pt idx="12">
                  <c:v>0</c:v>
                </c:pt>
                <c:pt idx="13">
                  <c:v>7.8947368421052628</c:v>
                </c:pt>
              </c:numCache>
            </c:numRef>
          </c:val>
          <c:extLst>
            <c:ext xmlns:c16="http://schemas.microsoft.com/office/drawing/2014/chart" uri="{C3380CC4-5D6E-409C-BE32-E72D297353CC}">
              <c16:uniqueId val="{00000003-549C-49A5-B7C5-9FD5C4C9FFD4}"/>
            </c:ext>
          </c:extLst>
        </c:ser>
        <c:ser>
          <c:idx val="4"/>
          <c:order val="4"/>
          <c:tx>
            <c:strRef>
              <c:f>'anaerob+'!$AG$133</c:f>
              <c:strCache>
                <c:ptCount val="1"/>
                <c:pt idx="0">
                  <c:v>Metronidazol</c:v>
                </c:pt>
              </c:strCache>
            </c:strRef>
          </c:tx>
          <c:spPr>
            <a:solidFill>
              <a:srgbClr val="FF7C8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'anaerob+'!$AG$134:$AG$147</c:f>
              <c:numCache>
                <c:formatCode>0.00</c:formatCode>
                <c:ptCount val="14"/>
                <c:pt idx="0">
                  <c:v>0</c:v>
                </c:pt>
                <c:pt idx="1">
                  <c:v>42.10526315789474</c:v>
                </c:pt>
                <c:pt idx="2">
                  <c:v>13.157894736842104</c:v>
                </c:pt>
                <c:pt idx="3">
                  <c:v>28.94736842105263</c:v>
                </c:pt>
                <c:pt idx="4">
                  <c:v>7.8947368421052628</c:v>
                </c:pt>
                <c:pt idx="5">
                  <c:v>2.6315789473684212</c:v>
                </c:pt>
                <c:pt idx="6">
                  <c:v>2.6315789473684212</c:v>
                </c:pt>
                <c:pt idx="7">
                  <c:v>0</c:v>
                </c:pt>
                <c:pt idx="8">
                  <c:v>0</c:v>
                </c:pt>
                <c:pt idx="9">
                  <c:v>0</c:v>
                </c:pt>
                <c:pt idx="10">
                  <c:v>0</c:v>
                </c:pt>
                <c:pt idx="11">
                  <c:v>0</c:v>
                </c:pt>
                <c:pt idx="12">
                  <c:v>0</c:v>
                </c:pt>
                <c:pt idx="13">
                  <c:v>2.6315789473684212</c:v>
                </c:pt>
              </c:numCache>
            </c:numRef>
          </c:val>
          <c:extLst>
            <c:ext xmlns:c16="http://schemas.microsoft.com/office/drawing/2014/chart" uri="{C3380CC4-5D6E-409C-BE32-E72D297353CC}">
              <c16:uniqueId val="{00000004-549C-49A5-B7C5-9FD5C4C9FFD4}"/>
            </c:ext>
          </c:extLst>
        </c:ser>
        <c:ser>
          <c:idx val="5"/>
          <c:order val="5"/>
          <c:tx>
            <c:strRef>
              <c:f>'anaerob+'!$AH$133</c:f>
              <c:strCache>
                <c:ptCount val="1"/>
                <c:pt idx="0">
                  <c:v>Benzylpenicillin</c:v>
                </c:pt>
              </c:strCache>
            </c:strRef>
          </c:tx>
          <c:spPr>
            <a:solidFill>
              <a:srgbClr val="FF00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'anaerob+'!$AH$134:$AH$147</c:f>
              <c:numCache>
                <c:formatCode>0.00</c:formatCode>
                <c:ptCount val="14"/>
                <c:pt idx="0">
                  <c:v>0</c:v>
                </c:pt>
                <c:pt idx="1">
                  <c:v>76.315789473684205</c:v>
                </c:pt>
                <c:pt idx="2">
                  <c:v>10.526315789473685</c:v>
                </c:pt>
                <c:pt idx="3">
                  <c:v>5.2631578947368425</c:v>
                </c:pt>
                <c:pt idx="4">
                  <c:v>2.6315789473684212</c:v>
                </c:pt>
                <c:pt idx="5">
                  <c:v>5.2631578947368425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351808"/>
        <c:axId val="37353728"/>
        <c:axId val="37206208"/>
      </c:bar3DChart>
      <c:catAx>
        <c:axId val="37351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353728"/>
        <c:crosses val="autoZero"/>
        <c:auto val="1"/>
        <c:lblAlgn val="ctr"/>
        <c:lblOffset val="100"/>
        <c:noMultiLvlLbl val="0"/>
      </c:catAx>
      <c:valAx>
        <c:axId val="37353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351808"/>
        <c:crosses val="autoZero"/>
        <c:crossBetween val="between"/>
      </c:valAx>
      <c:serAx>
        <c:axId val="3720620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35372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'anaerob+'!$AC$165</c:f>
              <c:strCache>
                <c:ptCount val="1"/>
                <c:pt idx="0">
                  <c:v>Ampicillin/ Sulbactam</c:v>
                </c:pt>
              </c:strCache>
            </c:strRef>
          </c:tx>
          <c:spPr>
            <a:solidFill>
              <a:srgbClr val="0066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'anaerob+'!$AC$166:$AC$179</c:f>
              <c:numCache>
                <c:formatCode>General</c:formatCode>
                <c:ptCount val="14"/>
                <c:pt idx="0">
                  <c:v>0</c:v>
                </c:pt>
                <c:pt idx="1">
                  <c:v>54.545454545454547</c:v>
                </c:pt>
                <c:pt idx="2">
                  <c:v>9.0909090909090917</c:v>
                </c:pt>
                <c:pt idx="3">
                  <c:v>27.272727272727273</c:v>
                </c:pt>
                <c:pt idx="4">
                  <c:v>0</c:v>
                </c:pt>
                <c:pt idx="5">
                  <c:v>0</c:v>
                </c:pt>
                <c:pt idx="6">
                  <c:v>0</c:v>
                </c:pt>
                <c:pt idx="7">
                  <c:v>9.0909090909090917</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'anaerob+'!$AD$165</c:f>
              <c:strCache>
                <c:ptCount val="1"/>
                <c:pt idx="0">
                  <c:v>Piperacillin/ Tazobactam</c:v>
                </c:pt>
              </c:strCache>
            </c:strRef>
          </c:tx>
          <c:spPr>
            <a:solidFill>
              <a:srgbClr val="FFC0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'anaerob+'!$AD$166:$AD$179</c:f>
              <c:numCache>
                <c:formatCode>0.00</c:formatCode>
                <c:ptCount val="14"/>
                <c:pt idx="0">
                  <c:v>0</c:v>
                </c:pt>
                <c:pt idx="1">
                  <c:v>36.363636363636367</c:v>
                </c:pt>
                <c:pt idx="2">
                  <c:v>9.0909090909090917</c:v>
                </c:pt>
                <c:pt idx="3">
                  <c:v>36.363636363636367</c:v>
                </c:pt>
                <c:pt idx="4">
                  <c:v>9.0909090909090917</c:v>
                </c:pt>
                <c:pt idx="5">
                  <c:v>0</c:v>
                </c:pt>
                <c:pt idx="6">
                  <c:v>9.0909090909090917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'anaerob+'!$AE$165</c:f>
              <c:strCache>
                <c:ptCount val="1"/>
                <c:pt idx="0">
                  <c:v>Imipenem</c:v>
                </c:pt>
              </c:strCache>
            </c:strRef>
          </c:tx>
          <c:spPr>
            <a:solidFill>
              <a:schemeClr val="accent3"/>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'anaerob+'!$AE$166:$AE$179</c:f>
              <c:numCache>
                <c:formatCode>0.00</c:formatCode>
                <c:ptCount val="14"/>
                <c:pt idx="0">
                  <c:v>0</c:v>
                </c:pt>
                <c:pt idx="1">
                  <c:v>27.272727272727273</c:v>
                </c:pt>
                <c:pt idx="2">
                  <c:v>54.545454545454547</c:v>
                </c:pt>
                <c:pt idx="3">
                  <c:v>9.0909090909090917</c:v>
                </c:pt>
                <c:pt idx="4">
                  <c:v>0</c:v>
                </c:pt>
                <c:pt idx="5">
                  <c:v>9.0909090909090917</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'anaerob+'!$AF$165</c:f>
              <c:strCache>
                <c:ptCount val="1"/>
                <c:pt idx="0">
                  <c:v>Clindamycin</c:v>
                </c:pt>
              </c:strCache>
            </c:strRef>
          </c:tx>
          <c:spPr>
            <a:solidFill>
              <a:srgbClr val="0000CC"/>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'anaerob+'!$AF$166:$AF$179</c:f>
              <c:numCache>
                <c:formatCode>0.00</c:formatCode>
                <c:ptCount val="14"/>
                <c:pt idx="0">
                  <c:v>0</c:v>
                </c:pt>
                <c:pt idx="1">
                  <c:v>0</c:v>
                </c:pt>
                <c:pt idx="2">
                  <c:v>9.0909090909090917</c:v>
                </c:pt>
                <c:pt idx="3">
                  <c:v>45.454545454545453</c:v>
                </c:pt>
                <c:pt idx="4">
                  <c:v>0</c:v>
                </c:pt>
                <c:pt idx="5">
                  <c:v>18.181818181818183</c:v>
                </c:pt>
                <c:pt idx="6">
                  <c:v>27.272727272727273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'anaerob+'!$AG$165</c:f>
              <c:strCache>
                <c:ptCount val="1"/>
                <c:pt idx="0">
                  <c:v>Metronidazol</c:v>
                </c:pt>
              </c:strCache>
            </c:strRef>
          </c:tx>
          <c:spPr>
            <a:solidFill>
              <a:srgbClr val="FF7C8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'anaerob+'!$AG$166:$AG$179</c:f>
              <c:numCache>
                <c:formatCode>0.00</c:formatCode>
                <c:ptCount val="14"/>
                <c:pt idx="0">
                  <c:v>0</c:v>
                </c:pt>
                <c:pt idx="1">
                  <c:v>9.0909090909090917</c:v>
                </c:pt>
                <c:pt idx="2">
                  <c:v>0</c:v>
                </c:pt>
                <c:pt idx="3">
                  <c:v>36.363636363636367</c:v>
                </c:pt>
                <c:pt idx="4">
                  <c:v>36.363636363636367</c:v>
                </c:pt>
                <c:pt idx="5">
                  <c:v>18.181818181818183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'anaerob+'!$AH$165</c:f>
              <c:strCache>
                <c:ptCount val="1"/>
                <c:pt idx="0">
                  <c:v>Benzylpenicillin</c:v>
                </c:pt>
              </c:strCache>
            </c:strRef>
          </c:tx>
          <c:spPr>
            <a:solidFill>
              <a:srgbClr val="FF00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'anaerob+'!$AH$166:$AH$179</c:f>
              <c:numCache>
                <c:formatCode>0.00</c:formatCode>
                <c:ptCount val="14"/>
                <c:pt idx="0">
                  <c:v>0</c:v>
                </c:pt>
                <c:pt idx="1">
                  <c:v>54.545454545454547</c:v>
                </c:pt>
                <c:pt idx="2">
                  <c:v>9.0909090909090917</c:v>
                </c:pt>
                <c:pt idx="3">
                  <c:v>9.0909090909090917</c:v>
                </c:pt>
                <c:pt idx="4">
                  <c:v>0</c:v>
                </c:pt>
                <c:pt idx="5">
                  <c:v>0</c:v>
                </c:pt>
                <c:pt idx="6">
                  <c:v>18.181818181818183</c:v>
                </c:pt>
                <c:pt idx="7">
                  <c:v>0</c:v>
                </c:pt>
                <c:pt idx="8">
                  <c:v>0</c:v>
                </c:pt>
                <c:pt idx="9">
                  <c:v>9.0909090909090917</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402496"/>
        <c:axId val="37408768"/>
        <c:axId val="37349120"/>
      </c:bar3DChart>
      <c:catAx>
        <c:axId val="3740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08768"/>
        <c:crosses val="autoZero"/>
        <c:auto val="1"/>
        <c:lblAlgn val="ctr"/>
        <c:lblOffset val="100"/>
        <c:noMultiLvlLbl val="0"/>
      </c:catAx>
      <c:valAx>
        <c:axId val="3740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02496"/>
        <c:crosses val="autoZero"/>
        <c:crossBetween val="between"/>
      </c:valAx>
      <c:serAx>
        <c:axId val="3734912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40876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'anaerob+'!$AC$197</c:f>
              <c:strCache>
                <c:ptCount val="1"/>
                <c:pt idx="0">
                  <c:v>Ampicillin/ Sulbactam</c:v>
                </c:pt>
              </c:strCache>
            </c:strRef>
          </c:tx>
          <c:spPr>
            <a:solidFill>
              <a:srgbClr val="0066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'anaerob+'!$AC$198:$AC$211</c:f>
              <c:numCache>
                <c:formatCode>General</c:formatCode>
                <c:ptCount val="14"/>
                <c:pt idx="0">
                  <c:v>0</c:v>
                </c:pt>
                <c:pt idx="1">
                  <c:v>59.375</c:v>
                </c:pt>
                <c:pt idx="2">
                  <c:v>15.625</c:v>
                </c:pt>
                <c:pt idx="3">
                  <c:v>18.75</c:v>
                </c:pt>
                <c:pt idx="4">
                  <c:v>6.25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'anaerob+'!$AD$197</c:f>
              <c:strCache>
                <c:ptCount val="1"/>
                <c:pt idx="0">
                  <c:v>Piperacillin/ Tazobactam</c:v>
                </c:pt>
              </c:strCache>
            </c:strRef>
          </c:tx>
          <c:spPr>
            <a:solidFill>
              <a:srgbClr val="FFC0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'anaerob+'!$AD$198:$AD$211</c:f>
              <c:numCache>
                <c:formatCode>0.00</c:formatCode>
                <c:ptCount val="14"/>
                <c:pt idx="0">
                  <c:v>0</c:v>
                </c:pt>
                <c:pt idx="1">
                  <c:v>59.375</c:v>
                </c:pt>
                <c:pt idx="2">
                  <c:v>12.5</c:v>
                </c:pt>
                <c:pt idx="3">
                  <c:v>9.375</c:v>
                </c:pt>
                <c:pt idx="4">
                  <c:v>6.25</c:v>
                </c:pt>
                <c:pt idx="5">
                  <c:v>6.25</c:v>
                </c:pt>
                <c:pt idx="6">
                  <c:v>3.125</c:v>
                </c:pt>
                <c:pt idx="7">
                  <c:v>0</c:v>
                </c:pt>
                <c:pt idx="8">
                  <c:v>3.125</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'anaerob+'!$AE$197</c:f>
              <c:strCache>
                <c:ptCount val="1"/>
                <c:pt idx="0">
                  <c:v>Imipenem</c:v>
                </c:pt>
              </c:strCache>
            </c:strRef>
          </c:tx>
          <c:spPr>
            <a:solidFill>
              <a:schemeClr val="accent3"/>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'anaerob+'!$AE$198:$AE$211</c:f>
              <c:numCache>
                <c:formatCode>0.00</c:formatCode>
                <c:ptCount val="14"/>
                <c:pt idx="0">
                  <c:v>0</c:v>
                </c:pt>
                <c:pt idx="1">
                  <c:v>75</c:v>
                </c:pt>
                <c:pt idx="2">
                  <c:v>18.75</c:v>
                </c:pt>
                <c:pt idx="3">
                  <c:v>0</c:v>
                </c:pt>
                <c:pt idx="4">
                  <c:v>3.125</c:v>
                </c:pt>
                <c:pt idx="5">
                  <c:v>0</c:v>
                </c:pt>
                <c:pt idx="6">
                  <c:v>3.125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'anaerob+'!$AF$197</c:f>
              <c:strCache>
                <c:ptCount val="1"/>
                <c:pt idx="0">
                  <c:v>Clindamycin</c:v>
                </c:pt>
              </c:strCache>
            </c:strRef>
          </c:tx>
          <c:spPr>
            <a:solidFill>
              <a:srgbClr val="0000CC"/>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'anaerob+'!$AF$198:$AF$211</c:f>
              <c:numCache>
                <c:formatCode>0.00</c:formatCode>
                <c:ptCount val="14"/>
                <c:pt idx="0">
                  <c:v>0</c:v>
                </c:pt>
                <c:pt idx="1">
                  <c:v>22.580645161290324</c:v>
                </c:pt>
                <c:pt idx="2">
                  <c:v>9.67741935483871</c:v>
                </c:pt>
                <c:pt idx="3">
                  <c:v>22.580645161290324</c:v>
                </c:pt>
                <c:pt idx="4">
                  <c:v>9.67741935483871</c:v>
                </c:pt>
                <c:pt idx="5">
                  <c:v>3.225806451612903</c:v>
                </c:pt>
                <c:pt idx="6">
                  <c:v>16.129032258064516</c:v>
                </c:pt>
                <c:pt idx="7">
                  <c:v>3.225806451612903</c:v>
                </c:pt>
                <c:pt idx="8">
                  <c:v>0</c:v>
                </c:pt>
                <c:pt idx="9">
                  <c:v>0</c:v>
                </c:pt>
                <c:pt idx="10">
                  <c:v>0</c:v>
                </c:pt>
                <c:pt idx="11">
                  <c:v>0</c:v>
                </c:pt>
                <c:pt idx="12">
                  <c:v>0</c:v>
                </c:pt>
                <c:pt idx="13">
                  <c:v>12.903225806451612</c:v>
                </c:pt>
              </c:numCache>
            </c:numRef>
          </c:val>
          <c:extLst>
            <c:ext xmlns:c16="http://schemas.microsoft.com/office/drawing/2014/chart" uri="{C3380CC4-5D6E-409C-BE32-E72D297353CC}">
              <c16:uniqueId val="{00000003-549C-49A5-B7C5-9FD5C4C9FFD4}"/>
            </c:ext>
          </c:extLst>
        </c:ser>
        <c:ser>
          <c:idx val="4"/>
          <c:order val="4"/>
          <c:tx>
            <c:strRef>
              <c:f>'anaerob+'!$AG$197</c:f>
              <c:strCache>
                <c:ptCount val="1"/>
                <c:pt idx="0">
                  <c:v>Metronidazol</c:v>
                </c:pt>
              </c:strCache>
            </c:strRef>
          </c:tx>
          <c:spPr>
            <a:solidFill>
              <a:srgbClr val="FF7C8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'anaerob+'!$AG$198:$AG$211</c:f>
              <c:numCache>
                <c:formatCode>0.00</c:formatCode>
                <c:ptCount val="14"/>
                <c:pt idx="0">
                  <c:v>0</c:v>
                </c:pt>
                <c:pt idx="1">
                  <c:v>29.032258064516128</c:v>
                </c:pt>
                <c:pt idx="2">
                  <c:v>9.67741935483871</c:v>
                </c:pt>
                <c:pt idx="3">
                  <c:v>29.032258064516128</c:v>
                </c:pt>
                <c:pt idx="4">
                  <c:v>6.4516129032258061</c:v>
                </c:pt>
                <c:pt idx="5">
                  <c:v>16.129032258064516</c:v>
                </c:pt>
                <c:pt idx="6">
                  <c:v>3.225806451612903</c:v>
                </c:pt>
                <c:pt idx="7">
                  <c:v>3.225806451612903</c:v>
                </c:pt>
                <c:pt idx="8">
                  <c:v>0</c:v>
                </c:pt>
                <c:pt idx="9">
                  <c:v>0</c:v>
                </c:pt>
                <c:pt idx="10">
                  <c:v>0</c:v>
                </c:pt>
                <c:pt idx="11">
                  <c:v>0</c:v>
                </c:pt>
                <c:pt idx="12">
                  <c:v>0</c:v>
                </c:pt>
                <c:pt idx="13">
                  <c:v>3.225806451612903</c:v>
                </c:pt>
              </c:numCache>
            </c:numRef>
          </c:val>
          <c:extLst>
            <c:ext xmlns:c16="http://schemas.microsoft.com/office/drawing/2014/chart" uri="{C3380CC4-5D6E-409C-BE32-E72D297353CC}">
              <c16:uniqueId val="{00000004-549C-49A5-B7C5-9FD5C4C9FFD4}"/>
            </c:ext>
          </c:extLst>
        </c:ser>
        <c:ser>
          <c:idx val="5"/>
          <c:order val="5"/>
          <c:tx>
            <c:strRef>
              <c:f>'anaerob+'!$AH$197</c:f>
              <c:strCache>
                <c:ptCount val="1"/>
                <c:pt idx="0">
                  <c:v>Benzylpenicillin</c:v>
                </c:pt>
              </c:strCache>
            </c:strRef>
          </c:tx>
          <c:spPr>
            <a:solidFill>
              <a:srgbClr val="FF00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'anaerob+'!$AH$198:$AH$211</c:f>
              <c:numCache>
                <c:formatCode>0.00</c:formatCode>
                <c:ptCount val="14"/>
                <c:pt idx="0">
                  <c:v>0</c:v>
                </c:pt>
                <c:pt idx="1">
                  <c:v>46.875</c:v>
                </c:pt>
                <c:pt idx="2">
                  <c:v>9.375</c:v>
                </c:pt>
                <c:pt idx="3">
                  <c:v>31.25</c:v>
                </c:pt>
                <c:pt idx="4">
                  <c:v>6.25</c:v>
                </c:pt>
                <c:pt idx="5">
                  <c:v>6.25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457280"/>
        <c:axId val="37471744"/>
        <c:axId val="37406016"/>
      </c:bar3DChart>
      <c:catAx>
        <c:axId val="374572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71744"/>
        <c:crosses val="autoZero"/>
        <c:auto val="1"/>
        <c:lblAlgn val="ctr"/>
        <c:lblOffset val="100"/>
        <c:noMultiLvlLbl val="0"/>
      </c:catAx>
      <c:valAx>
        <c:axId val="3747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57280"/>
        <c:crosses val="autoZero"/>
        <c:crossBetween val="between"/>
      </c:valAx>
      <c:serAx>
        <c:axId val="3740601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47174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'anaerob+'!$AC$68</c:f>
              <c:strCache>
                <c:ptCount val="1"/>
                <c:pt idx="0">
                  <c:v>Ampicillin/ Sulbactam</c:v>
                </c:pt>
              </c:strCache>
            </c:strRef>
          </c:tx>
          <c:spPr>
            <a:solidFill>
              <a:srgbClr val="0066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'anaerob+'!$AC$69:$AC$82</c:f>
              <c:numCache>
                <c:formatCode>General</c:formatCode>
                <c:ptCount val="14"/>
                <c:pt idx="0">
                  <c:v>0</c:v>
                </c:pt>
                <c:pt idx="1">
                  <c:v>57.142857142857146</c:v>
                </c:pt>
                <c:pt idx="2">
                  <c:v>18.367346938775512</c:v>
                </c:pt>
                <c:pt idx="3">
                  <c:v>16.326530612244898</c:v>
                </c:pt>
                <c:pt idx="4">
                  <c:v>6.1224489795918364</c:v>
                </c:pt>
                <c:pt idx="5">
                  <c:v>2.0408163265306123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'anaerob+'!$AD$68</c:f>
              <c:strCache>
                <c:ptCount val="1"/>
                <c:pt idx="0">
                  <c:v>Piperacillin/ Tazobactam</c:v>
                </c:pt>
              </c:strCache>
            </c:strRef>
          </c:tx>
          <c:spPr>
            <a:solidFill>
              <a:srgbClr val="FFC0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'anaerob+'!$AD$69:$AD$82</c:f>
              <c:numCache>
                <c:formatCode>0.00</c:formatCode>
                <c:ptCount val="14"/>
                <c:pt idx="0">
                  <c:v>0</c:v>
                </c:pt>
                <c:pt idx="1">
                  <c:v>34.693877551020407</c:v>
                </c:pt>
                <c:pt idx="2">
                  <c:v>10.204081632653061</c:v>
                </c:pt>
                <c:pt idx="3">
                  <c:v>12.244897959183673</c:v>
                </c:pt>
                <c:pt idx="4">
                  <c:v>14.285714285714286</c:v>
                </c:pt>
                <c:pt idx="5">
                  <c:v>20.408163265306122</c:v>
                </c:pt>
                <c:pt idx="6">
                  <c:v>6.1224489795918364</c:v>
                </c:pt>
                <c:pt idx="7">
                  <c:v>0</c:v>
                </c:pt>
                <c:pt idx="8">
                  <c:v>2.0408163265306123</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'anaerob+'!$AE$68</c:f>
              <c:strCache>
                <c:ptCount val="1"/>
                <c:pt idx="0">
                  <c:v>Imipenem</c:v>
                </c:pt>
              </c:strCache>
            </c:strRef>
          </c:tx>
          <c:spPr>
            <a:solidFill>
              <a:schemeClr val="accent3"/>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'anaerob+'!$AE$69:$AE$82</c:f>
              <c:numCache>
                <c:formatCode>0.00</c:formatCode>
                <c:ptCount val="14"/>
                <c:pt idx="0">
                  <c:v>0</c:v>
                </c:pt>
                <c:pt idx="1">
                  <c:v>87.5</c:v>
                </c:pt>
                <c:pt idx="2">
                  <c:v>12.5</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'anaerob+'!$AF$68</c:f>
              <c:strCache>
                <c:ptCount val="1"/>
                <c:pt idx="0">
                  <c:v>Clindamycin</c:v>
                </c:pt>
              </c:strCache>
            </c:strRef>
          </c:tx>
          <c:spPr>
            <a:solidFill>
              <a:srgbClr val="0000CC"/>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'anaerob+'!$AF$69:$AF$82</c:f>
              <c:numCache>
                <c:formatCode>0.00</c:formatCode>
                <c:ptCount val="14"/>
                <c:pt idx="0">
                  <c:v>0</c:v>
                </c:pt>
                <c:pt idx="1">
                  <c:v>28</c:v>
                </c:pt>
                <c:pt idx="2">
                  <c:v>32</c:v>
                </c:pt>
                <c:pt idx="3">
                  <c:v>28</c:v>
                </c:pt>
                <c:pt idx="4">
                  <c:v>4</c:v>
                </c:pt>
                <c:pt idx="5">
                  <c:v>4</c:v>
                </c:pt>
                <c:pt idx="6">
                  <c:v>0</c:v>
                </c:pt>
                <c:pt idx="7">
                  <c:v>0</c:v>
                </c:pt>
                <c:pt idx="8">
                  <c:v>0</c:v>
                </c:pt>
                <c:pt idx="9">
                  <c:v>0</c:v>
                </c:pt>
                <c:pt idx="10">
                  <c:v>0</c:v>
                </c:pt>
                <c:pt idx="11">
                  <c:v>0</c:v>
                </c:pt>
                <c:pt idx="12">
                  <c:v>0</c:v>
                </c:pt>
                <c:pt idx="13">
                  <c:v>4</c:v>
                </c:pt>
              </c:numCache>
            </c:numRef>
          </c:val>
          <c:extLst>
            <c:ext xmlns:c16="http://schemas.microsoft.com/office/drawing/2014/chart" uri="{C3380CC4-5D6E-409C-BE32-E72D297353CC}">
              <c16:uniqueId val="{00000003-549C-49A5-B7C5-9FD5C4C9FFD4}"/>
            </c:ext>
          </c:extLst>
        </c:ser>
        <c:ser>
          <c:idx val="4"/>
          <c:order val="4"/>
          <c:tx>
            <c:strRef>
              <c:f>'anaerob+'!$AG$68</c:f>
              <c:strCache>
                <c:ptCount val="1"/>
                <c:pt idx="0">
                  <c:v>Metronidazol</c:v>
                </c:pt>
              </c:strCache>
            </c:strRef>
          </c:tx>
          <c:spPr>
            <a:solidFill>
              <a:srgbClr val="FF7C8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'anaerob+'!$AG$69:$AG$82</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100</c:v>
                </c:pt>
              </c:numCache>
            </c:numRef>
          </c:val>
          <c:extLst>
            <c:ext xmlns:c16="http://schemas.microsoft.com/office/drawing/2014/chart" uri="{C3380CC4-5D6E-409C-BE32-E72D297353CC}">
              <c16:uniqueId val="{00000004-549C-49A5-B7C5-9FD5C4C9FFD4}"/>
            </c:ext>
          </c:extLst>
        </c:ser>
        <c:ser>
          <c:idx val="5"/>
          <c:order val="5"/>
          <c:tx>
            <c:strRef>
              <c:f>'anaerob+'!$AH$68</c:f>
              <c:strCache>
                <c:ptCount val="1"/>
                <c:pt idx="0">
                  <c:v>Benzylpenicillin</c:v>
                </c:pt>
              </c:strCache>
            </c:strRef>
          </c:tx>
          <c:spPr>
            <a:solidFill>
              <a:srgbClr val="FF00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'anaerob+'!$AH$69:$AH$82</c:f>
              <c:numCache>
                <c:formatCode>0.00</c:formatCode>
                <c:ptCount val="14"/>
                <c:pt idx="0">
                  <c:v>2</c:v>
                </c:pt>
                <c:pt idx="1">
                  <c:v>68</c:v>
                </c:pt>
                <c:pt idx="2">
                  <c:v>14</c:v>
                </c:pt>
                <c:pt idx="3">
                  <c:v>10</c:v>
                </c:pt>
                <c:pt idx="4">
                  <c:v>0</c:v>
                </c:pt>
                <c:pt idx="5">
                  <c:v>6</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606528"/>
        <c:axId val="37608448"/>
        <c:axId val="37610368"/>
      </c:bar3DChart>
      <c:catAx>
        <c:axId val="3760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08448"/>
        <c:crosses val="autoZero"/>
        <c:auto val="1"/>
        <c:lblAlgn val="ctr"/>
        <c:lblOffset val="100"/>
        <c:noMultiLvlLbl val="0"/>
      </c:catAx>
      <c:valAx>
        <c:axId val="37608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06528"/>
        <c:crosses val="autoZero"/>
        <c:crossBetween val="between"/>
      </c:valAx>
      <c:serAx>
        <c:axId val="376103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60844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'anaerob+'!$AC$229</c:f>
              <c:strCache>
                <c:ptCount val="1"/>
                <c:pt idx="0">
                  <c:v>Ampicillin/ Sulbactam</c:v>
                </c:pt>
              </c:strCache>
            </c:strRef>
          </c:tx>
          <c:spPr>
            <a:solidFill>
              <a:srgbClr val="0066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'anaerob+'!$AC$230:$AC$243</c:f>
              <c:numCache>
                <c:formatCode>General</c:formatCode>
                <c:ptCount val="14"/>
                <c:pt idx="0">
                  <c:v>0</c:v>
                </c:pt>
                <c:pt idx="1">
                  <c:v>92.307692307692307</c:v>
                </c:pt>
                <c:pt idx="2">
                  <c:v>3.8461538461538463</c:v>
                </c:pt>
                <c:pt idx="3">
                  <c:v>0</c:v>
                </c:pt>
                <c:pt idx="4">
                  <c:v>3.8461538461538463</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'anaerob+'!$AD$229</c:f>
              <c:strCache>
                <c:ptCount val="1"/>
                <c:pt idx="0">
                  <c:v>Piperacillin/ Tazobactam</c:v>
                </c:pt>
              </c:strCache>
            </c:strRef>
          </c:tx>
          <c:spPr>
            <a:solidFill>
              <a:srgbClr val="FFC0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'anaerob+'!$AD$230:$AD$243</c:f>
              <c:numCache>
                <c:formatCode>0.00</c:formatCode>
                <c:ptCount val="14"/>
                <c:pt idx="0">
                  <c:v>0</c:v>
                </c:pt>
                <c:pt idx="1">
                  <c:v>88</c:v>
                </c:pt>
                <c:pt idx="2">
                  <c:v>8</c:v>
                </c:pt>
                <c:pt idx="3">
                  <c:v>0</c:v>
                </c:pt>
                <c:pt idx="4">
                  <c:v>0</c:v>
                </c:pt>
                <c:pt idx="5">
                  <c:v>0</c:v>
                </c:pt>
                <c:pt idx="6">
                  <c:v>4</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'anaerob+'!$AE$229</c:f>
              <c:strCache>
                <c:ptCount val="1"/>
                <c:pt idx="0">
                  <c:v>Imipenem</c:v>
                </c:pt>
              </c:strCache>
            </c:strRef>
          </c:tx>
          <c:spPr>
            <a:solidFill>
              <a:schemeClr val="accent3"/>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'anaerob+'!$AE$230:$AE$243</c:f>
              <c:numCache>
                <c:formatCode>0.00</c:formatCode>
                <c:ptCount val="14"/>
                <c:pt idx="0">
                  <c:v>0</c:v>
                </c:pt>
                <c:pt idx="1">
                  <c:v>96</c:v>
                </c:pt>
                <c:pt idx="2">
                  <c:v>4</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'anaerob+'!$AF$229</c:f>
              <c:strCache>
                <c:ptCount val="1"/>
                <c:pt idx="0">
                  <c:v>Clindamycin</c:v>
                </c:pt>
              </c:strCache>
            </c:strRef>
          </c:tx>
          <c:spPr>
            <a:solidFill>
              <a:srgbClr val="0000CC"/>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'anaerob+'!$AF$230:$AF$243</c:f>
              <c:numCache>
                <c:formatCode>0.00</c:formatCode>
                <c:ptCount val="14"/>
                <c:pt idx="0">
                  <c:v>0</c:v>
                </c:pt>
                <c:pt idx="1">
                  <c:v>33.333333333333336</c:v>
                </c:pt>
                <c:pt idx="2">
                  <c:v>33.333333333333336</c:v>
                </c:pt>
                <c:pt idx="3">
                  <c:v>30</c:v>
                </c:pt>
                <c:pt idx="4">
                  <c:v>3.3333333333333335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'anaerob+'!$AG$229</c:f>
              <c:strCache>
                <c:ptCount val="1"/>
                <c:pt idx="0">
                  <c:v>Metronidazol</c:v>
                </c:pt>
              </c:strCache>
            </c:strRef>
          </c:tx>
          <c:spPr>
            <a:solidFill>
              <a:srgbClr val="FF7C8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'anaerob+'!$AG$230:$AG$243</c:f>
              <c:numCache>
                <c:formatCode>0.00</c:formatCode>
                <c:ptCount val="14"/>
                <c:pt idx="0">
                  <c:v>0</c:v>
                </c:pt>
                <c:pt idx="1">
                  <c:v>4.3478260869565215</c:v>
                </c:pt>
                <c:pt idx="2">
                  <c:v>0</c:v>
                </c:pt>
                <c:pt idx="3">
                  <c:v>0</c:v>
                </c:pt>
                <c:pt idx="4">
                  <c:v>4.3478260869565215</c:v>
                </c:pt>
                <c:pt idx="5">
                  <c:v>0</c:v>
                </c:pt>
                <c:pt idx="6">
                  <c:v>0</c:v>
                </c:pt>
                <c:pt idx="7">
                  <c:v>0</c:v>
                </c:pt>
                <c:pt idx="8">
                  <c:v>0</c:v>
                </c:pt>
                <c:pt idx="9">
                  <c:v>4.3478260869565215</c:v>
                </c:pt>
                <c:pt idx="10">
                  <c:v>0</c:v>
                </c:pt>
                <c:pt idx="11">
                  <c:v>0</c:v>
                </c:pt>
                <c:pt idx="12">
                  <c:v>0</c:v>
                </c:pt>
                <c:pt idx="13">
                  <c:v>86.956521739130437</c:v>
                </c:pt>
              </c:numCache>
            </c:numRef>
          </c:val>
          <c:extLst>
            <c:ext xmlns:c16="http://schemas.microsoft.com/office/drawing/2014/chart" uri="{C3380CC4-5D6E-409C-BE32-E72D297353CC}">
              <c16:uniqueId val="{00000004-549C-49A5-B7C5-9FD5C4C9FFD4}"/>
            </c:ext>
          </c:extLst>
        </c:ser>
        <c:ser>
          <c:idx val="5"/>
          <c:order val="5"/>
          <c:tx>
            <c:strRef>
              <c:f>'anaerob+'!$AH$229</c:f>
              <c:strCache>
                <c:ptCount val="1"/>
                <c:pt idx="0">
                  <c:v>Benzylpenicillin</c:v>
                </c:pt>
              </c:strCache>
            </c:strRef>
          </c:tx>
          <c:spPr>
            <a:solidFill>
              <a:srgbClr val="FF00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'anaerob+'!$AH$230:$AH$243</c:f>
              <c:numCache>
                <c:formatCode>0.00</c:formatCode>
                <c:ptCount val="14"/>
                <c:pt idx="0">
                  <c:v>0</c:v>
                </c:pt>
                <c:pt idx="1">
                  <c:v>84.615384615384613</c:v>
                </c:pt>
                <c:pt idx="2">
                  <c:v>0</c:v>
                </c:pt>
                <c:pt idx="3">
                  <c:v>3.8461538461538463</c:v>
                </c:pt>
                <c:pt idx="4">
                  <c:v>3.8461538461538463</c:v>
                </c:pt>
                <c:pt idx="5">
                  <c:v>0</c:v>
                </c:pt>
                <c:pt idx="6">
                  <c:v>0</c:v>
                </c:pt>
                <c:pt idx="7">
                  <c:v>0</c:v>
                </c:pt>
                <c:pt idx="8">
                  <c:v>0</c:v>
                </c:pt>
                <c:pt idx="9">
                  <c:v>0</c:v>
                </c:pt>
                <c:pt idx="10">
                  <c:v>0</c:v>
                </c:pt>
                <c:pt idx="11">
                  <c:v>0</c:v>
                </c:pt>
                <c:pt idx="12">
                  <c:v>3.8461538461538463</c:v>
                </c:pt>
                <c:pt idx="13">
                  <c:v>3.8461538461538463</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665408"/>
        <c:axId val="37688064"/>
        <c:axId val="37683648"/>
      </c:bar3DChart>
      <c:catAx>
        <c:axId val="376654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88064"/>
        <c:crosses val="autoZero"/>
        <c:auto val="1"/>
        <c:lblAlgn val="ctr"/>
        <c:lblOffset val="100"/>
        <c:noMultiLvlLbl val="0"/>
      </c:catAx>
      <c:valAx>
        <c:axId val="37688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65408"/>
        <c:crosses val="autoZero"/>
        <c:crossBetween val="between"/>
      </c:valAx>
      <c:serAx>
        <c:axId val="3768364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68806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'anaerob-'!$AC$38</c:f>
              <c:strCache>
                <c:ptCount val="1"/>
                <c:pt idx="0">
                  <c:v>Ampicillin/ Sulbactam</c:v>
                </c:pt>
              </c:strCache>
            </c:strRef>
          </c:tx>
          <c:spPr>
            <a:solidFill>
              <a:srgbClr val="0066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'anaerob-'!$AC$39:$AC$52</c:f>
              <c:numCache>
                <c:formatCode>0.00</c:formatCode>
                <c:ptCount val="14"/>
                <c:pt idx="0">
                  <c:v>0</c:v>
                </c:pt>
                <c:pt idx="1">
                  <c:v>0</c:v>
                </c:pt>
                <c:pt idx="2">
                  <c:v>0</c:v>
                </c:pt>
                <c:pt idx="3">
                  <c:v>7.5</c:v>
                </c:pt>
                <c:pt idx="4">
                  <c:v>27.5</c:v>
                </c:pt>
                <c:pt idx="5">
                  <c:v>20</c:v>
                </c:pt>
                <c:pt idx="6">
                  <c:v>15</c:v>
                </c:pt>
                <c:pt idx="7">
                  <c:v>0</c:v>
                </c:pt>
                <c:pt idx="8">
                  <c:v>12.5</c:v>
                </c:pt>
                <c:pt idx="9">
                  <c:v>2.5</c:v>
                </c:pt>
                <c:pt idx="10">
                  <c:v>2.5</c:v>
                </c:pt>
                <c:pt idx="11">
                  <c:v>7.5</c:v>
                </c:pt>
                <c:pt idx="12">
                  <c:v>2.5</c:v>
                </c:pt>
                <c:pt idx="13">
                  <c:v>2.5</c:v>
                </c:pt>
              </c:numCache>
            </c:numRef>
          </c:val>
          <c:extLst>
            <c:ext xmlns:c16="http://schemas.microsoft.com/office/drawing/2014/chart" uri="{C3380CC4-5D6E-409C-BE32-E72D297353CC}">
              <c16:uniqueId val="{00000000-F848-4637-87CC-B99CEC39B901}"/>
            </c:ext>
          </c:extLst>
        </c:ser>
        <c:ser>
          <c:idx val="1"/>
          <c:order val="1"/>
          <c:tx>
            <c:strRef>
              <c:f>'anaerob-'!$AD$38</c:f>
              <c:strCache>
                <c:ptCount val="1"/>
                <c:pt idx="0">
                  <c:v>Piperacillin/ Tazobactam</c:v>
                </c:pt>
              </c:strCache>
            </c:strRef>
          </c:tx>
          <c:spPr>
            <a:solidFill>
              <a:srgbClr val="FFC0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'anaerob-'!$AD$39:$AD$52</c:f>
              <c:numCache>
                <c:formatCode>0.00</c:formatCode>
                <c:ptCount val="14"/>
                <c:pt idx="0">
                  <c:v>0</c:v>
                </c:pt>
                <c:pt idx="1">
                  <c:v>0</c:v>
                </c:pt>
                <c:pt idx="2">
                  <c:v>0</c:v>
                </c:pt>
                <c:pt idx="3">
                  <c:v>0</c:v>
                </c:pt>
                <c:pt idx="4">
                  <c:v>0</c:v>
                </c:pt>
                <c:pt idx="5">
                  <c:v>2.5641025641025643</c:v>
                </c:pt>
                <c:pt idx="6">
                  <c:v>2.5641025641025643</c:v>
                </c:pt>
                <c:pt idx="7">
                  <c:v>17.948717948717949</c:v>
                </c:pt>
                <c:pt idx="8">
                  <c:v>15.384615384615385</c:v>
                </c:pt>
                <c:pt idx="9">
                  <c:v>43.589743589743591</c:v>
                </c:pt>
                <c:pt idx="10">
                  <c:v>2.5641025641025643</c:v>
                </c:pt>
                <c:pt idx="11">
                  <c:v>7.6923076923076925</c:v>
                </c:pt>
                <c:pt idx="12">
                  <c:v>2.5641025641025643</c:v>
                </c:pt>
                <c:pt idx="13">
                  <c:v>5.1282051282051286</c:v>
                </c:pt>
              </c:numCache>
            </c:numRef>
          </c:val>
          <c:extLst>
            <c:ext xmlns:c16="http://schemas.microsoft.com/office/drawing/2014/chart" uri="{C3380CC4-5D6E-409C-BE32-E72D297353CC}">
              <c16:uniqueId val="{00000001-F848-4637-87CC-B99CEC39B901}"/>
            </c:ext>
          </c:extLst>
        </c:ser>
        <c:ser>
          <c:idx val="2"/>
          <c:order val="2"/>
          <c:tx>
            <c:strRef>
              <c:f>'anaerob-'!$AE$38</c:f>
              <c:strCache>
                <c:ptCount val="1"/>
                <c:pt idx="0">
                  <c:v>Imipenem</c:v>
                </c:pt>
              </c:strCache>
            </c:strRef>
          </c:tx>
          <c:spPr>
            <a:solidFill>
              <a:schemeClr val="accent3"/>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'anaerob-'!$AE$39:$AE$52</c:f>
              <c:numCache>
                <c:formatCode>0.00</c:formatCode>
                <c:ptCount val="14"/>
                <c:pt idx="0">
                  <c:v>0</c:v>
                </c:pt>
                <c:pt idx="1">
                  <c:v>0</c:v>
                </c:pt>
                <c:pt idx="2">
                  <c:v>5</c:v>
                </c:pt>
                <c:pt idx="3">
                  <c:v>30</c:v>
                </c:pt>
                <c:pt idx="4">
                  <c:v>30</c:v>
                </c:pt>
                <c:pt idx="5">
                  <c:v>22.5</c:v>
                </c:pt>
                <c:pt idx="6">
                  <c:v>10</c:v>
                </c:pt>
                <c:pt idx="7">
                  <c:v>0</c:v>
                </c:pt>
                <c:pt idx="8">
                  <c:v>0</c:v>
                </c:pt>
                <c:pt idx="9">
                  <c:v>2.5</c:v>
                </c:pt>
                <c:pt idx="10">
                  <c:v>0</c:v>
                </c:pt>
                <c:pt idx="11">
                  <c:v>0</c:v>
                </c:pt>
                <c:pt idx="12">
                  <c:v>0</c:v>
                </c:pt>
                <c:pt idx="13">
                  <c:v>0</c:v>
                </c:pt>
              </c:numCache>
            </c:numRef>
          </c:val>
          <c:extLst>
            <c:ext xmlns:c16="http://schemas.microsoft.com/office/drawing/2014/chart" uri="{C3380CC4-5D6E-409C-BE32-E72D297353CC}">
              <c16:uniqueId val="{00000002-F848-4637-87CC-B99CEC39B901}"/>
            </c:ext>
          </c:extLst>
        </c:ser>
        <c:ser>
          <c:idx val="3"/>
          <c:order val="3"/>
          <c:tx>
            <c:strRef>
              <c:f>'anaerob-'!$AF$38</c:f>
              <c:strCache>
                <c:ptCount val="1"/>
                <c:pt idx="0">
                  <c:v>Clindamycin</c:v>
                </c:pt>
              </c:strCache>
            </c:strRef>
          </c:tx>
          <c:spPr>
            <a:solidFill>
              <a:srgbClr val="0000CC"/>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'anaerob-'!$AF$39:$AF$52</c:f>
              <c:numCache>
                <c:formatCode>0.00</c:formatCode>
                <c:ptCount val="14"/>
                <c:pt idx="0">
                  <c:v>0</c:v>
                </c:pt>
                <c:pt idx="1">
                  <c:v>0</c:v>
                </c:pt>
                <c:pt idx="2">
                  <c:v>0</c:v>
                </c:pt>
                <c:pt idx="3">
                  <c:v>5</c:v>
                </c:pt>
                <c:pt idx="4">
                  <c:v>5</c:v>
                </c:pt>
                <c:pt idx="5">
                  <c:v>17.5</c:v>
                </c:pt>
                <c:pt idx="6">
                  <c:v>20</c:v>
                </c:pt>
                <c:pt idx="7">
                  <c:v>20</c:v>
                </c:pt>
                <c:pt idx="8">
                  <c:v>7.5</c:v>
                </c:pt>
                <c:pt idx="9">
                  <c:v>2.5</c:v>
                </c:pt>
                <c:pt idx="10">
                  <c:v>0</c:v>
                </c:pt>
                <c:pt idx="11">
                  <c:v>2.5</c:v>
                </c:pt>
                <c:pt idx="12">
                  <c:v>2.5</c:v>
                </c:pt>
                <c:pt idx="13">
                  <c:v>17.5</c:v>
                </c:pt>
              </c:numCache>
            </c:numRef>
          </c:val>
          <c:extLst>
            <c:ext xmlns:c16="http://schemas.microsoft.com/office/drawing/2014/chart" uri="{C3380CC4-5D6E-409C-BE32-E72D297353CC}">
              <c16:uniqueId val="{00000003-F848-4637-87CC-B99CEC39B901}"/>
            </c:ext>
          </c:extLst>
        </c:ser>
        <c:ser>
          <c:idx val="4"/>
          <c:order val="4"/>
          <c:tx>
            <c:strRef>
              <c:f>'anaerob-'!$AG$38</c:f>
              <c:strCache>
                <c:ptCount val="1"/>
                <c:pt idx="0">
                  <c:v>Metronidazol</c:v>
                </c:pt>
              </c:strCache>
            </c:strRef>
          </c:tx>
          <c:spPr>
            <a:solidFill>
              <a:srgbClr val="FF7C8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'anaerob-'!$AG$39:$AG$52</c:f>
              <c:numCache>
                <c:formatCode>0.00</c:formatCode>
                <c:ptCount val="14"/>
                <c:pt idx="0">
                  <c:v>0</c:v>
                </c:pt>
                <c:pt idx="1">
                  <c:v>7.5</c:v>
                </c:pt>
                <c:pt idx="2">
                  <c:v>0</c:v>
                </c:pt>
                <c:pt idx="3">
                  <c:v>12.5</c:v>
                </c:pt>
                <c:pt idx="4">
                  <c:v>7.5</c:v>
                </c:pt>
                <c:pt idx="5">
                  <c:v>37.5</c:v>
                </c:pt>
                <c:pt idx="6">
                  <c:v>30</c:v>
                </c:pt>
                <c:pt idx="7">
                  <c:v>5</c:v>
                </c:pt>
                <c:pt idx="8">
                  <c:v>0</c:v>
                </c:pt>
                <c:pt idx="9">
                  <c:v>0</c:v>
                </c:pt>
                <c:pt idx="10">
                  <c:v>0</c:v>
                </c:pt>
                <c:pt idx="11">
                  <c:v>0</c:v>
                </c:pt>
                <c:pt idx="12">
                  <c:v>0</c:v>
                </c:pt>
                <c:pt idx="13">
                  <c:v>0</c:v>
                </c:pt>
              </c:numCache>
            </c:numRef>
          </c:val>
          <c:extLst>
            <c:ext xmlns:c16="http://schemas.microsoft.com/office/drawing/2014/chart" uri="{C3380CC4-5D6E-409C-BE32-E72D297353CC}">
              <c16:uniqueId val="{00000004-F848-4637-87CC-B99CEC39B901}"/>
            </c:ext>
          </c:extLst>
        </c:ser>
        <c:ser>
          <c:idx val="5"/>
          <c:order val="5"/>
          <c:tx>
            <c:strRef>
              <c:f>'anaerob-'!$AH$38</c:f>
              <c:strCache>
                <c:ptCount val="1"/>
                <c:pt idx="0">
                  <c:v>Benzylpenicillin</c:v>
                </c:pt>
              </c:strCache>
            </c:strRef>
          </c:tx>
          <c:spPr>
            <a:solidFill>
              <a:srgbClr val="FF00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'anaerob-'!$AH$39:$AH$52</c:f>
              <c:numCache>
                <c:formatCode>0.00</c:formatCode>
                <c:ptCount val="14"/>
                <c:pt idx="0">
                  <c:v>0</c:v>
                </c:pt>
                <c:pt idx="1">
                  <c:v>0</c:v>
                </c:pt>
                <c:pt idx="2">
                  <c:v>0</c:v>
                </c:pt>
                <c:pt idx="3">
                  <c:v>0</c:v>
                </c:pt>
                <c:pt idx="4">
                  <c:v>2.5</c:v>
                </c:pt>
                <c:pt idx="5">
                  <c:v>0</c:v>
                </c:pt>
                <c:pt idx="6">
                  <c:v>0</c:v>
                </c:pt>
                <c:pt idx="7">
                  <c:v>5</c:v>
                </c:pt>
                <c:pt idx="8">
                  <c:v>2.5</c:v>
                </c:pt>
                <c:pt idx="9">
                  <c:v>7.5</c:v>
                </c:pt>
                <c:pt idx="10">
                  <c:v>20</c:v>
                </c:pt>
                <c:pt idx="11">
                  <c:v>35</c:v>
                </c:pt>
                <c:pt idx="12">
                  <c:v>5</c:v>
                </c:pt>
                <c:pt idx="13">
                  <c:v>22.5</c:v>
                </c:pt>
              </c:numCache>
            </c:numRef>
          </c:val>
          <c:extLst>
            <c:ext xmlns:c16="http://schemas.microsoft.com/office/drawing/2014/chart" uri="{C3380CC4-5D6E-409C-BE32-E72D297353CC}">
              <c16:uniqueId val="{00000005-F848-4637-87CC-B99CEC39B901}"/>
            </c:ext>
          </c:extLst>
        </c:ser>
        <c:dLbls>
          <c:showLegendKey val="0"/>
          <c:showVal val="0"/>
          <c:showCatName val="0"/>
          <c:showSerName val="0"/>
          <c:showPercent val="0"/>
          <c:showBubbleSize val="0"/>
        </c:dLbls>
        <c:gapWidth val="150"/>
        <c:shape val="box"/>
        <c:axId val="36652160"/>
        <c:axId val="36654080"/>
        <c:axId val="36667392"/>
      </c:bar3DChart>
      <c:catAx>
        <c:axId val="36652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654080"/>
        <c:crosses val="autoZero"/>
        <c:auto val="1"/>
        <c:lblAlgn val="ctr"/>
        <c:lblOffset val="100"/>
        <c:noMultiLvlLbl val="0"/>
      </c:catAx>
      <c:valAx>
        <c:axId val="36654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652160"/>
        <c:crosses val="autoZero"/>
        <c:crossBetween val="between"/>
      </c:valAx>
      <c:serAx>
        <c:axId val="3666739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65408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Entero!$AU$553</c:f>
              <c:strCache>
                <c:ptCount val="1"/>
                <c:pt idx="0">
                  <c:v>Ampicillin</c:v>
                </c:pt>
              </c:strCache>
            </c:strRef>
          </c:tx>
          <c:spPr>
            <a:solidFill>
              <a:srgbClr val="FFFF00"/>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Entero!$AU$554:$AU$569</c:f>
              <c:numCache>
                <c:formatCode>0.00</c:formatCode>
                <c:ptCount val="16"/>
                <c:pt idx="0">
                  <c:v>0</c:v>
                </c:pt>
                <c:pt idx="1">
                  <c:v>0</c:v>
                </c:pt>
                <c:pt idx="2">
                  <c:v>0</c:v>
                </c:pt>
                <c:pt idx="3">
                  <c:v>0.37174721189591076</c:v>
                </c:pt>
                <c:pt idx="4">
                  <c:v>0</c:v>
                </c:pt>
                <c:pt idx="5">
                  <c:v>0</c:v>
                </c:pt>
                <c:pt idx="6">
                  <c:v>0</c:v>
                </c:pt>
                <c:pt idx="7">
                  <c:v>1.1152416356877324</c:v>
                </c:pt>
                <c:pt idx="8">
                  <c:v>2.6022304832713754</c:v>
                </c:pt>
                <c:pt idx="9">
                  <c:v>9.2936802973977688</c:v>
                </c:pt>
                <c:pt idx="10">
                  <c:v>21.189591078066915</c:v>
                </c:pt>
                <c:pt idx="11">
                  <c:v>21.189591078066915</c:v>
                </c:pt>
                <c:pt idx="12">
                  <c:v>44.237918215613384</c:v>
                </c:pt>
                <c:pt idx="13">
                  <c:v>0</c:v>
                </c:pt>
                <c:pt idx="14">
                  <c:v>0</c:v>
                </c:pt>
                <c:pt idx="15">
                  <c:v>0</c:v>
                </c:pt>
              </c:numCache>
            </c:numRef>
          </c:val>
          <c:extLst>
            <c:ext xmlns:c16="http://schemas.microsoft.com/office/drawing/2014/chart" uri="{C3380CC4-5D6E-409C-BE32-E72D297353CC}">
              <c16:uniqueId val="{00000000-6DB6-461B-8DE1-413016A476E7}"/>
            </c:ext>
          </c:extLst>
        </c:ser>
        <c:ser>
          <c:idx val="5"/>
          <c:order val="1"/>
          <c:tx>
            <c:strRef>
              <c:f>Entero!$AV$553</c:f>
              <c:strCache>
                <c:ptCount val="1"/>
                <c:pt idx="0">
                  <c:v>Ampicillin/ Sulbactam</c:v>
                </c:pt>
              </c:strCache>
            </c:strRef>
          </c:tx>
          <c:spPr>
            <a:solidFill>
              <a:srgbClr val="660066"/>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Entero!$AV$554:$AV$569</c:f>
              <c:numCache>
                <c:formatCode>0.00</c:formatCode>
                <c:ptCount val="16"/>
                <c:pt idx="0">
                  <c:v>0</c:v>
                </c:pt>
                <c:pt idx="1">
                  <c:v>0</c:v>
                </c:pt>
                <c:pt idx="2">
                  <c:v>0</c:v>
                </c:pt>
                <c:pt idx="3">
                  <c:v>0.74349442379182151</c:v>
                </c:pt>
                <c:pt idx="4">
                  <c:v>0</c:v>
                </c:pt>
                <c:pt idx="5">
                  <c:v>0.37174721189591076</c:v>
                </c:pt>
                <c:pt idx="6">
                  <c:v>0.37174721189591076</c:v>
                </c:pt>
                <c:pt idx="7">
                  <c:v>1.486988847583643</c:v>
                </c:pt>
                <c:pt idx="8">
                  <c:v>6.6914498141263943</c:v>
                </c:pt>
                <c:pt idx="9">
                  <c:v>14.12639405204461</c:v>
                </c:pt>
                <c:pt idx="10">
                  <c:v>27.137546468401489</c:v>
                </c:pt>
                <c:pt idx="11">
                  <c:v>24.907063197026023</c:v>
                </c:pt>
                <c:pt idx="12">
                  <c:v>24.1635687732342</c:v>
                </c:pt>
                <c:pt idx="13">
                  <c:v>0</c:v>
                </c:pt>
                <c:pt idx="14">
                  <c:v>0</c:v>
                </c:pt>
                <c:pt idx="15">
                  <c:v>0</c:v>
                </c:pt>
              </c:numCache>
            </c:numRef>
          </c:val>
          <c:extLst>
            <c:ext xmlns:c16="http://schemas.microsoft.com/office/drawing/2014/chart" uri="{C3380CC4-5D6E-409C-BE32-E72D297353CC}">
              <c16:uniqueId val="{00000001-6DB6-461B-8DE1-413016A476E7}"/>
            </c:ext>
          </c:extLst>
        </c:ser>
        <c:ser>
          <c:idx val="6"/>
          <c:order val="2"/>
          <c:tx>
            <c:strRef>
              <c:f>Entero!$AW$553</c:f>
              <c:strCache>
                <c:ptCount val="1"/>
                <c:pt idx="0">
                  <c:v>Piperacillin</c:v>
                </c:pt>
              </c:strCache>
            </c:strRef>
          </c:tx>
          <c:spPr>
            <a:solidFill>
              <a:srgbClr val="CC00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Entero!$AW$554:$AW$569</c:f>
              <c:numCache>
                <c:formatCode>0.00</c:formatCode>
                <c:ptCount val="16"/>
                <c:pt idx="0">
                  <c:v>0</c:v>
                </c:pt>
                <c:pt idx="1">
                  <c:v>0</c:v>
                </c:pt>
                <c:pt idx="2">
                  <c:v>0</c:v>
                </c:pt>
                <c:pt idx="3">
                  <c:v>0</c:v>
                </c:pt>
                <c:pt idx="4">
                  <c:v>10.780669144981413</c:v>
                </c:pt>
                <c:pt idx="5">
                  <c:v>0</c:v>
                </c:pt>
                <c:pt idx="6">
                  <c:v>37.918215613382898</c:v>
                </c:pt>
                <c:pt idx="7">
                  <c:v>24.907063197026023</c:v>
                </c:pt>
                <c:pt idx="8">
                  <c:v>7.4349442379182156</c:v>
                </c:pt>
                <c:pt idx="9">
                  <c:v>4.4609665427509295</c:v>
                </c:pt>
                <c:pt idx="10">
                  <c:v>4.0892193308550189</c:v>
                </c:pt>
                <c:pt idx="11">
                  <c:v>5.2044609665427508</c:v>
                </c:pt>
                <c:pt idx="12">
                  <c:v>2.6022304832713754</c:v>
                </c:pt>
                <c:pt idx="13">
                  <c:v>2.6022304832713754</c:v>
                </c:pt>
                <c:pt idx="14">
                  <c:v>0</c:v>
                </c:pt>
                <c:pt idx="15">
                  <c:v>0</c:v>
                </c:pt>
              </c:numCache>
            </c:numRef>
          </c:val>
          <c:extLst>
            <c:ext xmlns:c16="http://schemas.microsoft.com/office/drawing/2014/chart" uri="{C3380CC4-5D6E-409C-BE32-E72D297353CC}">
              <c16:uniqueId val="{00000002-6DB6-461B-8DE1-413016A476E7}"/>
            </c:ext>
          </c:extLst>
        </c:ser>
        <c:ser>
          <c:idx val="7"/>
          <c:order val="3"/>
          <c:tx>
            <c:strRef>
              <c:f>Entero!$AX$553</c:f>
              <c:strCache>
                <c:ptCount val="1"/>
                <c:pt idx="0">
                  <c:v>Piperacillin/ Tazobactam</c:v>
                </c:pt>
              </c:strCache>
            </c:strRef>
          </c:tx>
          <c:spPr>
            <a:solidFill>
              <a:srgbClr val="FF66FF"/>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Entero!$AX$554:$AX$569</c:f>
              <c:numCache>
                <c:formatCode>0.00</c:formatCode>
                <c:ptCount val="16"/>
                <c:pt idx="0">
                  <c:v>0</c:v>
                </c:pt>
                <c:pt idx="1">
                  <c:v>0</c:v>
                </c:pt>
                <c:pt idx="2">
                  <c:v>0</c:v>
                </c:pt>
                <c:pt idx="3">
                  <c:v>0</c:v>
                </c:pt>
                <c:pt idx="4">
                  <c:v>25</c:v>
                </c:pt>
                <c:pt idx="5">
                  <c:v>0</c:v>
                </c:pt>
                <c:pt idx="6">
                  <c:v>46.268656716417908</c:v>
                </c:pt>
                <c:pt idx="7">
                  <c:v>11.940298507462687</c:v>
                </c:pt>
                <c:pt idx="8">
                  <c:v>4.8507462686567164</c:v>
                </c:pt>
                <c:pt idx="9">
                  <c:v>4.4776119402985071</c:v>
                </c:pt>
                <c:pt idx="10">
                  <c:v>3.7313432835820897</c:v>
                </c:pt>
                <c:pt idx="11">
                  <c:v>1.4925373134328359</c:v>
                </c:pt>
                <c:pt idx="12">
                  <c:v>0.74626865671641796</c:v>
                </c:pt>
                <c:pt idx="13">
                  <c:v>1.4925373134328359</c:v>
                </c:pt>
                <c:pt idx="14">
                  <c:v>0</c:v>
                </c:pt>
                <c:pt idx="15">
                  <c:v>0</c:v>
                </c:pt>
              </c:numCache>
            </c:numRef>
          </c:val>
          <c:extLst>
            <c:ext xmlns:c16="http://schemas.microsoft.com/office/drawing/2014/chart" uri="{C3380CC4-5D6E-409C-BE32-E72D297353CC}">
              <c16:uniqueId val="{00000003-6DB6-461B-8DE1-413016A476E7}"/>
            </c:ext>
          </c:extLst>
        </c:ser>
        <c:ser>
          <c:idx val="9"/>
          <c:order val="4"/>
          <c:tx>
            <c:strRef>
              <c:f>Entero!$AY$553</c:f>
              <c:strCache>
                <c:ptCount val="1"/>
                <c:pt idx="0">
                  <c:v>Aztreonam</c:v>
                </c:pt>
              </c:strCache>
            </c:strRef>
          </c:tx>
          <c:spPr>
            <a:solidFill>
              <a:srgbClr val="0000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Entero!$AY$554:$AY$569</c:f>
              <c:numCache>
                <c:formatCode>0.00</c:formatCode>
                <c:ptCount val="16"/>
                <c:pt idx="0">
                  <c:v>0</c:v>
                </c:pt>
                <c:pt idx="1">
                  <c:v>0</c:v>
                </c:pt>
                <c:pt idx="2">
                  <c:v>0</c:v>
                </c:pt>
                <c:pt idx="3">
                  <c:v>80.669144981412643</c:v>
                </c:pt>
                <c:pt idx="4">
                  <c:v>0</c:v>
                </c:pt>
                <c:pt idx="5">
                  <c:v>4.0892193308550189</c:v>
                </c:pt>
                <c:pt idx="6">
                  <c:v>2.6022304832713754</c:v>
                </c:pt>
                <c:pt idx="7">
                  <c:v>1.8587360594795539</c:v>
                </c:pt>
                <c:pt idx="8">
                  <c:v>2.6022304832713754</c:v>
                </c:pt>
                <c:pt idx="9">
                  <c:v>3.3457249070631971</c:v>
                </c:pt>
                <c:pt idx="10">
                  <c:v>0.74349442379182151</c:v>
                </c:pt>
                <c:pt idx="11">
                  <c:v>4.0892193308550189</c:v>
                </c:pt>
                <c:pt idx="12">
                  <c:v>0</c:v>
                </c:pt>
                <c:pt idx="13">
                  <c:v>0</c:v>
                </c:pt>
                <c:pt idx="14">
                  <c:v>0</c:v>
                </c:pt>
                <c:pt idx="15">
                  <c:v>0</c:v>
                </c:pt>
              </c:numCache>
            </c:numRef>
          </c:val>
          <c:extLst>
            <c:ext xmlns:c16="http://schemas.microsoft.com/office/drawing/2014/chart" uri="{C3380CC4-5D6E-409C-BE32-E72D297353CC}">
              <c16:uniqueId val="{00000004-6DB6-461B-8DE1-413016A476E7}"/>
            </c:ext>
          </c:extLst>
        </c:ser>
        <c:ser>
          <c:idx val="10"/>
          <c:order val="5"/>
          <c:tx>
            <c:strRef>
              <c:f>Entero!$AZ$553</c:f>
              <c:strCache>
                <c:ptCount val="1"/>
                <c:pt idx="0">
                  <c:v>Cefotaxim</c:v>
                </c:pt>
              </c:strCache>
            </c:strRef>
          </c:tx>
          <c:spPr>
            <a:solidFill>
              <a:srgbClr val="0066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Entero!$AZ$554:$AZ$569</c:f>
              <c:numCache>
                <c:formatCode>0.00</c:formatCode>
                <c:ptCount val="16"/>
                <c:pt idx="0">
                  <c:v>0</c:v>
                </c:pt>
                <c:pt idx="1">
                  <c:v>11.524163568773234</c:v>
                </c:pt>
                <c:pt idx="2">
                  <c:v>0</c:v>
                </c:pt>
                <c:pt idx="3">
                  <c:v>26.394052044609666</c:v>
                </c:pt>
                <c:pt idx="4">
                  <c:v>29.739776951672862</c:v>
                </c:pt>
                <c:pt idx="5">
                  <c:v>11.152416356877323</c:v>
                </c:pt>
                <c:pt idx="6">
                  <c:v>4.8327137546468402</c:v>
                </c:pt>
                <c:pt idx="7">
                  <c:v>3.7174721189591078</c:v>
                </c:pt>
                <c:pt idx="8">
                  <c:v>1.8587360594795539</c:v>
                </c:pt>
                <c:pt idx="9">
                  <c:v>5.2044609665427508</c:v>
                </c:pt>
                <c:pt idx="10">
                  <c:v>5.5762081784386615</c:v>
                </c:pt>
                <c:pt idx="11">
                  <c:v>0</c:v>
                </c:pt>
                <c:pt idx="12">
                  <c:v>0</c:v>
                </c:pt>
                <c:pt idx="13">
                  <c:v>0</c:v>
                </c:pt>
                <c:pt idx="14">
                  <c:v>0</c:v>
                </c:pt>
                <c:pt idx="15">
                  <c:v>0</c:v>
                </c:pt>
              </c:numCache>
            </c:numRef>
          </c:val>
          <c:extLst>
            <c:ext xmlns:c16="http://schemas.microsoft.com/office/drawing/2014/chart" uri="{C3380CC4-5D6E-409C-BE32-E72D297353CC}">
              <c16:uniqueId val="{00000005-6DB6-461B-8DE1-413016A476E7}"/>
            </c:ext>
          </c:extLst>
        </c:ser>
        <c:ser>
          <c:idx val="11"/>
          <c:order val="6"/>
          <c:tx>
            <c:strRef>
              <c:f>Entero!$BA$553</c:f>
              <c:strCache>
                <c:ptCount val="1"/>
                <c:pt idx="0">
                  <c:v>Ceftazidim</c:v>
                </c:pt>
              </c:strCache>
            </c:strRef>
          </c:tx>
          <c:spPr>
            <a:solidFill>
              <a:srgbClr val="33CCFF"/>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Entero!$BA$554:$BA$569</c:f>
              <c:numCache>
                <c:formatCode>0.00</c:formatCode>
                <c:ptCount val="16"/>
                <c:pt idx="0">
                  <c:v>0</c:v>
                </c:pt>
                <c:pt idx="1">
                  <c:v>0</c:v>
                </c:pt>
                <c:pt idx="2">
                  <c:v>0.37174721189591076</c:v>
                </c:pt>
                <c:pt idx="3">
                  <c:v>78.810408921933089</c:v>
                </c:pt>
                <c:pt idx="4">
                  <c:v>0</c:v>
                </c:pt>
                <c:pt idx="5">
                  <c:v>8.5501858736059475</c:v>
                </c:pt>
                <c:pt idx="6">
                  <c:v>1.8587360594795539</c:v>
                </c:pt>
                <c:pt idx="7">
                  <c:v>2.9739776951672861</c:v>
                </c:pt>
                <c:pt idx="8">
                  <c:v>1.1152416356877324</c:v>
                </c:pt>
                <c:pt idx="9">
                  <c:v>1.1152416356877324</c:v>
                </c:pt>
                <c:pt idx="10">
                  <c:v>1.1152416356877324</c:v>
                </c:pt>
                <c:pt idx="11">
                  <c:v>2.2304832713754648</c:v>
                </c:pt>
                <c:pt idx="12">
                  <c:v>1.8587360594795539</c:v>
                </c:pt>
                <c:pt idx="13">
                  <c:v>0</c:v>
                </c:pt>
                <c:pt idx="14">
                  <c:v>0</c:v>
                </c:pt>
                <c:pt idx="15">
                  <c:v>0</c:v>
                </c:pt>
              </c:numCache>
            </c:numRef>
          </c:val>
          <c:extLst>
            <c:ext xmlns:c16="http://schemas.microsoft.com/office/drawing/2014/chart" uri="{C3380CC4-5D6E-409C-BE32-E72D297353CC}">
              <c16:uniqueId val="{00000006-6DB6-461B-8DE1-413016A476E7}"/>
            </c:ext>
          </c:extLst>
        </c:ser>
        <c:ser>
          <c:idx val="12"/>
          <c:order val="7"/>
          <c:tx>
            <c:strRef>
              <c:f>Entero!$BB$553</c:f>
              <c:strCache>
                <c:ptCount val="1"/>
                <c:pt idx="0">
                  <c:v>Cefuroxim</c:v>
                </c:pt>
              </c:strCache>
            </c:strRef>
          </c:tx>
          <c:spPr>
            <a:solidFill>
              <a:srgbClr val="00CC00"/>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Entero!$BB$554:$BB$569</c:f>
              <c:numCache>
                <c:formatCode>0.00</c:formatCode>
                <c:ptCount val="16"/>
                <c:pt idx="0">
                  <c:v>0</c:v>
                </c:pt>
                <c:pt idx="1">
                  <c:v>0</c:v>
                </c:pt>
                <c:pt idx="2">
                  <c:v>0</c:v>
                </c:pt>
                <c:pt idx="3">
                  <c:v>0</c:v>
                </c:pt>
                <c:pt idx="4">
                  <c:v>0</c:v>
                </c:pt>
                <c:pt idx="5">
                  <c:v>0.37174721189591076</c:v>
                </c:pt>
                <c:pt idx="6">
                  <c:v>1.1152416356877324</c:v>
                </c:pt>
                <c:pt idx="7">
                  <c:v>0.37174721189591076</c:v>
                </c:pt>
                <c:pt idx="8">
                  <c:v>0</c:v>
                </c:pt>
                <c:pt idx="9">
                  <c:v>2.2304832713754648</c:v>
                </c:pt>
                <c:pt idx="10">
                  <c:v>6.6914498141263943</c:v>
                </c:pt>
                <c:pt idx="11">
                  <c:v>18.959107806691449</c:v>
                </c:pt>
                <c:pt idx="12">
                  <c:v>70.260223048327134</c:v>
                </c:pt>
                <c:pt idx="13">
                  <c:v>0</c:v>
                </c:pt>
                <c:pt idx="14">
                  <c:v>0</c:v>
                </c:pt>
                <c:pt idx="15">
                  <c:v>0</c:v>
                </c:pt>
              </c:numCache>
            </c:numRef>
          </c:val>
          <c:extLst>
            <c:ext xmlns:c16="http://schemas.microsoft.com/office/drawing/2014/chart" uri="{C3380CC4-5D6E-409C-BE32-E72D297353CC}">
              <c16:uniqueId val="{00000007-6DB6-461B-8DE1-413016A476E7}"/>
            </c:ext>
          </c:extLst>
        </c:ser>
        <c:ser>
          <c:idx val="13"/>
          <c:order val="8"/>
          <c:tx>
            <c:strRef>
              <c:f>Entero!$BC$553</c:f>
              <c:strCache>
                <c:ptCount val="1"/>
                <c:pt idx="0">
                  <c:v>Imipenem</c:v>
                </c:pt>
              </c:strCache>
            </c:strRef>
          </c:tx>
          <c:spPr>
            <a:solidFill>
              <a:schemeClr val="accent6">
                <a:lumMod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Entero!$BC$554:$BC$569</c:f>
              <c:numCache>
                <c:formatCode>0.00</c:formatCode>
                <c:ptCount val="16"/>
                <c:pt idx="0">
                  <c:v>0</c:v>
                </c:pt>
                <c:pt idx="1">
                  <c:v>0</c:v>
                </c:pt>
                <c:pt idx="2">
                  <c:v>7.0631970260223049</c:v>
                </c:pt>
                <c:pt idx="3">
                  <c:v>0</c:v>
                </c:pt>
                <c:pt idx="4">
                  <c:v>26.765799256505577</c:v>
                </c:pt>
                <c:pt idx="5">
                  <c:v>37.918215613382898</c:v>
                </c:pt>
                <c:pt idx="6">
                  <c:v>19.330855018587361</c:v>
                </c:pt>
                <c:pt idx="7">
                  <c:v>7.4349442379182156</c:v>
                </c:pt>
                <c:pt idx="8">
                  <c:v>0.74349442379182151</c:v>
                </c:pt>
                <c:pt idx="9">
                  <c:v>0.37174721189591076</c:v>
                </c:pt>
                <c:pt idx="10">
                  <c:v>0.37174721189591076</c:v>
                </c:pt>
                <c:pt idx="11">
                  <c:v>0</c:v>
                </c:pt>
                <c:pt idx="12">
                  <c:v>0</c:v>
                </c:pt>
                <c:pt idx="13">
                  <c:v>0</c:v>
                </c:pt>
                <c:pt idx="14">
                  <c:v>0</c:v>
                </c:pt>
                <c:pt idx="15">
                  <c:v>0</c:v>
                </c:pt>
              </c:numCache>
            </c:numRef>
          </c:val>
          <c:extLst>
            <c:ext xmlns:c16="http://schemas.microsoft.com/office/drawing/2014/chart" uri="{C3380CC4-5D6E-409C-BE32-E72D297353CC}">
              <c16:uniqueId val="{00000008-6DB6-461B-8DE1-413016A476E7}"/>
            </c:ext>
          </c:extLst>
        </c:ser>
        <c:ser>
          <c:idx val="14"/>
          <c:order val="9"/>
          <c:tx>
            <c:strRef>
              <c:f>Entero!$BD$553</c:f>
              <c:strCache>
                <c:ptCount val="1"/>
                <c:pt idx="0">
                  <c:v>Meropenem</c:v>
                </c:pt>
              </c:strCache>
            </c:strRef>
          </c:tx>
          <c:spPr>
            <a:solidFill>
              <a:schemeClr val="accent6">
                <a:lumMod val="75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Entero!$BD$554:$BD$569</c:f>
              <c:numCache>
                <c:formatCode>0.00</c:formatCode>
                <c:ptCount val="16"/>
                <c:pt idx="0">
                  <c:v>0</c:v>
                </c:pt>
                <c:pt idx="1">
                  <c:v>0</c:v>
                </c:pt>
                <c:pt idx="2">
                  <c:v>97.769516728624538</c:v>
                </c:pt>
                <c:pt idx="3">
                  <c:v>0</c:v>
                </c:pt>
                <c:pt idx="4">
                  <c:v>0.74349442379182151</c:v>
                </c:pt>
                <c:pt idx="5">
                  <c:v>0.37174721189591076</c:v>
                </c:pt>
                <c:pt idx="6">
                  <c:v>0</c:v>
                </c:pt>
                <c:pt idx="7">
                  <c:v>0.37174721189591076</c:v>
                </c:pt>
                <c:pt idx="8">
                  <c:v>0</c:v>
                </c:pt>
                <c:pt idx="9">
                  <c:v>0.37174721189591076</c:v>
                </c:pt>
                <c:pt idx="10">
                  <c:v>0.37174721189591076</c:v>
                </c:pt>
                <c:pt idx="11">
                  <c:v>0</c:v>
                </c:pt>
                <c:pt idx="12">
                  <c:v>0</c:v>
                </c:pt>
                <c:pt idx="13">
                  <c:v>0</c:v>
                </c:pt>
                <c:pt idx="14">
                  <c:v>0</c:v>
                </c:pt>
                <c:pt idx="15">
                  <c:v>0</c:v>
                </c:pt>
              </c:numCache>
            </c:numRef>
          </c:val>
          <c:extLst>
            <c:ext xmlns:c16="http://schemas.microsoft.com/office/drawing/2014/chart" uri="{C3380CC4-5D6E-409C-BE32-E72D297353CC}">
              <c16:uniqueId val="{00000009-6DB6-461B-8DE1-413016A476E7}"/>
            </c:ext>
          </c:extLst>
        </c:ser>
        <c:ser>
          <c:idx val="15"/>
          <c:order val="10"/>
          <c:tx>
            <c:strRef>
              <c:f>Entero!$BE$553</c:f>
              <c:strCache>
                <c:ptCount val="1"/>
                <c:pt idx="0">
                  <c:v>Colistin</c:v>
                </c:pt>
              </c:strCache>
            </c:strRef>
          </c:tx>
          <c:spPr>
            <a:solidFill>
              <a:schemeClr val="accent6">
                <a:lumMod val="20000"/>
                <a:lumOff val="8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Entero!$BE$554:$BE$569</c:f>
              <c:numCache>
                <c:formatCode>0.00</c:formatCode>
                <c:ptCount val="16"/>
                <c:pt idx="0">
                  <c:v>0</c:v>
                </c:pt>
                <c:pt idx="1">
                  <c:v>0</c:v>
                </c:pt>
                <c:pt idx="2">
                  <c:v>0</c:v>
                </c:pt>
                <c:pt idx="3">
                  <c:v>0</c:v>
                </c:pt>
                <c:pt idx="4">
                  <c:v>0</c:v>
                </c:pt>
                <c:pt idx="5">
                  <c:v>2.3529411764705883</c:v>
                </c:pt>
                <c:pt idx="6">
                  <c:v>2.3529411764705883</c:v>
                </c:pt>
                <c:pt idx="7">
                  <c:v>0.78431372549019607</c:v>
                </c:pt>
                <c:pt idx="8">
                  <c:v>0.78431372549019607</c:v>
                </c:pt>
                <c:pt idx="9">
                  <c:v>0</c:v>
                </c:pt>
                <c:pt idx="10">
                  <c:v>93.725490196078425</c:v>
                </c:pt>
                <c:pt idx="11">
                  <c:v>0</c:v>
                </c:pt>
                <c:pt idx="12">
                  <c:v>0</c:v>
                </c:pt>
                <c:pt idx="13">
                  <c:v>0</c:v>
                </c:pt>
                <c:pt idx="14">
                  <c:v>0</c:v>
                </c:pt>
                <c:pt idx="15">
                  <c:v>0</c:v>
                </c:pt>
              </c:numCache>
            </c:numRef>
          </c:val>
          <c:extLst>
            <c:ext xmlns:c16="http://schemas.microsoft.com/office/drawing/2014/chart" uri="{C3380CC4-5D6E-409C-BE32-E72D297353CC}">
              <c16:uniqueId val="{0000000A-6DB6-461B-8DE1-413016A476E7}"/>
            </c:ext>
          </c:extLst>
        </c:ser>
        <c:ser>
          <c:idx val="16"/>
          <c:order val="11"/>
          <c:tx>
            <c:strRef>
              <c:f>Entero!$BF$553</c:f>
              <c:strCache>
                <c:ptCount val="1"/>
                <c:pt idx="0">
                  <c:v>Amikacin</c:v>
                </c:pt>
              </c:strCache>
            </c:strRef>
          </c:tx>
          <c:spPr>
            <a:solidFill>
              <a:schemeClr val="bg2">
                <a:lumMod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Entero!$BF$554:$BF$569</c:f>
              <c:numCache>
                <c:formatCode>0.00</c:formatCode>
                <c:ptCount val="16"/>
                <c:pt idx="0">
                  <c:v>0</c:v>
                </c:pt>
                <c:pt idx="1">
                  <c:v>0</c:v>
                </c:pt>
                <c:pt idx="2">
                  <c:v>0</c:v>
                </c:pt>
                <c:pt idx="3">
                  <c:v>0</c:v>
                </c:pt>
                <c:pt idx="4">
                  <c:v>9.8039215686274517</c:v>
                </c:pt>
                <c:pt idx="5">
                  <c:v>0</c:v>
                </c:pt>
                <c:pt idx="6">
                  <c:v>54.117647058823529</c:v>
                </c:pt>
                <c:pt idx="7">
                  <c:v>27.450980392156861</c:v>
                </c:pt>
                <c:pt idx="8" formatCode="General">
                  <c:v>5.0980392156862742</c:v>
                </c:pt>
                <c:pt idx="9" formatCode="General">
                  <c:v>1.1764705882352942</c:v>
                </c:pt>
                <c:pt idx="10">
                  <c:v>1.1764705882352942</c:v>
                </c:pt>
                <c:pt idx="11">
                  <c:v>0.39215686274509803</c:v>
                </c:pt>
                <c:pt idx="12">
                  <c:v>0.78431372549019607</c:v>
                </c:pt>
                <c:pt idx="13">
                  <c:v>0</c:v>
                </c:pt>
                <c:pt idx="14">
                  <c:v>0</c:v>
                </c:pt>
                <c:pt idx="15">
                  <c:v>0</c:v>
                </c:pt>
              </c:numCache>
            </c:numRef>
          </c:val>
          <c:extLst>
            <c:ext xmlns:c16="http://schemas.microsoft.com/office/drawing/2014/chart" uri="{C3380CC4-5D6E-409C-BE32-E72D297353CC}">
              <c16:uniqueId val="{0000000B-6DB6-461B-8DE1-413016A476E7}"/>
            </c:ext>
          </c:extLst>
        </c:ser>
        <c:ser>
          <c:idx val="17"/>
          <c:order val="12"/>
          <c:tx>
            <c:strRef>
              <c:f>Entero!$BG$553</c:f>
              <c:strCache>
                <c:ptCount val="1"/>
                <c:pt idx="0">
                  <c:v>Gentamicin</c:v>
                </c:pt>
              </c:strCache>
            </c:strRef>
          </c:tx>
          <c:spPr>
            <a:solidFill>
              <a:schemeClr val="accent4">
                <a:lumMod val="75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Entero!$BG$554:$BG$569</c:f>
              <c:numCache>
                <c:formatCode>0.00</c:formatCode>
                <c:ptCount val="16"/>
                <c:pt idx="0">
                  <c:v>0</c:v>
                </c:pt>
                <c:pt idx="1">
                  <c:v>0</c:v>
                </c:pt>
                <c:pt idx="2">
                  <c:v>1.171875</c:v>
                </c:pt>
                <c:pt idx="3">
                  <c:v>0</c:v>
                </c:pt>
                <c:pt idx="4">
                  <c:v>57.8125</c:v>
                </c:pt>
                <c:pt idx="5">
                  <c:v>34.375</c:v>
                </c:pt>
                <c:pt idx="6">
                  <c:v>2.34375</c:v>
                </c:pt>
                <c:pt idx="7">
                  <c:v>1.171875</c:v>
                </c:pt>
                <c:pt idx="8">
                  <c:v>1.171875</c:v>
                </c:pt>
                <c:pt idx="9" formatCode="General">
                  <c:v>0.390625</c:v>
                </c:pt>
                <c:pt idx="10" formatCode="General">
                  <c:v>1.5625</c:v>
                </c:pt>
                <c:pt idx="11">
                  <c:v>0</c:v>
                </c:pt>
                <c:pt idx="12">
                  <c:v>0</c:v>
                </c:pt>
                <c:pt idx="13">
                  <c:v>0</c:v>
                </c:pt>
                <c:pt idx="14">
                  <c:v>0</c:v>
                </c:pt>
                <c:pt idx="15">
                  <c:v>0</c:v>
                </c:pt>
              </c:numCache>
            </c:numRef>
          </c:val>
          <c:extLst>
            <c:ext xmlns:c16="http://schemas.microsoft.com/office/drawing/2014/chart" uri="{C3380CC4-5D6E-409C-BE32-E72D297353CC}">
              <c16:uniqueId val="{0000000C-6DB6-461B-8DE1-413016A476E7}"/>
            </c:ext>
          </c:extLst>
        </c:ser>
        <c:ser>
          <c:idx val="18"/>
          <c:order val="13"/>
          <c:tx>
            <c:strRef>
              <c:f>Entero!$BH$553</c:f>
              <c:strCache>
                <c:ptCount val="1"/>
                <c:pt idx="0">
                  <c:v>Tobramycin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Entero!$BH$554:$BH$569</c:f>
              <c:numCache>
                <c:formatCode>0.00</c:formatCode>
                <c:ptCount val="16"/>
                <c:pt idx="0">
                  <c:v>0</c:v>
                </c:pt>
                <c:pt idx="1">
                  <c:v>0</c:v>
                </c:pt>
                <c:pt idx="2">
                  <c:v>0</c:v>
                </c:pt>
                <c:pt idx="3">
                  <c:v>0</c:v>
                </c:pt>
                <c:pt idx="4">
                  <c:v>6.8965517241379306</c:v>
                </c:pt>
                <c:pt idx="5">
                  <c:v>36.637931034482762</c:v>
                </c:pt>
                <c:pt idx="6">
                  <c:v>40.086206896551722</c:v>
                </c:pt>
                <c:pt idx="7">
                  <c:v>11.206896551724139</c:v>
                </c:pt>
                <c:pt idx="8">
                  <c:v>2.1551724137931036</c:v>
                </c:pt>
                <c:pt idx="9">
                  <c:v>2.1551724137931036</c:v>
                </c:pt>
                <c:pt idx="10">
                  <c:v>0.86206896551724133</c:v>
                </c:pt>
                <c:pt idx="11">
                  <c:v>0</c:v>
                </c:pt>
                <c:pt idx="12">
                  <c:v>0</c:v>
                </c:pt>
                <c:pt idx="13">
                  <c:v>0</c:v>
                </c:pt>
                <c:pt idx="14">
                  <c:v>0</c:v>
                </c:pt>
                <c:pt idx="15">
                  <c:v>0</c:v>
                </c:pt>
              </c:numCache>
            </c:numRef>
          </c:val>
          <c:extLst>
            <c:ext xmlns:c16="http://schemas.microsoft.com/office/drawing/2014/chart" uri="{C3380CC4-5D6E-409C-BE32-E72D297353CC}">
              <c16:uniqueId val="{0000000D-6DB6-461B-8DE1-413016A476E7}"/>
            </c:ext>
          </c:extLst>
        </c:ser>
        <c:ser>
          <c:idx val="19"/>
          <c:order val="14"/>
          <c:tx>
            <c:strRef>
              <c:f>Entero!$BI$553</c:f>
              <c:strCache>
                <c:ptCount val="1"/>
                <c:pt idx="0">
                  <c:v>Fosfomycin</c:v>
                </c:pt>
              </c:strCache>
            </c:strRef>
          </c:tx>
          <c:spPr>
            <a:solidFill>
              <a:schemeClr val="accent4">
                <a:lumMod val="60000"/>
                <a:lumOff val="4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Entero!$BI$554:$BI$569</c:f>
              <c:numCache>
                <c:formatCode>0.00</c:formatCode>
                <c:ptCount val="16"/>
                <c:pt idx="0">
                  <c:v>0</c:v>
                </c:pt>
                <c:pt idx="1">
                  <c:v>0</c:v>
                </c:pt>
                <c:pt idx="2">
                  <c:v>0</c:v>
                </c:pt>
                <c:pt idx="3">
                  <c:v>0</c:v>
                </c:pt>
                <c:pt idx="4">
                  <c:v>0</c:v>
                </c:pt>
                <c:pt idx="5">
                  <c:v>1.4925373134328359</c:v>
                </c:pt>
                <c:pt idx="6">
                  <c:v>0</c:v>
                </c:pt>
                <c:pt idx="7">
                  <c:v>1.8656716417910448</c:v>
                </c:pt>
                <c:pt idx="8">
                  <c:v>11.940298507462687</c:v>
                </c:pt>
                <c:pt idx="9">
                  <c:v>24.253731343283583</c:v>
                </c:pt>
                <c:pt idx="10">
                  <c:v>32.462686567164177</c:v>
                </c:pt>
                <c:pt idx="11">
                  <c:v>20.522388059701491</c:v>
                </c:pt>
                <c:pt idx="12">
                  <c:v>4.8507462686567164</c:v>
                </c:pt>
                <c:pt idx="13">
                  <c:v>1.1194029850746268</c:v>
                </c:pt>
                <c:pt idx="14">
                  <c:v>1.4925373134328359</c:v>
                </c:pt>
                <c:pt idx="15">
                  <c:v>0</c:v>
                </c:pt>
              </c:numCache>
            </c:numRef>
          </c:val>
          <c:extLst>
            <c:ext xmlns:c16="http://schemas.microsoft.com/office/drawing/2014/chart" uri="{C3380CC4-5D6E-409C-BE32-E72D297353CC}">
              <c16:uniqueId val="{0000000E-6DB6-461B-8DE1-413016A476E7}"/>
            </c:ext>
          </c:extLst>
        </c:ser>
        <c:ser>
          <c:idx val="20"/>
          <c:order val="15"/>
          <c:tx>
            <c:strRef>
              <c:f>Entero!$BJ$553</c:f>
              <c:strCache>
                <c:ptCount val="1"/>
                <c:pt idx="0">
                  <c:v>Cotrimoxazol</c:v>
                </c:pt>
              </c:strCache>
            </c:strRef>
          </c:tx>
          <c:spPr>
            <a:solidFill>
              <a:schemeClr val="accent4">
                <a:lumMod val="20000"/>
                <a:lumOff val="8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Entero!$BJ$554:$BJ$569</c:f>
              <c:numCache>
                <c:formatCode>0.00</c:formatCode>
                <c:ptCount val="16"/>
                <c:pt idx="0">
                  <c:v>0</c:v>
                </c:pt>
                <c:pt idx="1">
                  <c:v>0</c:v>
                </c:pt>
                <c:pt idx="2">
                  <c:v>35.205992509363298</c:v>
                </c:pt>
                <c:pt idx="3">
                  <c:v>0</c:v>
                </c:pt>
                <c:pt idx="4">
                  <c:v>42.696629213483149</c:v>
                </c:pt>
                <c:pt idx="5">
                  <c:v>6.7415730337078648</c:v>
                </c:pt>
                <c:pt idx="6">
                  <c:v>2.2471910112359552</c:v>
                </c:pt>
                <c:pt idx="7">
                  <c:v>2.6217228464419478</c:v>
                </c:pt>
                <c:pt idx="8">
                  <c:v>3.7453183520599249</c:v>
                </c:pt>
                <c:pt idx="9">
                  <c:v>1.1235955056179776</c:v>
                </c:pt>
                <c:pt idx="10">
                  <c:v>2.2471910112359552</c:v>
                </c:pt>
                <c:pt idx="11">
                  <c:v>3.3707865168539324</c:v>
                </c:pt>
                <c:pt idx="12">
                  <c:v>0</c:v>
                </c:pt>
                <c:pt idx="13">
                  <c:v>0</c:v>
                </c:pt>
                <c:pt idx="14">
                  <c:v>0</c:v>
                </c:pt>
                <c:pt idx="15">
                  <c:v>0</c:v>
                </c:pt>
              </c:numCache>
            </c:numRef>
          </c:val>
          <c:extLst>
            <c:ext xmlns:c16="http://schemas.microsoft.com/office/drawing/2014/chart" uri="{C3380CC4-5D6E-409C-BE32-E72D297353CC}">
              <c16:uniqueId val="{0000000F-6DB6-461B-8DE1-413016A476E7}"/>
            </c:ext>
          </c:extLst>
        </c:ser>
        <c:ser>
          <c:idx val="21"/>
          <c:order val="16"/>
          <c:tx>
            <c:strRef>
              <c:f>Entero!$BK$553</c:f>
              <c:strCache>
                <c:ptCount val="1"/>
                <c:pt idx="0">
                  <c:v>Ciprofloxacin</c:v>
                </c:pt>
              </c:strCache>
            </c:strRef>
          </c:tx>
          <c:spPr>
            <a:solidFill>
              <a:schemeClr val="tx1">
                <a:lumMod val="50000"/>
                <a:lumOff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Entero!$BK$554:$BK$569</c:f>
              <c:numCache>
                <c:formatCode>0.00</c:formatCode>
                <c:ptCount val="16"/>
                <c:pt idx="0">
                  <c:v>0</c:v>
                </c:pt>
                <c:pt idx="1">
                  <c:v>5.5762081784386615</c:v>
                </c:pt>
                <c:pt idx="2">
                  <c:v>57.992565055762078</c:v>
                </c:pt>
                <c:pt idx="3">
                  <c:v>23.048327137546469</c:v>
                </c:pt>
                <c:pt idx="4">
                  <c:v>3.7174721189591078</c:v>
                </c:pt>
                <c:pt idx="5">
                  <c:v>3.7174721189591078</c:v>
                </c:pt>
                <c:pt idx="6">
                  <c:v>2.2304832713754648</c:v>
                </c:pt>
                <c:pt idx="7">
                  <c:v>2.6022304832713754</c:v>
                </c:pt>
                <c:pt idx="8">
                  <c:v>0.74349442379182151</c:v>
                </c:pt>
                <c:pt idx="9">
                  <c:v>0.37174721189591076</c:v>
                </c:pt>
                <c:pt idx="10">
                  <c:v>0</c:v>
                </c:pt>
                <c:pt idx="11">
                  <c:v>0</c:v>
                </c:pt>
                <c:pt idx="12">
                  <c:v>0</c:v>
                </c:pt>
                <c:pt idx="13">
                  <c:v>0</c:v>
                </c:pt>
                <c:pt idx="14">
                  <c:v>0</c:v>
                </c:pt>
                <c:pt idx="15">
                  <c:v>0</c:v>
                </c:pt>
              </c:numCache>
            </c:numRef>
          </c:val>
          <c:extLst>
            <c:ext xmlns:c16="http://schemas.microsoft.com/office/drawing/2014/chart" uri="{C3380CC4-5D6E-409C-BE32-E72D297353CC}">
              <c16:uniqueId val="{00000010-6DB6-461B-8DE1-413016A476E7}"/>
            </c:ext>
          </c:extLst>
        </c:ser>
        <c:ser>
          <c:idx val="22"/>
          <c:order val="17"/>
          <c:tx>
            <c:strRef>
              <c:f>Entero!$BL$553</c:f>
              <c:strCache>
                <c:ptCount val="1"/>
                <c:pt idx="0">
                  <c:v>Levofloxacin</c:v>
                </c:pt>
              </c:strCache>
            </c:strRef>
          </c:tx>
          <c:spPr>
            <a:solidFill>
              <a:srgbClr val="CCFF66"/>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Entero!$BL$554:$BL$569</c:f>
              <c:numCache>
                <c:formatCode>0.00</c:formatCode>
                <c:ptCount val="16"/>
                <c:pt idx="0">
                  <c:v>0</c:v>
                </c:pt>
                <c:pt idx="1">
                  <c:v>23.42007434944238</c:v>
                </c:pt>
                <c:pt idx="2">
                  <c:v>0</c:v>
                </c:pt>
                <c:pt idx="3">
                  <c:v>58.364312267657994</c:v>
                </c:pt>
                <c:pt idx="4">
                  <c:v>7.0631970260223049</c:v>
                </c:pt>
                <c:pt idx="5">
                  <c:v>5.5762081784386615</c:v>
                </c:pt>
                <c:pt idx="6">
                  <c:v>3.3457249070631971</c:v>
                </c:pt>
                <c:pt idx="7">
                  <c:v>1.1152416356877324</c:v>
                </c:pt>
                <c:pt idx="8">
                  <c:v>0.74349442379182151</c:v>
                </c:pt>
                <c:pt idx="9">
                  <c:v>0.37174721189591076</c:v>
                </c:pt>
                <c:pt idx="10">
                  <c:v>0</c:v>
                </c:pt>
                <c:pt idx="11">
                  <c:v>0</c:v>
                </c:pt>
                <c:pt idx="12">
                  <c:v>0</c:v>
                </c:pt>
                <c:pt idx="13">
                  <c:v>0</c:v>
                </c:pt>
                <c:pt idx="14">
                  <c:v>0</c:v>
                </c:pt>
                <c:pt idx="15">
                  <c:v>0</c:v>
                </c:pt>
              </c:numCache>
            </c:numRef>
          </c:val>
          <c:extLst>
            <c:ext xmlns:c16="http://schemas.microsoft.com/office/drawing/2014/chart" uri="{C3380CC4-5D6E-409C-BE32-E72D297353CC}">
              <c16:uniqueId val="{00000011-6DB6-461B-8DE1-413016A476E7}"/>
            </c:ext>
          </c:extLst>
        </c:ser>
        <c:ser>
          <c:idx val="0"/>
          <c:order val="18"/>
          <c:tx>
            <c:strRef>
              <c:f>Entero!$BM$553</c:f>
              <c:strCache>
                <c:ptCount val="1"/>
                <c:pt idx="0">
                  <c:v>Moxifloxacin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Entero!$BM$554:$BM$569</c:f>
              <c:numCache>
                <c:formatCode>0.00</c:formatCode>
                <c:ptCount val="16"/>
                <c:pt idx="0">
                  <c:v>0</c:v>
                </c:pt>
                <c:pt idx="1">
                  <c:v>0.37174721189591076</c:v>
                </c:pt>
                <c:pt idx="2">
                  <c:v>1.486988847583643</c:v>
                </c:pt>
                <c:pt idx="3">
                  <c:v>12.267657992565056</c:v>
                </c:pt>
                <c:pt idx="4">
                  <c:v>47.211895910780669</c:v>
                </c:pt>
                <c:pt idx="5">
                  <c:v>25.650557620817843</c:v>
                </c:pt>
                <c:pt idx="6">
                  <c:v>7.0631970260223049</c:v>
                </c:pt>
                <c:pt idx="7">
                  <c:v>2.9739776951672861</c:v>
                </c:pt>
                <c:pt idx="8">
                  <c:v>1.8587360594795539</c:v>
                </c:pt>
                <c:pt idx="9">
                  <c:v>1.1152416356877324</c:v>
                </c:pt>
                <c:pt idx="10">
                  <c:v>0</c:v>
                </c:pt>
                <c:pt idx="11">
                  <c:v>0</c:v>
                </c:pt>
                <c:pt idx="12">
                  <c:v>0</c:v>
                </c:pt>
                <c:pt idx="13">
                  <c:v>0</c:v>
                </c:pt>
                <c:pt idx="14">
                  <c:v>0</c:v>
                </c:pt>
                <c:pt idx="15">
                  <c:v>0</c:v>
                </c:pt>
              </c:numCache>
            </c:numRef>
          </c:val>
          <c:extLst>
            <c:ext xmlns:c16="http://schemas.microsoft.com/office/drawing/2014/chart" uri="{C3380CC4-5D6E-409C-BE32-E72D297353CC}">
              <c16:uniqueId val="{00000012-6DB6-461B-8DE1-413016A476E7}"/>
            </c:ext>
          </c:extLst>
        </c:ser>
        <c:ser>
          <c:idx val="1"/>
          <c:order val="19"/>
          <c:tx>
            <c:strRef>
              <c:f>Entero!$BN$553</c:f>
              <c:strCache>
                <c:ptCount val="1"/>
                <c:pt idx="0">
                  <c:v>Doxycyclin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Entero!$BN$554:$BN$569</c:f>
              <c:numCache>
                <c:formatCode>0.00</c:formatCode>
                <c:ptCount val="16"/>
                <c:pt idx="0">
                  <c:v>0</c:v>
                </c:pt>
                <c:pt idx="1">
                  <c:v>0</c:v>
                </c:pt>
                <c:pt idx="2">
                  <c:v>0</c:v>
                </c:pt>
                <c:pt idx="3">
                  <c:v>0</c:v>
                </c:pt>
                <c:pt idx="4">
                  <c:v>0.74349442379182151</c:v>
                </c:pt>
                <c:pt idx="5">
                  <c:v>0.74349442379182151</c:v>
                </c:pt>
                <c:pt idx="6">
                  <c:v>1.8587360594795539</c:v>
                </c:pt>
                <c:pt idx="7">
                  <c:v>35.687732342007436</c:v>
                </c:pt>
                <c:pt idx="8">
                  <c:v>37.54646840148699</c:v>
                </c:pt>
                <c:pt idx="9">
                  <c:v>19.330855018587361</c:v>
                </c:pt>
                <c:pt idx="10">
                  <c:v>4.0892193308550189</c:v>
                </c:pt>
                <c:pt idx="11">
                  <c:v>0</c:v>
                </c:pt>
                <c:pt idx="12">
                  <c:v>0</c:v>
                </c:pt>
                <c:pt idx="13">
                  <c:v>0</c:v>
                </c:pt>
                <c:pt idx="14">
                  <c:v>0</c:v>
                </c:pt>
                <c:pt idx="15">
                  <c:v>0</c:v>
                </c:pt>
              </c:numCache>
            </c:numRef>
          </c:val>
          <c:extLst>
            <c:ext xmlns:c16="http://schemas.microsoft.com/office/drawing/2014/chart" uri="{C3380CC4-5D6E-409C-BE32-E72D297353CC}">
              <c16:uniqueId val="{00000013-6DB6-461B-8DE1-413016A476E7}"/>
            </c:ext>
          </c:extLst>
        </c:ser>
        <c:ser>
          <c:idx val="2"/>
          <c:order val="20"/>
          <c:tx>
            <c:strRef>
              <c:f>Entero!$BO$553</c:f>
              <c:strCache>
                <c:ptCount val="1"/>
                <c:pt idx="0">
                  <c:v>Tigecyclin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Entero!$BO$554:$BO$569</c:f>
              <c:numCache>
                <c:formatCode>0.00</c:formatCode>
                <c:ptCount val="16"/>
                <c:pt idx="0">
                  <c:v>0</c:v>
                </c:pt>
                <c:pt idx="1">
                  <c:v>0.37174721189591076</c:v>
                </c:pt>
                <c:pt idx="2">
                  <c:v>0</c:v>
                </c:pt>
                <c:pt idx="3">
                  <c:v>1.486988847583643</c:v>
                </c:pt>
                <c:pt idx="4">
                  <c:v>36.431226765799259</c:v>
                </c:pt>
                <c:pt idx="5">
                  <c:v>53.903345724907062</c:v>
                </c:pt>
                <c:pt idx="6">
                  <c:v>4.4609665427509295</c:v>
                </c:pt>
                <c:pt idx="7">
                  <c:v>2.6022304832713754</c:v>
                </c:pt>
                <c:pt idx="8">
                  <c:v>0</c:v>
                </c:pt>
                <c:pt idx="9">
                  <c:v>0.37174721189591076</c:v>
                </c:pt>
                <c:pt idx="10">
                  <c:v>0.37174721189591076</c:v>
                </c:pt>
                <c:pt idx="11">
                  <c:v>0</c:v>
                </c:pt>
                <c:pt idx="12">
                  <c:v>0</c:v>
                </c:pt>
                <c:pt idx="13">
                  <c:v>0</c:v>
                </c:pt>
                <c:pt idx="14">
                  <c:v>0</c:v>
                </c:pt>
                <c:pt idx="15">
                  <c:v>0</c:v>
                </c:pt>
              </c:numCache>
            </c:numRef>
          </c:val>
          <c:extLst>
            <c:ext xmlns:c16="http://schemas.microsoft.com/office/drawing/2014/chart" uri="{C3380CC4-5D6E-409C-BE32-E72D297353CC}">
              <c16:uniqueId val="{00000014-6DB6-461B-8DE1-413016A476E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'anaerob-'!$AC$4</c:f>
              <c:strCache>
                <c:ptCount val="1"/>
                <c:pt idx="0">
                  <c:v>Ampicillin/ Sulbactam</c:v>
                </c:pt>
              </c:strCache>
            </c:strRef>
          </c:tx>
          <c:spPr>
            <a:solidFill>
              <a:srgbClr val="0066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'anaerob-'!$AC$5:$AC$18</c:f>
              <c:numCache>
                <c:formatCode>0.00</c:formatCode>
                <c:ptCount val="14"/>
                <c:pt idx="0">
                  <c:v>0</c:v>
                </c:pt>
                <c:pt idx="1">
                  <c:v>2.3255813953488373</c:v>
                </c:pt>
                <c:pt idx="2">
                  <c:v>9.3023255813953494</c:v>
                </c:pt>
                <c:pt idx="3">
                  <c:v>17.441860465116278</c:v>
                </c:pt>
                <c:pt idx="4">
                  <c:v>27.906976744186046</c:v>
                </c:pt>
                <c:pt idx="5">
                  <c:v>13.953488372093023</c:v>
                </c:pt>
                <c:pt idx="6">
                  <c:v>9.3023255813953494</c:v>
                </c:pt>
                <c:pt idx="7">
                  <c:v>8.1395348837209305</c:v>
                </c:pt>
                <c:pt idx="8">
                  <c:v>5.8139534883720927</c:v>
                </c:pt>
                <c:pt idx="9">
                  <c:v>2.3255813953488373</c:v>
                </c:pt>
                <c:pt idx="10">
                  <c:v>2.3255813953488373</c:v>
                </c:pt>
                <c:pt idx="11">
                  <c:v>1.1627906976744187</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'anaerob-'!$AD$4</c:f>
              <c:strCache>
                <c:ptCount val="1"/>
                <c:pt idx="0">
                  <c:v>Piperacillin/ Tazobactam</c:v>
                </c:pt>
              </c:strCache>
            </c:strRef>
          </c:tx>
          <c:spPr>
            <a:solidFill>
              <a:srgbClr val="FFC0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'anaerob-'!$AD$5:$AD$18</c:f>
              <c:numCache>
                <c:formatCode>0.00</c:formatCode>
                <c:ptCount val="14"/>
                <c:pt idx="0">
                  <c:v>0</c:v>
                </c:pt>
                <c:pt idx="1">
                  <c:v>1.1494252873563218</c:v>
                </c:pt>
                <c:pt idx="2">
                  <c:v>1.1494252873563218</c:v>
                </c:pt>
                <c:pt idx="3">
                  <c:v>5.7471264367816088</c:v>
                </c:pt>
                <c:pt idx="4">
                  <c:v>17.241379310344829</c:v>
                </c:pt>
                <c:pt idx="5">
                  <c:v>25.287356321839081</c:v>
                </c:pt>
                <c:pt idx="6">
                  <c:v>27.586206896551722</c:v>
                </c:pt>
                <c:pt idx="7">
                  <c:v>8.0459770114942533</c:v>
                </c:pt>
                <c:pt idx="8">
                  <c:v>4.5977011494252871</c:v>
                </c:pt>
                <c:pt idx="9">
                  <c:v>8.0459770114942533</c:v>
                </c:pt>
                <c:pt idx="10">
                  <c:v>1.1494252873563218</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'anaerob-'!$AE$4</c:f>
              <c:strCache>
                <c:ptCount val="1"/>
                <c:pt idx="0">
                  <c:v>Imipenem</c:v>
                </c:pt>
              </c:strCache>
            </c:strRef>
          </c:tx>
          <c:spPr>
            <a:solidFill>
              <a:schemeClr val="accent3"/>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'anaerob-'!$AE$5:$AE$18</c:f>
              <c:numCache>
                <c:formatCode>0.00</c:formatCode>
                <c:ptCount val="14"/>
                <c:pt idx="0">
                  <c:v>0</c:v>
                </c:pt>
                <c:pt idx="1">
                  <c:v>22.988505747126435</c:v>
                </c:pt>
                <c:pt idx="2">
                  <c:v>28.735632183908045</c:v>
                </c:pt>
                <c:pt idx="3">
                  <c:v>18.390804597701148</c:v>
                </c:pt>
                <c:pt idx="4">
                  <c:v>19.540229885057471</c:v>
                </c:pt>
                <c:pt idx="5">
                  <c:v>5.7471264367816088</c:v>
                </c:pt>
                <c:pt idx="6">
                  <c:v>3.4482758620689653</c:v>
                </c:pt>
                <c:pt idx="7">
                  <c:v>1.1494252873563218</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'anaerob-'!$AF$4</c:f>
              <c:strCache>
                <c:ptCount val="1"/>
                <c:pt idx="0">
                  <c:v>Clindamycin</c:v>
                </c:pt>
              </c:strCache>
            </c:strRef>
          </c:tx>
          <c:spPr>
            <a:solidFill>
              <a:srgbClr val="0000CC"/>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'anaerob-'!$AF$5:$AF$18</c:f>
              <c:numCache>
                <c:formatCode>0.00</c:formatCode>
                <c:ptCount val="14"/>
                <c:pt idx="0">
                  <c:v>0</c:v>
                </c:pt>
                <c:pt idx="1">
                  <c:v>2.2988505747126435</c:v>
                </c:pt>
                <c:pt idx="2">
                  <c:v>4.5977011494252871</c:v>
                </c:pt>
                <c:pt idx="3">
                  <c:v>10.344827586206897</c:v>
                </c:pt>
                <c:pt idx="4">
                  <c:v>19.540229885057471</c:v>
                </c:pt>
                <c:pt idx="5">
                  <c:v>12.64367816091954</c:v>
                </c:pt>
                <c:pt idx="6">
                  <c:v>18.390804597701148</c:v>
                </c:pt>
                <c:pt idx="7">
                  <c:v>12.64367816091954</c:v>
                </c:pt>
                <c:pt idx="8">
                  <c:v>3.4482758620689653</c:v>
                </c:pt>
                <c:pt idx="9">
                  <c:v>0</c:v>
                </c:pt>
                <c:pt idx="10">
                  <c:v>2.2988505747126435</c:v>
                </c:pt>
                <c:pt idx="11">
                  <c:v>2.2988505747126435</c:v>
                </c:pt>
                <c:pt idx="12">
                  <c:v>0</c:v>
                </c:pt>
                <c:pt idx="13">
                  <c:v>11.494252873563218</c:v>
                </c:pt>
              </c:numCache>
            </c:numRef>
          </c:val>
          <c:extLst>
            <c:ext xmlns:c16="http://schemas.microsoft.com/office/drawing/2014/chart" uri="{C3380CC4-5D6E-409C-BE32-E72D297353CC}">
              <c16:uniqueId val="{00000002-9DBF-426A-874A-DD21BD3D5AAA}"/>
            </c:ext>
          </c:extLst>
        </c:ser>
        <c:ser>
          <c:idx val="4"/>
          <c:order val="4"/>
          <c:tx>
            <c:strRef>
              <c:f>'anaerob-'!$AG$4</c:f>
              <c:strCache>
                <c:ptCount val="1"/>
                <c:pt idx="0">
                  <c:v>Metronidazol</c:v>
                </c:pt>
              </c:strCache>
            </c:strRef>
          </c:tx>
          <c:spPr>
            <a:solidFill>
              <a:srgbClr val="FF7C8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'anaerob-'!$AG$5:$AG$18</c:f>
              <c:numCache>
                <c:formatCode>0.00</c:formatCode>
                <c:ptCount val="14"/>
                <c:pt idx="0">
                  <c:v>0</c:v>
                </c:pt>
                <c:pt idx="1">
                  <c:v>2.3255813953488373</c:v>
                </c:pt>
                <c:pt idx="2">
                  <c:v>1.1627906976744187</c:v>
                </c:pt>
                <c:pt idx="3">
                  <c:v>15.116279069767442</c:v>
                </c:pt>
                <c:pt idx="4">
                  <c:v>27.906976744186046</c:v>
                </c:pt>
                <c:pt idx="5">
                  <c:v>32.558139534883722</c:v>
                </c:pt>
                <c:pt idx="6">
                  <c:v>20.930232558139537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'anaerob-'!$AH$4</c:f>
              <c:strCache>
                <c:ptCount val="1"/>
                <c:pt idx="0">
                  <c:v>Benzylpenicillin</c:v>
                </c:pt>
              </c:strCache>
            </c:strRef>
          </c:tx>
          <c:spPr>
            <a:solidFill>
              <a:srgbClr val="FF00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'anaerob-'!$AH$5:$AH$18</c:f>
              <c:numCache>
                <c:formatCode>0.00</c:formatCode>
                <c:ptCount val="14"/>
                <c:pt idx="0">
                  <c:v>0</c:v>
                </c:pt>
                <c:pt idx="1">
                  <c:v>1.1494252873563218</c:v>
                </c:pt>
                <c:pt idx="2">
                  <c:v>0</c:v>
                </c:pt>
                <c:pt idx="3">
                  <c:v>0</c:v>
                </c:pt>
                <c:pt idx="4">
                  <c:v>0</c:v>
                </c:pt>
                <c:pt idx="5">
                  <c:v>0</c:v>
                </c:pt>
                <c:pt idx="6">
                  <c:v>1.1494252873563218</c:v>
                </c:pt>
                <c:pt idx="7">
                  <c:v>2.2988505747126435</c:v>
                </c:pt>
                <c:pt idx="8">
                  <c:v>9.1954022988505741</c:v>
                </c:pt>
                <c:pt idx="9">
                  <c:v>18.390804597701148</c:v>
                </c:pt>
                <c:pt idx="10">
                  <c:v>27.586206896551722</c:v>
                </c:pt>
                <c:pt idx="11">
                  <c:v>13.793103448275861</c:v>
                </c:pt>
                <c:pt idx="12">
                  <c:v>3.4482758620689653</c:v>
                </c:pt>
                <c:pt idx="13">
                  <c:v>22.988505747126435</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5524096"/>
        <c:axId val="5542656"/>
        <c:axId val="5533696"/>
      </c:bar3DChart>
      <c:catAx>
        <c:axId val="55240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42656"/>
        <c:crosses val="autoZero"/>
        <c:auto val="1"/>
        <c:lblAlgn val="ctr"/>
        <c:lblOffset val="100"/>
        <c:noMultiLvlLbl val="0"/>
      </c:catAx>
      <c:valAx>
        <c:axId val="5542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24096"/>
        <c:crosses val="autoZero"/>
        <c:crossBetween val="between"/>
      </c:valAx>
      <c:serAx>
        <c:axId val="553369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554265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'anaerob-'!$AC$70</c:f>
              <c:strCache>
                <c:ptCount val="1"/>
                <c:pt idx="0">
                  <c:v>Ampicillin/ Sulbactam</c:v>
                </c:pt>
              </c:strCache>
            </c:strRef>
          </c:tx>
          <c:spPr>
            <a:solidFill>
              <a:srgbClr val="0066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'anaerob-'!$AC$71:$AC$84</c:f>
              <c:numCache>
                <c:formatCode>0.00</c:formatCode>
                <c:ptCount val="14"/>
                <c:pt idx="0">
                  <c:v>0</c:v>
                </c:pt>
                <c:pt idx="1">
                  <c:v>46.153846153846153</c:v>
                </c:pt>
                <c:pt idx="2">
                  <c:v>7.6923076923076925</c:v>
                </c:pt>
                <c:pt idx="3">
                  <c:v>7.6923076923076925</c:v>
                </c:pt>
                <c:pt idx="4">
                  <c:v>15.384615384615385</c:v>
                </c:pt>
                <c:pt idx="5">
                  <c:v>7.6923076923076925</c:v>
                </c:pt>
                <c:pt idx="6">
                  <c:v>15.384615384615385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'anaerob-'!$AD$70</c:f>
              <c:strCache>
                <c:ptCount val="1"/>
                <c:pt idx="0">
                  <c:v>Piperacillin/ Tazobactam</c:v>
                </c:pt>
              </c:strCache>
            </c:strRef>
          </c:tx>
          <c:spPr>
            <a:solidFill>
              <a:srgbClr val="FFC0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'anaerob-'!$AD$71:$AD$84</c:f>
              <c:numCache>
                <c:formatCode>0.00</c:formatCode>
                <c:ptCount val="14"/>
                <c:pt idx="0">
                  <c:v>0</c:v>
                </c:pt>
                <c:pt idx="1">
                  <c:v>46.153846153846153</c:v>
                </c:pt>
                <c:pt idx="2">
                  <c:v>0</c:v>
                </c:pt>
                <c:pt idx="3">
                  <c:v>7.6923076923076925</c:v>
                </c:pt>
                <c:pt idx="4">
                  <c:v>0</c:v>
                </c:pt>
                <c:pt idx="5">
                  <c:v>7.6923076923076925</c:v>
                </c:pt>
                <c:pt idx="6">
                  <c:v>23.076923076923077</c:v>
                </c:pt>
                <c:pt idx="7">
                  <c:v>7.6923076923076925</c:v>
                </c:pt>
                <c:pt idx="8">
                  <c:v>0</c:v>
                </c:pt>
                <c:pt idx="9">
                  <c:v>7.6923076923076925</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'anaerob-'!$AE$70</c:f>
              <c:strCache>
                <c:ptCount val="1"/>
                <c:pt idx="0">
                  <c:v>Imipenem</c:v>
                </c:pt>
              </c:strCache>
            </c:strRef>
          </c:tx>
          <c:spPr>
            <a:solidFill>
              <a:schemeClr val="accent3"/>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'anaerob-'!$AE$71:$AE$84</c:f>
              <c:numCache>
                <c:formatCode>0.00</c:formatCode>
                <c:ptCount val="14"/>
                <c:pt idx="0">
                  <c:v>0</c:v>
                </c:pt>
                <c:pt idx="1">
                  <c:v>46.153846153846153</c:v>
                </c:pt>
                <c:pt idx="2">
                  <c:v>15.384615384615385</c:v>
                </c:pt>
                <c:pt idx="3">
                  <c:v>7.6923076923076925</c:v>
                </c:pt>
                <c:pt idx="4">
                  <c:v>15.384615384615385</c:v>
                </c:pt>
                <c:pt idx="5">
                  <c:v>15.384615384615385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'anaerob-'!$AF$70</c:f>
              <c:strCache>
                <c:ptCount val="1"/>
                <c:pt idx="0">
                  <c:v>Clindamycin</c:v>
                </c:pt>
              </c:strCache>
            </c:strRef>
          </c:tx>
          <c:spPr>
            <a:solidFill>
              <a:srgbClr val="0000CC"/>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'anaerob-'!$AF$71:$AF$84</c:f>
              <c:numCache>
                <c:formatCode>0.00</c:formatCode>
                <c:ptCount val="14"/>
                <c:pt idx="0">
                  <c:v>0</c:v>
                </c:pt>
                <c:pt idx="1">
                  <c:v>38.46153846153846</c:v>
                </c:pt>
                <c:pt idx="2">
                  <c:v>15.384615384615385</c:v>
                </c:pt>
                <c:pt idx="3">
                  <c:v>15.384615384615385</c:v>
                </c:pt>
                <c:pt idx="4">
                  <c:v>15.384615384615385</c:v>
                </c:pt>
                <c:pt idx="5">
                  <c:v>0</c:v>
                </c:pt>
                <c:pt idx="6">
                  <c:v>7.6923076923076925</c:v>
                </c:pt>
                <c:pt idx="7">
                  <c:v>7.6923076923076925</c:v>
                </c:pt>
                <c:pt idx="8">
                  <c:v>0</c:v>
                </c:pt>
                <c:pt idx="9">
                  <c:v>0</c:v>
                </c:pt>
                <c:pt idx="10">
                  <c:v>0</c:v>
                </c:pt>
                <c:pt idx="11">
                  <c:v>0</c:v>
                </c:pt>
                <c:pt idx="12">
                  <c:v>0</c:v>
                </c:pt>
                <c:pt idx="13">
                  <c:v>0</c:v>
                </c:pt>
              </c:numCache>
            </c:numRef>
          </c:val>
          <c:extLst>
            <c:ext xmlns:c16="http://schemas.microsoft.com/office/drawing/2014/chart" uri="{C3380CC4-5D6E-409C-BE32-E72D297353CC}">
              <c16:uniqueId val="{00000002-9DBF-426A-874A-DD21BD3D5AAA}"/>
            </c:ext>
          </c:extLst>
        </c:ser>
        <c:ser>
          <c:idx val="4"/>
          <c:order val="4"/>
          <c:tx>
            <c:strRef>
              <c:f>'anaerob-'!$AG$70</c:f>
              <c:strCache>
                <c:ptCount val="1"/>
                <c:pt idx="0">
                  <c:v>Metronidazol</c:v>
                </c:pt>
              </c:strCache>
            </c:strRef>
          </c:tx>
          <c:spPr>
            <a:solidFill>
              <a:srgbClr val="FF7C8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'anaerob-'!$AG$71:$AG$84</c:f>
              <c:numCache>
                <c:formatCode>0.00</c:formatCode>
                <c:ptCount val="14"/>
                <c:pt idx="0">
                  <c:v>0</c:v>
                </c:pt>
                <c:pt idx="1">
                  <c:v>46.153846153846153</c:v>
                </c:pt>
                <c:pt idx="2">
                  <c:v>7.6923076923076925</c:v>
                </c:pt>
                <c:pt idx="3">
                  <c:v>30.76923076923077</c:v>
                </c:pt>
                <c:pt idx="4">
                  <c:v>0</c:v>
                </c:pt>
                <c:pt idx="5">
                  <c:v>15.384615384615385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'anaerob-'!$AH$70</c:f>
              <c:strCache>
                <c:ptCount val="1"/>
                <c:pt idx="0">
                  <c:v>Benzylpenicillin</c:v>
                </c:pt>
              </c:strCache>
            </c:strRef>
          </c:tx>
          <c:spPr>
            <a:solidFill>
              <a:srgbClr val="FF00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'anaerob-'!$AH$71:$AH$84</c:f>
              <c:numCache>
                <c:formatCode>0.00</c:formatCode>
                <c:ptCount val="14"/>
                <c:pt idx="0">
                  <c:v>0</c:v>
                </c:pt>
                <c:pt idx="1">
                  <c:v>53.846153846153847</c:v>
                </c:pt>
                <c:pt idx="2">
                  <c:v>7.6923076923076925</c:v>
                </c:pt>
                <c:pt idx="3">
                  <c:v>0</c:v>
                </c:pt>
                <c:pt idx="4">
                  <c:v>0</c:v>
                </c:pt>
                <c:pt idx="5">
                  <c:v>7.6923076923076925</c:v>
                </c:pt>
                <c:pt idx="6">
                  <c:v>15.384615384615385</c:v>
                </c:pt>
                <c:pt idx="7">
                  <c:v>0</c:v>
                </c:pt>
                <c:pt idx="8">
                  <c:v>0</c:v>
                </c:pt>
                <c:pt idx="9">
                  <c:v>7.6923076923076925</c:v>
                </c:pt>
                <c:pt idx="10">
                  <c:v>0</c:v>
                </c:pt>
                <c:pt idx="11">
                  <c:v>7.6923076923076925</c:v>
                </c:pt>
                <c:pt idx="12">
                  <c:v>0</c:v>
                </c:pt>
                <c:pt idx="13">
                  <c:v>0</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6872576"/>
        <c:axId val="36874496"/>
        <c:axId val="5537280"/>
      </c:bar3DChart>
      <c:catAx>
        <c:axId val="3687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74496"/>
        <c:crosses val="autoZero"/>
        <c:auto val="1"/>
        <c:lblAlgn val="ctr"/>
        <c:lblOffset val="100"/>
        <c:noMultiLvlLbl val="0"/>
      </c:catAx>
      <c:valAx>
        <c:axId val="3687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72576"/>
        <c:crosses val="autoZero"/>
        <c:crossBetween val="between"/>
      </c:valAx>
      <c:serAx>
        <c:axId val="5537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87449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'anaerob-'!$AC$102</c:f>
              <c:strCache>
                <c:ptCount val="1"/>
                <c:pt idx="0">
                  <c:v>Ampicillin/ Sulbactam</c:v>
                </c:pt>
              </c:strCache>
            </c:strRef>
          </c:tx>
          <c:spPr>
            <a:solidFill>
              <a:srgbClr val="0066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'anaerob-'!$AC$103:$AC$116</c:f>
              <c:numCache>
                <c:formatCode>0.00</c:formatCode>
                <c:ptCount val="14"/>
                <c:pt idx="0">
                  <c:v>0</c:v>
                </c:pt>
                <c:pt idx="1">
                  <c:v>23.80952380952381</c:v>
                </c:pt>
                <c:pt idx="2">
                  <c:v>9.5238095238095237</c:v>
                </c:pt>
                <c:pt idx="3">
                  <c:v>9.5238095238095237</c:v>
                </c:pt>
                <c:pt idx="4">
                  <c:v>9.5238095238095237</c:v>
                </c:pt>
                <c:pt idx="5">
                  <c:v>23.80952380952381</c:v>
                </c:pt>
                <c:pt idx="6">
                  <c:v>14.285714285714286</c:v>
                </c:pt>
                <c:pt idx="7">
                  <c:v>9.5238095238095237</c:v>
                </c:pt>
                <c:pt idx="8">
                  <c:v>0</c:v>
                </c:pt>
                <c:pt idx="9">
                  <c:v>0</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'anaerob-'!$AD$102</c:f>
              <c:strCache>
                <c:ptCount val="1"/>
                <c:pt idx="0">
                  <c:v>Piperacillin/ Tazobactam</c:v>
                </c:pt>
              </c:strCache>
            </c:strRef>
          </c:tx>
          <c:spPr>
            <a:solidFill>
              <a:srgbClr val="FFC0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'anaerob-'!$AD$103:$AD$116</c:f>
              <c:numCache>
                <c:formatCode>0.00</c:formatCode>
                <c:ptCount val="14"/>
                <c:pt idx="0">
                  <c:v>0</c:v>
                </c:pt>
                <c:pt idx="1">
                  <c:v>4.7619047619047619</c:v>
                </c:pt>
                <c:pt idx="2">
                  <c:v>0</c:v>
                </c:pt>
                <c:pt idx="3">
                  <c:v>19.047619047619047</c:v>
                </c:pt>
                <c:pt idx="4">
                  <c:v>9.5238095238095237</c:v>
                </c:pt>
                <c:pt idx="5">
                  <c:v>33.333333333333336</c:v>
                </c:pt>
                <c:pt idx="6">
                  <c:v>23.80952380952381</c:v>
                </c:pt>
                <c:pt idx="7">
                  <c:v>9.5238095238095237</c:v>
                </c:pt>
                <c:pt idx="8">
                  <c:v>0</c:v>
                </c:pt>
                <c:pt idx="9">
                  <c:v>0</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'anaerob-'!$AE$102</c:f>
              <c:strCache>
                <c:ptCount val="1"/>
                <c:pt idx="0">
                  <c:v>Imipenem</c:v>
                </c:pt>
              </c:strCache>
            </c:strRef>
          </c:tx>
          <c:spPr>
            <a:solidFill>
              <a:schemeClr val="accent3"/>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'anaerob-'!$AE$103:$AE$116</c:f>
              <c:numCache>
                <c:formatCode>0.00</c:formatCode>
                <c:ptCount val="14"/>
                <c:pt idx="0">
                  <c:v>0</c:v>
                </c:pt>
                <c:pt idx="1">
                  <c:v>19.047619047619047</c:v>
                </c:pt>
                <c:pt idx="2">
                  <c:v>38.095238095238095</c:v>
                </c:pt>
                <c:pt idx="3">
                  <c:v>42.857142857142854</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'anaerob-'!$AF$102</c:f>
              <c:strCache>
                <c:ptCount val="1"/>
                <c:pt idx="0">
                  <c:v>Clindamycin</c:v>
                </c:pt>
              </c:strCache>
            </c:strRef>
          </c:tx>
          <c:spPr>
            <a:solidFill>
              <a:srgbClr val="0000CC"/>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'anaerob-'!$AF$103:$AF$116</c:f>
              <c:numCache>
                <c:formatCode>0.00</c:formatCode>
                <c:ptCount val="14"/>
                <c:pt idx="0">
                  <c:v>0</c:v>
                </c:pt>
                <c:pt idx="1">
                  <c:v>28.571428571428573</c:v>
                </c:pt>
                <c:pt idx="2">
                  <c:v>28.571428571428573</c:v>
                </c:pt>
                <c:pt idx="3">
                  <c:v>4.7619047619047619</c:v>
                </c:pt>
                <c:pt idx="4">
                  <c:v>4.7619047619047619</c:v>
                </c:pt>
                <c:pt idx="5">
                  <c:v>0</c:v>
                </c:pt>
                <c:pt idx="6">
                  <c:v>0</c:v>
                </c:pt>
                <c:pt idx="7">
                  <c:v>0</c:v>
                </c:pt>
                <c:pt idx="8">
                  <c:v>0</c:v>
                </c:pt>
                <c:pt idx="9">
                  <c:v>0</c:v>
                </c:pt>
                <c:pt idx="10">
                  <c:v>0</c:v>
                </c:pt>
                <c:pt idx="11">
                  <c:v>0</c:v>
                </c:pt>
                <c:pt idx="12">
                  <c:v>0</c:v>
                </c:pt>
                <c:pt idx="13">
                  <c:v>33.333333333333336</c:v>
                </c:pt>
              </c:numCache>
            </c:numRef>
          </c:val>
          <c:extLst>
            <c:ext xmlns:c16="http://schemas.microsoft.com/office/drawing/2014/chart" uri="{C3380CC4-5D6E-409C-BE32-E72D297353CC}">
              <c16:uniqueId val="{00000002-9DBF-426A-874A-DD21BD3D5AAA}"/>
            </c:ext>
          </c:extLst>
        </c:ser>
        <c:ser>
          <c:idx val="4"/>
          <c:order val="4"/>
          <c:tx>
            <c:strRef>
              <c:f>'anaerob-'!$AG$102</c:f>
              <c:strCache>
                <c:ptCount val="1"/>
                <c:pt idx="0">
                  <c:v>Metronidazol</c:v>
                </c:pt>
              </c:strCache>
            </c:strRef>
          </c:tx>
          <c:spPr>
            <a:solidFill>
              <a:srgbClr val="FF7C8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'anaerob-'!$AG$103:$AG$116</c:f>
              <c:numCache>
                <c:formatCode>0.00</c:formatCode>
                <c:ptCount val="14"/>
                <c:pt idx="0">
                  <c:v>0</c:v>
                </c:pt>
                <c:pt idx="1">
                  <c:v>0</c:v>
                </c:pt>
                <c:pt idx="2">
                  <c:v>4.7619047619047619</c:v>
                </c:pt>
                <c:pt idx="3">
                  <c:v>0</c:v>
                </c:pt>
                <c:pt idx="4">
                  <c:v>4.7619047619047619</c:v>
                </c:pt>
                <c:pt idx="5">
                  <c:v>47.61904761904762</c:v>
                </c:pt>
                <c:pt idx="6">
                  <c:v>28.571428571428573</c:v>
                </c:pt>
                <c:pt idx="7">
                  <c:v>4.7619047619047619</c:v>
                </c:pt>
                <c:pt idx="8">
                  <c:v>0</c:v>
                </c:pt>
                <c:pt idx="9">
                  <c:v>0</c:v>
                </c:pt>
                <c:pt idx="10">
                  <c:v>0</c:v>
                </c:pt>
                <c:pt idx="11">
                  <c:v>9.5238095238095237</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'anaerob-'!$AH$102</c:f>
              <c:strCache>
                <c:ptCount val="1"/>
                <c:pt idx="0">
                  <c:v>Benzylpenicillin</c:v>
                </c:pt>
              </c:strCache>
            </c:strRef>
          </c:tx>
          <c:spPr>
            <a:solidFill>
              <a:srgbClr val="FF00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'anaerob-'!$AH$103:$AH$116</c:f>
              <c:numCache>
                <c:formatCode>0.00</c:formatCode>
                <c:ptCount val="14"/>
                <c:pt idx="0">
                  <c:v>0</c:v>
                </c:pt>
                <c:pt idx="1">
                  <c:v>0</c:v>
                </c:pt>
                <c:pt idx="2">
                  <c:v>0</c:v>
                </c:pt>
                <c:pt idx="3">
                  <c:v>23.80952380952381</c:v>
                </c:pt>
                <c:pt idx="4">
                  <c:v>9.5238095238095237</c:v>
                </c:pt>
                <c:pt idx="5">
                  <c:v>4.7619047619047619</c:v>
                </c:pt>
                <c:pt idx="6">
                  <c:v>4.7619047619047619</c:v>
                </c:pt>
                <c:pt idx="7">
                  <c:v>4.7619047619047619</c:v>
                </c:pt>
                <c:pt idx="8">
                  <c:v>19.047619047619047</c:v>
                </c:pt>
                <c:pt idx="9">
                  <c:v>14.285714285714286</c:v>
                </c:pt>
                <c:pt idx="10">
                  <c:v>9.5238095238095237</c:v>
                </c:pt>
                <c:pt idx="11">
                  <c:v>9.5238095238095237</c:v>
                </c:pt>
                <c:pt idx="12">
                  <c:v>0</c:v>
                </c:pt>
                <c:pt idx="13">
                  <c:v>0</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8516608"/>
        <c:axId val="38522880"/>
        <c:axId val="36871232"/>
      </c:bar3DChart>
      <c:catAx>
        <c:axId val="38516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22880"/>
        <c:crosses val="autoZero"/>
        <c:auto val="1"/>
        <c:lblAlgn val="ctr"/>
        <c:lblOffset val="100"/>
        <c:noMultiLvlLbl val="0"/>
      </c:catAx>
      <c:valAx>
        <c:axId val="3852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16608"/>
        <c:crosses val="autoZero"/>
        <c:crossBetween val="between"/>
      </c:valAx>
      <c:serAx>
        <c:axId val="3687123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52288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'anaerob-'!$AC$134</c:f>
              <c:strCache>
                <c:ptCount val="1"/>
                <c:pt idx="0">
                  <c:v>Ampicillin/ Sulbactam</c:v>
                </c:pt>
              </c:strCache>
            </c:strRef>
          </c:tx>
          <c:spPr>
            <a:solidFill>
              <a:srgbClr val="0066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'anaerob-'!$AC$135:$AC$148</c:f>
              <c:numCache>
                <c:formatCode>0.00</c:formatCode>
                <c:ptCount val="14"/>
                <c:pt idx="0">
                  <c:v>0</c:v>
                </c:pt>
                <c:pt idx="1">
                  <c:v>38.888888888888886</c:v>
                </c:pt>
                <c:pt idx="2">
                  <c:v>11.111111111111111</c:v>
                </c:pt>
                <c:pt idx="3">
                  <c:v>16.666666666666668</c:v>
                </c:pt>
                <c:pt idx="4">
                  <c:v>11.111111111111111</c:v>
                </c:pt>
                <c:pt idx="5">
                  <c:v>22.222222222222221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'anaerob-'!$AD$134</c:f>
              <c:strCache>
                <c:ptCount val="1"/>
                <c:pt idx="0">
                  <c:v>Piperacillin/ Tazobactam</c:v>
                </c:pt>
              </c:strCache>
            </c:strRef>
          </c:tx>
          <c:spPr>
            <a:solidFill>
              <a:srgbClr val="FFC0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'anaerob-'!$AD$135:$AD$148</c:f>
              <c:numCache>
                <c:formatCode>0.00</c:formatCode>
                <c:ptCount val="14"/>
                <c:pt idx="0">
                  <c:v>0</c:v>
                </c:pt>
                <c:pt idx="1">
                  <c:v>16.666666666666668</c:v>
                </c:pt>
                <c:pt idx="2">
                  <c:v>5.5555555555555554</c:v>
                </c:pt>
                <c:pt idx="3">
                  <c:v>16.666666666666668</c:v>
                </c:pt>
                <c:pt idx="4">
                  <c:v>16.666666666666668</c:v>
                </c:pt>
                <c:pt idx="5">
                  <c:v>27.777777777777779</c:v>
                </c:pt>
                <c:pt idx="6">
                  <c:v>5.5555555555555554</c:v>
                </c:pt>
                <c:pt idx="7">
                  <c:v>11.111111111111111</c:v>
                </c:pt>
                <c:pt idx="8">
                  <c:v>0</c:v>
                </c:pt>
                <c:pt idx="9">
                  <c:v>0</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'anaerob-'!$AE$134</c:f>
              <c:strCache>
                <c:ptCount val="1"/>
                <c:pt idx="0">
                  <c:v>Imipenem</c:v>
                </c:pt>
              </c:strCache>
            </c:strRef>
          </c:tx>
          <c:spPr>
            <a:solidFill>
              <a:schemeClr val="accent3"/>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'anaerob-'!$AE$135:$AE$148</c:f>
              <c:numCache>
                <c:formatCode>0.00</c:formatCode>
                <c:ptCount val="14"/>
                <c:pt idx="0">
                  <c:v>0</c:v>
                </c:pt>
                <c:pt idx="1">
                  <c:v>55.555555555555557</c:v>
                </c:pt>
                <c:pt idx="2">
                  <c:v>22.222222222222221</c:v>
                </c:pt>
                <c:pt idx="3">
                  <c:v>16.666666666666668</c:v>
                </c:pt>
                <c:pt idx="4">
                  <c:v>5.5555555555555554</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'anaerob-'!$AF$134</c:f>
              <c:strCache>
                <c:ptCount val="1"/>
                <c:pt idx="0">
                  <c:v>Clindamycin</c:v>
                </c:pt>
              </c:strCache>
            </c:strRef>
          </c:tx>
          <c:spPr>
            <a:solidFill>
              <a:srgbClr val="0000CC"/>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'anaerob-'!$AF$135:$AF$148</c:f>
              <c:numCache>
                <c:formatCode>0.00</c:formatCode>
                <c:ptCount val="14"/>
                <c:pt idx="0">
                  <c:v>0</c:v>
                </c:pt>
                <c:pt idx="1">
                  <c:v>72.222222222222229</c:v>
                </c:pt>
                <c:pt idx="2">
                  <c:v>5.5555555555555554</c:v>
                </c:pt>
                <c:pt idx="3">
                  <c:v>5.5555555555555554</c:v>
                </c:pt>
                <c:pt idx="4">
                  <c:v>0</c:v>
                </c:pt>
                <c:pt idx="5">
                  <c:v>5.5555555555555554</c:v>
                </c:pt>
                <c:pt idx="6">
                  <c:v>0</c:v>
                </c:pt>
                <c:pt idx="7">
                  <c:v>0</c:v>
                </c:pt>
                <c:pt idx="8">
                  <c:v>0</c:v>
                </c:pt>
                <c:pt idx="9">
                  <c:v>0</c:v>
                </c:pt>
                <c:pt idx="10">
                  <c:v>0</c:v>
                </c:pt>
                <c:pt idx="11">
                  <c:v>0</c:v>
                </c:pt>
                <c:pt idx="12">
                  <c:v>0</c:v>
                </c:pt>
                <c:pt idx="13">
                  <c:v>11.111111111111111</c:v>
                </c:pt>
              </c:numCache>
            </c:numRef>
          </c:val>
          <c:extLst>
            <c:ext xmlns:c16="http://schemas.microsoft.com/office/drawing/2014/chart" uri="{C3380CC4-5D6E-409C-BE32-E72D297353CC}">
              <c16:uniqueId val="{00000002-9DBF-426A-874A-DD21BD3D5AAA}"/>
            </c:ext>
          </c:extLst>
        </c:ser>
        <c:ser>
          <c:idx val="4"/>
          <c:order val="4"/>
          <c:tx>
            <c:strRef>
              <c:f>'anaerob-'!$AG$134</c:f>
              <c:strCache>
                <c:ptCount val="1"/>
                <c:pt idx="0">
                  <c:v>Metronidazol</c:v>
                </c:pt>
              </c:strCache>
            </c:strRef>
          </c:tx>
          <c:spPr>
            <a:solidFill>
              <a:srgbClr val="FF7C8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'anaerob-'!$AG$135:$AG$148</c:f>
              <c:numCache>
                <c:formatCode>0.00</c:formatCode>
                <c:ptCount val="14"/>
                <c:pt idx="0">
                  <c:v>0</c:v>
                </c:pt>
                <c:pt idx="1">
                  <c:v>27.777777777777779</c:v>
                </c:pt>
                <c:pt idx="2">
                  <c:v>11.111111111111111</c:v>
                </c:pt>
                <c:pt idx="3">
                  <c:v>22.222222222222221</c:v>
                </c:pt>
                <c:pt idx="4">
                  <c:v>16.666666666666668</c:v>
                </c:pt>
                <c:pt idx="5">
                  <c:v>5.5555555555555554</c:v>
                </c:pt>
                <c:pt idx="6">
                  <c:v>16.666666666666668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'anaerob-'!$AH$134</c:f>
              <c:strCache>
                <c:ptCount val="1"/>
                <c:pt idx="0">
                  <c:v>Benzylpenicillin</c:v>
                </c:pt>
              </c:strCache>
            </c:strRef>
          </c:tx>
          <c:spPr>
            <a:solidFill>
              <a:srgbClr val="FF00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'anaerob-'!$AH$135:$AH$148</c:f>
              <c:numCache>
                <c:formatCode>0.00</c:formatCode>
                <c:ptCount val="14"/>
                <c:pt idx="0">
                  <c:v>0</c:v>
                </c:pt>
                <c:pt idx="1">
                  <c:v>16.666666666666668</c:v>
                </c:pt>
                <c:pt idx="2">
                  <c:v>11.111111111111111</c:v>
                </c:pt>
                <c:pt idx="3">
                  <c:v>0</c:v>
                </c:pt>
                <c:pt idx="4">
                  <c:v>5.5555555555555554</c:v>
                </c:pt>
                <c:pt idx="5">
                  <c:v>11.111111111111111</c:v>
                </c:pt>
                <c:pt idx="6">
                  <c:v>5.5555555555555554</c:v>
                </c:pt>
                <c:pt idx="7">
                  <c:v>0</c:v>
                </c:pt>
                <c:pt idx="8">
                  <c:v>16.666666666666668</c:v>
                </c:pt>
                <c:pt idx="9">
                  <c:v>22.222222222222221</c:v>
                </c:pt>
                <c:pt idx="10">
                  <c:v>0</c:v>
                </c:pt>
                <c:pt idx="11">
                  <c:v>5.5555555555555554</c:v>
                </c:pt>
                <c:pt idx="12">
                  <c:v>5.5555555555555554</c:v>
                </c:pt>
                <c:pt idx="13">
                  <c:v>0</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8301056"/>
        <c:axId val="38311424"/>
        <c:axId val="38513280"/>
      </c:bar3DChart>
      <c:catAx>
        <c:axId val="38301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11424"/>
        <c:crosses val="autoZero"/>
        <c:auto val="1"/>
        <c:lblAlgn val="ctr"/>
        <c:lblOffset val="100"/>
        <c:noMultiLvlLbl val="0"/>
      </c:catAx>
      <c:valAx>
        <c:axId val="38311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01056"/>
        <c:crosses val="autoZero"/>
        <c:crossBetween val="between"/>
      </c:valAx>
      <c:serAx>
        <c:axId val="38513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31142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Cdiff!$Y$2</c:f>
              <c:strCache>
                <c:ptCount val="1"/>
                <c:pt idx="0">
                  <c:v>Vancomycin</c:v>
                </c:pt>
              </c:strCache>
            </c:strRef>
          </c:tx>
          <c:spPr>
            <a:solidFill>
              <a:srgbClr val="006600"/>
            </a:solidFill>
            <a:ln>
              <a:noFill/>
            </a:ln>
            <a:effectLst/>
            <a:sp3d/>
          </c:spPr>
          <c:invertIfNegative val="0"/>
          <c:cat>
            <c:numRef>
              <c:f>Cdiff!$X$3:$X$16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Cdiff!$Y$3:$Y$16</c:f>
              <c:numCache>
                <c:formatCode>0.00</c:formatCode>
                <c:ptCount val="14"/>
                <c:pt idx="0">
                  <c:v>1.7647058823529411</c:v>
                </c:pt>
                <c:pt idx="1">
                  <c:v>0.58823529411764708</c:v>
                </c:pt>
                <c:pt idx="2">
                  <c:v>8.235294117647058</c:v>
                </c:pt>
                <c:pt idx="3">
                  <c:v>21.764705882352942</c:v>
                </c:pt>
                <c:pt idx="4">
                  <c:v>52.941176470588232</c:v>
                </c:pt>
                <c:pt idx="5">
                  <c:v>12.941176470588236</c:v>
                </c:pt>
                <c:pt idx="6">
                  <c:v>0.58823529411764708</c:v>
                </c:pt>
                <c:pt idx="7">
                  <c:v>1.1764705882352942</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Cdiff!$Z$2</c:f>
              <c:strCache>
                <c:ptCount val="1"/>
                <c:pt idx="0">
                  <c:v>Metronidazol</c:v>
                </c:pt>
              </c:strCache>
            </c:strRef>
          </c:tx>
          <c:spPr>
            <a:solidFill>
              <a:srgbClr val="FFC000"/>
            </a:solidFill>
            <a:ln>
              <a:noFill/>
            </a:ln>
            <a:effectLst/>
            <a:sp3d/>
          </c:spPr>
          <c:invertIfNegative val="0"/>
          <c:cat>
            <c:numRef>
              <c:f>Cdiff!$X$3:$X$16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Cdiff!$Z$3:$Z$16</c:f>
              <c:numCache>
                <c:formatCode>0.00</c:formatCode>
                <c:ptCount val="14"/>
                <c:pt idx="0">
                  <c:v>7.6470588235294121</c:v>
                </c:pt>
                <c:pt idx="1">
                  <c:v>14.117647058823529</c:v>
                </c:pt>
                <c:pt idx="2">
                  <c:v>41.176470588235297</c:v>
                </c:pt>
                <c:pt idx="3">
                  <c:v>24.705882352941178</c:v>
                </c:pt>
                <c:pt idx="4">
                  <c:v>10</c:v>
                </c:pt>
                <c:pt idx="5">
                  <c:v>2.3529411764705883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dLbls>
          <c:showLegendKey val="0"/>
          <c:showVal val="0"/>
          <c:showCatName val="0"/>
          <c:showSerName val="0"/>
          <c:showPercent val="0"/>
          <c:showBubbleSize val="0"/>
        </c:dLbls>
        <c:gapWidth val="150"/>
        <c:shape val="box"/>
        <c:axId val="37823232"/>
        <c:axId val="37825152"/>
        <c:axId val="38306240"/>
      </c:bar3DChart>
      <c:catAx>
        <c:axId val="378232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825152"/>
        <c:crosses val="autoZero"/>
        <c:auto val="1"/>
        <c:lblAlgn val="ctr"/>
        <c:lblOffset val="100"/>
        <c:noMultiLvlLbl val="0"/>
      </c:catAx>
      <c:valAx>
        <c:axId val="3782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823232"/>
        <c:crosses val="autoZero"/>
        <c:crossBetween val="between"/>
      </c:valAx>
      <c:serAx>
        <c:axId val="3830624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825152"/>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Heli!$AC$2</c:f>
              <c:strCache>
                <c:ptCount val="1"/>
                <c:pt idx="0">
                  <c:v>Levofloxacin</c:v>
                </c:pt>
              </c:strCache>
            </c:strRef>
          </c:tx>
          <c:spPr>
            <a:solidFill>
              <a:srgbClr val="0066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Heli!$AC$3:$AC$16</c:f>
              <c:numCache>
                <c:formatCode>0.00</c:formatCode>
                <c:ptCount val="14"/>
                <c:pt idx="0">
                  <c:v>0</c:v>
                </c:pt>
                <c:pt idx="1">
                  <c:v>33.333333333333336</c:v>
                </c:pt>
                <c:pt idx="2">
                  <c:v>33.333333333333336</c:v>
                </c:pt>
                <c:pt idx="3">
                  <c:v>0</c:v>
                </c:pt>
                <c:pt idx="4">
                  <c:v>0</c:v>
                </c:pt>
                <c:pt idx="5">
                  <c:v>0</c:v>
                </c:pt>
                <c:pt idx="6">
                  <c:v>0</c:v>
                </c:pt>
                <c:pt idx="7">
                  <c:v>0</c:v>
                </c:pt>
                <c:pt idx="8">
                  <c:v>0</c:v>
                </c:pt>
                <c:pt idx="9">
                  <c:v>0</c:v>
                </c:pt>
                <c:pt idx="10">
                  <c:v>0</c:v>
                </c:pt>
                <c:pt idx="11">
                  <c:v>0</c:v>
                </c:pt>
                <c:pt idx="12">
                  <c:v>33.333333333333336</c:v>
                </c:pt>
                <c:pt idx="13">
                  <c:v>0</c:v>
                </c:pt>
              </c:numCache>
            </c:numRef>
          </c:val>
          <c:extLst>
            <c:ext xmlns:c16="http://schemas.microsoft.com/office/drawing/2014/chart" uri="{C3380CC4-5D6E-409C-BE32-E72D297353CC}">
              <c16:uniqueId val="{00000000-549C-49A5-B7C5-9FD5C4C9FFD4}"/>
            </c:ext>
          </c:extLst>
        </c:ser>
        <c:ser>
          <c:idx val="1"/>
          <c:order val="1"/>
          <c:tx>
            <c:strRef>
              <c:f>Heli!$AD$2</c:f>
              <c:strCache>
                <c:ptCount val="1"/>
                <c:pt idx="0">
                  <c:v>Rifampicin</c:v>
                </c:pt>
              </c:strCache>
            </c:strRef>
          </c:tx>
          <c:spPr>
            <a:solidFill>
              <a:srgbClr val="FFC0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Heli!$AD$3:$AD$16</c:f>
              <c:numCache>
                <c:formatCode>0.00</c:formatCode>
                <c:ptCount val="14"/>
                <c:pt idx="0">
                  <c:v>0</c:v>
                </c:pt>
                <c:pt idx="1">
                  <c:v>33.333333333333336</c:v>
                </c:pt>
                <c:pt idx="2">
                  <c:v>33.333333333333336</c:v>
                </c:pt>
                <c:pt idx="3">
                  <c:v>33.333333333333336</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Heli!$AE$2</c:f>
              <c:strCache>
                <c:ptCount val="1"/>
                <c:pt idx="0">
                  <c:v>Metronidazol</c:v>
                </c:pt>
              </c:strCache>
            </c:strRef>
          </c:tx>
          <c:spPr>
            <a:solidFill>
              <a:schemeClr val="accent3"/>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Heli!$AE$3:$AE$16</c:f>
              <c:numCache>
                <c:formatCode>0.00</c:formatCode>
                <c:ptCount val="14"/>
                <c:pt idx="0">
                  <c:v>0</c:v>
                </c:pt>
                <c:pt idx="1">
                  <c:v>0</c:v>
                </c:pt>
                <c:pt idx="2">
                  <c:v>33.333333333333336</c:v>
                </c:pt>
                <c:pt idx="3">
                  <c:v>0</c:v>
                </c:pt>
                <c:pt idx="4">
                  <c:v>0</c:v>
                </c:pt>
                <c:pt idx="5">
                  <c:v>0</c:v>
                </c:pt>
                <c:pt idx="6">
                  <c:v>0</c:v>
                </c:pt>
                <c:pt idx="7">
                  <c:v>0</c:v>
                </c:pt>
                <c:pt idx="8">
                  <c:v>0</c:v>
                </c:pt>
                <c:pt idx="9">
                  <c:v>0</c:v>
                </c:pt>
                <c:pt idx="10">
                  <c:v>33.333333333333336</c:v>
                </c:pt>
                <c:pt idx="11">
                  <c:v>0</c:v>
                </c:pt>
                <c:pt idx="12">
                  <c:v>33.333333333333336</c:v>
                </c:pt>
                <c:pt idx="13">
                  <c:v>0</c:v>
                </c:pt>
              </c:numCache>
            </c:numRef>
          </c:val>
          <c:extLst>
            <c:ext xmlns:c16="http://schemas.microsoft.com/office/drawing/2014/chart" uri="{C3380CC4-5D6E-409C-BE32-E72D297353CC}">
              <c16:uniqueId val="{00000002-549C-49A5-B7C5-9FD5C4C9FFD4}"/>
            </c:ext>
          </c:extLst>
        </c:ser>
        <c:ser>
          <c:idx val="3"/>
          <c:order val="3"/>
          <c:tx>
            <c:strRef>
              <c:f>Heli!$AF$2</c:f>
              <c:strCache>
                <c:ptCount val="1"/>
                <c:pt idx="0">
                  <c:v>Amoxicillin</c:v>
                </c:pt>
              </c:strCache>
            </c:strRef>
          </c:tx>
          <c:spPr>
            <a:solidFill>
              <a:srgbClr val="0000CC"/>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Heli!$AF$3:$AF$16</c:f>
              <c:numCache>
                <c:formatCode>0.00</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Heli!$AG$2</c:f>
              <c:strCache>
                <c:ptCount val="1"/>
                <c:pt idx="0">
                  <c:v>Clarithromycin</c:v>
                </c:pt>
              </c:strCache>
            </c:strRef>
          </c:tx>
          <c:spPr>
            <a:solidFill>
              <a:srgbClr val="FF7C8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Heli!$AG$3:$AG$16</c:f>
              <c:numCache>
                <c:formatCode>0.00</c:formatCode>
                <c:ptCount val="14"/>
                <c:pt idx="0">
                  <c:v>0</c:v>
                </c:pt>
                <c:pt idx="1">
                  <c:v>66.666666666666671</c:v>
                </c:pt>
                <c:pt idx="2">
                  <c:v>0</c:v>
                </c:pt>
                <c:pt idx="3">
                  <c:v>0</c:v>
                </c:pt>
                <c:pt idx="4">
                  <c:v>0</c:v>
                </c:pt>
                <c:pt idx="5">
                  <c:v>0</c:v>
                </c:pt>
                <c:pt idx="6">
                  <c:v>0</c:v>
                </c:pt>
                <c:pt idx="7">
                  <c:v>0</c:v>
                </c:pt>
                <c:pt idx="8">
                  <c:v>0</c:v>
                </c:pt>
                <c:pt idx="9">
                  <c:v>0</c:v>
                </c:pt>
                <c:pt idx="10">
                  <c:v>0</c:v>
                </c:pt>
                <c:pt idx="11">
                  <c:v>33.333333333333336</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Heli!$AH$2</c:f>
              <c:strCache>
                <c:ptCount val="1"/>
                <c:pt idx="0">
                  <c:v>Tetracycline</c:v>
                </c:pt>
              </c:strCache>
            </c:strRef>
          </c:tx>
          <c:spPr>
            <a:solidFill>
              <a:srgbClr val="FF00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Heli!$AH$3:$AH$16</c:f>
              <c:numCache>
                <c:formatCode>0.00</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8369920"/>
        <c:axId val="38380288"/>
        <c:axId val="37859328"/>
      </c:bar3DChart>
      <c:catAx>
        <c:axId val="38369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80288"/>
        <c:crosses val="autoZero"/>
        <c:auto val="1"/>
        <c:lblAlgn val="ctr"/>
        <c:lblOffset val="100"/>
        <c:noMultiLvlLbl val="0"/>
      </c:catAx>
      <c:valAx>
        <c:axId val="3838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69920"/>
        <c:crosses val="autoZero"/>
        <c:crossBetween val="between"/>
      </c:valAx>
      <c:serAx>
        <c:axId val="3785932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38028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Candida!$AE$4</c:f>
              <c:strCache>
                <c:ptCount val="1"/>
                <c:pt idx="0">
                  <c:v>Amphotericin B</c:v>
                </c:pt>
              </c:strCache>
            </c:strRef>
          </c:tx>
          <c:spPr>
            <a:solidFill>
              <a:srgbClr val="00B05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Candida!$AE$5:$AE$20</c:f>
              <c:numCache>
                <c:formatCode>0.00</c:formatCode>
                <c:ptCount val="16"/>
                <c:pt idx="0">
                  <c:v>0</c:v>
                </c:pt>
                <c:pt idx="1">
                  <c:v>3.870967741935484</c:v>
                </c:pt>
                <c:pt idx="2">
                  <c:v>3.870967741935484</c:v>
                </c:pt>
                <c:pt idx="3">
                  <c:v>29.677419354838708</c:v>
                </c:pt>
                <c:pt idx="4">
                  <c:v>31.612903225806452</c:v>
                </c:pt>
                <c:pt idx="5">
                  <c:v>29.677419354838708</c:v>
                </c:pt>
                <c:pt idx="6">
                  <c:v>0.64516129032258063</c:v>
                </c:pt>
                <c:pt idx="7">
                  <c:v>0.64516129032258063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Candida!$AF$4</c:f>
              <c:strCache>
                <c:ptCount val="1"/>
                <c:pt idx="0">
                  <c:v>Fluconazol</c:v>
                </c:pt>
              </c:strCache>
            </c:strRef>
          </c:tx>
          <c:spPr>
            <a:solidFill>
              <a:srgbClr val="FF990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Candida!$AF$5:$AF$20</c:f>
              <c:numCache>
                <c:formatCode>0.00</c:formatCode>
                <c:ptCount val="16"/>
                <c:pt idx="0">
                  <c:v>0</c:v>
                </c:pt>
                <c:pt idx="1">
                  <c:v>0</c:v>
                </c:pt>
                <c:pt idx="2">
                  <c:v>0</c:v>
                </c:pt>
                <c:pt idx="3">
                  <c:v>2.6315789473684212</c:v>
                </c:pt>
                <c:pt idx="4">
                  <c:v>21.05263157894737</c:v>
                </c:pt>
                <c:pt idx="5">
                  <c:v>47.368421052631582</c:v>
                </c:pt>
                <c:pt idx="6">
                  <c:v>19.736842105263158</c:v>
                </c:pt>
                <c:pt idx="7">
                  <c:v>6.5789473684210522</c:v>
                </c:pt>
                <c:pt idx="8">
                  <c:v>1.9736842105263157</c:v>
                </c:pt>
                <c:pt idx="9">
                  <c:v>0.65789473684210531</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Candida!$AG$4</c:f>
              <c:strCache>
                <c:ptCount val="1"/>
                <c:pt idx="0">
                  <c:v>Posaconazol</c:v>
                </c:pt>
              </c:strCache>
            </c:strRef>
          </c:tx>
          <c:spPr>
            <a:solidFill>
              <a:srgbClr val="FFFF99"/>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Candida!$AG$5:$AG$20</c:f>
              <c:numCache>
                <c:formatCode>0.00</c:formatCode>
                <c:ptCount val="16"/>
                <c:pt idx="0">
                  <c:v>26.923076923076923</c:v>
                </c:pt>
                <c:pt idx="1">
                  <c:v>42.307692307692307</c:v>
                </c:pt>
                <c:pt idx="2">
                  <c:v>21.153846153846153</c:v>
                </c:pt>
                <c:pt idx="3">
                  <c:v>3.8461538461538463</c:v>
                </c:pt>
                <c:pt idx="4">
                  <c:v>3.8461538461538463</c:v>
                </c:pt>
                <c:pt idx="5">
                  <c:v>1.9230769230769231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Candida!$AH$4</c:f>
              <c:strCache>
                <c:ptCount val="1"/>
                <c:pt idx="0">
                  <c:v>Voriconazol</c:v>
                </c:pt>
              </c:strCache>
            </c:strRef>
          </c:tx>
          <c:spPr>
            <a:solidFill>
              <a:srgbClr val="FF000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Candida!$AH$5:$AH$20</c:f>
              <c:numCache>
                <c:formatCode>0.00</c:formatCode>
                <c:ptCount val="16"/>
                <c:pt idx="0">
                  <c:v>14.634146341463415</c:v>
                </c:pt>
                <c:pt idx="1">
                  <c:v>73.170731707317074</c:v>
                </c:pt>
                <c:pt idx="2">
                  <c:v>7.3170731707317076</c:v>
                </c:pt>
                <c:pt idx="3">
                  <c:v>2.4390243902439024</c:v>
                </c:pt>
                <c:pt idx="4">
                  <c:v>2.4390243902439024</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Candida!$AI$4</c:f>
              <c:strCache>
                <c:ptCount val="1"/>
                <c:pt idx="0">
                  <c:v>Caspofungin</c:v>
                </c:pt>
              </c:strCache>
            </c:strRef>
          </c:tx>
          <c:spPr>
            <a:solidFill>
              <a:srgbClr val="CC00CC"/>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Candida!$AI$5:$AI$20</c:f>
              <c:numCache>
                <c:formatCode>0.00</c:formatCode>
                <c:ptCount val="16"/>
                <c:pt idx="0">
                  <c:v>1.3245033112582782</c:v>
                </c:pt>
                <c:pt idx="1">
                  <c:v>9.9337748344370862</c:v>
                </c:pt>
                <c:pt idx="2">
                  <c:v>41.721854304635762</c:v>
                </c:pt>
                <c:pt idx="3">
                  <c:v>39.735099337748345</c:v>
                </c:pt>
                <c:pt idx="4">
                  <c:v>5.298013245033113</c:v>
                </c:pt>
                <c:pt idx="5">
                  <c:v>1.3245033112582782</c:v>
                </c:pt>
                <c:pt idx="6">
                  <c:v>0.66225165562913912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Candida!$AJ$4</c:f>
              <c:strCache>
                <c:ptCount val="1"/>
                <c:pt idx="0">
                  <c:v>Anidulafungin</c:v>
                </c:pt>
              </c:strCache>
            </c:strRef>
          </c:tx>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Candida!$AJ$5:$AJ$20</c:f>
              <c:numCache>
                <c:formatCode>0.00</c:formatCode>
                <c:ptCount val="16"/>
                <c:pt idx="0">
                  <c:v>72.602739726027394</c:v>
                </c:pt>
                <c:pt idx="1">
                  <c:v>26.027397260273972</c:v>
                </c:pt>
                <c:pt idx="2">
                  <c:v>0.68493150684931503</c:v>
                </c:pt>
                <c:pt idx="3">
                  <c:v>0.68493150684931503</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8C7-4D52-9CF7-495CBE3CFE3A}"/>
            </c:ext>
          </c:extLst>
        </c:ser>
        <c:dLbls>
          <c:showLegendKey val="0"/>
          <c:showVal val="0"/>
          <c:showCatName val="0"/>
          <c:showSerName val="0"/>
          <c:showPercent val="0"/>
          <c:showBubbleSize val="0"/>
        </c:dLbls>
        <c:gapWidth val="150"/>
        <c:shape val="box"/>
        <c:axId val="39342464"/>
        <c:axId val="39344384"/>
        <c:axId val="39354816"/>
      </c:bar3DChart>
      <c:catAx>
        <c:axId val="3934246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344384"/>
        <c:crosses val="autoZero"/>
        <c:auto val="1"/>
        <c:lblAlgn val="ctr"/>
        <c:lblOffset val="100"/>
        <c:tickLblSkip val="1"/>
        <c:noMultiLvlLbl val="0"/>
      </c:catAx>
      <c:valAx>
        <c:axId val="39344384"/>
        <c:scaling>
          <c:orientation val="minMax"/>
        </c:scaling>
        <c:delete val="0"/>
        <c:axPos val="l"/>
        <c:majorGridlines/>
        <c:numFmt formatCode="0.00" sourceLinked="1"/>
        <c:majorTickMark val="out"/>
        <c:minorTickMark val="none"/>
        <c:tickLblPos val="nextTo"/>
        <c:crossAx val="39342464"/>
        <c:crossesAt val="1"/>
        <c:crossBetween val="between"/>
      </c:valAx>
      <c:serAx>
        <c:axId val="3935481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34438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1211485162"/>
          <c:y val="3.4399568312565854E-2"/>
          <c:w val="0.69092244735474917"/>
          <c:h val="0.76520656593191927"/>
        </c:manualLayout>
      </c:layout>
      <c:bar3DChart>
        <c:barDir val="col"/>
        <c:grouping val="standard"/>
        <c:varyColors val="0"/>
        <c:ser>
          <c:idx val="1"/>
          <c:order val="0"/>
          <c:tx>
            <c:strRef>
              <c:f>Candida!$AE$38</c:f>
              <c:strCache>
                <c:ptCount val="1"/>
                <c:pt idx="0">
                  <c:v>Amphotericin B</c:v>
                </c:pt>
              </c:strCache>
            </c:strRef>
          </c:tx>
          <c:spPr>
            <a:solidFill>
              <a:srgbClr val="00B05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Candida!$AE$39:$AE$54</c:f>
              <c:numCache>
                <c:formatCode>0.00</c:formatCode>
                <c:ptCount val="16"/>
                <c:pt idx="0">
                  <c:v>0</c:v>
                </c:pt>
                <c:pt idx="1">
                  <c:v>1.7241379310344827</c:v>
                </c:pt>
                <c:pt idx="2">
                  <c:v>1.7241379310344827</c:v>
                </c:pt>
                <c:pt idx="3">
                  <c:v>1.7241379310344827</c:v>
                </c:pt>
                <c:pt idx="4">
                  <c:v>50</c:v>
                </c:pt>
                <c:pt idx="5">
                  <c:v>39.655172413793103</c:v>
                </c:pt>
                <c:pt idx="6">
                  <c:v>1.7241379310344827</c:v>
                </c:pt>
                <c:pt idx="7">
                  <c:v>1.7241379310344827</c:v>
                </c:pt>
                <c:pt idx="8">
                  <c:v>0</c:v>
                </c:pt>
                <c:pt idx="9">
                  <c:v>1.7241379310344827</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Candida!$AF$38</c:f>
              <c:strCache>
                <c:ptCount val="1"/>
                <c:pt idx="0">
                  <c:v>Fluconazol</c:v>
                </c:pt>
              </c:strCache>
            </c:strRef>
          </c:tx>
          <c:spPr>
            <a:solidFill>
              <a:srgbClr val="FF990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Candida!$AF$39:$AF$54</c:f>
              <c:numCache>
                <c:formatCode>0.00</c:formatCode>
                <c:ptCount val="16"/>
                <c:pt idx="0">
                  <c:v>0</c:v>
                </c:pt>
                <c:pt idx="1">
                  <c:v>0</c:v>
                </c:pt>
                <c:pt idx="2">
                  <c:v>0</c:v>
                </c:pt>
                <c:pt idx="3">
                  <c:v>0</c:v>
                </c:pt>
                <c:pt idx="4">
                  <c:v>1.7241379310344827</c:v>
                </c:pt>
                <c:pt idx="5">
                  <c:v>0</c:v>
                </c:pt>
                <c:pt idx="6">
                  <c:v>0</c:v>
                </c:pt>
                <c:pt idx="7">
                  <c:v>29.310344827586206</c:v>
                </c:pt>
                <c:pt idx="8">
                  <c:v>39.655172413793103</c:v>
                </c:pt>
                <c:pt idx="9">
                  <c:v>5.1724137931034484</c:v>
                </c:pt>
                <c:pt idx="10">
                  <c:v>12.068965517241379</c:v>
                </c:pt>
                <c:pt idx="11">
                  <c:v>3.4482758620689653</c:v>
                </c:pt>
                <c:pt idx="12">
                  <c:v>5.1724137931034484</c:v>
                </c:pt>
                <c:pt idx="13">
                  <c:v>1.7241379310344827</c:v>
                </c:pt>
                <c:pt idx="14">
                  <c:v>0</c:v>
                </c:pt>
                <c:pt idx="15">
                  <c:v>1.7241379310344827</c:v>
                </c:pt>
              </c:numCache>
            </c:numRef>
          </c:val>
          <c:extLst>
            <c:ext xmlns:c16="http://schemas.microsoft.com/office/drawing/2014/chart" uri="{C3380CC4-5D6E-409C-BE32-E72D297353CC}">
              <c16:uniqueId val="{00000001-F850-48D7-8D8B-3EA731BF1F48}"/>
            </c:ext>
          </c:extLst>
        </c:ser>
        <c:ser>
          <c:idx val="3"/>
          <c:order val="2"/>
          <c:tx>
            <c:strRef>
              <c:f>Candida!$AG$38</c:f>
              <c:strCache>
                <c:ptCount val="1"/>
                <c:pt idx="0">
                  <c:v>Posaconazol</c:v>
                </c:pt>
              </c:strCache>
            </c:strRef>
          </c:tx>
          <c:spPr>
            <a:solidFill>
              <a:srgbClr val="FFFF99"/>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Candida!$AG$39:$AG$54</c:f>
              <c:numCache>
                <c:formatCode>0.00</c:formatCode>
                <c:ptCount val="16"/>
                <c:pt idx="0">
                  <c:v>0</c:v>
                </c:pt>
                <c:pt idx="1">
                  <c:v>3.5087719298245612</c:v>
                </c:pt>
                <c:pt idx="2">
                  <c:v>5.2631578947368425</c:v>
                </c:pt>
                <c:pt idx="3">
                  <c:v>38.596491228070178</c:v>
                </c:pt>
                <c:pt idx="4">
                  <c:v>21.05263157894737</c:v>
                </c:pt>
                <c:pt idx="5">
                  <c:v>22.807017543859651</c:v>
                </c:pt>
                <c:pt idx="6">
                  <c:v>1.7543859649122806</c:v>
                </c:pt>
                <c:pt idx="7">
                  <c:v>3.5087719298245612</c:v>
                </c:pt>
                <c:pt idx="8">
                  <c:v>1.7543859649122806</c:v>
                </c:pt>
                <c:pt idx="9">
                  <c:v>0</c:v>
                </c:pt>
                <c:pt idx="10">
                  <c:v>0</c:v>
                </c:pt>
                <c:pt idx="11">
                  <c:v>0</c:v>
                </c:pt>
                <c:pt idx="12">
                  <c:v>1.7543859649122806</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Candida!$AH$38</c:f>
              <c:strCache>
                <c:ptCount val="1"/>
                <c:pt idx="0">
                  <c:v>Voriconazol</c:v>
                </c:pt>
              </c:strCache>
            </c:strRef>
          </c:tx>
          <c:spPr>
            <a:solidFill>
              <a:srgbClr val="FF000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Candida!$AH$39:$AH$54</c:f>
              <c:numCache>
                <c:formatCode>0.00</c:formatCode>
                <c:ptCount val="16"/>
                <c:pt idx="0">
                  <c:v>5.4545454545454541</c:v>
                </c:pt>
                <c:pt idx="1">
                  <c:v>47.272727272727273</c:v>
                </c:pt>
                <c:pt idx="2">
                  <c:v>16.363636363636363</c:v>
                </c:pt>
                <c:pt idx="3">
                  <c:v>21.818181818181817</c:v>
                </c:pt>
                <c:pt idx="4">
                  <c:v>5.4545454545454541</c:v>
                </c:pt>
                <c:pt idx="5">
                  <c:v>0</c:v>
                </c:pt>
                <c:pt idx="6">
                  <c:v>0</c:v>
                </c:pt>
                <c:pt idx="7">
                  <c:v>0</c:v>
                </c:pt>
                <c:pt idx="8">
                  <c:v>3.6363636363636362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Candida!$AI$38</c:f>
              <c:strCache>
                <c:ptCount val="1"/>
                <c:pt idx="0">
                  <c:v>Caspofungin</c:v>
                </c:pt>
              </c:strCache>
            </c:strRef>
          </c:tx>
          <c:spPr>
            <a:solidFill>
              <a:srgbClr val="CC00CC"/>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Candida!$AI$39:$AI$54</c:f>
              <c:numCache>
                <c:formatCode>0.00</c:formatCode>
                <c:ptCount val="16"/>
                <c:pt idx="0">
                  <c:v>0</c:v>
                </c:pt>
                <c:pt idx="1">
                  <c:v>0</c:v>
                </c:pt>
                <c:pt idx="2">
                  <c:v>36.842105263157897</c:v>
                </c:pt>
                <c:pt idx="3">
                  <c:v>42.10526315789474</c:v>
                </c:pt>
                <c:pt idx="4">
                  <c:v>12.280701754385966</c:v>
                </c:pt>
                <c:pt idx="5">
                  <c:v>7.0175438596491224</c:v>
                </c:pt>
                <c:pt idx="6">
                  <c:v>1.7543859649122806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Candida!$AJ$38</c:f>
              <c:strCache>
                <c:ptCount val="1"/>
                <c:pt idx="0">
                  <c:v>Anidulafungin</c:v>
                </c:pt>
              </c:strCache>
            </c:strRef>
          </c:tx>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Candida!$AJ$39:$AJ$54</c:f>
              <c:numCache>
                <c:formatCode>0.00</c:formatCode>
                <c:ptCount val="16"/>
                <c:pt idx="0">
                  <c:v>63.157894736842103</c:v>
                </c:pt>
                <c:pt idx="1">
                  <c:v>29.82456140350877</c:v>
                </c:pt>
                <c:pt idx="2">
                  <c:v>1.7543859649122806</c:v>
                </c:pt>
                <c:pt idx="3">
                  <c:v>1.7543859649122806</c:v>
                </c:pt>
                <c:pt idx="4">
                  <c:v>1.7543859649122806</c:v>
                </c:pt>
                <c:pt idx="5">
                  <c:v>1.7543859649122806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ED9-4C19-B9AE-039B575C260A}"/>
            </c:ext>
          </c:extLst>
        </c:ser>
        <c:dLbls>
          <c:showLegendKey val="0"/>
          <c:showVal val="0"/>
          <c:showCatName val="0"/>
          <c:showSerName val="0"/>
          <c:showPercent val="0"/>
          <c:showBubbleSize val="0"/>
        </c:dLbls>
        <c:gapWidth val="150"/>
        <c:shape val="box"/>
        <c:axId val="39134720"/>
        <c:axId val="39136640"/>
        <c:axId val="39137728"/>
      </c:bar3DChart>
      <c:catAx>
        <c:axId val="3913472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136640"/>
        <c:crosses val="autoZero"/>
        <c:auto val="1"/>
        <c:lblAlgn val="ctr"/>
        <c:lblOffset val="100"/>
        <c:tickLblSkip val="1"/>
        <c:noMultiLvlLbl val="0"/>
      </c:catAx>
      <c:valAx>
        <c:axId val="39136640"/>
        <c:scaling>
          <c:orientation val="minMax"/>
        </c:scaling>
        <c:delete val="0"/>
        <c:axPos val="l"/>
        <c:majorGridlines/>
        <c:numFmt formatCode="0.00" sourceLinked="1"/>
        <c:majorTickMark val="out"/>
        <c:minorTickMark val="none"/>
        <c:tickLblPos val="nextTo"/>
        <c:crossAx val="39134720"/>
        <c:crossesAt val="1"/>
        <c:crossBetween val="between"/>
      </c:valAx>
      <c:serAx>
        <c:axId val="3913772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13664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Candida!$AE$73</c:f>
              <c:strCache>
                <c:ptCount val="1"/>
                <c:pt idx="0">
                  <c:v>Amphotericin B</c:v>
                </c:pt>
              </c:strCache>
            </c:strRef>
          </c:tx>
          <c:spPr>
            <a:solidFill>
              <a:srgbClr val="00B05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Candida!$AE$74:$AE$89</c:f>
              <c:numCache>
                <c:formatCode>0.00</c:formatCode>
                <c:ptCount val="16"/>
                <c:pt idx="0">
                  <c:v>0</c:v>
                </c:pt>
                <c:pt idx="1">
                  <c:v>0</c:v>
                </c:pt>
                <c:pt idx="2">
                  <c:v>0</c:v>
                </c:pt>
                <c:pt idx="3">
                  <c:v>0</c:v>
                </c:pt>
                <c:pt idx="4">
                  <c:v>0</c:v>
                </c:pt>
                <c:pt idx="5">
                  <c:v>40</c:v>
                </c:pt>
                <c:pt idx="6">
                  <c:v>40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Candida!$AF$73</c:f>
              <c:strCache>
                <c:ptCount val="1"/>
                <c:pt idx="0">
                  <c:v>Fluconazol</c:v>
                </c:pt>
              </c:strCache>
            </c:strRef>
          </c:tx>
          <c:spPr>
            <a:solidFill>
              <a:srgbClr val="FF990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Candida!$AF$74:$AF$89</c:f>
              <c:numCache>
                <c:formatCode>0.00</c:formatCode>
                <c:ptCount val="16"/>
                <c:pt idx="0">
                  <c:v>0</c:v>
                </c:pt>
                <c:pt idx="1">
                  <c:v>0</c:v>
                </c:pt>
                <c:pt idx="2">
                  <c:v>0</c:v>
                </c:pt>
                <c:pt idx="3">
                  <c:v>0</c:v>
                </c:pt>
                <c:pt idx="4">
                  <c:v>40</c:v>
                </c:pt>
                <c:pt idx="5">
                  <c:v>40</c:v>
                </c:pt>
                <c:pt idx="6">
                  <c:v>20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Candida!$AG$73</c:f>
              <c:strCache>
                <c:ptCount val="1"/>
                <c:pt idx="0">
                  <c:v>Posaconazol</c:v>
                </c:pt>
              </c:strCache>
            </c:strRef>
          </c:tx>
          <c:spPr>
            <a:solidFill>
              <a:srgbClr val="FFFF99"/>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Candida!$AG$74:$AG$89</c:f>
              <c:numCache>
                <c:formatCode>0.00</c:formatCode>
                <c:ptCount val="16"/>
                <c:pt idx="0">
                  <c:v>50</c:v>
                </c:pt>
                <c:pt idx="1">
                  <c:v>0</c:v>
                </c:pt>
                <c:pt idx="2">
                  <c:v>50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Candida!$AH$73</c:f>
              <c:strCache>
                <c:ptCount val="1"/>
                <c:pt idx="0">
                  <c:v>Voriconazol</c:v>
                </c:pt>
              </c:strCache>
            </c:strRef>
          </c:tx>
          <c:spPr>
            <a:solidFill>
              <a:srgbClr val="FF000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Candida!$AH$74:$AH$89</c:f>
              <c:numCache>
                <c:formatCode>0.00</c:formatCode>
                <c:ptCount val="16"/>
                <c:pt idx="0">
                  <c:v>0</c:v>
                </c:pt>
                <c:pt idx="1">
                  <c:v>100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Candida!$AI$73</c:f>
              <c:strCache>
                <c:ptCount val="1"/>
                <c:pt idx="0">
                  <c:v>Caspofungin</c:v>
                </c:pt>
              </c:strCache>
            </c:strRef>
          </c:tx>
          <c:spPr>
            <a:solidFill>
              <a:srgbClr val="CC00CC"/>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Candida!$AI$74:$AI$89</c:f>
              <c:numCache>
                <c:formatCode>0.00</c:formatCode>
                <c:ptCount val="16"/>
                <c:pt idx="0">
                  <c:v>0</c:v>
                </c:pt>
                <c:pt idx="1">
                  <c:v>0</c:v>
                </c:pt>
                <c:pt idx="2">
                  <c:v>60</c:v>
                </c:pt>
                <c:pt idx="3">
                  <c:v>40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Candida!$AJ$73</c:f>
              <c:strCache>
                <c:ptCount val="1"/>
                <c:pt idx="0">
                  <c:v>Anidulafungin</c:v>
                </c:pt>
              </c:strCache>
            </c:strRef>
          </c:tx>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Candida!$AJ$74:$AJ$89</c:f>
              <c:numCache>
                <c:formatCode>0.00</c:formatCode>
                <c:ptCount val="16"/>
                <c:pt idx="0">
                  <c:v>40</c:v>
                </c:pt>
                <c:pt idx="1">
                  <c:v>60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A944-4CB1-BCF0-A62F727A5B64}"/>
            </c:ext>
          </c:extLst>
        </c:ser>
        <c:dLbls>
          <c:showLegendKey val="0"/>
          <c:showVal val="0"/>
          <c:showCatName val="0"/>
          <c:showSerName val="0"/>
          <c:showPercent val="0"/>
          <c:showBubbleSize val="0"/>
        </c:dLbls>
        <c:gapWidth val="150"/>
        <c:shape val="box"/>
        <c:axId val="39201408"/>
        <c:axId val="39211776"/>
        <c:axId val="39206912"/>
      </c:bar3DChart>
      <c:catAx>
        <c:axId val="3920140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211776"/>
        <c:crosses val="autoZero"/>
        <c:auto val="1"/>
        <c:lblAlgn val="ctr"/>
        <c:lblOffset val="100"/>
        <c:tickLblSkip val="1"/>
        <c:noMultiLvlLbl val="0"/>
      </c:catAx>
      <c:valAx>
        <c:axId val="39211776"/>
        <c:scaling>
          <c:orientation val="minMax"/>
        </c:scaling>
        <c:delete val="0"/>
        <c:axPos val="l"/>
        <c:majorGridlines/>
        <c:numFmt formatCode="0.00" sourceLinked="1"/>
        <c:majorTickMark val="out"/>
        <c:minorTickMark val="none"/>
        <c:tickLblPos val="nextTo"/>
        <c:crossAx val="39201408"/>
        <c:crossesAt val="1"/>
        <c:crossBetween val="between"/>
      </c:valAx>
      <c:serAx>
        <c:axId val="3920691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21177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Candida!$AE$103</c:f>
              <c:strCache>
                <c:ptCount val="1"/>
                <c:pt idx="0">
                  <c:v>Amphotericin B</c:v>
                </c:pt>
              </c:strCache>
            </c:strRef>
          </c:tx>
          <c:spPr>
            <a:solidFill>
              <a:srgbClr val="00B05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Candida!$AE$104:$AE$119</c:f>
              <c:numCache>
                <c:formatCode>0.00</c:formatCode>
                <c:ptCount val="16"/>
                <c:pt idx="0">
                  <c:v>0</c:v>
                </c:pt>
                <c:pt idx="1">
                  <c:v>0</c:v>
                </c:pt>
                <c:pt idx="2">
                  <c:v>0</c:v>
                </c:pt>
                <c:pt idx="3">
                  <c:v>16.666666666666668</c:v>
                </c:pt>
                <c:pt idx="4">
                  <c:v>41.666666666666664</c:v>
                </c:pt>
                <c:pt idx="5">
                  <c:v>41.666666666666664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Candida!$AF$103</c:f>
              <c:strCache>
                <c:ptCount val="1"/>
                <c:pt idx="0">
                  <c:v>Fluconazol</c:v>
                </c:pt>
              </c:strCache>
            </c:strRef>
          </c:tx>
          <c:spPr>
            <a:solidFill>
              <a:srgbClr val="FF990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Candida!$AF$104:$AF$119</c:f>
              <c:numCache>
                <c:formatCode>0.00</c:formatCode>
                <c:ptCount val="16"/>
                <c:pt idx="0">
                  <c:v>0</c:v>
                </c:pt>
                <c:pt idx="1">
                  <c:v>0</c:v>
                </c:pt>
                <c:pt idx="2">
                  <c:v>0</c:v>
                </c:pt>
                <c:pt idx="3">
                  <c:v>0</c:v>
                </c:pt>
                <c:pt idx="4">
                  <c:v>0</c:v>
                </c:pt>
                <c:pt idx="5">
                  <c:v>0</c:v>
                </c:pt>
                <c:pt idx="6">
                  <c:v>0</c:v>
                </c:pt>
                <c:pt idx="7">
                  <c:v>0</c:v>
                </c:pt>
                <c:pt idx="8">
                  <c:v>0</c:v>
                </c:pt>
                <c:pt idx="9">
                  <c:v>8.3333333333333339</c:v>
                </c:pt>
                <c:pt idx="10">
                  <c:v>58.333333333333336</c:v>
                </c:pt>
                <c:pt idx="11">
                  <c:v>8.3333333333333339</c:v>
                </c:pt>
                <c:pt idx="12">
                  <c:v>16.666666666666668</c:v>
                </c:pt>
                <c:pt idx="13">
                  <c:v>0</c:v>
                </c:pt>
                <c:pt idx="14">
                  <c:v>0</c:v>
                </c:pt>
                <c:pt idx="15">
                  <c:v>8.3333333333333339</c:v>
                </c:pt>
              </c:numCache>
            </c:numRef>
          </c:val>
          <c:extLst>
            <c:ext xmlns:c16="http://schemas.microsoft.com/office/drawing/2014/chart" uri="{C3380CC4-5D6E-409C-BE32-E72D297353CC}">
              <c16:uniqueId val="{00000001-F850-48D7-8D8B-3EA731BF1F48}"/>
            </c:ext>
          </c:extLst>
        </c:ser>
        <c:ser>
          <c:idx val="3"/>
          <c:order val="2"/>
          <c:tx>
            <c:strRef>
              <c:f>Candida!$AG$103</c:f>
              <c:strCache>
                <c:ptCount val="1"/>
                <c:pt idx="0">
                  <c:v>Posaconazol</c:v>
                </c:pt>
              </c:strCache>
            </c:strRef>
          </c:tx>
          <c:spPr>
            <a:solidFill>
              <a:srgbClr val="FFFF99"/>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Candida!$AG$104:$AG$119</c:f>
              <c:numCache>
                <c:formatCode>0.00</c:formatCode>
                <c:ptCount val="16"/>
                <c:pt idx="0">
                  <c:v>16.666666666666668</c:v>
                </c:pt>
                <c:pt idx="1">
                  <c:v>41.666666666666664</c:v>
                </c:pt>
                <c:pt idx="2">
                  <c:v>8.3333333333333339</c:v>
                </c:pt>
                <c:pt idx="3">
                  <c:v>8.3333333333333339</c:v>
                </c:pt>
                <c:pt idx="4">
                  <c:v>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Candida!$AH$103</c:f>
              <c:strCache>
                <c:ptCount val="1"/>
                <c:pt idx="0">
                  <c:v>Voriconazol</c:v>
                </c:pt>
              </c:strCache>
            </c:strRef>
          </c:tx>
          <c:spPr>
            <a:solidFill>
              <a:srgbClr val="FF000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Candida!$AH$104:$AH$119</c:f>
              <c:numCache>
                <c:formatCode>0.00</c:formatCode>
                <c:ptCount val="16"/>
                <c:pt idx="0">
                  <c:v>0</c:v>
                </c:pt>
                <c:pt idx="1">
                  <c:v>33.333333333333336</c:v>
                </c:pt>
                <c:pt idx="2">
                  <c:v>33.333333333333336</c:v>
                </c:pt>
                <c:pt idx="3">
                  <c:v>0</c:v>
                </c:pt>
                <c:pt idx="4">
                  <c:v>25</c:v>
                </c:pt>
                <c:pt idx="5">
                  <c:v>0</c:v>
                </c:pt>
                <c:pt idx="6">
                  <c:v>8.3333333333333339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Candida!$AI$103</c:f>
              <c:strCache>
                <c:ptCount val="1"/>
                <c:pt idx="0">
                  <c:v>Caspofungin</c:v>
                </c:pt>
              </c:strCache>
            </c:strRef>
          </c:tx>
          <c:spPr>
            <a:solidFill>
              <a:srgbClr val="CC00CC"/>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Candida!$AI$104:$AI$119</c:f>
              <c:numCache>
                <c:formatCode>0.00</c:formatCode>
                <c:ptCount val="16"/>
                <c:pt idx="0">
                  <c:v>0</c:v>
                </c:pt>
                <c:pt idx="1">
                  <c:v>0</c:v>
                </c:pt>
                <c:pt idx="2">
                  <c:v>8.3333333333333339</c:v>
                </c:pt>
                <c:pt idx="3">
                  <c:v>58.333333333333336</c:v>
                </c:pt>
                <c:pt idx="4">
                  <c:v>0</c:v>
                </c:pt>
                <c:pt idx="5">
                  <c:v>8.3333333333333339</c:v>
                </c:pt>
                <c:pt idx="6">
                  <c:v>16.666666666666668</c:v>
                </c:pt>
                <c:pt idx="7">
                  <c:v>8.3333333333333339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Candida!$AJ$103</c:f>
              <c:strCache>
                <c:ptCount val="1"/>
                <c:pt idx="0">
                  <c:v>Anidulafungin</c:v>
                </c:pt>
              </c:strCache>
            </c:strRef>
          </c:tx>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Candida!$AJ$104:$AJ$119</c:f>
              <c:numCache>
                <c:formatCode>0.00</c:formatCode>
                <c:ptCount val="16"/>
                <c:pt idx="0">
                  <c:v>25</c:v>
                </c:pt>
                <c:pt idx="1">
                  <c:v>50</c:v>
                </c:pt>
                <c:pt idx="2">
                  <c:v>8.3333333333333339</c:v>
                </c:pt>
                <c:pt idx="3">
                  <c:v>16.666666666666668</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117-4A90-92A1-76AC3928C380}"/>
            </c:ext>
          </c:extLst>
        </c:ser>
        <c:dLbls>
          <c:showLegendKey val="0"/>
          <c:showVal val="0"/>
          <c:showCatName val="0"/>
          <c:showSerName val="0"/>
          <c:showPercent val="0"/>
          <c:showBubbleSize val="0"/>
        </c:dLbls>
        <c:gapWidth val="150"/>
        <c:shape val="box"/>
        <c:axId val="39260160"/>
        <c:axId val="39262080"/>
        <c:axId val="39210496"/>
      </c:bar3DChart>
      <c:catAx>
        <c:axId val="3926016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262080"/>
        <c:crosses val="autoZero"/>
        <c:auto val="1"/>
        <c:lblAlgn val="ctr"/>
        <c:lblOffset val="100"/>
        <c:tickLblSkip val="1"/>
        <c:noMultiLvlLbl val="0"/>
      </c:catAx>
      <c:valAx>
        <c:axId val="39262080"/>
        <c:scaling>
          <c:orientation val="minMax"/>
        </c:scaling>
        <c:delete val="0"/>
        <c:axPos val="l"/>
        <c:majorGridlines/>
        <c:numFmt formatCode="0.00" sourceLinked="1"/>
        <c:majorTickMark val="out"/>
        <c:minorTickMark val="none"/>
        <c:tickLblPos val="nextTo"/>
        <c:crossAx val="39260160"/>
        <c:crossesAt val="1"/>
        <c:crossBetween val="between"/>
      </c:valAx>
      <c:serAx>
        <c:axId val="3921049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26208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Entero!$AU$36</c:f>
              <c:strCache>
                <c:ptCount val="1"/>
                <c:pt idx="0">
                  <c:v>Ampicillin</c:v>
                </c:pt>
              </c:strCache>
            </c:strRef>
          </c:tx>
          <c:spPr>
            <a:solidFill>
              <a:srgbClr val="FFCC99"/>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Entero!$AU$37:$AU$52</c:f>
              <c:numCache>
                <c:formatCode>0.00</c:formatCode>
                <c:ptCount val="16"/>
                <c:pt idx="0">
                  <c:v>0</c:v>
                </c:pt>
                <c:pt idx="1">
                  <c:v>0</c:v>
                </c:pt>
                <c:pt idx="2">
                  <c:v>0</c:v>
                </c:pt>
                <c:pt idx="3">
                  <c:v>2.2222222222222223</c:v>
                </c:pt>
                <c:pt idx="4">
                  <c:v>0</c:v>
                </c:pt>
                <c:pt idx="5">
                  <c:v>0</c:v>
                </c:pt>
                <c:pt idx="6">
                  <c:v>0</c:v>
                </c:pt>
                <c:pt idx="7">
                  <c:v>3.3333333333333335</c:v>
                </c:pt>
                <c:pt idx="8">
                  <c:v>6.666666666666667</c:v>
                </c:pt>
                <c:pt idx="9">
                  <c:v>22.222222222222221</c:v>
                </c:pt>
                <c:pt idx="10">
                  <c:v>10</c:v>
                </c:pt>
                <c:pt idx="11">
                  <c:v>10</c:v>
                </c:pt>
                <c:pt idx="12">
                  <c:v>45.555555555555557</c:v>
                </c:pt>
                <c:pt idx="13">
                  <c:v>0</c:v>
                </c:pt>
                <c:pt idx="14">
                  <c:v>0</c:v>
                </c:pt>
                <c:pt idx="15">
                  <c:v>0</c:v>
                </c:pt>
              </c:numCache>
            </c:numRef>
          </c:val>
          <c:extLst>
            <c:ext xmlns:c16="http://schemas.microsoft.com/office/drawing/2014/chart" uri="{C3380CC4-5D6E-409C-BE32-E72D297353CC}">
              <c16:uniqueId val="{00000000-674A-4F1E-84BD-A8D4F894A21D}"/>
            </c:ext>
          </c:extLst>
        </c:ser>
        <c:ser>
          <c:idx val="4"/>
          <c:order val="1"/>
          <c:tx>
            <c:strRef>
              <c:f>Entero!$AV$36</c:f>
              <c:strCache>
                <c:ptCount val="1"/>
                <c:pt idx="0">
                  <c:v>Ampicillin/ Sulbactam</c:v>
                </c:pt>
              </c:strCache>
            </c:strRef>
          </c:tx>
          <c:spPr>
            <a:solidFill>
              <a:srgbClr val="FFFF00"/>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Entero!$AV$37:$AV$52</c:f>
              <c:numCache>
                <c:formatCode>0.00</c:formatCode>
                <c:ptCount val="16"/>
                <c:pt idx="0">
                  <c:v>0</c:v>
                </c:pt>
                <c:pt idx="1">
                  <c:v>0</c:v>
                </c:pt>
                <c:pt idx="2">
                  <c:v>0</c:v>
                </c:pt>
                <c:pt idx="3">
                  <c:v>5.5555555555555554</c:v>
                </c:pt>
                <c:pt idx="4">
                  <c:v>0</c:v>
                </c:pt>
                <c:pt idx="5">
                  <c:v>2.2222222222222223</c:v>
                </c:pt>
                <c:pt idx="6">
                  <c:v>18.888888888888889</c:v>
                </c:pt>
                <c:pt idx="7">
                  <c:v>17.777777777777779</c:v>
                </c:pt>
                <c:pt idx="8">
                  <c:v>11.111111111111111</c:v>
                </c:pt>
                <c:pt idx="9">
                  <c:v>3.3333333333333335</c:v>
                </c:pt>
                <c:pt idx="10">
                  <c:v>4.4444444444444446</c:v>
                </c:pt>
                <c:pt idx="11">
                  <c:v>1.1111111111111112</c:v>
                </c:pt>
                <c:pt idx="12">
                  <c:v>35.555555555555557</c:v>
                </c:pt>
                <c:pt idx="13">
                  <c:v>0</c:v>
                </c:pt>
                <c:pt idx="14">
                  <c:v>0</c:v>
                </c:pt>
                <c:pt idx="15">
                  <c:v>0</c:v>
                </c:pt>
              </c:numCache>
            </c:numRef>
          </c:val>
          <c:extLst>
            <c:ext xmlns:c16="http://schemas.microsoft.com/office/drawing/2014/chart" uri="{C3380CC4-5D6E-409C-BE32-E72D297353CC}">
              <c16:uniqueId val="{00000001-674A-4F1E-84BD-A8D4F894A21D}"/>
            </c:ext>
          </c:extLst>
        </c:ser>
        <c:ser>
          <c:idx val="5"/>
          <c:order val="2"/>
          <c:tx>
            <c:strRef>
              <c:f>Entero!$AW$36</c:f>
              <c:strCache>
                <c:ptCount val="1"/>
                <c:pt idx="0">
                  <c:v>Piperacillin</c:v>
                </c:pt>
              </c:strCache>
            </c:strRef>
          </c:tx>
          <c:spPr>
            <a:solidFill>
              <a:srgbClr val="660066"/>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Entero!$AW$37:$AW$52</c:f>
              <c:numCache>
                <c:formatCode>0.00</c:formatCode>
                <c:ptCount val="16"/>
                <c:pt idx="0">
                  <c:v>0</c:v>
                </c:pt>
                <c:pt idx="1">
                  <c:v>0</c:v>
                </c:pt>
                <c:pt idx="2">
                  <c:v>0</c:v>
                </c:pt>
                <c:pt idx="3">
                  <c:v>0</c:v>
                </c:pt>
                <c:pt idx="4">
                  <c:v>4.4444444444444446</c:v>
                </c:pt>
                <c:pt idx="5">
                  <c:v>0</c:v>
                </c:pt>
                <c:pt idx="6">
                  <c:v>17.777777777777779</c:v>
                </c:pt>
                <c:pt idx="7">
                  <c:v>30</c:v>
                </c:pt>
                <c:pt idx="8">
                  <c:v>4.4444444444444446</c:v>
                </c:pt>
                <c:pt idx="9">
                  <c:v>5.5555555555555554</c:v>
                </c:pt>
                <c:pt idx="10">
                  <c:v>7.7777777777777777</c:v>
                </c:pt>
                <c:pt idx="11">
                  <c:v>2.2222222222222223</c:v>
                </c:pt>
                <c:pt idx="12">
                  <c:v>6.666666666666667</c:v>
                </c:pt>
                <c:pt idx="13">
                  <c:v>21.111111111111111</c:v>
                </c:pt>
                <c:pt idx="14">
                  <c:v>0</c:v>
                </c:pt>
                <c:pt idx="15">
                  <c:v>0</c:v>
                </c:pt>
              </c:numCache>
            </c:numRef>
          </c:val>
          <c:extLst>
            <c:ext xmlns:c16="http://schemas.microsoft.com/office/drawing/2014/chart" uri="{C3380CC4-5D6E-409C-BE32-E72D297353CC}">
              <c16:uniqueId val="{00000002-674A-4F1E-84BD-A8D4F894A21D}"/>
            </c:ext>
          </c:extLst>
        </c:ser>
        <c:ser>
          <c:idx val="6"/>
          <c:order val="3"/>
          <c:tx>
            <c:strRef>
              <c:f>Entero!$AX$36</c:f>
              <c:strCache>
                <c:ptCount val="1"/>
                <c:pt idx="0">
                  <c:v>Piperacillin/ Tazobactam</c:v>
                </c:pt>
              </c:strCache>
            </c:strRef>
          </c:tx>
          <c:spPr>
            <a:solidFill>
              <a:srgbClr val="CC00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Entero!$AX$37:$AX$52</c:f>
              <c:numCache>
                <c:formatCode>0.00</c:formatCode>
                <c:ptCount val="16"/>
                <c:pt idx="0">
                  <c:v>0</c:v>
                </c:pt>
                <c:pt idx="1">
                  <c:v>0</c:v>
                </c:pt>
                <c:pt idx="2">
                  <c:v>0</c:v>
                </c:pt>
                <c:pt idx="3">
                  <c:v>0</c:v>
                </c:pt>
                <c:pt idx="4">
                  <c:v>11.111111111111111</c:v>
                </c:pt>
                <c:pt idx="5">
                  <c:v>0</c:v>
                </c:pt>
                <c:pt idx="6">
                  <c:v>34.444444444444443</c:v>
                </c:pt>
                <c:pt idx="7">
                  <c:v>20</c:v>
                </c:pt>
                <c:pt idx="8">
                  <c:v>3.3333333333333335</c:v>
                </c:pt>
                <c:pt idx="9">
                  <c:v>10</c:v>
                </c:pt>
                <c:pt idx="10">
                  <c:v>3.3333333333333335</c:v>
                </c:pt>
                <c:pt idx="11">
                  <c:v>10</c:v>
                </c:pt>
                <c:pt idx="12">
                  <c:v>5.5555555555555554</c:v>
                </c:pt>
                <c:pt idx="13">
                  <c:v>2.2222222222222223</c:v>
                </c:pt>
                <c:pt idx="14">
                  <c:v>0</c:v>
                </c:pt>
                <c:pt idx="15">
                  <c:v>0</c:v>
                </c:pt>
              </c:numCache>
            </c:numRef>
          </c:val>
          <c:extLst>
            <c:ext xmlns:c16="http://schemas.microsoft.com/office/drawing/2014/chart" uri="{C3380CC4-5D6E-409C-BE32-E72D297353CC}">
              <c16:uniqueId val="{00000003-674A-4F1E-84BD-A8D4F894A21D}"/>
            </c:ext>
          </c:extLst>
        </c:ser>
        <c:ser>
          <c:idx val="7"/>
          <c:order val="4"/>
          <c:tx>
            <c:strRef>
              <c:f>Entero!$AY$36</c:f>
              <c:strCache>
                <c:ptCount val="1"/>
                <c:pt idx="0">
                  <c:v>Aztreonam</c:v>
                </c:pt>
              </c:strCache>
            </c:strRef>
          </c:tx>
          <c:spPr>
            <a:solidFill>
              <a:srgbClr val="FF66FF"/>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Entero!$AY$37:$AY$52</c:f>
              <c:numCache>
                <c:formatCode>0.00</c:formatCode>
                <c:ptCount val="16"/>
                <c:pt idx="0">
                  <c:v>0</c:v>
                </c:pt>
                <c:pt idx="1">
                  <c:v>0</c:v>
                </c:pt>
                <c:pt idx="2">
                  <c:v>0</c:v>
                </c:pt>
                <c:pt idx="3">
                  <c:v>56.179775280898873</c:v>
                </c:pt>
                <c:pt idx="4">
                  <c:v>0</c:v>
                </c:pt>
                <c:pt idx="5">
                  <c:v>3.3707865168539324</c:v>
                </c:pt>
                <c:pt idx="6">
                  <c:v>3.3707865168539324</c:v>
                </c:pt>
                <c:pt idx="7">
                  <c:v>2.2471910112359552</c:v>
                </c:pt>
                <c:pt idx="8">
                  <c:v>4.4943820224719104</c:v>
                </c:pt>
                <c:pt idx="9">
                  <c:v>2.2471910112359552</c:v>
                </c:pt>
                <c:pt idx="10">
                  <c:v>11.235955056179776</c:v>
                </c:pt>
                <c:pt idx="11">
                  <c:v>16.853932584269664</c:v>
                </c:pt>
                <c:pt idx="12">
                  <c:v>0</c:v>
                </c:pt>
                <c:pt idx="13">
                  <c:v>0</c:v>
                </c:pt>
                <c:pt idx="14">
                  <c:v>0</c:v>
                </c:pt>
                <c:pt idx="15">
                  <c:v>0</c:v>
                </c:pt>
              </c:numCache>
            </c:numRef>
          </c:val>
          <c:extLst>
            <c:ext xmlns:c16="http://schemas.microsoft.com/office/drawing/2014/chart" uri="{C3380CC4-5D6E-409C-BE32-E72D297353CC}">
              <c16:uniqueId val="{00000004-674A-4F1E-84BD-A8D4F894A21D}"/>
            </c:ext>
          </c:extLst>
        </c:ser>
        <c:ser>
          <c:idx val="9"/>
          <c:order val="5"/>
          <c:tx>
            <c:strRef>
              <c:f>Entero!$AZ$36</c:f>
              <c:strCache>
                <c:ptCount val="1"/>
                <c:pt idx="0">
                  <c:v>Cefotaxim</c:v>
                </c:pt>
              </c:strCache>
            </c:strRef>
          </c:tx>
          <c:spPr>
            <a:solidFill>
              <a:srgbClr val="0000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Entero!$AZ$37:$AZ$52</c:f>
              <c:numCache>
                <c:formatCode>0.00</c:formatCode>
                <c:ptCount val="16"/>
                <c:pt idx="0">
                  <c:v>20</c:v>
                </c:pt>
                <c:pt idx="1">
                  <c:v>0</c:v>
                </c:pt>
                <c:pt idx="2">
                  <c:v>0</c:v>
                </c:pt>
                <c:pt idx="3">
                  <c:v>24.444444444444443</c:v>
                </c:pt>
                <c:pt idx="4">
                  <c:v>14.444444444444445</c:v>
                </c:pt>
                <c:pt idx="5">
                  <c:v>2.2222222222222223</c:v>
                </c:pt>
                <c:pt idx="6">
                  <c:v>0</c:v>
                </c:pt>
                <c:pt idx="7">
                  <c:v>1.1111111111111112</c:v>
                </c:pt>
                <c:pt idx="8">
                  <c:v>6.666666666666667</c:v>
                </c:pt>
                <c:pt idx="9">
                  <c:v>3.3333333333333335</c:v>
                </c:pt>
                <c:pt idx="10">
                  <c:v>27.777777777777779</c:v>
                </c:pt>
                <c:pt idx="11">
                  <c:v>0</c:v>
                </c:pt>
                <c:pt idx="12">
                  <c:v>0</c:v>
                </c:pt>
                <c:pt idx="13">
                  <c:v>0</c:v>
                </c:pt>
                <c:pt idx="14">
                  <c:v>0</c:v>
                </c:pt>
                <c:pt idx="15">
                  <c:v>0</c:v>
                </c:pt>
              </c:numCache>
            </c:numRef>
          </c:val>
          <c:extLst>
            <c:ext xmlns:c16="http://schemas.microsoft.com/office/drawing/2014/chart" uri="{C3380CC4-5D6E-409C-BE32-E72D297353CC}">
              <c16:uniqueId val="{00000005-674A-4F1E-84BD-A8D4F894A21D}"/>
            </c:ext>
          </c:extLst>
        </c:ser>
        <c:ser>
          <c:idx val="10"/>
          <c:order val="6"/>
          <c:tx>
            <c:strRef>
              <c:f>Entero!$BA$36</c:f>
              <c:strCache>
                <c:ptCount val="1"/>
                <c:pt idx="0">
                  <c:v>Ceftazidim</c:v>
                </c:pt>
              </c:strCache>
            </c:strRef>
          </c:tx>
          <c:spPr>
            <a:solidFill>
              <a:srgbClr val="0066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Entero!$BA$37:$BA$52</c:f>
              <c:numCache>
                <c:formatCode>0.00</c:formatCode>
                <c:ptCount val="16"/>
                <c:pt idx="0">
                  <c:v>0</c:v>
                </c:pt>
                <c:pt idx="1">
                  <c:v>0</c:v>
                </c:pt>
                <c:pt idx="2">
                  <c:v>0</c:v>
                </c:pt>
                <c:pt idx="3">
                  <c:v>37.777777777777779</c:v>
                </c:pt>
                <c:pt idx="4">
                  <c:v>0</c:v>
                </c:pt>
                <c:pt idx="5">
                  <c:v>20</c:v>
                </c:pt>
                <c:pt idx="6">
                  <c:v>4.4444444444444446</c:v>
                </c:pt>
                <c:pt idx="7">
                  <c:v>2.2222222222222223</c:v>
                </c:pt>
                <c:pt idx="8">
                  <c:v>4.4444444444444446</c:v>
                </c:pt>
                <c:pt idx="9">
                  <c:v>4.4444444444444446</c:v>
                </c:pt>
                <c:pt idx="10">
                  <c:v>4.4444444444444446</c:v>
                </c:pt>
                <c:pt idx="11">
                  <c:v>6.666666666666667</c:v>
                </c:pt>
                <c:pt idx="12">
                  <c:v>15.555555555555555</c:v>
                </c:pt>
                <c:pt idx="13">
                  <c:v>0</c:v>
                </c:pt>
                <c:pt idx="14">
                  <c:v>0</c:v>
                </c:pt>
                <c:pt idx="15">
                  <c:v>0</c:v>
                </c:pt>
              </c:numCache>
            </c:numRef>
          </c:val>
          <c:extLst>
            <c:ext xmlns:c16="http://schemas.microsoft.com/office/drawing/2014/chart" uri="{C3380CC4-5D6E-409C-BE32-E72D297353CC}">
              <c16:uniqueId val="{00000006-674A-4F1E-84BD-A8D4F894A21D}"/>
            </c:ext>
          </c:extLst>
        </c:ser>
        <c:ser>
          <c:idx val="11"/>
          <c:order val="7"/>
          <c:tx>
            <c:strRef>
              <c:f>Entero!$BB$36</c:f>
              <c:strCache>
                <c:ptCount val="1"/>
                <c:pt idx="0">
                  <c:v>Cefuroxim</c:v>
                </c:pt>
              </c:strCache>
            </c:strRef>
          </c:tx>
          <c:spPr>
            <a:solidFill>
              <a:srgbClr val="33CCFF"/>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Entero!$BB$37:$BB$52</c:f>
              <c:numCache>
                <c:formatCode>0.00</c:formatCode>
                <c:ptCount val="16"/>
                <c:pt idx="0">
                  <c:v>0</c:v>
                </c:pt>
                <c:pt idx="1">
                  <c:v>0</c:v>
                </c:pt>
                <c:pt idx="2">
                  <c:v>0</c:v>
                </c:pt>
                <c:pt idx="3">
                  <c:v>1.1111111111111112</c:v>
                </c:pt>
                <c:pt idx="4">
                  <c:v>0</c:v>
                </c:pt>
                <c:pt idx="5">
                  <c:v>0</c:v>
                </c:pt>
                <c:pt idx="6">
                  <c:v>4.4444444444444446</c:v>
                </c:pt>
                <c:pt idx="7">
                  <c:v>30</c:v>
                </c:pt>
                <c:pt idx="8">
                  <c:v>20</c:v>
                </c:pt>
                <c:pt idx="9">
                  <c:v>2.2222222222222223</c:v>
                </c:pt>
                <c:pt idx="10">
                  <c:v>4.4444444444444446</c:v>
                </c:pt>
                <c:pt idx="11">
                  <c:v>4.4444444444444446</c:v>
                </c:pt>
                <c:pt idx="12">
                  <c:v>33.333333333333336</c:v>
                </c:pt>
                <c:pt idx="13">
                  <c:v>0</c:v>
                </c:pt>
                <c:pt idx="14">
                  <c:v>0</c:v>
                </c:pt>
                <c:pt idx="15">
                  <c:v>0</c:v>
                </c:pt>
              </c:numCache>
            </c:numRef>
          </c:val>
          <c:extLst>
            <c:ext xmlns:c16="http://schemas.microsoft.com/office/drawing/2014/chart" uri="{C3380CC4-5D6E-409C-BE32-E72D297353CC}">
              <c16:uniqueId val="{00000007-674A-4F1E-84BD-A8D4F894A21D}"/>
            </c:ext>
          </c:extLst>
        </c:ser>
        <c:ser>
          <c:idx val="12"/>
          <c:order val="8"/>
          <c:tx>
            <c:strRef>
              <c:f>Entero!$BC$36</c:f>
              <c:strCache>
                <c:ptCount val="1"/>
                <c:pt idx="0">
                  <c:v>Imipenem</c:v>
                </c:pt>
              </c:strCache>
            </c:strRef>
          </c:tx>
          <c:spPr>
            <a:solidFill>
              <a:srgbClr val="00CC00"/>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Entero!$BC$37:$BC$52</c:f>
              <c:numCache>
                <c:formatCode>0.00</c:formatCode>
                <c:ptCount val="16"/>
                <c:pt idx="0">
                  <c:v>0</c:v>
                </c:pt>
                <c:pt idx="1">
                  <c:v>0</c:v>
                </c:pt>
                <c:pt idx="2">
                  <c:v>14.444444444444445</c:v>
                </c:pt>
                <c:pt idx="3">
                  <c:v>0</c:v>
                </c:pt>
                <c:pt idx="4">
                  <c:v>22.222222222222221</c:v>
                </c:pt>
                <c:pt idx="5">
                  <c:v>20</c:v>
                </c:pt>
                <c:pt idx="6">
                  <c:v>32.222222222222221</c:v>
                </c:pt>
                <c:pt idx="7">
                  <c:v>11.111111111111111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674A-4F1E-84BD-A8D4F894A21D}"/>
            </c:ext>
          </c:extLst>
        </c:ser>
        <c:ser>
          <c:idx val="13"/>
          <c:order val="9"/>
          <c:tx>
            <c:strRef>
              <c:f>Entero!$BD$36</c:f>
              <c:strCache>
                <c:ptCount val="1"/>
                <c:pt idx="0">
                  <c:v>Meropenem</c:v>
                </c:pt>
              </c:strCache>
            </c:strRef>
          </c:tx>
          <c:spPr>
            <a:solidFill>
              <a:schemeClr val="accent6">
                <a:lumMod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Entero!$BD$37:$BD$52</c:f>
              <c:numCache>
                <c:formatCode>0.00</c:formatCode>
                <c:ptCount val="16"/>
                <c:pt idx="0">
                  <c:v>0</c:v>
                </c:pt>
                <c:pt idx="1">
                  <c:v>0</c:v>
                </c:pt>
                <c:pt idx="2">
                  <c:v>97.777777777777771</c:v>
                </c:pt>
                <c:pt idx="3">
                  <c:v>0</c:v>
                </c:pt>
                <c:pt idx="4">
                  <c:v>2.2222222222222223</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674A-4F1E-84BD-A8D4F894A21D}"/>
            </c:ext>
          </c:extLst>
        </c:ser>
        <c:ser>
          <c:idx val="14"/>
          <c:order val="10"/>
          <c:tx>
            <c:strRef>
              <c:f>Entero!$BE$36</c:f>
              <c:strCache>
                <c:ptCount val="1"/>
                <c:pt idx="0">
                  <c:v>Colistin</c:v>
                </c:pt>
              </c:strCache>
            </c:strRef>
          </c:tx>
          <c:spPr>
            <a:solidFill>
              <a:schemeClr val="accent6">
                <a:lumMod val="75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Entero!$BE$37:$BE$52</c:f>
              <c:numCache>
                <c:formatCode>0.00</c:formatCode>
                <c:ptCount val="16"/>
                <c:pt idx="0">
                  <c:v>1.1494252873563218</c:v>
                </c:pt>
                <c:pt idx="1">
                  <c:v>0</c:v>
                </c:pt>
                <c:pt idx="2">
                  <c:v>0</c:v>
                </c:pt>
                <c:pt idx="3">
                  <c:v>2.2988505747126435</c:v>
                </c:pt>
                <c:pt idx="4">
                  <c:v>14.942528735632184</c:v>
                </c:pt>
                <c:pt idx="5">
                  <c:v>63.218390804597703</c:v>
                </c:pt>
                <c:pt idx="6">
                  <c:v>13.793103448275861</c:v>
                </c:pt>
                <c:pt idx="7">
                  <c:v>1.1494252873563218</c:v>
                </c:pt>
                <c:pt idx="8">
                  <c:v>1.1494252873563218</c:v>
                </c:pt>
                <c:pt idx="9">
                  <c:v>0</c:v>
                </c:pt>
                <c:pt idx="10">
                  <c:v>2.2988505747126435</c:v>
                </c:pt>
                <c:pt idx="11">
                  <c:v>0</c:v>
                </c:pt>
                <c:pt idx="12">
                  <c:v>0</c:v>
                </c:pt>
                <c:pt idx="13">
                  <c:v>0</c:v>
                </c:pt>
                <c:pt idx="14">
                  <c:v>0</c:v>
                </c:pt>
                <c:pt idx="15">
                  <c:v>0</c:v>
                </c:pt>
              </c:numCache>
            </c:numRef>
          </c:val>
          <c:extLst>
            <c:ext xmlns:c16="http://schemas.microsoft.com/office/drawing/2014/chart" uri="{C3380CC4-5D6E-409C-BE32-E72D297353CC}">
              <c16:uniqueId val="{0000000A-674A-4F1E-84BD-A8D4F894A21D}"/>
            </c:ext>
          </c:extLst>
        </c:ser>
        <c:ser>
          <c:idx val="15"/>
          <c:order val="11"/>
          <c:tx>
            <c:strRef>
              <c:f>Entero!$BF$36</c:f>
              <c:strCache>
                <c:ptCount val="1"/>
                <c:pt idx="0">
                  <c:v>Amikacin</c:v>
                </c:pt>
              </c:strCache>
            </c:strRef>
          </c:tx>
          <c:spPr>
            <a:solidFill>
              <a:schemeClr val="accent6">
                <a:lumMod val="20000"/>
                <a:lumOff val="8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Entero!$BF$37:$BF$52</c:f>
              <c:numCache>
                <c:formatCode>0.00</c:formatCode>
                <c:ptCount val="16"/>
                <c:pt idx="0">
                  <c:v>0</c:v>
                </c:pt>
                <c:pt idx="1">
                  <c:v>0</c:v>
                </c:pt>
                <c:pt idx="2">
                  <c:v>0</c:v>
                </c:pt>
                <c:pt idx="3">
                  <c:v>0</c:v>
                </c:pt>
                <c:pt idx="4">
                  <c:v>23.255813953488371</c:v>
                </c:pt>
                <c:pt idx="5">
                  <c:v>0</c:v>
                </c:pt>
                <c:pt idx="6">
                  <c:v>46.511627906976742</c:v>
                </c:pt>
                <c:pt idx="7">
                  <c:v>20.930232558139537</c:v>
                </c:pt>
                <c:pt idx="8" formatCode="General">
                  <c:v>2.3255813953488373</c:v>
                </c:pt>
                <c:pt idx="9" formatCode="General">
                  <c:v>4.6511627906976747</c:v>
                </c:pt>
                <c:pt idx="10">
                  <c:v>1.1627906976744187</c:v>
                </c:pt>
                <c:pt idx="11">
                  <c:v>0</c:v>
                </c:pt>
                <c:pt idx="12">
                  <c:v>1.1627906976744187</c:v>
                </c:pt>
                <c:pt idx="13">
                  <c:v>0</c:v>
                </c:pt>
                <c:pt idx="14">
                  <c:v>0</c:v>
                </c:pt>
                <c:pt idx="15">
                  <c:v>0</c:v>
                </c:pt>
              </c:numCache>
            </c:numRef>
          </c:val>
          <c:extLst>
            <c:ext xmlns:c16="http://schemas.microsoft.com/office/drawing/2014/chart" uri="{C3380CC4-5D6E-409C-BE32-E72D297353CC}">
              <c16:uniqueId val="{0000000B-674A-4F1E-84BD-A8D4F894A21D}"/>
            </c:ext>
          </c:extLst>
        </c:ser>
        <c:ser>
          <c:idx val="16"/>
          <c:order val="12"/>
          <c:tx>
            <c:strRef>
              <c:f>Entero!$BG$36</c:f>
              <c:strCache>
                <c:ptCount val="1"/>
                <c:pt idx="0">
                  <c:v>Gentamicin</c:v>
                </c:pt>
              </c:strCache>
            </c:strRef>
          </c:tx>
          <c:spPr>
            <a:solidFill>
              <a:schemeClr val="bg2">
                <a:lumMod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Entero!$BG$37:$BG$52</c:f>
              <c:numCache>
                <c:formatCode>0.00</c:formatCode>
                <c:ptCount val="16"/>
                <c:pt idx="0">
                  <c:v>0</c:v>
                </c:pt>
                <c:pt idx="1">
                  <c:v>0</c:v>
                </c:pt>
                <c:pt idx="2">
                  <c:v>10.344827586206897</c:v>
                </c:pt>
                <c:pt idx="3">
                  <c:v>0</c:v>
                </c:pt>
                <c:pt idx="4">
                  <c:v>59.770114942528735</c:v>
                </c:pt>
                <c:pt idx="5">
                  <c:v>20.689655172413794</c:v>
                </c:pt>
                <c:pt idx="6">
                  <c:v>0</c:v>
                </c:pt>
                <c:pt idx="7">
                  <c:v>4.5977011494252871</c:v>
                </c:pt>
                <c:pt idx="8">
                  <c:v>1.1494252873563218</c:v>
                </c:pt>
                <c:pt idx="9" formatCode="General">
                  <c:v>1.1494252873563218</c:v>
                </c:pt>
                <c:pt idx="10" formatCode="General">
                  <c:v>2.2988505747126435</c:v>
                </c:pt>
                <c:pt idx="11">
                  <c:v>0</c:v>
                </c:pt>
                <c:pt idx="12">
                  <c:v>0</c:v>
                </c:pt>
                <c:pt idx="13">
                  <c:v>0</c:v>
                </c:pt>
                <c:pt idx="14">
                  <c:v>0</c:v>
                </c:pt>
                <c:pt idx="15">
                  <c:v>0</c:v>
                </c:pt>
              </c:numCache>
            </c:numRef>
          </c:val>
          <c:extLst>
            <c:ext xmlns:c16="http://schemas.microsoft.com/office/drawing/2014/chart" uri="{C3380CC4-5D6E-409C-BE32-E72D297353CC}">
              <c16:uniqueId val="{0000000C-674A-4F1E-84BD-A8D4F894A21D}"/>
            </c:ext>
          </c:extLst>
        </c:ser>
        <c:ser>
          <c:idx val="17"/>
          <c:order val="13"/>
          <c:tx>
            <c:strRef>
              <c:f>Entero!$BH$36</c:f>
              <c:strCache>
                <c:ptCount val="1"/>
                <c:pt idx="0">
                  <c:v>Tobramycin</c:v>
                </c:pt>
              </c:strCache>
            </c:strRef>
          </c:tx>
          <c:spPr>
            <a:solidFill>
              <a:schemeClr val="accent4">
                <a:lumMod val="75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Entero!$BH$37:$BH$52</c:f>
              <c:numCache>
                <c:formatCode>0.00</c:formatCode>
                <c:ptCount val="16"/>
                <c:pt idx="0">
                  <c:v>0</c:v>
                </c:pt>
                <c:pt idx="1">
                  <c:v>0</c:v>
                </c:pt>
                <c:pt idx="2">
                  <c:v>3.7974683544303796</c:v>
                </c:pt>
                <c:pt idx="3">
                  <c:v>0</c:v>
                </c:pt>
                <c:pt idx="4">
                  <c:v>39.240506329113927</c:v>
                </c:pt>
                <c:pt idx="5">
                  <c:v>44.303797468354432</c:v>
                </c:pt>
                <c:pt idx="6">
                  <c:v>3.7974683544303796</c:v>
                </c:pt>
                <c:pt idx="7">
                  <c:v>3.7974683544303796</c:v>
                </c:pt>
                <c:pt idx="8">
                  <c:v>1.2658227848101267</c:v>
                </c:pt>
                <c:pt idx="9">
                  <c:v>0</c:v>
                </c:pt>
                <c:pt idx="10">
                  <c:v>1.2658227848101267</c:v>
                </c:pt>
                <c:pt idx="11">
                  <c:v>2.5316455696202533</c:v>
                </c:pt>
                <c:pt idx="12">
                  <c:v>0</c:v>
                </c:pt>
                <c:pt idx="13">
                  <c:v>0</c:v>
                </c:pt>
                <c:pt idx="14">
                  <c:v>0</c:v>
                </c:pt>
                <c:pt idx="15">
                  <c:v>0</c:v>
                </c:pt>
              </c:numCache>
            </c:numRef>
          </c:val>
          <c:extLst>
            <c:ext xmlns:c16="http://schemas.microsoft.com/office/drawing/2014/chart" uri="{C3380CC4-5D6E-409C-BE32-E72D297353CC}">
              <c16:uniqueId val="{0000000D-674A-4F1E-84BD-A8D4F894A21D}"/>
            </c:ext>
          </c:extLst>
        </c:ser>
        <c:ser>
          <c:idx val="18"/>
          <c:order val="14"/>
          <c:tx>
            <c:strRef>
              <c:f>Entero!$BI$36</c:f>
              <c:strCache>
                <c:ptCount val="1"/>
                <c:pt idx="0">
                  <c:v>Fosfomycin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Entero!$BI$37:$BI$52</c:f>
              <c:numCache>
                <c:formatCode>0.00</c:formatCode>
                <c:ptCount val="16"/>
                <c:pt idx="0">
                  <c:v>0</c:v>
                </c:pt>
                <c:pt idx="1">
                  <c:v>0</c:v>
                </c:pt>
                <c:pt idx="2">
                  <c:v>0</c:v>
                </c:pt>
                <c:pt idx="3">
                  <c:v>0</c:v>
                </c:pt>
                <c:pt idx="4">
                  <c:v>0</c:v>
                </c:pt>
                <c:pt idx="5">
                  <c:v>56.666666666666664</c:v>
                </c:pt>
                <c:pt idx="6">
                  <c:v>0</c:v>
                </c:pt>
                <c:pt idx="7">
                  <c:v>20</c:v>
                </c:pt>
                <c:pt idx="8">
                  <c:v>10</c:v>
                </c:pt>
                <c:pt idx="9">
                  <c:v>5.5555555555555554</c:v>
                </c:pt>
                <c:pt idx="10">
                  <c:v>1.1111111111111112</c:v>
                </c:pt>
                <c:pt idx="11">
                  <c:v>2.2222222222222223</c:v>
                </c:pt>
                <c:pt idx="12">
                  <c:v>1.1111111111111112</c:v>
                </c:pt>
                <c:pt idx="13">
                  <c:v>1.1111111111111112</c:v>
                </c:pt>
                <c:pt idx="14">
                  <c:v>2.2222222222222223</c:v>
                </c:pt>
                <c:pt idx="15">
                  <c:v>0</c:v>
                </c:pt>
              </c:numCache>
            </c:numRef>
          </c:val>
          <c:extLst>
            <c:ext xmlns:c16="http://schemas.microsoft.com/office/drawing/2014/chart" uri="{C3380CC4-5D6E-409C-BE32-E72D297353CC}">
              <c16:uniqueId val="{0000000E-674A-4F1E-84BD-A8D4F894A21D}"/>
            </c:ext>
          </c:extLst>
        </c:ser>
        <c:ser>
          <c:idx val="19"/>
          <c:order val="15"/>
          <c:tx>
            <c:strRef>
              <c:f>Entero!$BJ$36</c:f>
              <c:strCache>
                <c:ptCount val="1"/>
                <c:pt idx="0">
                  <c:v>Cotrimoxazol</c:v>
                </c:pt>
              </c:strCache>
            </c:strRef>
          </c:tx>
          <c:spPr>
            <a:solidFill>
              <a:schemeClr val="accent4">
                <a:lumMod val="60000"/>
                <a:lumOff val="4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Entero!$BJ$37:$BJ$52</c:f>
              <c:numCache>
                <c:formatCode>0.00</c:formatCode>
                <c:ptCount val="16"/>
                <c:pt idx="0">
                  <c:v>0</c:v>
                </c:pt>
                <c:pt idx="1">
                  <c:v>0</c:v>
                </c:pt>
                <c:pt idx="2">
                  <c:v>82.222222222222229</c:v>
                </c:pt>
                <c:pt idx="3">
                  <c:v>0</c:v>
                </c:pt>
                <c:pt idx="4">
                  <c:v>1.1111111111111112</c:v>
                </c:pt>
                <c:pt idx="5">
                  <c:v>0</c:v>
                </c:pt>
                <c:pt idx="6">
                  <c:v>0</c:v>
                </c:pt>
                <c:pt idx="7">
                  <c:v>2.2222222222222223</c:v>
                </c:pt>
                <c:pt idx="8">
                  <c:v>2.2222222222222223</c:v>
                </c:pt>
                <c:pt idx="9">
                  <c:v>1.1111111111111112</c:v>
                </c:pt>
                <c:pt idx="10">
                  <c:v>0</c:v>
                </c:pt>
                <c:pt idx="11">
                  <c:v>11.111111111111111</c:v>
                </c:pt>
                <c:pt idx="12">
                  <c:v>0</c:v>
                </c:pt>
                <c:pt idx="13">
                  <c:v>0</c:v>
                </c:pt>
                <c:pt idx="14">
                  <c:v>0</c:v>
                </c:pt>
                <c:pt idx="15">
                  <c:v>0</c:v>
                </c:pt>
              </c:numCache>
            </c:numRef>
          </c:val>
          <c:extLst>
            <c:ext xmlns:c16="http://schemas.microsoft.com/office/drawing/2014/chart" uri="{C3380CC4-5D6E-409C-BE32-E72D297353CC}">
              <c16:uniqueId val="{0000000F-674A-4F1E-84BD-A8D4F894A21D}"/>
            </c:ext>
          </c:extLst>
        </c:ser>
        <c:ser>
          <c:idx val="20"/>
          <c:order val="16"/>
          <c:tx>
            <c:strRef>
              <c:f>Entero!$BK$36</c:f>
              <c:strCache>
                <c:ptCount val="1"/>
                <c:pt idx="0">
                  <c:v>Ciprofloxacin</c:v>
                </c:pt>
              </c:strCache>
            </c:strRef>
          </c:tx>
          <c:spPr>
            <a:solidFill>
              <a:schemeClr val="accent4">
                <a:lumMod val="20000"/>
                <a:lumOff val="8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Entero!$BK$37:$BK$52</c:f>
              <c:numCache>
                <c:formatCode>0.00</c:formatCode>
                <c:ptCount val="16"/>
                <c:pt idx="0">
                  <c:v>53.333333333333336</c:v>
                </c:pt>
                <c:pt idx="1">
                  <c:v>0</c:v>
                </c:pt>
                <c:pt idx="2">
                  <c:v>14.444444444444445</c:v>
                </c:pt>
                <c:pt idx="3">
                  <c:v>7.7777777777777777</c:v>
                </c:pt>
                <c:pt idx="4">
                  <c:v>7.7777777777777777</c:v>
                </c:pt>
                <c:pt idx="5">
                  <c:v>11.111111111111111</c:v>
                </c:pt>
                <c:pt idx="6">
                  <c:v>5.5555555555555554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674A-4F1E-84BD-A8D4F894A21D}"/>
            </c:ext>
          </c:extLst>
        </c:ser>
        <c:ser>
          <c:idx val="21"/>
          <c:order val="17"/>
          <c:tx>
            <c:strRef>
              <c:f>Entero!$BL$36</c:f>
              <c:strCache>
                <c:ptCount val="1"/>
                <c:pt idx="0">
                  <c:v>Levofloxacin</c:v>
                </c:pt>
              </c:strCache>
            </c:strRef>
          </c:tx>
          <c:spPr>
            <a:solidFill>
              <a:schemeClr val="tx1">
                <a:lumMod val="50000"/>
                <a:lumOff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Entero!$BL$37:$BL$52</c:f>
              <c:numCache>
                <c:formatCode>0.00</c:formatCode>
                <c:ptCount val="16"/>
                <c:pt idx="0">
                  <c:v>55.555555555555557</c:v>
                </c:pt>
                <c:pt idx="1">
                  <c:v>0</c:v>
                </c:pt>
                <c:pt idx="2">
                  <c:v>0</c:v>
                </c:pt>
                <c:pt idx="3">
                  <c:v>14.444444444444445</c:v>
                </c:pt>
                <c:pt idx="4">
                  <c:v>10</c:v>
                </c:pt>
                <c:pt idx="5">
                  <c:v>11.111111111111111</c:v>
                </c:pt>
                <c:pt idx="6">
                  <c:v>4.4444444444444446</c:v>
                </c:pt>
                <c:pt idx="7">
                  <c:v>4.4444444444444446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674A-4F1E-84BD-A8D4F894A21D}"/>
            </c:ext>
          </c:extLst>
        </c:ser>
        <c:ser>
          <c:idx val="22"/>
          <c:order val="18"/>
          <c:tx>
            <c:strRef>
              <c:f>Entero!$BM$36</c:f>
              <c:strCache>
                <c:ptCount val="1"/>
                <c:pt idx="0">
                  <c:v>Moxifloxacin</c:v>
                </c:pt>
              </c:strCache>
            </c:strRef>
          </c:tx>
          <c:spPr>
            <a:solidFill>
              <a:srgbClr val="CCFF66"/>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Entero!$BM$37:$BM$52</c:f>
              <c:numCache>
                <c:formatCode>0.00</c:formatCode>
                <c:ptCount val="16"/>
                <c:pt idx="0">
                  <c:v>2.2222222222222223</c:v>
                </c:pt>
                <c:pt idx="1">
                  <c:v>0</c:v>
                </c:pt>
                <c:pt idx="2">
                  <c:v>7.7777777777777777</c:v>
                </c:pt>
                <c:pt idx="3">
                  <c:v>42.222222222222221</c:v>
                </c:pt>
                <c:pt idx="4">
                  <c:v>11.111111111111111</c:v>
                </c:pt>
                <c:pt idx="5">
                  <c:v>16.666666666666668</c:v>
                </c:pt>
                <c:pt idx="6">
                  <c:v>11.111111111111111</c:v>
                </c:pt>
                <c:pt idx="7">
                  <c:v>2.2222222222222223</c:v>
                </c:pt>
                <c:pt idx="8">
                  <c:v>6.666666666666667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674A-4F1E-84BD-A8D4F894A21D}"/>
            </c:ext>
          </c:extLst>
        </c:ser>
        <c:ser>
          <c:idx val="0"/>
          <c:order val="19"/>
          <c:tx>
            <c:strRef>
              <c:f>Entero!$BN$36</c:f>
              <c:strCache>
                <c:ptCount val="1"/>
                <c:pt idx="0">
                  <c:v>Doxycyclin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Entero!$BN$37:$BN$52</c:f>
              <c:numCache>
                <c:formatCode>0.00</c:formatCode>
                <c:ptCount val="16"/>
                <c:pt idx="0">
                  <c:v>0</c:v>
                </c:pt>
                <c:pt idx="1">
                  <c:v>0</c:v>
                </c:pt>
                <c:pt idx="2">
                  <c:v>2.2222222222222223</c:v>
                </c:pt>
                <c:pt idx="3">
                  <c:v>0</c:v>
                </c:pt>
                <c:pt idx="4">
                  <c:v>2.2222222222222223</c:v>
                </c:pt>
                <c:pt idx="5">
                  <c:v>3.3333333333333335</c:v>
                </c:pt>
                <c:pt idx="6">
                  <c:v>41.111111111111114</c:v>
                </c:pt>
                <c:pt idx="7">
                  <c:v>28.888888888888889</c:v>
                </c:pt>
                <c:pt idx="8">
                  <c:v>7.7777777777777777</c:v>
                </c:pt>
                <c:pt idx="9">
                  <c:v>7.7777777777777777</c:v>
                </c:pt>
                <c:pt idx="10">
                  <c:v>6.666666666666667</c:v>
                </c:pt>
                <c:pt idx="11">
                  <c:v>0</c:v>
                </c:pt>
                <c:pt idx="12">
                  <c:v>0</c:v>
                </c:pt>
                <c:pt idx="13">
                  <c:v>0</c:v>
                </c:pt>
                <c:pt idx="14">
                  <c:v>0</c:v>
                </c:pt>
                <c:pt idx="15">
                  <c:v>0</c:v>
                </c:pt>
              </c:numCache>
            </c:numRef>
          </c:val>
          <c:extLst>
            <c:ext xmlns:c16="http://schemas.microsoft.com/office/drawing/2014/chart" uri="{C3380CC4-5D6E-409C-BE32-E72D297353CC}">
              <c16:uniqueId val="{00000013-674A-4F1E-84BD-A8D4F894A21D}"/>
            </c:ext>
          </c:extLst>
        </c:ser>
        <c:ser>
          <c:idx val="1"/>
          <c:order val="20"/>
          <c:tx>
            <c:strRef>
              <c:f>Entero!$BO$36</c:f>
              <c:strCache>
                <c:ptCount val="1"/>
                <c:pt idx="0">
                  <c:v>Tigecyclin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Entero!$BO$37:$BO$52</c:f>
              <c:numCache>
                <c:formatCode>0.00</c:formatCode>
                <c:ptCount val="16"/>
                <c:pt idx="0">
                  <c:v>13.333333333333334</c:v>
                </c:pt>
                <c:pt idx="1">
                  <c:v>0</c:v>
                </c:pt>
                <c:pt idx="2">
                  <c:v>0</c:v>
                </c:pt>
                <c:pt idx="3">
                  <c:v>53.333333333333336</c:v>
                </c:pt>
                <c:pt idx="4">
                  <c:v>17.777777777777779</c:v>
                </c:pt>
                <c:pt idx="5">
                  <c:v>11.111111111111111</c:v>
                </c:pt>
                <c:pt idx="6">
                  <c:v>3.3333333333333335</c:v>
                </c:pt>
                <c:pt idx="7">
                  <c:v>0</c:v>
                </c:pt>
                <c:pt idx="8">
                  <c:v>0</c:v>
                </c:pt>
                <c:pt idx="9">
                  <c:v>1.1111111111111112</c:v>
                </c:pt>
                <c:pt idx="10">
                  <c:v>0</c:v>
                </c:pt>
                <c:pt idx="11">
                  <c:v>0</c:v>
                </c:pt>
                <c:pt idx="12">
                  <c:v>0</c:v>
                </c:pt>
                <c:pt idx="13">
                  <c:v>0</c:v>
                </c:pt>
                <c:pt idx="14">
                  <c:v>0</c:v>
                </c:pt>
                <c:pt idx="15">
                  <c:v>0</c:v>
                </c:pt>
              </c:numCache>
            </c:numRef>
          </c:val>
          <c:extLst>
            <c:ext xmlns:c16="http://schemas.microsoft.com/office/drawing/2014/chart" uri="{C3380CC4-5D6E-409C-BE32-E72D297353CC}">
              <c16:uniqueId val="{00000014-674A-4F1E-84BD-A8D4F894A21D}"/>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Candida!$AE$133</c:f>
              <c:strCache>
                <c:ptCount val="1"/>
                <c:pt idx="0">
                  <c:v>Amphotericin B</c:v>
                </c:pt>
              </c:strCache>
            </c:strRef>
          </c:tx>
          <c:spPr>
            <a:solidFill>
              <a:srgbClr val="00B05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Candida!$AE$134:$AE$149</c:f>
              <c:numCache>
                <c:formatCode>0.00</c:formatCode>
                <c:ptCount val="16"/>
                <c:pt idx="0">
                  <c:v>0</c:v>
                </c:pt>
                <c:pt idx="1">
                  <c:v>4</c:v>
                </c:pt>
                <c:pt idx="2">
                  <c:v>12</c:v>
                </c:pt>
                <c:pt idx="3">
                  <c:v>16</c:v>
                </c:pt>
                <c:pt idx="4">
                  <c:v>16</c:v>
                </c:pt>
                <c:pt idx="5">
                  <c:v>36</c:v>
                </c:pt>
                <c:pt idx="6">
                  <c:v>16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Candida!$AF$133</c:f>
              <c:strCache>
                <c:ptCount val="1"/>
                <c:pt idx="0">
                  <c:v>Fluconazol</c:v>
                </c:pt>
              </c:strCache>
            </c:strRef>
          </c:tx>
          <c:spPr>
            <a:solidFill>
              <a:srgbClr val="FF990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Candida!$AF$134:$AF$149</c:f>
              <c:numCache>
                <c:formatCode>0.00</c:formatCode>
                <c:ptCount val="16"/>
                <c:pt idx="0">
                  <c:v>0</c:v>
                </c:pt>
                <c:pt idx="1">
                  <c:v>0</c:v>
                </c:pt>
                <c:pt idx="2">
                  <c:v>0</c:v>
                </c:pt>
                <c:pt idx="3">
                  <c:v>0</c:v>
                </c:pt>
                <c:pt idx="4">
                  <c:v>8</c:v>
                </c:pt>
                <c:pt idx="5">
                  <c:v>24</c:v>
                </c:pt>
                <c:pt idx="6">
                  <c:v>24</c:v>
                </c:pt>
                <c:pt idx="7">
                  <c:v>20</c:v>
                </c:pt>
                <c:pt idx="8">
                  <c:v>16</c:v>
                </c:pt>
                <c:pt idx="9">
                  <c:v>8</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Candida!$AG$133</c:f>
              <c:strCache>
                <c:ptCount val="1"/>
                <c:pt idx="0">
                  <c:v>Posaconazol</c:v>
                </c:pt>
              </c:strCache>
            </c:strRef>
          </c:tx>
          <c:spPr>
            <a:solidFill>
              <a:srgbClr val="FFFF99"/>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Candida!$AG$134:$AG$149</c:f>
              <c:numCache>
                <c:formatCode>0.00</c:formatCode>
                <c:ptCount val="16"/>
                <c:pt idx="0">
                  <c:v>41.666666666666664</c:v>
                </c:pt>
                <c:pt idx="1">
                  <c:v>25</c:v>
                </c:pt>
                <c:pt idx="2">
                  <c:v>16.666666666666668</c:v>
                </c:pt>
                <c:pt idx="3">
                  <c:v>16.666666666666668</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Candida!$AH$133</c:f>
              <c:strCache>
                <c:ptCount val="1"/>
                <c:pt idx="0">
                  <c:v>Voriconazol</c:v>
                </c:pt>
              </c:strCache>
            </c:strRef>
          </c:tx>
          <c:spPr>
            <a:solidFill>
              <a:srgbClr val="FF000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Candida!$AH$134:$AH$149</c:f>
              <c:numCache>
                <c:formatCode>0.00</c:formatCode>
                <c:ptCount val="16"/>
                <c:pt idx="0">
                  <c:v>23.076923076923077</c:v>
                </c:pt>
                <c:pt idx="1">
                  <c:v>46.153846153846153</c:v>
                </c:pt>
                <c:pt idx="2">
                  <c:v>23.076923076923077</c:v>
                </c:pt>
                <c:pt idx="3">
                  <c:v>7.6923076923076925</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Candida!$AI$133</c:f>
              <c:strCache>
                <c:ptCount val="1"/>
                <c:pt idx="0">
                  <c:v>Caspofungin</c:v>
                </c:pt>
              </c:strCache>
            </c:strRef>
          </c:tx>
          <c:spPr>
            <a:solidFill>
              <a:srgbClr val="CC00CC"/>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Candida!$AI$134:$AI$149</c:f>
              <c:numCache>
                <c:formatCode>0.00</c:formatCode>
                <c:ptCount val="16"/>
                <c:pt idx="0">
                  <c:v>0</c:v>
                </c:pt>
                <c:pt idx="1">
                  <c:v>0</c:v>
                </c:pt>
                <c:pt idx="2">
                  <c:v>4.166666666666667</c:v>
                </c:pt>
                <c:pt idx="3">
                  <c:v>16.666666666666668</c:v>
                </c:pt>
                <c:pt idx="4">
                  <c:v>33.333333333333336</c:v>
                </c:pt>
                <c:pt idx="5">
                  <c:v>25</c:v>
                </c:pt>
                <c:pt idx="6">
                  <c:v>8.3333333333333339</c:v>
                </c:pt>
                <c:pt idx="7">
                  <c:v>8.3333333333333339</c:v>
                </c:pt>
                <c:pt idx="8">
                  <c:v>0</c:v>
                </c:pt>
                <c:pt idx="9">
                  <c:v>4.166666666666667</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Candida!$AJ$133</c:f>
              <c:strCache>
                <c:ptCount val="1"/>
                <c:pt idx="0">
                  <c:v>Anidulafungin</c:v>
                </c:pt>
              </c:strCache>
            </c:strRef>
          </c:tx>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Candida!$AJ$134:$AJ$149</c:f>
              <c:numCache>
                <c:formatCode>0.00</c:formatCode>
                <c:ptCount val="16"/>
                <c:pt idx="0">
                  <c:v>8</c:v>
                </c:pt>
                <c:pt idx="1">
                  <c:v>4</c:v>
                </c:pt>
                <c:pt idx="2">
                  <c:v>0</c:v>
                </c:pt>
                <c:pt idx="3">
                  <c:v>20</c:v>
                </c:pt>
                <c:pt idx="4">
                  <c:v>24</c:v>
                </c:pt>
                <c:pt idx="5">
                  <c:v>16</c:v>
                </c:pt>
                <c:pt idx="6">
                  <c:v>12</c:v>
                </c:pt>
                <c:pt idx="7">
                  <c:v>4</c:v>
                </c:pt>
                <c:pt idx="8">
                  <c:v>4</c:v>
                </c:pt>
                <c:pt idx="9">
                  <c:v>0</c:v>
                </c:pt>
                <c:pt idx="10">
                  <c:v>8</c:v>
                </c:pt>
                <c:pt idx="11">
                  <c:v>0</c:v>
                </c:pt>
                <c:pt idx="12">
                  <c:v>0</c:v>
                </c:pt>
                <c:pt idx="13">
                  <c:v>0</c:v>
                </c:pt>
                <c:pt idx="14">
                  <c:v>0</c:v>
                </c:pt>
                <c:pt idx="15">
                  <c:v>0</c:v>
                </c:pt>
              </c:numCache>
            </c:numRef>
          </c:val>
          <c:extLst>
            <c:ext xmlns:c16="http://schemas.microsoft.com/office/drawing/2014/chart" uri="{C3380CC4-5D6E-409C-BE32-E72D297353CC}">
              <c16:uniqueId val="{00000000-7FFD-400B-91E4-8B2A50DC87E6}"/>
            </c:ext>
          </c:extLst>
        </c:ser>
        <c:dLbls>
          <c:showLegendKey val="0"/>
          <c:showVal val="0"/>
          <c:showCatName val="0"/>
          <c:showSerName val="0"/>
          <c:showPercent val="0"/>
          <c:showBubbleSize val="0"/>
        </c:dLbls>
        <c:gapWidth val="150"/>
        <c:shape val="box"/>
        <c:axId val="39462016"/>
        <c:axId val="39463936"/>
        <c:axId val="39267392"/>
      </c:bar3DChart>
      <c:catAx>
        <c:axId val="3946201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463936"/>
        <c:crosses val="autoZero"/>
        <c:auto val="1"/>
        <c:lblAlgn val="ctr"/>
        <c:lblOffset val="100"/>
        <c:tickLblSkip val="1"/>
        <c:noMultiLvlLbl val="0"/>
      </c:catAx>
      <c:valAx>
        <c:axId val="39463936"/>
        <c:scaling>
          <c:orientation val="minMax"/>
        </c:scaling>
        <c:delete val="0"/>
        <c:axPos val="l"/>
        <c:majorGridlines/>
        <c:numFmt formatCode="0.00" sourceLinked="1"/>
        <c:majorTickMark val="out"/>
        <c:minorTickMark val="none"/>
        <c:tickLblPos val="nextTo"/>
        <c:crossAx val="39462016"/>
        <c:crossesAt val="1"/>
        <c:crossBetween val="between"/>
      </c:valAx>
      <c:serAx>
        <c:axId val="3926739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46393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Candida!$AE$163</c:f>
              <c:strCache>
                <c:ptCount val="1"/>
                <c:pt idx="0">
                  <c:v>Amphotericin B</c:v>
                </c:pt>
              </c:strCache>
            </c:strRef>
          </c:tx>
          <c:spPr>
            <a:solidFill>
              <a:srgbClr val="00B05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Candida!$AE$164:$AE$179</c:f>
              <c:numCache>
                <c:formatCode>0.00</c:formatCode>
                <c:ptCount val="16"/>
                <c:pt idx="0">
                  <c:v>0</c:v>
                </c:pt>
                <c:pt idx="1">
                  <c:v>4.166666666666667</c:v>
                </c:pt>
                <c:pt idx="2">
                  <c:v>8.3333333333333339</c:v>
                </c:pt>
                <c:pt idx="3">
                  <c:v>33.333333333333336</c:v>
                </c:pt>
                <c:pt idx="4">
                  <c:v>25</c:v>
                </c:pt>
                <c:pt idx="5">
                  <c:v>20.833333333333332</c:v>
                </c:pt>
                <c:pt idx="6">
                  <c:v>8.3333333333333339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Candida!$AF$163</c:f>
              <c:strCache>
                <c:ptCount val="1"/>
                <c:pt idx="0">
                  <c:v>Fluconazol</c:v>
                </c:pt>
              </c:strCache>
            </c:strRef>
          </c:tx>
          <c:spPr>
            <a:solidFill>
              <a:srgbClr val="FF990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Candida!$AF$164:$AF$179</c:f>
              <c:numCache>
                <c:formatCode>0.00</c:formatCode>
                <c:ptCount val="16"/>
                <c:pt idx="0">
                  <c:v>0</c:v>
                </c:pt>
                <c:pt idx="1">
                  <c:v>0</c:v>
                </c:pt>
                <c:pt idx="2">
                  <c:v>0</c:v>
                </c:pt>
                <c:pt idx="3">
                  <c:v>0</c:v>
                </c:pt>
                <c:pt idx="4">
                  <c:v>8.3333333333333339</c:v>
                </c:pt>
                <c:pt idx="5">
                  <c:v>4.166666666666667</c:v>
                </c:pt>
                <c:pt idx="6">
                  <c:v>25</c:v>
                </c:pt>
                <c:pt idx="7">
                  <c:v>29.166666666666668</c:v>
                </c:pt>
                <c:pt idx="8">
                  <c:v>20.833333333333332</c:v>
                </c:pt>
                <c:pt idx="9">
                  <c:v>4.166666666666667</c:v>
                </c:pt>
                <c:pt idx="10">
                  <c:v>4.166666666666667</c:v>
                </c:pt>
                <c:pt idx="11">
                  <c:v>0</c:v>
                </c:pt>
                <c:pt idx="12">
                  <c:v>0</c:v>
                </c:pt>
                <c:pt idx="13">
                  <c:v>0</c:v>
                </c:pt>
                <c:pt idx="14">
                  <c:v>4.166666666666667</c:v>
                </c:pt>
                <c:pt idx="15">
                  <c:v>0</c:v>
                </c:pt>
              </c:numCache>
            </c:numRef>
          </c:val>
          <c:extLst>
            <c:ext xmlns:c16="http://schemas.microsoft.com/office/drawing/2014/chart" uri="{C3380CC4-5D6E-409C-BE32-E72D297353CC}">
              <c16:uniqueId val="{00000001-F850-48D7-8D8B-3EA731BF1F48}"/>
            </c:ext>
          </c:extLst>
        </c:ser>
        <c:ser>
          <c:idx val="3"/>
          <c:order val="2"/>
          <c:tx>
            <c:strRef>
              <c:f>Candida!$AG$163</c:f>
              <c:strCache>
                <c:ptCount val="1"/>
                <c:pt idx="0">
                  <c:v>Posaconazol</c:v>
                </c:pt>
              </c:strCache>
            </c:strRef>
          </c:tx>
          <c:spPr>
            <a:solidFill>
              <a:srgbClr val="FFFF99"/>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Candida!$AG$164:$AG$179</c:f>
              <c:numCache>
                <c:formatCode>0.00</c:formatCode>
                <c:ptCount val="16"/>
                <c:pt idx="0">
                  <c:v>28.571428571428573</c:v>
                </c:pt>
                <c:pt idx="1">
                  <c:v>23.80952380952381</c:v>
                </c:pt>
                <c:pt idx="2">
                  <c:v>33.333333333333336</c:v>
                </c:pt>
                <c:pt idx="3">
                  <c:v>4.7619047619047619</c:v>
                </c:pt>
                <c:pt idx="4">
                  <c:v>4.7619047619047619</c:v>
                </c:pt>
                <c:pt idx="5">
                  <c:v>0</c:v>
                </c:pt>
                <c:pt idx="6">
                  <c:v>0</c:v>
                </c:pt>
                <c:pt idx="7">
                  <c:v>0</c:v>
                </c:pt>
                <c:pt idx="8">
                  <c:v>0</c:v>
                </c:pt>
                <c:pt idx="9">
                  <c:v>0</c:v>
                </c:pt>
                <c:pt idx="10">
                  <c:v>4.7619047619047619</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Candida!$AH$163</c:f>
              <c:strCache>
                <c:ptCount val="1"/>
                <c:pt idx="0">
                  <c:v>Voriconazol</c:v>
                </c:pt>
              </c:strCache>
            </c:strRef>
          </c:tx>
          <c:spPr>
            <a:solidFill>
              <a:srgbClr val="FF000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Candida!$AH$164:$AH$179</c:f>
              <c:numCache>
                <c:formatCode>0.00</c:formatCode>
                <c:ptCount val="16"/>
                <c:pt idx="0">
                  <c:v>9.0909090909090917</c:v>
                </c:pt>
                <c:pt idx="1">
                  <c:v>27.272727272727273</c:v>
                </c:pt>
                <c:pt idx="2">
                  <c:v>45.454545454545453</c:v>
                </c:pt>
                <c:pt idx="3">
                  <c:v>13.636363636363637</c:v>
                </c:pt>
                <c:pt idx="4">
                  <c:v>0</c:v>
                </c:pt>
                <c:pt idx="5">
                  <c:v>0</c:v>
                </c:pt>
                <c:pt idx="6">
                  <c:v>0</c:v>
                </c:pt>
                <c:pt idx="7">
                  <c:v>0</c:v>
                </c:pt>
                <c:pt idx="8">
                  <c:v>0</c:v>
                </c:pt>
                <c:pt idx="9">
                  <c:v>0</c:v>
                </c:pt>
                <c:pt idx="10">
                  <c:v>4.5454545454545459</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Candida!$AI$163</c:f>
              <c:strCache>
                <c:ptCount val="1"/>
                <c:pt idx="0">
                  <c:v>Caspofungin</c:v>
                </c:pt>
              </c:strCache>
            </c:strRef>
          </c:tx>
          <c:spPr>
            <a:solidFill>
              <a:srgbClr val="CC00CC"/>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Candida!$AI$164:$AI$179</c:f>
              <c:numCache>
                <c:formatCode>0.00</c:formatCode>
                <c:ptCount val="16"/>
                <c:pt idx="0">
                  <c:v>0</c:v>
                </c:pt>
                <c:pt idx="1">
                  <c:v>4.3478260869565215</c:v>
                </c:pt>
                <c:pt idx="2">
                  <c:v>26.086956521739129</c:v>
                </c:pt>
                <c:pt idx="3">
                  <c:v>34.782608695652172</c:v>
                </c:pt>
                <c:pt idx="4">
                  <c:v>21.739130434782609</c:v>
                </c:pt>
                <c:pt idx="5">
                  <c:v>13.043478260869565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Candida!$AJ$163</c:f>
              <c:strCache>
                <c:ptCount val="1"/>
                <c:pt idx="0">
                  <c:v>Anidulafungin</c:v>
                </c:pt>
              </c:strCache>
            </c:strRef>
          </c:tx>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Candida!$AJ$164:$AJ$179</c:f>
              <c:numCache>
                <c:formatCode>0.00</c:formatCode>
                <c:ptCount val="16"/>
                <c:pt idx="0">
                  <c:v>54.166666666666664</c:v>
                </c:pt>
                <c:pt idx="1">
                  <c:v>37.5</c:v>
                </c:pt>
                <c:pt idx="2">
                  <c:v>4.166666666666667</c:v>
                </c:pt>
                <c:pt idx="3">
                  <c:v>4.166666666666667</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BBAB-4913-A4C6-9BDA28536B52}"/>
            </c:ext>
          </c:extLst>
        </c:ser>
        <c:dLbls>
          <c:showLegendKey val="0"/>
          <c:showVal val="0"/>
          <c:showCatName val="0"/>
          <c:showSerName val="0"/>
          <c:showPercent val="0"/>
          <c:showBubbleSize val="0"/>
        </c:dLbls>
        <c:gapWidth val="150"/>
        <c:shape val="box"/>
        <c:axId val="39516416"/>
        <c:axId val="39526784"/>
        <c:axId val="39467648"/>
      </c:bar3DChart>
      <c:catAx>
        <c:axId val="3951641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526784"/>
        <c:crosses val="autoZero"/>
        <c:auto val="1"/>
        <c:lblAlgn val="ctr"/>
        <c:lblOffset val="100"/>
        <c:tickLblSkip val="1"/>
        <c:noMultiLvlLbl val="0"/>
      </c:catAx>
      <c:valAx>
        <c:axId val="39526784"/>
        <c:scaling>
          <c:orientation val="minMax"/>
        </c:scaling>
        <c:delete val="0"/>
        <c:axPos val="l"/>
        <c:majorGridlines/>
        <c:numFmt formatCode="0.00" sourceLinked="1"/>
        <c:majorTickMark val="out"/>
        <c:minorTickMark val="none"/>
        <c:tickLblPos val="nextTo"/>
        <c:crossAx val="39516416"/>
        <c:crossesAt val="1"/>
        <c:crossBetween val="between"/>
      </c:valAx>
      <c:serAx>
        <c:axId val="3946764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52678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Asp!$AE$4</c:f>
              <c:strCache>
                <c:ptCount val="1"/>
                <c:pt idx="0">
                  <c:v>Amphotericin B</c:v>
                </c:pt>
              </c:strCache>
            </c:strRef>
          </c:tx>
          <c:spPr>
            <a:solidFill>
              <a:srgbClr val="00B05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Asp!$AE$5:$AE$20</c:f>
              <c:numCache>
                <c:formatCode>0.00</c:formatCode>
                <c:ptCount val="16"/>
                <c:pt idx="0">
                  <c:v>0</c:v>
                </c:pt>
                <c:pt idx="1">
                  <c:v>3.7037037037037037</c:v>
                </c:pt>
                <c:pt idx="2">
                  <c:v>12.962962962962964</c:v>
                </c:pt>
                <c:pt idx="3">
                  <c:v>38.888888888888886</c:v>
                </c:pt>
                <c:pt idx="4">
                  <c:v>20.37037037037037</c:v>
                </c:pt>
                <c:pt idx="5">
                  <c:v>9.2592592592592595</c:v>
                </c:pt>
                <c:pt idx="6">
                  <c:v>5.5555555555555554</c:v>
                </c:pt>
                <c:pt idx="7">
                  <c:v>7.4074074074074074</c:v>
                </c:pt>
                <c:pt idx="8">
                  <c:v>0</c:v>
                </c:pt>
                <c:pt idx="9">
                  <c:v>0</c:v>
                </c:pt>
                <c:pt idx="10">
                  <c:v>0</c:v>
                </c:pt>
                <c:pt idx="11">
                  <c:v>0</c:v>
                </c:pt>
                <c:pt idx="12">
                  <c:v>1.8518518518518519</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Asp!$AF$4</c:f>
              <c:strCache>
                <c:ptCount val="1"/>
                <c:pt idx="0">
                  <c:v>Posaconazol</c:v>
                </c:pt>
              </c:strCache>
            </c:strRef>
          </c:tx>
          <c:spPr>
            <a:solidFill>
              <a:srgbClr val="FF990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Asp!$AF$5:$AF$20</c:f>
              <c:numCache>
                <c:formatCode>0.00</c:formatCode>
                <c:ptCount val="16"/>
                <c:pt idx="0">
                  <c:v>0</c:v>
                </c:pt>
                <c:pt idx="1">
                  <c:v>0</c:v>
                </c:pt>
                <c:pt idx="2">
                  <c:v>22.222222222222221</c:v>
                </c:pt>
                <c:pt idx="3">
                  <c:v>66.666666666666671</c:v>
                </c:pt>
                <c:pt idx="4">
                  <c:v>9.2592592592592595</c:v>
                </c:pt>
                <c:pt idx="5">
                  <c:v>1.8518518518518519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Asp!$AG$4</c:f>
              <c:strCache>
                <c:ptCount val="1"/>
                <c:pt idx="0">
                  <c:v>Voriconazol</c:v>
                </c:pt>
              </c:strCache>
            </c:strRef>
          </c:tx>
          <c:spPr>
            <a:solidFill>
              <a:srgbClr val="FFFF99"/>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Asp!$AG$5:$AG$20</c:f>
              <c:numCache>
                <c:formatCode>0.00</c:formatCode>
                <c:ptCount val="16"/>
                <c:pt idx="0">
                  <c:v>0</c:v>
                </c:pt>
                <c:pt idx="1">
                  <c:v>9.2592592592592595</c:v>
                </c:pt>
                <c:pt idx="2">
                  <c:v>14.814814814814815</c:v>
                </c:pt>
                <c:pt idx="3">
                  <c:v>55.555555555555557</c:v>
                </c:pt>
                <c:pt idx="4">
                  <c:v>18.518518518518519</c:v>
                </c:pt>
                <c:pt idx="5">
                  <c:v>1.8518518518518519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Asp!$AH$4</c:f>
              <c:strCache>
                <c:ptCount val="1"/>
                <c:pt idx="0">
                  <c:v>Caspofungin</c:v>
                </c:pt>
              </c:strCache>
            </c:strRef>
          </c:tx>
          <c:spPr>
            <a:solidFill>
              <a:srgbClr val="FF000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Asp!$AH$5:$AH$20</c:f>
              <c:numCache>
                <c:formatCode>0.00</c:formatCode>
                <c:ptCount val="16"/>
                <c:pt idx="0">
                  <c:v>0</c:v>
                </c:pt>
                <c:pt idx="1">
                  <c:v>11.111111111111111</c:v>
                </c:pt>
                <c:pt idx="2">
                  <c:v>31.481481481481481</c:v>
                </c:pt>
                <c:pt idx="3">
                  <c:v>51.851851851851855</c:v>
                </c:pt>
                <c:pt idx="4">
                  <c:v>3.7037037037037037</c:v>
                </c:pt>
                <c:pt idx="5">
                  <c:v>1.8518518518518519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0"/>
          <c:order val="4"/>
          <c:tx>
            <c:strRef>
              <c:f>Asp!$AI$4</c:f>
              <c:strCache>
                <c:ptCount val="1"/>
                <c:pt idx="0">
                  <c:v>Anidulafungin</c:v>
                </c:pt>
              </c:strCache>
            </c:strRef>
          </c:tx>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Asp!$AI$5:$AI$20</c:f>
              <c:numCache>
                <c:formatCode>0.00</c:formatCode>
                <c:ptCount val="16"/>
                <c:pt idx="0">
                  <c:v>0</c:v>
                </c:pt>
                <c:pt idx="1">
                  <c:v>100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D8A4-4B58-8F45-96DB7D2E8E3F}"/>
            </c:ext>
          </c:extLst>
        </c:ser>
        <c:ser>
          <c:idx val="5"/>
          <c:order val="5"/>
          <c:tx>
            <c:strRef>
              <c:f>Asp!$AJ$4</c:f>
              <c:strCache>
                <c:ptCount val="1"/>
                <c:pt idx="0">
                  <c:v>Isavuconazol</c:v>
                </c:pt>
              </c:strCache>
            </c:strRef>
          </c:tx>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Asp!$AJ$5:$AJ$20</c:f>
              <c:numCache>
                <c:formatCode>0.00</c:formatCode>
                <c:ptCount val="16"/>
                <c:pt idx="0">
                  <c:v>0</c:v>
                </c:pt>
                <c:pt idx="1">
                  <c:v>3.7735849056603774</c:v>
                </c:pt>
                <c:pt idx="2">
                  <c:v>16.981132075471699</c:v>
                </c:pt>
                <c:pt idx="3">
                  <c:v>52.830188679245282</c:v>
                </c:pt>
                <c:pt idx="4">
                  <c:v>22.641509433962263</c:v>
                </c:pt>
                <c:pt idx="5">
                  <c:v>3.7735849056603774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D8A4-4B58-8F45-96DB7D2E8E3F}"/>
            </c:ext>
          </c:extLst>
        </c:ser>
        <c:dLbls>
          <c:showLegendKey val="0"/>
          <c:showVal val="0"/>
          <c:showCatName val="0"/>
          <c:showSerName val="0"/>
          <c:showPercent val="0"/>
          <c:showBubbleSize val="0"/>
        </c:dLbls>
        <c:gapWidth val="150"/>
        <c:shape val="box"/>
        <c:axId val="38739328"/>
        <c:axId val="38745600"/>
        <c:axId val="39524992"/>
      </c:bar3DChart>
      <c:catAx>
        <c:axId val="3873932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8745600"/>
        <c:crosses val="autoZero"/>
        <c:auto val="1"/>
        <c:lblAlgn val="ctr"/>
        <c:lblOffset val="100"/>
        <c:tickLblSkip val="1"/>
        <c:noMultiLvlLbl val="0"/>
      </c:catAx>
      <c:valAx>
        <c:axId val="38745600"/>
        <c:scaling>
          <c:orientation val="minMax"/>
        </c:scaling>
        <c:delete val="0"/>
        <c:axPos val="l"/>
        <c:majorGridlines/>
        <c:numFmt formatCode="0.00" sourceLinked="1"/>
        <c:majorTickMark val="out"/>
        <c:minorTickMark val="none"/>
        <c:tickLblPos val="nextTo"/>
        <c:crossAx val="38739328"/>
        <c:crossesAt val="1"/>
        <c:crossBetween val="between"/>
      </c:valAx>
      <c:serAx>
        <c:axId val="3952499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874560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c:f>
              <c:strCache>
                <c:ptCount val="1"/>
                <c:pt idx="0">
                  <c:v>Ampicillin</c:v>
                </c:pt>
              </c:strCache>
            </c:strRef>
          </c:tx>
          <c:spPr>
            <a:solidFill>
              <a:srgbClr val="FFCC99"/>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Entero!$AU$4:$AU$19</c:f>
              <c:numCache>
                <c:formatCode>0.00</c:formatCode>
                <c:ptCount val="16"/>
                <c:pt idx="0">
                  <c:v>0</c:v>
                </c:pt>
                <c:pt idx="1">
                  <c:v>0</c:v>
                </c:pt>
                <c:pt idx="2">
                  <c:v>0</c:v>
                </c:pt>
                <c:pt idx="3">
                  <c:v>0</c:v>
                </c:pt>
                <c:pt idx="4">
                  <c:v>0</c:v>
                </c:pt>
                <c:pt idx="5">
                  <c:v>0</c:v>
                </c:pt>
                <c:pt idx="6">
                  <c:v>2.5</c:v>
                </c:pt>
                <c:pt idx="7">
                  <c:v>2.5</c:v>
                </c:pt>
                <c:pt idx="8">
                  <c:v>15</c:v>
                </c:pt>
                <c:pt idx="9">
                  <c:v>5</c:v>
                </c:pt>
                <c:pt idx="10">
                  <c:v>12.5</c:v>
                </c:pt>
                <c:pt idx="11">
                  <c:v>10</c:v>
                </c:pt>
                <c:pt idx="12">
                  <c:v>52.5</c:v>
                </c:pt>
                <c:pt idx="13">
                  <c:v>0</c:v>
                </c:pt>
                <c:pt idx="14">
                  <c:v>0</c:v>
                </c:pt>
                <c:pt idx="15">
                  <c:v>0</c:v>
                </c:pt>
              </c:numCache>
            </c:numRef>
          </c:val>
          <c:extLst>
            <c:ext xmlns:c16="http://schemas.microsoft.com/office/drawing/2014/chart" uri="{C3380CC4-5D6E-409C-BE32-E72D297353CC}">
              <c16:uniqueId val="{00000000-7177-4C6A-A52C-B71DE240A5A1}"/>
            </c:ext>
          </c:extLst>
        </c:ser>
        <c:ser>
          <c:idx val="4"/>
          <c:order val="1"/>
          <c:tx>
            <c:strRef>
              <c:f>Entero!$AV$3</c:f>
              <c:strCache>
                <c:ptCount val="1"/>
                <c:pt idx="0">
                  <c:v>Ampicillin/ Sulbactam</c:v>
                </c:pt>
              </c:strCache>
            </c:strRef>
          </c:tx>
          <c:spPr>
            <a:solidFill>
              <a:srgbClr val="FFFF00"/>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Entero!$AV$4:$AV$19</c:f>
              <c:numCache>
                <c:formatCode>0.00</c:formatCode>
                <c:ptCount val="16"/>
                <c:pt idx="0">
                  <c:v>0</c:v>
                </c:pt>
                <c:pt idx="1">
                  <c:v>0</c:v>
                </c:pt>
                <c:pt idx="2">
                  <c:v>0</c:v>
                </c:pt>
                <c:pt idx="3">
                  <c:v>2.4390243902439024</c:v>
                </c:pt>
                <c:pt idx="4">
                  <c:v>0</c:v>
                </c:pt>
                <c:pt idx="5">
                  <c:v>4.8780487804878048</c:v>
                </c:pt>
                <c:pt idx="6">
                  <c:v>14.634146341463415</c:v>
                </c:pt>
                <c:pt idx="7">
                  <c:v>19.512195121951219</c:v>
                </c:pt>
                <c:pt idx="8">
                  <c:v>7.3170731707317076</c:v>
                </c:pt>
                <c:pt idx="9">
                  <c:v>2.4390243902439024</c:v>
                </c:pt>
                <c:pt idx="10">
                  <c:v>4.8780487804878048</c:v>
                </c:pt>
                <c:pt idx="11">
                  <c:v>0</c:v>
                </c:pt>
                <c:pt idx="12">
                  <c:v>43.902439024390247</c:v>
                </c:pt>
                <c:pt idx="13">
                  <c:v>0</c:v>
                </c:pt>
                <c:pt idx="14">
                  <c:v>0</c:v>
                </c:pt>
                <c:pt idx="15">
                  <c:v>0</c:v>
                </c:pt>
              </c:numCache>
            </c:numRef>
          </c:val>
          <c:extLst>
            <c:ext xmlns:c16="http://schemas.microsoft.com/office/drawing/2014/chart" uri="{C3380CC4-5D6E-409C-BE32-E72D297353CC}">
              <c16:uniqueId val="{00000001-7177-4C6A-A52C-B71DE240A5A1}"/>
            </c:ext>
          </c:extLst>
        </c:ser>
        <c:ser>
          <c:idx val="5"/>
          <c:order val="2"/>
          <c:tx>
            <c:strRef>
              <c:f>Entero!$AW$3</c:f>
              <c:strCache>
                <c:ptCount val="1"/>
                <c:pt idx="0">
                  <c:v>Piperacillin</c:v>
                </c:pt>
              </c:strCache>
            </c:strRef>
          </c:tx>
          <c:spPr>
            <a:solidFill>
              <a:srgbClr val="660066"/>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Entero!$AW$4:$AW$19</c:f>
              <c:numCache>
                <c:formatCode>0.00</c:formatCode>
                <c:ptCount val="16"/>
                <c:pt idx="0">
                  <c:v>0</c:v>
                </c:pt>
                <c:pt idx="1">
                  <c:v>0</c:v>
                </c:pt>
                <c:pt idx="2">
                  <c:v>0</c:v>
                </c:pt>
                <c:pt idx="3">
                  <c:v>0</c:v>
                </c:pt>
                <c:pt idx="4">
                  <c:v>0</c:v>
                </c:pt>
                <c:pt idx="5">
                  <c:v>0</c:v>
                </c:pt>
                <c:pt idx="6">
                  <c:v>7.3170731707317076</c:v>
                </c:pt>
                <c:pt idx="7">
                  <c:v>41.463414634146339</c:v>
                </c:pt>
                <c:pt idx="8">
                  <c:v>4.8780487804878048</c:v>
                </c:pt>
                <c:pt idx="9">
                  <c:v>2.4390243902439024</c:v>
                </c:pt>
                <c:pt idx="10">
                  <c:v>0</c:v>
                </c:pt>
                <c:pt idx="11">
                  <c:v>2.4390243902439024</c:v>
                </c:pt>
                <c:pt idx="12">
                  <c:v>12.195121951219512</c:v>
                </c:pt>
                <c:pt idx="13">
                  <c:v>29.26829268292683</c:v>
                </c:pt>
                <c:pt idx="14">
                  <c:v>0</c:v>
                </c:pt>
                <c:pt idx="15">
                  <c:v>0</c:v>
                </c:pt>
              </c:numCache>
            </c:numRef>
          </c:val>
          <c:extLst>
            <c:ext xmlns:c16="http://schemas.microsoft.com/office/drawing/2014/chart" uri="{C3380CC4-5D6E-409C-BE32-E72D297353CC}">
              <c16:uniqueId val="{00000002-7177-4C6A-A52C-B71DE240A5A1}"/>
            </c:ext>
          </c:extLst>
        </c:ser>
        <c:ser>
          <c:idx val="6"/>
          <c:order val="3"/>
          <c:tx>
            <c:strRef>
              <c:f>Entero!$AX$3</c:f>
              <c:strCache>
                <c:ptCount val="1"/>
                <c:pt idx="0">
                  <c:v>Piperacillin/ Tazobactam</c:v>
                </c:pt>
              </c:strCache>
            </c:strRef>
          </c:tx>
          <c:spPr>
            <a:solidFill>
              <a:srgbClr val="CC00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Entero!$AX$4:$AX$19</c:f>
              <c:numCache>
                <c:formatCode>0.00</c:formatCode>
                <c:ptCount val="16"/>
                <c:pt idx="0">
                  <c:v>0</c:v>
                </c:pt>
                <c:pt idx="1">
                  <c:v>0</c:v>
                </c:pt>
                <c:pt idx="2">
                  <c:v>0</c:v>
                </c:pt>
                <c:pt idx="3">
                  <c:v>0</c:v>
                </c:pt>
                <c:pt idx="4">
                  <c:v>2.4390243902439024</c:v>
                </c:pt>
                <c:pt idx="5">
                  <c:v>0</c:v>
                </c:pt>
                <c:pt idx="6">
                  <c:v>19.512195121951219</c:v>
                </c:pt>
                <c:pt idx="7">
                  <c:v>39.024390243902438</c:v>
                </c:pt>
                <c:pt idx="8">
                  <c:v>2.4390243902439024</c:v>
                </c:pt>
                <c:pt idx="9">
                  <c:v>9.7560975609756095</c:v>
                </c:pt>
                <c:pt idx="10">
                  <c:v>2.4390243902439024</c:v>
                </c:pt>
                <c:pt idx="11">
                  <c:v>12.195121951219512</c:v>
                </c:pt>
                <c:pt idx="12">
                  <c:v>4.8780487804878048</c:v>
                </c:pt>
                <c:pt idx="13">
                  <c:v>7.3170731707317076</c:v>
                </c:pt>
                <c:pt idx="14">
                  <c:v>0</c:v>
                </c:pt>
                <c:pt idx="15">
                  <c:v>0</c:v>
                </c:pt>
              </c:numCache>
            </c:numRef>
          </c:val>
          <c:extLst>
            <c:ext xmlns:c16="http://schemas.microsoft.com/office/drawing/2014/chart" uri="{C3380CC4-5D6E-409C-BE32-E72D297353CC}">
              <c16:uniqueId val="{00000003-7177-4C6A-A52C-B71DE240A5A1}"/>
            </c:ext>
          </c:extLst>
        </c:ser>
        <c:ser>
          <c:idx val="7"/>
          <c:order val="4"/>
          <c:tx>
            <c:strRef>
              <c:f>Entero!$AY$3</c:f>
              <c:strCache>
                <c:ptCount val="1"/>
                <c:pt idx="0">
                  <c:v>Aztreonam</c:v>
                </c:pt>
              </c:strCache>
            </c:strRef>
          </c:tx>
          <c:spPr>
            <a:solidFill>
              <a:srgbClr val="FF66FF"/>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Entero!$AY$4:$AY$19</c:f>
              <c:numCache>
                <c:formatCode>0.00</c:formatCode>
                <c:ptCount val="16"/>
                <c:pt idx="0">
                  <c:v>0</c:v>
                </c:pt>
                <c:pt idx="1">
                  <c:v>0</c:v>
                </c:pt>
                <c:pt idx="2">
                  <c:v>0</c:v>
                </c:pt>
                <c:pt idx="3">
                  <c:v>60.975609756097562</c:v>
                </c:pt>
                <c:pt idx="4">
                  <c:v>0</c:v>
                </c:pt>
                <c:pt idx="5">
                  <c:v>2.4390243902439024</c:v>
                </c:pt>
                <c:pt idx="6">
                  <c:v>0</c:v>
                </c:pt>
                <c:pt idx="7">
                  <c:v>0</c:v>
                </c:pt>
                <c:pt idx="8">
                  <c:v>0</c:v>
                </c:pt>
                <c:pt idx="9">
                  <c:v>9.7560975609756095</c:v>
                </c:pt>
                <c:pt idx="10">
                  <c:v>4.8780487804878048</c:v>
                </c:pt>
                <c:pt idx="11">
                  <c:v>21.951219512195124</c:v>
                </c:pt>
                <c:pt idx="12">
                  <c:v>0</c:v>
                </c:pt>
                <c:pt idx="13">
                  <c:v>0</c:v>
                </c:pt>
                <c:pt idx="14">
                  <c:v>0</c:v>
                </c:pt>
                <c:pt idx="15">
                  <c:v>0</c:v>
                </c:pt>
              </c:numCache>
            </c:numRef>
          </c:val>
          <c:extLst>
            <c:ext xmlns:c16="http://schemas.microsoft.com/office/drawing/2014/chart" uri="{C3380CC4-5D6E-409C-BE32-E72D297353CC}">
              <c16:uniqueId val="{00000004-7177-4C6A-A52C-B71DE240A5A1}"/>
            </c:ext>
          </c:extLst>
        </c:ser>
        <c:ser>
          <c:idx val="9"/>
          <c:order val="5"/>
          <c:tx>
            <c:strRef>
              <c:f>Entero!$AZ$3</c:f>
              <c:strCache>
                <c:ptCount val="1"/>
                <c:pt idx="0">
                  <c:v>Cefotaxim</c:v>
                </c:pt>
              </c:strCache>
            </c:strRef>
          </c:tx>
          <c:spPr>
            <a:solidFill>
              <a:srgbClr val="0000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Entero!$AZ$4:$AZ$19</c:f>
              <c:numCache>
                <c:formatCode>0.00</c:formatCode>
                <c:ptCount val="16"/>
                <c:pt idx="0">
                  <c:v>7.3170731707317076</c:v>
                </c:pt>
                <c:pt idx="1">
                  <c:v>0</c:v>
                </c:pt>
                <c:pt idx="2">
                  <c:v>0</c:v>
                </c:pt>
                <c:pt idx="3">
                  <c:v>34.146341463414636</c:v>
                </c:pt>
                <c:pt idx="4">
                  <c:v>19.512195121951219</c:v>
                </c:pt>
                <c:pt idx="5">
                  <c:v>2.4390243902439024</c:v>
                </c:pt>
                <c:pt idx="6">
                  <c:v>0</c:v>
                </c:pt>
                <c:pt idx="7">
                  <c:v>2.4390243902439024</c:v>
                </c:pt>
                <c:pt idx="8">
                  <c:v>0</c:v>
                </c:pt>
                <c:pt idx="9">
                  <c:v>0</c:v>
                </c:pt>
                <c:pt idx="10">
                  <c:v>34.146341463414636</c:v>
                </c:pt>
                <c:pt idx="11">
                  <c:v>0</c:v>
                </c:pt>
                <c:pt idx="12">
                  <c:v>0</c:v>
                </c:pt>
                <c:pt idx="13">
                  <c:v>0</c:v>
                </c:pt>
                <c:pt idx="14">
                  <c:v>0</c:v>
                </c:pt>
                <c:pt idx="15">
                  <c:v>0</c:v>
                </c:pt>
              </c:numCache>
            </c:numRef>
          </c:val>
          <c:extLst>
            <c:ext xmlns:c16="http://schemas.microsoft.com/office/drawing/2014/chart" uri="{C3380CC4-5D6E-409C-BE32-E72D297353CC}">
              <c16:uniqueId val="{00000005-7177-4C6A-A52C-B71DE240A5A1}"/>
            </c:ext>
          </c:extLst>
        </c:ser>
        <c:ser>
          <c:idx val="10"/>
          <c:order val="6"/>
          <c:tx>
            <c:strRef>
              <c:f>Entero!$BA$3</c:f>
              <c:strCache>
                <c:ptCount val="1"/>
                <c:pt idx="0">
                  <c:v>Ceftazidim</c:v>
                </c:pt>
              </c:strCache>
            </c:strRef>
          </c:tx>
          <c:spPr>
            <a:solidFill>
              <a:srgbClr val="0066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Entero!$BA$4:$BA$19</c:f>
              <c:numCache>
                <c:formatCode>0.00</c:formatCode>
                <c:ptCount val="16"/>
                <c:pt idx="0">
                  <c:v>0</c:v>
                </c:pt>
                <c:pt idx="1">
                  <c:v>0</c:v>
                </c:pt>
                <c:pt idx="2">
                  <c:v>0</c:v>
                </c:pt>
                <c:pt idx="3">
                  <c:v>29.26829268292683</c:v>
                </c:pt>
                <c:pt idx="4">
                  <c:v>0</c:v>
                </c:pt>
                <c:pt idx="5">
                  <c:v>29.26829268292683</c:v>
                </c:pt>
                <c:pt idx="6">
                  <c:v>4.8780487804878048</c:v>
                </c:pt>
                <c:pt idx="7">
                  <c:v>0</c:v>
                </c:pt>
                <c:pt idx="8">
                  <c:v>2.4390243902439024</c:v>
                </c:pt>
                <c:pt idx="9">
                  <c:v>0</c:v>
                </c:pt>
                <c:pt idx="10">
                  <c:v>2.4390243902439024</c:v>
                </c:pt>
                <c:pt idx="11">
                  <c:v>9.7560975609756095</c:v>
                </c:pt>
                <c:pt idx="12">
                  <c:v>21.951219512195124</c:v>
                </c:pt>
                <c:pt idx="13">
                  <c:v>0</c:v>
                </c:pt>
                <c:pt idx="14">
                  <c:v>0</c:v>
                </c:pt>
                <c:pt idx="15">
                  <c:v>0</c:v>
                </c:pt>
              </c:numCache>
            </c:numRef>
          </c:val>
          <c:extLst>
            <c:ext xmlns:c16="http://schemas.microsoft.com/office/drawing/2014/chart" uri="{C3380CC4-5D6E-409C-BE32-E72D297353CC}">
              <c16:uniqueId val="{00000006-7177-4C6A-A52C-B71DE240A5A1}"/>
            </c:ext>
          </c:extLst>
        </c:ser>
        <c:ser>
          <c:idx val="11"/>
          <c:order val="7"/>
          <c:tx>
            <c:strRef>
              <c:f>Entero!$BB$3</c:f>
              <c:strCache>
                <c:ptCount val="1"/>
                <c:pt idx="0">
                  <c:v>Cefuroxim</c:v>
                </c:pt>
              </c:strCache>
            </c:strRef>
          </c:tx>
          <c:spPr>
            <a:solidFill>
              <a:srgbClr val="33CCFF"/>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Entero!$BB$4:$BB$19</c:f>
              <c:numCache>
                <c:formatCode>0.00</c:formatCode>
                <c:ptCount val="16"/>
                <c:pt idx="0">
                  <c:v>0</c:v>
                </c:pt>
                <c:pt idx="1">
                  <c:v>0</c:v>
                </c:pt>
                <c:pt idx="2">
                  <c:v>0</c:v>
                </c:pt>
                <c:pt idx="3">
                  <c:v>0</c:v>
                </c:pt>
                <c:pt idx="4">
                  <c:v>0</c:v>
                </c:pt>
                <c:pt idx="5">
                  <c:v>0</c:v>
                </c:pt>
                <c:pt idx="6">
                  <c:v>0</c:v>
                </c:pt>
                <c:pt idx="7">
                  <c:v>12.195121951219512</c:v>
                </c:pt>
                <c:pt idx="8">
                  <c:v>31.707317073170731</c:v>
                </c:pt>
                <c:pt idx="9">
                  <c:v>9.7560975609756095</c:v>
                </c:pt>
                <c:pt idx="10">
                  <c:v>7.3170731707317076</c:v>
                </c:pt>
                <c:pt idx="11">
                  <c:v>4.8780487804878048</c:v>
                </c:pt>
                <c:pt idx="12">
                  <c:v>34.146341463414636</c:v>
                </c:pt>
                <c:pt idx="13">
                  <c:v>0</c:v>
                </c:pt>
                <c:pt idx="14">
                  <c:v>0</c:v>
                </c:pt>
                <c:pt idx="15">
                  <c:v>0</c:v>
                </c:pt>
              </c:numCache>
            </c:numRef>
          </c:val>
          <c:extLst>
            <c:ext xmlns:c16="http://schemas.microsoft.com/office/drawing/2014/chart" uri="{C3380CC4-5D6E-409C-BE32-E72D297353CC}">
              <c16:uniqueId val="{00000007-7177-4C6A-A52C-B71DE240A5A1}"/>
            </c:ext>
          </c:extLst>
        </c:ser>
        <c:ser>
          <c:idx val="12"/>
          <c:order val="8"/>
          <c:tx>
            <c:strRef>
              <c:f>Entero!$BC$3</c:f>
              <c:strCache>
                <c:ptCount val="1"/>
                <c:pt idx="0">
                  <c:v>Imipenem</c:v>
                </c:pt>
              </c:strCache>
            </c:strRef>
          </c:tx>
          <c:spPr>
            <a:solidFill>
              <a:srgbClr val="00CC00"/>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Entero!$BC$4:$BC$19</c:f>
              <c:numCache>
                <c:formatCode>0.00</c:formatCode>
                <c:ptCount val="16"/>
                <c:pt idx="0">
                  <c:v>0</c:v>
                </c:pt>
                <c:pt idx="1">
                  <c:v>0</c:v>
                </c:pt>
                <c:pt idx="2">
                  <c:v>12.195121951219512</c:v>
                </c:pt>
                <c:pt idx="3">
                  <c:v>0</c:v>
                </c:pt>
                <c:pt idx="4">
                  <c:v>21.951219512195124</c:v>
                </c:pt>
                <c:pt idx="5">
                  <c:v>41.463414634146339</c:v>
                </c:pt>
                <c:pt idx="6">
                  <c:v>21.951219512195124</c:v>
                </c:pt>
                <c:pt idx="7">
                  <c:v>2.4390243902439024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177-4C6A-A52C-B71DE240A5A1}"/>
            </c:ext>
          </c:extLst>
        </c:ser>
        <c:ser>
          <c:idx val="13"/>
          <c:order val="9"/>
          <c:tx>
            <c:strRef>
              <c:f>Entero!$BD$3</c:f>
              <c:strCache>
                <c:ptCount val="1"/>
                <c:pt idx="0">
                  <c:v>Meropenem</c:v>
                </c:pt>
              </c:strCache>
            </c:strRef>
          </c:tx>
          <c:spPr>
            <a:solidFill>
              <a:schemeClr val="accent6">
                <a:lumMod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Entero!$BD$4:$BD$19</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7177-4C6A-A52C-B71DE240A5A1}"/>
            </c:ext>
          </c:extLst>
        </c:ser>
        <c:ser>
          <c:idx val="14"/>
          <c:order val="10"/>
          <c:tx>
            <c:strRef>
              <c:f>Entero!$BE$3</c:f>
              <c:strCache>
                <c:ptCount val="1"/>
                <c:pt idx="0">
                  <c:v>Colistin</c:v>
                </c:pt>
              </c:strCache>
            </c:strRef>
          </c:tx>
          <c:spPr>
            <a:solidFill>
              <a:schemeClr val="accent6">
                <a:lumMod val="75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Entero!$BE$4:$BE$19</c:f>
              <c:numCache>
                <c:formatCode>0.00</c:formatCode>
                <c:ptCount val="16"/>
                <c:pt idx="0">
                  <c:v>0</c:v>
                </c:pt>
                <c:pt idx="1">
                  <c:v>0</c:v>
                </c:pt>
                <c:pt idx="2">
                  <c:v>0</c:v>
                </c:pt>
                <c:pt idx="3">
                  <c:v>0</c:v>
                </c:pt>
                <c:pt idx="4">
                  <c:v>28.94736842105263</c:v>
                </c:pt>
                <c:pt idx="5">
                  <c:v>52.631578947368418</c:v>
                </c:pt>
                <c:pt idx="6">
                  <c:v>18.421052631578949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7177-4C6A-A52C-B71DE240A5A1}"/>
            </c:ext>
          </c:extLst>
        </c:ser>
        <c:ser>
          <c:idx val="15"/>
          <c:order val="11"/>
          <c:tx>
            <c:strRef>
              <c:f>Entero!$BF$3</c:f>
              <c:strCache>
                <c:ptCount val="1"/>
                <c:pt idx="0">
                  <c:v>Amikacin</c:v>
                </c:pt>
              </c:strCache>
            </c:strRef>
          </c:tx>
          <c:spPr>
            <a:solidFill>
              <a:schemeClr val="accent6">
                <a:lumMod val="20000"/>
                <a:lumOff val="8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Entero!$BF$4:$BF$19</c:f>
              <c:numCache>
                <c:formatCode>0.00</c:formatCode>
                <c:ptCount val="16"/>
                <c:pt idx="0">
                  <c:v>0</c:v>
                </c:pt>
                <c:pt idx="1">
                  <c:v>0</c:v>
                </c:pt>
                <c:pt idx="2">
                  <c:v>0</c:v>
                </c:pt>
                <c:pt idx="3">
                  <c:v>0</c:v>
                </c:pt>
                <c:pt idx="4">
                  <c:v>26.315789473684209</c:v>
                </c:pt>
                <c:pt idx="5">
                  <c:v>0</c:v>
                </c:pt>
                <c:pt idx="6">
                  <c:v>50</c:v>
                </c:pt>
                <c:pt idx="7">
                  <c:v>18.421052631578949</c:v>
                </c:pt>
                <c:pt idx="8" formatCode="General">
                  <c:v>0</c:v>
                </c:pt>
                <c:pt idx="9" formatCode="General">
                  <c:v>2.6315789473684212</c:v>
                </c:pt>
                <c:pt idx="10">
                  <c:v>2.6315789473684212</c:v>
                </c:pt>
                <c:pt idx="11">
                  <c:v>0</c:v>
                </c:pt>
                <c:pt idx="12">
                  <c:v>0</c:v>
                </c:pt>
                <c:pt idx="13">
                  <c:v>0</c:v>
                </c:pt>
                <c:pt idx="14">
                  <c:v>0</c:v>
                </c:pt>
                <c:pt idx="15">
                  <c:v>0</c:v>
                </c:pt>
              </c:numCache>
            </c:numRef>
          </c:val>
          <c:extLst>
            <c:ext xmlns:c16="http://schemas.microsoft.com/office/drawing/2014/chart" uri="{C3380CC4-5D6E-409C-BE32-E72D297353CC}">
              <c16:uniqueId val="{0000000B-7177-4C6A-A52C-B71DE240A5A1}"/>
            </c:ext>
          </c:extLst>
        </c:ser>
        <c:ser>
          <c:idx val="16"/>
          <c:order val="12"/>
          <c:tx>
            <c:strRef>
              <c:f>Entero!$BG$3</c:f>
              <c:strCache>
                <c:ptCount val="1"/>
                <c:pt idx="0">
                  <c:v>Gentamicin</c:v>
                </c:pt>
              </c:strCache>
            </c:strRef>
          </c:tx>
          <c:spPr>
            <a:solidFill>
              <a:schemeClr val="bg2">
                <a:lumMod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Entero!$BG$4:$BG$19</c:f>
              <c:numCache>
                <c:formatCode>0.00</c:formatCode>
                <c:ptCount val="16"/>
                <c:pt idx="0">
                  <c:v>0</c:v>
                </c:pt>
                <c:pt idx="1">
                  <c:v>0</c:v>
                </c:pt>
                <c:pt idx="2">
                  <c:v>5.2631578947368425</c:v>
                </c:pt>
                <c:pt idx="3">
                  <c:v>0</c:v>
                </c:pt>
                <c:pt idx="4">
                  <c:v>76.315789473684205</c:v>
                </c:pt>
                <c:pt idx="5">
                  <c:v>13.157894736842104</c:v>
                </c:pt>
                <c:pt idx="6">
                  <c:v>0</c:v>
                </c:pt>
                <c:pt idx="7">
                  <c:v>2.6315789473684212</c:v>
                </c:pt>
                <c:pt idx="8">
                  <c:v>0</c:v>
                </c:pt>
                <c:pt idx="9" formatCode="General">
                  <c:v>2.6315789473684212</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7177-4C6A-A52C-B71DE240A5A1}"/>
            </c:ext>
          </c:extLst>
        </c:ser>
        <c:ser>
          <c:idx val="17"/>
          <c:order val="13"/>
          <c:tx>
            <c:strRef>
              <c:f>Entero!$BH$3</c:f>
              <c:strCache>
                <c:ptCount val="1"/>
                <c:pt idx="0">
                  <c:v>Tobramycin</c:v>
                </c:pt>
              </c:strCache>
            </c:strRef>
          </c:tx>
          <c:spPr>
            <a:solidFill>
              <a:schemeClr val="accent4">
                <a:lumMod val="75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Entero!$BH$4:$BH$19</c:f>
              <c:numCache>
                <c:formatCode>0.00</c:formatCode>
                <c:ptCount val="16"/>
                <c:pt idx="0">
                  <c:v>0</c:v>
                </c:pt>
                <c:pt idx="1">
                  <c:v>0</c:v>
                </c:pt>
                <c:pt idx="2">
                  <c:v>0</c:v>
                </c:pt>
                <c:pt idx="3">
                  <c:v>0</c:v>
                </c:pt>
                <c:pt idx="4">
                  <c:v>64.705882352941174</c:v>
                </c:pt>
                <c:pt idx="5">
                  <c:v>29.411764705882351</c:v>
                </c:pt>
                <c:pt idx="6">
                  <c:v>0</c:v>
                </c:pt>
                <c:pt idx="7">
                  <c:v>2.9411764705882355</c:v>
                </c:pt>
                <c:pt idx="8">
                  <c:v>2.9411764705882355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7177-4C6A-A52C-B71DE240A5A1}"/>
            </c:ext>
          </c:extLst>
        </c:ser>
        <c:ser>
          <c:idx val="18"/>
          <c:order val="14"/>
          <c:tx>
            <c:strRef>
              <c:f>Entero!$BI$3</c:f>
              <c:strCache>
                <c:ptCount val="1"/>
                <c:pt idx="0">
                  <c:v>Fosfomycin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Entero!$BI$4:$BI$19</c:f>
              <c:numCache>
                <c:formatCode>0.00</c:formatCode>
                <c:ptCount val="16"/>
                <c:pt idx="0">
                  <c:v>0</c:v>
                </c:pt>
                <c:pt idx="1">
                  <c:v>0</c:v>
                </c:pt>
                <c:pt idx="2">
                  <c:v>0</c:v>
                </c:pt>
                <c:pt idx="3">
                  <c:v>0</c:v>
                </c:pt>
                <c:pt idx="4">
                  <c:v>0</c:v>
                </c:pt>
                <c:pt idx="5">
                  <c:v>75.609756097560975</c:v>
                </c:pt>
                <c:pt idx="6">
                  <c:v>0</c:v>
                </c:pt>
                <c:pt idx="7">
                  <c:v>14.634146341463415</c:v>
                </c:pt>
                <c:pt idx="8">
                  <c:v>4.8780487804878048</c:v>
                </c:pt>
                <c:pt idx="9">
                  <c:v>2.4390243902439024</c:v>
                </c:pt>
                <c:pt idx="10">
                  <c:v>0</c:v>
                </c:pt>
                <c:pt idx="11">
                  <c:v>0</c:v>
                </c:pt>
                <c:pt idx="12">
                  <c:v>0</c:v>
                </c:pt>
                <c:pt idx="13">
                  <c:v>2.4390243902439024</c:v>
                </c:pt>
                <c:pt idx="14">
                  <c:v>0</c:v>
                </c:pt>
                <c:pt idx="15">
                  <c:v>0</c:v>
                </c:pt>
              </c:numCache>
            </c:numRef>
          </c:val>
          <c:extLst>
            <c:ext xmlns:c16="http://schemas.microsoft.com/office/drawing/2014/chart" uri="{C3380CC4-5D6E-409C-BE32-E72D297353CC}">
              <c16:uniqueId val="{0000000E-7177-4C6A-A52C-B71DE240A5A1}"/>
            </c:ext>
          </c:extLst>
        </c:ser>
        <c:ser>
          <c:idx val="19"/>
          <c:order val="15"/>
          <c:tx>
            <c:strRef>
              <c:f>Entero!$BJ$3</c:f>
              <c:strCache>
                <c:ptCount val="1"/>
                <c:pt idx="0">
                  <c:v>Cotrimoxazol</c:v>
                </c:pt>
              </c:strCache>
            </c:strRef>
          </c:tx>
          <c:spPr>
            <a:solidFill>
              <a:schemeClr val="accent4">
                <a:lumMod val="60000"/>
                <a:lumOff val="4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Entero!$BJ$4:$BJ$19</c:f>
              <c:numCache>
                <c:formatCode>0.00</c:formatCode>
                <c:ptCount val="16"/>
                <c:pt idx="0">
                  <c:v>0</c:v>
                </c:pt>
                <c:pt idx="1">
                  <c:v>0</c:v>
                </c:pt>
                <c:pt idx="2">
                  <c:v>65.853658536585371</c:v>
                </c:pt>
                <c:pt idx="3">
                  <c:v>0</c:v>
                </c:pt>
                <c:pt idx="4">
                  <c:v>4.8780487804878048</c:v>
                </c:pt>
                <c:pt idx="5">
                  <c:v>7.3170731707317076</c:v>
                </c:pt>
                <c:pt idx="6">
                  <c:v>0</c:v>
                </c:pt>
                <c:pt idx="7">
                  <c:v>0</c:v>
                </c:pt>
                <c:pt idx="8">
                  <c:v>12.195121951219512</c:v>
                </c:pt>
                <c:pt idx="9">
                  <c:v>0</c:v>
                </c:pt>
                <c:pt idx="10">
                  <c:v>0</c:v>
                </c:pt>
                <c:pt idx="11">
                  <c:v>9.7560975609756095</c:v>
                </c:pt>
                <c:pt idx="12">
                  <c:v>0</c:v>
                </c:pt>
                <c:pt idx="13">
                  <c:v>0</c:v>
                </c:pt>
                <c:pt idx="14">
                  <c:v>0</c:v>
                </c:pt>
                <c:pt idx="15">
                  <c:v>0</c:v>
                </c:pt>
              </c:numCache>
            </c:numRef>
          </c:val>
          <c:extLst>
            <c:ext xmlns:c16="http://schemas.microsoft.com/office/drawing/2014/chart" uri="{C3380CC4-5D6E-409C-BE32-E72D297353CC}">
              <c16:uniqueId val="{0000000F-7177-4C6A-A52C-B71DE240A5A1}"/>
            </c:ext>
          </c:extLst>
        </c:ser>
        <c:ser>
          <c:idx val="20"/>
          <c:order val="16"/>
          <c:tx>
            <c:strRef>
              <c:f>Entero!$BK$3</c:f>
              <c:strCache>
                <c:ptCount val="1"/>
                <c:pt idx="0">
                  <c:v>Ciprofloxacin</c:v>
                </c:pt>
              </c:strCache>
            </c:strRef>
          </c:tx>
          <c:spPr>
            <a:solidFill>
              <a:schemeClr val="accent4">
                <a:lumMod val="20000"/>
                <a:lumOff val="8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Entero!$BK$4:$BK$19</c:f>
              <c:numCache>
                <c:formatCode>0.00</c:formatCode>
                <c:ptCount val="16"/>
                <c:pt idx="0">
                  <c:v>41.463414634146339</c:v>
                </c:pt>
                <c:pt idx="1">
                  <c:v>0</c:v>
                </c:pt>
                <c:pt idx="2">
                  <c:v>19.512195121951219</c:v>
                </c:pt>
                <c:pt idx="3">
                  <c:v>17.073170731707318</c:v>
                </c:pt>
                <c:pt idx="4">
                  <c:v>9.7560975609756095</c:v>
                </c:pt>
                <c:pt idx="5">
                  <c:v>4.8780487804878048</c:v>
                </c:pt>
                <c:pt idx="6">
                  <c:v>0</c:v>
                </c:pt>
                <c:pt idx="7">
                  <c:v>2.4390243902439024</c:v>
                </c:pt>
                <c:pt idx="8">
                  <c:v>4.8780487804878048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7177-4C6A-A52C-B71DE240A5A1}"/>
            </c:ext>
          </c:extLst>
        </c:ser>
        <c:ser>
          <c:idx val="21"/>
          <c:order val="17"/>
          <c:tx>
            <c:strRef>
              <c:f>Entero!$BL$3</c:f>
              <c:strCache>
                <c:ptCount val="1"/>
                <c:pt idx="0">
                  <c:v>Levofloxacin</c:v>
                </c:pt>
              </c:strCache>
            </c:strRef>
          </c:tx>
          <c:spPr>
            <a:solidFill>
              <a:schemeClr val="tx1">
                <a:lumMod val="50000"/>
                <a:lumOff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Entero!$BL$4:$BL$19</c:f>
              <c:numCache>
                <c:formatCode>0.00</c:formatCode>
                <c:ptCount val="16"/>
                <c:pt idx="0">
                  <c:v>39.024390243902438</c:v>
                </c:pt>
                <c:pt idx="1">
                  <c:v>0</c:v>
                </c:pt>
                <c:pt idx="2">
                  <c:v>0</c:v>
                </c:pt>
                <c:pt idx="3">
                  <c:v>19.512195121951219</c:v>
                </c:pt>
                <c:pt idx="4">
                  <c:v>21.951219512195124</c:v>
                </c:pt>
                <c:pt idx="5">
                  <c:v>7.3170731707317076</c:v>
                </c:pt>
                <c:pt idx="6">
                  <c:v>2.4390243902439024</c:v>
                </c:pt>
                <c:pt idx="7">
                  <c:v>4.8780487804878048</c:v>
                </c:pt>
                <c:pt idx="8">
                  <c:v>2.4390243902439024</c:v>
                </c:pt>
                <c:pt idx="9">
                  <c:v>2.4390243902439024</c:v>
                </c:pt>
                <c:pt idx="10">
                  <c:v>0</c:v>
                </c:pt>
                <c:pt idx="11">
                  <c:v>0</c:v>
                </c:pt>
                <c:pt idx="12">
                  <c:v>0</c:v>
                </c:pt>
                <c:pt idx="13">
                  <c:v>0</c:v>
                </c:pt>
                <c:pt idx="14">
                  <c:v>0</c:v>
                </c:pt>
                <c:pt idx="15">
                  <c:v>0</c:v>
                </c:pt>
              </c:numCache>
            </c:numRef>
          </c:val>
          <c:extLst>
            <c:ext xmlns:c16="http://schemas.microsoft.com/office/drawing/2014/chart" uri="{C3380CC4-5D6E-409C-BE32-E72D297353CC}">
              <c16:uniqueId val="{00000011-7177-4C6A-A52C-B71DE240A5A1}"/>
            </c:ext>
          </c:extLst>
        </c:ser>
        <c:ser>
          <c:idx val="22"/>
          <c:order val="18"/>
          <c:tx>
            <c:strRef>
              <c:f>Entero!$BM$3</c:f>
              <c:strCache>
                <c:ptCount val="1"/>
                <c:pt idx="0">
                  <c:v>Moxifloxacin</c:v>
                </c:pt>
              </c:strCache>
            </c:strRef>
          </c:tx>
          <c:spPr>
            <a:solidFill>
              <a:srgbClr val="CCFF66"/>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Entero!$BM$4:$BM$19</c:f>
              <c:numCache>
                <c:formatCode>0.00</c:formatCode>
                <c:ptCount val="16"/>
                <c:pt idx="0">
                  <c:v>0</c:v>
                </c:pt>
                <c:pt idx="1">
                  <c:v>0</c:v>
                </c:pt>
                <c:pt idx="2">
                  <c:v>2.4390243902439024</c:v>
                </c:pt>
                <c:pt idx="3">
                  <c:v>31.707317073170731</c:v>
                </c:pt>
                <c:pt idx="4">
                  <c:v>14.634146341463415</c:v>
                </c:pt>
                <c:pt idx="5">
                  <c:v>34.146341463414636</c:v>
                </c:pt>
                <c:pt idx="6">
                  <c:v>2.4390243902439024</c:v>
                </c:pt>
                <c:pt idx="7">
                  <c:v>2.4390243902439024</c:v>
                </c:pt>
                <c:pt idx="8">
                  <c:v>4.8780487804878048</c:v>
                </c:pt>
                <c:pt idx="9">
                  <c:v>7.3170731707317076</c:v>
                </c:pt>
                <c:pt idx="10">
                  <c:v>0</c:v>
                </c:pt>
                <c:pt idx="11">
                  <c:v>0</c:v>
                </c:pt>
                <c:pt idx="12">
                  <c:v>0</c:v>
                </c:pt>
                <c:pt idx="13">
                  <c:v>0</c:v>
                </c:pt>
                <c:pt idx="14">
                  <c:v>0</c:v>
                </c:pt>
                <c:pt idx="15">
                  <c:v>0</c:v>
                </c:pt>
              </c:numCache>
            </c:numRef>
          </c:val>
          <c:extLst>
            <c:ext xmlns:c16="http://schemas.microsoft.com/office/drawing/2014/chart" uri="{C3380CC4-5D6E-409C-BE32-E72D297353CC}">
              <c16:uniqueId val="{00000012-7177-4C6A-A52C-B71DE240A5A1}"/>
            </c:ext>
          </c:extLst>
        </c:ser>
        <c:ser>
          <c:idx val="0"/>
          <c:order val="19"/>
          <c:tx>
            <c:strRef>
              <c:f>Entero!$BN$3</c:f>
              <c:strCache>
                <c:ptCount val="1"/>
                <c:pt idx="0">
                  <c:v>Doxycyclin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Entero!$BN$4:$BN$19</c:f>
              <c:numCache>
                <c:formatCode>0.00</c:formatCode>
                <c:ptCount val="16"/>
                <c:pt idx="0">
                  <c:v>0</c:v>
                </c:pt>
                <c:pt idx="1">
                  <c:v>0</c:v>
                </c:pt>
                <c:pt idx="2">
                  <c:v>0</c:v>
                </c:pt>
                <c:pt idx="3">
                  <c:v>0</c:v>
                </c:pt>
                <c:pt idx="4">
                  <c:v>0</c:v>
                </c:pt>
                <c:pt idx="5">
                  <c:v>2.4390243902439024</c:v>
                </c:pt>
                <c:pt idx="6">
                  <c:v>58.536585365853661</c:v>
                </c:pt>
                <c:pt idx="7">
                  <c:v>24.390243902439025</c:v>
                </c:pt>
                <c:pt idx="8">
                  <c:v>7.3170731707317076</c:v>
                </c:pt>
                <c:pt idx="9">
                  <c:v>2.4390243902439024</c:v>
                </c:pt>
                <c:pt idx="10">
                  <c:v>4.8780487804878048</c:v>
                </c:pt>
                <c:pt idx="11">
                  <c:v>0</c:v>
                </c:pt>
                <c:pt idx="12">
                  <c:v>0</c:v>
                </c:pt>
                <c:pt idx="13">
                  <c:v>0</c:v>
                </c:pt>
                <c:pt idx="14">
                  <c:v>0</c:v>
                </c:pt>
                <c:pt idx="15">
                  <c:v>0</c:v>
                </c:pt>
              </c:numCache>
            </c:numRef>
          </c:val>
          <c:extLst>
            <c:ext xmlns:c16="http://schemas.microsoft.com/office/drawing/2014/chart" uri="{C3380CC4-5D6E-409C-BE32-E72D297353CC}">
              <c16:uniqueId val="{00000013-7177-4C6A-A52C-B71DE240A5A1}"/>
            </c:ext>
          </c:extLst>
        </c:ser>
        <c:ser>
          <c:idx val="1"/>
          <c:order val="20"/>
          <c:tx>
            <c:strRef>
              <c:f>Entero!$BO$3</c:f>
              <c:strCache>
                <c:ptCount val="1"/>
                <c:pt idx="0">
                  <c:v>Tigecyclin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Entero!$BO$4:$BO$19</c:f>
              <c:numCache>
                <c:formatCode>0.00</c:formatCode>
                <c:ptCount val="16"/>
                <c:pt idx="0">
                  <c:v>17.073170731707318</c:v>
                </c:pt>
                <c:pt idx="1">
                  <c:v>0</c:v>
                </c:pt>
                <c:pt idx="2">
                  <c:v>0</c:v>
                </c:pt>
                <c:pt idx="3">
                  <c:v>48.780487804878049</c:v>
                </c:pt>
                <c:pt idx="4">
                  <c:v>12.195121951219512</c:v>
                </c:pt>
                <c:pt idx="5">
                  <c:v>12.195121951219512</c:v>
                </c:pt>
                <c:pt idx="6">
                  <c:v>9.7560975609756095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177-4C6A-A52C-B71DE240A5A1}"/>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Entero!$AU$69</c:f>
              <c:strCache>
                <c:ptCount val="1"/>
                <c:pt idx="0">
                  <c:v>Ampicillin</c:v>
                </c:pt>
              </c:strCache>
            </c:strRef>
          </c:tx>
          <c:spPr>
            <a:solidFill>
              <a:srgbClr val="FFCC99"/>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Entero!$AU$70:$AU$85</c:f>
              <c:numCache>
                <c:formatCode>0.00</c:formatCode>
                <c:ptCount val="16"/>
                <c:pt idx="0">
                  <c:v>0</c:v>
                </c:pt>
                <c:pt idx="1">
                  <c:v>0</c:v>
                </c:pt>
                <c:pt idx="2">
                  <c:v>0</c:v>
                </c:pt>
                <c:pt idx="3">
                  <c:v>0</c:v>
                </c:pt>
                <c:pt idx="4">
                  <c:v>0</c:v>
                </c:pt>
                <c:pt idx="5">
                  <c:v>0</c:v>
                </c:pt>
                <c:pt idx="6">
                  <c:v>0</c:v>
                </c:pt>
                <c:pt idx="7">
                  <c:v>0</c:v>
                </c:pt>
                <c:pt idx="8">
                  <c:v>0</c:v>
                </c:pt>
                <c:pt idx="9">
                  <c:v>2.2900763358778624</c:v>
                </c:pt>
                <c:pt idx="10">
                  <c:v>7.6335877862595423</c:v>
                </c:pt>
                <c:pt idx="11">
                  <c:v>48.854961832061072</c:v>
                </c:pt>
                <c:pt idx="12">
                  <c:v>41.221374045801525</c:v>
                </c:pt>
                <c:pt idx="13">
                  <c:v>0</c:v>
                </c:pt>
                <c:pt idx="14">
                  <c:v>0</c:v>
                </c:pt>
                <c:pt idx="15">
                  <c:v>0</c:v>
                </c:pt>
              </c:numCache>
            </c:numRef>
          </c:val>
          <c:extLst>
            <c:ext xmlns:c16="http://schemas.microsoft.com/office/drawing/2014/chart" uri="{C3380CC4-5D6E-409C-BE32-E72D297353CC}">
              <c16:uniqueId val="{00000000-A357-4722-BB06-D80254749217}"/>
            </c:ext>
          </c:extLst>
        </c:ser>
        <c:ser>
          <c:idx val="4"/>
          <c:order val="1"/>
          <c:tx>
            <c:strRef>
              <c:f>Entero!$AV$69</c:f>
              <c:strCache>
                <c:ptCount val="1"/>
                <c:pt idx="0">
                  <c:v>Ampicillin/ Sulbactam</c:v>
                </c:pt>
              </c:strCache>
            </c:strRef>
          </c:tx>
          <c:spPr>
            <a:solidFill>
              <a:srgbClr val="FFFF00"/>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Entero!$AV$70:$AV$85</c:f>
              <c:numCache>
                <c:formatCode>0.00</c:formatCode>
                <c:ptCount val="16"/>
                <c:pt idx="0">
                  <c:v>0</c:v>
                </c:pt>
                <c:pt idx="1">
                  <c:v>0</c:v>
                </c:pt>
                <c:pt idx="2">
                  <c:v>0</c:v>
                </c:pt>
                <c:pt idx="3">
                  <c:v>0.76335877862595425</c:v>
                </c:pt>
                <c:pt idx="4">
                  <c:v>0</c:v>
                </c:pt>
                <c:pt idx="5">
                  <c:v>6.106870229007634</c:v>
                </c:pt>
                <c:pt idx="6">
                  <c:v>36.641221374045799</c:v>
                </c:pt>
                <c:pt idx="7">
                  <c:v>31.297709923664122</c:v>
                </c:pt>
                <c:pt idx="8">
                  <c:v>13.740458015267176</c:v>
                </c:pt>
                <c:pt idx="9">
                  <c:v>3.8167938931297711</c:v>
                </c:pt>
                <c:pt idx="10">
                  <c:v>1.5267175572519085</c:v>
                </c:pt>
                <c:pt idx="11">
                  <c:v>2.2900763358778624</c:v>
                </c:pt>
                <c:pt idx="12">
                  <c:v>3.8167938931297711</c:v>
                </c:pt>
                <c:pt idx="13">
                  <c:v>0</c:v>
                </c:pt>
                <c:pt idx="14">
                  <c:v>0</c:v>
                </c:pt>
                <c:pt idx="15">
                  <c:v>0</c:v>
                </c:pt>
              </c:numCache>
            </c:numRef>
          </c:val>
          <c:extLst>
            <c:ext xmlns:c16="http://schemas.microsoft.com/office/drawing/2014/chart" uri="{C3380CC4-5D6E-409C-BE32-E72D297353CC}">
              <c16:uniqueId val="{00000001-A357-4722-BB06-D80254749217}"/>
            </c:ext>
          </c:extLst>
        </c:ser>
        <c:ser>
          <c:idx val="5"/>
          <c:order val="2"/>
          <c:tx>
            <c:strRef>
              <c:f>Entero!$AW$69</c:f>
              <c:strCache>
                <c:ptCount val="1"/>
                <c:pt idx="0">
                  <c:v>Piperacillin</c:v>
                </c:pt>
              </c:strCache>
            </c:strRef>
          </c:tx>
          <c:spPr>
            <a:solidFill>
              <a:srgbClr val="660066"/>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Entero!$AW$70:$AW$85</c:f>
              <c:numCache>
                <c:formatCode>0.00</c:formatCode>
                <c:ptCount val="16"/>
                <c:pt idx="0">
                  <c:v>0</c:v>
                </c:pt>
                <c:pt idx="1">
                  <c:v>0</c:v>
                </c:pt>
                <c:pt idx="2">
                  <c:v>0</c:v>
                </c:pt>
                <c:pt idx="3">
                  <c:v>0</c:v>
                </c:pt>
                <c:pt idx="4">
                  <c:v>0.76335877862595425</c:v>
                </c:pt>
                <c:pt idx="5">
                  <c:v>0</c:v>
                </c:pt>
                <c:pt idx="6">
                  <c:v>1.5267175572519085</c:v>
                </c:pt>
                <c:pt idx="7">
                  <c:v>6.8702290076335881</c:v>
                </c:pt>
                <c:pt idx="8">
                  <c:v>22.900763358778626</c:v>
                </c:pt>
                <c:pt idx="9">
                  <c:v>32.824427480916029</c:v>
                </c:pt>
                <c:pt idx="10">
                  <c:v>19.847328244274809</c:v>
                </c:pt>
                <c:pt idx="11">
                  <c:v>4.5801526717557248</c:v>
                </c:pt>
                <c:pt idx="12">
                  <c:v>5.343511450381679</c:v>
                </c:pt>
                <c:pt idx="13">
                  <c:v>5.343511450381679</c:v>
                </c:pt>
                <c:pt idx="14">
                  <c:v>0</c:v>
                </c:pt>
                <c:pt idx="15">
                  <c:v>0</c:v>
                </c:pt>
              </c:numCache>
            </c:numRef>
          </c:val>
          <c:extLst>
            <c:ext xmlns:c16="http://schemas.microsoft.com/office/drawing/2014/chart" uri="{C3380CC4-5D6E-409C-BE32-E72D297353CC}">
              <c16:uniqueId val="{00000002-A357-4722-BB06-D80254749217}"/>
            </c:ext>
          </c:extLst>
        </c:ser>
        <c:ser>
          <c:idx val="6"/>
          <c:order val="3"/>
          <c:tx>
            <c:strRef>
              <c:f>Entero!$AX$69</c:f>
              <c:strCache>
                <c:ptCount val="1"/>
                <c:pt idx="0">
                  <c:v>Piperacillin/ Tazobactam</c:v>
                </c:pt>
              </c:strCache>
            </c:strRef>
          </c:tx>
          <c:spPr>
            <a:solidFill>
              <a:srgbClr val="CC00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Entero!$AX$70:$AX$85</c:f>
              <c:numCache>
                <c:formatCode>0.00</c:formatCode>
                <c:ptCount val="16"/>
                <c:pt idx="0">
                  <c:v>0</c:v>
                </c:pt>
                <c:pt idx="1">
                  <c:v>0</c:v>
                </c:pt>
                <c:pt idx="2">
                  <c:v>0</c:v>
                </c:pt>
                <c:pt idx="3">
                  <c:v>0</c:v>
                </c:pt>
                <c:pt idx="4">
                  <c:v>3.053435114503817</c:v>
                </c:pt>
                <c:pt idx="5">
                  <c:v>0</c:v>
                </c:pt>
                <c:pt idx="6">
                  <c:v>42.748091603053432</c:v>
                </c:pt>
                <c:pt idx="7">
                  <c:v>32.061068702290079</c:v>
                </c:pt>
                <c:pt idx="8">
                  <c:v>9.1603053435114496</c:v>
                </c:pt>
                <c:pt idx="9">
                  <c:v>8.3969465648854964</c:v>
                </c:pt>
                <c:pt idx="10">
                  <c:v>2.2900763358778624</c:v>
                </c:pt>
                <c:pt idx="11">
                  <c:v>0</c:v>
                </c:pt>
                <c:pt idx="12">
                  <c:v>0.76335877862595425</c:v>
                </c:pt>
                <c:pt idx="13">
                  <c:v>1.5267175572519085</c:v>
                </c:pt>
                <c:pt idx="14">
                  <c:v>0</c:v>
                </c:pt>
                <c:pt idx="15">
                  <c:v>0</c:v>
                </c:pt>
              </c:numCache>
            </c:numRef>
          </c:val>
          <c:extLst>
            <c:ext xmlns:c16="http://schemas.microsoft.com/office/drawing/2014/chart" uri="{C3380CC4-5D6E-409C-BE32-E72D297353CC}">
              <c16:uniqueId val="{00000003-A357-4722-BB06-D80254749217}"/>
            </c:ext>
          </c:extLst>
        </c:ser>
        <c:ser>
          <c:idx val="7"/>
          <c:order val="4"/>
          <c:tx>
            <c:strRef>
              <c:f>Entero!$AY$69</c:f>
              <c:strCache>
                <c:ptCount val="1"/>
                <c:pt idx="0">
                  <c:v>Aztreonam</c:v>
                </c:pt>
              </c:strCache>
            </c:strRef>
          </c:tx>
          <c:spPr>
            <a:solidFill>
              <a:srgbClr val="FF66FF"/>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Entero!$AY$70:$AY$85</c:f>
              <c:numCache>
                <c:formatCode>0.00</c:formatCode>
                <c:ptCount val="16"/>
                <c:pt idx="0">
                  <c:v>0</c:v>
                </c:pt>
                <c:pt idx="1">
                  <c:v>0</c:v>
                </c:pt>
                <c:pt idx="2">
                  <c:v>0</c:v>
                </c:pt>
                <c:pt idx="3">
                  <c:v>93.129770992366417</c:v>
                </c:pt>
                <c:pt idx="4">
                  <c:v>0</c:v>
                </c:pt>
                <c:pt idx="5">
                  <c:v>1.5267175572519085</c:v>
                </c:pt>
                <c:pt idx="6">
                  <c:v>0</c:v>
                </c:pt>
                <c:pt idx="7">
                  <c:v>0.76335877862595425</c:v>
                </c:pt>
                <c:pt idx="8">
                  <c:v>0.76335877862595425</c:v>
                </c:pt>
                <c:pt idx="9">
                  <c:v>0</c:v>
                </c:pt>
                <c:pt idx="10">
                  <c:v>1.5267175572519085</c:v>
                </c:pt>
                <c:pt idx="11">
                  <c:v>2.2900763358778624</c:v>
                </c:pt>
                <c:pt idx="12">
                  <c:v>0</c:v>
                </c:pt>
                <c:pt idx="13">
                  <c:v>0</c:v>
                </c:pt>
                <c:pt idx="14">
                  <c:v>0</c:v>
                </c:pt>
                <c:pt idx="15">
                  <c:v>0</c:v>
                </c:pt>
              </c:numCache>
            </c:numRef>
          </c:val>
          <c:extLst>
            <c:ext xmlns:c16="http://schemas.microsoft.com/office/drawing/2014/chart" uri="{C3380CC4-5D6E-409C-BE32-E72D297353CC}">
              <c16:uniqueId val="{00000004-A357-4722-BB06-D80254749217}"/>
            </c:ext>
          </c:extLst>
        </c:ser>
        <c:ser>
          <c:idx val="9"/>
          <c:order val="5"/>
          <c:tx>
            <c:strRef>
              <c:f>Entero!$AZ$69</c:f>
              <c:strCache>
                <c:ptCount val="1"/>
                <c:pt idx="0">
                  <c:v>Cefotaxim</c:v>
                </c:pt>
              </c:strCache>
            </c:strRef>
          </c:tx>
          <c:spPr>
            <a:solidFill>
              <a:srgbClr val="0000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Entero!$AZ$70:$AZ$85</c:f>
              <c:numCache>
                <c:formatCode>0.00</c:formatCode>
                <c:ptCount val="16"/>
                <c:pt idx="0">
                  <c:v>68.702290076335885</c:v>
                </c:pt>
                <c:pt idx="1">
                  <c:v>0</c:v>
                </c:pt>
                <c:pt idx="2">
                  <c:v>0</c:v>
                </c:pt>
                <c:pt idx="3">
                  <c:v>14.503816793893129</c:v>
                </c:pt>
                <c:pt idx="4">
                  <c:v>8.3969465648854964</c:v>
                </c:pt>
                <c:pt idx="5">
                  <c:v>0.76335877862595425</c:v>
                </c:pt>
                <c:pt idx="6">
                  <c:v>1.5267175572519085</c:v>
                </c:pt>
                <c:pt idx="7">
                  <c:v>0.76335877862595425</c:v>
                </c:pt>
                <c:pt idx="8">
                  <c:v>0.76335877862595425</c:v>
                </c:pt>
                <c:pt idx="9">
                  <c:v>1.5267175572519085</c:v>
                </c:pt>
                <c:pt idx="10">
                  <c:v>3.053435114503817</c:v>
                </c:pt>
                <c:pt idx="11">
                  <c:v>0</c:v>
                </c:pt>
                <c:pt idx="12">
                  <c:v>0</c:v>
                </c:pt>
                <c:pt idx="13">
                  <c:v>0</c:v>
                </c:pt>
                <c:pt idx="14">
                  <c:v>0</c:v>
                </c:pt>
                <c:pt idx="15">
                  <c:v>0</c:v>
                </c:pt>
              </c:numCache>
            </c:numRef>
          </c:val>
          <c:extLst>
            <c:ext xmlns:c16="http://schemas.microsoft.com/office/drawing/2014/chart" uri="{C3380CC4-5D6E-409C-BE32-E72D297353CC}">
              <c16:uniqueId val="{00000005-A357-4722-BB06-D80254749217}"/>
            </c:ext>
          </c:extLst>
        </c:ser>
        <c:ser>
          <c:idx val="10"/>
          <c:order val="6"/>
          <c:tx>
            <c:strRef>
              <c:f>Entero!$BA$69</c:f>
              <c:strCache>
                <c:ptCount val="1"/>
                <c:pt idx="0">
                  <c:v>Ceftazidim</c:v>
                </c:pt>
              </c:strCache>
            </c:strRef>
          </c:tx>
          <c:spPr>
            <a:solidFill>
              <a:srgbClr val="0066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Entero!$BA$70:$BA$85</c:f>
              <c:numCache>
                <c:formatCode>0.00</c:formatCode>
                <c:ptCount val="16"/>
                <c:pt idx="0">
                  <c:v>0</c:v>
                </c:pt>
                <c:pt idx="1">
                  <c:v>0</c:v>
                </c:pt>
                <c:pt idx="2">
                  <c:v>0</c:v>
                </c:pt>
                <c:pt idx="3">
                  <c:v>84.732824427480921</c:v>
                </c:pt>
                <c:pt idx="4">
                  <c:v>0</c:v>
                </c:pt>
                <c:pt idx="5">
                  <c:v>8.3969465648854964</c:v>
                </c:pt>
                <c:pt idx="6">
                  <c:v>2.2900763358778624</c:v>
                </c:pt>
                <c:pt idx="7">
                  <c:v>1.5267175572519085</c:v>
                </c:pt>
                <c:pt idx="8">
                  <c:v>0</c:v>
                </c:pt>
                <c:pt idx="9">
                  <c:v>0.76335877862595425</c:v>
                </c:pt>
                <c:pt idx="10">
                  <c:v>0</c:v>
                </c:pt>
                <c:pt idx="11">
                  <c:v>0.76335877862595425</c:v>
                </c:pt>
                <c:pt idx="12">
                  <c:v>1.5267175572519085</c:v>
                </c:pt>
                <c:pt idx="13">
                  <c:v>0</c:v>
                </c:pt>
                <c:pt idx="14">
                  <c:v>0</c:v>
                </c:pt>
                <c:pt idx="15">
                  <c:v>0</c:v>
                </c:pt>
              </c:numCache>
            </c:numRef>
          </c:val>
          <c:extLst>
            <c:ext xmlns:c16="http://schemas.microsoft.com/office/drawing/2014/chart" uri="{C3380CC4-5D6E-409C-BE32-E72D297353CC}">
              <c16:uniqueId val="{00000006-A357-4722-BB06-D80254749217}"/>
            </c:ext>
          </c:extLst>
        </c:ser>
        <c:ser>
          <c:idx val="11"/>
          <c:order val="7"/>
          <c:tx>
            <c:strRef>
              <c:f>Entero!$BB$69</c:f>
              <c:strCache>
                <c:ptCount val="1"/>
                <c:pt idx="0">
                  <c:v>Cefuroxim</c:v>
                </c:pt>
              </c:strCache>
            </c:strRef>
          </c:tx>
          <c:spPr>
            <a:solidFill>
              <a:srgbClr val="33CCFF"/>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Entero!$BB$70:$BB$85</c:f>
              <c:numCache>
                <c:formatCode>0.00</c:formatCode>
                <c:ptCount val="16"/>
                <c:pt idx="0">
                  <c:v>0</c:v>
                </c:pt>
                <c:pt idx="1">
                  <c:v>0</c:v>
                </c:pt>
                <c:pt idx="2">
                  <c:v>0</c:v>
                </c:pt>
                <c:pt idx="3">
                  <c:v>0</c:v>
                </c:pt>
                <c:pt idx="4">
                  <c:v>0</c:v>
                </c:pt>
                <c:pt idx="5">
                  <c:v>0</c:v>
                </c:pt>
                <c:pt idx="6">
                  <c:v>0</c:v>
                </c:pt>
                <c:pt idx="7">
                  <c:v>30.534351145038169</c:v>
                </c:pt>
                <c:pt idx="8">
                  <c:v>35.877862595419849</c:v>
                </c:pt>
                <c:pt idx="9">
                  <c:v>12.977099236641221</c:v>
                </c:pt>
                <c:pt idx="10">
                  <c:v>11.450381679389313</c:v>
                </c:pt>
                <c:pt idx="11">
                  <c:v>4.5801526717557248</c:v>
                </c:pt>
                <c:pt idx="12">
                  <c:v>4.5801526717557248</c:v>
                </c:pt>
                <c:pt idx="13">
                  <c:v>0</c:v>
                </c:pt>
                <c:pt idx="14">
                  <c:v>0</c:v>
                </c:pt>
                <c:pt idx="15">
                  <c:v>0</c:v>
                </c:pt>
              </c:numCache>
            </c:numRef>
          </c:val>
          <c:extLst>
            <c:ext xmlns:c16="http://schemas.microsoft.com/office/drawing/2014/chart" uri="{C3380CC4-5D6E-409C-BE32-E72D297353CC}">
              <c16:uniqueId val="{00000007-A357-4722-BB06-D80254749217}"/>
            </c:ext>
          </c:extLst>
        </c:ser>
        <c:ser>
          <c:idx val="12"/>
          <c:order val="8"/>
          <c:tx>
            <c:strRef>
              <c:f>Entero!$BC$69</c:f>
              <c:strCache>
                <c:ptCount val="1"/>
                <c:pt idx="0">
                  <c:v>Imipenem</c:v>
                </c:pt>
              </c:strCache>
            </c:strRef>
          </c:tx>
          <c:spPr>
            <a:solidFill>
              <a:srgbClr val="00CC00"/>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Entero!$BC$70:$BC$85</c:f>
              <c:numCache>
                <c:formatCode>0.00</c:formatCode>
                <c:ptCount val="16"/>
                <c:pt idx="0">
                  <c:v>0</c:v>
                </c:pt>
                <c:pt idx="1">
                  <c:v>0</c:v>
                </c:pt>
                <c:pt idx="2">
                  <c:v>76.335877862595424</c:v>
                </c:pt>
                <c:pt idx="3">
                  <c:v>0</c:v>
                </c:pt>
                <c:pt idx="4">
                  <c:v>14.503816793893129</c:v>
                </c:pt>
                <c:pt idx="5">
                  <c:v>3.8167938931297711</c:v>
                </c:pt>
                <c:pt idx="6">
                  <c:v>3.8167938931297711</c:v>
                </c:pt>
                <c:pt idx="7">
                  <c:v>0.76335877862595425</c:v>
                </c:pt>
                <c:pt idx="8">
                  <c:v>0</c:v>
                </c:pt>
                <c:pt idx="9">
                  <c:v>0.76335877862595425</c:v>
                </c:pt>
                <c:pt idx="10">
                  <c:v>0</c:v>
                </c:pt>
                <c:pt idx="11">
                  <c:v>0</c:v>
                </c:pt>
                <c:pt idx="12">
                  <c:v>0</c:v>
                </c:pt>
                <c:pt idx="13">
                  <c:v>0</c:v>
                </c:pt>
                <c:pt idx="14">
                  <c:v>0</c:v>
                </c:pt>
                <c:pt idx="15">
                  <c:v>0</c:v>
                </c:pt>
              </c:numCache>
            </c:numRef>
          </c:val>
          <c:extLst>
            <c:ext xmlns:c16="http://schemas.microsoft.com/office/drawing/2014/chart" uri="{C3380CC4-5D6E-409C-BE32-E72D297353CC}">
              <c16:uniqueId val="{00000008-A357-4722-BB06-D80254749217}"/>
            </c:ext>
          </c:extLst>
        </c:ser>
        <c:ser>
          <c:idx val="13"/>
          <c:order val="9"/>
          <c:tx>
            <c:strRef>
              <c:f>Entero!$BD$69</c:f>
              <c:strCache>
                <c:ptCount val="1"/>
                <c:pt idx="0">
                  <c:v>Meropenem</c:v>
                </c:pt>
              </c:strCache>
            </c:strRef>
          </c:tx>
          <c:spPr>
            <a:solidFill>
              <a:schemeClr val="accent6">
                <a:lumMod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Entero!$BD$70:$BD$85</c:f>
              <c:numCache>
                <c:formatCode>0.00</c:formatCode>
                <c:ptCount val="16"/>
                <c:pt idx="0">
                  <c:v>0</c:v>
                </c:pt>
                <c:pt idx="1">
                  <c:v>0</c:v>
                </c:pt>
                <c:pt idx="2">
                  <c:v>98.473282442748086</c:v>
                </c:pt>
                <c:pt idx="3">
                  <c:v>0</c:v>
                </c:pt>
                <c:pt idx="4">
                  <c:v>0.76335877862595425</c:v>
                </c:pt>
                <c:pt idx="5">
                  <c:v>0</c:v>
                </c:pt>
                <c:pt idx="6">
                  <c:v>0</c:v>
                </c:pt>
                <c:pt idx="7">
                  <c:v>0.76335877862595425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A357-4722-BB06-D80254749217}"/>
            </c:ext>
          </c:extLst>
        </c:ser>
        <c:ser>
          <c:idx val="14"/>
          <c:order val="10"/>
          <c:tx>
            <c:strRef>
              <c:f>Entero!$BE$69</c:f>
              <c:strCache>
                <c:ptCount val="1"/>
                <c:pt idx="0">
                  <c:v>Colistin</c:v>
                </c:pt>
              </c:strCache>
            </c:strRef>
          </c:tx>
          <c:spPr>
            <a:solidFill>
              <a:schemeClr val="accent6">
                <a:lumMod val="75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Entero!$BE$70:$BE$85</c:f>
              <c:numCache>
                <c:formatCode>0.00</c:formatCode>
                <c:ptCount val="16"/>
                <c:pt idx="0">
                  <c:v>0</c:v>
                </c:pt>
                <c:pt idx="1">
                  <c:v>0</c:v>
                </c:pt>
                <c:pt idx="2">
                  <c:v>0</c:v>
                </c:pt>
                <c:pt idx="3">
                  <c:v>20.76923076923077</c:v>
                </c:pt>
                <c:pt idx="4">
                  <c:v>50.769230769230766</c:v>
                </c:pt>
                <c:pt idx="5">
                  <c:v>19.23076923076923</c:v>
                </c:pt>
                <c:pt idx="6">
                  <c:v>5.384615384615385</c:v>
                </c:pt>
                <c:pt idx="7">
                  <c:v>2.3076923076923075</c:v>
                </c:pt>
                <c:pt idx="8">
                  <c:v>0</c:v>
                </c:pt>
                <c:pt idx="9">
                  <c:v>0</c:v>
                </c:pt>
                <c:pt idx="10">
                  <c:v>1.5384615384615385</c:v>
                </c:pt>
                <c:pt idx="11">
                  <c:v>0</c:v>
                </c:pt>
                <c:pt idx="12">
                  <c:v>0</c:v>
                </c:pt>
                <c:pt idx="13">
                  <c:v>0</c:v>
                </c:pt>
                <c:pt idx="14">
                  <c:v>0</c:v>
                </c:pt>
                <c:pt idx="15">
                  <c:v>0</c:v>
                </c:pt>
              </c:numCache>
            </c:numRef>
          </c:val>
          <c:extLst>
            <c:ext xmlns:c16="http://schemas.microsoft.com/office/drawing/2014/chart" uri="{C3380CC4-5D6E-409C-BE32-E72D297353CC}">
              <c16:uniqueId val="{0000000A-A357-4722-BB06-D80254749217}"/>
            </c:ext>
          </c:extLst>
        </c:ser>
        <c:ser>
          <c:idx val="15"/>
          <c:order val="11"/>
          <c:tx>
            <c:strRef>
              <c:f>Entero!$BF$69</c:f>
              <c:strCache>
                <c:ptCount val="1"/>
                <c:pt idx="0">
                  <c:v>Amikacin</c:v>
                </c:pt>
              </c:strCache>
            </c:strRef>
          </c:tx>
          <c:spPr>
            <a:solidFill>
              <a:schemeClr val="accent6">
                <a:lumMod val="20000"/>
                <a:lumOff val="8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Entero!$BF$70:$BF$85</c:f>
              <c:numCache>
                <c:formatCode>0.00</c:formatCode>
                <c:ptCount val="16"/>
                <c:pt idx="0">
                  <c:v>0</c:v>
                </c:pt>
                <c:pt idx="1">
                  <c:v>0</c:v>
                </c:pt>
                <c:pt idx="2">
                  <c:v>0</c:v>
                </c:pt>
                <c:pt idx="3">
                  <c:v>0</c:v>
                </c:pt>
                <c:pt idx="4">
                  <c:v>54.615384615384613</c:v>
                </c:pt>
                <c:pt idx="5">
                  <c:v>0</c:v>
                </c:pt>
                <c:pt idx="6">
                  <c:v>33.07692307692308</c:v>
                </c:pt>
                <c:pt idx="7">
                  <c:v>6.9230769230769234</c:v>
                </c:pt>
                <c:pt idx="8" formatCode="General">
                  <c:v>3.0769230769230771</c:v>
                </c:pt>
                <c:pt idx="9" formatCode="General">
                  <c:v>1.5384615384615385</c:v>
                </c:pt>
                <c:pt idx="10">
                  <c:v>0</c:v>
                </c:pt>
                <c:pt idx="11">
                  <c:v>0</c:v>
                </c:pt>
                <c:pt idx="12">
                  <c:v>0</c:v>
                </c:pt>
                <c:pt idx="13">
                  <c:v>0.76923076923076927</c:v>
                </c:pt>
                <c:pt idx="14">
                  <c:v>0</c:v>
                </c:pt>
                <c:pt idx="15">
                  <c:v>0</c:v>
                </c:pt>
              </c:numCache>
            </c:numRef>
          </c:val>
          <c:extLst>
            <c:ext xmlns:c16="http://schemas.microsoft.com/office/drawing/2014/chart" uri="{C3380CC4-5D6E-409C-BE32-E72D297353CC}">
              <c16:uniqueId val="{0000000B-A357-4722-BB06-D80254749217}"/>
            </c:ext>
          </c:extLst>
        </c:ser>
        <c:ser>
          <c:idx val="16"/>
          <c:order val="12"/>
          <c:tx>
            <c:strRef>
              <c:f>Entero!$BG$69</c:f>
              <c:strCache>
                <c:ptCount val="1"/>
                <c:pt idx="0">
                  <c:v>Gentamicin</c:v>
                </c:pt>
              </c:strCache>
            </c:strRef>
          </c:tx>
          <c:spPr>
            <a:solidFill>
              <a:schemeClr val="bg2">
                <a:lumMod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Entero!$BG$70:$BG$85</c:f>
              <c:numCache>
                <c:formatCode>0.00</c:formatCode>
                <c:ptCount val="16"/>
                <c:pt idx="0">
                  <c:v>0</c:v>
                </c:pt>
                <c:pt idx="1">
                  <c:v>0</c:v>
                </c:pt>
                <c:pt idx="2">
                  <c:v>38.46153846153846</c:v>
                </c:pt>
                <c:pt idx="3">
                  <c:v>0</c:v>
                </c:pt>
                <c:pt idx="4">
                  <c:v>48.46153846153846</c:v>
                </c:pt>
                <c:pt idx="5">
                  <c:v>4.615384615384615</c:v>
                </c:pt>
                <c:pt idx="6">
                  <c:v>4.615384615384615</c:v>
                </c:pt>
                <c:pt idx="7">
                  <c:v>3.0769230769230771</c:v>
                </c:pt>
                <c:pt idx="8">
                  <c:v>0</c:v>
                </c:pt>
                <c:pt idx="9" formatCode="General">
                  <c:v>0.76923076923076927</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A357-4722-BB06-D80254749217}"/>
            </c:ext>
          </c:extLst>
        </c:ser>
        <c:ser>
          <c:idx val="17"/>
          <c:order val="13"/>
          <c:tx>
            <c:strRef>
              <c:f>Entero!$BH$69</c:f>
              <c:strCache>
                <c:ptCount val="1"/>
                <c:pt idx="0">
                  <c:v>Tobramycin</c:v>
                </c:pt>
              </c:strCache>
            </c:strRef>
          </c:tx>
          <c:spPr>
            <a:solidFill>
              <a:schemeClr val="accent4">
                <a:lumMod val="75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Entero!$BH$70:$BH$85</c:f>
              <c:numCache>
                <c:formatCode>0.00</c:formatCode>
                <c:ptCount val="16"/>
                <c:pt idx="0">
                  <c:v>0</c:v>
                </c:pt>
                <c:pt idx="1">
                  <c:v>0</c:v>
                </c:pt>
                <c:pt idx="2">
                  <c:v>17.600000000000001</c:v>
                </c:pt>
                <c:pt idx="3">
                  <c:v>0</c:v>
                </c:pt>
                <c:pt idx="4">
                  <c:v>68.8</c:v>
                </c:pt>
                <c:pt idx="5">
                  <c:v>7.2</c:v>
                </c:pt>
                <c:pt idx="6">
                  <c:v>0.8</c:v>
                </c:pt>
                <c:pt idx="7">
                  <c:v>4.8</c:v>
                </c:pt>
                <c:pt idx="8">
                  <c:v>0</c:v>
                </c:pt>
                <c:pt idx="9">
                  <c:v>0.8</c:v>
                </c:pt>
                <c:pt idx="10">
                  <c:v>0</c:v>
                </c:pt>
                <c:pt idx="11">
                  <c:v>0</c:v>
                </c:pt>
                <c:pt idx="12">
                  <c:v>0</c:v>
                </c:pt>
                <c:pt idx="13">
                  <c:v>0</c:v>
                </c:pt>
                <c:pt idx="14">
                  <c:v>0</c:v>
                </c:pt>
                <c:pt idx="15">
                  <c:v>0</c:v>
                </c:pt>
              </c:numCache>
            </c:numRef>
          </c:val>
          <c:extLst>
            <c:ext xmlns:c16="http://schemas.microsoft.com/office/drawing/2014/chart" uri="{C3380CC4-5D6E-409C-BE32-E72D297353CC}">
              <c16:uniqueId val="{0000000D-A357-4722-BB06-D80254749217}"/>
            </c:ext>
          </c:extLst>
        </c:ser>
        <c:ser>
          <c:idx val="18"/>
          <c:order val="14"/>
          <c:tx>
            <c:strRef>
              <c:f>Entero!$BI$69</c:f>
              <c:strCache>
                <c:ptCount val="1"/>
                <c:pt idx="0">
                  <c:v>Fosfomycin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Entero!$BI$70:$BI$85</c:f>
              <c:numCache>
                <c:formatCode>0.00</c:formatCode>
                <c:ptCount val="16"/>
                <c:pt idx="0">
                  <c:v>0</c:v>
                </c:pt>
                <c:pt idx="1">
                  <c:v>0</c:v>
                </c:pt>
                <c:pt idx="2">
                  <c:v>0</c:v>
                </c:pt>
                <c:pt idx="3">
                  <c:v>0</c:v>
                </c:pt>
                <c:pt idx="4">
                  <c:v>0</c:v>
                </c:pt>
                <c:pt idx="5">
                  <c:v>53.435114503816791</c:v>
                </c:pt>
                <c:pt idx="6">
                  <c:v>0</c:v>
                </c:pt>
                <c:pt idx="7">
                  <c:v>25.954198473282442</c:v>
                </c:pt>
                <c:pt idx="8">
                  <c:v>6.8702290076335881</c:v>
                </c:pt>
                <c:pt idx="9">
                  <c:v>7.6335877862595423</c:v>
                </c:pt>
                <c:pt idx="10">
                  <c:v>0.76335877862595425</c:v>
                </c:pt>
                <c:pt idx="11">
                  <c:v>2.2900763358778624</c:v>
                </c:pt>
                <c:pt idx="12">
                  <c:v>1.5267175572519085</c:v>
                </c:pt>
                <c:pt idx="13">
                  <c:v>0.76335877862595425</c:v>
                </c:pt>
                <c:pt idx="14">
                  <c:v>0.76335877862595425</c:v>
                </c:pt>
                <c:pt idx="15">
                  <c:v>0</c:v>
                </c:pt>
              </c:numCache>
            </c:numRef>
          </c:val>
          <c:extLst>
            <c:ext xmlns:c16="http://schemas.microsoft.com/office/drawing/2014/chart" uri="{C3380CC4-5D6E-409C-BE32-E72D297353CC}">
              <c16:uniqueId val="{0000000E-A357-4722-BB06-D80254749217}"/>
            </c:ext>
          </c:extLst>
        </c:ser>
        <c:ser>
          <c:idx val="19"/>
          <c:order val="15"/>
          <c:tx>
            <c:strRef>
              <c:f>Entero!$BJ$69</c:f>
              <c:strCache>
                <c:ptCount val="1"/>
                <c:pt idx="0">
                  <c:v>Cotrimoxazol</c:v>
                </c:pt>
              </c:strCache>
            </c:strRef>
          </c:tx>
          <c:spPr>
            <a:solidFill>
              <a:schemeClr val="accent4">
                <a:lumMod val="60000"/>
                <a:lumOff val="4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Entero!$BJ$70:$BJ$85</c:f>
              <c:numCache>
                <c:formatCode>0.00</c:formatCode>
                <c:ptCount val="16"/>
                <c:pt idx="0">
                  <c:v>0</c:v>
                </c:pt>
                <c:pt idx="1">
                  <c:v>0</c:v>
                </c:pt>
                <c:pt idx="2">
                  <c:v>77.862595419847324</c:v>
                </c:pt>
                <c:pt idx="3">
                  <c:v>0</c:v>
                </c:pt>
                <c:pt idx="4">
                  <c:v>9.9236641221374047</c:v>
                </c:pt>
                <c:pt idx="5">
                  <c:v>3.053435114503817</c:v>
                </c:pt>
                <c:pt idx="6">
                  <c:v>0</c:v>
                </c:pt>
                <c:pt idx="7">
                  <c:v>0.76335877862595425</c:v>
                </c:pt>
                <c:pt idx="8">
                  <c:v>2.2900763358778624</c:v>
                </c:pt>
                <c:pt idx="9">
                  <c:v>3.053435114503817</c:v>
                </c:pt>
                <c:pt idx="10">
                  <c:v>0</c:v>
                </c:pt>
                <c:pt idx="11">
                  <c:v>3.053435114503817</c:v>
                </c:pt>
                <c:pt idx="12">
                  <c:v>0</c:v>
                </c:pt>
                <c:pt idx="13">
                  <c:v>0</c:v>
                </c:pt>
                <c:pt idx="14">
                  <c:v>0</c:v>
                </c:pt>
                <c:pt idx="15">
                  <c:v>0</c:v>
                </c:pt>
              </c:numCache>
            </c:numRef>
          </c:val>
          <c:extLst>
            <c:ext xmlns:c16="http://schemas.microsoft.com/office/drawing/2014/chart" uri="{C3380CC4-5D6E-409C-BE32-E72D297353CC}">
              <c16:uniqueId val="{0000000F-A357-4722-BB06-D80254749217}"/>
            </c:ext>
          </c:extLst>
        </c:ser>
        <c:ser>
          <c:idx val="20"/>
          <c:order val="16"/>
          <c:tx>
            <c:strRef>
              <c:f>Entero!$BK$69</c:f>
              <c:strCache>
                <c:ptCount val="1"/>
                <c:pt idx="0">
                  <c:v>Ciprofloxacin</c:v>
                </c:pt>
              </c:strCache>
            </c:strRef>
          </c:tx>
          <c:spPr>
            <a:solidFill>
              <a:schemeClr val="accent4">
                <a:lumMod val="20000"/>
                <a:lumOff val="8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Entero!$BK$70:$BK$85</c:f>
              <c:numCache>
                <c:formatCode>0.00</c:formatCode>
                <c:ptCount val="16"/>
                <c:pt idx="0">
                  <c:v>80.152671755725194</c:v>
                </c:pt>
                <c:pt idx="1">
                  <c:v>0</c:v>
                </c:pt>
                <c:pt idx="2">
                  <c:v>9.9236641221374047</c:v>
                </c:pt>
                <c:pt idx="3">
                  <c:v>5.343511450381679</c:v>
                </c:pt>
                <c:pt idx="4">
                  <c:v>3.053435114503817</c:v>
                </c:pt>
                <c:pt idx="5">
                  <c:v>1.5267175572519085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A357-4722-BB06-D80254749217}"/>
            </c:ext>
          </c:extLst>
        </c:ser>
        <c:ser>
          <c:idx val="21"/>
          <c:order val="17"/>
          <c:tx>
            <c:strRef>
              <c:f>Entero!$BL$69</c:f>
              <c:strCache>
                <c:ptCount val="1"/>
                <c:pt idx="0">
                  <c:v>Levofloxacin</c:v>
                </c:pt>
              </c:strCache>
            </c:strRef>
          </c:tx>
          <c:spPr>
            <a:solidFill>
              <a:schemeClr val="tx1">
                <a:lumMod val="50000"/>
                <a:lumOff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Entero!$BL$70:$BL$85</c:f>
              <c:numCache>
                <c:formatCode>0.00</c:formatCode>
                <c:ptCount val="16"/>
                <c:pt idx="0">
                  <c:v>80.916030534351151</c:v>
                </c:pt>
                <c:pt idx="1">
                  <c:v>0</c:v>
                </c:pt>
                <c:pt idx="2">
                  <c:v>0</c:v>
                </c:pt>
                <c:pt idx="3">
                  <c:v>10.687022900763358</c:v>
                </c:pt>
                <c:pt idx="4">
                  <c:v>4.5801526717557248</c:v>
                </c:pt>
                <c:pt idx="5">
                  <c:v>3.053435114503817</c:v>
                </c:pt>
                <c:pt idx="6">
                  <c:v>0.76335877862595425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A357-4722-BB06-D80254749217}"/>
            </c:ext>
          </c:extLst>
        </c:ser>
        <c:ser>
          <c:idx val="22"/>
          <c:order val="18"/>
          <c:tx>
            <c:strRef>
              <c:f>Entero!$BM$69</c:f>
              <c:strCache>
                <c:ptCount val="1"/>
                <c:pt idx="0">
                  <c:v>Moxifloxacin</c:v>
                </c:pt>
              </c:strCache>
            </c:strRef>
          </c:tx>
          <c:spPr>
            <a:solidFill>
              <a:srgbClr val="CCFF66"/>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Entero!$BM$70:$BM$85</c:f>
              <c:numCache>
                <c:formatCode>0.00</c:formatCode>
                <c:ptCount val="16"/>
                <c:pt idx="0">
                  <c:v>1.5267175572519085</c:v>
                </c:pt>
                <c:pt idx="1">
                  <c:v>0</c:v>
                </c:pt>
                <c:pt idx="2">
                  <c:v>58.015267175572518</c:v>
                </c:pt>
                <c:pt idx="3">
                  <c:v>22.900763358778626</c:v>
                </c:pt>
                <c:pt idx="4">
                  <c:v>9.9236641221374047</c:v>
                </c:pt>
                <c:pt idx="5">
                  <c:v>4.5801526717557248</c:v>
                </c:pt>
                <c:pt idx="6">
                  <c:v>2.2900763358778624</c:v>
                </c:pt>
                <c:pt idx="7">
                  <c:v>0.76335877862595425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357-4722-BB06-D80254749217}"/>
            </c:ext>
          </c:extLst>
        </c:ser>
        <c:ser>
          <c:idx val="0"/>
          <c:order val="19"/>
          <c:tx>
            <c:strRef>
              <c:f>Entero!$BN$69</c:f>
              <c:strCache>
                <c:ptCount val="1"/>
                <c:pt idx="0">
                  <c:v>Doxycyclin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Entero!$BN$70:$BN$85</c:f>
              <c:numCache>
                <c:formatCode>0.00</c:formatCode>
                <c:ptCount val="16"/>
                <c:pt idx="0">
                  <c:v>0</c:v>
                </c:pt>
                <c:pt idx="1">
                  <c:v>0</c:v>
                </c:pt>
                <c:pt idx="2">
                  <c:v>0</c:v>
                </c:pt>
                <c:pt idx="3">
                  <c:v>0</c:v>
                </c:pt>
                <c:pt idx="4">
                  <c:v>0</c:v>
                </c:pt>
                <c:pt idx="5">
                  <c:v>8.3969465648854964</c:v>
                </c:pt>
                <c:pt idx="6">
                  <c:v>55.725190839694655</c:v>
                </c:pt>
                <c:pt idx="7">
                  <c:v>22.137404580152673</c:v>
                </c:pt>
                <c:pt idx="8">
                  <c:v>9.1603053435114496</c:v>
                </c:pt>
                <c:pt idx="9">
                  <c:v>3.8167938931297711</c:v>
                </c:pt>
                <c:pt idx="10">
                  <c:v>0.76335877862595425</c:v>
                </c:pt>
                <c:pt idx="11">
                  <c:v>0</c:v>
                </c:pt>
                <c:pt idx="12">
                  <c:v>0</c:v>
                </c:pt>
                <c:pt idx="13">
                  <c:v>0</c:v>
                </c:pt>
                <c:pt idx="14">
                  <c:v>0</c:v>
                </c:pt>
                <c:pt idx="15">
                  <c:v>0</c:v>
                </c:pt>
              </c:numCache>
            </c:numRef>
          </c:val>
          <c:extLst>
            <c:ext xmlns:c16="http://schemas.microsoft.com/office/drawing/2014/chart" uri="{C3380CC4-5D6E-409C-BE32-E72D297353CC}">
              <c16:uniqueId val="{00000013-A357-4722-BB06-D80254749217}"/>
            </c:ext>
          </c:extLst>
        </c:ser>
        <c:ser>
          <c:idx val="1"/>
          <c:order val="20"/>
          <c:tx>
            <c:strRef>
              <c:f>Entero!$BO$69</c:f>
              <c:strCache>
                <c:ptCount val="1"/>
                <c:pt idx="0">
                  <c:v>Tigecyclin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Entero!$BO$70:$BO$85</c:f>
              <c:numCache>
                <c:formatCode>0.00</c:formatCode>
                <c:ptCount val="16"/>
                <c:pt idx="0">
                  <c:v>17.1875</c:v>
                </c:pt>
                <c:pt idx="1">
                  <c:v>0</c:v>
                </c:pt>
                <c:pt idx="2">
                  <c:v>0</c:v>
                </c:pt>
                <c:pt idx="3">
                  <c:v>57.03125</c:v>
                </c:pt>
                <c:pt idx="4">
                  <c:v>21.09375</c:v>
                </c:pt>
                <c:pt idx="5">
                  <c:v>3.90625</c:v>
                </c:pt>
                <c:pt idx="6">
                  <c:v>0</c:v>
                </c:pt>
                <c:pt idx="7">
                  <c:v>0</c:v>
                </c:pt>
                <c:pt idx="8">
                  <c:v>0.78125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A357-4722-BB06-D8025474921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3.xml"/><Relationship Id="rId4" Type="http://schemas.openxmlformats.org/officeDocument/2006/relationships/chart" Target="../charts/chart6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99</xdr:col>
      <xdr:colOff>0</xdr:colOff>
      <xdr:row>207</xdr:row>
      <xdr:rowOff>0</xdr:rowOff>
    </xdr:from>
    <xdr:to>
      <xdr:col>109</xdr:col>
      <xdr:colOff>63501</xdr:colOff>
      <xdr:row>229</xdr:row>
      <xdr:rowOff>188912</xdr:rowOff>
    </xdr:to>
    <xdr:graphicFrame macro="">
      <xdr:nvGraphicFramePr>
        <xdr:cNvPr id="2" name="Diagramm 1">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99</xdr:col>
      <xdr:colOff>0</xdr:colOff>
      <xdr:row>303</xdr:row>
      <xdr:rowOff>0</xdr:rowOff>
    </xdr:from>
    <xdr:to>
      <xdr:col>109</xdr:col>
      <xdr:colOff>63501</xdr:colOff>
      <xdr:row>325</xdr:row>
      <xdr:rowOff>188912</xdr:rowOff>
    </xdr:to>
    <xdr:graphicFrame macro="">
      <xdr:nvGraphicFramePr>
        <xdr:cNvPr id="3" name="Diagramm 2">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99</xdr:col>
      <xdr:colOff>0</xdr:colOff>
      <xdr:row>400</xdr:row>
      <xdr:rowOff>0</xdr:rowOff>
    </xdr:from>
    <xdr:to>
      <xdr:col>109</xdr:col>
      <xdr:colOff>63501</xdr:colOff>
      <xdr:row>422</xdr:row>
      <xdr:rowOff>188912</xdr:rowOff>
    </xdr:to>
    <xdr:graphicFrame macro="">
      <xdr:nvGraphicFramePr>
        <xdr:cNvPr id="4" name="Diagramm 3">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99</xdr:col>
      <xdr:colOff>0</xdr:colOff>
      <xdr:row>174</xdr:row>
      <xdr:rowOff>0</xdr:rowOff>
    </xdr:from>
    <xdr:to>
      <xdr:col>109</xdr:col>
      <xdr:colOff>63501</xdr:colOff>
      <xdr:row>196</xdr:row>
      <xdr:rowOff>188912</xdr:rowOff>
    </xdr:to>
    <xdr:graphicFrame macro="">
      <xdr:nvGraphicFramePr>
        <xdr:cNvPr id="5" name="Diagramm 4">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99</xdr:col>
      <xdr:colOff>0</xdr:colOff>
      <xdr:row>271</xdr:row>
      <xdr:rowOff>0</xdr:rowOff>
    </xdr:from>
    <xdr:to>
      <xdr:col>109</xdr:col>
      <xdr:colOff>63501</xdr:colOff>
      <xdr:row>293</xdr:row>
      <xdr:rowOff>188912</xdr:rowOff>
    </xdr:to>
    <xdr:graphicFrame macro="">
      <xdr:nvGraphicFramePr>
        <xdr:cNvPr id="6" name="Diagramm 5">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99</xdr:col>
      <xdr:colOff>0</xdr:colOff>
      <xdr:row>558</xdr:row>
      <xdr:rowOff>0</xdr:rowOff>
    </xdr:from>
    <xdr:to>
      <xdr:col>109</xdr:col>
      <xdr:colOff>63501</xdr:colOff>
      <xdr:row>580</xdr:row>
      <xdr:rowOff>188912</xdr:rowOff>
    </xdr:to>
    <xdr:graphicFrame macro="">
      <xdr:nvGraphicFramePr>
        <xdr:cNvPr id="7" name="Diagramm 6">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99</xdr:col>
      <xdr:colOff>0</xdr:colOff>
      <xdr:row>41</xdr:row>
      <xdr:rowOff>0</xdr:rowOff>
    </xdr:from>
    <xdr:to>
      <xdr:col>109</xdr:col>
      <xdr:colOff>63501</xdr:colOff>
      <xdr:row>63</xdr:row>
      <xdr:rowOff>188912</xdr:rowOff>
    </xdr:to>
    <xdr:graphicFrame macro="">
      <xdr:nvGraphicFramePr>
        <xdr:cNvPr id="8" name="Diagramm 7">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99</xdr:col>
      <xdr:colOff>0</xdr:colOff>
      <xdr:row>8</xdr:row>
      <xdr:rowOff>0</xdr:rowOff>
    </xdr:from>
    <xdr:to>
      <xdr:col>109</xdr:col>
      <xdr:colOff>63501</xdr:colOff>
      <xdr:row>30</xdr:row>
      <xdr:rowOff>188912</xdr:rowOff>
    </xdr:to>
    <xdr:graphicFrame macro="">
      <xdr:nvGraphicFramePr>
        <xdr:cNvPr id="10" name="Diagramm 9">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99</xdr:col>
      <xdr:colOff>0</xdr:colOff>
      <xdr:row>74</xdr:row>
      <xdr:rowOff>0</xdr:rowOff>
    </xdr:from>
    <xdr:to>
      <xdr:col>109</xdr:col>
      <xdr:colOff>63501</xdr:colOff>
      <xdr:row>96</xdr:row>
      <xdr:rowOff>188912</xdr:rowOff>
    </xdr:to>
    <xdr:graphicFrame macro="">
      <xdr:nvGraphicFramePr>
        <xdr:cNvPr id="12" name="Diagramm 11">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99</xdr:col>
      <xdr:colOff>0</xdr:colOff>
      <xdr:row>107</xdr:row>
      <xdr:rowOff>0</xdr:rowOff>
    </xdr:from>
    <xdr:to>
      <xdr:col>109</xdr:col>
      <xdr:colOff>63501</xdr:colOff>
      <xdr:row>129</xdr:row>
      <xdr:rowOff>188912</xdr:rowOff>
    </xdr:to>
    <xdr:graphicFrame macro="">
      <xdr:nvGraphicFramePr>
        <xdr:cNvPr id="13" name="Diagramm 12">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99</xdr:col>
      <xdr:colOff>0</xdr:colOff>
      <xdr:row>140</xdr:row>
      <xdr:rowOff>0</xdr:rowOff>
    </xdr:from>
    <xdr:to>
      <xdr:col>109</xdr:col>
      <xdr:colOff>63501</xdr:colOff>
      <xdr:row>162</xdr:row>
      <xdr:rowOff>188912</xdr:rowOff>
    </xdr:to>
    <xdr:graphicFrame macro="">
      <xdr:nvGraphicFramePr>
        <xdr:cNvPr id="14" name="Diagramm 13">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99</xdr:col>
      <xdr:colOff>0</xdr:colOff>
      <xdr:row>237</xdr:row>
      <xdr:rowOff>0</xdr:rowOff>
    </xdr:from>
    <xdr:to>
      <xdr:col>109</xdr:col>
      <xdr:colOff>63501</xdr:colOff>
      <xdr:row>259</xdr:row>
      <xdr:rowOff>188912</xdr:rowOff>
    </xdr:to>
    <xdr:graphicFrame macro="">
      <xdr:nvGraphicFramePr>
        <xdr:cNvPr id="15" name="Diagramm 14">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99</xdr:col>
      <xdr:colOff>0</xdr:colOff>
      <xdr:row>333</xdr:row>
      <xdr:rowOff>0</xdr:rowOff>
    </xdr:from>
    <xdr:to>
      <xdr:col>109</xdr:col>
      <xdr:colOff>63501</xdr:colOff>
      <xdr:row>355</xdr:row>
      <xdr:rowOff>188912</xdr:rowOff>
    </xdr:to>
    <xdr:graphicFrame macro="">
      <xdr:nvGraphicFramePr>
        <xdr:cNvPr id="16" name="Diagramm 15">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99</xdr:col>
      <xdr:colOff>0</xdr:colOff>
      <xdr:row>366</xdr:row>
      <xdr:rowOff>0</xdr:rowOff>
    </xdr:from>
    <xdr:to>
      <xdr:col>109</xdr:col>
      <xdr:colOff>63501</xdr:colOff>
      <xdr:row>388</xdr:row>
      <xdr:rowOff>188912</xdr:rowOff>
    </xdr:to>
    <xdr:graphicFrame macro="">
      <xdr:nvGraphicFramePr>
        <xdr:cNvPr id="17" name="Diagramm 16">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99</xdr:col>
      <xdr:colOff>0</xdr:colOff>
      <xdr:row>432</xdr:row>
      <xdr:rowOff>0</xdr:rowOff>
    </xdr:from>
    <xdr:to>
      <xdr:col>109</xdr:col>
      <xdr:colOff>63501</xdr:colOff>
      <xdr:row>454</xdr:row>
      <xdr:rowOff>188912</xdr:rowOff>
    </xdr:to>
    <xdr:graphicFrame macro="">
      <xdr:nvGraphicFramePr>
        <xdr:cNvPr id="18" name="Diagramm 17">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99</xdr:col>
      <xdr:colOff>0</xdr:colOff>
      <xdr:row>464</xdr:row>
      <xdr:rowOff>0</xdr:rowOff>
    </xdr:from>
    <xdr:to>
      <xdr:col>109</xdr:col>
      <xdr:colOff>63501</xdr:colOff>
      <xdr:row>486</xdr:row>
      <xdr:rowOff>188912</xdr:rowOff>
    </xdr:to>
    <xdr:graphicFrame macro="">
      <xdr:nvGraphicFramePr>
        <xdr:cNvPr id="19" name="Diagramm 18">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99</xdr:col>
      <xdr:colOff>0</xdr:colOff>
      <xdr:row>497</xdr:row>
      <xdr:rowOff>0</xdr:rowOff>
    </xdr:from>
    <xdr:to>
      <xdr:col>109</xdr:col>
      <xdr:colOff>63501</xdr:colOff>
      <xdr:row>519</xdr:row>
      <xdr:rowOff>188912</xdr:rowOff>
    </xdr:to>
    <xdr:graphicFrame macro="">
      <xdr:nvGraphicFramePr>
        <xdr:cNvPr id="20" name="Diagramm 19">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99</xdr:col>
      <xdr:colOff>0</xdr:colOff>
      <xdr:row>527</xdr:row>
      <xdr:rowOff>0</xdr:rowOff>
    </xdr:from>
    <xdr:to>
      <xdr:col>109</xdr:col>
      <xdr:colOff>63501</xdr:colOff>
      <xdr:row>549</xdr:row>
      <xdr:rowOff>188912</xdr:rowOff>
    </xdr:to>
    <xdr:graphicFrame macro="">
      <xdr:nvGraphicFramePr>
        <xdr:cNvPr id="21" name="Diagramm 20">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44</xdr:col>
      <xdr:colOff>0</xdr:colOff>
      <xdr:row>11</xdr:row>
      <xdr:rowOff>7622</xdr:rowOff>
    </xdr:from>
    <xdr:to>
      <xdr:col>54</xdr:col>
      <xdr:colOff>624840</xdr:colOff>
      <xdr:row>31</xdr:row>
      <xdr:rowOff>15240</xdr:rowOff>
    </xdr:to>
    <xdr:graphicFrame macro="">
      <xdr:nvGraphicFramePr>
        <xdr:cNvPr id="3" name="Diagramm 2">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7622</xdr:rowOff>
    </xdr:from>
    <xdr:to>
      <xdr:col>54</xdr:col>
      <xdr:colOff>624840</xdr:colOff>
      <xdr:row>61</xdr:row>
      <xdr:rowOff>15240</xdr:rowOff>
    </xdr:to>
    <xdr:graphicFrame macro="">
      <xdr:nvGraphicFramePr>
        <xdr:cNvPr id="4" name="Diagramm 3">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70</xdr:row>
      <xdr:rowOff>7622</xdr:rowOff>
    </xdr:from>
    <xdr:to>
      <xdr:col>54</xdr:col>
      <xdr:colOff>624840</xdr:colOff>
      <xdr:row>90</xdr:row>
      <xdr:rowOff>15240</xdr:rowOff>
    </xdr:to>
    <xdr:graphicFrame macro="">
      <xdr:nvGraphicFramePr>
        <xdr:cNvPr id="5" name="Diagramm 4">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99</xdr:row>
      <xdr:rowOff>7622</xdr:rowOff>
    </xdr:from>
    <xdr:to>
      <xdr:col>54</xdr:col>
      <xdr:colOff>624840</xdr:colOff>
      <xdr:row>119</xdr:row>
      <xdr:rowOff>15240</xdr:rowOff>
    </xdr:to>
    <xdr:graphicFrame macro="">
      <xdr:nvGraphicFramePr>
        <xdr:cNvPr id="6" name="Diagramm 5">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128</xdr:row>
      <xdr:rowOff>7622</xdr:rowOff>
    </xdr:from>
    <xdr:to>
      <xdr:col>54</xdr:col>
      <xdr:colOff>624840</xdr:colOff>
      <xdr:row>148</xdr:row>
      <xdr:rowOff>15240</xdr:rowOff>
    </xdr:to>
    <xdr:graphicFrame macro="">
      <xdr:nvGraphicFramePr>
        <xdr:cNvPr id="7" name="Diagramm 6">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0</xdr:colOff>
      <xdr:row>157</xdr:row>
      <xdr:rowOff>7622</xdr:rowOff>
    </xdr:from>
    <xdr:to>
      <xdr:col>54</xdr:col>
      <xdr:colOff>624840</xdr:colOff>
      <xdr:row>177</xdr:row>
      <xdr:rowOff>15240</xdr:rowOff>
    </xdr:to>
    <xdr:graphicFrame macro="">
      <xdr:nvGraphicFramePr>
        <xdr:cNvPr id="8" name="Diagramm 7">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46</xdr:col>
      <xdr:colOff>114300</xdr:colOff>
      <xdr:row>9</xdr:row>
      <xdr:rowOff>17463</xdr:rowOff>
    </xdr:from>
    <xdr:to>
      <xdr:col>56</xdr:col>
      <xdr:colOff>443865</xdr:colOff>
      <xdr:row>32</xdr:row>
      <xdr:rowOff>15875</xdr:rowOff>
    </xdr:to>
    <xdr:graphicFrame macro="">
      <xdr:nvGraphicFramePr>
        <xdr:cNvPr id="2" name="Diagramm 1">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114300</xdr:colOff>
      <xdr:row>40</xdr:row>
      <xdr:rowOff>17463</xdr:rowOff>
    </xdr:from>
    <xdr:to>
      <xdr:col>56</xdr:col>
      <xdr:colOff>443865</xdr:colOff>
      <xdr:row>63</xdr:row>
      <xdr:rowOff>15875</xdr:rowOff>
    </xdr:to>
    <xdr:graphicFrame macro="">
      <xdr:nvGraphicFramePr>
        <xdr:cNvPr id="3" name="Diagramm 2">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114300</xdr:colOff>
      <xdr:row>71</xdr:row>
      <xdr:rowOff>17463</xdr:rowOff>
    </xdr:from>
    <xdr:to>
      <xdr:col>56</xdr:col>
      <xdr:colOff>443865</xdr:colOff>
      <xdr:row>94</xdr:row>
      <xdr:rowOff>15875</xdr:rowOff>
    </xdr:to>
    <xdr:graphicFrame macro="">
      <xdr:nvGraphicFramePr>
        <xdr:cNvPr id="4" name="Diagramm 3">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114300</xdr:colOff>
      <xdr:row>102</xdr:row>
      <xdr:rowOff>17463</xdr:rowOff>
    </xdr:from>
    <xdr:to>
      <xdr:col>56</xdr:col>
      <xdr:colOff>443865</xdr:colOff>
      <xdr:row>125</xdr:row>
      <xdr:rowOff>15875</xdr:rowOff>
    </xdr:to>
    <xdr:graphicFrame macro="">
      <xdr:nvGraphicFramePr>
        <xdr:cNvPr id="5" name="Diagramm 4">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49</xdr:col>
      <xdr:colOff>0</xdr:colOff>
      <xdr:row>9</xdr:row>
      <xdr:rowOff>17463</xdr:rowOff>
    </xdr:from>
    <xdr:to>
      <xdr:col>58</xdr:col>
      <xdr:colOff>205740</xdr:colOff>
      <xdr:row>32</xdr:row>
      <xdr:rowOff>15875</xdr:rowOff>
    </xdr:to>
    <xdr:graphicFrame macro="">
      <xdr:nvGraphicFramePr>
        <xdr:cNvPr id="2" name="Diagramm 1">
          <a:extLst>
            <a:ext uri="{FF2B5EF4-FFF2-40B4-BE49-F238E27FC236}">
              <a16:creationId xmlns:a16="http://schemas.microsoft.com/office/drawing/2014/main" id="{735782C2-E028-4EBB-A493-F47B27863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44</xdr:col>
      <xdr:colOff>0</xdr:colOff>
      <xdr:row>8</xdr:row>
      <xdr:rowOff>0</xdr:rowOff>
    </xdr:from>
    <xdr:to>
      <xdr:col>53</xdr:col>
      <xdr:colOff>762000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0</xdr:rowOff>
    </xdr:from>
    <xdr:to>
      <xdr:col>53</xdr:col>
      <xdr:colOff>762000</xdr:colOff>
      <xdr:row>64</xdr:row>
      <xdr:rowOff>172720</xdr:rowOff>
    </xdr:to>
    <xdr:graphicFrame macro="">
      <xdr:nvGraphicFramePr>
        <xdr:cNvPr id="3" name="Diagramm 2">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0</xdr:colOff>
      <xdr:row>8</xdr:row>
      <xdr:rowOff>0</xdr:rowOff>
    </xdr:from>
    <xdr:to>
      <xdr:col>53</xdr:col>
      <xdr:colOff>762000</xdr:colOff>
      <xdr:row>31</xdr:row>
      <xdr:rowOff>172720</xdr:rowOff>
    </xdr:to>
    <xdr:graphicFrame macro="">
      <xdr:nvGraphicFramePr>
        <xdr:cNvPr id="9" name="Diagramm 8">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42</xdr:row>
      <xdr:rowOff>0</xdr:rowOff>
    </xdr:from>
    <xdr:to>
      <xdr:col>53</xdr:col>
      <xdr:colOff>762000</xdr:colOff>
      <xdr:row>65</xdr:row>
      <xdr:rowOff>172720</xdr:rowOff>
    </xdr:to>
    <xdr:graphicFrame macro="">
      <xdr:nvGraphicFramePr>
        <xdr:cNvPr id="3" name="Diagramm 2">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107</xdr:row>
      <xdr:rowOff>0</xdr:rowOff>
    </xdr:from>
    <xdr:to>
      <xdr:col>53</xdr:col>
      <xdr:colOff>762000</xdr:colOff>
      <xdr:row>130</xdr:row>
      <xdr:rowOff>172720</xdr:rowOff>
    </xdr:to>
    <xdr:graphicFrame macro="">
      <xdr:nvGraphicFramePr>
        <xdr:cNvPr id="4" name="Diagramm 3">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139</xdr:row>
      <xdr:rowOff>0</xdr:rowOff>
    </xdr:from>
    <xdr:to>
      <xdr:col>53</xdr:col>
      <xdr:colOff>762000</xdr:colOff>
      <xdr:row>162</xdr:row>
      <xdr:rowOff>172720</xdr:rowOff>
    </xdr:to>
    <xdr:graphicFrame macro="">
      <xdr:nvGraphicFramePr>
        <xdr:cNvPr id="5" name="Diagramm 4">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171</xdr:row>
      <xdr:rowOff>0</xdr:rowOff>
    </xdr:from>
    <xdr:to>
      <xdr:col>53</xdr:col>
      <xdr:colOff>762000</xdr:colOff>
      <xdr:row>194</xdr:row>
      <xdr:rowOff>172720</xdr:rowOff>
    </xdr:to>
    <xdr:graphicFrame macro="">
      <xdr:nvGraphicFramePr>
        <xdr:cNvPr id="6" name="Diagramm 5">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0</xdr:colOff>
      <xdr:row>203</xdr:row>
      <xdr:rowOff>0</xdr:rowOff>
    </xdr:from>
    <xdr:to>
      <xdr:col>53</xdr:col>
      <xdr:colOff>762000</xdr:colOff>
      <xdr:row>226</xdr:row>
      <xdr:rowOff>172720</xdr:rowOff>
    </xdr:to>
    <xdr:graphicFrame macro="">
      <xdr:nvGraphicFramePr>
        <xdr:cNvPr id="7" name="Diagramm 6">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0</xdr:colOff>
      <xdr:row>74</xdr:row>
      <xdr:rowOff>0</xdr:rowOff>
    </xdr:from>
    <xdr:to>
      <xdr:col>53</xdr:col>
      <xdr:colOff>762000</xdr:colOff>
      <xdr:row>97</xdr:row>
      <xdr:rowOff>172720</xdr:rowOff>
    </xdr:to>
    <xdr:graphicFrame macro="">
      <xdr:nvGraphicFramePr>
        <xdr:cNvPr id="8" name="Diagramm 7">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0</xdr:colOff>
      <xdr:row>235</xdr:row>
      <xdr:rowOff>0</xdr:rowOff>
    </xdr:from>
    <xdr:to>
      <xdr:col>53</xdr:col>
      <xdr:colOff>762000</xdr:colOff>
      <xdr:row>258</xdr:row>
      <xdr:rowOff>172720</xdr:rowOff>
    </xdr:to>
    <xdr:graphicFrame macro="">
      <xdr:nvGraphicFramePr>
        <xdr:cNvPr id="10" name="Diagramm 9">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44</xdr:col>
      <xdr:colOff>10160</xdr:colOff>
      <xdr:row>44</xdr:row>
      <xdr:rowOff>10160</xdr:rowOff>
    </xdr:from>
    <xdr:to>
      <xdr:col>53</xdr:col>
      <xdr:colOff>772160</xdr:colOff>
      <xdr:row>68</xdr:row>
      <xdr:rowOff>0</xdr:rowOff>
    </xdr:to>
    <xdr:graphicFrame macro="">
      <xdr:nvGraphicFramePr>
        <xdr:cNvPr id="2" name="Diagramm 1">
          <a:extLst>
            <a:ext uri="{FF2B5EF4-FFF2-40B4-BE49-F238E27FC236}">
              <a16:creationId xmlns:a16="http://schemas.microsoft.com/office/drawing/2014/main" id="{0FA9AC43-C622-4565-816D-792FA9FAF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10</xdr:row>
      <xdr:rowOff>0</xdr:rowOff>
    </xdr:from>
    <xdr:to>
      <xdr:col>53</xdr:col>
      <xdr:colOff>762000</xdr:colOff>
      <xdr:row>33</xdr:row>
      <xdr:rowOff>172720</xdr:rowOff>
    </xdr:to>
    <xdr:graphicFrame macro="">
      <xdr:nvGraphicFramePr>
        <xdr:cNvPr id="4" name="Diagramm 3">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76</xdr:row>
      <xdr:rowOff>0</xdr:rowOff>
    </xdr:from>
    <xdr:to>
      <xdr:col>53</xdr:col>
      <xdr:colOff>762000</xdr:colOff>
      <xdr:row>99</xdr:row>
      <xdr:rowOff>172720</xdr:rowOff>
    </xdr:to>
    <xdr:graphicFrame macro="">
      <xdr:nvGraphicFramePr>
        <xdr:cNvPr id="5" name="Diagramm 4">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108</xdr:row>
      <xdr:rowOff>0</xdr:rowOff>
    </xdr:from>
    <xdr:to>
      <xdr:col>53</xdr:col>
      <xdr:colOff>762000</xdr:colOff>
      <xdr:row>131</xdr:row>
      <xdr:rowOff>172720</xdr:rowOff>
    </xdr:to>
    <xdr:graphicFrame macro="">
      <xdr:nvGraphicFramePr>
        <xdr:cNvPr id="6" name="Diagramm 5">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140</xdr:row>
      <xdr:rowOff>0</xdr:rowOff>
    </xdr:from>
    <xdr:to>
      <xdr:col>53</xdr:col>
      <xdr:colOff>762000</xdr:colOff>
      <xdr:row>163</xdr:row>
      <xdr:rowOff>172720</xdr:rowOff>
    </xdr:to>
    <xdr:graphicFrame macro="">
      <xdr:nvGraphicFramePr>
        <xdr:cNvPr id="7" name="Diagramm 6">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32</xdr:col>
      <xdr:colOff>0</xdr:colOff>
      <xdr:row>8</xdr:row>
      <xdr:rowOff>0</xdr:rowOff>
    </xdr:from>
    <xdr:to>
      <xdr:col>37</xdr:col>
      <xdr:colOff>762000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44</xdr:col>
      <xdr:colOff>0</xdr:colOff>
      <xdr:row>8</xdr:row>
      <xdr:rowOff>0</xdr:rowOff>
    </xdr:from>
    <xdr:to>
      <xdr:col>54</xdr:col>
      <xdr:colOff>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47</xdr:col>
      <xdr:colOff>0</xdr:colOff>
      <xdr:row>11</xdr:row>
      <xdr:rowOff>7622</xdr:rowOff>
    </xdr:from>
    <xdr:to>
      <xdr:col>57</xdr:col>
      <xdr:colOff>624840</xdr:colOff>
      <xdr:row>31</xdr:row>
      <xdr:rowOff>15240</xdr:rowOff>
    </xdr:to>
    <xdr:graphicFrame macro="">
      <xdr:nvGraphicFramePr>
        <xdr:cNvPr id="2" name="Diagramm 1">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152400</xdr:colOff>
      <xdr:row>45</xdr:row>
      <xdr:rowOff>134622</xdr:rowOff>
    </xdr:from>
    <xdr:to>
      <xdr:col>57</xdr:col>
      <xdr:colOff>612140</xdr:colOff>
      <xdr:row>70</xdr:row>
      <xdr:rowOff>142240</xdr:rowOff>
    </xdr:to>
    <xdr:graphicFrame macro="">
      <xdr:nvGraphicFramePr>
        <xdr:cNvPr id="3" name="Diagramm 2">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0</xdr:colOff>
      <xdr:row>80</xdr:row>
      <xdr:rowOff>7622</xdr:rowOff>
    </xdr:from>
    <xdr:to>
      <xdr:col>57</xdr:col>
      <xdr:colOff>624840</xdr:colOff>
      <xdr:row>100</xdr:row>
      <xdr:rowOff>15240</xdr:rowOff>
    </xdr:to>
    <xdr:graphicFrame macro="">
      <xdr:nvGraphicFramePr>
        <xdr:cNvPr id="4" name="Diagramm 3">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0</xdr:colOff>
      <xdr:row>110</xdr:row>
      <xdr:rowOff>7622</xdr:rowOff>
    </xdr:from>
    <xdr:to>
      <xdr:col>57</xdr:col>
      <xdr:colOff>624840</xdr:colOff>
      <xdr:row>130</xdr:row>
      <xdr:rowOff>15240</xdr:rowOff>
    </xdr:to>
    <xdr:graphicFrame macro="">
      <xdr:nvGraphicFramePr>
        <xdr:cNvPr id="5" name="Diagramm 4">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0</xdr:colOff>
      <xdr:row>140</xdr:row>
      <xdr:rowOff>7622</xdr:rowOff>
    </xdr:from>
    <xdr:to>
      <xdr:col>57</xdr:col>
      <xdr:colOff>624840</xdr:colOff>
      <xdr:row>160</xdr:row>
      <xdr:rowOff>15240</xdr:rowOff>
    </xdr:to>
    <xdr:graphicFrame macro="">
      <xdr:nvGraphicFramePr>
        <xdr:cNvPr id="6" name="Diagramm 5">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0</xdr:colOff>
      <xdr:row>170</xdr:row>
      <xdr:rowOff>7622</xdr:rowOff>
    </xdr:from>
    <xdr:to>
      <xdr:col>57</xdr:col>
      <xdr:colOff>624840</xdr:colOff>
      <xdr:row>190</xdr:row>
      <xdr:rowOff>15240</xdr:rowOff>
    </xdr:to>
    <xdr:graphicFrame macro="">
      <xdr:nvGraphicFramePr>
        <xdr:cNvPr id="7" name="Diagramm 6">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47</xdr:col>
      <xdr:colOff>0</xdr:colOff>
      <xdr:row>11</xdr:row>
      <xdr:rowOff>7622</xdr:rowOff>
    </xdr:from>
    <xdr:to>
      <xdr:col>56</xdr:col>
      <xdr:colOff>624840</xdr:colOff>
      <xdr:row>31</xdr:row>
      <xdr:rowOff>15240</xdr:rowOff>
    </xdr:to>
    <xdr:graphicFrame macro="">
      <xdr:nvGraphicFramePr>
        <xdr:cNvPr id="2" name="Diagramm 1">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102</xdr:col>
      <xdr:colOff>482600</xdr:colOff>
      <xdr:row>9</xdr:row>
      <xdr:rowOff>0</xdr:rowOff>
    </xdr:from>
    <xdr:to>
      <xdr:col>114</xdr:col>
      <xdr:colOff>304799</xdr:colOff>
      <xdr:row>31</xdr:row>
      <xdr:rowOff>0</xdr:rowOff>
    </xdr:to>
    <xdr:graphicFrame macro="">
      <xdr:nvGraphicFramePr>
        <xdr:cNvPr id="2" name="Diagramm 1">
          <a:extLst>
            <a:ext uri="{FF2B5EF4-FFF2-40B4-BE49-F238E27FC236}">
              <a16:creationId xmlns:a16="http://schemas.microsoft.com/office/drawing/2014/main" id="{DCEB94D0-3710-42D6-AEC5-868567BDB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102</xdr:col>
      <xdr:colOff>482600</xdr:colOff>
      <xdr:row>38</xdr:row>
      <xdr:rowOff>0</xdr:rowOff>
    </xdr:from>
    <xdr:to>
      <xdr:col>114</xdr:col>
      <xdr:colOff>304799</xdr:colOff>
      <xdr:row>60</xdr:row>
      <xdr:rowOff>0</xdr:rowOff>
    </xdr:to>
    <xdr:graphicFrame macro="">
      <xdr:nvGraphicFramePr>
        <xdr:cNvPr id="3" name="Diagramm 2">
          <a:extLst>
            <a:ext uri="{FF2B5EF4-FFF2-40B4-BE49-F238E27FC236}">
              <a16:creationId xmlns:a16="http://schemas.microsoft.com/office/drawing/2014/main" id="{DCEB94D0-3710-42D6-AEC5-868567BDB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99</xdr:col>
      <xdr:colOff>1</xdr:colOff>
      <xdr:row>9</xdr:row>
      <xdr:rowOff>0</xdr:rowOff>
    </xdr:from>
    <xdr:to>
      <xdr:col>109</xdr:col>
      <xdr:colOff>63501</xdr:colOff>
      <xdr:row>33</xdr:row>
      <xdr:rowOff>15875</xdr:rowOff>
    </xdr:to>
    <xdr:graphicFrame macro="">
      <xdr:nvGraphicFramePr>
        <xdr:cNvPr id="2" name="Diagramm 1">
          <a:extLst>
            <a:ext uri="{FF2B5EF4-FFF2-40B4-BE49-F238E27FC236}">
              <a16:creationId xmlns:a16="http://schemas.microsoft.com/office/drawing/2014/main" id="{31823A02-37CC-454F-9F96-3A5B7109B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99</xdr:col>
      <xdr:colOff>1</xdr:colOff>
      <xdr:row>7</xdr:row>
      <xdr:rowOff>0</xdr:rowOff>
    </xdr:from>
    <xdr:to>
      <xdr:col>109</xdr:col>
      <xdr:colOff>63501</xdr:colOff>
      <xdr:row>31</xdr:row>
      <xdr:rowOff>15875</xdr:rowOff>
    </xdr:to>
    <xdr:graphicFrame macro="">
      <xdr:nvGraphicFramePr>
        <xdr:cNvPr id="2" name="Diagramm 1">
          <a:extLst>
            <a:ext uri="{FF2B5EF4-FFF2-40B4-BE49-F238E27FC236}">
              <a16:creationId xmlns:a16="http://schemas.microsoft.com/office/drawing/2014/main" id="{31823A02-37CC-454F-9F96-3A5B7109B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104</xdr:col>
      <xdr:colOff>300989</xdr:colOff>
      <xdr:row>9</xdr:row>
      <xdr:rowOff>12702</xdr:rowOff>
    </xdr:from>
    <xdr:to>
      <xdr:col>121</xdr:col>
      <xdr:colOff>76200</xdr:colOff>
      <xdr:row>32</xdr:row>
      <xdr:rowOff>187326</xdr:rowOff>
    </xdr:to>
    <xdr:graphicFrame macro="">
      <xdr:nvGraphicFramePr>
        <xdr:cNvPr id="2" name="Diagramm 1">
          <a:extLst>
            <a:ext uri="{FF2B5EF4-FFF2-40B4-BE49-F238E27FC236}">
              <a16:creationId xmlns:a16="http://schemas.microsoft.com/office/drawing/2014/main" id="{519C2063-15C6-4DBB-BFC5-D116F83F8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105</xdr:col>
      <xdr:colOff>320674</xdr:colOff>
      <xdr:row>68</xdr:row>
      <xdr:rowOff>168274</xdr:rowOff>
    </xdr:from>
    <xdr:to>
      <xdr:col>121</xdr:col>
      <xdr:colOff>104140</xdr:colOff>
      <xdr:row>91</xdr:row>
      <xdr:rowOff>168275</xdr:rowOff>
    </xdr:to>
    <xdr:graphicFrame macro="">
      <xdr:nvGraphicFramePr>
        <xdr:cNvPr id="2" name="Diagramm 1">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105</xdr:col>
      <xdr:colOff>320674</xdr:colOff>
      <xdr:row>6</xdr:row>
      <xdr:rowOff>168274</xdr:rowOff>
    </xdr:from>
    <xdr:to>
      <xdr:col>121</xdr:col>
      <xdr:colOff>104140</xdr:colOff>
      <xdr:row>29</xdr:row>
      <xdr:rowOff>168275</xdr:rowOff>
    </xdr:to>
    <xdr:graphicFrame macro="">
      <xdr:nvGraphicFramePr>
        <xdr:cNvPr id="3" name="Diagramm 2">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105</xdr:col>
      <xdr:colOff>320674</xdr:colOff>
      <xdr:row>37</xdr:row>
      <xdr:rowOff>168274</xdr:rowOff>
    </xdr:from>
    <xdr:to>
      <xdr:col>121</xdr:col>
      <xdr:colOff>104140</xdr:colOff>
      <xdr:row>60</xdr:row>
      <xdr:rowOff>168275</xdr:rowOff>
    </xdr:to>
    <xdr:graphicFrame macro="">
      <xdr:nvGraphicFramePr>
        <xdr:cNvPr id="4" name="Diagramm 3">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105</xdr:col>
      <xdr:colOff>320674</xdr:colOff>
      <xdr:row>98</xdr:row>
      <xdr:rowOff>168274</xdr:rowOff>
    </xdr:from>
    <xdr:to>
      <xdr:col>121</xdr:col>
      <xdr:colOff>104140</xdr:colOff>
      <xdr:row>121</xdr:row>
      <xdr:rowOff>168275</xdr:rowOff>
    </xdr:to>
    <xdr:graphicFrame macro="">
      <xdr:nvGraphicFramePr>
        <xdr:cNvPr id="5" name="Diagramm 4">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105</xdr:col>
      <xdr:colOff>320674</xdr:colOff>
      <xdr:row>128</xdr:row>
      <xdr:rowOff>168274</xdr:rowOff>
    </xdr:from>
    <xdr:to>
      <xdr:col>121</xdr:col>
      <xdr:colOff>104140</xdr:colOff>
      <xdr:row>151</xdr:row>
      <xdr:rowOff>168275</xdr:rowOff>
    </xdr:to>
    <xdr:graphicFrame macro="">
      <xdr:nvGraphicFramePr>
        <xdr:cNvPr id="6" name="Diagramm 5">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105</xdr:col>
      <xdr:colOff>320674</xdr:colOff>
      <xdr:row>158</xdr:row>
      <xdr:rowOff>168274</xdr:rowOff>
    </xdr:from>
    <xdr:to>
      <xdr:col>121</xdr:col>
      <xdr:colOff>104140</xdr:colOff>
      <xdr:row>181</xdr:row>
      <xdr:rowOff>168275</xdr:rowOff>
    </xdr:to>
    <xdr:graphicFrame macro="">
      <xdr:nvGraphicFramePr>
        <xdr:cNvPr id="7" name="Diagramm 6">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105</xdr:col>
      <xdr:colOff>320674</xdr:colOff>
      <xdr:row>188</xdr:row>
      <xdr:rowOff>168274</xdr:rowOff>
    </xdr:from>
    <xdr:to>
      <xdr:col>121</xdr:col>
      <xdr:colOff>104140</xdr:colOff>
      <xdr:row>211</xdr:row>
      <xdr:rowOff>168275</xdr:rowOff>
    </xdr:to>
    <xdr:graphicFrame macro="">
      <xdr:nvGraphicFramePr>
        <xdr:cNvPr id="8" name="Diagramm 7">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105</xdr:col>
      <xdr:colOff>320674</xdr:colOff>
      <xdr:row>218</xdr:row>
      <xdr:rowOff>168274</xdr:rowOff>
    </xdr:from>
    <xdr:to>
      <xdr:col>121</xdr:col>
      <xdr:colOff>104140</xdr:colOff>
      <xdr:row>241</xdr:row>
      <xdr:rowOff>168275</xdr:rowOff>
    </xdr:to>
    <xdr:graphicFrame macro="">
      <xdr:nvGraphicFramePr>
        <xdr:cNvPr id="9" name="Diagramm 8">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104</xdr:col>
      <xdr:colOff>20320</xdr:colOff>
      <xdr:row>10</xdr:row>
      <xdr:rowOff>0</xdr:rowOff>
    </xdr:from>
    <xdr:to>
      <xdr:col>118</xdr:col>
      <xdr:colOff>81916</xdr:colOff>
      <xdr:row>35</xdr:row>
      <xdr:rowOff>63500</xdr:rowOff>
    </xdr:to>
    <xdr:graphicFrame macro="">
      <xdr:nvGraphicFramePr>
        <xdr:cNvPr id="2" name="Diagramm 1">
          <a:extLst>
            <a:ext uri="{FF2B5EF4-FFF2-40B4-BE49-F238E27FC236}">
              <a16:creationId xmlns:a16="http://schemas.microsoft.com/office/drawing/2014/main" id="{45BCFFCF-A020-4580-ABEA-2C2E30B6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104</xdr:col>
      <xdr:colOff>20320</xdr:colOff>
      <xdr:row>46</xdr:row>
      <xdr:rowOff>0</xdr:rowOff>
    </xdr:from>
    <xdr:to>
      <xdr:col>118</xdr:col>
      <xdr:colOff>81916</xdr:colOff>
      <xdr:row>71</xdr:row>
      <xdr:rowOff>63500</xdr:rowOff>
    </xdr:to>
    <xdr:graphicFrame macro="">
      <xdr:nvGraphicFramePr>
        <xdr:cNvPr id="3" name="Diagramm 2">
          <a:extLst>
            <a:ext uri="{FF2B5EF4-FFF2-40B4-BE49-F238E27FC236}">
              <a16:creationId xmlns:a16="http://schemas.microsoft.com/office/drawing/2014/main" id="{45BCFFCF-A020-4580-ABEA-2C2E30B6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42</xdr:col>
      <xdr:colOff>90804</xdr:colOff>
      <xdr:row>11</xdr:row>
      <xdr:rowOff>116840</xdr:rowOff>
    </xdr:from>
    <xdr:to>
      <xdr:col>55</xdr:col>
      <xdr:colOff>209549</xdr:colOff>
      <xdr:row>33</xdr:row>
      <xdr:rowOff>186690</xdr:rowOff>
    </xdr:to>
    <xdr:graphicFrame macro="">
      <xdr:nvGraphicFramePr>
        <xdr:cNvPr id="2" name="Diagramm 1">
          <a:extLst>
            <a:ext uri="{FF2B5EF4-FFF2-40B4-BE49-F238E27FC236}">
              <a16:creationId xmlns:a16="http://schemas.microsoft.com/office/drawing/2014/main" id="{A466B650-9930-4C51-8834-F5B41F817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44</xdr:col>
      <xdr:colOff>0</xdr:colOff>
      <xdr:row>10</xdr:row>
      <xdr:rowOff>7622</xdr:rowOff>
    </xdr:from>
    <xdr:to>
      <xdr:col>54</xdr:col>
      <xdr:colOff>624840</xdr:colOff>
      <xdr:row>30</xdr:row>
      <xdr:rowOff>15240</xdr:rowOff>
    </xdr:to>
    <xdr:graphicFrame macro="">
      <xdr:nvGraphicFramePr>
        <xdr:cNvPr id="2" name="Diagramm 1">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7622</xdr:rowOff>
    </xdr:from>
    <xdr:to>
      <xdr:col>54</xdr:col>
      <xdr:colOff>624840</xdr:colOff>
      <xdr:row>61</xdr:row>
      <xdr:rowOff>15240</xdr:rowOff>
    </xdr:to>
    <xdr:graphicFrame macro="">
      <xdr:nvGraphicFramePr>
        <xdr:cNvPr id="3" name="Diagramm 2">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70</xdr:row>
      <xdr:rowOff>7622</xdr:rowOff>
    </xdr:from>
    <xdr:to>
      <xdr:col>54</xdr:col>
      <xdr:colOff>624840</xdr:colOff>
      <xdr:row>90</xdr:row>
      <xdr:rowOff>15240</xdr:rowOff>
    </xdr:to>
    <xdr:graphicFrame macro="">
      <xdr:nvGraphicFramePr>
        <xdr:cNvPr id="4" name="Diagramm 3">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59"/>
  <sheetViews>
    <sheetView tabSelected="1" topLeftCell="A1231" zoomScaleNormal="100" workbookViewId="0">
      <selection activeCell="S1259" sqref="C1255:S1259"/>
    </sheetView>
  </sheetViews>
  <sheetFormatPr baseColWidth="10" defaultRowHeight="15" x14ac:dyDescent="0.25"/>
  <cols>
    <col min="1" max="1" width="34.5703125" bestFit="1" customWidth="1"/>
    <col min="2" max="2" width="23" bestFit="1" customWidth="1"/>
    <col min="3" max="3" width="9" bestFit="1" customWidth="1"/>
    <col min="4" max="4" width="8" bestFit="1" customWidth="1"/>
    <col min="5" max="5" width="7" bestFit="1" customWidth="1"/>
    <col min="6" max="6" width="6" bestFit="1" customWidth="1"/>
    <col min="7" max="12" width="5" bestFit="1" customWidth="1"/>
    <col min="13" max="14" width="4" bestFit="1" customWidth="1"/>
    <col min="15" max="15" width="5" bestFit="1" customWidth="1"/>
    <col min="16" max="16" width="5.140625" customWidth="1"/>
    <col min="17" max="18" width="4" bestFit="1" customWidth="1"/>
    <col min="19" max="19" width="10.28515625" bestFit="1" customWidth="1"/>
    <col min="28" max="28" width="6.28515625" bestFit="1" customWidth="1"/>
    <col min="29" max="29" width="6.28515625" style="10" bestFit="1" customWidth="1"/>
    <col min="30" max="37" width="12.85546875" style="10" bestFit="1" customWidth="1"/>
    <col min="38" max="38" width="13.28515625" style="10" bestFit="1" customWidth="1"/>
    <col min="39" max="40" width="12.85546875" style="10" bestFit="1" customWidth="1"/>
    <col min="41" max="41" width="12.28515625" style="10" bestFit="1" customWidth="1"/>
    <col min="42" max="45" width="12.85546875" style="10" bestFit="1" customWidth="1"/>
    <col min="46" max="46" width="13.28515625" style="10" bestFit="1" customWidth="1"/>
    <col min="47" max="47" width="12.85546875" style="10" bestFit="1" customWidth="1"/>
    <col min="48" max="49" width="12.85546875" style="10" customWidth="1"/>
    <col min="50" max="50" width="12.85546875" style="10" bestFit="1" customWidth="1"/>
    <col min="51" max="51" width="12.28515625" style="10" bestFit="1" customWidth="1"/>
    <col min="52" max="52" width="10.7109375" style="10" customWidth="1"/>
    <col min="53" max="53" width="8.42578125" style="10" bestFit="1" customWidth="1"/>
    <col min="54" max="54" width="11.28515625" style="10" customWidth="1"/>
    <col min="55" max="55" width="10.7109375" customWidth="1"/>
    <col min="56" max="56" width="9.5703125" customWidth="1"/>
  </cols>
  <sheetData>
    <row r="1" spans="1:19" x14ac:dyDescent="0.25">
      <c r="A1" t="s">
        <v>23</v>
      </c>
    </row>
    <row r="2" spans="1:19" x14ac:dyDescent="0.25">
      <c r="B2" s="54" t="s">
        <v>0</v>
      </c>
      <c r="C2" s="54">
        <v>1.5625E-2</v>
      </c>
      <c r="D2" s="54">
        <v>3.125E-2</v>
      </c>
      <c r="E2" s="54">
        <v>6.25E-2</v>
      </c>
      <c r="F2" s="54">
        <v>0.125</v>
      </c>
      <c r="G2" s="54">
        <v>0.25</v>
      </c>
      <c r="H2" s="54">
        <v>0.5</v>
      </c>
      <c r="I2" s="54">
        <v>1</v>
      </c>
      <c r="J2" s="54">
        <v>2</v>
      </c>
      <c r="K2" s="54">
        <v>4</v>
      </c>
      <c r="L2" s="54">
        <v>8</v>
      </c>
      <c r="M2" s="54">
        <v>16</v>
      </c>
      <c r="N2" s="54">
        <v>32</v>
      </c>
      <c r="O2" s="54">
        <v>64</v>
      </c>
      <c r="P2" s="54">
        <v>128</v>
      </c>
      <c r="Q2" s="54">
        <v>256</v>
      </c>
      <c r="R2" s="54">
        <v>512</v>
      </c>
      <c r="S2" s="54" t="s">
        <v>1</v>
      </c>
    </row>
    <row r="3" spans="1:19" x14ac:dyDescent="0.25">
      <c r="B3" s="54" t="s">
        <v>2</v>
      </c>
      <c r="C3" s="54">
        <v>0</v>
      </c>
      <c r="D3" s="54">
        <v>0</v>
      </c>
      <c r="E3" s="54">
        <v>0</v>
      </c>
      <c r="F3" s="54">
        <v>0</v>
      </c>
      <c r="G3" s="54">
        <v>0</v>
      </c>
      <c r="H3" s="54">
        <v>0</v>
      </c>
      <c r="I3" s="54">
        <v>0</v>
      </c>
      <c r="J3" s="54">
        <v>0</v>
      </c>
      <c r="K3" s="54">
        <v>4</v>
      </c>
      <c r="L3" s="54">
        <v>18</v>
      </c>
      <c r="M3" s="54">
        <v>16</v>
      </c>
      <c r="N3" s="54">
        <v>5</v>
      </c>
      <c r="O3" s="54">
        <v>4</v>
      </c>
      <c r="P3" s="54">
        <v>0</v>
      </c>
      <c r="Q3" s="54">
        <v>0</v>
      </c>
      <c r="R3" s="54">
        <v>0</v>
      </c>
      <c r="S3" s="54">
        <v>47</v>
      </c>
    </row>
    <row r="4" spans="1:19" x14ac:dyDescent="0.25">
      <c r="B4" s="54" t="s">
        <v>3</v>
      </c>
      <c r="C4" s="54">
        <v>0</v>
      </c>
      <c r="D4" s="54">
        <v>0</v>
      </c>
      <c r="E4" s="54">
        <v>0</v>
      </c>
      <c r="F4" s="54">
        <v>43</v>
      </c>
      <c r="G4" s="54">
        <v>1</v>
      </c>
      <c r="H4" s="54">
        <v>0</v>
      </c>
      <c r="I4" s="54">
        <v>0</v>
      </c>
      <c r="J4" s="54">
        <v>0</v>
      </c>
      <c r="K4" s="54">
        <v>0</v>
      </c>
      <c r="L4" s="54">
        <v>0</v>
      </c>
      <c r="M4" s="54">
        <v>0</v>
      </c>
      <c r="N4" s="54">
        <v>0</v>
      </c>
      <c r="O4" s="54">
        <v>3</v>
      </c>
      <c r="P4" s="54">
        <v>0</v>
      </c>
      <c r="Q4" s="54">
        <v>0</v>
      </c>
      <c r="R4" s="54">
        <v>0</v>
      </c>
      <c r="S4" s="54">
        <v>47</v>
      </c>
    </row>
    <row r="5" spans="1:19" x14ac:dyDescent="0.25">
      <c r="B5" s="54" t="s">
        <v>4</v>
      </c>
      <c r="C5" s="54">
        <v>0</v>
      </c>
      <c r="D5" s="54">
        <v>0</v>
      </c>
      <c r="E5" s="54">
        <v>0</v>
      </c>
      <c r="F5" s="54">
        <v>0</v>
      </c>
      <c r="G5" s="54">
        <v>1</v>
      </c>
      <c r="H5" s="54">
        <v>0</v>
      </c>
      <c r="I5" s="54">
        <v>0</v>
      </c>
      <c r="J5" s="54">
        <v>2</v>
      </c>
      <c r="K5" s="54">
        <v>4</v>
      </c>
      <c r="L5" s="54">
        <v>24</v>
      </c>
      <c r="M5" s="54">
        <v>12</v>
      </c>
      <c r="N5" s="54">
        <v>1</v>
      </c>
      <c r="O5" s="54">
        <v>1</v>
      </c>
      <c r="P5" s="54">
        <v>2</v>
      </c>
      <c r="Q5" s="54">
        <v>0</v>
      </c>
      <c r="R5" s="54">
        <v>0</v>
      </c>
      <c r="S5" s="54">
        <v>47</v>
      </c>
    </row>
    <row r="6" spans="1:19" x14ac:dyDescent="0.25">
      <c r="B6" s="54" t="s">
        <v>5</v>
      </c>
      <c r="C6" s="54">
        <v>0</v>
      </c>
      <c r="D6" s="54">
        <v>0</v>
      </c>
      <c r="E6" s="54">
        <v>0</v>
      </c>
      <c r="F6" s="54">
        <v>0</v>
      </c>
      <c r="G6" s="54">
        <v>33</v>
      </c>
      <c r="H6" s="54">
        <v>0</v>
      </c>
      <c r="I6" s="54">
        <v>2</v>
      </c>
      <c r="J6" s="54">
        <v>0</v>
      </c>
      <c r="K6" s="54">
        <v>3</v>
      </c>
      <c r="L6" s="54">
        <v>6</v>
      </c>
      <c r="M6" s="54">
        <v>0</v>
      </c>
      <c r="N6" s="54">
        <v>1</v>
      </c>
      <c r="O6" s="54">
        <v>0</v>
      </c>
      <c r="P6" s="54">
        <v>2</v>
      </c>
      <c r="Q6" s="54">
        <v>0</v>
      </c>
      <c r="R6" s="54">
        <v>0</v>
      </c>
      <c r="S6" s="54">
        <v>47</v>
      </c>
    </row>
    <row r="7" spans="1:19" x14ac:dyDescent="0.25">
      <c r="B7" s="54" t="s">
        <v>6</v>
      </c>
      <c r="C7" s="54">
        <v>0</v>
      </c>
      <c r="D7" s="54">
        <v>0</v>
      </c>
      <c r="E7" s="54">
        <v>0</v>
      </c>
      <c r="F7" s="54">
        <v>0</v>
      </c>
      <c r="G7" s="54">
        <v>0</v>
      </c>
      <c r="H7" s="54">
        <v>0</v>
      </c>
      <c r="I7" s="54">
        <v>0</v>
      </c>
      <c r="J7" s="54">
        <v>2</v>
      </c>
      <c r="K7" s="54">
        <v>2</v>
      </c>
      <c r="L7" s="54">
        <v>8</v>
      </c>
      <c r="M7" s="54">
        <v>17</v>
      </c>
      <c r="N7" s="54">
        <v>18</v>
      </c>
      <c r="O7" s="54">
        <v>0</v>
      </c>
      <c r="P7" s="54">
        <v>0</v>
      </c>
      <c r="Q7" s="54">
        <v>0</v>
      </c>
      <c r="R7" s="54">
        <v>0</v>
      </c>
      <c r="S7" s="54">
        <v>47</v>
      </c>
    </row>
    <row r="8" spans="1:19" x14ac:dyDescent="0.25">
      <c r="B8" s="54" t="s">
        <v>7</v>
      </c>
      <c r="C8" s="54">
        <v>0</v>
      </c>
      <c r="D8" s="54">
        <v>0</v>
      </c>
      <c r="E8" s="54">
        <v>0</v>
      </c>
      <c r="F8" s="54">
        <v>0</v>
      </c>
      <c r="G8" s="54">
        <v>0</v>
      </c>
      <c r="H8" s="54">
        <v>0</v>
      </c>
      <c r="I8" s="54">
        <v>1</v>
      </c>
      <c r="J8" s="54">
        <v>6</v>
      </c>
      <c r="K8" s="54">
        <v>12</v>
      </c>
      <c r="L8" s="54">
        <v>18</v>
      </c>
      <c r="M8" s="54">
        <v>10</v>
      </c>
      <c r="N8" s="54">
        <v>0</v>
      </c>
      <c r="O8" s="54">
        <v>0</v>
      </c>
      <c r="P8" s="54">
        <v>0</v>
      </c>
      <c r="Q8" s="54">
        <v>0</v>
      </c>
      <c r="R8" s="54">
        <v>0</v>
      </c>
      <c r="S8" s="54">
        <v>47</v>
      </c>
    </row>
    <row r="9" spans="1:19" x14ac:dyDescent="0.25">
      <c r="B9" s="54" t="s">
        <v>8</v>
      </c>
      <c r="C9" s="54">
        <v>0</v>
      </c>
      <c r="D9" s="54">
        <v>0</v>
      </c>
      <c r="E9" s="54">
        <v>0</v>
      </c>
      <c r="F9" s="54">
        <v>0</v>
      </c>
      <c r="G9" s="54">
        <v>0</v>
      </c>
      <c r="H9" s="54">
        <v>3</v>
      </c>
      <c r="I9" s="54">
        <v>6</v>
      </c>
      <c r="J9" s="54">
        <v>10</v>
      </c>
      <c r="K9" s="54">
        <v>24</v>
      </c>
      <c r="L9" s="54">
        <v>1</v>
      </c>
      <c r="M9" s="54">
        <v>0</v>
      </c>
      <c r="N9" s="54">
        <v>1</v>
      </c>
      <c r="O9" s="54">
        <v>2</v>
      </c>
      <c r="P9" s="54">
        <v>0</v>
      </c>
      <c r="Q9" s="54">
        <v>0</v>
      </c>
      <c r="R9" s="54">
        <v>0</v>
      </c>
      <c r="S9" s="54">
        <v>47</v>
      </c>
    </row>
    <row r="10" spans="1:19" x14ac:dyDescent="0.25">
      <c r="B10" s="54" t="s">
        <v>9</v>
      </c>
      <c r="C10" s="54">
        <v>0</v>
      </c>
      <c r="D10" s="54">
        <v>0</v>
      </c>
      <c r="E10" s="54">
        <v>0</v>
      </c>
      <c r="F10" s="54">
        <v>0</v>
      </c>
      <c r="G10" s="54">
        <v>0</v>
      </c>
      <c r="H10" s="54">
        <v>0</v>
      </c>
      <c r="I10" s="54">
        <v>0</v>
      </c>
      <c r="J10" s="54">
        <v>2</v>
      </c>
      <c r="K10" s="54">
        <v>2</v>
      </c>
      <c r="L10" s="54">
        <v>5</v>
      </c>
      <c r="M10" s="54">
        <v>16</v>
      </c>
      <c r="N10" s="54">
        <v>13</v>
      </c>
      <c r="O10" s="54">
        <v>9</v>
      </c>
      <c r="P10" s="54">
        <v>0</v>
      </c>
      <c r="Q10" s="54">
        <v>0</v>
      </c>
      <c r="R10" s="54">
        <v>0</v>
      </c>
      <c r="S10" s="54">
        <v>47</v>
      </c>
    </row>
    <row r="11" spans="1:19" x14ac:dyDescent="0.25">
      <c r="B11" s="54" t="s">
        <v>10</v>
      </c>
      <c r="C11" s="54">
        <v>0</v>
      </c>
      <c r="D11" s="54">
        <v>0</v>
      </c>
      <c r="E11" s="54">
        <v>32</v>
      </c>
      <c r="F11" s="54">
        <v>0</v>
      </c>
      <c r="G11" s="54">
        <v>11</v>
      </c>
      <c r="H11" s="54">
        <v>1</v>
      </c>
      <c r="I11" s="54">
        <v>0</v>
      </c>
      <c r="J11" s="54">
        <v>0</v>
      </c>
      <c r="K11" s="54">
        <v>0</v>
      </c>
      <c r="L11" s="54">
        <v>0</v>
      </c>
      <c r="M11" s="54">
        <v>0</v>
      </c>
      <c r="N11" s="54">
        <v>3</v>
      </c>
      <c r="O11" s="54">
        <v>0</v>
      </c>
      <c r="P11" s="54">
        <v>0</v>
      </c>
      <c r="Q11" s="54">
        <v>0</v>
      </c>
      <c r="R11" s="54">
        <v>0</v>
      </c>
      <c r="S11" s="54">
        <v>47</v>
      </c>
    </row>
    <row r="12" spans="1:19" x14ac:dyDescent="0.25">
      <c r="B12" s="54" t="s">
        <v>11</v>
      </c>
      <c r="C12" s="54">
        <v>0</v>
      </c>
      <c r="D12" s="54">
        <v>0</v>
      </c>
      <c r="E12" s="54">
        <v>15</v>
      </c>
      <c r="F12" s="54">
        <v>0</v>
      </c>
      <c r="G12" s="54">
        <v>19</v>
      </c>
      <c r="H12" s="54">
        <v>8</v>
      </c>
      <c r="I12" s="54">
        <v>2</v>
      </c>
      <c r="J12" s="54">
        <v>0</v>
      </c>
      <c r="K12" s="54">
        <v>0</v>
      </c>
      <c r="L12" s="54">
        <v>0</v>
      </c>
      <c r="M12" s="54">
        <v>0</v>
      </c>
      <c r="N12" s="54">
        <v>3</v>
      </c>
      <c r="O12" s="54">
        <v>0</v>
      </c>
      <c r="P12" s="54">
        <v>0</v>
      </c>
      <c r="Q12" s="54">
        <v>0</v>
      </c>
      <c r="R12" s="54">
        <v>0</v>
      </c>
      <c r="S12" s="54">
        <v>47</v>
      </c>
    </row>
    <row r="13" spans="1:19" x14ac:dyDescent="0.25">
      <c r="B13" s="54" t="s">
        <v>12</v>
      </c>
      <c r="C13" s="54">
        <v>0</v>
      </c>
      <c r="D13" s="54">
        <v>0</v>
      </c>
      <c r="E13" s="54">
        <v>0</v>
      </c>
      <c r="F13" s="54">
        <v>0</v>
      </c>
      <c r="G13" s="54">
        <v>6</v>
      </c>
      <c r="H13" s="54">
        <v>18</v>
      </c>
      <c r="I13" s="54">
        <v>19</v>
      </c>
      <c r="J13" s="54">
        <v>3</v>
      </c>
      <c r="K13" s="54">
        <v>0</v>
      </c>
      <c r="L13" s="54">
        <v>0</v>
      </c>
      <c r="M13" s="54">
        <v>0</v>
      </c>
      <c r="N13" s="54">
        <v>0</v>
      </c>
      <c r="O13" s="54">
        <v>0</v>
      </c>
      <c r="P13" s="54">
        <v>0</v>
      </c>
      <c r="Q13" s="54">
        <v>0</v>
      </c>
      <c r="R13" s="54">
        <v>0</v>
      </c>
      <c r="S13" s="54">
        <v>46</v>
      </c>
    </row>
    <row r="14" spans="1:19" x14ac:dyDescent="0.25">
      <c r="B14" s="54" t="s">
        <v>13</v>
      </c>
      <c r="C14" s="54">
        <v>0</v>
      </c>
      <c r="D14" s="54">
        <v>0</v>
      </c>
      <c r="E14" s="54">
        <v>0</v>
      </c>
      <c r="F14" s="54">
        <v>0</v>
      </c>
      <c r="G14" s="54">
        <v>10</v>
      </c>
      <c r="H14" s="54">
        <v>0</v>
      </c>
      <c r="I14" s="54">
        <v>25</v>
      </c>
      <c r="J14" s="54">
        <v>8</v>
      </c>
      <c r="K14" s="54">
        <v>2</v>
      </c>
      <c r="L14" s="54">
        <v>0</v>
      </c>
      <c r="M14" s="54">
        <v>0</v>
      </c>
      <c r="N14" s="54">
        <v>0</v>
      </c>
      <c r="O14" s="54">
        <v>0</v>
      </c>
      <c r="P14" s="54">
        <v>1</v>
      </c>
      <c r="Q14" s="54">
        <v>0</v>
      </c>
      <c r="R14" s="54">
        <v>0</v>
      </c>
      <c r="S14" s="54">
        <v>46</v>
      </c>
    </row>
    <row r="15" spans="1:19" x14ac:dyDescent="0.25">
      <c r="B15" s="54" t="s">
        <v>14</v>
      </c>
      <c r="C15" s="54">
        <v>0</v>
      </c>
      <c r="D15" s="54">
        <v>0</v>
      </c>
      <c r="E15" s="54">
        <v>1</v>
      </c>
      <c r="F15" s="54">
        <v>0</v>
      </c>
      <c r="G15" s="54">
        <v>29</v>
      </c>
      <c r="H15" s="54">
        <v>12</v>
      </c>
      <c r="I15" s="54">
        <v>1</v>
      </c>
      <c r="J15" s="54">
        <v>1</v>
      </c>
      <c r="K15" s="54">
        <v>1</v>
      </c>
      <c r="L15" s="54">
        <v>0</v>
      </c>
      <c r="M15" s="54">
        <v>1</v>
      </c>
      <c r="N15" s="54">
        <v>0</v>
      </c>
      <c r="O15" s="54">
        <v>0</v>
      </c>
      <c r="P15" s="54">
        <v>0</v>
      </c>
      <c r="Q15" s="54">
        <v>0</v>
      </c>
      <c r="R15" s="54">
        <v>0</v>
      </c>
      <c r="S15" s="54">
        <v>46</v>
      </c>
    </row>
    <row r="16" spans="1:19" x14ac:dyDescent="0.25">
      <c r="B16" s="54" t="s">
        <v>15</v>
      </c>
      <c r="C16" s="54">
        <v>0</v>
      </c>
      <c r="D16" s="54">
        <v>0</v>
      </c>
      <c r="E16" s="54">
        <v>0</v>
      </c>
      <c r="F16" s="54">
        <v>0</v>
      </c>
      <c r="G16" s="54">
        <v>29</v>
      </c>
      <c r="H16" s="54">
        <v>10</v>
      </c>
      <c r="I16" s="54">
        <v>0</v>
      </c>
      <c r="J16" s="54">
        <v>0</v>
      </c>
      <c r="K16" s="54">
        <v>0</v>
      </c>
      <c r="L16" s="54">
        <v>0</v>
      </c>
      <c r="M16" s="54">
        <v>0</v>
      </c>
      <c r="N16" s="54">
        <v>1</v>
      </c>
      <c r="O16" s="54">
        <v>0</v>
      </c>
      <c r="P16" s="54">
        <v>0</v>
      </c>
      <c r="Q16" s="54">
        <v>0</v>
      </c>
      <c r="R16" s="54">
        <v>0</v>
      </c>
      <c r="S16" s="54">
        <v>40</v>
      </c>
    </row>
    <row r="17" spans="1:54" x14ac:dyDescent="0.25">
      <c r="B17" s="54" t="s">
        <v>16</v>
      </c>
      <c r="C17" s="54">
        <v>0</v>
      </c>
      <c r="D17" s="54">
        <v>0</v>
      </c>
      <c r="E17" s="54">
        <v>0</v>
      </c>
      <c r="F17" s="54">
        <v>0</v>
      </c>
      <c r="G17" s="54">
        <v>0</v>
      </c>
      <c r="H17" s="54">
        <v>0</v>
      </c>
      <c r="I17" s="54">
        <v>0</v>
      </c>
      <c r="J17" s="54">
        <v>0</v>
      </c>
      <c r="K17" s="54">
        <v>0</v>
      </c>
      <c r="L17" s="54">
        <v>0</v>
      </c>
      <c r="M17" s="54">
        <v>0</v>
      </c>
      <c r="N17" s="54">
        <v>0</v>
      </c>
      <c r="O17" s="54">
        <v>0</v>
      </c>
      <c r="P17" s="54">
        <v>18</v>
      </c>
      <c r="Q17" s="54">
        <v>29</v>
      </c>
      <c r="R17" s="54">
        <v>0</v>
      </c>
      <c r="S17" s="54">
        <v>47</v>
      </c>
    </row>
    <row r="18" spans="1:54" x14ac:dyDescent="0.25">
      <c r="B18" s="54" t="s">
        <v>17</v>
      </c>
      <c r="C18" s="54">
        <v>0</v>
      </c>
      <c r="D18" s="54">
        <v>0</v>
      </c>
      <c r="E18" s="54">
        <v>40</v>
      </c>
      <c r="F18" s="54">
        <v>0</v>
      </c>
      <c r="G18" s="54">
        <v>4</v>
      </c>
      <c r="H18" s="54">
        <v>2</v>
      </c>
      <c r="I18" s="54">
        <v>0</v>
      </c>
      <c r="J18" s="54">
        <v>0</v>
      </c>
      <c r="K18" s="54">
        <v>0</v>
      </c>
      <c r="L18" s="54">
        <v>0</v>
      </c>
      <c r="M18" s="54">
        <v>0</v>
      </c>
      <c r="N18" s="54">
        <v>1</v>
      </c>
      <c r="O18" s="54">
        <v>0</v>
      </c>
      <c r="P18" s="54">
        <v>0</v>
      </c>
      <c r="Q18" s="54">
        <v>0</v>
      </c>
      <c r="R18" s="54">
        <v>0</v>
      </c>
      <c r="S18" s="54">
        <v>47</v>
      </c>
    </row>
    <row r="19" spans="1:54" x14ac:dyDescent="0.25">
      <c r="B19" s="54" t="s">
        <v>18</v>
      </c>
      <c r="C19" s="54">
        <v>0</v>
      </c>
      <c r="D19" s="54">
        <v>0</v>
      </c>
      <c r="E19" s="54">
        <v>4</v>
      </c>
      <c r="F19" s="54">
        <v>26</v>
      </c>
      <c r="G19" s="54">
        <v>12</v>
      </c>
      <c r="H19" s="54">
        <v>3</v>
      </c>
      <c r="I19" s="54">
        <v>0</v>
      </c>
      <c r="J19" s="54">
        <v>0</v>
      </c>
      <c r="K19" s="54">
        <v>0</v>
      </c>
      <c r="L19" s="54">
        <v>2</v>
      </c>
      <c r="M19" s="54">
        <v>0</v>
      </c>
      <c r="N19" s="54">
        <v>0</v>
      </c>
      <c r="O19" s="54">
        <v>0</v>
      </c>
      <c r="P19" s="54">
        <v>0</v>
      </c>
      <c r="Q19" s="54">
        <v>0</v>
      </c>
      <c r="R19" s="54">
        <v>0</v>
      </c>
      <c r="S19" s="54">
        <v>47</v>
      </c>
    </row>
    <row r="20" spans="1:54" x14ac:dyDescent="0.25">
      <c r="B20" s="54" t="s">
        <v>19</v>
      </c>
      <c r="C20" s="54">
        <v>0</v>
      </c>
      <c r="D20" s="54">
        <v>12</v>
      </c>
      <c r="E20" s="54">
        <v>0</v>
      </c>
      <c r="F20" s="54">
        <v>28</v>
      </c>
      <c r="G20" s="54">
        <v>5</v>
      </c>
      <c r="H20" s="54">
        <v>0</v>
      </c>
      <c r="I20" s="54">
        <v>0</v>
      </c>
      <c r="J20" s="54">
        <v>0</v>
      </c>
      <c r="K20" s="54">
        <v>0</v>
      </c>
      <c r="L20" s="54">
        <v>1</v>
      </c>
      <c r="M20" s="54">
        <v>1</v>
      </c>
      <c r="N20" s="54">
        <v>0</v>
      </c>
      <c r="O20" s="54">
        <v>0</v>
      </c>
      <c r="P20" s="54">
        <v>0</v>
      </c>
      <c r="Q20" s="54">
        <v>0</v>
      </c>
      <c r="R20" s="54">
        <v>0</v>
      </c>
      <c r="S20" s="54">
        <v>47</v>
      </c>
    </row>
    <row r="21" spans="1:54" x14ac:dyDescent="0.25">
      <c r="B21" s="54" t="s">
        <v>20</v>
      </c>
      <c r="C21" s="54">
        <v>0</v>
      </c>
      <c r="D21" s="54">
        <v>4</v>
      </c>
      <c r="E21" s="54">
        <v>19</v>
      </c>
      <c r="F21" s="54">
        <v>19</v>
      </c>
      <c r="G21" s="54">
        <v>3</v>
      </c>
      <c r="H21" s="54">
        <v>0</v>
      </c>
      <c r="I21" s="54">
        <v>0</v>
      </c>
      <c r="J21" s="54">
        <v>0</v>
      </c>
      <c r="K21" s="54">
        <v>0</v>
      </c>
      <c r="L21" s="54">
        <v>2</v>
      </c>
      <c r="M21" s="54">
        <v>0</v>
      </c>
      <c r="N21" s="54">
        <v>0</v>
      </c>
      <c r="O21" s="54">
        <v>0</v>
      </c>
      <c r="P21" s="54">
        <v>0</v>
      </c>
      <c r="Q21" s="54">
        <v>0</v>
      </c>
      <c r="R21" s="54">
        <v>0</v>
      </c>
      <c r="S21" s="54">
        <v>47</v>
      </c>
    </row>
    <row r="22" spans="1:54" x14ac:dyDescent="0.25">
      <c r="B22" s="54" t="s">
        <v>21</v>
      </c>
      <c r="C22" s="54">
        <v>0</v>
      </c>
      <c r="D22" s="54">
        <v>0</v>
      </c>
      <c r="E22" s="54">
        <v>36</v>
      </c>
      <c r="F22" s="54">
        <v>0</v>
      </c>
      <c r="G22" s="54">
        <v>8</v>
      </c>
      <c r="H22" s="54">
        <v>2</v>
      </c>
      <c r="I22" s="54">
        <v>0</v>
      </c>
      <c r="J22" s="54">
        <v>0</v>
      </c>
      <c r="K22" s="54">
        <v>0</v>
      </c>
      <c r="L22" s="54">
        <v>0</v>
      </c>
      <c r="M22" s="54">
        <v>1</v>
      </c>
      <c r="N22" s="54">
        <v>0</v>
      </c>
      <c r="O22" s="54">
        <v>0</v>
      </c>
      <c r="P22" s="54">
        <v>0</v>
      </c>
      <c r="Q22" s="54">
        <v>0</v>
      </c>
      <c r="R22" s="54">
        <v>0</v>
      </c>
      <c r="S22" s="54">
        <v>47</v>
      </c>
    </row>
    <row r="23" spans="1:54" x14ac:dyDescent="0.25">
      <c r="B23" s="54" t="s">
        <v>22</v>
      </c>
      <c r="C23" s="54">
        <v>0</v>
      </c>
      <c r="D23" s="54">
        <v>28</v>
      </c>
      <c r="E23" s="54">
        <v>0</v>
      </c>
      <c r="F23" s="54">
        <v>12</v>
      </c>
      <c r="G23" s="54">
        <v>4</v>
      </c>
      <c r="H23" s="54">
        <v>3</v>
      </c>
      <c r="I23" s="54">
        <v>0</v>
      </c>
      <c r="J23" s="54">
        <v>0</v>
      </c>
      <c r="K23" s="54">
        <v>0</v>
      </c>
      <c r="L23" s="54">
        <v>0</v>
      </c>
      <c r="M23" s="54">
        <v>0</v>
      </c>
      <c r="N23" s="54">
        <v>0</v>
      </c>
      <c r="O23" s="54">
        <v>0</v>
      </c>
      <c r="P23" s="54">
        <v>0</v>
      </c>
      <c r="Q23" s="54">
        <v>0</v>
      </c>
      <c r="R23" s="54">
        <v>0</v>
      </c>
      <c r="S23" s="54">
        <v>47</v>
      </c>
    </row>
    <row r="24" spans="1:54" x14ac:dyDescent="0.25">
      <c r="B24" s="54" t="s">
        <v>90</v>
      </c>
      <c r="C24" s="54">
        <v>0</v>
      </c>
      <c r="D24" s="54">
        <v>0</v>
      </c>
      <c r="E24" s="54">
        <v>0</v>
      </c>
      <c r="F24" s="54">
        <v>0</v>
      </c>
      <c r="G24" s="54">
        <v>0</v>
      </c>
      <c r="H24" s="54">
        <v>10</v>
      </c>
      <c r="I24" s="54">
        <v>0</v>
      </c>
      <c r="J24" s="54">
        <v>35</v>
      </c>
      <c r="K24" s="54">
        <v>2</v>
      </c>
      <c r="L24" s="54">
        <v>0</v>
      </c>
      <c r="M24" s="54">
        <v>0</v>
      </c>
      <c r="N24" s="54">
        <v>0</v>
      </c>
      <c r="O24" s="54">
        <v>0</v>
      </c>
      <c r="P24" s="54">
        <v>0</v>
      </c>
      <c r="Q24" s="54">
        <v>0</v>
      </c>
      <c r="R24" s="54">
        <v>0</v>
      </c>
      <c r="S24" s="54">
        <v>47</v>
      </c>
    </row>
    <row r="25" spans="1:54" x14ac:dyDescent="0.25">
      <c r="B25" s="54" t="s">
        <v>177</v>
      </c>
      <c r="C25" s="54">
        <v>0</v>
      </c>
      <c r="D25" s="54">
        <v>0</v>
      </c>
      <c r="E25" s="54">
        <v>0</v>
      </c>
      <c r="F25" s="54">
        <v>0</v>
      </c>
      <c r="G25" s="54">
        <v>0</v>
      </c>
      <c r="H25" s="54">
        <v>0</v>
      </c>
      <c r="I25" s="54">
        <v>0</v>
      </c>
      <c r="J25" s="54">
        <v>0</v>
      </c>
      <c r="K25" s="54">
        <v>0</v>
      </c>
      <c r="L25" s="54">
        <v>0</v>
      </c>
      <c r="M25" s="54">
        <v>44</v>
      </c>
      <c r="N25" s="54">
        <v>0</v>
      </c>
      <c r="O25" s="54">
        <v>0</v>
      </c>
      <c r="P25" s="54">
        <v>0</v>
      </c>
      <c r="Q25" s="54">
        <v>0</v>
      </c>
      <c r="R25" s="54">
        <v>0</v>
      </c>
      <c r="S25" s="54">
        <v>44</v>
      </c>
    </row>
    <row r="26" spans="1:54" x14ac:dyDescent="0.25">
      <c r="B26" s="54" t="s">
        <v>96</v>
      </c>
      <c r="C26" s="54">
        <v>0</v>
      </c>
      <c r="D26" s="54">
        <v>0</v>
      </c>
      <c r="E26" s="54">
        <v>0</v>
      </c>
      <c r="F26" s="54">
        <v>1</v>
      </c>
      <c r="G26" s="54">
        <v>0</v>
      </c>
      <c r="H26" s="54">
        <v>1</v>
      </c>
      <c r="I26" s="54">
        <v>6</v>
      </c>
      <c r="J26" s="54">
        <v>16</v>
      </c>
      <c r="K26" s="54">
        <v>16</v>
      </c>
      <c r="L26" s="54">
        <v>4</v>
      </c>
      <c r="M26" s="54">
        <v>2</v>
      </c>
      <c r="N26" s="54">
        <v>1</v>
      </c>
      <c r="O26" s="54">
        <v>0</v>
      </c>
      <c r="P26" s="54">
        <v>0</v>
      </c>
      <c r="Q26" s="54">
        <v>0</v>
      </c>
      <c r="R26" s="54">
        <v>0</v>
      </c>
      <c r="S26" s="54">
        <v>47</v>
      </c>
    </row>
    <row r="27" spans="1:54" s="54" customFormat="1" x14ac:dyDescent="0.25">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row>
    <row r="28" spans="1:54" x14ac:dyDescent="0.25">
      <c r="A28" t="s">
        <v>108</v>
      </c>
    </row>
    <row r="29" spans="1:54" x14ac:dyDescent="0.25">
      <c r="B29" s="54" t="s">
        <v>0</v>
      </c>
      <c r="C29" s="54">
        <v>1.5625E-2</v>
      </c>
      <c r="D29" s="54">
        <v>3.125E-2</v>
      </c>
      <c r="E29" s="54">
        <v>6.25E-2</v>
      </c>
      <c r="F29" s="54">
        <v>0.125</v>
      </c>
      <c r="G29" s="54">
        <v>0.25</v>
      </c>
      <c r="H29" s="54">
        <v>0.5</v>
      </c>
      <c r="I29" s="54">
        <v>1</v>
      </c>
      <c r="J29" s="54">
        <v>2</v>
      </c>
      <c r="K29" s="54">
        <v>4</v>
      </c>
      <c r="L29" s="54">
        <v>8</v>
      </c>
      <c r="M29" s="54">
        <v>16</v>
      </c>
      <c r="N29" s="54">
        <v>32</v>
      </c>
      <c r="O29" s="54">
        <v>64</v>
      </c>
      <c r="P29" s="54">
        <v>128</v>
      </c>
      <c r="Q29" s="54">
        <v>256</v>
      </c>
      <c r="R29" s="54">
        <v>512</v>
      </c>
      <c r="S29" s="54" t="s">
        <v>1</v>
      </c>
    </row>
    <row r="30" spans="1:54" x14ac:dyDescent="0.25">
      <c r="B30" s="54" t="s">
        <v>3</v>
      </c>
      <c r="C30" s="54">
        <v>0</v>
      </c>
      <c r="D30" s="54">
        <v>3</v>
      </c>
      <c r="E30" s="54">
        <v>1</v>
      </c>
      <c r="F30" s="54">
        <v>0</v>
      </c>
      <c r="G30" s="54">
        <v>0</v>
      </c>
      <c r="H30" s="54">
        <v>1</v>
      </c>
      <c r="I30" s="54">
        <v>0</v>
      </c>
      <c r="J30" s="54">
        <v>0</v>
      </c>
      <c r="K30" s="54">
        <v>0</v>
      </c>
      <c r="L30" s="54">
        <v>0</v>
      </c>
      <c r="M30" s="54">
        <v>0</v>
      </c>
      <c r="N30" s="54">
        <v>0</v>
      </c>
      <c r="O30" s="54">
        <v>0</v>
      </c>
      <c r="P30" s="54">
        <v>0</v>
      </c>
      <c r="Q30" s="54">
        <v>0</v>
      </c>
      <c r="R30" s="54">
        <v>0</v>
      </c>
      <c r="S30" s="54">
        <v>5</v>
      </c>
    </row>
    <row r="31" spans="1:54" x14ac:dyDescent="0.25">
      <c r="B31" s="54" t="s">
        <v>5</v>
      </c>
      <c r="C31" s="54">
        <v>0</v>
      </c>
      <c r="D31" s="54">
        <v>1</v>
      </c>
      <c r="E31" s="54">
        <v>1</v>
      </c>
      <c r="F31" s="54">
        <v>0</v>
      </c>
      <c r="G31" s="54">
        <v>1</v>
      </c>
      <c r="H31" s="54">
        <v>1</v>
      </c>
      <c r="I31" s="54">
        <v>0</v>
      </c>
      <c r="J31" s="54">
        <v>0</v>
      </c>
      <c r="K31" s="54">
        <v>1</v>
      </c>
      <c r="L31" s="54">
        <v>0</v>
      </c>
      <c r="M31" s="54">
        <v>0</v>
      </c>
      <c r="N31" s="54">
        <v>0</v>
      </c>
      <c r="O31" s="54">
        <v>0</v>
      </c>
      <c r="P31" s="54">
        <v>0</v>
      </c>
      <c r="Q31" s="54">
        <v>0</v>
      </c>
      <c r="R31" s="54">
        <v>0</v>
      </c>
      <c r="S31" s="54">
        <v>5</v>
      </c>
    </row>
    <row r="32" spans="1:54" x14ac:dyDescent="0.25">
      <c r="B32" s="54" t="s">
        <v>10</v>
      </c>
      <c r="C32" s="54">
        <v>0</v>
      </c>
      <c r="D32" s="54">
        <v>5</v>
      </c>
      <c r="E32" s="54">
        <v>0</v>
      </c>
      <c r="F32" s="54">
        <v>0</v>
      </c>
      <c r="G32" s="54">
        <v>0</v>
      </c>
      <c r="H32" s="54">
        <v>0</v>
      </c>
      <c r="I32" s="54">
        <v>0</v>
      </c>
      <c r="J32" s="54">
        <v>0</v>
      </c>
      <c r="K32" s="54">
        <v>0</v>
      </c>
      <c r="L32" s="54">
        <v>0</v>
      </c>
      <c r="M32" s="54">
        <v>0</v>
      </c>
      <c r="N32" s="54">
        <v>0</v>
      </c>
      <c r="O32" s="54">
        <v>0</v>
      </c>
      <c r="P32" s="54">
        <v>0</v>
      </c>
      <c r="Q32" s="54">
        <v>0</v>
      </c>
      <c r="R32" s="54">
        <v>0</v>
      </c>
      <c r="S32" s="54">
        <v>5</v>
      </c>
    </row>
    <row r="33" spans="1:54" x14ac:dyDescent="0.25">
      <c r="B33" s="54" t="s">
        <v>24</v>
      </c>
      <c r="C33" s="54">
        <v>0</v>
      </c>
      <c r="D33" s="54">
        <v>0</v>
      </c>
      <c r="E33" s="54">
        <v>1</v>
      </c>
      <c r="F33" s="54">
        <v>0</v>
      </c>
      <c r="G33" s="54">
        <v>0</v>
      </c>
      <c r="H33" s="54">
        <v>2</v>
      </c>
      <c r="I33" s="54">
        <v>0</v>
      </c>
      <c r="J33" s="54">
        <v>0</v>
      </c>
      <c r="K33" s="54">
        <v>0</v>
      </c>
      <c r="L33" s="54">
        <v>0</v>
      </c>
      <c r="M33" s="54">
        <v>0</v>
      </c>
      <c r="N33" s="54">
        <v>0</v>
      </c>
      <c r="O33" s="54">
        <v>0</v>
      </c>
      <c r="P33" s="54">
        <v>2</v>
      </c>
      <c r="Q33" s="54">
        <v>0</v>
      </c>
      <c r="R33" s="54">
        <v>0</v>
      </c>
      <c r="S33" s="54">
        <v>5</v>
      </c>
    </row>
    <row r="34" spans="1:54" x14ac:dyDescent="0.25">
      <c r="B34" s="54" t="s">
        <v>25</v>
      </c>
      <c r="C34" s="54">
        <v>0</v>
      </c>
      <c r="D34" s="54">
        <v>1</v>
      </c>
      <c r="E34" s="54">
        <v>0</v>
      </c>
      <c r="F34" s="54">
        <v>0</v>
      </c>
      <c r="G34" s="54">
        <v>2</v>
      </c>
      <c r="H34" s="54">
        <v>1</v>
      </c>
      <c r="I34" s="54">
        <v>0</v>
      </c>
      <c r="J34" s="54">
        <v>0</v>
      </c>
      <c r="K34" s="54">
        <v>0</v>
      </c>
      <c r="L34" s="54">
        <v>0</v>
      </c>
      <c r="M34" s="54">
        <v>0</v>
      </c>
      <c r="N34" s="54">
        <v>0</v>
      </c>
      <c r="O34" s="54">
        <v>0</v>
      </c>
      <c r="P34" s="54">
        <v>0</v>
      </c>
      <c r="Q34" s="54">
        <v>0</v>
      </c>
      <c r="R34" s="54">
        <v>0</v>
      </c>
      <c r="S34" s="54">
        <v>4</v>
      </c>
    </row>
    <row r="35" spans="1:54" x14ac:dyDescent="0.25">
      <c r="B35" s="54" t="s">
        <v>26</v>
      </c>
      <c r="C35" s="54">
        <v>0</v>
      </c>
      <c r="D35" s="54">
        <v>2</v>
      </c>
      <c r="E35" s="54">
        <v>2</v>
      </c>
      <c r="F35" s="54">
        <v>0</v>
      </c>
      <c r="G35" s="54">
        <v>0</v>
      </c>
      <c r="H35" s="54">
        <v>1</v>
      </c>
      <c r="I35" s="54">
        <v>0</v>
      </c>
      <c r="J35" s="54">
        <v>0</v>
      </c>
      <c r="K35" s="54">
        <v>0</v>
      </c>
      <c r="L35" s="54">
        <v>0</v>
      </c>
      <c r="M35" s="54">
        <v>0</v>
      </c>
      <c r="N35" s="54">
        <v>0</v>
      </c>
      <c r="O35" s="54">
        <v>0</v>
      </c>
      <c r="P35" s="54">
        <v>0</v>
      </c>
      <c r="Q35" s="54">
        <v>0</v>
      </c>
      <c r="R35" s="54">
        <v>0</v>
      </c>
      <c r="S35" s="54">
        <v>5</v>
      </c>
    </row>
    <row r="37" spans="1:54" x14ac:dyDescent="0.25">
      <c r="A37" t="s">
        <v>109</v>
      </c>
    </row>
    <row r="38" spans="1:54" x14ac:dyDescent="0.25">
      <c r="B38" s="54" t="s">
        <v>0</v>
      </c>
      <c r="C38" s="54">
        <v>1.5625E-2</v>
      </c>
      <c r="D38" s="54">
        <v>3.125E-2</v>
      </c>
      <c r="E38" s="54">
        <v>6.25E-2</v>
      </c>
      <c r="F38" s="54">
        <v>0.125</v>
      </c>
      <c r="G38" s="54">
        <v>0.25</v>
      </c>
      <c r="H38" s="54">
        <v>0.5</v>
      </c>
      <c r="I38" s="54">
        <v>1</v>
      </c>
      <c r="J38" s="54">
        <v>2</v>
      </c>
      <c r="K38" s="54">
        <v>4</v>
      </c>
      <c r="L38" s="54">
        <v>8</v>
      </c>
      <c r="M38" s="54">
        <v>16</v>
      </c>
      <c r="N38" s="54">
        <v>32</v>
      </c>
      <c r="O38" s="54">
        <v>64</v>
      </c>
      <c r="P38" s="54">
        <v>128</v>
      </c>
      <c r="Q38" s="54">
        <v>256</v>
      </c>
      <c r="R38" s="54">
        <v>512</v>
      </c>
      <c r="S38" s="54" t="s">
        <v>1</v>
      </c>
    </row>
    <row r="39" spans="1:54" x14ac:dyDescent="0.25">
      <c r="B39" s="54" t="s">
        <v>27</v>
      </c>
      <c r="C39" s="54">
        <v>0</v>
      </c>
      <c r="D39" s="54">
        <v>2</v>
      </c>
      <c r="E39" s="54">
        <v>7</v>
      </c>
      <c r="F39" s="54">
        <v>21</v>
      </c>
      <c r="G39" s="54">
        <v>11</v>
      </c>
      <c r="H39" s="54">
        <v>5</v>
      </c>
      <c r="I39" s="54">
        <v>3</v>
      </c>
      <c r="J39" s="54">
        <v>4</v>
      </c>
      <c r="K39" s="54">
        <v>0</v>
      </c>
      <c r="L39" s="54">
        <v>0</v>
      </c>
      <c r="M39" s="54">
        <v>0</v>
      </c>
      <c r="N39" s="54">
        <v>0</v>
      </c>
      <c r="O39" s="54">
        <v>1</v>
      </c>
      <c r="P39" s="54">
        <v>0</v>
      </c>
      <c r="Q39" s="54">
        <v>0</v>
      </c>
      <c r="R39" s="54">
        <v>0</v>
      </c>
      <c r="S39" s="54">
        <v>54</v>
      </c>
    </row>
    <row r="40" spans="1:54" x14ac:dyDescent="0.25">
      <c r="B40" s="54" t="s">
        <v>28</v>
      </c>
      <c r="C40" s="54">
        <v>0</v>
      </c>
      <c r="D40" s="54">
        <v>0</v>
      </c>
      <c r="E40" s="54">
        <v>12</v>
      </c>
      <c r="F40" s="54">
        <v>36</v>
      </c>
      <c r="G40" s="54">
        <v>5</v>
      </c>
      <c r="H40" s="54">
        <v>1</v>
      </c>
      <c r="I40" s="54">
        <v>0</v>
      </c>
      <c r="J40" s="54">
        <v>0</v>
      </c>
      <c r="K40" s="54">
        <v>0</v>
      </c>
      <c r="L40" s="54">
        <v>0</v>
      </c>
      <c r="M40" s="54">
        <v>0</v>
      </c>
      <c r="N40" s="54">
        <v>0</v>
      </c>
      <c r="O40" s="54">
        <v>0</v>
      </c>
      <c r="P40" s="54">
        <v>0</v>
      </c>
      <c r="Q40" s="54">
        <v>0</v>
      </c>
      <c r="R40" s="54">
        <v>0</v>
      </c>
      <c r="S40" s="54">
        <v>54</v>
      </c>
    </row>
    <row r="41" spans="1:54" x14ac:dyDescent="0.25">
      <c r="B41" s="54" t="s">
        <v>29</v>
      </c>
      <c r="C41" s="54">
        <v>0</v>
      </c>
      <c r="D41" s="54">
        <v>5</v>
      </c>
      <c r="E41" s="54">
        <v>8</v>
      </c>
      <c r="F41" s="54">
        <v>30</v>
      </c>
      <c r="G41" s="54">
        <v>10</v>
      </c>
      <c r="H41" s="54">
        <v>1</v>
      </c>
      <c r="I41" s="54">
        <v>0</v>
      </c>
      <c r="J41" s="54">
        <v>0</v>
      </c>
      <c r="K41" s="54">
        <v>0</v>
      </c>
      <c r="L41" s="54">
        <v>0</v>
      </c>
      <c r="M41" s="54">
        <v>0</v>
      </c>
      <c r="N41" s="54">
        <v>0</v>
      </c>
      <c r="O41" s="54">
        <v>0</v>
      </c>
      <c r="P41" s="54">
        <v>0</v>
      </c>
      <c r="Q41" s="54">
        <v>0</v>
      </c>
      <c r="R41" s="54">
        <v>0</v>
      </c>
      <c r="S41" s="54">
        <v>54</v>
      </c>
    </row>
    <row r="42" spans="1:54" x14ac:dyDescent="0.25">
      <c r="B42" s="54" t="s">
        <v>30</v>
      </c>
      <c r="C42" s="54">
        <v>0</v>
      </c>
      <c r="D42" s="54">
        <v>6</v>
      </c>
      <c r="E42" s="54">
        <v>17</v>
      </c>
      <c r="F42" s="54">
        <v>28</v>
      </c>
      <c r="G42" s="54">
        <v>2</v>
      </c>
      <c r="H42" s="54">
        <v>1</v>
      </c>
      <c r="I42" s="54">
        <v>0</v>
      </c>
      <c r="J42" s="54">
        <v>0</v>
      </c>
      <c r="K42" s="54">
        <v>0</v>
      </c>
      <c r="L42" s="54">
        <v>0</v>
      </c>
      <c r="M42" s="54">
        <v>0</v>
      </c>
      <c r="N42" s="54">
        <v>0</v>
      </c>
      <c r="O42" s="54">
        <v>0</v>
      </c>
      <c r="P42" s="54">
        <v>0</v>
      </c>
      <c r="Q42" s="54">
        <v>0</v>
      </c>
      <c r="R42" s="54">
        <v>0</v>
      </c>
      <c r="S42" s="54">
        <v>54</v>
      </c>
    </row>
    <row r="43" spans="1:54" s="48" customFormat="1" x14ac:dyDescent="0.25">
      <c r="B43" s="54" t="s">
        <v>174</v>
      </c>
      <c r="C43" s="54">
        <v>0</v>
      </c>
      <c r="D43" s="54">
        <v>54</v>
      </c>
      <c r="E43" s="54">
        <v>0</v>
      </c>
      <c r="F43" s="54">
        <v>0</v>
      </c>
      <c r="G43" s="54">
        <v>0</v>
      </c>
      <c r="H43" s="54">
        <v>0</v>
      </c>
      <c r="I43" s="54">
        <v>0</v>
      </c>
      <c r="J43" s="54">
        <v>0</v>
      </c>
      <c r="K43" s="54">
        <v>0</v>
      </c>
      <c r="L43" s="54">
        <v>0</v>
      </c>
      <c r="M43" s="54">
        <v>0</v>
      </c>
      <c r="N43" s="54">
        <v>0</v>
      </c>
      <c r="O43" s="54">
        <v>0</v>
      </c>
      <c r="P43" s="54">
        <v>0</v>
      </c>
      <c r="Q43" s="54">
        <v>0</v>
      </c>
      <c r="R43" s="54">
        <v>0</v>
      </c>
      <c r="S43" s="54">
        <v>54</v>
      </c>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row>
    <row r="44" spans="1:54" s="48" customFormat="1" x14ac:dyDescent="0.25">
      <c r="B44" s="54" t="s">
        <v>175</v>
      </c>
      <c r="C44" s="54">
        <v>0</v>
      </c>
      <c r="D44" s="54">
        <v>2</v>
      </c>
      <c r="E44" s="54">
        <v>9</v>
      </c>
      <c r="F44" s="54">
        <v>28</v>
      </c>
      <c r="G44" s="54">
        <v>12</v>
      </c>
      <c r="H44" s="54">
        <v>2</v>
      </c>
      <c r="I44" s="54">
        <v>0</v>
      </c>
      <c r="J44" s="54">
        <v>0</v>
      </c>
      <c r="K44" s="54">
        <v>0</v>
      </c>
      <c r="L44" s="54">
        <v>0</v>
      </c>
      <c r="M44" s="54">
        <v>0</v>
      </c>
      <c r="N44" s="54">
        <v>0</v>
      </c>
      <c r="O44" s="54">
        <v>0</v>
      </c>
      <c r="P44" s="54">
        <v>0</v>
      </c>
      <c r="Q44" s="54">
        <v>0</v>
      </c>
      <c r="R44" s="54">
        <v>0</v>
      </c>
      <c r="S44" s="54">
        <v>53</v>
      </c>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row>
    <row r="46" spans="1:54" x14ac:dyDescent="0.25">
      <c r="A46" t="s">
        <v>110</v>
      </c>
    </row>
    <row r="47" spans="1:54" x14ac:dyDescent="0.25">
      <c r="B47" s="54" t="s">
        <v>0</v>
      </c>
      <c r="C47" s="54">
        <v>1.5625E-2</v>
      </c>
      <c r="D47" s="54">
        <v>3.125E-2</v>
      </c>
      <c r="E47" s="54">
        <v>6.25E-2</v>
      </c>
      <c r="F47" s="54">
        <v>0.125</v>
      </c>
      <c r="G47" s="54">
        <v>0.25</v>
      </c>
      <c r="H47" s="54">
        <v>0.5</v>
      </c>
      <c r="I47" s="54">
        <v>1</v>
      </c>
      <c r="J47" s="54">
        <v>2</v>
      </c>
      <c r="K47" s="54">
        <v>4</v>
      </c>
      <c r="L47" s="54">
        <v>8</v>
      </c>
      <c r="M47" s="54">
        <v>16</v>
      </c>
      <c r="N47" s="54">
        <v>32</v>
      </c>
      <c r="O47" s="54">
        <v>64</v>
      </c>
      <c r="P47" s="54">
        <v>128</v>
      </c>
      <c r="Q47" s="54">
        <v>256</v>
      </c>
      <c r="R47" s="54">
        <v>512</v>
      </c>
      <c r="S47" s="54" t="s">
        <v>1</v>
      </c>
    </row>
    <row r="48" spans="1:54" x14ac:dyDescent="0.25">
      <c r="B48" s="54" t="s">
        <v>31</v>
      </c>
      <c r="C48" s="54">
        <v>0</v>
      </c>
      <c r="D48" s="54">
        <v>0</v>
      </c>
      <c r="E48" s="54">
        <v>0</v>
      </c>
      <c r="F48" s="54">
        <v>0</v>
      </c>
      <c r="G48" s="54">
        <v>0</v>
      </c>
      <c r="H48" s="54">
        <v>0</v>
      </c>
      <c r="I48" s="54">
        <v>1</v>
      </c>
      <c r="J48" s="54">
        <v>1</v>
      </c>
      <c r="K48" s="54">
        <v>0</v>
      </c>
      <c r="L48" s="54">
        <v>44</v>
      </c>
      <c r="M48" s="54">
        <v>0</v>
      </c>
      <c r="N48" s="54">
        <v>0</v>
      </c>
      <c r="O48" s="54">
        <v>0</v>
      </c>
      <c r="P48" s="54">
        <v>0</v>
      </c>
      <c r="Q48" s="54">
        <v>0</v>
      </c>
      <c r="R48" s="54">
        <v>0</v>
      </c>
      <c r="S48" s="54">
        <v>46</v>
      </c>
    </row>
    <row r="49" spans="2:19" x14ac:dyDescent="0.25">
      <c r="B49" s="54" t="s">
        <v>32</v>
      </c>
      <c r="C49" s="54">
        <v>0</v>
      </c>
      <c r="D49" s="54">
        <v>0</v>
      </c>
      <c r="E49" s="54">
        <v>0</v>
      </c>
      <c r="F49" s="54">
        <v>0</v>
      </c>
      <c r="G49" s="54">
        <v>0</v>
      </c>
      <c r="H49" s="54">
        <v>0</v>
      </c>
      <c r="I49" s="54">
        <v>3</v>
      </c>
      <c r="J49" s="54">
        <v>0</v>
      </c>
      <c r="K49" s="54">
        <v>1</v>
      </c>
      <c r="L49" s="54">
        <v>1</v>
      </c>
      <c r="M49" s="54">
        <v>41</v>
      </c>
      <c r="N49" s="54">
        <v>0</v>
      </c>
      <c r="O49" s="54">
        <v>0</v>
      </c>
      <c r="P49" s="54">
        <v>0</v>
      </c>
      <c r="Q49" s="54">
        <v>0</v>
      </c>
      <c r="R49" s="54">
        <v>0</v>
      </c>
      <c r="S49" s="54">
        <v>46</v>
      </c>
    </row>
    <row r="50" spans="2:19" x14ac:dyDescent="0.25">
      <c r="B50" s="54" t="s">
        <v>2</v>
      </c>
      <c r="C50" s="54">
        <v>0</v>
      </c>
      <c r="D50" s="54">
        <v>0</v>
      </c>
      <c r="E50" s="54">
        <v>0</v>
      </c>
      <c r="F50" s="54">
        <v>0</v>
      </c>
      <c r="G50" s="54">
        <v>0</v>
      </c>
      <c r="H50" s="54">
        <v>1</v>
      </c>
      <c r="I50" s="54">
        <v>1</v>
      </c>
      <c r="J50" s="54">
        <v>0</v>
      </c>
      <c r="K50" s="54">
        <v>7</v>
      </c>
      <c r="L50" s="54">
        <v>11</v>
      </c>
      <c r="M50" s="54">
        <v>5</v>
      </c>
      <c r="N50" s="54">
        <v>4</v>
      </c>
      <c r="O50" s="54">
        <v>17</v>
      </c>
      <c r="P50" s="54">
        <v>0</v>
      </c>
      <c r="Q50" s="54">
        <v>0</v>
      </c>
      <c r="R50" s="54">
        <v>0</v>
      </c>
      <c r="S50" s="54">
        <v>46</v>
      </c>
    </row>
    <row r="51" spans="2:19" x14ac:dyDescent="0.25">
      <c r="B51" s="54" t="s">
        <v>3</v>
      </c>
      <c r="C51" s="54">
        <v>0</v>
      </c>
      <c r="D51" s="54">
        <v>0</v>
      </c>
      <c r="E51" s="54">
        <v>0</v>
      </c>
      <c r="F51" s="54">
        <v>2</v>
      </c>
      <c r="G51" s="54">
        <v>0</v>
      </c>
      <c r="H51" s="54">
        <v>0</v>
      </c>
      <c r="I51" s="54">
        <v>5</v>
      </c>
      <c r="J51" s="54">
        <v>12</v>
      </c>
      <c r="K51" s="54">
        <v>8</v>
      </c>
      <c r="L51" s="54">
        <v>9</v>
      </c>
      <c r="M51" s="54">
        <v>6</v>
      </c>
      <c r="N51" s="54">
        <v>4</v>
      </c>
      <c r="O51" s="54">
        <v>1</v>
      </c>
      <c r="P51" s="54">
        <v>0</v>
      </c>
      <c r="Q51" s="54">
        <v>0</v>
      </c>
      <c r="R51" s="54">
        <v>0</v>
      </c>
      <c r="S51" s="54">
        <v>47</v>
      </c>
    </row>
    <row r="52" spans="2:19" x14ac:dyDescent="0.25">
      <c r="B52" s="54" t="s">
        <v>4</v>
      </c>
      <c r="C52" s="54">
        <v>0</v>
      </c>
      <c r="D52" s="54">
        <v>0</v>
      </c>
      <c r="E52" s="54">
        <v>0</v>
      </c>
      <c r="F52" s="54">
        <v>0</v>
      </c>
      <c r="G52" s="54">
        <v>2</v>
      </c>
      <c r="H52" s="54">
        <v>0</v>
      </c>
      <c r="I52" s="54">
        <v>23</v>
      </c>
      <c r="J52" s="54">
        <v>8</v>
      </c>
      <c r="K52" s="54">
        <v>2</v>
      </c>
      <c r="L52" s="54">
        <v>3</v>
      </c>
      <c r="M52" s="54">
        <v>3</v>
      </c>
      <c r="N52" s="54">
        <v>3</v>
      </c>
      <c r="O52" s="54">
        <v>0</v>
      </c>
      <c r="P52" s="54">
        <v>2</v>
      </c>
      <c r="Q52" s="54">
        <v>0</v>
      </c>
      <c r="R52" s="54">
        <v>0</v>
      </c>
      <c r="S52" s="54">
        <v>46</v>
      </c>
    </row>
    <row r="53" spans="2:19" x14ac:dyDescent="0.25">
      <c r="B53" s="54" t="s">
        <v>5</v>
      </c>
      <c r="C53" s="54">
        <v>0</v>
      </c>
      <c r="D53" s="54">
        <v>0</v>
      </c>
      <c r="E53" s="54">
        <v>0</v>
      </c>
      <c r="F53" s="54">
        <v>0</v>
      </c>
      <c r="G53" s="54">
        <v>31</v>
      </c>
      <c r="H53" s="54">
        <v>0</v>
      </c>
      <c r="I53" s="54">
        <v>4</v>
      </c>
      <c r="J53" s="54">
        <v>3</v>
      </c>
      <c r="K53" s="54">
        <v>2</v>
      </c>
      <c r="L53" s="54">
        <v>3</v>
      </c>
      <c r="M53" s="54">
        <v>3</v>
      </c>
      <c r="N53" s="54">
        <v>0</v>
      </c>
      <c r="O53" s="54">
        <v>1</v>
      </c>
      <c r="P53" s="54">
        <v>0</v>
      </c>
      <c r="Q53" s="54">
        <v>0</v>
      </c>
      <c r="R53" s="54">
        <v>0</v>
      </c>
      <c r="S53" s="54">
        <v>47</v>
      </c>
    </row>
    <row r="54" spans="2:19" x14ac:dyDescent="0.25">
      <c r="B54" s="54" t="s">
        <v>6</v>
      </c>
      <c r="C54" s="54">
        <v>0</v>
      </c>
      <c r="D54" s="54">
        <v>0</v>
      </c>
      <c r="E54" s="54">
        <v>0</v>
      </c>
      <c r="F54" s="54">
        <v>1</v>
      </c>
      <c r="G54" s="54">
        <v>0</v>
      </c>
      <c r="H54" s="54">
        <v>0</v>
      </c>
      <c r="I54" s="54">
        <v>0</v>
      </c>
      <c r="J54" s="54">
        <v>0</v>
      </c>
      <c r="K54" s="54">
        <v>0</v>
      </c>
      <c r="L54" s="54">
        <v>0</v>
      </c>
      <c r="M54" s="54">
        <v>1</v>
      </c>
      <c r="N54" s="54">
        <v>44</v>
      </c>
      <c r="O54" s="54">
        <v>0</v>
      </c>
      <c r="P54" s="54">
        <v>0</v>
      </c>
      <c r="Q54" s="54">
        <v>0</v>
      </c>
      <c r="R54" s="54">
        <v>0</v>
      </c>
      <c r="S54" s="54">
        <v>46</v>
      </c>
    </row>
    <row r="55" spans="2:19" x14ac:dyDescent="0.25">
      <c r="B55" s="54" t="s">
        <v>7</v>
      </c>
      <c r="C55" s="54">
        <v>0</v>
      </c>
      <c r="D55" s="54">
        <v>0</v>
      </c>
      <c r="E55" s="54">
        <v>0</v>
      </c>
      <c r="F55" s="54">
        <v>0</v>
      </c>
      <c r="G55" s="54">
        <v>0</v>
      </c>
      <c r="H55" s="54">
        <v>0</v>
      </c>
      <c r="I55" s="54">
        <v>0</v>
      </c>
      <c r="J55" s="54">
        <v>0</v>
      </c>
      <c r="K55" s="54">
        <v>1</v>
      </c>
      <c r="L55" s="54">
        <v>3</v>
      </c>
      <c r="M55" s="54">
        <v>43</v>
      </c>
      <c r="N55" s="54">
        <v>0</v>
      </c>
      <c r="O55" s="54">
        <v>0</v>
      </c>
      <c r="P55" s="54">
        <v>0</v>
      </c>
      <c r="Q55" s="54">
        <v>0</v>
      </c>
      <c r="R55" s="54">
        <v>0</v>
      </c>
      <c r="S55" s="54">
        <v>47</v>
      </c>
    </row>
    <row r="56" spans="2:19" x14ac:dyDescent="0.25">
      <c r="B56" s="54" t="s">
        <v>8</v>
      </c>
      <c r="C56" s="54">
        <v>0</v>
      </c>
      <c r="D56" s="54">
        <v>0</v>
      </c>
      <c r="E56" s="54">
        <v>0</v>
      </c>
      <c r="F56" s="54">
        <v>0</v>
      </c>
      <c r="G56" s="54">
        <v>0</v>
      </c>
      <c r="H56" s="54">
        <v>0</v>
      </c>
      <c r="I56" s="54">
        <v>0</v>
      </c>
      <c r="J56" s="54">
        <v>1</v>
      </c>
      <c r="K56" s="54">
        <v>0</v>
      </c>
      <c r="L56" s="54">
        <v>0</v>
      </c>
      <c r="M56" s="54">
        <v>1</v>
      </c>
      <c r="N56" s="54">
        <v>3</v>
      </c>
      <c r="O56" s="54">
        <v>41</v>
      </c>
      <c r="P56" s="54">
        <v>0</v>
      </c>
      <c r="Q56" s="54">
        <v>0</v>
      </c>
      <c r="R56" s="54">
        <v>0</v>
      </c>
      <c r="S56" s="54">
        <v>46</v>
      </c>
    </row>
    <row r="57" spans="2:19" x14ac:dyDescent="0.25">
      <c r="B57" s="54" t="s">
        <v>9</v>
      </c>
      <c r="C57" s="54">
        <v>0</v>
      </c>
      <c r="D57" s="54">
        <v>0</v>
      </c>
      <c r="E57" s="54">
        <v>0</v>
      </c>
      <c r="F57" s="54">
        <v>0</v>
      </c>
      <c r="G57" s="54">
        <v>0</v>
      </c>
      <c r="H57" s="54">
        <v>0</v>
      </c>
      <c r="I57" s="54">
        <v>0</v>
      </c>
      <c r="J57" s="54">
        <v>0</v>
      </c>
      <c r="K57" s="54">
        <v>0</v>
      </c>
      <c r="L57" s="54">
        <v>0</v>
      </c>
      <c r="M57" s="54">
        <v>1</v>
      </c>
      <c r="N57" s="54">
        <v>4</v>
      </c>
      <c r="O57" s="54">
        <v>42</v>
      </c>
      <c r="P57" s="54">
        <v>0</v>
      </c>
      <c r="Q57" s="54">
        <v>0</v>
      </c>
      <c r="R57" s="54">
        <v>0</v>
      </c>
      <c r="S57" s="54">
        <v>47</v>
      </c>
    </row>
    <row r="58" spans="2:19" x14ac:dyDescent="0.25">
      <c r="B58" s="54" t="s">
        <v>10</v>
      </c>
      <c r="C58" s="54">
        <v>0</v>
      </c>
      <c r="D58" s="54">
        <v>0</v>
      </c>
      <c r="E58" s="54">
        <v>26</v>
      </c>
      <c r="F58" s="54">
        <v>0</v>
      </c>
      <c r="G58" s="54">
        <v>4</v>
      </c>
      <c r="H58" s="54">
        <v>4</v>
      </c>
      <c r="I58" s="54">
        <v>4</v>
      </c>
      <c r="J58" s="54">
        <v>8</v>
      </c>
      <c r="K58" s="54">
        <v>0</v>
      </c>
      <c r="L58" s="54">
        <v>0</v>
      </c>
      <c r="M58" s="54">
        <v>1</v>
      </c>
      <c r="N58" s="54">
        <v>0</v>
      </c>
      <c r="O58" s="54">
        <v>0</v>
      </c>
      <c r="P58" s="54">
        <v>0</v>
      </c>
      <c r="Q58" s="54">
        <v>0</v>
      </c>
      <c r="R58" s="54">
        <v>0</v>
      </c>
      <c r="S58" s="54">
        <v>47</v>
      </c>
    </row>
    <row r="59" spans="2:19" x14ac:dyDescent="0.25">
      <c r="B59" s="54" t="s">
        <v>11</v>
      </c>
      <c r="C59" s="54">
        <v>0</v>
      </c>
      <c r="D59" s="54">
        <v>0</v>
      </c>
      <c r="E59" s="54">
        <v>38</v>
      </c>
      <c r="F59" s="54">
        <v>1</v>
      </c>
      <c r="G59" s="54">
        <v>1</v>
      </c>
      <c r="H59" s="54">
        <v>1</v>
      </c>
      <c r="I59" s="54">
        <v>2</v>
      </c>
      <c r="J59" s="54">
        <v>2</v>
      </c>
      <c r="K59" s="54">
        <v>1</v>
      </c>
      <c r="L59" s="54">
        <v>0</v>
      </c>
      <c r="M59" s="54">
        <v>0</v>
      </c>
      <c r="N59" s="54">
        <v>1</v>
      </c>
      <c r="O59" s="54">
        <v>0</v>
      </c>
      <c r="P59" s="54">
        <v>0</v>
      </c>
      <c r="Q59" s="54">
        <v>0</v>
      </c>
      <c r="R59" s="54">
        <v>0</v>
      </c>
      <c r="S59" s="54">
        <v>47</v>
      </c>
    </row>
    <row r="60" spans="2:19" x14ac:dyDescent="0.25">
      <c r="B60" s="54" t="s">
        <v>12</v>
      </c>
      <c r="C60" s="54">
        <v>0</v>
      </c>
      <c r="D60" s="54">
        <v>0</v>
      </c>
      <c r="E60" s="54">
        <v>0</v>
      </c>
      <c r="F60" s="54">
        <v>0</v>
      </c>
      <c r="G60" s="54">
        <v>0</v>
      </c>
      <c r="H60" s="54">
        <v>1</v>
      </c>
      <c r="I60" s="54">
        <v>0</v>
      </c>
      <c r="J60" s="54">
        <v>0</v>
      </c>
      <c r="K60" s="54">
        <v>0</v>
      </c>
      <c r="L60" s="54">
        <v>0</v>
      </c>
      <c r="M60" s="54">
        <v>45</v>
      </c>
      <c r="N60" s="54">
        <v>0</v>
      </c>
      <c r="O60" s="54">
        <v>0</v>
      </c>
      <c r="P60" s="54">
        <v>0</v>
      </c>
      <c r="Q60" s="54">
        <v>0</v>
      </c>
      <c r="R60" s="54">
        <v>0</v>
      </c>
      <c r="S60" s="54">
        <v>46</v>
      </c>
    </row>
    <row r="61" spans="2:19" x14ac:dyDescent="0.25">
      <c r="B61" s="54" t="s">
        <v>13</v>
      </c>
      <c r="C61" s="54">
        <v>0</v>
      </c>
      <c r="D61" s="54">
        <v>0</v>
      </c>
      <c r="E61" s="54">
        <v>0</v>
      </c>
      <c r="F61" s="54">
        <v>0</v>
      </c>
      <c r="G61" s="54">
        <v>8</v>
      </c>
      <c r="H61" s="54">
        <v>0</v>
      </c>
      <c r="I61" s="54">
        <v>16</v>
      </c>
      <c r="J61" s="54">
        <v>17</v>
      </c>
      <c r="K61" s="54">
        <v>4</v>
      </c>
      <c r="L61" s="54">
        <v>0</v>
      </c>
      <c r="M61" s="54">
        <v>0</v>
      </c>
      <c r="N61" s="54">
        <v>0</v>
      </c>
      <c r="O61" s="54">
        <v>1</v>
      </c>
      <c r="P61" s="54">
        <v>0</v>
      </c>
      <c r="Q61" s="54">
        <v>0</v>
      </c>
      <c r="R61" s="54">
        <v>0</v>
      </c>
      <c r="S61" s="54">
        <v>46</v>
      </c>
    </row>
    <row r="62" spans="2:19" x14ac:dyDescent="0.25">
      <c r="B62" s="54" t="s">
        <v>14</v>
      </c>
      <c r="C62" s="54">
        <v>0</v>
      </c>
      <c r="D62" s="54">
        <v>0</v>
      </c>
      <c r="E62" s="54">
        <v>2</v>
      </c>
      <c r="F62" s="54">
        <v>0</v>
      </c>
      <c r="G62" s="54">
        <v>17</v>
      </c>
      <c r="H62" s="54">
        <v>16</v>
      </c>
      <c r="I62" s="54">
        <v>9</v>
      </c>
      <c r="J62" s="54">
        <v>0</v>
      </c>
      <c r="K62" s="54">
        <v>1</v>
      </c>
      <c r="L62" s="54">
        <v>2</v>
      </c>
      <c r="M62" s="54">
        <v>0</v>
      </c>
      <c r="N62" s="54">
        <v>0</v>
      </c>
      <c r="O62" s="54">
        <v>0</v>
      </c>
      <c r="P62" s="54">
        <v>0</v>
      </c>
      <c r="Q62" s="54">
        <v>0</v>
      </c>
      <c r="R62" s="54">
        <v>0</v>
      </c>
      <c r="S62" s="54">
        <v>47</v>
      </c>
    </row>
    <row r="63" spans="2:19" x14ac:dyDescent="0.25">
      <c r="B63" s="54" t="s">
        <v>15</v>
      </c>
      <c r="C63" s="54">
        <v>0</v>
      </c>
      <c r="D63" s="54">
        <v>0</v>
      </c>
      <c r="E63" s="54">
        <v>0</v>
      </c>
      <c r="F63" s="54">
        <v>0</v>
      </c>
      <c r="G63" s="54">
        <v>9</v>
      </c>
      <c r="H63" s="54">
        <v>11</v>
      </c>
      <c r="I63" s="54">
        <v>13</v>
      </c>
      <c r="J63" s="54">
        <v>9</v>
      </c>
      <c r="K63" s="54">
        <v>2</v>
      </c>
      <c r="L63" s="54">
        <v>1</v>
      </c>
      <c r="M63" s="54">
        <v>0</v>
      </c>
      <c r="N63" s="54">
        <v>0</v>
      </c>
      <c r="O63" s="54">
        <v>0</v>
      </c>
      <c r="P63" s="54">
        <v>0</v>
      </c>
      <c r="Q63" s="54">
        <v>0</v>
      </c>
      <c r="R63" s="54">
        <v>0</v>
      </c>
      <c r="S63" s="54">
        <v>45</v>
      </c>
    </row>
    <row r="64" spans="2:19" x14ac:dyDescent="0.25">
      <c r="B64" s="54" t="s">
        <v>16</v>
      </c>
      <c r="C64" s="54">
        <v>0</v>
      </c>
      <c r="D64" s="54">
        <v>0</v>
      </c>
      <c r="E64" s="54">
        <v>0</v>
      </c>
      <c r="F64" s="54">
        <v>0</v>
      </c>
      <c r="G64" s="54">
        <v>0</v>
      </c>
      <c r="H64" s="54">
        <v>3</v>
      </c>
      <c r="I64" s="54">
        <v>0</v>
      </c>
      <c r="J64" s="54">
        <v>3</v>
      </c>
      <c r="K64" s="54">
        <v>6</v>
      </c>
      <c r="L64" s="54">
        <v>15</v>
      </c>
      <c r="M64" s="54">
        <v>7</v>
      </c>
      <c r="N64" s="54">
        <v>8</v>
      </c>
      <c r="O64" s="54">
        <v>5</v>
      </c>
      <c r="P64" s="54">
        <v>0</v>
      </c>
      <c r="Q64" s="54">
        <v>0</v>
      </c>
      <c r="R64" s="54">
        <v>0</v>
      </c>
      <c r="S64" s="54">
        <v>47</v>
      </c>
    </row>
    <row r="65" spans="2:19" x14ac:dyDescent="0.25">
      <c r="B65" s="54" t="s">
        <v>17</v>
      </c>
      <c r="C65" s="54">
        <v>0</v>
      </c>
      <c r="D65" s="54">
        <v>0</v>
      </c>
      <c r="E65" s="54">
        <v>5</v>
      </c>
      <c r="F65" s="54">
        <v>0</v>
      </c>
      <c r="G65" s="54">
        <v>7</v>
      </c>
      <c r="H65" s="54">
        <v>10</v>
      </c>
      <c r="I65" s="54">
        <v>9</v>
      </c>
      <c r="J65" s="54">
        <v>4</v>
      </c>
      <c r="K65" s="54">
        <v>4</v>
      </c>
      <c r="L65" s="54">
        <v>3</v>
      </c>
      <c r="M65" s="54">
        <v>2</v>
      </c>
      <c r="N65" s="54">
        <v>3</v>
      </c>
      <c r="O65" s="54">
        <v>0</v>
      </c>
      <c r="P65" s="54">
        <v>0</v>
      </c>
      <c r="Q65" s="54">
        <v>0</v>
      </c>
      <c r="R65" s="54">
        <v>0</v>
      </c>
      <c r="S65" s="54">
        <v>47</v>
      </c>
    </row>
    <row r="66" spans="2:19" x14ac:dyDescent="0.25">
      <c r="B66" s="54" t="s">
        <v>18</v>
      </c>
      <c r="C66" s="54">
        <v>0</v>
      </c>
      <c r="D66" s="54">
        <v>0</v>
      </c>
      <c r="E66" s="54">
        <v>4</v>
      </c>
      <c r="F66" s="54">
        <v>30</v>
      </c>
      <c r="G66" s="54">
        <v>11</v>
      </c>
      <c r="H66" s="54">
        <v>0</v>
      </c>
      <c r="I66" s="54">
        <v>1</v>
      </c>
      <c r="J66" s="54">
        <v>0</v>
      </c>
      <c r="K66" s="54">
        <v>1</v>
      </c>
      <c r="L66" s="54">
        <v>0</v>
      </c>
      <c r="M66" s="54">
        <v>0</v>
      </c>
      <c r="N66" s="54">
        <v>0</v>
      </c>
      <c r="O66" s="54">
        <v>0</v>
      </c>
      <c r="P66" s="54">
        <v>0</v>
      </c>
      <c r="Q66" s="54">
        <v>0</v>
      </c>
      <c r="R66" s="54">
        <v>0</v>
      </c>
      <c r="S66" s="54">
        <v>47</v>
      </c>
    </row>
    <row r="67" spans="2:19" x14ac:dyDescent="0.25">
      <c r="B67" s="54" t="s">
        <v>19</v>
      </c>
      <c r="C67" s="54">
        <v>0</v>
      </c>
      <c r="D67" s="54">
        <v>2</v>
      </c>
      <c r="E67" s="54">
        <v>0</v>
      </c>
      <c r="F67" s="54">
        <v>34</v>
      </c>
      <c r="G67" s="54">
        <v>10</v>
      </c>
      <c r="H67" s="54">
        <v>0</v>
      </c>
      <c r="I67" s="54">
        <v>1</v>
      </c>
      <c r="J67" s="54">
        <v>0</v>
      </c>
      <c r="K67" s="54">
        <v>0</v>
      </c>
      <c r="L67" s="54">
        <v>0</v>
      </c>
      <c r="M67" s="54">
        <v>0</v>
      </c>
      <c r="N67" s="54">
        <v>0</v>
      </c>
      <c r="O67" s="54">
        <v>0</v>
      </c>
      <c r="P67" s="54">
        <v>0</v>
      </c>
      <c r="Q67" s="54">
        <v>0</v>
      </c>
      <c r="R67" s="54">
        <v>0</v>
      </c>
      <c r="S67" s="54">
        <v>47</v>
      </c>
    </row>
    <row r="68" spans="2:19" x14ac:dyDescent="0.25">
      <c r="B68" s="54" t="s">
        <v>20</v>
      </c>
      <c r="C68" s="54">
        <v>0</v>
      </c>
      <c r="D68" s="54">
        <v>1</v>
      </c>
      <c r="E68" s="54">
        <v>6</v>
      </c>
      <c r="F68" s="54">
        <v>34</v>
      </c>
      <c r="G68" s="54">
        <v>5</v>
      </c>
      <c r="H68" s="54">
        <v>0</v>
      </c>
      <c r="I68" s="54">
        <v>0</v>
      </c>
      <c r="J68" s="54">
        <v>1</v>
      </c>
      <c r="K68" s="54">
        <v>0</v>
      </c>
      <c r="L68" s="54">
        <v>0</v>
      </c>
      <c r="M68" s="54">
        <v>0</v>
      </c>
      <c r="N68" s="54">
        <v>0</v>
      </c>
      <c r="O68" s="54">
        <v>0</v>
      </c>
      <c r="P68" s="54">
        <v>0</v>
      </c>
      <c r="Q68" s="54">
        <v>0</v>
      </c>
      <c r="R68" s="54">
        <v>0</v>
      </c>
      <c r="S68" s="54">
        <v>47</v>
      </c>
    </row>
    <row r="69" spans="2:19" x14ac:dyDescent="0.25">
      <c r="B69" s="54" t="s">
        <v>21</v>
      </c>
      <c r="C69" s="54">
        <v>0</v>
      </c>
      <c r="D69" s="54">
        <v>0</v>
      </c>
      <c r="E69" s="54">
        <v>28</v>
      </c>
      <c r="F69" s="54">
        <v>0</v>
      </c>
      <c r="G69" s="54">
        <v>12</v>
      </c>
      <c r="H69" s="54">
        <v>3</v>
      </c>
      <c r="I69" s="54">
        <v>1</v>
      </c>
      <c r="J69" s="54">
        <v>0</v>
      </c>
      <c r="K69" s="54">
        <v>2</v>
      </c>
      <c r="L69" s="54">
        <v>1</v>
      </c>
      <c r="M69" s="54">
        <v>0</v>
      </c>
      <c r="N69" s="54">
        <v>0</v>
      </c>
      <c r="O69" s="54">
        <v>0</v>
      </c>
      <c r="P69" s="54">
        <v>0</v>
      </c>
      <c r="Q69" s="54">
        <v>0</v>
      </c>
      <c r="R69" s="54">
        <v>0</v>
      </c>
      <c r="S69" s="54">
        <v>47</v>
      </c>
    </row>
    <row r="70" spans="2:19" x14ac:dyDescent="0.25">
      <c r="B70" s="54" t="s">
        <v>33</v>
      </c>
      <c r="C70" s="54">
        <v>0</v>
      </c>
      <c r="D70" s="54">
        <v>1</v>
      </c>
      <c r="E70" s="54">
        <v>1</v>
      </c>
      <c r="F70" s="54">
        <v>2</v>
      </c>
      <c r="G70" s="54">
        <v>7</v>
      </c>
      <c r="H70" s="54">
        <v>22</v>
      </c>
      <c r="I70" s="54">
        <v>11</v>
      </c>
      <c r="J70" s="54">
        <v>1</v>
      </c>
      <c r="K70" s="54">
        <v>0</v>
      </c>
      <c r="L70" s="54">
        <v>1</v>
      </c>
      <c r="M70" s="54">
        <v>0</v>
      </c>
      <c r="N70" s="54">
        <v>0</v>
      </c>
      <c r="O70" s="54">
        <v>0</v>
      </c>
      <c r="P70" s="54">
        <v>0</v>
      </c>
      <c r="Q70" s="54">
        <v>0</v>
      </c>
      <c r="R70" s="54">
        <v>0</v>
      </c>
      <c r="S70" s="54">
        <v>46</v>
      </c>
    </row>
    <row r="71" spans="2:19" x14ac:dyDescent="0.25">
      <c r="B71" s="54" t="s">
        <v>34</v>
      </c>
      <c r="C71" s="54">
        <v>0</v>
      </c>
      <c r="D71" s="54">
        <v>0</v>
      </c>
      <c r="E71" s="54">
        <v>0</v>
      </c>
      <c r="F71" s="54">
        <v>0</v>
      </c>
      <c r="G71" s="54">
        <v>2</v>
      </c>
      <c r="H71" s="54">
        <v>6</v>
      </c>
      <c r="I71" s="54">
        <v>1</v>
      </c>
      <c r="J71" s="54">
        <v>10</v>
      </c>
      <c r="K71" s="54">
        <v>18</v>
      </c>
      <c r="L71" s="54">
        <v>8</v>
      </c>
      <c r="M71" s="54">
        <v>0</v>
      </c>
      <c r="N71" s="54">
        <v>0</v>
      </c>
      <c r="O71" s="54">
        <v>0</v>
      </c>
      <c r="P71" s="54">
        <v>0</v>
      </c>
      <c r="Q71" s="54">
        <v>0</v>
      </c>
      <c r="R71" s="54">
        <v>0</v>
      </c>
      <c r="S71" s="54">
        <v>45</v>
      </c>
    </row>
    <row r="72" spans="2:19" x14ac:dyDescent="0.25">
      <c r="B72" s="54" t="s">
        <v>35</v>
      </c>
      <c r="C72" s="54">
        <v>0</v>
      </c>
      <c r="D72" s="54">
        <v>0</v>
      </c>
      <c r="E72" s="54">
        <v>1</v>
      </c>
      <c r="F72" s="54">
        <v>0</v>
      </c>
      <c r="G72" s="54">
        <v>26</v>
      </c>
      <c r="H72" s="54">
        <v>15</v>
      </c>
      <c r="I72" s="54">
        <v>0</v>
      </c>
      <c r="J72" s="54">
        <v>1</v>
      </c>
      <c r="K72" s="54">
        <v>1</v>
      </c>
      <c r="L72" s="54">
        <v>1</v>
      </c>
      <c r="M72" s="54">
        <v>0</v>
      </c>
      <c r="N72" s="54">
        <v>1</v>
      </c>
      <c r="O72" s="54">
        <v>0</v>
      </c>
      <c r="P72" s="54">
        <v>0</v>
      </c>
      <c r="Q72" s="54">
        <v>0</v>
      </c>
      <c r="R72" s="54">
        <v>0</v>
      </c>
      <c r="S72" s="54">
        <v>46</v>
      </c>
    </row>
    <row r="73" spans="2:19" x14ac:dyDescent="0.25">
      <c r="B73" s="54" t="s">
        <v>24</v>
      </c>
      <c r="C73" s="54">
        <v>0</v>
      </c>
      <c r="D73" s="54">
        <v>0</v>
      </c>
      <c r="E73" s="54">
        <v>0</v>
      </c>
      <c r="F73" s="54">
        <v>1</v>
      </c>
      <c r="G73" s="54">
        <v>8</v>
      </c>
      <c r="H73" s="54">
        <v>9</v>
      </c>
      <c r="I73" s="54">
        <v>22</v>
      </c>
      <c r="J73" s="54">
        <v>3</v>
      </c>
      <c r="K73" s="54">
        <v>0</v>
      </c>
      <c r="L73" s="54">
        <v>3</v>
      </c>
      <c r="M73" s="54">
        <v>0</v>
      </c>
      <c r="N73" s="54">
        <v>0</v>
      </c>
      <c r="O73" s="54">
        <v>0</v>
      </c>
      <c r="P73" s="54">
        <v>0</v>
      </c>
      <c r="Q73" s="54">
        <v>0</v>
      </c>
      <c r="R73" s="54">
        <v>0</v>
      </c>
      <c r="S73" s="54">
        <v>46</v>
      </c>
    </row>
    <row r="74" spans="2:19" x14ac:dyDescent="0.25">
      <c r="B74" s="54" t="s">
        <v>36</v>
      </c>
      <c r="C74" s="54">
        <v>0</v>
      </c>
      <c r="D74" s="54">
        <v>0</v>
      </c>
      <c r="E74" s="54">
        <v>0</v>
      </c>
      <c r="F74" s="54">
        <v>0</v>
      </c>
      <c r="G74" s="54">
        <v>0</v>
      </c>
      <c r="H74" s="54">
        <v>8</v>
      </c>
      <c r="I74" s="54">
        <v>34</v>
      </c>
      <c r="J74" s="54">
        <v>0</v>
      </c>
      <c r="K74" s="54">
        <v>1</v>
      </c>
      <c r="L74" s="54">
        <v>1</v>
      </c>
      <c r="M74" s="54">
        <v>0</v>
      </c>
      <c r="N74" s="54">
        <v>2</v>
      </c>
      <c r="O74" s="54">
        <v>0</v>
      </c>
      <c r="P74" s="54">
        <v>0</v>
      </c>
      <c r="Q74" s="54">
        <v>0</v>
      </c>
      <c r="R74" s="54">
        <v>0</v>
      </c>
      <c r="S74" s="54">
        <v>46</v>
      </c>
    </row>
    <row r="75" spans="2:19" x14ac:dyDescent="0.25">
      <c r="B75" s="54" t="s">
        <v>37</v>
      </c>
      <c r="C75" s="54">
        <v>0</v>
      </c>
      <c r="D75" s="54">
        <v>0</v>
      </c>
      <c r="E75" s="54">
        <v>0</v>
      </c>
      <c r="F75" s="54">
        <v>0</v>
      </c>
      <c r="G75" s="54">
        <v>2</v>
      </c>
      <c r="H75" s="54">
        <v>7</v>
      </c>
      <c r="I75" s="54">
        <v>32</v>
      </c>
      <c r="J75" s="54">
        <v>1</v>
      </c>
      <c r="K75" s="54">
        <v>0</v>
      </c>
      <c r="L75" s="54">
        <v>2</v>
      </c>
      <c r="M75" s="54">
        <v>0</v>
      </c>
      <c r="N75" s="54">
        <v>2</v>
      </c>
      <c r="O75" s="54">
        <v>0</v>
      </c>
      <c r="P75" s="54">
        <v>0</v>
      </c>
      <c r="Q75" s="54">
        <v>0</v>
      </c>
      <c r="R75" s="54">
        <v>0</v>
      </c>
      <c r="S75" s="54">
        <v>46</v>
      </c>
    </row>
    <row r="76" spans="2:19" x14ac:dyDescent="0.25">
      <c r="B76" s="54" t="s">
        <v>38</v>
      </c>
      <c r="C76" s="54">
        <v>0</v>
      </c>
      <c r="D76" s="54">
        <v>0</v>
      </c>
      <c r="E76" s="54">
        <v>0</v>
      </c>
      <c r="F76" s="54">
        <v>37</v>
      </c>
      <c r="G76" s="54">
        <v>0</v>
      </c>
      <c r="H76" s="54">
        <v>5</v>
      </c>
      <c r="I76" s="54">
        <v>0</v>
      </c>
      <c r="J76" s="54">
        <v>0</v>
      </c>
      <c r="K76" s="54">
        <v>0</v>
      </c>
      <c r="L76" s="54">
        <v>0</v>
      </c>
      <c r="M76" s="54">
        <v>1</v>
      </c>
      <c r="N76" s="54">
        <v>0</v>
      </c>
      <c r="O76" s="54">
        <v>2</v>
      </c>
      <c r="P76" s="54">
        <v>0</v>
      </c>
      <c r="Q76" s="54">
        <v>0</v>
      </c>
      <c r="R76" s="54">
        <v>0</v>
      </c>
      <c r="S76" s="54">
        <v>45</v>
      </c>
    </row>
    <row r="77" spans="2:19" x14ac:dyDescent="0.25">
      <c r="B77" s="54" t="s">
        <v>22</v>
      </c>
      <c r="C77" s="54">
        <v>0</v>
      </c>
      <c r="D77" s="54">
        <v>39</v>
      </c>
      <c r="E77" s="54">
        <v>0</v>
      </c>
      <c r="F77" s="54">
        <v>6</v>
      </c>
      <c r="G77" s="54">
        <v>0</v>
      </c>
      <c r="H77" s="54">
        <v>0</v>
      </c>
      <c r="I77" s="54">
        <v>0</v>
      </c>
      <c r="J77" s="54">
        <v>2</v>
      </c>
      <c r="K77" s="54">
        <v>0</v>
      </c>
      <c r="L77" s="54">
        <v>0</v>
      </c>
      <c r="M77" s="54">
        <v>0</v>
      </c>
      <c r="N77" s="54">
        <v>0</v>
      </c>
      <c r="O77" s="54">
        <v>0</v>
      </c>
      <c r="P77" s="54">
        <v>0</v>
      </c>
      <c r="Q77" s="54">
        <v>0</v>
      </c>
      <c r="R77" s="54">
        <v>0</v>
      </c>
      <c r="S77" s="54">
        <v>47</v>
      </c>
    </row>
    <row r="78" spans="2:19" x14ac:dyDescent="0.25">
      <c r="B78" s="54" t="s">
        <v>90</v>
      </c>
      <c r="C78" s="54">
        <v>0</v>
      </c>
      <c r="D78" s="54">
        <v>0</v>
      </c>
      <c r="E78" s="54">
        <v>0</v>
      </c>
      <c r="F78" s="54">
        <v>0</v>
      </c>
      <c r="G78" s="54">
        <v>0</v>
      </c>
      <c r="H78" s="54">
        <v>3</v>
      </c>
      <c r="I78" s="54">
        <v>0</v>
      </c>
      <c r="J78" s="54">
        <v>28</v>
      </c>
      <c r="K78" s="54">
        <v>15</v>
      </c>
      <c r="L78" s="54">
        <v>0</v>
      </c>
      <c r="M78" s="54">
        <v>0</v>
      </c>
      <c r="N78" s="54">
        <v>0</v>
      </c>
      <c r="O78" s="54">
        <v>0</v>
      </c>
      <c r="P78" s="54">
        <v>0</v>
      </c>
      <c r="Q78" s="54">
        <v>0</v>
      </c>
      <c r="R78" s="54">
        <v>0</v>
      </c>
      <c r="S78" s="54">
        <v>46</v>
      </c>
    </row>
    <row r="79" spans="2:19" x14ac:dyDescent="0.25">
      <c r="B79" s="54" t="s">
        <v>177</v>
      </c>
      <c r="C79" s="54">
        <v>0</v>
      </c>
      <c r="D79" s="54">
        <v>0</v>
      </c>
      <c r="E79" s="54">
        <v>0</v>
      </c>
      <c r="F79" s="54">
        <v>0</v>
      </c>
      <c r="G79" s="54">
        <v>0</v>
      </c>
      <c r="H79" s="54">
        <v>0</v>
      </c>
      <c r="I79" s="54">
        <v>0</v>
      </c>
      <c r="J79" s="54">
        <v>1</v>
      </c>
      <c r="K79" s="54">
        <v>0</v>
      </c>
      <c r="L79" s="54">
        <v>0</v>
      </c>
      <c r="M79" s="54">
        <v>44</v>
      </c>
      <c r="N79" s="54">
        <v>0</v>
      </c>
      <c r="O79" s="54">
        <v>0</v>
      </c>
      <c r="P79" s="54">
        <v>0</v>
      </c>
      <c r="Q79" s="54">
        <v>0</v>
      </c>
      <c r="R79" s="54">
        <v>0</v>
      </c>
      <c r="S79" s="54">
        <v>45</v>
      </c>
    </row>
    <row r="80" spans="2:19" x14ac:dyDescent="0.25">
      <c r="B80" s="54" t="s">
        <v>96</v>
      </c>
      <c r="C80" s="54">
        <v>0</v>
      </c>
      <c r="D80" s="54">
        <v>0</v>
      </c>
      <c r="E80" s="54">
        <v>0</v>
      </c>
      <c r="F80" s="54">
        <v>0</v>
      </c>
      <c r="G80" s="54">
        <v>0</v>
      </c>
      <c r="H80" s="54">
        <v>0</v>
      </c>
      <c r="I80" s="54">
        <v>0</v>
      </c>
      <c r="J80" s="54">
        <v>0</v>
      </c>
      <c r="K80" s="54">
        <v>0</v>
      </c>
      <c r="L80" s="54">
        <v>0</v>
      </c>
      <c r="M80" s="54">
        <v>1</v>
      </c>
      <c r="N80" s="54">
        <v>4</v>
      </c>
      <c r="O80" s="54">
        <v>41</v>
      </c>
      <c r="P80" s="54">
        <v>0</v>
      </c>
      <c r="Q80" s="54">
        <v>0</v>
      </c>
      <c r="R80" s="54">
        <v>0</v>
      </c>
      <c r="S80" s="54">
        <v>46</v>
      </c>
    </row>
    <row r="81" spans="1:54" s="54" customFormat="1" x14ac:dyDescent="0.25">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row>
    <row r="82" spans="1:54" x14ac:dyDescent="0.25">
      <c r="A82" t="s">
        <v>97</v>
      </c>
    </row>
    <row r="83" spans="1:54" x14ac:dyDescent="0.25">
      <c r="B83" s="54" t="s">
        <v>0</v>
      </c>
      <c r="C83" s="54">
        <v>1.5625E-2</v>
      </c>
      <c r="D83" s="54">
        <v>3.125E-2</v>
      </c>
      <c r="E83" s="54">
        <v>6.25E-2</v>
      </c>
      <c r="F83" s="54">
        <v>0.125</v>
      </c>
      <c r="G83" s="54">
        <v>0.25</v>
      </c>
      <c r="H83" s="54">
        <v>0.5</v>
      </c>
      <c r="I83" s="54">
        <v>1</v>
      </c>
      <c r="J83" s="54">
        <v>2</v>
      </c>
      <c r="K83" s="54">
        <v>4</v>
      </c>
      <c r="L83" s="54">
        <v>8</v>
      </c>
      <c r="M83" s="54">
        <v>16</v>
      </c>
      <c r="N83" s="54">
        <v>32</v>
      </c>
      <c r="O83" s="54">
        <v>64</v>
      </c>
      <c r="P83" s="54">
        <v>128</v>
      </c>
      <c r="Q83" s="54">
        <v>256</v>
      </c>
      <c r="R83" s="54">
        <v>512</v>
      </c>
      <c r="S83" s="54" t="s">
        <v>1</v>
      </c>
    </row>
    <row r="84" spans="1:54" x14ac:dyDescent="0.25">
      <c r="B84" s="54" t="s">
        <v>3</v>
      </c>
      <c r="C84" s="54">
        <v>0</v>
      </c>
      <c r="D84" s="54">
        <v>2</v>
      </c>
      <c r="E84" s="54">
        <v>8</v>
      </c>
      <c r="F84" s="54">
        <v>15</v>
      </c>
      <c r="G84" s="54">
        <v>24</v>
      </c>
      <c r="H84" s="54">
        <v>12</v>
      </c>
      <c r="I84" s="54">
        <v>8</v>
      </c>
      <c r="J84" s="54">
        <v>7</v>
      </c>
      <c r="K84" s="54">
        <v>5</v>
      </c>
      <c r="L84" s="54">
        <v>2</v>
      </c>
      <c r="M84" s="54">
        <v>2</v>
      </c>
      <c r="N84" s="54">
        <v>1</v>
      </c>
      <c r="O84" s="54">
        <v>0</v>
      </c>
      <c r="P84" s="54">
        <v>0</v>
      </c>
      <c r="Q84" s="54">
        <v>0</v>
      </c>
      <c r="R84" s="54">
        <v>0</v>
      </c>
      <c r="S84" s="54">
        <v>86</v>
      </c>
    </row>
    <row r="85" spans="1:54" x14ac:dyDescent="0.25">
      <c r="B85" s="54" t="s">
        <v>5</v>
      </c>
      <c r="C85" s="54">
        <v>0</v>
      </c>
      <c r="D85" s="54">
        <v>1</v>
      </c>
      <c r="E85" s="54">
        <v>1</v>
      </c>
      <c r="F85" s="54">
        <v>5</v>
      </c>
      <c r="G85" s="54">
        <v>15</v>
      </c>
      <c r="H85" s="54">
        <v>22</v>
      </c>
      <c r="I85" s="54">
        <v>24</v>
      </c>
      <c r="J85" s="54">
        <v>7</v>
      </c>
      <c r="K85" s="54">
        <v>4</v>
      </c>
      <c r="L85" s="54">
        <v>7</v>
      </c>
      <c r="M85" s="54">
        <v>1</v>
      </c>
      <c r="N85" s="54">
        <v>0</v>
      </c>
      <c r="O85" s="54">
        <v>0</v>
      </c>
      <c r="P85" s="54">
        <v>0</v>
      </c>
      <c r="Q85" s="54">
        <v>0</v>
      </c>
      <c r="R85" s="54">
        <v>0</v>
      </c>
      <c r="S85" s="54">
        <v>87</v>
      </c>
    </row>
    <row r="86" spans="1:54" x14ac:dyDescent="0.25">
      <c r="B86" s="54" t="s">
        <v>10</v>
      </c>
      <c r="C86" s="54">
        <v>0</v>
      </c>
      <c r="D86" s="54">
        <v>20</v>
      </c>
      <c r="E86" s="54">
        <v>25</v>
      </c>
      <c r="F86" s="54">
        <v>16</v>
      </c>
      <c r="G86" s="54">
        <v>17</v>
      </c>
      <c r="H86" s="54">
        <v>5</v>
      </c>
      <c r="I86" s="54">
        <v>3</v>
      </c>
      <c r="J86" s="54">
        <v>1</v>
      </c>
      <c r="K86" s="54">
        <v>0</v>
      </c>
      <c r="L86" s="54">
        <v>0</v>
      </c>
      <c r="M86" s="54">
        <v>0</v>
      </c>
      <c r="N86" s="54">
        <v>0</v>
      </c>
      <c r="O86" s="54">
        <v>0</v>
      </c>
      <c r="P86" s="54">
        <v>0</v>
      </c>
      <c r="Q86" s="54">
        <v>0</v>
      </c>
      <c r="R86" s="54">
        <v>0</v>
      </c>
      <c r="S86" s="54">
        <v>87</v>
      </c>
    </row>
    <row r="87" spans="1:54" x14ac:dyDescent="0.25">
      <c r="B87" s="54" t="s">
        <v>24</v>
      </c>
      <c r="C87" s="54">
        <v>0</v>
      </c>
      <c r="D87" s="54">
        <v>2</v>
      </c>
      <c r="E87" s="54">
        <v>4</v>
      </c>
      <c r="F87" s="54">
        <v>9</v>
      </c>
      <c r="G87" s="54">
        <v>17</v>
      </c>
      <c r="H87" s="54">
        <v>11</v>
      </c>
      <c r="I87" s="54">
        <v>16</v>
      </c>
      <c r="J87" s="54">
        <v>11</v>
      </c>
      <c r="K87" s="54">
        <v>3</v>
      </c>
      <c r="L87" s="54">
        <v>0</v>
      </c>
      <c r="M87" s="54">
        <v>2</v>
      </c>
      <c r="N87" s="54">
        <v>2</v>
      </c>
      <c r="O87" s="54">
        <v>0</v>
      </c>
      <c r="P87" s="54">
        <v>10</v>
      </c>
      <c r="Q87" s="54">
        <v>0</v>
      </c>
      <c r="R87" s="54">
        <v>0</v>
      </c>
      <c r="S87" s="54">
        <v>87</v>
      </c>
    </row>
    <row r="88" spans="1:54" x14ac:dyDescent="0.25">
      <c r="B88" s="54" t="s">
        <v>25</v>
      </c>
      <c r="C88" s="54">
        <v>0</v>
      </c>
      <c r="D88" s="54">
        <v>2</v>
      </c>
      <c r="E88" s="54">
        <v>1</v>
      </c>
      <c r="F88" s="54">
        <v>13</v>
      </c>
      <c r="G88" s="54">
        <v>24</v>
      </c>
      <c r="H88" s="54">
        <v>28</v>
      </c>
      <c r="I88" s="54">
        <v>18</v>
      </c>
      <c r="J88" s="54">
        <v>0</v>
      </c>
      <c r="K88" s="54">
        <v>0</v>
      </c>
      <c r="L88" s="54">
        <v>0</v>
      </c>
      <c r="M88" s="54">
        <v>0</v>
      </c>
      <c r="N88" s="54">
        <v>0</v>
      </c>
      <c r="O88" s="54">
        <v>0</v>
      </c>
      <c r="P88" s="54">
        <v>0</v>
      </c>
      <c r="Q88" s="54">
        <v>0</v>
      </c>
      <c r="R88" s="54">
        <v>0</v>
      </c>
      <c r="S88" s="54">
        <v>86</v>
      </c>
    </row>
    <row r="89" spans="1:54" x14ac:dyDescent="0.25">
      <c r="B89" s="54" t="s">
        <v>26</v>
      </c>
      <c r="C89" s="54">
        <v>0</v>
      </c>
      <c r="D89" s="54">
        <v>1</v>
      </c>
      <c r="E89" s="54">
        <v>0</v>
      </c>
      <c r="F89" s="54">
        <v>0</v>
      </c>
      <c r="G89" s="54">
        <v>0</v>
      </c>
      <c r="H89" s="54">
        <v>0</v>
      </c>
      <c r="I89" s="54">
        <v>1</v>
      </c>
      <c r="J89" s="54">
        <v>2</v>
      </c>
      <c r="K89" s="54">
        <v>8</v>
      </c>
      <c r="L89" s="54">
        <v>16</v>
      </c>
      <c r="M89" s="54">
        <v>24</v>
      </c>
      <c r="N89" s="54">
        <v>12</v>
      </c>
      <c r="O89" s="54">
        <v>3</v>
      </c>
      <c r="P89" s="54">
        <v>20</v>
      </c>
      <c r="Q89" s="54">
        <v>0</v>
      </c>
      <c r="R89" s="54">
        <v>0</v>
      </c>
      <c r="S89" s="54">
        <v>87</v>
      </c>
    </row>
    <row r="91" spans="1:54" x14ac:dyDescent="0.25">
      <c r="A91" t="s">
        <v>104</v>
      </c>
    </row>
    <row r="92" spans="1:54" x14ac:dyDescent="0.25">
      <c r="B92" s="54" t="s">
        <v>0</v>
      </c>
      <c r="C92" s="54">
        <v>1.5625E-2</v>
      </c>
      <c r="D92" s="54">
        <v>3.125E-2</v>
      </c>
      <c r="E92" s="54">
        <v>6.25E-2</v>
      </c>
      <c r="F92" s="54">
        <v>0.125</v>
      </c>
      <c r="G92" s="54">
        <v>0.25</v>
      </c>
      <c r="H92" s="54">
        <v>0.5</v>
      </c>
      <c r="I92" s="54">
        <v>1</v>
      </c>
      <c r="J92" s="54">
        <v>2</v>
      </c>
      <c r="K92" s="54">
        <v>4</v>
      </c>
      <c r="L92" s="54">
        <v>8</v>
      </c>
      <c r="M92" s="54">
        <v>16</v>
      </c>
      <c r="N92" s="54">
        <v>32</v>
      </c>
      <c r="O92" s="54">
        <v>64</v>
      </c>
      <c r="P92" s="54">
        <v>128</v>
      </c>
      <c r="Q92" s="54">
        <v>256</v>
      </c>
      <c r="R92" s="54">
        <v>512</v>
      </c>
      <c r="S92" s="54" t="s">
        <v>1</v>
      </c>
    </row>
    <row r="93" spans="1:54" x14ac:dyDescent="0.25">
      <c r="B93" s="54" t="s">
        <v>3</v>
      </c>
      <c r="C93" s="54">
        <v>0</v>
      </c>
      <c r="D93" s="54">
        <v>0</v>
      </c>
      <c r="E93" s="54">
        <v>0</v>
      </c>
      <c r="F93" s="54">
        <v>3</v>
      </c>
      <c r="G93" s="54">
        <v>11</v>
      </c>
      <c r="H93" s="54">
        <v>8</v>
      </c>
      <c r="I93" s="54">
        <v>6</v>
      </c>
      <c r="J93" s="54">
        <v>0</v>
      </c>
      <c r="K93" s="54">
        <v>5</v>
      </c>
      <c r="L93" s="54">
        <v>1</v>
      </c>
      <c r="M93" s="54">
        <v>1</v>
      </c>
      <c r="N93" s="54">
        <v>3</v>
      </c>
      <c r="O93" s="54">
        <v>1</v>
      </c>
      <c r="P93" s="54">
        <v>1</v>
      </c>
      <c r="Q93" s="54">
        <v>0</v>
      </c>
      <c r="R93" s="54">
        <v>0</v>
      </c>
      <c r="S93" s="54">
        <v>40</v>
      </c>
    </row>
    <row r="94" spans="1:54" x14ac:dyDescent="0.25">
      <c r="B94" s="54" t="s">
        <v>5</v>
      </c>
      <c r="C94" s="54">
        <v>0</v>
      </c>
      <c r="D94" s="54">
        <v>0</v>
      </c>
      <c r="E94" s="54">
        <v>0</v>
      </c>
      <c r="F94" s="54">
        <v>0</v>
      </c>
      <c r="G94" s="54">
        <v>0</v>
      </c>
      <c r="H94" s="54">
        <v>1</v>
      </c>
      <c r="I94" s="54">
        <v>1</v>
      </c>
      <c r="J94" s="54">
        <v>7</v>
      </c>
      <c r="K94" s="54">
        <v>6</v>
      </c>
      <c r="L94" s="54">
        <v>17</v>
      </c>
      <c r="M94" s="54">
        <v>1</v>
      </c>
      <c r="N94" s="54">
        <v>3</v>
      </c>
      <c r="O94" s="54">
        <v>1</v>
      </c>
      <c r="P94" s="54">
        <v>2</v>
      </c>
      <c r="Q94" s="54">
        <v>0</v>
      </c>
      <c r="R94" s="54">
        <v>0</v>
      </c>
      <c r="S94" s="54">
        <v>39</v>
      </c>
    </row>
    <row r="95" spans="1:54" x14ac:dyDescent="0.25">
      <c r="B95" s="54" t="s">
        <v>10</v>
      </c>
      <c r="C95" s="54">
        <v>0</v>
      </c>
      <c r="D95" s="54">
        <v>0</v>
      </c>
      <c r="E95" s="54">
        <v>2</v>
      </c>
      <c r="F95" s="54">
        <v>12</v>
      </c>
      <c r="G95" s="54">
        <v>12</v>
      </c>
      <c r="H95" s="54">
        <v>9</v>
      </c>
      <c r="I95" s="54">
        <v>4</v>
      </c>
      <c r="J95" s="54">
        <v>0</v>
      </c>
      <c r="K95" s="54">
        <v>0</v>
      </c>
      <c r="L95" s="54">
        <v>1</v>
      </c>
      <c r="M95" s="54">
        <v>0</v>
      </c>
      <c r="N95" s="54">
        <v>0</v>
      </c>
      <c r="O95" s="54">
        <v>0</v>
      </c>
      <c r="P95" s="54">
        <v>0</v>
      </c>
      <c r="Q95" s="54">
        <v>0</v>
      </c>
      <c r="R95" s="54">
        <v>0</v>
      </c>
      <c r="S95" s="54">
        <v>40</v>
      </c>
    </row>
    <row r="96" spans="1:54" x14ac:dyDescent="0.25">
      <c r="B96" s="54" t="s">
        <v>24</v>
      </c>
      <c r="C96" s="54">
        <v>0</v>
      </c>
      <c r="D96" s="54">
        <v>0</v>
      </c>
      <c r="E96" s="54">
        <v>0</v>
      </c>
      <c r="F96" s="54">
        <v>2</v>
      </c>
      <c r="G96" s="54">
        <v>2</v>
      </c>
      <c r="H96" s="54">
        <v>7</v>
      </c>
      <c r="I96" s="54">
        <v>8</v>
      </c>
      <c r="J96" s="54">
        <v>8</v>
      </c>
      <c r="K96" s="54">
        <v>3</v>
      </c>
      <c r="L96" s="54">
        <v>1</v>
      </c>
      <c r="M96" s="54">
        <v>0</v>
      </c>
      <c r="N96" s="54">
        <v>1</v>
      </c>
      <c r="O96" s="54">
        <v>1</v>
      </c>
      <c r="P96" s="54">
        <v>7</v>
      </c>
      <c r="Q96" s="54">
        <v>0</v>
      </c>
      <c r="R96" s="54">
        <v>0</v>
      </c>
      <c r="S96" s="54">
        <v>40</v>
      </c>
    </row>
    <row r="97" spans="1:54" x14ac:dyDescent="0.25">
      <c r="B97" s="54" t="s">
        <v>25</v>
      </c>
      <c r="C97" s="54">
        <v>0</v>
      </c>
      <c r="D97" s="54">
        <v>3</v>
      </c>
      <c r="E97" s="54">
        <v>0</v>
      </c>
      <c r="F97" s="54">
        <v>5</v>
      </c>
      <c r="G97" s="54">
        <v>3</v>
      </c>
      <c r="H97" s="54">
        <v>15</v>
      </c>
      <c r="I97" s="54">
        <v>12</v>
      </c>
      <c r="J97" s="54">
        <v>2</v>
      </c>
      <c r="K97" s="54">
        <v>0</v>
      </c>
      <c r="L97" s="54">
        <v>0</v>
      </c>
      <c r="M97" s="54">
        <v>0</v>
      </c>
      <c r="N97" s="54">
        <v>0</v>
      </c>
      <c r="O97" s="54">
        <v>0</v>
      </c>
      <c r="P97" s="54">
        <v>0</v>
      </c>
      <c r="Q97" s="54">
        <v>0</v>
      </c>
      <c r="R97" s="54">
        <v>0</v>
      </c>
      <c r="S97" s="54">
        <v>40</v>
      </c>
    </row>
    <row r="98" spans="1:54" x14ac:dyDescent="0.25">
      <c r="B98" s="54" t="s">
        <v>26</v>
      </c>
      <c r="C98" s="54">
        <v>0</v>
      </c>
      <c r="D98" s="54">
        <v>0</v>
      </c>
      <c r="E98" s="54">
        <v>0</v>
      </c>
      <c r="F98" s="54">
        <v>0</v>
      </c>
      <c r="G98" s="54">
        <v>1</v>
      </c>
      <c r="H98" s="54">
        <v>0</v>
      </c>
      <c r="I98" s="54">
        <v>0</v>
      </c>
      <c r="J98" s="54">
        <v>2</v>
      </c>
      <c r="K98" s="54">
        <v>1</v>
      </c>
      <c r="L98" s="54">
        <v>3</v>
      </c>
      <c r="M98" s="54">
        <v>8</v>
      </c>
      <c r="N98" s="54">
        <v>14</v>
      </c>
      <c r="O98" s="54">
        <v>2</v>
      </c>
      <c r="P98" s="54">
        <v>9</v>
      </c>
      <c r="Q98" s="54">
        <v>0</v>
      </c>
      <c r="R98" s="54">
        <v>0</v>
      </c>
      <c r="S98" s="54">
        <v>40</v>
      </c>
    </row>
    <row r="100" spans="1:54" x14ac:dyDescent="0.25">
      <c r="A100" t="s">
        <v>105</v>
      </c>
    </row>
    <row r="101" spans="1:54" x14ac:dyDescent="0.25">
      <c r="B101" s="54" t="s">
        <v>0</v>
      </c>
      <c r="C101" s="54">
        <v>1.5625E-2</v>
      </c>
      <c r="D101" s="54">
        <v>3.125E-2</v>
      </c>
      <c r="E101" s="54">
        <v>6.25E-2</v>
      </c>
      <c r="F101" s="54">
        <v>0.125</v>
      </c>
      <c r="G101" s="54">
        <v>0.25</v>
      </c>
      <c r="H101" s="54">
        <v>0.5</v>
      </c>
      <c r="I101" s="54">
        <v>1</v>
      </c>
      <c r="J101" s="54">
        <v>2</v>
      </c>
      <c r="K101" s="54">
        <v>4</v>
      </c>
      <c r="L101" s="54">
        <v>8</v>
      </c>
      <c r="M101" s="54">
        <v>16</v>
      </c>
      <c r="N101" s="54">
        <v>32</v>
      </c>
      <c r="O101" s="54">
        <v>64</v>
      </c>
      <c r="P101" s="54">
        <v>128</v>
      </c>
      <c r="Q101" s="54">
        <v>256</v>
      </c>
      <c r="R101" s="54">
        <v>512</v>
      </c>
      <c r="S101" s="54" t="s">
        <v>1</v>
      </c>
    </row>
    <row r="102" spans="1:54" x14ac:dyDescent="0.25">
      <c r="B102" s="54" t="s">
        <v>27</v>
      </c>
      <c r="C102" s="54">
        <v>0</v>
      </c>
      <c r="D102" s="54">
        <v>6</v>
      </c>
      <c r="E102" s="54">
        <v>6</v>
      </c>
      <c r="F102" s="54">
        <v>46</v>
      </c>
      <c r="G102" s="54">
        <v>49</v>
      </c>
      <c r="H102" s="54">
        <v>46</v>
      </c>
      <c r="I102" s="54">
        <v>1</v>
      </c>
      <c r="J102" s="54">
        <v>1</v>
      </c>
      <c r="K102" s="54">
        <v>0</v>
      </c>
      <c r="L102" s="54">
        <v>0</v>
      </c>
      <c r="M102" s="54">
        <v>0</v>
      </c>
      <c r="N102" s="54">
        <v>0</v>
      </c>
      <c r="O102" s="54">
        <v>0</v>
      </c>
      <c r="P102" s="54">
        <v>0</v>
      </c>
      <c r="Q102" s="54">
        <v>0</v>
      </c>
      <c r="R102" s="54">
        <v>0</v>
      </c>
      <c r="S102" s="54">
        <v>155</v>
      </c>
    </row>
    <row r="103" spans="1:54" x14ac:dyDescent="0.25">
      <c r="B103" s="54" t="s">
        <v>39</v>
      </c>
      <c r="C103" s="54">
        <v>0</v>
      </c>
      <c r="D103" s="54">
        <v>0</v>
      </c>
      <c r="E103" s="54">
        <v>0</v>
      </c>
      <c r="F103" s="54">
        <v>4</v>
      </c>
      <c r="G103" s="54">
        <v>32</v>
      </c>
      <c r="H103" s="54">
        <v>72</v>
      </c>
      <c r="I103" s="54">
        <v>30</v>
      </c>
      <c r="J103" s="54">
        <v>10</v>
      </c>
      <c r="K103" s="54">
        <v>3</v>
      </c>
      <c r="L103" s="54">
        <v>1</v>
      </c>
      <c r="M103" s="54">
        <v>0</v>
      </c>
      <c r="N103" s="54">
        <v>0</v>
      </c>
      <c r="O103" s="54">
        <v>0</v>
      </c>
      <c r="P103" s="54">
        <v>0</v>
      </c>
      <c r="Q103" s="54">
        <v>0</v>
      </c>
      <c r="R103" s="54">
        <v>0</v>
      </c>
      <c r="S103" s="54">
        <v>152</v>
      </c>
    </row>
    <row r="104" spans="1:54" x14ac:dyDescent="0.25">
      <c r="B104" s="54" t="s">
        <v>28</v>
      </c>
      <c r="C104" s="54">
        <v>14</v>
      </c>
      <c r="D104" s="54">
        <v>22</v>
      </c>
      <c r="E104" s="54">
        <v>11</v>
      </c>
      <c r="F104" s="54">
        <v>2</v>
      </c>
      <c r="G104" s="54">
        <v>2</v>
      </c>
      <c r="H104" s="54">
        <v>1</v>
      </c>
      <c r="I104" s="54">
        <v>0</v>
      </c>
      <c r="J104" s="54">
        <v>0</v>
      </c>
      <c r="K104" s="54">
        <v>0</v>
      </c>
      <c r="L104" s="54">
        <v>0</v>
      </c>
      <c r="M104" s="54">
        <v>0</v>
      </c>
      <c r="N104" s="54">
        <v>0</v>
      </c>
      <c r="O104" s="54">
        <v>0</v>
      </c>
      <c r="P104" s="54">
        <v>0</v>
      </c>
      <c r="Q104" s="54">
        <v>0</v>
      </c>
      <c r="R104" s="54">
        <v>0</v>
      </c>
      <c r="S104" s="54">
        <v>52</v>
      </c>
    </row>
    <row r="105" spans="1:54" x14ac:dyDescent="0.25">
      <c r="B105" s="54" t="s">
        <v>29</v>
      </c>
      <c r="C105" s="54">
        <v>6</v>
      </c>
      <c r="D105" s="54">
        <v>30</v>
      </c>
      <c r="E105" s="54">
        <v>3</v>
      </c>
      <c r="F105" s="54">
        <v>1</v>
      </c>
      <c r="G105" s="54">
        <v>1</v>
      </c>
      <c r="H105" s="54">
        <v>0</v>
      </c>
      <c r="I105" s="54">
        <v>0</v>
      </c>
      <c r="J105" s="54">
        <v>0</v>
      </c>
      <c r="K105" s="54">
        <v>0</v>
      </c>
      <c r="L105" s="54">
        <v>0</v>
      </c>
      <c r="M105" s="54">
        <v>0</v>
      </c>
      <c r="N105" s="54">
        <v>0</v>
      </c>
      <c r="O105" s="54">
        <v>0</v>
      </c>
      <c r="P105" s="54">
        <v>0</v>
      </c>
      <c r="Q105" s="54">
        <v>0</v>
      </c>
      <c r="R105" s="54">
        <v>0</v>
      </c>
      <c r="S105" s="54">
        <v>41</v>
      </c>
    </row>
    <row r="106" spans="1:54" x14ac:dyDescent="0.25">
      <c r="B106" s="54" t="s">
        <v>30</v>
      </c>
      <c r="C106" s="54">
        <v>2</v>
      </c>
      <c r="D106" s="54">
        <v>15</v>
      </c>
      <c r="E106" s="54">
        <v>63</v>
      </c>
      <c r="F106" s="54">
        <v>60</v>
      </c>
      <c r="G106" s="54">
        <v>8</v>
      </c>
      <c r="H106" s="54">
        <v>2</v>
      </c>
      <c r="I106" s="54">
        <v>1</v>
      </c>
      <c r="J106" s="54">
        <v>0</v>
      </c>
      <c r="K106" s="54">
        <v>0</v>
      </c>
      <c r="L106" s="54">
        <v>0</v>
      </c>
      <c r="M106" s="54">
        <v>0</v>
      </c>
      <c r="N106" s="54">
        <v>0</v>
      </c>
      <c r="O106" s="54">
        <v>0</v>
      </c>
      <c r="P106" s="54">
        <v>0</v>
      </c>
      <c r="Q106" s="54">
        <v>0</v>
      </c>
      <c r="R106" s="54">
        <v>0</v>
      </c>
      <c r="S106" s="54">
        <v>151</v>
      </c>
    </row>
    <row r="107" spans="1:54" s="1" customFormat="1" x14ac:dyDescent="0.25">
      <c r="B107" s="54" t="s">
        <v>174</v>
      </c>
      <c r="C107" s="54">
        <v>106</v>
      </c>
      <c r="D107" s="54">
        <v>38</v>
      </c>
      <c r="E107" s="54">
        <v>1</v>
      </c>
      <c r="F107" s="54">
        <v>1</v>
      </c>
      <c r="G107" s="54">
        <v>0</v>
      </c>
      <c r="H107" s="54">
        <v>0</v>
      </c>
      <c r="I107" s="54">
        <v>0</v>
      </c>
      <c r="J107" s="54">
        <v>0</v>
      </c>
      <c r="K107" s="54">
        <v>0</v>
      </c>
      <c r="L107" s="54">
        <v>0</v>
      </c>
      <c r="M107" s="54">
        <v>0</v>
      </c>
      <c r="N107" s="54">
        <v>0</v>
      </c>
      <c r="O107" s="54">
        <v>0</v>
      </c>
      <c r="P107" s="54">
        <v>0</v>
      </c>
      <c r="Q107" s="54">
        <v>0</v>
      </c>
      <c r="R107" s="54">
        <v>0</v>
      </c>
      <c r="S107" s="54">
        <v>146</v>
      </c>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row>
    <row r="109" spans="1:54" x14ac:dyDescent="0.25">
      <c r="A109" t="s">
        <v>111</v>
      </c>
    </row>
    <row r="110" spans="1:54" x14ac:dyDescent="0.25">
      <c r="B110" s="54" t="s">
        <v>0</v>
      </c>
      <c r="C110" s="54">
        <v>1.5625E-2</v>
      </c>
      <c r="D110" s="54">
        <v>3.125E-2</v>
      </c>
      <c r="E110" s="54">
        <v>6.25E-2</v>
      </c>
      <c r="F110" s="54">
        <v>0.125</v>
      </c>
      <c r="G110" s="54">
        <v>0.25</v>
      </c>
      <c r="H110" s="54">
        <v>0.5</v>
      </c>
      <c r="I110" s="54">
        <v>1</v>
      </c>
      <c r="J110" s="54">
        <v>2</v>
      </c>
      <c r="K110" s="54">
        <v>4</v>
      </c>
      <c r="L110" s="54">
        <v>8</v>
      </c>
      <c r="M110" s="54">
        <v>16</v>
      </c>
      <c r="N110" s="54">
        <v>32</v>
      </c>
      <c r="O110" s="54">
        <v>64</v>
      </c>
      <c r="P110" s="54">
        <v>128</v>
      </c>
      <c r="Q110" s="54">
        <v>256</v>
      </c>
      <c r="R110" s="54">
        <v>512</v>
      </c>
      <c r="S110" s="54" t="s">
        <v>1</v>
      </c>
    </row>
    <row r="111" spans="1:54" x14ac:dyDescent="0.25">
      <c r="B111" s="54" t="s">
        <v>27</v>
      </c>
      <c r="C111" s="54">
        <v>0</v>
      </c>
      <c r="D111" s="54">
        <v>1</v>
      </c>
      <c r="E111" s="54">
        <v>1</v>
      </c>
      <c r="F111" s="54">
        <v>1</v>
      </c>
      <c r="G111" s="54">
        <v>29</v>
      </c>
      <c r="H111" s="54">
        <v>23</v>
      </c>
      <c r="I111" s="54">
        <v>1</v>
      </c>
      <c r="J111" s="54">
        <v>1</v>
      </c>
      <c r="K111" s="54">
        <v>0</v>
      </c>
      <c r="L111" s="54">
        <v>1</v>
      </c>
      <c r="M111" s="54">
        <v>0</v>
      </c>
      <c r="N111" s="54">
        <v>0</v>
      </c>
      <c r="O111" s="54">
        <v>0</v>
      </c>
      <c r="P111" s="54">
        <v>0</v>
      </c>
      <c r="Q111" s="54">
        <v>0</v>
      </c>
      <c r="R111" s="54">
        <v>0</v>
      </c>
      <c r="S111" s="54">
        <v>58</v>
      </c>
    </row>
    <row r="112" spans="1:54" x14ac:dyDescent="0.25">
      <c r="B112" s="54" t="s">
        <v>39</v>
      </c>
      <c r="C112" s="54">
        <v>0</v>
      </c>
      <c r="D112" s="54">
        <v>0</v>
      </c>
      <c r="E112" s="54">
        <v>0</v>
      </c>
      <c r="F112" s="54">
        <v>0</v>
      </c>
      <c r="G112" s="54">
        <v>1</v>
      </c>
      <c r="H112" s="54">
        <v>0</v>
      </c>
      <c r="I112" s="54">
        <v>0</v>
      </c>
      <c r="J112" s="54">
        <v>17</v>
      </c>
      <c r="K112" s="54">
        <v>23</v>
      </c>
      <c r="L112" s="54">
        <v>3</v>
      </c>
      <c r="M112" s="54">
        <v>7</v>
      </c>
      <c r="N112" s="54">
        <v>2</v>
      </c>
      <c r="O112" s="54">
        <v>3</v>
      </c>
      <c r="P112" s="54">
        <v>1</v>
      </c>
      <c r="Q112" s="54">
        <v>0</v>
      </c>
      <c r="R112" s="54">
        <v>1</v>
      </c>
      <c r="S112" s="54">
        <v>58</v>
      </c>
    </row>
    <row r="113" spans="1:54" x14ac:dyDescent="0.25">
      <c r="B113" s="54" t="s">
        <v>28</v>
      </c>
      <c r="C113" s="54">
        <v>0</v>
      </c>
      <c r="D113" s="54">
        <v>2</v>
      </c>
      <c r="E113" s="54">
        <v>3</v>
      </c>
      <c r="F113" s="54">
        <v>22</v>
      </c>
      <c r="G113" s="54">
        <v>12</v>
      </c>
      <c r="H113" s="54">
        <v>13</v>
      </c>
      <c r="I113" s="54">
        <v>1</v>
      </c>
      <c r="J113" s="54">
        <v>2</v>
      </c>
      <c r="K113" s="54">
        <v>1</v>
      </c>
      <c r="L113" s="54">
        <v>0</v>
      </c>
      <c r="M113" s="54">
        <v>0</v>
      </c>
      <c r="N113" s="54">
        <v>0</v>
      </c>
      <c r="O113" s="54">
        <v>1</v>
      </c>
      <c r="P113" s="54">
        <v>0</v>
      </c>
      <c r="Q113" s="54">
        <v>0</v>
      </c>
      <c r="R113" s="54">
        <v>0</v>
      </c>
      <c r="S113" s="54">
        <v>57</v>
      </c>
    </row>
    <row r="114" spans="1:54" x14ac:dyDescent="0.25">
      <c r="B114" s="54" t="s">
        <v>29</v>
      </c>
      <c r="C114" s="54">
        <v>3</v>
      </c>
      <c r="D114" s="54">
        <v>26</v>
      </c>
      <c r="E114" s="54">
        <v>9</v>
      </c>
      <c r="F114" s="54">
        <v>12</v>
      </c>
      <c r="G114" s="54">
        <v>3</v>
      </c>
      <c r="H114" s="54">
        <v>0</v>
      </c>
      <c r="I114" s="54">
        <v>0</v>
      </c>
      <c r="J114" s="54">
        <v>0</v>
      </c>
      <c r="K114" s="54">
        <v>2</v>
      </c>
      <c r="L114" s="54">
        <v>0</v>
      </c>
      <c r="M114" s="54">
        <v>0</v>
      </c>
      <c r="N114" s="54">
        <v>0</v>
      </c>
      <c r="O114" s="54">
        <v>0</v>
      </c>
      <c r="P114" s="54">
        <v>0</v>
      </c>
      <c r="Q114" s="54">
        <v>0</v>
      </c>
      <c r="R114" s="54">
        <v>0</v>
      </c>
      <c r="S114" s="54">
        <v>55</v>
      </c>
    </row>
    <row r="115" spans="1:54" x14ac:dyDescent="0.25">
      <c r="B115" s="54" t="s">
        <v>30</v>
      </c>
      <c r="C115" s="54">
        <v>0</v>
      </c>
      <c r="D115" s="54">
        <v>0</v>
      </c>
      <c r="E115" s="54">
        <v>21</v>
      </c>
      <c r="F115" s="54">
        <v>24</v>
      </c>
      <c r="G115" s="54">
        <v>7</v>
      </c>
      <c r="H115" s="54">
        <v>4</v>
      </c>
      <c r="I115" s="54">
        <v>1</v>
      </c>
      <c r="J115" s="54">
        <v>0</v>
      </c>
      <c r="K115" s="54">
        <v>0</v>
      </c>
      <c r="L115" s="54">
        <v>0</v>
      </c>
      <c r="M115" s="54">
        <v>0</v>
      </c>
      <c r="N115" s="54">
        <v>0</v>
      </c>
      <c r="O115" s="54">
        <v>0</v>
      </c>
      <c r="P115" s="54">
        <v>0</v>
      </c>
      <c r="Q115" s="54">
        <v>0</v>
      </c>
      <c r="R115" s="54">
        <v>0</v>
      </c>
      <c r="S115" s="54">
        <v>57</v>
      </c>
    </row>
    <row r="116" spans="1:54" x14ac:dyDescent="0.25">
      <c r="B116" s="54" t="s">
        <v>174</v>
      </c>
      <c r="C116" s="54">
        <v>36</v>
      </c>
      <c r="D116" s="54">
        <v>17</v>
      </c>
      <c r="E116" s="54">
        <v>1</v>
      </c>
      <c r="F116" s="54">
        <v>1</v>
      </c>
      <c r="G116" s="54">
        <v>1</v>
      </c>
      <c r="H116" s="54">
        <v>1</v>
      </c>
      <c r="I116" s="54">
        <v>0</v>
      </c>
      <c r="J116" s="54">
        <v>0</v>
      </c>
      <c r="K116" s="54">
        <v>0</v>
      </c>
      <c r="L116" s="54">
        <v>0</v>
      </c>
      <c r="M116" s="54">
        <v>0</v>
      </c>
      <c r="N116" s="54">
        <v>0</v>
      </c>
      <c r="O116" s="54">
        <v>0</v>
      </c>
      <c r="P116" s="54">
        <v>0</v>
      </c>
      <c r="Q116" s="54">
        <v>0</v>
      </c>
      <c r="R116" s="54">
        <v>0</v>
      </c>
      <c r="S116" s="54">
        <v>57</v>
      </c>
    </row>
    <row r="117" spans="1:54" s="50" customFormat="1" x14ac:dyDescent="0.25">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row>
    <row r="118" spans="1:54" x14ac:dyDescent="0.25">
      <c r="A118" t="s">
        <v>112</v>
      </c>
    </row>
    <row r="119" spans="1:54" x14ac:dyDescent="0.25">
      <c r="B119" s="54" t="s">
        <v>0</v>
      </c>
      <c r="C119" s="54">
        <v>1.5625E-2</v>
      </c>
      <c r="D119" s="54">
        <v>3.125E-2</v>
      </c>
      <c r="E119" s="54">
        <v>6.25E-2</v>
      </c>
      <c r="F119" s="54">
        <v>0.125</v>
      </c>
      <c r="G119" s="54">
        <v>0.25</v>
      </c>
      <c r="H119" s="54">
        <v>0.5</v>
      </c>
      <c r="I119" s="54">
        <v>1</v>
      </c>
      <c r="J119" s="54">
        <v>2</v>
      </c>
      <c r="K119" s="54">
        <v>4</v>
      </c>
      <c r="L119" s="54">
        <v>8</v>
      </c>
      <c r="M119" s="54">
        <v>16</v>
      </c>
      <c r="N119" s="54">
        <v>32</v>
      </c>
      <c r="O119" s="54">
        <v>64</v>
      </c>
      <c r="P119" s="54">
        <v>128</v>
      </c>
      <c r="Q119" s="54">
        <v>256</v>
      </c>
      <c r="R119" s="54">
        <v>512</v>
      </c>
      <c r="S119" s="54" t="s">
        <v>1</v>
      </c>
    </row>
    <row r="120" spans="1:54" x14ac:dyDescent="0.25">
      <c r="B120" s="54" t="s">
        <v>27</v>
      </c>
      <c r="C120" s="54">
        <v>0</v>
      </c>
      <c r="D120" s="54">
        <v>0</v>
      </c>
      <c r="E120" s="54">
        <v>0</v>
      </c>
      <c r="F120" s="54">
        <v>0</v>
      </c>
      <c r="G120" s="54">
        <v>0</v>
      </c>
      <c r="H120" s="54">
        <v>2</v>
      </c>
      <c r="I120" s="54">
        <v>2</v>
      </c>
      <c r="J120" s="54">
        <v>1</v>
      </c>
      <c r="K120" s="54">
        <v>0</v>
      </c>
      <c r="L120" s="54">
        <v>0</v>
      </c>
      <c r="M120" s="54">
        <v>0</v>
      </c>
      <c r="N120" s="54">
        <v>0</v>
      </c>
      <c r="O120" s="54">
        <v>0</v>
      </c>
      <c r="P120" s="54">
        <v>0</v>
      </c>
      <c r="Q120" s="54">
        <v>0</v>
      </c>
      <c r="R120" s="54">
        <v>0</v>
      </c>
      <c r="S120" s="54">
        <v>5</v>
      </c>
    </row>
    <row r="121" spans="1:54" x14ac:dyDescent="0.25">
      <c r="B121" s="54" t="s">
        <v>39</v>
      </c>
      <c r="C121" s="54">
        <v>0</v>
      </c>
      <c r="D121" s="54">
        <v>0</v>
      </c>
      <c r="E121" s="54">
        <v>0</v>
      </c>
      <c r="F121" s="54">
        <v>0</v>
      </c>
      <c r="G121" s="54">
        <v>2</v>
      </c>
      <c r="H121" s="54">
        <v>2</v>
      </c>
      <c r="I121" s="54">
        <v>1</v>
      </c>
      <c r="J121" s="54">
        <v>0</v>
      </c>
      <c r="K121" s="54">
        <v>0</v>
      </c>
      <c r="L121" s="54">
        <v>0</v>
      </c>
      <c r="M121" s="54">
        <v>0</v>
      </c>
      <c r="N121" s="54">
        <v>0</v>
      </c>
      <c r="O121" s="54">
        <v>0</v>
      </c>
      <c r="P121" s="54">
        <v>0</v>
      </c>
      <c r="Q121" s="54">
        <v>0</v>
      </c>
      <c r="R121" s="54">
        <v>0</v>
      </c>
      <c r="S121" s="54">
        <v>5</v>
      </c>
    </row>
    <row r="122" spans="1:54" x14ac:dyDescent="0.25">
      <c r="B122" s="54" t="s">
        <v>28</v>
      </c>
      <c r="C122" s="54">
        <v>1</v>
      </c>
      <c r="D122" s="54">
        <v>0</v>
      </c>
      <c r="E122" s="54">
        <v>1</v>
      </c>
      <c r="F122" s="54">
        <v>0</v>
      </c>
      <c r="G122" s="54">
        <v>0</v>
      </c>
      <c r="H122" s="54">
        <v>0</v>
      </c>
      <c r="I122" s="54">
        <v>0</v>
      </c>
      <c r="J122" s="54">
        <v>0</v>
      </c>
      <c r="K122" s="54">
        <v>0</v>
      </c>
      <c r="L122" s="54">
        <v>0</v>
      </c>
      <c r="M122" s="54">
        <v>0</v>
      </c>
      <c r="N122" s="54">
        <v>0</v>
      </c>
      <c r="O122" s="54">
        <v>0</v>
      </c>
      <c r="P122" s="54">
        <v>0</v>
      </c>
      <c r="Q122" s="54">
        <v>0</v>
      </c>
      <c r="R122" s="54">
        <v>0</v>
      </c>
      <c r="S122" s="54">
        <v>2</v>
      </c>
    </row>
    <row r="123" spans="1:54" x14ac:dyDescent="0.25">
      <c r="B123" s="54" t="s">
        <v>29</v>
      </c>
      <c r="C123" s="54">
        <v>0</v>
      </c>
      <c r="D123" s="54">
        <v>1</v>
      </c>
      <c r="E123" s="54">
        <v>0</v>
      </c>
      <c r="F123" s="54">
        <v>0</v>
      </c>
      <c r="G123" s="54">
        <v>0</v>
      </c>
      <c r="H123" s="54">
        <v>0</v>
      </c>
      <c r="I123" s="54">
        <v>0</v>
      </c>
      <c r="J123" s="54">
        <v>0</v>
      </c>
      <c r="K123" s="54">
        <v>0</v>
      </c>
      <c r="L123" s="54">
        <v>0</v>
      </c>
      <c r="M123" s="54">
        <v>0</v>
      </c>
      <c r="N123" s="54">
        <v>0</v>
      </c>
      <c r="O123" s="54">
        <v>0</v>
      </c>
      <c r="P123" s="54">
        <v>0</v>
      </c>
      <c r="Q123" s="54">
        <v>0</v>
      </c>
      <c r="R123" s="54">
        <v>0</v>
      </c>
      <c r="S123" s="54">
        <v>1</v>
      </c>
    </row>
    <row r="124" spans="1:54" x14ac:dyDescent="0.25">
      <c r="B124" s="54" t="s">
        <v>30</v>
      </c>
      <c r="C124" s="54">
        <v>0</v>
      </c>
      <c r="D124" s="54">
        <v>0</v>
      </c>
      <c r="E124" s="54">
        <v>3</v>
      </c>
      <c r="F124" s="54">
        <v>2</v>
      </c>
      <c r="G124" s="54">
        <v>0</v>
      </c>
      <c r="H124" s="54">
        <v>0</v>
      </c>
      <c r="I124" s="54">
        <v>0</v>
      </c>
      <c r="J124" s="54">
        <v>0</v>
      </c>
      <c r="K124" s="54">
        <v>0</v>
      </c>
      <c r="L124" s="54">
        <v>0</v>
      </c>
      <c r="M124" s="54">
        <v>0</v>
      </c>
      <c r="N124" s="54">
        <v>0</v>
      </c>
      <c r="O124" s="54">
        <v>0</v>
      </c>
      <c r="P124" s="54">
        <v>0</v>
      </c>
      <c r="Q124" s="54">
        <v>0</v>
      </c>
      <c r="R124" s="54">
        <v>0</v>
      </c>
      <c r="S124" s="54">
        <v>5</v>
      </c>
    </row>
    <row r="125" spans="1:54" s="50" customFormat="1" x14ac:dyDescent="0.25">
      <c r="B125" s="54" t="s">
        <v>174</v>
      </c>
      <c r="C125" s="54">
        <v>2</v>
      </c>
      <c r="D125" s="54">
        <v>3</v>
      </c>
      <c r="E125" s="54">
        <v>0</v>
      </c>
      <c r="F125" s="54">
        <v>0</v>
      </c>
      <c r="G125" s="54">
        <v>0</v>
      </c>
      <c r="H125" s="54">
        <v>0</v>
      </c>
      <c r="I125" s="54">
        <v>0</v>
      </c>
      <c r="J125" s="54">
        <v>0</v>
      </c>
      <c r="K125" s="54">
        <v>0</v>
      </c>
      <c r="L125" s="54">
        <v>0</v>
      </c>
      <c r="M125" s="54">
        <v>0</v>
      </c>
      <c r="N125" s="54">
        <v>0</v>
      </c>
      <c r="O125" s="54">
        <v>0</v>
      </c>
      <c r="P125" s="54">
        <v>0</v>
      </c>
      <c r="Q125" s="54">
        <v>0</v>
      </c>
      <c r="R125" s="54">
        <v>0</v>
      </c>
      <c r="S125" s="54">
        <v>5</v>
      </c>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row>
    <row r="127" spans="1:54" x14ac:dyDescent="0.25">
      <c r="A127" t="s">
        <v>113</v>
      </c>
    </row>
    <row r="128" spans="1:54" x14ac:dyDescent="0.25">
      <c r="B128" s="54" t="s">
        <v>0</v>
      </c>
      <c r="C128" s="54">
        <v>1.5625E-2</v>
      </c>
      <c r="D128" s="54">
        <v>3.125E-2</v>
      </c>
      <c r="E128" s="54">
        <v>6.25E-2</v>
      </c>
      <c r="F128" s="54">
        <v>0.125</v>
      </c>
      <c r="G128" s="54">
        <v>0.25</v>
      </c>
      <c r="H128" s="54">
        <v>0.5</v>
      </c>
      <c r="I128" s="54">
        <v>1</v>
      </c>
      <c r="J128" s="54">
        <v>2</v>
      </c>
      <c r="K128" s="54">
        <v>4</v>
      </c>
      <c r="L128" s="54">
        <v>8</v>
      </c>
      <c r="M128" s="54">
        <v>16</v>
      </c>
      <c r="N128" s="54">
        <v>32</v>
      </c>
      <c r="O128" s="54">
        <v>64</v>
      </c>
      <c r="P128" s="54">
        <v>128</v>
      </c>
      <c r="Q128" s="54">
        <v>256</v>
      </c>
      <c r="R128" s="54">
        <v>512</v>
      </c>
      <c r="S128" s="54" t="s">
        <v>1</v>
      </c>
    </row>
    <row r="129" spans="1:54" x14ac:dyDescent="0.25">
      <c r="B129" s="54" t="s">
        <v>27</v>
      </c>
      <c r="C129" s="54">
        <v>0</v>
      </c>
      <c r="D129" s="54">
        <v>0</v>
      </c>
      <c r="E129" s="54">
        <v>0</v>
      </c>
      <c r="F129" s="54">
        <v>2</v>
      </c>
      <c r="G129" s="54">
        <v>5</v>
      </c>
      <c r="H129" s="54">
        <v>5</v>
      </c>
      <c r="I129" s="54">
        <v>0</v>
      </c>
      <c r="J129" s="54">
        <v>0</v>
      </c>
      <c r="K129" s="54">
        <v>0</v>
      </c>
      <c r="L129" s="54">
        <v>0</v>
      </c>
      <c r="M129" s="54">
        <v>0</v>
      </c>
      <c r="N129" s="54">
        <v>0</v>
      </c>
      <c r="O129" s="54">
        <v>0</v>
      </c>
      <c r="P129" s="54">
        <v>0</v>
      </c>
      <c r="Q129" s="54">
        <v>0</v>
      </c>
      <c r="R129" s="54">
        <v>0</v>
      </c>
      <c r="S129" s="54">
        <v>12</v>
      </c>
    </row>
    <row r="130" spans="1:54" x14ac:dyDescent="0.25">
      <c r="B130" s="54" t="s">
        <v>39</v>
      </c>
      <c r="C130" s="54">
        <v>0</v>
      </c>
      <c r="D130" s="54">
        <v>0</v>
      </c>
      <c r="E130" s="54">
        <v>0</v>
      </c>
      <c r="F130" s="54">
        <v>0</v>
      </c>
      <c r="G130" s="54">
        <v>0</v>
      </c>
      <c r="H130" s="54">
        <v>0</v>
      </c>
      <c r="I130" s="54">
        <v>0</v>
      </c>
      <c r="J130" s="54">
        <v>0</v>
      </c>
      <c r="K130" s="54">
        <v>0</v>
      </c>
      <c r="L130" s="54">
        <v>1</v>
      </c>
      <c r="M130" s="54">
        <v>7</v>
      </c>
      <c r="N130" s="54">
        <v>1</v>
      </c>
      <c r="O130" s="54">
        <v>2</v>
      </c>
      <c r="P130" s="54">
        <v>0</v>
      </c>
      <c r="Q130" s="54">
        <v>0</v>
      </c>
      <c r="R130" s="54">
        <v>1</v>
      </c>
      <c r="S130" s="54">
        <v>12</v>
      </c>
    </row>
    <row r="131" spans="1:54" x14ac:dyDescent="0.25">
      <c r="B131" s="54" t="s">
        <v>28</v>
      </c>
      <c r="C131" s="54">
        <v>2</v>
      </c>
      <c r="D131" s="54">
        <v>5</v>
      </c>
      <c r="E131" s="54">
        <v>1</v>
      </c>
      <c r="F131" s="54">
        <v>1</v>
      </c>
      <c r="G131" s="54">
        <v>3</v>
      </c>
      <c r="H131" s="54">
        <v>0</v>
      </c>
      <c r="I131" s="54">
        <v>0</v>
      </c>
      <c r="J131" s="54">
        <v>0</v>
      </c>
      <c r="K131" s="54">
        <v>0</v>
      </c>
      <c r="L131" s="54">
        <v>0</v>
      </c>
      <c r="M131" s="54">
        <v>0</v>
      </c>
      <c r="N131" s="54">
        <v>0</v>
      </c>
      <c r="O131" s="54">
        <v>0</v>
      </c>
      <c r="P131" s="54">
        <v>0</v>
      </c>
      <c r="Q131" s="54">
        <v>0</v>
      </c>
      <c r="R131" s="54">
        <v>0</v>
      </c>
      <c r="S131" s="54">
        <v>12</v>
      </c>
    </row>
    <row r="132" spans="1:54" x14ac:dyDescent="0.25">
      <c r="B132" s="54" t="s">
        <v>29</v>
      </c>
      <c r="C132" s="54">
        <v>0</v>
      </c>
      <c r="D132" s="54">
        <v>4</v>
      </c>
      <c r="E132" s="54">
        <v>4</v>
      </c>
      <c r="F132" s="54">
        <v>0</v>
      </c>
      <c r="G132" s="54">
        <v>3</v>
      </c>
      <c r="H132" s="54">
        <v>0</v>
      </c>
      <c r="I132" s="54">
        <v>1</v>
      </c>
      <c r="J132" s="54">
        <v>0</v>
      </c>
      <c r="K132" s="54">
        <v>0</v>
      </c>
      <c r="L132" s="54">
        <v>0</v>
      </c>
      <c r="M132" s="54">
        <v>0</v>
      </c>
      <c r="N132" s="54">
        <v>0</v>
      </c>
      <c r="O132" s="54">
        <v>0</v>
      </c>
      <c r="P132" s="54">
        <v>0</v>
      </c>
      <c r="Q132" s="54">
        <v>0</v>
      </c>
      <c r="R132" s="54">
        <v>0</v>
      </c>
      <c r="S132" s="54">
        <v>12</v>
      </c>
    </row>
    <row r="133" spans="1:54" x14ac:dyDescent="0.25">
      <c r="B133" s="54" t="s">
        <v>30</v>
      </c>
      <c r="C133" s="54">
        <v>0</v>
      </c>
      <c r="D133" s="54">
        <v>0</v>
      </c>
      <c r="E133" s="54">
        <v>1</v>
      </c>
      <c r="F133" s="54">
        <v>7</v>
      </c>
      <c r="G133" s="54">
        <v>0</v>
      </c>
      <c r="H133" s="54">
        <v>1</v>
      </c>
      <c r="I133" s="54">
        <v>2</v>
      </c>
      <c r="J133" s="54">
        <v>1</v>
      </c>
      <c r="K133" s="54">
        <v>0</v>
      </c>
      <c r="L133" s="54">
        <v>0</v>
      </c>
      <c r="M133" s="54">
        <v>0</v>
      </c>
      <c r="N133" s="54">
        <v>0</v>
      </c>
      <c r="O133" s="54">
        <v>0</v>
      </c>
      <c r="P133" s="54">
        <v>0</v>
      </c>
      <c r="Q133" s="54">
        <v>0</v>
      </c>
      <c r="R133" s="54">
        <v>0</v>
      </c>
      <c r="S133" s="54">
        <v>12</v>
      </c>
    </row>
    <row r="134" spans="1:54" s="50" customFormat="1" x14ac:dyDescent="0.25">
      <c r="B134" s="54" t="s">
        <v>174</v>
      </c>
      <c r="C134" s="54">
        <v>3</v>
      </c>
      <c r="D134" s="54">
        <v>6</v>
      </c>
      <c r="E134" s="54">
        <v>1</v>
      </c>
      <c r="F134" s="54">
        <v>2</v>
      </c>
      <c r="G134" s="54">
        <v>0</v>
      </c>
      <c r="H134" s="54">
        <v>0</v>
      </c>
      <c r="I134" s="54">
        <v>0</v>
      </c>
      <c r="J134" s="54">
        <v>0</v>
      </c>
      <c r="K134" s="54">
        <v>0</v>
      </c>
      <c r="L134" s="54">
        <v>0</v>
      </c>
      <c r="M134" s="54">
        <v>0</v>
      </c>
      <c r="N134" s="54">
        <v>0</v>
      </c>
      <c r="O134" s="54">
        <v>0</v>
      </c>
      <c r="P134" s="54">
        <v>0</v>
      </c>
      <c r="Q134" s="54">
        <v>0</v>
      </c>
      <c r="R134" s="54">
        <v>0</v>
      </c>
      <c r="S134" s="54">
        <v>12</v>
      </c>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row>
    <row r="136" spans="1:54" x14ac:dyDescent="0.25">
      <c r="A136" t="s">
        <v>114</v>
      </c>
    </row>
    <row r="137" spans="1:54" x14ac:dyDescent="0.25">
      <c r="B137" s="54" t="s">
        <v>0</v>
      </c>
      <c r="C137" s="54">
        <v>1.5625E-2</v>
      </c>
      <c r="D137" s="54">
        <v>3.125E-2</v>
      </c>
      <c r="E137" s="54">
        <v>6.25E-2</v>
      </c>
      <c r="F137" s="54">
        <v>0.125</v>
      </c>
      <c r="G137" s="54">
        <v>0.25</v>
      </c>
      <c r="H137" s="54">
        <v>0.5</v>
      </c>
      <c r="I137" s="54">
        <v>1</v>
      </c>
      <c r="J137" s="54">
        <v>2</v>
      </c>
      <c r="K137" s="54">
        <v>4</v>
      </c>
      <c r="L137" s="54">
        <v>8</v>
      </c>
      <c r="M137" s="54">
        <v>16</v>
      </c>
      <c r="N137" s="54">
        <v>32</v>
      </c>
      <c r="O137" s="54">
        <v>64</v>
      </c>
      <c r="P137" s="54">
        <v>128</v>
      </c>
      <c r="Q137" s="54">
        <v>256</v>
      </c>
      <c r="R137" s="54">
        <v>512</v>
      </c>
      <c r="S137" s="54" t="s">
        <v>1</v>
      </c>
    </row>
    <row r="138" spans="1:54" x14ac:dyDescent="0.25">
      <c r="B138" s="54" t="s">
        <v>27</v>
      </c>
      <c r="C138" s="54">
        <v>0</v>
      </c>
      <c r="D138" s="54">
        <v>1</v>
      </c>
      <c r="E138" s="54">
        <v>3</v>
      </c>
      <c r="F138" s="54">
        <v>4</v>
      </c>
      <c r="G138" s="54">
        <v>4</v>
      </c>
      <c r="H138" s="54">
        <v>9</v>
      </c>
      <c r="I138" s="54">
        <v>4</v>
      </c>
      <c r="J138" s="54">
        <v>0</v>
      </c>
      <c r="K138" s="54">
        <v>0</v>
      </c>
      <c r="L138" s="54">
        <v>0</v>
      </c>
      <c r="M138" s="54">
        <v>0</v>
      </c>
      <c r="N138" s="54">
        <v>0</v>
      </c>
      <c r="O138" s="54">
        <v>0</v>
      </c>
      <c r="P138" s="54">
        <v>0</v>
      </c>
      <c r="Q138" s="54">
        <v>0</v>
      </c>
      <c r="R138" s="54">
        <v>0</v>
      </c>
      <c r="S138" s="54">
        <v>25</v>
      </c>
    </row>
    <row r="139" spans="1:54" x14ac:dyDescent="0.25">
      <c r="B139" s="54" t="s">
        <v>39</v>
      </c>
      <c r="C139" s="54">
        <v>0</v>
      </c>
      <c r="D139" s="54">
        <v>0</v>
      </c>
      <c r="E139" s="54">
        <v>0</v>
      </c>
      <c r="F139" s="54">
        <v>0</v>
      </c>
      <c r="G139" s="54">
        <v>2</v>
      </c>
      <c r="H139" s="54">
        <v>6</v>
      </c>
      <c r="I139" s="54">
        <v>6</v>
      </c>
      <c r="J139" s="54">
        <v>5</v>
      </c>
      <c r="K139" s="54">
        <v>4</v>
      </c>
      <c r="L139" s="54">
        <v>2</v>
      </c>
      <c r="M139" s="54">
        <v>0</v>
      </c>
      <c r="N139" s="54">
        <v>0</v>
      </c>
      <c r="O139" s="54">
        <v>0</v>
      </c>
      <c r="P139" s="54">
        <v>0</v>
      </c>
      <c r="Q139" s="54">
        <v>0</v>
      </c>
      <c r="R139" s="54">
        <v>0</v>
      </c>
      <c r="S139" s="54">
        <v>25</v>
      </c>
    </row>
    <row r="140" spans="1:54" x14ac:dyDescent="0.25">
      <c r="B140" s="54" t="s">
        <v>28</v>
      </c>
      <c r="C140" s="54">
        <v>5</v>
      </c>
      <c r="D140" s="54">
        <v>3</v>
      </c>
      <c r="E140" s="54">
        <v>2</v>
      </c>
      <c r="F140" s="54">
        <v>2</v>
      </c>
      <c r="G140" s="54">
        <v>0</v>
      </c>
      <c r="H140" s="54">
        <v>0</v>
      </c>
      <c r="I140" s="54">
        <v>0</v>
      </c>
      <c r="J140" s="54">
        <v>0</v>
      </c>
      <c r="K140" s="54">
        <v>0</v>
      </c>
      <c r="L140" s="54">
        <v>0</v>
      </c>
      <c r="M140" s="54">
        <v>0</v>
      </c>
      <c r="N140" s="54">
        <v>0</v>
      </c>
      <c r="O140" s="54">
        <v>0</v>
      </c>
      <c r="P140" s="54">
        <v>0</v>
      </c>
      <c r="Q140" s="54">
        <v>0</v>
      </c>
      <c r="R140" s="54">
        <v>0</v>
      </c>
      <c r="S140" s="54">
        <v>12</v>
      </c>
    </row>
    <row r="141" spans="1:54" x14ac:dyDescent="0.25">
      <c r="B141" s="54" t="s">
        <v>29</v>
      </c>
      <c r="C141" s="54">
        <v>3</v>
      </c>
      <c r="D141" s="54">
        <v>6</v>
      </c>
      <c r="E141" s="54">
        <v>3</v>
      </c>
      <c r="F141" s="54">
        <v>1</v>
      </c>
      <c r="G141" s="54">
        <v>0</v>
      </c>
      <c r="H141" s="54">
        <v>0</v>
      </c>
      <c r="I141" s="54">
        <v>0</v>
      </c>
      <c r="J141" s="54">
        <v>0</v>
      </c>
      <c r="K141" s="54">
        <v>0</v>
      </c>
      <c r="L141" s="54">
        <v>0</v>
      </c>
      <c r="M141" s="54">
        <v>0</v>
      </c>
      <c r="N141" s="54">
        <v>0</v>
      </c>
      <c r="O141" s="54">
        <v>0</v>
      </c>
      <c r="P141" s="54">
        <v>0</v>
      </c>
      <c r="Q141" s="54">
        <v>0</v>
      </c>
      <c r="R141" s="54">
        <v>0</v>
      </c>
      <c r="S141" s="54">
        <v>13</v>
      </c>
    </row>
    <row r="142" spans="1:54" x14ac:dyDescent="0.25">
      <c r="B142" s="54" t="s">
        <v>30</v>
      </c>
      <c r="C142" s="54">
        <v>0</v>
      </c>
      <c r="D142" s="54">
        <v>0</v>
      </c>
      <c r="E142" s="54">
        <v>1</v>
      </c>
      <c r="F142" s="54">
        <v>4</v>
      </c>
      <c r="G142" s="54">
        <v>8</v>
      </c>
      <c r="H142" s="54">
        <v>6</v>
      </c>
      <c r="I142" s="54">
        <v>2</v>
      </c>
      <c r="J142" s="54">
        <v>2</v>
      </c>
      <c r="K142" s="54">
        <v>0</v>
      </c>
      <c r="L142" s="54">
        <v>1</v>
      </c>
      <c r="M142" s="54">
        <v>0</v>
      </c>
      <c r="N142" s="54">
        <v>0</v>
      </c>
      <c r="O142" s="54">
        <v>0</v>
      </c>
      <c r="P142" s="54">
        <v>0</v>
      </c>
      <c r="Q142" s="54">
        <v>0</v>
      </c>
      <c r="R142" s="54">
        <v>0</v>
      </c>
      <c r="S142" s="54">
        <v>24</v>
      </c>
    </row>
    <row r="143" spans="1:54" s="50" customFormat="1" x14ac:dyDescent="0.25">
      <c r="B143" s="54" t="s">
        <v>174</v>
      </c>
      <c r="C143" s="54">
        <v>2</v>
      </c>
      <c r="D143" s="54">
        <v>1</v>
      </c>
      <c r="E143" s="54">
        <v>0</v>
      </c>
      <c r="F143" s="54">
        <v>5</v>
      </c>
      <c r="G143" s="54">
        <v>6</v>
      </c>
      <c r="H143" s="54">
        <v>4</v>
      </c>
      <c r="I143" s="54">
        <v>3</v>
      </c>
      <c r="J143" s="54">
        <v>1</v>
      </c>
      <c r="K143" s="54">
        <v>1</v>
      </c>
      <c r="L143" s="54">
        <v>0</v>
      </c>
      <c r="M143" s="54">
        <v>2</v>
      </c>
      <c r="N143" s="54">
        <v>0</v>
      </c>
      <c r="O143" s="54">
        <v>0</v>
      </c>
      <c r="P143" s="54">
        <v>0</v>
      </c>
      <c r="Q143" s="54">
        <v>0</v>
      </c>
      <c r="R143" s="54">
        <v>0</v>
      </c>
      <c r="S143" s="54">
        <v>25</v>
      </c>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row>
    <row r="145" spans="1:54" x14ac:dyDescent="0.25">
      <c r="A145" t="s">
        <v>115</v>
      </c>
    </row>
    <row r="146" spans="1:54" x14ac:dyDescent="0.25">
      <c r="B146" s="54" t="s">
        <v>0</v>
      </c>
      <c r="C146" s="54">
        <v>1.5625E-2</v>
      </c>
      <c r="D146" s="54">
        <v>3.125E-2</v>
      </c>
      <c r="E146" s="54">
        <v>6.25E-2</v>
      </c>
      <c r="F146" s="54">
        <v>0.125</v>
      </c>
      <c r="G146" s="54">
        <v>0.25</v>
      </c>
      <c r="H146" s="54">
        <v>0.5</v>
      </c>
      <c r="I146" s="54">
        <v>1</v>
      </c>
      <c r="J146" s="54">
        <v>2</v>
      </c>
      <c r="K146" s="54">
        <v>4</v>
      </c>
      <c r="L146" s="54">
        <v>8</v>
      </c>
      <c r="M146" s="54">
        <v>16</v>
      </c>
      <c r="N146" s="54">
        <v>32</v>
      </c>
      <c r="O146" s="54">
        <v>64</v>
      </c>
      <c r="P146" s="54">
        <v>128</v>
      </c>
      <c r="Q146" s="54">
        <v>256</v>
      </c>
      <c r="R146" s="54">
        <v>512</v>
      </c>
      <c r="S146" s="54" t="s">
        <v>1</v>
      </c>
    </row>
    <row r="147" spans="1:54" x14ac:dyDescent="0.25">
      <c r="B147" s="54" t="s">
        <v>27</v>
      </c>
      <c r="C147" s="54">
        <v>0</v>
      </c>
      <c r="D147" s="54">
        <v>1</v>
      </c>
      <c r="E147" s="54">
        <v>2</v>
      </c>
      <c r="F147" s="54">
        <v>8</v>
      </c>
      <c r="G147" s="54">
        <v>6</v>
      </c>
      <c r="H147" s="54">
        <v>5</v>
      </c>
      <c r="I147" s="54">
        <v>2</v>
      </c>
      <c r="J147" s="54">
        <v>0</v>
      </c>
      <c r="K147" s="54">
        <v>0</v>
      </c>
      <c r="L147" s="54">
        <v>0</v>
      </c>
      <c r="M147" s="54">
        <v>0</v>
      </c>
      <c r="N147" s="54">
        <v>0</v>
      </c>
      <c r="O147" s="54">
        <v>0</v>
      </c>
      <c r="P147" s="54">
        <v>0</v>
      </c>
      <c r="Q147" s="54">
        <v>0</v>
      </c>
      <c r="R147" s="54">
        <v>0</v>
      </c>
      <c r="S147" s="54">
        <v>24</v>
      </c>
    </row>
    <row r="148" spans="1:54" x14ac:dyDescent="0.25">
      <c r="B148" s="54" t="s">
        <v>39</v>
      </c>
      <c r="C148" s="54">
        <v>0</v>
      </c>
      <c r="D148" s="54">
        <v>0</v>
      </c>
      <c r="E148" s="54">
        <v>0</v>
      </c>
      <c r="F148" s="54">
        <v>0</v>
      </c>
      <c r="G148" s="54">
        <v>2</v>
      </c>
      <c r="H148" s="54">
        <v>1</v>
      </c>
      <c r="I148" s="54">
        <v>6</v>
      </c>
      <c r="J148" s="54">
        <v>7</v>
      </c>
      <c r="K148" s="54">
        <v>5</v>
      </c>
      <c r="L148" s="54">
        <v>1</v>
      </c>
      <c r="M148" s="54">
        <v>1</v>
      </c>
      <c r="N148" s="54">
        <v>0</v>
      </c>
      <c r="O148" s="54">
        <v>0</v>
      </c>
      <c r="P148" s="54">
        <v>0</v>
      </c>
      <c r="Q148" s="54">
        <v>1</v>
      </c>
      <c r="R148" s="54">
        <v>0</v>
      </c>
      <c r="S148" s="54">
        <v>24</v>
      </c>
    </row>
    <row r="149" spans="1:54" x14ac:dyDescent="0.25">
      <c r="B149" s="54" t="s">
        <v>28</v>
      </c>
      <c r="C149" s="54">
        <v>6</v>
      </c>
      <c r="D149" s="54">
        <v>5</v>
      </c>
      <c r="E149" s="54">
        <v>7</v>
      </c>
      <c r="F149" s="54">
        <v>1</v>
      </c>
      <c r="G149" s="54">
        <v>1</v>
      </c>
      <c r="H149" s="54">
        <v>0</v>
      </c>
      <c r="I149" s="54">
        <v>0</v>
      </c>
      <c r="J149" s="54">
        <v>0</v>
      </c>
      <c r="K149" s="54">
        <v>0</v>
      </c>
      <c r="L149" s="54">
        <v>0</v>
      </c>
      <c r="M149" s="54">
        <v>1</v>
      </c>
      <c r="N149" s="54">
        <v>0</v>
      </c>
      <c r="O149" s="54">
        <v>0</v>
      </c>
      <c r="P149" s="54">
        <v>0</v>
      </c>
      <c r="Q149" s="54">
        <v>0</v>
      </c>
      <c r="R149" s="54">
        <v>0</v>
      </c>
      <c r="S149" s="54">
        <v>21</v>
      </c>
    </row>
    <row r="150" spans="1:54" x14ac:dyDescent="0.25">
      <c r="B150" s="54" t="s">
        <v>29</v>
      </c>
      <c r="C150" s="54">
        <v>2</v>
      </c>
      <c r="D150" s="54">
        <v>6</v>
      </c>
      <c r="E150" s="54">
        <v>10</v>
      </c>
      <c r="F150" s="54">
        <v>3</v>
      </c>
      <c r="G150" s="54">
        <v>0</v>
      </c>
      <c r="H150" s="54">
        <v>0</v>
      </c>
      <c r="I150" s="54">
        <v>0</v>
      </c>
      <c r="J150" s="54">
        <v>0</v>
      </c>
      <c r="K150" s="54">
        <v>0</v>
      </c>
      <c r="L150" s="54">
        <v>0</v>
      </c>
      <c r="M150" s="54">
        <v>1</v>
      </c>
      <c r="N150" s="54">
        <v>0</v>
      </c>
      <c r="O150" s="54">
        <v>0</v>
      </c>
      <c r="P150" s="54">
        <v>0</v>
      </c>
      <c r="Q150" s="54">
        <v>0</v>
      </c>
      <c r="R150" s="54">
        <v>0</v>
      </c>
      <c r="S150" s="54">
        <v>22</v>
      </c>
    </row>
    <row r="151" spans="1:54" x14ac:dyDescent="0.25">
      <c r="B151" s="54" t="s">
        <v>30</v>
      </c>
      <c r="C151" s="54">
        <v>0</v>
      </c>
      <c r="D151" s="54">
        <v>1</v>
      </c>
      <c r="E151" s="54">
        <v>6</v>
      </c>
      <c r="F151" s="54">
        <v>8</v>
      </c>
      <c r="G151" s="54">
        <v>5</v>
      </c>
      <c r="H151" s="54">
        <v>3</v>
      </c>
      <c r="I151" s="54">
        <v>0</v>
      </c>
      <c r="J151" s="54">
        <v>0</v>
      </c>
      <c r="K151" s="54">
        <v>0</v>
      </c>
      <c r="L151" s="54">
        <v>0</v>
      </c>
      <c r="M151" s="54">
        <v>0</v>
      </c>
      <c r="N151" s="54">
        <v>0</v>
      </c>
      <c r="O151" s="54">
        <v>0</v>
      </c>
      <c r="P151" s="54">
        <v>0</v>
      </c>
      <c r="Q151" s="54">
        <v>0</v>
      </c>
      <c r="R151" s="54">
        <v>0</v>
      </c>
      <c r="S151" s="54">
        <v>23</v>
      </c>
    </row>
    <row r="152" spans="1:54" s="50" customFormat="1" x14ac:dyDescent="0.25">
      <c r="B152" s="54" t="s">
        <v>174</v>
      </c>
      <c r="C152" s="54">
        <v>13</v>
      </c>
      <c r="D152" s="54">
        <v>9</v>
      </c>
      <c r="E152" s="54">
        <v>1</v>
      </c>
      <c r="F152" s="54">
        <v>1</v>
      </c>
      <c r="G152" s="54">
        <v>0</v>
      </c>
      <c r="H152" s="54">
        <v>0</v>
      </c>
      <c r="I152" s="54">
        <v>0</v>
      </c>
      <c r="J152" s="54">
        <v>0</v>
      </c>
      <c r="K152" s="54">
        <v>0</v>
      </c>
      <c r="L152" s="54">
        <v>0</v>
      </c>
      <c r="M152" s="54">
        <v>0</v>
      </c>
      <c r="N152" s="54">
        <v>0</v>
      </c>
      <c r="O152" s="54">
        <v>0</v>
      </c>
      <c r="P152" s="54">
        <v>0</v>
      </c>
      <c r="Q152" s="54">
        <v>0</v>
      </c>
      <c r="R152" s="54">
        <v>0</v>
      </c>
      <c r="S152" s="54">
        <v>24</v>
      </c>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row>
    <row r="154" spans="1:54" x14ac:dyDescent="0.25">
      <c r="A154" t="s">
        <v>116</v>
      </c>
    </row>
    <row r="155" spans="1:54" x14ac:dyDescent="0.25">
      <c r="B155" s="54" t="s">
        <v>0</v>
      </c>
      <c r="C155" s="54">
        <v>3.125E-2</v>
      </c>
      <c r="D155" s="54">
        <v>3.1300000000000001E-2</v>
      </c>
      <c r="E155" s="54">
        <v>6.25E-2</v>
      </c>
      <c r="F155" s="54">
        <v>0.125</v>
      </c>
      <c r="G155" s="54">
        <v>0.25</v>
      </c>
      <c r="H155" s="54">
        <v>0.5</v>
      </c>
      <c r="I155" s="54">
        <v>1</v>
      </c>
      <c r="J155" s="54">
        <v>2</v>
      </c>
      <c r="K155" s="54">
        <v>4</v>
      </c>
      <c r="L155" s="54">
        <v>8</v>
      </c>
      <c r="M155" s="54">
        <v>16</v>
      </c>
      <c r="N155" s="54">
        <v>32</v>
      </c>
      <c r="O155" s="54">
        <v>64</v>
      </c>
      <c r="P155" s="54">
        <v>128</v>
      </c>
      <c r="Q155" s="54">
        <v>256</v>
      </c>
      <c r="R155" s="54">
        <v>512</v>
      </c>
      <c r="S155" s="54" t="s">
        <v>1</v>
      </c>
    </row>
    <row r="156" spans="1:54" x14ac:dyDescent="0.25">
      <c r="B156" s="54" t="s">
        <v>2</v>
      </c>
      <c r="C156" s="54">
        <v>0</v>
      </c>
      <c r="D156" s="54">
        <v>0</v>
      </c>
      <c r="E156" s="54">
        <v>0</v>
      </c>
      <c r="F156" s="54">
        <v>0</v>
      </c>
      <c r="G156" s="54">
        <v>0</v>
      </c>
      <c r="H156" s="54">
        <v>0</v>
      </c>
      <c r="I156" s="54">
        <v>1</v>
      </c>
      <c r="J156" s="54">
        <v>1</v>
      </c>
      <c r="K156" s="54">
        <v>6</v>
      </c>
      <c r="L156" s="54">
        <v>2</v>
      </c>
      <c r="M156" s="54">
        <v>5</v>
      </c>
      <c r="N156" s="54">
        <v>4</v>
      </c>
      <c r="O156" s="54">
        <v>21</v>
      </c>
      <c r="P156" s="54">
        <v>0</v>
      </c>
      <c r="Q156" s="54">
        <v>0</v>
      </c>
      <c r="R156" s="54">
        <v>0</v>
      </c>
      <c r="S156" s="54">
        <v>40</v>
      </c>
    </row>
    <row r="157" spans="1:54" x14ac:dyDescent="0.25">
      <c r="B157" s="54" t="s">
        <v>3</v>
      </c>
      <c r="C157" s="54">
        <v>0</v>
      </c>
      <c r="D157" s="54">
        <v>0</v>
      </c>
      <c r="E157" s="54">
        <v>0</v>
      </c>
      <c r="F157" s="54">
        <v>1</v>
      </c>
      <c r="G157" s="54">
        <v>0</v>
      </c>
      <c r="H157" s="54">
        <v>2</v>
      </c>
      <c r="I157" s="54">
        <v>6</v>
      </c>
      <c r="J157" s="54">
        <v>8</v>
      </c>
      <c r="K157" s="54">
        <v>3</v>
      </c>
      <c r="L157" s="54">
        <v>1</v>
      </c>
      <c r="M157" s="54">
        <v>2</v>
      </c>
      <c r="N157" s="54">
        <v>0</v>
      </c>
      <c r="O157" s="54">
        <v>18</v>
      </c>
      <c r="P157" s="54">
        <v>0</v>
      </c>
      <c r="Q157" s="54">
        <v>0</v>
      </c>
      <c r="R157" s="54">
        <v>0</v>
      </c>
      <c r="S157" s="54">
        <v>41</v>
      </c>
    </row>
    <row r="158" spans="1:54" x14ac:dyDescent="0.25">
      <c r="B158" s="54" t="s">
        <v>4</v>
      </c>
      <c r="C158" s="54">
        <v>0</v>
      </c>
      <c r="D158" s="54">
        <v>0</v>
      </c>
      <c r="E158" s="54">
        <v>0</v>
      </c>
      <c r="F158" s="54">
        <v>0</v>
      </c>
      <c r="G158" s="54">
        <v>0</v>
      </c>
      <c r="H158" s="54">
        <v>0</v>
      </c>
      <c r="I158" s="54">
        <v>3</v>
      </c>
      <c r="J158" s="54">
        <v>17</v>
      </c>
      <c r="K158" s="54">
        <v>2</v>
      </c>
      <c r="L158" s="54">
        <v>1</v>
      </c>
      <c r="M158" s="54">
        <v>0</v>
      </c>
      <c r="N158" s="54">
        <v>1</v>
      </c>
      <c r="O158" s="54">
        <v>5</v>
      </c>
      <c r="P158" s="54">
        <v>12</v>
      </c>
      <c r="Q158" s="54">
        <v>0</v>
      </c>
      <c r="R158" s="54">
        <v>0</v>
      </c>
      <c r="S158" s="54">
        <v>41</v>
      </c>
    </row>
    <row r="159" spans="1:54" x14ac:dyDescent="0.25">
      <c r="B159" s="54" t="s">
        <v>5</v>
      </c>
      <c r="C159" s="54">
        <v>0</v>
      </c>
      <c r="D159" s="54">
        <v>0</v>
      </c>
      <c r="E159" s="54">
        <v>0</v>
      </c>
      <c r="F159" s="54">
        <v>0</v>
      </c>
      <c r="G159" s="54">
        <v>1</v>
      </c>
      <c r="H159" s="54">
        <v>0</v>
      </c>
      <c r="I159" s="54">
        <v>8</v>
      </c>
      <c r="J159" s="54">
        <v>16</v>
      </c>
      <c r="K159" s="54">
        <v>1</v>
      </c>
      <c r="L159" s="54">
        <v>4</v>
      </c>
      <c r="M159" s="54">
        <v>1</v>
      </c>
      <c r="N159" s="54">
        <v>5</v>
      </c>
      <c r="O159" s="54">
        <v>2</v>
      </c>
      <c r="P159" s="54">
        <v>3</v>
      </c>
      <c r="Q159" s="54">
        <v>0</v>
      </c>
      <c r="R159" s="54">
        <v>0</v>
      </c>
      <c r="S159" s="54">
        <v>41</v>
      </c>
    </row>
    <row r="160" spans="1:54" x14ac:dyDescent="0.25">
      <c r="B160" s="54" t="s">
        <v>6</v>
      </c>
      <c r="C160" s="54">
        <v>0</v>
      </c>
      <c r="D160" s="54">
        <v>0</v>
      </c>
      <c r="E160" s="54">
        <v>0</v>
      </c>
      <c r="F160" s="54">
        <v>25</v>
      </c>
      <c r="G160" s="54">
        <v>0</v>
      </c>
      <c r="H160" s="54">
        <v>1</v>
      </c>
      <c r="I160" s="54">
        <v>0</v>
      </c>
      <c r="J160" s="54">
        <v>0</v>
      </c>
      <c r="K160" s="54">
        <v>0</v>
      </c>
      <c r="L160" s="54">
        <v>4</v>
      </c>
      <c r="M160" s="54">
        <v>2</v>
      </c>
      <c r="N160" s="54">
        <v>9</v>
      </c>
      <c r="O160" s="54">
        <v>0</v>
      </c>
      <c r="P160" s="54">
        <v>0</v>
      </c>
      <c r="Q160" s="54">
        <v>0</v>
      </c>
      <c r="R160" s="54">
        <v>0</v>
      </c>
      <c r="S160" s="54">
        <v>41</v>
      </c>
    </row>
    <row r="161" spans="2:19" x14ac:dyDescent="0.25">
      <c r="B161" s="54" t="s">
        <v>7</v>
      </c>
      <c r="C161" s="54">
        <v>3</v>
      </c>
      <c r="D161" s="54">
        <v>0</v>
      </c>
      <c r="E161" s="54">
        <v>0</v>
      </c>
      <c r="F161" s="54">
        <v>14</v>
      </c>
      <c r="G161" s="54">
        <v>8</v>
      </c>
      <c r="H161" s="54">
        <v>1</v>
      </c>
      <c r="I161" s="54">
        <v>0</v>
      </c>
      <c r="J161" s="54">
        <v>1</v>
      </c>
      <c r="K161" s="54">
        <v>0</v>
      </c>
      <c r="L161" s="54">
        <v>0</v>
      </c>
      <c r="M161" s="54">
        <v>14</v>
      </c>
      <c r="N161" s="54">
        <v>0</v>
      </c>
      <c r="O161" s="54">
        <v>0</v>
      </c>
      <c r="P161" s="54">
        <v>0</v>
      </c>
      <c r="Q161" s="54">
        <v>0</v>
      </c>
      <c r="R161" s="54">
        <v>0</v>
      </c>
      <c r="S161" s="54">
        <v>41</v>
      </c>
    </row>
    <row r="162" spans="2:19" x14ac:dyDescent="0.25">
      <c r="B162" s="54" t="s">
        <v>8</v>
      </c>
      <c r="C162" s="54">
        <v>0</v>
      </c>
      <c r="D162" s="54">
        <v>0</v>
      </c>
      <c r="E162" s="54">
        <v>0</v>
      </c>
      <c r="F162" s="54">
        <v>12</v>
      </c>
      <c r="G162" s="54">
        <v>0</v>
      </c>
      <c r="H162" s="54">
        <v>12</v>
      </c>
      <c r="I162" s="54">
        <v>2</v>
      </c>
      <c r="J162" s="54">
        <v>0</v>
      </c>
      <c r="K162" s="54">
        <v>1</v>
      </c>
      <c r="L162" s="54">
        <v>0</v>
      </c>
      <c r="M162" s="54">
        <v>1</v>
      </c>
      <c r="N162" s="54">
        <v>4</v>
      </c>
      <c r="O162" s="54">
        <v>9</v>
      </c>
      <c r="P162" s="54">
        <v>0</v>
      </c>
      <c r="Q162" s="54">
        <v>0</v>
      </c>
      <c r="R162" s="54">
        <v>0</v>
      </c>
      <c r="S162" s="54">
        <v>41</v>
      </c>
    </row>
    <row r="163" spans="2:19" x14ac:dyDescent="0.25">
      <c r="B163" s="54" t="s">
        <v>9</v>
      </c>
      <c r="C163" s="54">
        <v>0</v>
      </c>
      <c r="D163" s="54">
        <v>0</v>
      </c>
      <c r="E163" s="54">
        <v>0</v>
      </c>
      <c r="F163" s="54">
        <v>0</v>
      </c>
      <c r="G163" s="54">
        <v>0</v>
      </c>
      <c r="H163" s="54">
        <v>0</v>
      </c>
      <c r="I163" s="54">
        <v>0</v>
      </c>
      <c r="J163" s="54">
        <v>5</v>
      </c>
      <c r="K163" s="54">
        <v>13</v>
      </c>
      <c r="L163" s="54">
        <v>4</v>
      </c>
      <c r="M163" s="54">
        <v>3</v>
      </c>
      <c r="N163" s="54">
        <v>2</v>
      </c>
      <c r="O163" s="54">
        <v>14</v>
      </c>
      <c r="P163" s="54">
        <v>0</v>
      </c>
      <c r="Q163" s="54">
        <v>0</v>
      </c>
      <c r="R163" s="54">
        <v>0</v>
      </c>
      <c r="S163" s="54">
        <v>41</v>
      </c>
    </row>
    <row r="164" spans="2:19" x14ac:dyDescent="0.25">
      <c r="B164" s="54" t="s">
        <v>10</v>
      </c>
      <c r="C164" s="54">
        <v>0</v>
      </c>
      <c r="D164" s="54">
        <v>0</v>
      </c>
      <c r="E164" s="54">
        <v>5</v>
      </c>
      <c r="F164" s="54">
        <v>0</v>
      </c>
      <c r="G164" s="54">
        <v>9</v>
      </c>
      <c r="H164" s="54">
        <v>17</v>
      </c>
      <c r="I164" s="54">
        <v>9</v>
      </c>
      <c r="J164" s="54">
        <v>1</v>
      </c>
      <c r="K164" s="54">
        <v>0</v>
      </c>
      <c r="L164" s="54">
        <v>0</v>
      </c>
      <c r="M164" s="54">
        <v>0</v>
      </c>
      <c r="N164" s="54">
        <v>0</v>
      </c>
      <c r="O164" s="54">
        <v>0</v>
      </c>
      <c r="P164" s="54">
        <v>0</v>
      </c>
      <c r="Q164" s="54">
        <v>0</v>
      </c>
      <c r="R164" s="54">
        <v>0</v>
      </c>
      <c r="S164" s="54">
        <v>41</v>
      </c>
    </row>
    <row r="165" spans="2:19" x14ac:dyDescent="0.25">
      <c r="B165" s="54" t="s">
        <v>11</v>
      </c>
      <c r="C165" s="54">
        <v>0</v>
      </c>
      <c r="D165" s="54">
        <v>0</v>
      </c>
      <c r="E165" s="54">
        <v>41</v>
      </c>
      <c r="F165" s="54">
        <v>0</v>
      </c>
      <c r="G165" s="54">
        <v>0</v>
      </c>
      <c r="H165" s="54">
        <v>0</v>
      </c>
      <c r="I165" s="54">
        <v>0</v>
      </c>
      <c r="J165" s="54">
        <v>0</v>
      </c>
      <c r="K165" s="54">
        <v>0</v>
      </c>
      <c r="L165" s="54">
        <v>0</v>
      </c>
      <c r="M165" s="54">
        <v>0</v>
      </c>
      <c r="N165" s="54">
        <v>0</v>
      </c>
      <c r="O165" s="54">
        <v>0</v>
      </c>
      <c r="P165" s="54">
        <v>0</v>
      </c>
      <c r="Q165" s="54">
        <v>0</v>
      </c>
      <c r="R165" s="54">
        <v>0</v>
      </c>
      <c r="S165" s="54">
        <v>41</v>
      </c>
    </row>
    <row r="166" spans="2:19" x14ac:dyDescent="0.25">
      <c r="B166" s="54" t="s">
        <v>12</v>
      </c>
      <c r="C166" s="54">
        <v>0</v>
      </c>
      <c r="D166" s="54">
        <v>0</v>
      </c>
      <c r="E166" s="54">
        <v>0</v>
      </c>
      <c r="F166" s="54">
        <v>0</v>
      </c>
      <c r="G166" s="54">
        <v>11</v>
      </c>
      <c r="H166" s="54">
        <v>20</v>
      </c>
      <c r="I166" s="54">
        <v>7</v>
      </c>
      <c r="J166" s="54">
        <v>0</v>
      </c>
      <c r="K166" s="54">
        <v>0</v>
      </c>
      <c r="L166" s="54">
        <v>0</v>
      </c>
      <c r="M166" s="54">
        <v>0</v>
      </c>
      <c r="N166" s="54">
        <v>0</v>
      </c>
      <c r="O166" s="54">
        <v>0</v>
      </c>
      <c r="P166" s="54">
        <v>0</v>
      </c>
      <c r="Q166" s="54">
        <v>0</v>
      </c>
      <c r="R166" s="54">
        <v>0</v>
      </c>
      <c r="S166" s="54">
        <v>38</v>
      </c>
    </row>
    <row r="167" spans="2:19" x14ac:dyDescent="0.25">
      <c r="B167" s="54" t="s">
        <v>13</v>
      </c>
      <c r="C167" s="54">
        <v>0</v>
      </c>
      <c r="D167" s="54">
        <v>0</v>
      </c>
      <c r="E167" s="54">
        <v>0</v>
      </c>
      <c r="F167" s="54">
        <v>0</v>
      </c>
      <c r="G167" s="54">
        <v>10</v>
      </c>
      <c r="H167" s="54">
        <v>0</v>
      </c>
      <c r="I167" s="54">
        <v>19</v>
      </c>
      <c r="J167" s="54">
        <v>7</v>
      </c>
      <c r="K167" s="54">
        <v>0</v>
      </c>
      <c r="L167" s="54">
        <v>1</v>
      </c>
      <c r="M167" s="54">
        <v>1</v>
      </c>
      <c r="N167" s="54">
        <v>0</v>
      </c>
      <c r="O167" s="54">
        <v>0</v>
      </c>
      <c r="P167" s="54">
        <v>0</v>
      </c>
      <c r="Q167" s="54">
        <v>0</v>
      </c>
      <c r="R167" s="54">
        <v>0</v>
      </c>
      <c r="S167" s="54">
        <v>38</v>
      </c>
    </row>
    <row r="168" spans="2:19" x14ac:dyDescent="0.25">
      <c r="B168" s="54" t="s">
        <v>14</v>
      </c>
      <c r="C168" s="54">
        <v>0</v>
      </c>
      <c r="D168" s="54">
        <v>0</v>
      </c>
      <c r="E168" s="54">
        <v>2</v>
      </c>
      <c r="F168" s="54">
        <v>0</v>
      </c>
      <c r="G168" s="54">
        <v>29</v>
      </c>
      <c r="H168" s="54">
        <v>5</v>
      </c>
      <c r="I168" s="54">
        <v>0</v>
      </c>
      <c r="J168" s="54">
        <v>1</v>
      </c>
      <c r="K168" s="54">
        <v>0</v>
      </c>
      <c r="L168" s="54">
        <v>1</v>
      </c>
      <c r="M168" s="54">
        <v>0</v>
      </c>
      <c r="N168" s="54">
        <v>0</v>
      </c>
      <c r="O168" s="54">
        <v>0</v>
      </c>
      <c r="P168" s="54">
        <v>0</v>
      </c>
      <c r="Q168" s="54">
        <v>0</v>
      </c>
      <c r="R168" s="54">
        <v>0</v>
      </c>
      <c r="S168" s="54">
        <v>38</v>
      </c>
    </row>
    <row r="169" spans="2:19" x14ac:dyDescent="0.25">
      <c r="B169" s="54" t="s">
        <v>15</v>
      </c>
      <c r="C169" s="54">
        <v>0</v>
      </c>
      <c r="D169" s="54">
        <v>0</v>
      </c>
      <c r="E169" s="54">
        <v>0</v>
      </c>
      <c r="F169" s="54">
        <v>0</v>
      </c>
      <c r="G169" s="54">
        <v>22</v>
      </c>
      <c r="H169" s="54">
        <v>10</v>
      </c>
      <c r="I169" s="54">
        <v>0</v>
      </c>
      <c r="J169" s="54">
        <v>1</v>
      </c>
      <c r="K169" s="54">
        <v>1</v>
      </c>
      <c r="L169" s="54">
        <v>0</v>
      </c>
      <c r="M169" s="54">
        <v>0</v>
      </c>
      <c r="N169" s="54">
        <v>0</v>
      </c>
      <c r="O169" s="54">
        <v>0</v>
      </c>
      <c r="P169" s="54">
        <v>0</v>
      </c>
      <c r="Q169" s="54">
        <v>0</v>
      </c>
      <c r="R169" s="54">
        <v>0</v>
      </c>
      <c r="S169" s="54">
        <v>34</v>
      </c>
    </row>
    <row r="170" spans="2:19" x14ac:dyDescent="0.25">
      <c r="B170" s="54" t="s">
        <v>16</v>
      </c>
      <c r="C170" s="54">
        <v>0</v>
      </c>
      <c r="D170" s="54">
        <v>0</v>
      </c>
      <c r="E170" s="54">
        <v>0</v>
      </c>
      <c r="F170" s="54">
        <v>0</v>
      </c>
      <c r="G170" s="54">
        <v>0</v>
      </c>
      <c r="H170" s="54">
        <v>31</v>
      </c>
      <c r="I170" s="54">
        <v>0</v>
      </c>
      <c r="J170" s="54">
        <v>6</v>
      </c>
      <c r="K170" s="54">
        <v>2</v>
      </c>
      <c r="L170" s="54">
        <v>1</v>
      </c>
      <c r="M170" s="54">
        <v>0</v>
      </c>
      <c r="N170" s="54">
        <v>0</v>
      </c>
      <c r="O170" s="54">
        <v>0</v>
      </c>
      <c r="P170" s="54">
        <v>1</v>
      </c>
      <c r="Q170" s="54">
        <v>0</v>
      </c>
      <c r="R170" s="54">
        <v>0</v>
      </c>
      <c r="S170" s="54">
        <v>41</v>
      </c>
    </row>
    <row r="171" spans="2:19" x14ac:dyDescent="0.25">
      <c r="B171" s="54" t="s">
        <v>17</v>
      </c>
      <c r="C171" s="54">
        <v>0</v>
      </c>
      <c r="D171" s="54">
        <v>0</v>
      </c>
      <c r="E171" s="54">
        <v>27</v>
      </c>
      <c r="F171" s="54">
        <v>0</v>
      </c>
      <c r="G171" s="54">
        <v>2</v>
      </c>
      <c r="H171" s="54">
        <v>3</v>
      </c>
      <c r="I171" s="54">
        <v>0</v>
      </c>
      <c r="J171" s="54">
        <v>0</v>
      </c>
      <c r="K171" s="54">
        <v>5</v>
      </c>
      <c r="L171" s="54">
        <v>0</v>
      </c>
      <c r="M171" s="54">
        <v>0</v>
      </c>
      <c r="N171" s="54">
        <v>4</v>
      </c>
      <c r="O171" s="54">
        <v>0</v>
      </c>
      <c r="P171" s="54">
        <v>0</v>
      </c>
      <c r="Q171" s="54">
        <v>0</v>
      </c>
      <c r="R171" s="54">
        <v>0</v>
      </c>
      <c r="S171" s="54">
        <v>41</v>
      </c>
    </row>
    <row r="172" spans="2:19" x14ac:dyDescent="0.25">
      <c r="B172" s="54" t="s">
        <v>18</v>
      </c>
      <c r="C172" s="54">
        <v>17</v>
      </c>
      <c r="D172" s="54">
        <v>0</v>
      </c>
      <c r="E172" s="54">
        <v>8</v>
      </c>
      <c r="F172" s="54">
        <v>7</v>
      </c>
      <c r="G172" s="54">
        <v>4</v>
      </c>
      <c r="H172" s="54">
        <v>2</v>
      </c>
      <c r="I172" s="54">
        <v>0</v>
      </c>
      <c r="J172" s="54">
        <v>1</v>
      </c>
      <c r="K172" s="54">
        <v>2</v>
      </c>
      <c r="L172" s="54">
        <v>0</v>
      </c>
      <c r="M172" s="54">
        <v>0</v>
      </c>
      <c r="N172" s="54">
        <v>0</v>
      </c>
      <c r="O172" s="54">
        <v>0</v>
      </c>
      <c r="P172" s="54">
        <v>0</v>
      </c>
      <c r="Q172" s="54">
        <v>0</v>
      </c>
      <c r="R172" s="54">
        <v>0</v>
      </c>
      <c r="S172" s="54">
        <v>41</v>
      </c>
    </row>
    <row r="173" spans="2:19" x14ac:dyDescent="0.25">
      <c r="B173" s="54" t="s">
        <v>19</v>
      </c>
      <c r="C173" s="54">
        <v>16</v>
      </c>
      <c r="D173" s="54">
        <v>0</v>
      </c>
      <c r="E173" s="54">
        <v>0</v>
      </c>
      <c r="F173" s="54">
        <v>8</v>
      </c>
      <c r="G173" s="54">
        <v>9</v>
      </c>
      <c r="H173" s="54">
        <v>3</v>
      </c>
      <c r="I173" s="54">
        <v>1</v>
      </c>
      <c r="J173" s="54">
        <v>2</v>
      </c>
      <c r="K173" s="54">
        <v>1</v>
      </c>
      <c r="L173" s="54">
        <v>1</v>
      </c>
      <c r="M173" s="54">
        <v>0</v>
      </c>
      <c r="N173" s="54">
        <v>0</v>
      </c>
      <c r="O173" s="54">
        <v>0</v>
      </c>
      <c r="P173" s="54">
        <v>0</v>
      </c>
      <c r="Q173" s="54">
        <v>0</v>
      </c>
      <c r="R173" s="54">
        <v>0</v>
      </c>
      <c r="S173" s="54">
        <v>41</v>
      </c>
    </row>
    <row r="174" spans="2:19" x14ac:dyDescent="0.25">
      <c r="B174" s="54" t="s">
        <v>20</v>
      </c>
      <c r="C174" s="54">
        <v>0</v>
      </c>
      <c r="D174" s="54">
        <v>0</v>
      </c>
      <c r="E174" s="54">
        <v>1</v>
      </c>
      <c r="F174" s="54">
        <v>13</v>
      </c>
      <c r="G174" s="54">
        <v>6</v>
      </c>
      <c r="H174" s="54">
        <v>14</v>
      </c>
      <c r="I174" s="54">
        <v>1</v>
      </c>
      <c r="J174" s="54">
        <v>1</v>
      </c>
      <c r="K174" s="54">
        <v>2</v>
      </c>
      <c r="L174" s="54">
        <v>3</v>
      </c>
      <c r="M174" s="54">
        <v>0</v>
      </c>
      <c r="N174" s="54">
        <v>0</v>
      </c>
      <c r="O174" s="54">
        <v>0</v>
      </c>
      <c r="P174" s="54">
        <v>0</v>
      </c>
      <c r="Q174" s="54">
        <v>0</v>
      </c>
      <c r="R174" s="54">
        <v>0</v>
      </c>
      <c r="S174" s="54">
        <v>41</v>
      </c>
    </row>
    <row r="175" spans="2:19" x14ac:dyDescent="0.25">
      <c r="B175" s="54" t="s">
        <v>21</v>
      </c>
      <c r="C175" s="54">
        <v>0</v>
      </c>
      <c r="D175" s="54">
        <v>0</v>
      </c>
      <c r="E175" s="54">
        <v>0</v>
      </c>
      <c r="F175" s="54">
        <v>0</v>
      </c>
      <c r="G175" s="54">
        <v>0</v>
      </c>
      <c r="H175" s="54">
        <v>1</v>
      </c>
      <c r="I175" s="54">
        <v>24</v>
      </c>
      <c r="J175" s="54">
        <v>10</v>
      </c>
      <c r="K175" s="54">
        <v>3</v>
      </c>
      <c r="L175" s="54">
        <v>1</v>
      </c>
      <c r="M175" s="54">
        <v>2</v>
      </c>
      <c r="N175" s="54">
        <v>0</v>
      </c>
      <c r="O175" s="54">
        <v>0</v>
      </c>
      <c r="P175" s="54">
        <v>0</v>
      </c>
      <c r="Q175" s="54">
        <v>0</v>
      </c>
      <c r="R175" s="54">
        <v>0</v>
      </c>
      <c r="S175" s="54">
        <v>41</v>
      </c>
    </row>
    <row r="176" spans="2:19" x14ac:dyDescent="0.25">
      <c r="B176" s="54" t="s">
        <v>22</v>
      </c>
      <c r="C176" s="54">
        <v>7</v>
      </c>
      <c r="D176" s="54">
        <v>0</v>
      </c>
      <c r="E176" s="54">
        <v>0</v>
      </c>
      <c r="F176" s="54">
        <v>20</v>
      </c>
      <c r="G176" s="54">
        <v>5</v>
      </c>
      <c r="H176" s="54">
        <v>5</v>
      </c>
      <c r="I176" s="54">
        <v>4</v>
      </c>
      <c r="J176" s="54">
        <v>0</v>
      </c>
      <c r="K176" s="54">
        <v>0</v>
      </c>
      <c r="L176" s="54">
        <v>0</v>
      </c>
      <c r="M176" s="54">
        <v>0</v>
      </c>
      <c r="N176" s="54">
        <v>0</v>
      </c>
      <c r="O176" s="54">
        <v>0</v>
      </c>
      <c r="P176" s="54">
        <v>0</v>
      </c>
      <c r="Q176" s="54">
        <v>0</v>
      </c>
      <c r="R176" s="54">
        <v>0</v>
      </c>
      <c r="S176" s="54">
        <v>41</v>
      </c>
    </row>
    <row r="177" spans="1:54" x14ac:dyDescent="0.25">
      <c r="B177" s="54" t="s">
        <v>90</v>
      </c>
      <c r="C177" s="54">
        <v>0</v>
      </c>
      <c r="D177" s="54">
        <v>0</v>
      </c>
      <c r="E177" s="54">
        <v>0</v>
      </c>
      <c r="F177" s="54">
        <v>0</v>
      </c>
      <c r="G177" s="54">
        <v>0</v>
      </c>
      <c r="H177" s="54">
        <v>3</v>
      </c>
      <c r="I177" s="54">
        <v>0</v>
      </c>
      <c r="J177" s="54">
        <v>2</v>
      </c>
      <c r="K177" s="54">
        <v>23</v>
      </c>
      <c r="L177" s="54">
        <v>13</v>
      </c>
      <c r="M177" s="54">
        <v>0</v>
      </c>
      <c r="N177" s="54">
        <v>0</v>
      </c>
      <c r="O177" s="54">
        <v>0</v>
      </c>
      <c r="P177" s="54">
        <v>0</v>
      </c>
      <c r="Q177" s="54">
        <v>0</v>
      </c>
      <c r="R177" s="54">
        <v>0</v>
      </c>
      <c r="S177" s="54">
        <v>41</v>
      </c>
    </row>
    <row r="178" spans="1:54" x14ac:dyDescent="0.25">
      <c r="B178" s="54" t="s">
        <v>177</v>
      </c>
      <c r="C178" s="54">
        <v>1</v>
      </c>
      <c r="D178" s="54">
        <v>0</v>
      </c>
      <c r="E178" s="54">
        <v>0</v>
      </c>
      <c r="F178" s="54">
        <v>5</v>
      </c>
      <c r="G178" s="54">
        <v>12</v>
      </c>
      <c r="H178" s="54">
        <v>14</v>
      </c>
      <c r="I178" s="54">
        <v>1</v>
      </c>
      <c r="J178" s="54">
        <v>0</v>
      </c>
      <c r="K178" s="54">
        <v>2</v>
      </c>
      <c r="L178" s="54">
        <v>1</v>
      </c>
      <c r="M178" s="54">
        <v>5</v>
      </c>
      <c r="N178" s="54">
        <v>0</v>
      </c>
      <c r="O178" s="54">
        <v>0</v>
      </c>
      <c r="P178" s="54">
        <v>0</v>
      </c>
      <c r="Q178" s="54">
        <v>0</v>
      </c>
      <c r="R178" s="54">
        <v>0</v>
      </c>
      <c r="S178" s="54">
        <v>41</v>
      </c>
    </row>
    <row r="179" spans="1:54" x14ac:dyDescent="0.25">
      <c r="B179" s="54" t="s">
        <v>96</v>
      </c>
      <c r="C179" s="54">
        <v>0</v>
      </c>
      <c r="D179" s="54">
        <v>0</v>
      </c>
      <c r="E179" s="54">
        <v>0</v>
      </c>
      <c r="F179" s="54">
        <v>35</v>
      </c>
      <c r="G179" s="54">
        <v>0</v>
      </c>
      <c r="H179" s="54">
        <v>3</v>
      </c>
      <c r="I179" s="54">
        <v>3</v>
      </c>
      <c r="J179" s="54">
        <v>0</v>
      </c>
      <c r="K179" s="54">
        <v>0</v>
      </c>
      <c r="L179" s="54">
        <v>0</v>
      </c>
      <c r="M179" s="54">
        <v>0</v>
      </c>
      <c r="N179" s="54">
        <v>0</v>
      </c>
      <c r="O179" s="54">
        <v>0</v>
      </c>
      <c r="P179" s="54">
        <v>0</v>
      </c>
      <c r="Q179" s="54">
        <v>0</v>
      </c>
      <c r="R179" s="54">
        <v>0</v>
      </c>
      <c r="S179" s="54">
        <v>41</v>
      </c>
    </row>
    <row r="180" spans="1:54" s="54" customFormat="1" x14ac:dyDescent="0.25">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row>
    <row r="181" spans="1:54" x14ac:dyDescent="0.25">
      <c r="A181" t="s">
        <v>117</v>
      </c>
    </row>
    <row r="182" spans="1:54" x14ac:dyDescent="0.25">
      <c r="B182" s="54" t="s">
        <v>0</v>
      </c>
      <c r="C182" s="54">
        <v>3.125E-2</v>
      </c>
      <c r="D182" s="54">
        <v>3.1300000000000001E-2</v>
      </c>
      <c r="E182" s="54">
        <v>6.25E-2</v>
      </c>
      <c r="F182" s="54">
        <v>0.125</v>
      </c>
      <c r="G182" s="54">
        <v>0.25</v>
      </c>
      <c r="H182" s="54">
        <v>0.5</v>
      </c>
      <c r="I182" s="54">
        <v>1</v>
      </c>
      <c r="J182" s="54">
        <v>2</v>
      </c>
      <c r="K182" s="54">
        <v>4</v>
      </c>
      <c r="L182" s="54">
        <v>8</v>
      </c>
      <c r="M182" s="54">
        <v>16</v>
      </c>
      <c r="N182" s="54">
        <v>32</v>
      </c>
      <c r="O182" s="54">
        <v>64</v>
      </c>
      <c r="P182" s="54">
        <v>128</v>
      </c>
      <c r="Q182" s="54">
        <v>256</v>
      </c>
      <c r="R182" s="54">
        <v>512</v>
      </c>
      <c r="S182" s="54" t="s">
        <v>1</v>
      </c>
    </row>
    <row r="183" spans="1:54" x14ac:dyDescent="0.25">
      <c r="B183" s="54" t="s">
        <v>2</v>
      </c>
      <c r="C183" s="54">
        <v>0</v>
      </c>
      <c r="D183" s="54">
        <v>0</v>
      </c>
      <c r="E183" s="54">
        <v>0</v>
      </c>
      <c r="F183" s="54">
        <v>2</v>
      </c>
      <c r="G183" s="54">
        <v>0</v>
      </c>
      <c r="H183" s="54">
        <v>0</v>
      </c>
      <c r="I183" s="54">
        <v>0</v>
      </c>
      <c r="J183" s="54">
        <v>3</v>
      </c>
      <c r="K183" s="54">
        <v>6</v>
      </c>
      <c r="L183" s="54">
        <v>20</v>
      </c>
      <c r="M183" s="54">
        <v>9</v>
      </c>
      <c r="N183" s="54">
        <v>9</v>
      </c>
      <c r="O183" s="54">
        <v>41</v>
      </c>
      <c r="P183" s="54">
        <v>0</v>
      </c>
      <c r="Q183" s="54">
        <v>0</v>
      </c>
      <c r="R183" s="54">
        <v>0</v>
      </c>
      <c r="S183" s="54">
        <v>90</v>
      </c>
    </row>
    <row r="184" spans="1:54" x14ac:dyDescent="0.25">
      <c r="B184" s="54" t="s">
        <v>3</v>
      </c>
      <c r="C184" s="54">
        <v>0</v>
      </c>
      <c r="D184" s="54">
        <v>0</v>
      </c>
      <c r="E184" s="54">
        <v>0</v>
      </c>
      <c r="F184" s="54">
        <v>5</v>
      </c>
      <c r="G184" s="54">
        <v>0</v>
      </c>
      <c r="H184" s="54">
        <v>2</v>
      </c>
      <c r="I184" s="54">
        <v>17</v>
      </c>
      <c r="J184" s="54">
        <v>16</v>
      </c>
      <c r="K184" s="54">
        <v>10</v>
      </c>
      <c r="L184" s="54">
        <v>3</v>
      </c>
      <c r="M184" s="54">
        <v>4</v>
      </c>
      <c r="N184" s="54">
        <v>1</v>
      </c>
      <c r="O184" s="54">
        <v>32</v>
      </c>
      <c r="P184" s="54">
        <v>0</v>
      </c>
      <c r="Q184" s="54">
        <v>0</v>
      </c>
      <c r="R184" s="54">
        <v>0</v>
      </c>
      <c r="S184" s="54">
        <v>90</v>
      </c>
    </row>
    <row r="185" spans="1:54" x14ac:dyDescent="0.25">
      <c r="B185" s="54" t="s">
        <v>4</v>
      </c>
      <c r="C185" s="54">
        <v>0</v>
      </c>
      <c r="D185" s="54">
        <v>0</v>
      </c>
      <c r="E185" s="54">
        <v>0</v>
      </c>
      <c r="F185" s="54">
        <v>0</v>
      </c>
      <c r="G185" s="54">
        <v>4</v>
      </c>
      <c r="H185" s="54">
        <v>0</v>
      </c>
      <c r="I185" s="54">
        <v>16</v>
      </c>
      <c r="J185" s="54">
        <v>27</v>
      </c>
      <c r="K185" s="54">
        <v>4</v>
      </c>
      <c r="L185" s="54">
        <v>5</v>
      </c>
      <c r="M185" s="54">
        <v>7</v>
      </c>
      <c r="N185" s="54">
        <v>2</v>
      </c>
      <c r="O185" s="54">
        <v>6</v>
      </c>
      <c r="P185" s="54">
        <v>19</v>
      </c>
      <c r="Q185" s="54">
        <v>0</v>
      </c>
      <c r="R185" s="54">
        <v>0</v>
      </c>
      <c r="S185" s="54">
        <v>90</v>
      </c>
    </row>
    <row r="186" spans="1:54" x14ac:dyDescent="0.25">
      <c r="B186" s="54" t="s">
        <v>5</v>
      </c>
      <c r="C186" s="54">
        <v>0</v>
      </c>
      <c r="D186" s="54">
        <v>0</v>
      </c>
      <c r="E186" s="54">
        <v>0</v>
      </c>
      <c r="F186" s="54">
        <v>0</v>
      </c>
      <c r="G186" s="54">
        <v>10</v>
      </c>
      <c r="H186" s="54">
        <v>0</v>
      </c>
      <c r="I186" s="54">
        <v>31</v>
      </c>
      <c r="J186" s="54">
        <v>18</v>
      </c>
      <c r="K186" s="54">
        <v>3</v>
      </c>
      <c r="L186" s="54">
        <v>9</v>
      </c>
      <c r="M186" s="54">
        <v>3</v>
      </c>
      <c r="N186" s="54">
        <v>9</v>
      </c>
      <c r="O186" s="54">
        <v>5</v>
      </c>
      <c r="P186" s="54">
        <v>2</v>
      </c>
      <c r="Q186" s="54">
        <v>0</v>
      </c>
      <c r="R186" s="54">
        <v>0</v>
      </c>
      <c r="S186" s="54">
        <v>90</v>
      </c>
    </row>
    <row r="187" spans="1:54" x14ac:dyDescent="0.25">
      <c r="B187" s="54" t="s">
        <v>6</v>
      </c>
      <c r="C187" s="54">
        <v>0</v>
      </c>
      <c r="D187" s="54">
        <v>0</v>
      </c>
      <c r="E187" s="54">
        <v>0</v>
      </c>
      <c r="F187" s="54">
        <v>50</v>
      </c>
      <c r="G187" s="54">
        <v>0</v>
      </c>
      <c r="H187" s="54">
        <v>3</v>
      </c>
      <c r="I187" s="54">
        <v>3</v>
      </c>
      <c r="J187" s="54">
        <v>2</v>
      </c>
      <c r="K187" s="54">
        <v>4</v>
      </c>
      <c r="L187" s="54">
        <v>2</v>
      </c>
      <c r="M187" s="54">
        <v>10</v>
      </c>
      <c r="N187" s="54">
        <v>15</v>
      </c>
      <c r="O187" s="54">
        <v>0</v>
      </c>
      <c r="P187" s="54">
        <v>0</v>
      </c>
      <c r="Q187" s="54">
        <v>0</v>
      </c>
      <c r="R187" s="54">
        <v>0</v>
      </c>
      <c r="S187" s="54">
        <v>89</v>
      </c>
    </row>
    <row r="188" spans="1:54" x14ac:dyDescent="0.25">
      <c r="B188" s="54" t="s">
        <v>7</v>
      </c>
      <c r="C188" s="54">
        <v>18</v>
      </c>
      <c r="D188" s="54">
        <v>0</v>
      </c>
      <c r="E188" s="54">
        <v>0</v>
      </c>
      <c r="F188" s="54">
        <v>22</v>
      </c>
      <c r="G188" s="54">
        <v>13</v>
      </c>
      <c r="H188" s="54">
        <v>2</v>
      </c>
      <c r="I188" s="54">
        <v>0</v>
      </c>
      <c r="J188" s="54">
        <v>1</v>
      </c>
      <c r="K188" s="54">
        <v>6</v>
      </c>
      <c r="L188" s="54">
        <v>3</v>
      </c>
      <c r="M188" s="54">
        <v>25</v>
      </c>
      <c r="N188" s="54">
        <v>0</v>
      </c>
      <c r="O188" s="54">
        <v>0</v>
      </c>
      <c r="P188" s="54">
        <v>0</v>
      </c>
      <c r="Q188" s="54">
        <v>0</v>
      </c>
      <c r="R188" s="54">
        <v>0</v>
      </c>
      <c r="S188" s="54">
        <v>90</v>
      </c>
    </row>
    <row r="189" spans="1:54" x14ac:dyDescent="0.25">
      <c r="B189" s="54" t="s">
        <v>8</v>
      </c>
      <c r="C189" s="54">
        <v>0</v>
      </c>
      <c r="D189" s="54">
        <v>0</v>
      </c>
      <c r="E189" s="54">
        <v>0</v>
      </c>
      <c r="F189" s="54">
        <v>34</v>
      </c>
      <c r="G189" s="54">
        <v>0</v>
      </c>
      <c r="H189" s="54">
        <v>18</v>
      </c>
      <c r="I189" s="54">
        <v>4</v>
      </c>
      <c r="J189" s="54">
        <v>2</v>
      </c>
      <c r="K189" s="54">
        <v>4</v>
      </c>
      <c r="L189" s="54">
        <v>4</v>
      </c>
      <c r="M189" s="54">
        <v>4</v>
      </c>
      <c r="N189" s="54">
        <v>6</v>
      </c>
      <c r="O189" s="54">
        <v>14</v>
      </c>
      <c r="P189" s="54">
        <v>0</v>
      </c>
      <c r="Q189" s="54">
        <v>0</v>
      </c>
      <c r="R189" s="54">
        <v>0</v>
      </c>
      <c r="S189" s="54">
        <v>90</v>
      </c>
    </row>
    <row r="190" spans="1:54" x14ac:dyDescent="0.25">
      <c r="B190" s="54" t="s">
        <v>9</v>
      </c>
      <c r="C190" s="54">
        <v>0</v>
      </c>
      <c r="D190" s="54">
        <v>0</v>
      </c>
      <c r="E190" s="54">
        <v>0</v>
      </c>
      <c r="F190" s="54">
        <v>1</v>
      </c>
      <c r="G190" s="54">
        <v>0</v>
      </c>
      <c r="H190" s="54">
        <v>0</v>
      </c>
      <c r="I190" s="54">
        <v>4</v>
      </c>
      <c r="J190" s="54">
        <v>27</v>
      </c>
      <c r="K190" s="54">
        <v>18</v>
      </c>
      <c r="L190" s="54">
        <v>2</v>
      </c>
      <c r="M190" s="54">
        <v>4</v>
      </c>
      <c r="N190" s="54">
        <v>4</v>
      </c>
      <c r="O190" s="54">
        <v>30</v>
      </c>
      <c r="P190" s="54">
        <v>0</v>
      </c>
      <c r="Q190" s="54">
        <v>0</v>
      </c>
      <c r="R190" s="54">
        <v>0</v>
      </c>
      <c r="S190" s="54">
        <v>90</v>
      </c>
    </row>
    <row r="191" spans="1:54" x14ac:dyDescent="0.25">
      <c r="B191" s="54" t="s">
        <v>10</v>
      </c>
      <c r="C191" s="54">
        <v>0</v>
      </c>
      <c r="D191" s="54">
        <v>0</v>
      </c>
      <c r="E191" s="54">
        <v>13</v>
      </c>
      <c r="F191" s="54">
        <v>0</v>
      </c>
      <c r="G191" s="54">
        <v>20</v>
      </c>
      <c r="H191" s="54">
        <v>18</v>
      </c>
      <c r="I191" s="54">
        <v>29</v>
      </c>
      <c r="J191" s="54">
        <v>10</v>
      </c>
      <c r="K191" s="54">
        <v>0</v>
      </c>
      <c r="L191" s="54">
        <v>0</v>
      </c>
      <c r="M191" s="54">
        <v>0</v>
      </c>
      <c r="N191" s="54">
        <v>0</v>
      </c>
      <c r="O191" s="54">
        <v>0</v>
      </c>
      <c r="P191" s="54">
        <v>0</v>
      </c>
      <c r="Q191" s="54">
        <v>0</v>
      </c>
      <c r="R191" s="54">
        <v>0</v>
      </c>
      <c r="S191" s="54">
        <v>90</v>
      </c>
    </row>
    <row r="192" spans="1:54" x14ac:dyDescent="0.25">
      <c r="B192" s="54" t="s">
        <v>11</v>
      </c>
      <c r="C192" s="54">
        <v>0</v>
      </c>
      <c r="D192" s="54">
        <v>0</v>
      </c>
      <c r="E192" s="54">
        <v>88</v>
      </c>
      <c r="F192" s="54">
        <v>0</v>
      </c>
      <c r="G192" s="54">
        <v>2</v>
      </c>
      <c r="H192" s="54">
        <v>0</v>
      </c>
      <c r="I192" s="54">
        <v>0</v>
      </c>
      <c r="J192" s="54">
        <v>0</v>
      </c>
      <c r="K192" s="54">
        <v>0</v>
      </c>
      <c r="L192" s="54">
        <v>0</v>
      </c>
      <c r="M192" s="54">
        <v>0</v>
      </c>
      <c r="N192" s="54">
        <v>0</v>
      </c>
      <c r="O192" s="54">
        <v>0</v>
      </c>
      <c r="P192" s="54">
        <v>0</v>
      </c>
      <c r="Q192" s="54">
        <v>0</v>
      </c>
      <c r="R192" s="54">
        <v>0</v>
      </c>
      <c r="S192" s="54">
        <v>90</v>
      </c>
    </row>
    <row r="193" spans="1:54" x14ac:dyDescent="0.25">
      <c r="B193" s="54" t="s">
        <v>12</v>
      </c>
      <c r="C193" s="54">
        <v>1</v>
      </c>
      <c r="D193" s="54">
        <v>0</v>
      </c>
      <c r="E193" s="54">
        <v>0</v>
      </c>
      <c r="F193" s="54">
        <v>2</v>
      </c>
      <c r="G193" s="54">
        <v>13</v>
      </c>
      <c r="H193" s="54">
        <v>55</v>
      </c>
      <c r="I193" s="54">
        <v>12</v>
      </c>
      <c r="J193" s="54">
        <v>1</v>
      </c>
      <c r="K193" s="54">
        <v>1</v>
      </c>
      <c r="L193" s="54">
        <v>0</v>
      </c>
      <c r="M193" s="54">
        <v>2</v>
      </c>
      <c r="N193" s="54">
        <v>0</v>
      </c>
      <c r="O193" s="54">
        <v>0</v>
      </c>
      <c r="P193" s="54">
        <v>0</v>
      </c>
      <c r="Q193" s="54">
        <v>0</v>
      </c>
      <c r="R193" s="54">
        <v>0</v>
      </c>
      <c r="S193" s="54">
        <v>87</v>
      </c>
    </row>
    <row r="194" spans="1:54" x14ac:dyDescent="0.25">
      <c r="B194" s="54" t="s">
        <v>13</v>
      </c>
      <c r="C194" s="54">
        <v>0</v>
      </c>
      <c r="D194" s="54">
        <v>0</v>
      </c>
      <c r="E194" s="54">
        <v>0</v>
      </c>
      <c r="F194" s="54">
        <v>0</v>
      </c>
      <c r="G194" s="54">
        <v>20</v>
      </c>
      <c r="H194" s="54">
        <v>0</v>
      </c>
      <c r="I194" s="54">
        <v>40</v>
      </c>
      <c r="J194" s="54">
        <v>18</v>
      </c>
      <c r="K194" s="54">
        <v>2</v>
      </c>
      <c r="L194" s="54">
        <v>4</v>
      </c>
      <c r="M194" s="54">
        <v>1</v>
      </c>
      <c r="N194" s="54">
        <v>0</v>
      </c>
      <c r="O194" s="54">
        <v>1</v>
      </c>
      <c r="P194" s="54">
        <v>0</v>
      </c>
      <c r="Q194" s="54">
        <v>0</v>
      </c>
      <c r="R194" s="54">
        <v>0</v>
      </c>
      <c r="S194" s="54">
        <v>86</v>
      </c>
    </row>
    <row r="195" spans="1:54" x14ac:dyDescent="0.25">
      <c r="B195" s="54" t="s">
        <v>14</v>
      </c>
      <c r="C195" s="54">
        <v>0</v>
      </c>
      <c r="D195" s="54">
        <v>0</v>
      </c>
      <c r="E195" s="54">
        <v>9</v>
      </c>
      <c r="F195" s="54">
        <v>0</v>
      </c>
      <c r="G195" s="54">
        <v>52</v>
      </c>
      <c r="H195" s="54">
        <v>18</v>
      </c>
      <c r="I195" s="54">
        <v>0</v>
      </c>
      <c r="J195" s="54">
        <v>4</v>
      </c>
      <c r="K195" s="54">
        <v>1</v>
      </c>
      <c r="L195" s="54">
        <v>1</v>
      </c>
      <c r="M195" s="54">
        <v>2</v>
      </c>
      <c r="N195" s="54">
        <v>0</v>
      </c>
      <c r="O195" s="54">
        <v>0</v>
      </c>
      <c r="P195" s="54">
        <v>0</v>
      </c>
      <c r="Q195" s="54">
        <v>0</v>
      </c>
      <c r="R195" s="54">
        <v>0</v>
      </c>
      <c r="S195" s="54">
        <v>87</v>
      </c>
    </row>
    <row r="196" spans="1:54" x14ac:dyDescent="0.25">
      <c r="B196" s="54" t="s">
        <v>15</v>
      </c>
      <c r="C196" s="54">
        <v>0</v>
      </c>
      <c r="D196" s="54">
        <v>0</v>
      </c>
      <c r="E196" s="54">
        <v>3</v>
      </c>
      <c r="F196" s="54">
        <v>0</v>
      </c>
      <c r="G196" s="54">
        <v>31</v>
      </c>
      <c r="H196" s="54">
        <v>35</v>
      </c>
      <c r="I196" s="54">
        <v>3</v>
      </c>
      <c r="J196" s="54">
        <v>3</v>
      </c>
      <c r="K196" s="54">
        <v>1</v>
      </c>
      <c r="L196" s="54">
        <v>0</v>
      </c>
      <c r="M196" s="54">
        <v>1</v>
      </c>
      <c r="N196" s="54">
        <v>2</v>
      </c>
      <c r="O196" s="54">
        <v>0</v>
      </c>
      <c r="P196" s="54">
        <v>0</v>
      </c>
      <c r="Q196" s="54">
        <v>0</v>
      </c>
      <c r="R196" s="54">
        <v>0</v>
      </c>
      <c r="S196" s="54">
        <v>79</v>
      </c>
    </row>
    <row r="197" spans="1:54" x14ac:dyDescent="0.25">
      <c r="B197" s="54" t="s">
        <v>16</v>
      </c>
      <c r="C197" s="54">
        <v>0</v>
      </c>
      <c r="D197" s="54">
        <v>0</v>
      </c>
      <c r="E197" s="54">
        <v>0</v>
      </c>
      <c r="F197" s="54">
        <v>0</v>
      </c>
      <c r="G197" s="54">
        <v>0</v>
      </c>
      <c r="H197" s="54">
        <v>51</v>
      </c>
      <c r="I197" s="54">
        <v>0</v>
      </c>
      <c r="J197" s="54">
        <v>18</v>
      </c>
      <c r="K197" s="54">
        <v>9</v>
      </c>
      <c r="L197" s="54">
        <v>5</v>
      </c>
      <c r="M197" s="54">
        <v>1</v>
      </c>
      <c r="N197" s="54">
        <v>2</v>
      </c>
      <c r="O197" s="54">
        <v>1</v>
      </c>
      <c r="P197" s="54">
        <v>1</v>
      </c>
      <c r="Q197" s="54">
        <v>2</v>
      </c>
      <c r="R197" s="54">
        <v>0</v>
      </c>
      <c r="S197" s="54">
        <v>90</v>
      </c>
    </row>
    <row r="198" spans="1:54" x14ac:dyDescent="0.25">
      <c r="B198" s="54" t="s">
        <v>17</v>
      </c>
      <c r="C198" s="54">
        <v>0</v>
      </c>
      <c r="D198" s="54">
        <v>0</v>
      </c>
      <c r="E198" s="54">
        <v>74</v>
      </c>
      <c r="F198" s="54">
        <v>0</v>
      </c>
      <c r="G198" s="54">
        <v>1</v>
      </c>
      <c r="H198" s="54">
        <v>0</v>
      </c>
      <c r="I198" s="54">
        <v>0</v>
      </c>
      <c r="J198" s="54">
        <v>2</v>
      </c>
      <c r="K198" s="54">
        <v>2</v>
      </c>
      <c r="L198" s="54">
        <v>1</v>
      </c>
      <c r="M198" s="54">
        <v>0</v>
      </c>
      <c r="N198" s="54">
        <v>10</v>
      </c>
      <c r="O198" s="54">
        <v>0</v>
      </c>
      <c r="P198" s="54">
        <v>0</v>
      </c>
      <c r="Q198" s="54">
        <v>0</v>
      </c>
      <c r="R198" s="54">
        <v>0</v>
      </c>
      <c r="S198" s="54">
        <v>90</v>
      </c>
    </row>
    <row r="199" spans="1:54" x14ac:dyDescent="0.25">
      <c r="B199" s="54" t="s">
        <v>18</v>
      </c>
      <c r="C199" s="54">
        <v>48</v>
      </c>
      <c r="D199" s="54">
        <v>0</v>
      </c>
      <c r="E199" s="54">
        <v>13</v>
      </c>
      <c r="F199" s="54">
        <v>7</v>
      </c>
      <c r="G199" s="54">
        <v>7</v>
      </c>
      <c r="H199" s="54">
        <v>10</v>
      </c>
      <c r="I199" s="54">
        <v>5</v>
      </c>
      <c r="J199" s="54">
        <v>0</v>
      </c>
      <c r="K199" s="54">
        <v>0</v>
      </c>
      <c r="L199" s="54">
        <v>0</v>
      </c>
      <c r="M199" s="54">
        <v>0</v>
      </c>
      <c r="N199" s="54">
        <v>0</v>
      </c>
      <c r="O199" s="54">
        <v>0</v>
      </c>
      <c r="P199" s="54">
        <v>0</v>
      </c>
      <c r="Q199" s="54">
        <v>0</v>
      </c>
      <c r="R199" s="54">
        <v>0</v>
      </c>
      <c r="S199" s="54">
        <v>90</v>
      </c>
    </row>
    <row r="200" spans="1:54" x14ac:dyDescent="0.25">
      <c r="B200" s="54" t="s">
        <v>19</v>
      </c>
      <c r="C200" s="54">
        <v>50</v>
      </c>
      <c r="D200" s="54">
        <v>0</v>
      </c>
      <c r="E200" s="54">
        <v>0</v>
      </c>
      <c r="F200" s="54">
        <v>13</v>
      </c>
      <c r="G200" s="54">
        <v>9</v>
      </c>
      <c r="H200" s="54">
        <v>10</v>
      </c>
      <c r="I200" s="54">
        <v>4</v>
      </c>
      <c r="J200" s="54">
        <v>4</v>
      </c>
      <c r="K200" s="54">
        <v>0</v>
      </c>
      <c r="L200" s="54">
        <v>0</v>
      </c>
      <c r="M200" s="54">
        <v>0</v>
      </c>
      <c r="N200" s="54">
        <v>0</v>
      </c>
      <c r="O200" s="54">
        <v>0</v>
      </c>
      <c r="P200" s="54">
        <v>0</v>
      </c>
      <c r="Q200" s="54">
        <v>0</v>
      </c>
      <c r="R200" s="54">
        <v>0</v>
      </c>
      <c r="S200" s="54">
        <v>90</v>
      </c>
    </row>
    <row r="201" spans="1:54" x14ac:dyDescent="0.25">
      <c r="B201" s="54" t="s">
        <v>20</v>
      </c>
      <c r="C201" s="54">
        <v>2</v>
      </c>
      <c r="D201" s="54">
        <v>0</v>
      </c>
      <c r="E201" s="54">
        <v>7</v>
      </c>
      <c r="F201" s="54">
        <v>38</v>
      </c>
      <c r="G201" s="54">
        <v>10</v>
      </c>
      <c r="H201" s="54">
        <v>15</v>
      </c>
      <c r="I201" s="54">
        <v>10</v>
      </c>
      <c r="J201" s="54">
        <v>2</v>
      </c>
      <c r="K201" s="54">
        <v>6</v>
      </c>
      <c r="L201" s="54">
        <v>0</v>
      </c>
      <c r="M201" s="54">
        <v>0</v>
      </c>
      <c r="N201" s="54">
        <v>0</v>
      </c>
      <c r="O201" s="54">
        <v>0</v>
      </c>
      <c r="P201" s="54">
        <v>0</v>
      </c>
      <c r="Q201" s="54">
        <v>0</v>
      </c>
      <c r="R201" s="54">
        <v>0</v>
      </c>
      <c r="S201" s="54">
        <v>90</v>
      </c>
    </row>
    <row r="202" spans="1:54" x14ac:dyDescent="0.25">
      <c r="B202" s="54" t="s">
        <v>21</v>
      </c>
      <c r="C202" s="54">
        <v>0</v>
      </c>
      <c r="D202" s="54">
        <v>0</v>
      </c>
      <c r="E202" s="54">
        <v>2</v>
      </c>
      <c r="F202" s="54">
        <v>0</v>
      </c>
      <c r="G202" s="54">
        <v>2</v>
      </c>
      <c r="H202" s="54">
        <v>3</v>
      </c>
      <c r="I202" s="54">
        <v>37</v>
      </c>
      <c r="J202" s="54">
        <v>26</v>
      </c>
      <c r="K202" s="54">
        <v>7</v>
      </c>
      <c r="L202" s="54">
        <v>7</v>
      </c>
      <c r="M202" s="54">
        <v>6</v>
      </c>
      <c r="N202" s="54">
        <v>0</v>
      </c>
      <c r="O202" s="54">
        <v>0</v>
      </c>
      <c r="P202" s="54">
        <v>0</v>
      </c>
      <c r="Q202" s="54">
        <v>0</v>
      </c>
      <c r="R202" s="54">
        <v>0</v>
      </c>
      <c r="S202" s="54">
        <v>90</v>
      </c>
    </row>
    <row r="203" spans="1:54" x14ac:dyDescent="0.25">
      <c r="B203" s="54" t="s">
        <v>22</v>
      </c>
      <c r="C203" s="54">
        <v>12</v>
      </c>
      <c r="D203" s="54">
        <v>0</v>
      </c>
      <c r="E203" s="54">
        <v>0</v>
      </c>
      <c r="F203" s="54">
        <v>48</v>
      </c>
      <c r="G203" s="54">
        <v>16</v>
      </c>
      <c r="H203" s="54">
        <v>10</v>
      </c>
      <c r="I203" s="54">
        <v>3</v>
      </c>
      <c r="J203" s="54">
        <v>0</v>
      </c>
      <c r="K203" s="54">
        <v>0</v>
      </c>
      <c r="L203" s="54">
        <v>1</v>
      </c>
      <c r="M203" s="54">
        <v>0</v>
      </c>
      <c r="N203" s="54">
        <v>0</v>
      </c>
      <c r="O203" s="54">
        <v>0</v>
      </c>
      <c r="P203" s="54">
        <v>0</v>
      </c>
      <c r="Q203" s="54">
        <v>0</v>
      </c>
      <c r="R203" s="54">
        <v>0</v>
      </c>
      <c r="S203" s="54">
        <v>90</v>
      </c>
    </row>
    <row r="204" spans="1:54" x14ac:dyDescent="0.25">
      <c r="B204" s="54" t="s">
        <v>90</v>
      </c>
      <c r="C204" s="54">
        <v>0</v>
      </c>
      <c r="D204" s="54">
        <v>0</v>
      </c>
      <c r="E204" s="54">
        <v>0</v>
      </c>
      <c r="F204" s="54">
        <v>0</v>
      </c>
      <c r="G204" s="54">
        <v>0</v>
      </c>
      <c r="H204" s="54">
        <v>3</v>
      </c>
      <c r="I204" s="54">
        <v>0</v>
      </c>
      <c r="J204" s="54">
        <v>8</v>
      </c>
      <c r="K204" s="54">
        <v>52</v>
      </c>
      <c r="L204" s="54">
        <v>26</v>
      </c>
      <c r="M204" s="54">
        <v>1</v>
      </c>
      <c r="N204" s="54">
        <v>0</v>
      </c>
      <c r="O204" s="54">
        <v>0</v>
      </c>
      <c r="P204" s="54">
        <v>0</v>
      </c>
      <c r="Q204" s="54">
        <v>0</v>
      </c>
      <c r="R204" s="54">
        <v>0</v>
      </c>
      <c r="S204" s="54">
        <v>90</v>
      </c>
    </row>
    <row r="205" spans="1:54" x14ac:dyDescent="0.25">
      <c r="B205" s="54" t="s">
        <v>177</v>
      </c>
      <c r="C205" s="54">
        <v>5</v>
      </c>
      <c r="D205" s="54">
        <v>0</v>
      </c>
      <c r="E205" s="54">
        <v>0</v>
      </c>
      <c r="F205" s="54">
        <v>24</v>
      </c>
      <c r="G205" s="54">
        <v>21</v>
      </c>
      <c r="H205" s="54">
        <v>9</v>
      </c>
      <c r="I205" s="54">
        <v>8</v>
      </c>
      <c r="J205" s="54">
        <v>2</v>
      </c>
      <c r="K205" s="54">
        <v>1</v>
      </c>
      <c r="L205" s="54">
        <v>1</v>
      </c>
      <c r="M205" s="54">
        <v>16</v>
      </c>
      <c r="N205" s="54">
        <v>0</v>
      </c>
      <c r="O205" s="54">
        <v>0</v>
      </c>
      <c r="P205" s="54">
        <v>0</v>
      </c>
      <c r="Q205" s="54">
        <v>0</v>
      </c>
      <c r="R205" s="54">
        <v>0</v>
      </c>
      <c r="S205" s="54">
        <v>87</v>
      </c>
    </row>
    <row r="206" spans="1:54" x14ac:dyDescent="0.25">
      <c r="B206" s="54" t="s">
        <v>96</v>
      </c>
      <c r="C206" s="54">
        <v>0</v>
      </c>
      <c r="D206" s="54">
        <v>0</v>
      </c>
      <c r="E206" s="54">
        <v>0</v>
      </c>
      <c r="F206" s="54">
        <v>76</v>
      </c>
      <c r="G206" s="54">
        <v>0</v>
      </c>
      <c r="H206" s="54">
        <v>7</v>
      </c>
      <c r="I206" s="54">
        <v>4</v>
      </c>
      <c r="J206" s="54">
        <v>0</v>
      </c>
      <c r="K206" s="54">
        <v>2</v>
      </c>
      <c r="L206" s="54">
        <v>1</v>
      </c>
      <c r="M206" s="54">
        <v>0</v>
      </c>
      <c r="N206" s="54">
        <v>0</v>
      </c>
      <c r="O206" s="54">
        <v>0</v>
      </c>
      <c r="P206" s="54">
        <v>0</v>
      </c>
      <c r="Q206" s="54">
        <v>0</v>
      </c>
      <c r="R206" s="54">
        <v>0</v>
      </c>
      <c r="S206" s="54">
        <v>90</v>
      </c>
    </row>
    <row r="207" spans="1:54" s="54" customFormat="1" x14ac:dyDescent="0.25">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row>
    <row r="208" spans="1:54" x14ac:dyDescent="0.25">
      <c r="A208" t="s">
        <v>98</v>
      </c>
    </row>
    <row r="209" spans="2:19" x14ac:dyDescent="0.25">
      <c r="B209" s="54" t="s">
        <v>0</v>
      </c>
      <c r="C209" s="54">
        <v>3.125E-2</v>
      </c>
      <c r="D209" s="54">
        <v>3.1300000000000001E-2</v>
      </c>
      <c r="E209" s="54">
        <v>6.25E-2</v>
      </c>
      <c r="F209" s="54">
        <v>0.125</v>
      </c>
      <c r="G209" s="54">
        <v>0.25</v>
      </c>
      <c r="H209" s="54">
        <v>0.5</v>
      </c>
      <c r="I209" s="54">
        <v>1</v>
      </c>
      <c r="J209" s="54">
        <v>2</v>
      </c>
      <c r="K209" s="54">
        <v>4</v>
      </c>
      <c r="L209" s="54">
        <v>8</v>
      </c>
      <c r="M209" s="54">
        <v>16</v>
      </c>
      <c r="N209" s="54">
        <v>32</v>
      </c>
      <c r="O209" s="54">
        <v>64</v>
      </c>
      <c r="P209" s="54">
        <v>128</v>
      </c>
      <c r="Q209" s="54">
        <v>256</v>
      </c>
      <c r="R209" s="54">
        <v>512</v>
      </c>
      <c r="S209" s="54" t="s">
        <v>1</v>
      </c>
    </row>
    <row r="210" spans="2:19" x14ac:dyDescent="0.25">
      <c r="B210" s="54" t="s">
        <v>2</v>
      </c>
      <c r="C210" s="54">
        <v>0</v>
      </c>
      <c r="D210" s="54">
        <v>0</v>
      </c>
      <c r="E210" s="54">
        <v>0</v>
      </c>
      <c r="F210" s="54">
        <v>0</v>
      </c>
      <c r="G210" s="54">
        <v>0</v>
      </c>
      <c r="H210" s="54">
        <v>0</v>
      </c>
      <c r="I210" s="54">
        <v>0</v>
      </c>
      <c r="J210" s="54">
        <v>0</v>
      </c>
      <c r="K210" s="54">
        <v>0</v>
      </c>
      <c r="L210" s="54">
        <v>3</v>
      </c>
      <c r="M210" s="54">
        <v>10</v>
      </c>
      <c r="N210" s="54">
        <v>64</v>
      </c>
      <c r="O210" s="54">
        <v>54</v>
      </c>
      <c r="P210" s="54">
        <v>0</v>
      </c>
      <c r="Q210" s="54">
        <v>0</v>
      </c>
      <c r="R210" s="54">
        <v>0</v>
      </c>
      <c r="S210" s="54">
        <v>131</v>
      </c>
    </row>
    <row r="211" spans="2:19" x14ac:dyDescent="0.25">
      <c r="B211" s="54" t="s">
        <v>3</v>
      </c>
      <c r="C211" s="54">
        <v>0</v>
      </c>
      <c r="D211" s="54">
        <v>0</v>
      </c>
      <c r="E211" s="54">
        <v>0</v>
      </c>
      <c r="F211" s="54">
        <v>1</v>
      </c>
      <c r="G211" s="54">
        <v>0</v>
      </c>
      <c r="H211" s="54">
        <v>8</v>
      </c>
      <c r="I211" s="54">
        <v>48</v>
      </c>
      <c r="J211" s="54">
        <v>41</v>
      </c>
      <c r="K211" s="54">
        <v>18</v>
      </c>
      <c r="L211" s="54">
        <v>5</v>
      </c>
      <c r="M211" s="54">
        <v>2</v>
      </c>
      <c r="N211" s="54">
        <v>3</v>
      </c>
      <c r="O211" s="54">
        <v>5</v>
      </c>
      <c r="P211" s="54">
        <v>0</v>
      </c>
      <c r="Q211" s="54">
        <v>0</v>
      </c>
      <c r="R211" s="54">
        <v>0</v>
      </c>
      <c r="S211" s="54">
        <v>131</v>
      </c>
    </row>
    <row r="212" spans="2:19" x14ac:dyDescent="0.25">
      <c r="B212" s="54" t="s">
        <v>4</v>
      </c>
      <c r="C212" s="54">
        <v>0</v>
      </c>
      <c r="D212" s="54">
        <v>0</v>
      </c>
      <c r="E212" s="54">
        <v>0</v>
      </c>
      <c r="F212" s="54">
        <v>0</v>
      </c>
      <c r="G212" s="54">
        <v>1</v>
      </c>
      <c r="H212" s="54">
        <v>0</v>
      </c>
      <c r="I212" s="54">
        <v>2</v>
      </c>
      <c r="J212" s="54">
        <v>9</v>
      </c>
      <c r="K212" s="54">
        <v>30</v>
      </c>
      <c r="L212" s="54">
        <v>43</v>
      </c>
      <c r="M212" s="54">
        <v>26</v>
      </c>
      <c r="N212" s="54">
        <v>6</v>
      </c>
      <c r="O212" s="54">
        <v>7</v>
      </c>
      <c r="P212" s="54">
        <v>7</v>
      </c>
      <c r="Q212" s="54">
        <v>0</v>
      </c>
      <c r="R212" s="54">
        <v>0</v>
      </c>
      <c r="S212" s="54">
        <v>131</v>
      </c>
    </row>
    <row r="213" spans="2:19" x14ac:dyDescent="0.25">
      <c r="B213" s="54" t="s">
        <v>5</v>
      </c>
      <c r="C213" s="54">
        <v>0</v>
      </c>
      <c r="D213" s="54">
        <v>0</v>
      </c>
      <c r="E213" s="54">
        <v>0</v>
      </c>
      <c r="F213" s="54">
        <v>0</v>
      </c>
      <c r="G213" s="54">
        <v>4</v>
      </c>
      <c r="H213" s="54">
        <v>0</v>
      </c>
      <c r="I213" s="54">
        <v>56</v>
      </c>
      <c r="J213" s="54">
        <v>42</v>
      </c>
      <c r="K213" s="54">
        <v>12</v>
      </c>
      <c r="L213" s="54">
        <v>11</v>
      </c>
      <c r="M213" s="54">
        <v>3</v>
      </c>
      <c r="N213" s="54">
        <v>0</v>
      </c>
      <c r="O213" s="54">
        <v>1</v>
      </c>
      <c r="P213" s="54">
        <v>2</v>
      </c>
      <c r="Q213" s="54">
        <v>0</v>
      </c>
      <c r="R213" s="54">
        <v>0</v>
      </c>
      <c r="S213" s="54">
        <v>131</v>
      </c>
    </row>
    <row r="214" spans="2:19" x14ac:dyDescent="0.25">
      <c r="B214" s="54" t="s">
        <v>6</v>
      </c>
      <c r="C214" s="54">
        <v>0</v>
      </c>
      <c r="D214" s="54">
        <v>0</v>
      </c>
      <c r="E214" s="54">
        <v>0</v>
      </c>
      <c r="F214" s="54">
        <v>122</v>
      </c>
      <c r="G214" s="54">
        <v>0</v>
      </c>
      <c r="H214" s="54">
        <v>2</v>
      </c>
      <c r="I214" s="54">
        <v>0</v>
      </c>
      <c r="J214" s="54">
        <v>1</v>
      </c>
      <c r="K214" s="54">
        <v>1</v>
      </c>
      <c r="L214" s="54">
        <v>0</v>
      </c>
      <c r="M214" s="54">
        <v>2</v>
      </c>
      <c r="N214" s="54">
        <v>3</v>
      </c>
      <c r="O214" s="54">
        <v>0</v>
      </c>
      <c r="P214" s="54">
        <v>0</v>
      </c>
      <c r="Q214" s="54">
        <v>0</v>
      </c>
      <c r="R214" s="54">
        <v>0</v>
      </c>
      <c r="S214" s="54">
        <v>131</v>
      </c>
    </row>
    <row r="215" spans="2:19" x14ac:dyDescent="0.25">
      <c r="B215" s="54" t="s">
        <v>7</v>
      </c>
      <c r="C215" s="54">
        <v>90</v>
      </c>
      <c r="D215" s="54">
        <v>0</v>
      </c>
      <c r="E215" s="54">
        <v>0</v>
      </c>
      <c r="F215" s="54">
        <v>19</v>
      </c>
      <c r="G215" s="54">
        <v>11</v>
      </c>
      <c r="H215" s="54">
        <v>1</v>
      </c>
      <c r="I215" s="54">
        <v>2</v>
      </c>
      <c r="J215" s="54">
        <v>1</v>
      </c>
      <c r="K215" s="54">
        <v>1</v>
      </c>
      <c r="L215" s="54">
        <v>2</v>
      </c>
      <c r="M215" s="54">
        <v>4</v>
      </c>
      <c r="N215" s="54">
        <v>0</v>
      </c>
      <c r="O215" s="54">
        <v>0</v>
      </c>
      <c r="P215" s="54">
        <v>0</v>
      </c>
      <c r="Q215" s="54">
        <v>0</v>
      </c>
      <c r="R215" s="54">
        <v>0</v>
      </c>
      <c r="S215" s="54">
        <v>131</v>
      </c>
    </row>
    <row r="216" spans="2:19" x14ac:dyDescent="0.25">
      <c r="B216" s="54" t="s">
        <v>8</v>
      </c>
      <c r="C216" s="54">
        <v>0</v>
      </c>
      <c r="D216" s="54">
        <v>0</v>
      </c>
      <c r="E216" s="54">
        <v>0</v>
      </c>
      <c r="F216" s="54">
        <v>111</v>
      </c>
      <c r="G216" s="54">
        <v>0</v>
      </c>
      <c r="H216" s="54">
        <v>11</v>
      </c>
      <c r="I216" s="54">
        <v>3</v>
      </c>
      <c r="J216" s="54">
        <v>2</v>
      </c>
      <c r="K216" s="54">
        <v>0</v>
      </c>
      <c r="L216" s="54">
        <v>1</v>
      </c>
      <c r="M216" s="54">
        <v>0</v>
      </c>
      <c r="N216" s="54">
        <v>1</v>
      </c>
      <c r="O216" s="54">
        <v>2</v>
      </c>
      <c r="P216" s="54">
        <v>0</v>
      </c>
      <c r="Q216" s="54">
        <v>0</v>
      </c>
      <c r="R216" s="54">
        <v>0</v>
      </c>
      <c r="S216" s="54">
        <v>131</v>
      </c>
    </row>
    <row r="217" spans="2:19" x14ac:dyDescent="0.25">
      <c r="B217" s="54" t="s">
        <v>9</v>
      </c>
      <c r="C217" s="54">
        <v>0</v>
      </c>
      <c r="D217" s="54">
        <v>0</v>
      </c>
      <c r="E217" s="54">
        <v>0</v>
      </c>
      <c r="F217" s="54">
        <v>0</v>
      </c>
      <c r="G217" s="54">
        <v>0</v>
      </c>
      <c r="H217" s="54">
        <v>0</v>
      </c>
      <c r="I217" s="54">
        <v>0</v>
      </c>
      <c r="J217" s="54">
        <v>40</v>
      </c>
      <c r="K217" s="54">
        <v>47</v>
      </c>
      <c r="L217" s="54">
        <v>17</v>
      </c>
      <c r="M217" s="54">
        <v>15</v>
      </c>
      <c r="N217" s="54">
        <v>6</v>
      </c>
      <c r="O217" s="54">
        <v>6</v>
      </c>
      <c r="P217" s="54">
        <v>0</v>
      </c>
      <c r="Q217" s="54">
        <v>0</v>
      </c>
      <c r="R217" s="54">
        <v>0</v>
      </c>
      <c r="S217" s="54">
        <v>131</v>
      </c>
    </row>
    <row r="218" spans="2:19" x14ac:dyDescent="0.25">
      <c r="B218" s="54" t="s">
        <v>10</v>
      </c>
      <c r="C218" s="54">
        <v>0</v>
      </c>
      <c r="D218" s="54">
        <v>0</v>
      </c>
      <c r="E218" s="54">
        <v>100</v>
      </c>
      <c r="F218" s="54">
        <v>0</v>
      </c>
      <c r="G218" s="54">
        <v>19</v>
      </c>
      <c r="H218" s="54">
        <v>5</v>
      </c>
      <c r="I218" s="54">
        <v>5</v>
      </c>
      <c r="J218" s="54">
        <v>1</v>
      </c>
      <c r="K218" s="54">
        <v>0</v>
      </c>
      <c r="L218" s="54">
        <v>1</v>
      </c>
      <c r="M218" s="54">
        <v>0</v>
      </c>
      <c r="N218" s="54">
        <v>0</v>
      </c>
      <c r="O218" s="54">
        <v>0</v>
      </c>
      <c r="P218" s="54">
        <v>0</v>
      </c>
      <c r="Q218" s="54">
        <v>0</v>
      </c>
      <c r="R218" s="54">
        <v>0</v>
      </c>
      <c r="S218" s="54">
        <v>131</v>
      </c>
    </row>
    <row r="219" spans="2:19" x14ac:dyDescent="0.25">
      <c r="B219" s="54" t="s">
        <v>11</v>
      </c>
      <c r="C219" s="54">
        <v>0</v>
      </c>
      <c r="D219" s="54">
        <v>0</v>
      </c>
      <c r="E219" s="54">
        <v>129</v>
      </c>
      <c r="F219" s="54">
        <v>0</v>
      </c>
      <c r="G219" s="54">
        <v>1</v>
      </c>
      <c r="H219" s="54">
        <v>0</v>
      </c>
      <c r="I219" s="54">
        <v>0</v>
      </c>
      <c r="J219" s="54">
        <v>1</v>
      </c>
      <c r="K219" s="54">
        <v>0</v>
      </c>
      <c r="L219" s="54">
        <v>0</v>
      </c>
      <c r="M219" s="54">
        <v>0</v>
      </c>
      <c r="N219" s="54">
        <v>0</v>
      </c>
      <c r="O219" s="54">
        <v>0</v>
      </c>
      <c r="P219" s="54">
        <v>0</v>
      </c>
      <c r="Q219" s="54">
        <v>0</v>
      </c>
      <c r="R219" s="54">
        <v>0</v>
      </c>
      <c r="S219" s="54">
        <v>131</v>
      </c>
    </row>
    <row r="220" spans="2:19" x14ac:dyDescent="0.25">
      <c r="B220" s="54" t="s">
        <v>12</v>
      </c>
      <c r="C220" s="54">
        <v>0</v>
      </c>
      <c r="D220" s="54">
        <v>0</v>
      </c>
      <c r="E220" s="54">
        <v>0</v>
      </c>
      <c r="F220" s="54">
        <v>27</v>
      </c>
      <c r="G220" s="54">
        <v>66</v>
      </c>
      <c r="H220" s="54">
        <v>25</v>
      </c>
      <c r="I220" s="54">
        <v>7</v>
      </c>
      <c r="J220" s="54">
        <v>3</v>
      </c>
      <c r="K220" s="54">
        <v>0</v>
      </c>
      <c r="L220" s="54">
        <v>0</v>
      </c>
      <c r="M220" s="54">
        <v>2</v>
      </c>
      <c r="N220" s="54">
        <v>0</v>
      </c>
      <c r="O220" s="54">
        <v>0</v>
      </c>
      <c r="P220" s="54">
        <v>0</v>
      </c>
      <c r="Q220" s="54">
        <v>0</v>
      </c>
      <c r="R220" s="54">
        <v>0</v>
      </c>
      <c r="S220" s="54">
        <v>130</v>
      </c>
    </row>
    <row r="221" spans="2:19" x14ac:dyDescent="0.25">
      <c r="B221" s="54" t="s">
        <v>13</v>
      </c>
      <c r="C221" s="54">
        <v>0</v>
      </c>
      <c r="D221" s="54">
        <v>0</v>
      </c>
      <c r="E221" s="54">
        <v>0</v>
      </c>
      <c r="F221" s="54">
        <v>0</v>
      </c>
      <c r="G221" s="54">
        <v>71</v>
      </c>
      <c r="H221" s="54">
        <v>0</v>
      </c>
      <c r="I221" s="54">
        <v>43</v>
      </c>
      <c r="J221" s="54">
        <v>9</v>
      </c>
      <c r="K221" s="54">
        <v>4</v>
      </c>
      <c r="L221" s="54">
        <v>2</v>
      </c>
      <c r="M221" s="54">
        <v>0</v>
      </c>
      <c r="N221" s="54">
        <v>0</v>
      </c>
      <c r="O221" s="54">
        <v>0</v>
      </c>
      <c r="P221" s="54">
        <v>1</v>
      </c>
      <c r="Q221" s="54">
        <v>0</v>
      </c>
      <c r="R221" s="54">
        <v>0</v>
      </c>
      <c r="S221" s="54">
        <v>130</v>
      </c>
    </row>
    <row r="222" spans="2:19" x14ac:dyDescent="0.25">
      <c r="B222" s="54" t="s">
        <v>14</v>
      </c>
      <c r="C222" s="54">
        <v>0</v>
      </c>
      <c r="D222" s="54">
        <v>0</v>
      </c>
      <c r="E222" s="54">
        <v>50</v>
      </c>
      <c r="F222" s="54">
        <v>0</v>
      </c>
      <c r="G222" s="54">
        <v>63</v>
      </c>
      <c r="H222" s="54">
        <v>6</v>
      </c>
      <c r="I222" s="54">
        <v>6</v>
      </c>
      <c r="J222" s="54">
        <v>4</v>
      </c>
      <c r="K222" s="54">
        <v>0</v>
      </c>
      <c r="L222" s="54">
        <v>1</v>
      </c>
      <c r="M222" s="54">
        <v>0</v>
      </c>
      <c r="N222" s="54">
        <v>0</v>
      </c>
      <c r="O222" s="54">
        <v>0</v>
      </c>
      <c r="P222" s="54">
        <v>0</v>
      </c>
      <c r="Q222" s="54">
        <v>0</v>
      </c>
      <c r="R222" s="54">
        <v>0</v>
      </c>
      <c r="S222" s="54">
        <v>130</v>
      </c>
    </row>
    <row r="223" spans="2:19" x14ac:dyDescent="0.25">
      <c r="B223" s="54" t="s">
        <v>15</v>
      </c>
      <c r="C223" s="54">
        <v>0</v>
      </c>
      <c r="D223" s="54">
        <v>0</v>
      </c>
      <c r="E223" s="54">
        <v>22</v>
      </c>
      <c r="F223" s="54">
        <v>0</v>
      </c>
      <c r="G223" s="54">
        <v>86</v>
      </c>
      <c r="H223" s="54">
        <v>9</v>
      </c>
      <c r="I223" s="54">
        <v>1</v>
      </c>
      <c r="J223" s="54">
        <v>6</v>
      </c>
      <c r="K223" s="54">
        <v>0</v>
      </c>
      <c r="L223" s="54">
        <v>1</v>
      </c>
      <c r="M223" s="54">
        <v>0</v>
      </c>
      <c r="N223" s="54">
        <v>0</v>
      </c>
      <c r="O223" s="54">
        <v>0</v>
      </c>
      <c r="P223" s="54">
        <v>0</v>
      </c>
      <c r="Q223" s="54">
        <v>0</v>
      </c>
      <c r="R223" s="54">
        <v>0</v>
      </c>
      <c r="S223" s="54">
        <v>125</v>
      </c>
    </row>
    <row r="224" spans="2:19" x14ac:dyDescent="0.25">
      <c r="B224" s="54" t="s">
        <v>16</v>
      </c>
      <c r="C224" s="54">
        <v>0</v>
      </c>
      <c r="D224" s="54">
        <v>0</v>
      </c>
      <c r="E224" s="54">
        <v>0</v>
      </c>
      <c r="F224" s="54">
        <v>0</v>
      </c>
      <c r="G224" s="54">
        <v>0</v>
      </c>
      <c r="H224" s="54">
        <v>70</v>
      </c>
      <c r="I224" s="54">
        <v>0</v>
      </c>
      <c r="J224" s="54">
        <v>34</v>
      </c>
      <c r="K224" s="54">
        <v>9</v>
      </c>
      <c r="L224" s="54">
        <v>10</v>
      </c>
      <c r="M224" s="54">
        <v>1</v>
      </c>
      <c r="N224" s="54">
        <v>3</v>
      </c>
      <c r="O224" s="54">
        <v>2</v>
      </c>
      <c r="P224" s="54">
        <v>1</v>
      </c>
      <c r="Q224" s="54">
        <v>1</v>
      </c>
      <c r="R224" s="54">
        <v>0</v>
      </c>
      <c r="S224" s="54">
        <v>131</v>
      </c>
    </row>
    <row r="225" spans="1:54" x14ac:dyDescent="0.25">
      <c r="B225" s="54" t="s">
        <v>17</v>
      </c>
      <c r="C225" s="54">
        <v>0</v>
      </c>
      <c r="D225" s="54">
        <v>0</v>
      </c>
      <c r="E225" s="54">
        <v>102</v>
      </c>
      <c r="F225" s="54">
        <v>0</v>
      </c>
      <c r="G225" s="54">
        <v>13</v>
      </c>
      <c r="H225" s="54">
        <v>4</v>
      </c>
      <c r="I225" s="54">
        <v>0</v>
      </c>
      <c r="J225" s="54">
        <v>1</v>
      </c>
      <c r="K225" s="54">
        <v>3</v>
      </c>
      <c r="L225" s="54">
        <v>4</v>
      </c>
      <c r="M225" s="54">
        <v>0</v>
      </c>
      <c r="N225" s="54">
        <v>4</v>
      </c>
      <c r="O225" s="54">
        <v>0</v>
      </c>
      <c r="P225" s="54">
        <v>0</v>
      </c>
      <c r="Q225" s="54">
        <v>0</v>
      </c>
      <c r="R225" s="54">
        <v>0</v>
      </c>
      <c r="S225" s="54">
        <v>131</v>
      </c>
    </row>
    <row r="226" spans="1:54" x14ac:dyDescent="0.25">
      <c r="B226" s="54" t="s">
        <v>18</v>
      </c>
      <c r="C226" s="54">
        <v>105</v>
      </c>
      <c r="D226" s="54">
        <v>0</v>
      </c>
      <c r="E226" s="54">
        <v>13</v>
      </c>
      <c r="F226" s="54">
        <v>7</v>
      </c>
      <c r="G226" s="54">
        <v>4</v>
      </c>
      <c r="H226" s="54">
        <v>2</v>
      </c>
      <c r="I226" s="54">
        <v>0</v>
      </c>
      <c r="J226" s="54">
        <v>0</v>
      </c>
      <c r="K226" s="54">
        <v>0</v>
      </c>
      <c r="L226" s="54">
        <v>0</v>
      </c>
      <c r="M226" s="54">
        <v>0</v>
      </c>
      <c r="N226" s="54">
        <v>0</v>
      </c>
      <c r="O226" s="54">
        <v>0</v>
      </c>
      <c r="P226" s="54">
        <v>0</v>
      </c>
      <c r="Q226" s="54">
        <v>0</v>
      </c>
      <c r="R226" s="54">
        <v>0</v>
      </c>
      <c r="S226" s="54">
        <v>131</v>
      </c>
    </row>
    <row r="227" spans="1:54" x14ac:dyDescent="0.25">
      <c r="B227" s="54" t="s">
        <v>19</v>
      </c>
      <c r="C227" s="54">
        <v>106</v>
      </c>
      <c r="D227" s="54">
        <v>0</v>
      </c>
      <c r="E227" s="54">
        <v>0</v>
      </c>
      <c r="F227" s="54">
        <v>14</v>
      </c>
      <c r="G227" s="54">
        <v>6</v>
      </c>
      <c r="H227" s="54">
        <v>4</v>
      </c>
      <c r="I227" s="54">
        <v>1</v>
      </c>
      <c r="J227" s="54">
        <v>0</v>
      </c>
      <c r="K227" s="54">
        <v>0</v>
      </c>
      <c r="L227" s="54">
        <v>0</v>
      </c>
      <c r="M227" s="54">
        <v>0</v>
      </c>
      <c r="N227" s="54">
        <v>0</v>
      </c>
      <c r="O227" s="54">
        <v>0</v>
      </c>
      <c r="P227" s="54">
        <v>0</v>
      </c>
      <c r="Q227" s="54">
        <v>0</v>
      </c>
      <c r="R227" s="54">
        <v>0</v>
      </c>
      <c r="S227" s="54">
        <v>131</v>
      </c>
    </row>
    <row r="228" spans="1:54" x14ac:dyDescent="0.25">
      <c r="B228" s="54" t="s">
        <v>20</v>
      </c>
      <c r="C228" s="54">
        <v>2</v>
      </c>
      <c r="D228" s="54">
        <v>0</v>
      </c>
      <c r="E228" s="54">
        <v>76</v>
      </c>
      <c r="F228" s="54">
        <v>30</v>
      </c>
      <c r="G228" s="54">
        <v>13</v>
      </c>
      <c r="H228" s="54">
        <v>6</v>
      </c>
      <c r="I228" s="54">
        <v>3</v>
      </c>
      <c r="J228" s="54">
        <v>1</v>
      </c>
      <c r="K228" s="54">
        <v>0</v>
      </c>
      <c r="L228" s="54">
        <v>0</v>
      </c>
      <c r="M228" s="54">
        <v>0</v>
      </c>
      <c r="N228" s="54">
        <v>0</v>
      </c>
      <c r="O228" s="54">
        <v>0</v>
      </c>
      <c r="P228" s="54">
        <v>0</v>
      </c>
      <c r="Q228" s="54">
        <v>0</v>
      </c>
      <c r="R228" s="54">
        <v>0</v>
      </c>
      <c r="S228" s="54">
        <v>131</v>
      </c>
    </row>
    <row r="229" spans="1:54" x14ac:dyDescent="0.25">
      <c r="B229" s="54" t="s">
        <v>21</v>
      </c>
      <c r="C229" s="54">
        <v>0</v>
      </c>
      <c r="D229" s="54">
        <v>0</v>
      </c>
      <c r="E229" s="54">
        <v>0</v>
      </c>
      <c r="F229" s="54">
        <v>0</v>
      </c>
      <c r="G229" s="54">
        <v>0</v>
      </c>
      <c r="H229" s="54">
        <v>11</v>
      </c>
      <c r="I229" s="54">
        <v>73</v>
      </c>
      <c r="J229" s="54">
        <v>29</v>
      </c>
      <c r="K229" s="54">
        <v>12</v>
      </c>
      <c r="L229" s="54">
        <v>5</v>
      </c>
      <c r="M229" s="54">
        <v>1</v>
      </c>
      <c r="N229" s="54">
        <v>0</v>
      </c>
      <c r="O229" s="54">
        <v>0</v>
      </c>
      <c r="P229" s="54">
        <v>0</v>
      </c>
      <c r="Q229" s="54">
        <v>0</v>
      </c>
      <c r="R229" s="54">
        <v>0</v>
      </c>
      <c r="S229" s="54">
        <v>131</v>
      </c>
    </row>
    <row r="230" spans="1:54" x14ac:dyDescent="0.25">
      <c r="B230" s="54" t="s">
        <v>22</v>
      </c>
      <c r="C230" s="54">
        <v>22</v>
      </c>
      <c r="D230" s="54">
        <v>0</v>
      </c>
      <c r="E230" s="54">
        <v>0</v>
      </c>
      <c r="F230" s="54">
        <v>73</v>
      </c>
      <c r="G230" s="54">
        <v>27</v>
      </c>
      <c r="H230" s="54">
        <v>5</v>
      </c>
      <c r="I230" s="54">
        <v>0</v>
      </c>
      <c r="J230" s="54">
        <v>0</v>
      </c>
      <c r="K230" s="54">
        <v>1</v>
      </c>
      <c r="L230" s="54">
        <v>0</v>
      </c>
      <c r="M230" s="54">
        <v>0</v>
      </c>
      <c r="N230" s="54">
        <v>0</v>
      </c>
      <c r="O230" s="54">
        <v>0</v>
      </c>
      <c r="P230" s="54">
        <v>0</v>
      </c>
      <c r="Q230" s="54">
        <v>0</v>
      </c>
      <c r="R230" s="54">
        <v>0</v>
      </c>
      <c r="S230" s="54">
        <v>128</v>
      </c>
    </row>
    <row r="231" spans="1:54" x14ac:dyDescent="0.25">
      <c r="B231" s="54" t="s">
        <v>90</v>
      </c>
      <c r="C231" s="54">
        <v>0</v>
      </c>
      <c r="D231" s="54">
        <v>0</v>
      </c>
      <c r="E231" s="54">
        <v>0</v>
      </c>
      <c r="F231" s="54">
        <v>0</v>
      </c>
      <c r="G231" s="54">
        <v>0</v>
      </c>
      <c r="H231" s="54">
        <v>10</v>
      </c>
      <c r="I231" s="54">
        <v>0</v>
      </c>
      <c r="J231" s="54">
        <v>6</v>
      </c>
      <c r="K231" s="54">
        <v>89</v>
      </c>
      <c r="L231" s="54">
        <v>22</v>
      </c>
      <c r="M231" s="54">
        <v>3</v>
      </c>
      <c r="N231" s="54">
        <v>1</v>
      </c>
      <c r="O231" s="54">
        <v>0</v>
      </c>
      <c r="P231" s="54">
        <v>0</v>
      </c>
      <c r="Q231" s="54">
        <v>0</v>
      </c>
      <c r="R231" s="54">
        <v>0</v>
      </c>
      <c r="S231" s="54">
        <v>131</v>
      </c>
    </row>
    <row r="232" spans="1:54" x14ac:dyDescent="0.25">
      <c r="B232" s="54" t="s">
        <v>177</v>
      </c>
      <c r="C232" s="54">
        <v>10</v>
      </c>
      <c r="D232" s="54">
        <v>0</v>
      </c>
      <c r="E232" s="54">
        <v>0</v>
      </c>
      <c r="F232" s="54">
        <v>61</v>
      </c>
      <c r="G232" s="54">
        <v>24</v>
      </c>
      <c r="H232" s="54">
        <v>10</v>
      </c>
      <c r="I232" s="54">
        <v>3</v>
      </c>
      <c r="J232" s="54">
        <v>1</v>
      </c>
      <c r="K232" s="54">
        <v>1</v>
      </c>
      <c r="L232" s="54">
        <v>1</v>
      </c>
      <c r="M232" s="54">
        <v>12</v>
      </c>
      <c r="N232" s="54">
        <v>0</v>
      </c>
      <c r="O232" s="54">
        <v>0</v>
      </c>
      <c r="P232" s="54">
        <v>0</v>
      </c>
      <c r="Q232" s="54">
        <v>0</v>
      </c>
      <c r="R232" s="54">
        <v>0</v>
      </c>
      <c r="S232" s="54">
        <v>123</v>
      </c>
    </row>
    <row r="233" spans="1:54" x14ac:dyDescent="0.25">
      <c r="B233" s="54" t="s">
        <v>96</v>
      </c>
      <c r="C233" s="54">
        <v>0</v>
      </c>
      <c r="D233" s="54">
        <v>0</v>
      </c>
      <c r="E233" s="54">
        <v>0</v>
      </c>
      <c r="F233" s="54">
        <v>122</v>
      </c>
      <c r="G233" s="54">
        <v>0</v>
      </c>
      <c r="H233" s="54">
        <v>4</v>
      </c>
      <c r="I233" s="54">
        <v>3</v>
      </c>
      <c r="J233" s="54">
        <v>0</v>
      </c>
      <c r="K233" s="54">
        <v>0</v>
      </c>
      <c r="L233" s="54">
        <v>0</v>
      </c>
      <c r="M233" s="54">
        <v>0</v>
      </c>
      <c r="N233" s="54">
        <v>1</v>
      </c>
      <c r="O233" s="54">
        <v>1</v>
      </c>
      <c r="P233" s="54">
        <v>0</v>
      </c>
      <c r="Q233" s="54">
        <v>0</v>
      </c>
      <c r="R233" s="54">
        <v>0</v>
      </c>
      <c r="S233" s="54">
        <v>131</v>
      </c>
    </row>
    <row r="234" spans="1:54" s="54" customFormat="1" x14ac:dyDescent="0.25">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row>
    <row r="235" spans="1:54" x14ac:dyDescent="0.25">
      <c r="A235" t="s">
        <v>118</v>
      </c>
    </row>
    <row r="236" spans="1:54" x14ac:dyDescent="0.25">
      <c r="B236" s="54" t="s">
        <v>0</v>
      </c>
      <c r="C236" s="54">
        <v>3.125E-2</v>
      </c>
      <c r="D236" s="54">
        <v>3.1300000000000001E-2</v>
      </c>
      <c r="E236" s="54">
        <v>6.25E-2</v>
      </c>
      <c r="F236" s="54">
        <v>0.125</v>
      </c>
      <c r="G236" s="54">
        <v>0.25</v>
      </c>
      <c r="H236" s="54">
        <v>0.5</v>
      </c>
      <c r="I236" s="54">
        <v>1</v>
      </c>
      <c r="J236" s="54">
        <v>2</v>
      </c>
      <c r="K236" s="54">
        <v>4</v>
      </c>
      <c r="L236" s="54">
        <v>8</v>
      </c>
      <c r="M236" s="54">
        <v>16</v>
      </c>
      <c r="N236" s="54">
        <v>32</v>
      </c>
      <c r="O236" s="54">
        <v>64</v>
      </c>
      <c r="P236" s="54">
        <v>128</v>
      </c>
      <c r="Q236" s="54">
        <v>256</v>
      </c>
      <c r="R236" s="54">
        <v>512</v>
      </c>
      <c r="S236" s="54" t="s">
        <v>1</v>
      </c>
    </row>
    <row r="237" spans="1:54" x14ac:dyDescent="0.25">
      <c r="B237" s="54" t="s">
        <v>2</v>
      </c>
      <c r="C237" s="54">
        <v>0</v>
      </c>
      <c r="D237" s="54">
        <v>0</v>
      </c>
      <c r="E237" s="54">
        <v>0</v>
      </c>
      <c r="F237" s="54">
        <v>0</v>
      </c>
      <c r="G237" s="54">
        <v>0</v>
      </c>
      <c r="H237" s="54">
        <v>0</v>
      </c>
      <c r="I237" s="54">
        <v>0</v>
      </c>
      <c r="J237" s="54">
        <v>0</v>
      </c>
      <c r="K237" s="54">
        <v>2</v>
      </c>
      <c r="L237" s="54">
        <v>0</v>
      </c>
      <c r="M237" s="54">
        <v>1</v>
      </c>
      <c r="N237" s="54">
        <v>0</v>
      </c>
      <c r="O237" s="54">
        <v>2</v>
      </c>
      <c r="P237" s="54">
        <v>0</v>
      </c>
      <c r="Q237" s="54">
        <v>0</v>
      </c>
      <c r="R237" s="54">
        <v>0</v>
      </c>
      <c r="S237" s="54">
        <v>5</v>
      </c>
    </row>
    <row r="238" spans="1:54" x14ac:dyDescent="0.25">
      <c r="B238" s="54" t="s">
        <v>3</v>
      </c>
      <c r="C238" s="54">
        <v>0</v>
      </c>
      <c r="D238" s="54">
        <v>0</v>
      </c>
      <c r="E238" s="54">
        <v>0</v>
      </c>
      <c r="F238" s="54">
        <v>1</v>
      </c>
      <c r="G238" s="54">
        <v>0</v>
      </c>
      <c r="H238" s="54">
        <v>1</v>
      </c>
      <c r="I238" s="54">
        <v>1</v>
      </c>
      <c r="J238" s="54">
        <v>0</v>
      </c>
      <c r="K238" s="54">
        <v>0</v>
      </c>
      <c r="L238" s="54">
        <v>1</v>
      </c>
      <c r="M238" s="54">
        <v>1</v>
      </c>
      <c r="N238" s="54">
        <v>0</v>
      </c>
      <c r="O238" s="54">
        <v>0</v>
      </c>
      <c r="P238" s="54">
        <v>0</v>
      </c>
      <c r="Q238" s="54">
        <v>0</v>
      </c>
      <c r="R238" s="54">
        <v>0</v>
      </c>
      <c r="S238" s="54">
        <v>5</v>
      </c>
    </row>
    <row r="239" spans="1:54" x14ac:dyDescent="0.25">
      <c r="B239" s="54" t="s">
        <v>4</v>
      </c>
      <c r="C239" s="54">
        <v>0</v>
      </c>
      <c r="D239" s="54">
        <v>0</v>
      </c>
      <c r="E239" s="54">
        <v>0</v>
      </c>
      <c r="F239" s="54">
        <v>0</v>
      </c>
      <c r="G239" s="54">
        <v>0</v>
      </c>
      <c r="H239" s="54">
        <v>0</v>
      </c>
      <c r="I239" s="54">
        <v>0</v>
      </c>
      <c r="J239" s="54">
        <v>3</v>
      </c>
      <c r="K239" s="54">
        <v>0</v>
      </c>
      <c r="L239" s="54">
        <v>0</v>
      </c>
      <c r="M239" s="54">
        <v>1</v>
      </c>
      <c r="N239" s="54">
        <v>0</v>
      </c>
      <c r="O239" s="54">
        <v>0</v>
      </c>
      <c r="P239" s="54">
        <v>1</v>
      </c>
      <c r="Q239" s="54">
        <v>0</v>
      </c>
      <c r="R239" s="54">
        <v>0</v>
      </c>
      <c r="S239" s="54">
        <v>5</v>
      </c>
    </row>
    <row r="240" spans="1:54" x14ac:dyDescent="0.25">
      <c r="B240" s="54" t="s">
        <v>5</v>
      </c>
      <c r="C240" s="54">
        <v>0</v>
      </c>
      <c r="D240" s="54">
        <v>0</v>
      </c>
      <c r="E240" s="54">
        <v>0</v>
      </c>
      <c r="F240" s="54">
        <v>0</v>
      </c>
      <c r="G240" s="54">
        <v>0</v>
      </c>
      <c r="H240" s="54">
        <v>0</v>
      </c>
      <c r="I240" s="54">
        <v>3</v>
      </c>
      <c r="J240" s="54">
        <v>2</v>
      </c>
      <c r="K240" s="54">
        <v>0</v>
      </c>
      <c r="L240" s="54">
        <v>0</v>
      </c>
      <c r="M240" s="54">
        <v>0</v>
      </c>
      <c r="N240" s="54">
        <v>0</v>
      </c>
      <c r="O240" s="54">
        <v>0</v>
      </c>
      <c r="P240" s="54">
        <v>0</v>
      </c>
      <c r="Q240" s="54">
        <v>0</v>
      </c>
      <c r="R240" s="54">
        <v>0</v>
      </c>
      <c r="S240" s="54">
        <v>5</v>
      </c>
    </row>
    <row r="241" spans="2:19" x14ac:dyDescent="0.25">
      <c r="B241" s="54" t="s">
        <v>6</v>
      </c>
      <c r="C241" s="54">
        <v>0</v>
      </c>
      <c r="D241" s="54">
        <v>0</v>
      </c>
      <c r="E241" s="54">
        <v>0</v>
      </c>
      <c r="F241" s="54">
        <v>3</v>
      </c>
      <c r="G241" s="54">
        <v>0</v>
      </c>
      <c r="H241" s="54">
        <v>0</v>
      </c>
      <c r="I241" s="54">
        <v>0</v>
      </c>
      <c r="J241" s="54">
        <v>0</v>
      </c>
      <c r="K241" s="54">
        <v>0</v>
      </c>
      <c r="L241" s="54">
        <v>0</v>
      </c>
      <c r="M241" s="54">
        <v>0</v>
      </c>
      <c r="N241" s="54">
        <v>2</v>
      </c>
      <c r="O241" s="54">
        <v>0</v>
      </c>
      <c r="P241" s="54">
        <v>0</v>
      </c>
      <c r="Q241" s="54">
        <v>0</v>
      </c>
      <c r="R241" s="54">
        <v>0</v>
      </c>
      <c r="S241" s="54">
        <v>5</v>
      </c>
    </row>
    <row r="242" spans="2:19" x14ac:dyDescent="0.25">
      <c r="B242" s="54" t="s">
        <v>7</v>
      </c>
      <c r="C242" s="54">
        <v>1</v>
      </c>
      <c r="D242" s="54">
        <v>0</v>
      </c>
      <c r="E242" s="54">
        <v>0</v>
      </c>
      <c r="F242" s="54">
        <v>2</v>
      </c>
      <c r="G242" s="54">
        <v>0</v>
      </c>
      <c r="H242" s="54">
        <v>0</v>
      </c>
      <c r="I242" s="54">
        <v>0</v>
      </c>
      <c r="J242" s="54">
        <v>0</v>
      </c>
      <c r="K242" s="54">
        <v>0</v>
      </c>
      <c r="L242" s="54">
        <v>2</v>
      </c>
      <c r="M242" s="54">
        <v>0</v>
      </c>
      <c r="N242" s="54">
        <v>0</v>
      </c>
      <c r="O242" s="54">
        <v>0</v>
      </c>
      <c r="P242" s="54">
        <v>0</v>
      </c>
      <c r="Q242" s="54">
        <v>0</v>
      </c>
      <c r="R242" s="54">
        <v>0</v>
      </c>
      <c r="S242" s="54">
        <v>5</v>
      </c>
    </row>
    <row r="243" spans="2:19" x14ac:dyDescent="0.25">
      <c r="B243" s="54" t="s">
        <v>8</v>
      </c>
      <c r="C243" s="54">
        <v>0</v>
      </c>
      <c r="D243" s="54">
        <v>0</v>
      </c>
      <c r="E243" s="54">
        <v>0</v>
      </c>
      <c r="F243" s="54">
        <v>2</v>
      </c>
      <c r="G243" s="54">
        <v>0</v>
      </c>
      <c r="H243" s="54">
        <v>2</v>
      </c>
      <c r="I243" s="54">
        <v>0</v>
      </c>
      <c r="J243" s="54">
        <v>0</v>
      </c>
      <c r="K243" s="54">
        <v>0</v>
      </c>
      <c r="L243" s="54">
        <v>1</v>
      </c>
      <c r="M243" s="54">
        <v>0</v>
      </c>
      <c r="N243" s="54">
        <v>0</v>
      </c>
      <c r="O243" s="54">
        <v>0</v>
      </c>
      <c r="P243" s="54">
        <v>0</v>
      </c>
      <c r="Q243" s="54">
        <v>0</v>
      </c>
      <c r="R243" s="54">
        <v>0</v>
      </c>
      <c r="S243" s="54">
        <v>5</v>
      </c>
    </row>
    <row r="244" spans="2:19" x14ac:dyDescent="0.25">
      <c r="B244" s="54" t="s">
        <v>9</v>
      </c>
      <c r="C244" s="54">
        <v>0</v>
      </c>
      <c r="D244" s="54">
        <v>0</v>
      </c>
      <c r="E244" s="54">
        <v>0</v>
      </c>
      <c r="F244" s="54">
        <v>0</v>
      </c>
      <c r="G244" s="54">
        <v>0</v>
      </c>
      <c r="H244" s="54">
        <v>0</v>
      </c>
      <c r="I244" s="54">
        <v>0</v>
      </c>
      <c r="J244" s="54">
        <v>1</v>
      </c>
      <c r="K244" s="54">
        <v>2</v>
      </c>
      <c r="L244" s="54">
        <v>0</v>
      </c>
      <c r="M244" s="54">
        <v>0</v>
      </c>
      <c r="N244" s="54">
        <v>1</v>
      </c>
      <c r="O244" s="54">
        <v>1</v>
      </c>
      <c r="P244" s="54">
        <v>0</v>
      </c>
      <c r="Q244" s="54">
        <v>0</v>
      </c>
      <c r="R244" s="54">
        <v>0</v>
      </c>
      <c r="S244" s="54">
        <v>5</v>
      </c>
    </row>
    <row r="245" spans="2:19" x14ac:dyDescent="0.25">
      <c r="B245" s="54" t="s">
        <v>10</v>
      </c>
      <c r="C245" s="54">
        <v>0</v>
      </c>
      <c r="D245" s="54">
        <v>0</v>
      </c>
      <c r="E245" s="54">
        <v>3</v>
      </c>
      <c r="F245" s="54">
        <v>0</v>
      </c>
      <c r="G245" s="54">
        <v>1</v>
      </c>
      <c r="H245" s="54">
        <v>1</v>
      </c>
      <c r="I245" s="54">
        <v>0</v>
      </c>
      <c r="J245" s="54">
        <v>0</v>
      </c>
      <c r="K245" s="54">
        <v>0</v>
      </c>
      <c r="L245" s="54">
        <v>0</v>
      </c>
      <c r="M245" s="54">
        <v>0</v>
      </c>
      <c r="N245" s="54">
        <v>0</v>
      </c>
      <c r="O245" s="54">
        <v>0</v>
      </c>
      <c r="P245" s="54">
        <v>0</v>
      </c>
      <c r="Q245" s="54">
        <v>0</v>
      </c>
      <c r="R245" s="54">
        <v>0</v>
      </c>
      <c r="S245" s="54">
        <v>5</v>
      </c>
    </row>
    <row r="246" spans="2:19" x14ac:dyDescent="0.25">
      <c r="B246" s="54" t="s">
        <v>11</v>
      </c>
      <c r="C246" s="54">
        <v>0</v>
      </c>
      <c r="D246" s="54">
        <v>0</v>
      </c>
      <c r="E246" s="54">
        <v>5</v>
      </c>
      <c r="F246" s="54">
        <v>0</v>
      </c>
      <c r="G246" s="54">
        <v>0</v>
      </c>
      <c r="H246" s="54">
        <v>0</v>
      </c>
      <c r="I246" s="54">
        <v>0</v>
      </c>
      <c r="J246" s="54">
        <v>0</v>
      </c>
      <c r="K246" s="54">
        <v>0</v>
      </c>
      <c r="L246" s="54">
        <v>0</v>
      </c>
      <c r="M246" s="54">
        <v>0</v>
      </c>
      <c r="N246" s="54">
        <v>0</v>
      </c>
      <c r="O246" s="54">
        <v>0</v>
      </c>
      <c r="P246" s="54">
        <v>0</v>
      </c>
      <c r="Q246" s="54">
        <v>0</v>
      </c>
      <c r="R246" s="54">
        <v>0</v>
      </c>
      <c r="S246" s="54">
        <v>5</v>
      </c>
    </row>
    <row r="247" spans="2:19" x14ac:dyDescent="0.25">
      <c r="B247" s="54" t="s">
        <v>12</v>
      </c>
      <c r="C247" s="54">
        <v>0</v>
      </c>
      <c r="D247" s="54">
        <v>0</v>
      </c>
      <c r="E247" s="54">
        <v>0</v>
      </c>
      <c r="F247" s="54">
        <v>0</v>
      </c>
      <c r="G247" s="54">
        <v>0</v>
      </c>
      <c r="H247" s="54">
        <v>3</v>
      </c>
      <c r="I247" s="54">
        <v>1</v>
      </c>
      <c r="J247" s="54">
        <v>0</v>
      </c>
      <c r="K247" s="54">
        <v>0</v>
      </c>
      <c r="L247" s="54">
        <v>0</v>
      </c>
      <c r="M247" s="54">
        <v>1</v>
      </c>
      <c r="N247" s="54">
        <v>0</v>
      </c>
      <c r="O247" s="54">
        <v>0</v>
      </c>
      <c r="P247" s="54">
        <v>0</v>
      </c>
      <c r="Q247" s="54">
        <v>0</v>
      </c>
      <c r="R247" s="54">
        <v>0</v>
      </c>
      <c r="S247" s="54">
        <v>5</v>
      </c>
    </row>
    <row r="248" spans="2:19" x14ac:dyDescent="0.25">
      <c r="B248" s="54" t="s">
        <v>13</v>
      </c>
      <c r="C248" s="54">
        <v>0</v>
      </c>
      <c r="D248" s="54">
        <v>0</v>
      </c>
      <c r="E248" s="54">
        <v>0</v>
      </c>
      <c r="F248" s="54">
        <v>0</v>
      </c>
      <c r="G248" s="54">
        <v>1</v>
      </c>
      <c r="H248" s="54">
        <v>0</v>
      </c>
      <c r="I248" s="54">
        <v>1</v>
      </c>
      <c r="J248" s="54">
        <v>2</v>
      </c>
      <c r="K248" s="54">
        <v>1</v>
      </c>
      <c r="L248" s="54">
        <v>0</v>
      </c>
      <c r="M248" s="54">
        <v>0</v>
      </c>
      <c r="N248" s="54">
        <v>0</v>
      </c>
      <c r="O248" s="54">
        <v>0</v>
      </c>
      <c r="P248" s="54">
        <v>0</v>
      </c>
      <c r="Q248" s="54">
        <v>0</v>
      </c>
      <c r="R248" s="54">
        <v>0</v>
      </c>
      <c r="S248" s="54">
        <v>5</v>
      </c>
    </row>
    <row r="249" spans="2:19" x14ac:dyDescent="0.25">
      <c r="B249" s="54" t="s">
        <v>14</v>
      </c>
      <c r="C249" s="54">
        <v>0</v>
      </c>
      <c r="D249" s="54">
        <v>0</v>
      </c>
      <c r="E249" s="54">
        <v>1</v>
      </c>
      <c r="F249" s="54">
        <v>0</v>
      </c>
      <c r="G249" s="54">
        <v>2</v>
      </c>
      <c r="H249" s="54">
        <v>2</v>
      </c>
      <c r="I249" s="54">
        <v>0</v>
      </c>
      <c r="J249" s="54">
        <v>0</v>
      </c>
      <c r="K249" s="54">
        <v>0</v>
      </c>
      <c r="L249" s="54">
        <v>0</v>
      </c>
      <c r="M249" s="54">
        <v>0</v>
      </c>
      <c r="N249" s="54">
        <v>0</v>
      </c>
      <c r="O249" s="54">
        <v>0</v>
      </c>
      <c r="P249" s="54">
        <v>0</v>
      </c>
      <c r="Q249" s="54">
        <v>0</v>
      </c>
      <c r="R249" s="54">
        <v>0</v>
      </c>
      <c r="S249" s="54">
        <v>5</v>
      </c>
    </row>
    <row r="250" spans="2:19" x14ac:dyDescent="0.25">
      <c r="B250" s="54" t="s">
        <v>15</v>
      </c>
      <c r="C250" s="54">
        <v>0</v>
      </c>
      <c r="D250" s="54">
        <v>0</v>
      </c>
      <c r="E250" s="54">
        <v>0</v>
      </c>
      <c r="F250" s="54">
        <v>0</v>
      </c>
      <c r="G250" s="54">
        <v>1</v>
      </c>
      <c r="H250" s="54">
        <v>4</v>
      </c>
      <c r="I250" s="54">
        <v>0</v>
      </c>
      <c r="J250" s="54">
        <v>0</v>
      </c>
      <c r="K250" s="54">
        <v>0</v>
      </c>
      <c r="L250" s="54">
        <v>0</v>
      </c>
      <c r="M250" s="54">
        <v>0</v>
      </c>
      <c r="N250" s="54">
        <v>0</v>
      </c>
      <c r="O250" s="54">
        <v>0</v>
      </c>
      <c r="P250" s="54">
        <v>0</v>
      </c>
      <c r="Q250" s="54">
        <v>0</v>
      </c>
      <c r="R250" s="54">
        <v>0</v>
      </c>
      <c r="S250" s="54">
        <v>5</v>
      </c>
    </row>
    <row r="251" spans="2:19" x14ac:dyDescent="0.25">
      <c r="B251" s="54" t="s">
        <v>16</v>
      </c>
      <c r="C251" s="54">
        <v>0</v>
      </c>
      <c r="D251" s="54">
        <v>0</v>
      </c>
      <c r="E251" s="54">
        <v>0</v>
      </c>
      <c r="F251" s="54">
        <v>0</v>
      </c>
      <c r="G251" s="54">
        <v>0</v>
      </c>
      <c r="H251" s="54">
        <v>4</v>
      </c>
      <c r="I251" s="54">
        <v>0</v>
      </c>
      <c r="J251" s="54">
        <v>0</v>
      </c>
      <c r="K251" s="54">
        <v>0</v>
      </c>
      <c r="L251" s="54">
        <v>0</v>
      </c>
      <c r="M251" s="54">
        <v>1</v>
      </c>
      <c r="N251" s="54">
        <v>0</v>
      </c>
      <c r="O251" s="54">
        <v>0</v>
      </c>
      <c r="P251" s="54">
        <v>0</v>
      </c>
      <c r="Q251" s="54">
        <v>0</v>
      </c>
      <c r="R251" s="54">
        <v>0</v>
      </c>
      <c r="S251" s="54">
        <v>5</v>
      </c>
    </row>
    <row r="252" spans="2:19" x14ac:dyDescent="0.25">
      <c r="B252" s="54" t="s">
        <v>17</v>
      </c>
      <c r="C252" s="54">
        <v>0</v>
      </c>
      <c r="D252" s="54">
        <v>0</v>
      </c>
      <c r="E252" s="54">
        <v>3</v>
      </c>
      <c r="F252" s="54">
        <v>0</v>
      </c>
      <c r="G252" s="54">
        <v>0</v>
      </c>
      <c r="H252" s="54">
        <v>0</v>
      </c>
      <c r="I252" s="54">
        <v>0</v>
      </c>
      <c r="J252" s="54">
        <v>0</v>
      </c>
      <c r="K252" s="54">
        <v>0</v>
      </c>
      <c r="L252" s="54">
        <v>0</v>
      </c>
      <c r="M252" s="54">
        <v>0</v>
      </c>
      <c r="N252" s="54">
        <v>2</v>
      </c>
      <c r="O252" s="54">
        <v>0</v>
      </c>
      <c r="P252" s="54">
        <v>0</v>
      </c>
      <c r="Q252" s="54">
        <v>0</v>
      </c>
      <c r="R252" s="54">
        <v>0</v>
      </c>
      <c r="S252" s="54">
        <v>5</v>
      </c>
    </row>
    <row r="253" spans="2:19" x14ac:dyDescent="0.25">
      <c r="B253" s="54" t="s">
        <v>18</v>
      </c>
      <c r="C253" s="54">
        <v>1</v>
      </c>
      <c r="D253" s="54">
        <v>0</v>
      </c>
      <c r="E253" s="54">
        <v>0</v>
      </c>
      <c r="F253" s="54">
        <v>2</v>
      </c>
      <c r="G253" s="54">
        <v>1</v>
      </c>
      <c r="H253" s="54">
        <v>0</v>
      </c>
      <c r="I253" s="54">
        <v>0</v>
      </c>
      <c r="J253" s="54">
        <v>1</v>
      </c>
      <c r="K253" s="54">
        <v>0</v>
      </c>
      <c r="L253" s="54">
        <v>0</v>
      </c>
      <c r="M253" s="54">
        <v>0</v>
      </c>
      <c r="N253" s="54">
        <v>0</v>
      </c>
      <c r="O253" s="54">
        <v>0</v>
      </c>
      <c r="P253" s="54">
        <v>0</v>
      </c>
      <c r="Q253" s="54">
        <v>0</v>
      </c>
      <c r="R253" s="54">
        <v>0</v>
      </c>
      <c r="S253" s="54">
        <v>5</v>
      </c>
    </row>
    <row r="254" spans="2:19" x14ac:dyDescent="0.25">
      <c r="B254" s="54" t="s">
        <v>19</v>
      </c>
      <c r="C254" s="54">
        <v>1</v>
      </c>
      <c r="D254" s="54">
        <v>0</v>
      </c>
      <c r="E254" s="54">
        <v>0</v>
      </c>
      <c r="F254" s="54">
        <v>1</v>
      </c>
      <c r="G254" s="54">
        <v>1</v>
      </c>
      <c r="H254" s="54">
        <v>1</v>
      </c>
      <c r="I254" s="54">
        <v>0</v>
      </c>
      <c r="J254" s="54">
        <v>1</v>
      </c>
      <c r="K254" s="54">
        <v>0</v>
      </c>
      <c r="L254" s="54">
        <v>0</v>
      </c>
      <c r="M254" s="54">
        <v>0</v>
      </c>
      <c r="N254" s="54">
        <v>0</v>
      </c>
      <c r="O254" s="54">
        <v>0</v>
      </c>
      <c r="P254" s="54">
        <v>0</v>
      </c>
      <c r="Q254" s="54">
        <v>0</v>
      </c>
      <c r="R254" s="54">
        <v>0</v>
      </c>
      <c r="S254" s="54">
        <v>5</v>
      </c>
    </row>
    <row r="255" spans="2:19" x14ac:dyDescent="0.25">
      <c r="B255" s="54" t="s">
        <v>20</v>
      </c>
      <c r="C255" s="54">
        <v>0</v>
      </c>
      <c r="D255" s="54">
        <v>0</v>
      </c>
      <c r="E255" s="54">
        <v>0</v>
      </c>
      <c r="F255" s="54">
        <v>0</v>
      </c>
      <c r="G255" s="54">
        <v>1</v>
      </c>
      <c r="H255" s="54">
        <v>2</v>
      </c>
      <c r="I255" s="54">
        <v>1</v>
      </c>
      <c r="J255" s="54">
        <v>0</v>
      </c>
      <c r="K255" s="54">
        <v>1</v>
      </c>
      <c r="L255" s="54">
        <v>0</v>
      </c>
      <c r="M255" s="54">
        <v>0</v>
      </c>
      <c r="N255" s="54">
        <v>0</v>
      </c>
      <c r="O255" s="54">
        <v>0</v>
      </c>
      <c r="P255" s="54">
        <v>0</v>
      </c>
      <c r="Q255" s="54">
        <v>0</v>
      </c>
      <c r="R255" s="54">
        <v>0</v>
      </c>
      <c r="S255" s="54">
        <v>5</v>
      </c>
    </row>
    <row r="256" spans="2:19" x14ac:dyDescent="0.25">
      <c r="B256" s="54" t="s">
        <v>21</v>
      </c>
      <c r="C256" s="54">
        <v>0</v>
      </c>
      <c r="D256" s="54">
        <v>0</v>
      </c>
      <c r="E256" s="54">
        <v>0</v>
      </c>
      <c r="F256" s="54">
        <v>0</v>
      </c>
      <c r="G256" s="54">
        <v>0</v>
      </c>
      <c r="H256" s="54">
        <v>0</v>
      </c>
      <c r="I256" s="54">
        <v>1</v>
      </c>
      <c r="J256" s="54">
        <v>2</v>
      </c>
      <c r="K256" s="54">
        <v>1</v>
      </c>
      <c r="L256" s="54">
        <v>0</v>
      </c>
      <c r="M256" s="54">
        <v>1</v>
      </c>
      <c r="N256" s="54">
        <v>0</v>
      </c>
      <c r="O256" s="54">
        <v>0</v>
      </c>
      <c r="P256" s="54">
        <v>0</v>
      </c>
      <c r="Q256" s="54">
        <v>0</v>
      </c>
      <c r="R256" s="54">
        <v>0</v>
      </c>
      <c r="S256" s="54">
        <v>5</v>
      </c>
    </row>
    <row r="257" spans="1:54" x14ac:dyDescent="0.25">
      <c r="B257" s="54" t="s">
        <v>22</v>
      </c>
      <c r="C257" s="54">
        <v>1</v>
      </c>
      <c r="D257" s="54">
        <v>0</v>
      </c>
      <c r="E257" s="54">
        <v>0</v>
      </c>
      <c r="F257" s="54">
        <v>2</v>
      </c>
      <c r="G257" s="54">
        <v>2</v>
      </c>
      <c r="H257" s="54">
        <v>0</v>
      </c>
      <c r="I257" s="54">
        <v>0</v>
      </c>
      <c r="J257" s="54">
        <v>0</v>
      </c>
      <c r="K257" s="54">
        <v>0</v>
      </c>
      <c r="L257" s="54">
        <v>0</v>
      </c>
      <c r="M257" s="54">
        <v>0</v>
      </c>
      <c r="N257" s="54">
        <v>0</v>
      </c>
      <c r="O257" s="54">
        <v>0</v>
      </c>
      <c r="P257" s="54">
        <v>0</v>
      </c>
      <c r="Q257" s="54">
        <v>0</v>
      </c>
      <c r="R257" s="54">
        <v>0</v>
      </c>
      <c r="S257" s="54">
        <v>5</v>
      </c>
    </row>
    <row r="258" spans="1:54" x14ac:dyDescent="0.25">
      <c r="B258" s="54" t="s">
        <v>90</v>
      </c>
      <c r="C258" s="54">
        <v>0</v>
      </c>
      <c r="D258" s="54">
        <v>0</v>
      </c>
      <c r="E258" s="54">
        <v>0</v>
      </c>
      <c r="F258" s="54">
        <v>0</v>
      </c>
      <c r="G258" s="54">
        <v>0</v>
      </c>
      <c r="H258" s="54">
        <v>0</v>
      </c>
      <c r="I258" s="54">
        <v>0</v>
      </c>
      <c r="J258" s="54">
        <v>0</v>
      </c>
      <c r="K258" s="54">
        <v>3</v>
      </c>
      <c r="L258" s="54">
        <v>2</v>
      </c>
      <c r="M258" s="54">
        <v>0</v>
      </c>
      <c r="N258" s="54">
        <v>0</v>
      </c>
      <c r="O258" s="54">
        <v>0</v>
      </c>
      <c r="P258" s="54">
        <v>0</v>
      </c>
      <c r="Q258" s="54">
        <v>0</v>
      </c>
      <c r="R258" s="54">
        <v>0</v>
      </c>
      <c r="S258" s="54">
        <v>5</v>
      </c>
    </row>
    <row r="259" spans="1:54" x14ac:dyDescent="0.25">
      <c r="B259" s="54" t="s">
        <v>177</v>
      </c>
      <c r="C259" s="54">
        <v>1</v>
      </c>
      <c r="D259" s="54">
        <v>0</v>
      </c>
      <c r="E259" s="54">
        <v>0</v>
      </c>
      <c r="F259" s="54">
        <v>0</v>
      </c>
      <c r="G259" s="54">
        <v>1</v>
      </c>
      <c r="H259" s="54">
        <v>0</v>
      </c>
      <c r="I259" s="54">
        <v>0</v>
      </c>
      <c r="J259" s="54">
        <v>0</v>
      </c>
      <c r="K259" s="54">
        <v>1</v>
      </c>
      <c r="L259" s="54">
        <v>0</v>
      </c>
      <c r="M259" s="54">
        <v>2</v>
      </c>
      <c r="N259" s="54">
        <v>0</v>
      </c>
      <c r="O259" s="54">
        <v>0</v>
      </c>
      <c r="P259" s="54">
        <v>0</v>
      </c>
      <c r="Q259" s="54">
        <v>0</v>
      </c>
      <c r="R259" s="54">
        <v>0</v>
      </c>
      <c r="S259" s="54">
        <v>5</v>
      </c>
    </row>
    <row r="260" spans="1:54" x14ac:dyDescent="0.25">
      <c r="B260" s="54" t="s">
        <v>96</v>
      </c>
      <c r="C260" s="54">
        <v>0</v>
      </c>
      <c r="D260" s="54">
        <v>0</v>
      </c>
      <c r="E260" s="54">
        <v>0</v>
      </c>
      <c r="F260" s="54">
        <v>4</v>
      </c>
      <c r="G260" s="54">
        <v>0</v>
      </c>
      <c r="H260" s="54">
        <v>0</v>
      </c>
      <c r="I260" s="54">
        <v>0</v>
      </c>
      <c r="J260" s="54">
        <v>0</v>
      </c>
      <c r="K260" s="54">
        <v>0</v>
      </c>
      <c r="L260" s="54">
        <v>1</v>
      </c>
      <c r="M260" s="54">
        <v>0</v>
      </c>
      <c r="N260" s="54">
        <v>0</v>
      </c>
      <c r="O260" s="54">
        <v>0</v>
      </c>
      <c r="P260" s="54">
        <v>0</v>
      </c>
      <c r="Q260" s="54">
        <v>0</v>
      </c>
      <c r="R260" s="54">
        <v>0</v>
      </c>
      <c r="S260" s="54">
        <v>5</v>
      </c>
    </row>
    <row r="261" spans="1:54" s="54" customFormat="1" x14ac:dyDescent="0.25">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row>
    <row r="262" spans="1:54" x14ac:dyDescent="0.25">
      <c r="A262" t="s">
        <v>119</v>
      </c>
    </row>
    <row r="263" spans="1:54" x14ac:dyDescent="0.25">
      <c r="B263" s="54" t="s">
        <v>0</v>
      </c>
      <c r="C263" s="54">
        <v>3.125E-2</v>
      </c>
      <c r="D263" s="54">
        <v>6.25E-2</v>
      </c>
      <c r="E263" s="54">
        <v>0.125</v>
      </c>
      <c r="F263" s="54">
        <v>0.25</v>
      </c>
      <c r="G263" s="54">
        <v>0.5</v>
      </c>
      <c r="H263" s="54">
        <v>1</v>
      </c>
      <c r="I263" s="54">
        <v>2</v>
      </c>
      <c r="J263" s="54">
        <v>2</v>
      </c>
      <c r="K263" s="54">
        <v>4</v>
      </c>
      <c r="L263" s="54">
        <v>8</v>
      </c>
      <c r="M263" s="54">
        <v>16</v>
      </c>
      <c r="N263" s="54">
        <v>32</v>
      </c>
      <c r="O263" s="54">
        <v>64</v>
      </c>
      <c r="P263" s="54">
        <v>128</v>
      </c>
      <c r="Q263" s="54">
        <v>256</v>
      </c>
      <c r="R263" s="54">
        <v>512</v>
      </c>
      <c r="S263" s="54" t="s">
        <v>1</v>
      </c>
    </row>
    <row r="264" spans="1:54" x14ac:dyDescent="0.25">
      <c r="B264" s="54" t="s">
        <v>37</v>
      </c>
      <c r="C264" s="54">
        <v>3</v>
      </c>
      <c r="D264" s="54">
        <v>1</v>
      </c>
      <c r="E264" s="54">
        <v>14</v>
      </c>
      <c r="F264" s="54">
        <v>37</v>
      </c>
      <c r="G264" s="54">
        <v>90</v>
      </c>
      <c r="H264" s="54">
        <v>22</v>
      </c>
      <c r="I264" s="54">
        <v>1</v>
      </c>
      <c r="J264" s="54">
        <v>2</v>
      </c>
      <c r="K264" s="54">
        <v>0</v>
      </c>
      <c r="L264" s="54">
        <v>0</v>
      </c>
      <c r="M264" s="54">
        <v>0</v>
      </c>
      <c r="N264" s="54">
        <v>0</v>
      </c>
      <c r="O264" s="54">
        <v>0</v>
      </c>
      <c r="P264" s="54">
        <v>0</v>
      </c>
      <c r="Q264" s="54">
        <v>0</v>
      </c>
      <c r="R264" s="54">
        <v>0</v>
      </c>
      <c r="S264" s="54">
        <v>170</v>
      </c>
    </row>
    <row r="265" spans="1:54" x14ac:dyDescent="0.25">
      <c r="B265" s="54" t="s">
        <v>25</v>
      </c>
      <c r="C265" s="54">
        <v>13</v>
      </c>
      <c r="D265" s="54">
        <v>24</v>
      </c>
      <c r="E265" s="54">
        <v>70</v>
      </c>
      <c r="F265" s="54">
        <v>42</v>
      </c>
      <c r="G265" s="54">
        <v>17</v>
      </c>
      <c r="H265" s="54">
        <v>4</v>
      </c>
      <c r="I265" s="54">
        <v>0</v>
      </c>
      <c r="J265" s="54">
        <v>0</v>
      </c>
      <c r="K265" s="54">
        <v>0</v>
      </c>
      <c r="L265" s="54">
        <v>0</v>
      </c>
      <c r="M265" s="54">
        <v>0</v>
      </c>
      <c r="N265" s="54">
        <v>0</v>
      </c>
      <c r="O265" s="54">
        <v>0</v>
      </c>
      <c r="P265" s="54">
        <v>0</v>
      </c>
      <c r="Q265" s="54">
        <v>0</v>
      </c>
      <c r="R265" s="54">
        <v>0</v>
      </c>
      <c r="S265" s="54">
        <v>170</v>
      </c>
    </row>
    <row r="267" spans="1:54" x14ac:dyDescent="0.25">
      <c r="A267" t="s">
        <v>120</v>
      </c>
    </row>
    <row r="268" spans="1:54" x14ac:dyDescent="0.25">
      <c r="B268" s="54" t="s">
        <v>0</v>
      </c>
      <c r="C268" s="54">
        <v>1.5625E-2</v>
      </c>
      <c r="D268" s="54">
        <v>3.125E-2</v>
      </c>
      <c r="E268" s="54">
        <v>6.25E-2</v>
      </c>
      <c r="F268" s="54">
        <v>0.125</v>
      </c>
      <c r="G268" s="54">
        <v>0.25</v>
      </c>
      <c r="H268" s="54">
        <v>0.5</v>
      </c>
      <c r="I268" s="54">
        <v>1</v>
      </c>
      <c r="J268" s="54">
        <v>2</v>
      </c>
      <c r="K268" s="54">
        <v>4</v>
      </c>
      <c r="L268" s="54">
        <v>8</v>
      </c>
      <c r="M268" s="54">
        <v>16</v>
      </c>
      <c r="N268" s="54">
        <v>32</v>
      </c>
      <c r="O268" s="54">
        <v>64</v>
      </c>
      <c r="P268" s="54">
        <v>128</v>
      </c>
      <c r="Q268" s="54">
        <v>256</v>
      </c>
      <c r="R268" s="54">
        <v>512</v>
      </c>
      <c r="S268" s="54" t="s">
        <v>1</v>
      </c>
    </row>
    <row r="269" spans="1:54" x14ac:dyDescent="0.25">
      <c r="B269" s="54" t="s">
        <v>3</v>
      </c>
      <c r="C269" s="54">
        <v>0</v>
      </c>
      <c r="D269" s="54">
        <v>23</v>
      </c>
      <c r="E269" s="54">
        <v>5</v>
      </c>
      <c r="F269" s="54">
        <v>2</v>
      </c>
      <c r="G269" s="54">
        <v>2</v>
      </c>
      <c r="H269" s="54">
        <v>1</v>
      </c>
      <c r="I269" s="54">
        <v>0</v>
      </c>
      <c r="J269" s="54">
        <v>1</v>
      </c>
      <c r="K269" s="54">
        <v>0</v>
      </c>
      <c r="L269" s="54">
        <v>0</v>
      </c>
      <c r="M269" s="54">
        <v>0</v>
      </c>
      <c r="N269" s="54">
        <v>0</v>
      </c>
      <c r="O269" s="54">
        <v>0</v>
      </c>
      <c r="P269" s="54">
        <v>0</v>
      </c>
      <c r="Q269" s="54">
        <v>0</v>
      </c>
      <c r="R269" s="54">
        <v>0</v>
      </c>
      <c r="S269" s="54">
        <v>34</v>
      </c>
    </row>
    <row r="270" spans="1:54" x14ac:dyDescent="0.25">
      <c r="B270" s="54" t="s">
        <v>5</v>
      </c>
      <c r="C270" s="54">
        <v>0</v>
      </c>
      <c r="D270" s="54">
        <v>15</v>
      </c>
      <c r="E270" s="54">
        <v>4</v>
      </c>
      <c r="F270" s="54">
        <v>9</v>
      </c>
      <c r="G270" s="54">
        <v>1</v>
      </c>
      <c r="H270" s="54">
        <v>2</v>
      </c>
      <c r="I270" s="54">
        <v>2</v>
      </c>
      <c r="J270" s="54">
        <v>0</v>
      </c>
      <c r="K270" s="54">
        <v>0</v>
      </c>
      <c r="L270" s="54">
        <v>1</v>
      </c>
      <c r="M270" s="54">
        <v>0</v>
      </c>
      <c r="N270" s="54">
        <v>0</v>
      </c>
      <c r="O270" s="54">
        <v>0</v>
      </c>
      <c r="P270" s="54">
        <v>0</v>
      </c>
      <c r="Q270" s="54">
        <v>0</v>
      </c>
      <c r="R270" s="54">
        <v>0</v>
      </c>
      <c r="S270" s="54">
        <v>34</v>
      </c>
    </row>
    <row r="271" spans="1:54" x14ac:dyDescent="0.25">
      <c r="B271" s="54" t="s">
        <v>10</v>
      </c>
      <c r="C271" s="54">
        <v>0</v>
      </c>
      <c r="D271" s="54">
        <v>8</v>
      </c>
      <c r="E271" s="54">
        <v>11</v>
      </c>
      <c r="F271" s="54">
        <v>12</v>
      </c>
      <c r="G271" s="54">
        <v>2</v>
      </c>
      <c r="H271" s="54">
        <v>1</v>
      </c>
      <c r="I271" s="54">
        <v>0</v>
      </c>
      <c r="J271" s="54">
        <v>0</v>
      </c>
      <c r="K271" s="54">
        <v>0</v>
      </c>
      <c r="L271" s="54">
        <v>0</v>
      </c>
      <c r="M271" s="54">
        <v>0</v>
      </c>
      <c r="N271" s="54">
        <v>0</v>
      </c>
      <c r="O271" s="54">
        <v>0</v>
      </c>
      <c r="P271" s="54">
        <v>0</v>
      </c>
      <c r="Q271" s="54">
        <v>0</v>
      </c>
      <c r="R271" s="54">
        <v>0</v>
      </c>
      <c r="S271" s="54">
        <v>34</v>
      </c>
    </row>
    <row r="272" spans="1:54" x14ac:dyDescent="0.25">
      <c r="B272" s="54" t="s">
        <v>24</v>
      </c>
      <c r="C272" s="54">
        <v>0</v>
      </c>
      <c r="D272" s="54">
        <v>0</v>
      </c>
      <c r="E272" s="54">
        <v>6</v>
      </c>
      <c r="F272" s="54">
        <v>9</v>
      </c>
      <c r="G272" s="54">
        <v>3</v>
      </c>
      <c r="H272" s="54">
        <v>1</v>
      </c>
      <c r="I272" s="54">
        <v>9</v>
      </c>
      <c r="J272" s="54">
        <v>2</v>
      </c>
      <c r="K272" s="54">
        <v>3</v>
      </c>
      <c r="L272" s="54">
        <v>1</v>
      </c>
      <c r="M272" s="54">
        <v>0</v>
      </c>
      <c r="N272" s="54">
        <v>0</v>
      </c>
      <c r="O272" s="54">
        <v>0</v>
      </c>
      <c r="P272" s="54">
        <v>0</v>
      </c>
      <c r="Q272" s="54">
        <v>0</v>
      </c>
      <c r="R272" s="54">
        <v>0</v>
      </c>
      <c r="S272" s="54">
        <v>34</v>
      </c>
    </row>
    <row r="273" spans="1:19" x14ac:dyDescent="0.25">
      <c r="B273" s="54" t="s">
        <v>25</v>
      </c>
      <c r="C273" s="54">
        <v>0</v>
      </c>
      <c r="D273" s="54">
        <v>0</v>
      </c>
      <c r="E273" s="54">
        <v>0</v>
      </c>
      <c r="F273" s="54">
        <v>3</v>
      </c>
      <c r="G273" s="54">
        <v>4</v>
      </c>
      <c r="H273" s="54">
        <v>6</v>
      </c>
      <c r="I273" s="54">
        <v>11</v>
      </c>
      <c r="J273" s="54">
        <v>7</v>
      </c>
      <c r="K273" s="54">
        <v>1</v>
      </c>
      <c r="L273" s="54">
        <v>1</v>
      </c>
      <c r="M273" s="54">
        <v>1</v>
      </c>
      <c r="N273" s="54">
        <v>0</v>
      </c>
      <c r="O273" s="54">
        <v>0</v>
      </c>
      <c r="P273" s="54">
        <v>0</v>
      </c>
      <c r="Q273" s="54">
        <v>0</v>
      </c>
      <c r="R273" s="54">
        <v>0</v>
      </c>
      <c r="S273" s="54">
        <v>34</v>
      </c>
    </row>
    <row r="274" spans="1:19" x14ac:dyDescent="0.25">
      <c r="B274" s="54" t="s">
        <v>26</v>
      </c>
      <c r="C274" s="54">
        <v>0</v>
      </c>
      <c r="D274" s="54">
        <v>13</v>
      </c>
      <c r="E274" s="54">
        <v>11</v>
      </c>
      <c r="F274" s="54">
        <v>6</v>
      </c>
      <c r="G274" s="54">
        <v>2</v>
      </c>
      <c r="H274" s="54">
        <v>0</v>
      </c>
      <c r="I274" s="54">
        <v>0</v>
      </c>
      <c r="J274" s="54">
        <v>1</v>
      </c>
      <c r="K274" s="54">
        <v>1</v>
      </c>
      <c r="L274" s="54">
        <v>0</v>
      </c>
      <c r="M274" s="54">
        <v>0</v>
      </c>
      <c r="N274" s="54">
        <v>0</v>
      </c>
      <c r="O274" s="54">
        <v>0</v>
      </c>
      <c r="P274" s="54">
        <v>0</v>
      </c>
      <c r="Q274" s="54">
        <v>0</v>
      </c>
      <c r="R274" s="54">
        <v>0</v>
      </c>
      <c r="S274" s="54">
        <v>34</v>
      </c>
    </row>
    <row r="276" spans="1:19" x14ac:dyDescent="0.25">
      <c r="A276" t="s">
        <v>121</v>
      </c>
    </row>
    <row r="277" spans="1:19" x14ac:dyDescent="0.25">
      <c r="B277" s="54" t="s">
        <v>0</v>
      </c>
      <c r="C277" s="54">
        <v>1.5625E-2</v>
      </c>
      <c r="D277" s="54">
        <v>3.125E-2</v>
      </c>
      <c r="E277" s="54">
        <v>6.25E-2</v>
      </c>
      <c r="F277" s="54">
        <v>0.125</v>
      </c>
      <c r="G277" s="54">
        <v>0.25</v>
      </c>
      <c r="H277" s="54">
        <v>0.5</v>
      </c>
      <c r="I277" s="54">
        <v>1</v>
      </c>
      <c r="J277" s="54">
        <v>2</v>
      </c>
      <c r="K277" s="54">
        <v>4</v>
      </c>
      <c r="L277" s="54">
        <v>8</v>
      </c>
      <c r="M277" s="54">
        <v>16</v>
      </c>
      <c r="N277" s="54">
        <v>32</v>
      </c>
      <c r="O277" s="54">
        <v>64</v>
      </c>
      <c r="P277" s="54">
        <v>128</v>
      </c>
      <c r="Q277" s="54">
        <v>256</v>
      </c>
      <c r="R277" s="54">
        <v>512</v>
      </c>
      <c r="S277" s="54" t="s">
        <v>1</v>
      </c>
    </row>
    <row r="278" spans="1:19" x14ac:dyDescent="0.25">
      <c r="B278" s="54" t="s">
        <v>9</v>
      </c>
      <c r="C278" s="54">
        <v>0</v>
      </c>
      <c r="D278" s="54">
        <v>0</v>
      </c>
      <c r="E278" s="54">
        <v>0</v>
      </c>
      <c r="F278" s="54">
        <v>0</v>
      </c>
      <c r="G278" s="54">
        <v>0</v>
      </c>
      <c r="H278" s="54">
        <v>4</v>
      </c>
      <c r="I278" s="54">
        <v>1</v>
      </c>
      <c r="J278" s="54">
        <v>4</v>
      </c>
      <c r="K278" s="54">
        <v>2</v>
      </c>
      <c r="L278" s="54">
        <v>4</v>
      </c>
      <c r="M278" s="54">
        <v>5</v>
      </c>
      <c r="N278" s="54">
        <v>0</v>
      </c>
      <c r="O278" s="54">
        <v>0</v>
      </c>
      <c r="P278" s="54">
        <v>3</v>
      </c>
      <c r="Q278" s="54">
        <v>0</v>
      </c>
      <c r="R278" s="54">
        <v>0</v>
      </c>
      <c r="S278" s="54">
        <v>23</v>
      </c>
    </row>
    <row r="279" spans="1:19" x14ac:dyDescent="0.25">
      <c r="B279" s="54" t="s">
        <v>20</v>
      </c>
      <c r="C279" s="54">
        <v>0</v>
      </c>
      <c r="D279" s="54">
        <v>0</v>
      </c>
      <c r="E279" s="54">
        <v>1</v>
      </c>
      <c r="F279" s="54">
        <v>0</v>
      </c>
      <c r="G279" s="54">
        <v>0</v>
      </c>
      <c r="H279" s="54">
        <v>1</v>
      </c>
      <c r="I279" s="54">
        <v>0</v>
      </c>
      <c r="J279" s="54">
        <v>0</v>
      </c>
      <c r="K279" s="54">
        <v>0</v>
      </c>
      <c r="L279" s="54">
        <v>1</v>
      </c>
      <c r="M279" s="54">
        <v>0</v>
      </c>
      <c r="N279" s="54">
        <v>0</v>
      </c>
      <c r="O279" s="54">
        <v>20</v>
      </c>
      <c r="P279" s="54">
        <v>0</v>
      </c>
      <c r="Q279" s="54">
        <v>0</v>
      </c>
      <c r="R279" s="54">
        <v>0</v>
      </c>
      <c r="S279" s="54">
        <v>23</v>
      </c>
    </row>
    <row r="280" spans="1:19" x14ac:dyDescent="0.25">
      <c r="B280" s="54" t="s">
        <v>24</v>
      </c>
      <c r="C280" s="54">
        <v>0</v>
      </c>
      <c r="D280" s="54">
        <v>0</v>
      </c>
      <c r="E280" s="54">
        <v>0</v>
      </c>
      <c r="F280" s="54">
        <v>0</v>
      </c>
      <c r="G280" s="54">
        <v>0</v>
      </c>
      <c r="H280" s="54">
        <v>1</v>
      </c>
      <c r="I280" s="54">
        <v>3</v>
      </c>
      <c r="J280" s="54">
        <v>0</v>
      </c>
      <c r="K280" s="54">
        <v>0</v>
      </c>
      <c r="L280" s="54">
        <v>0</v>
      </c>
      <c r="M280" s="54">
        <v>0</v>
      </c>
      <c r="N280" s="54">
        <v>0</v>
      </c>
      <c r="O280" s="54">
        <v>0</v>
      </c>
      <c r="P280" s="54">
        <v>19</v>
      </c>
      <c r="Q280" s="54">
        <v>0</v>
      </c>
      <c r="R280" s="54">
        <v>0</v>
      </c>
      <c r="S280" s="54">
        <v>23</v>
      </c>
    </row>
    <row r="281" spans="1:19" x14ac:dyDescent="0.25">
      <c r="B281" s="54" t="s">
        <v>36</v>
      </c>
      <c r="C281" s="54">
        <v>0</v>
      </c>
      <c r="D281" s="54">
        <v>0</v>
      </c>
      <c r="E281" s="54">
        <v>1</v>
      </c>
      <c r="F281" s="54">
        <v>3</v>
      </c>
      <c r="G281" s="54">
        <v>10</v>
      </c>
      <c r="H281" s="54">
        <v>9</v>
      </c>
      <c r="I281" s="54">
        <v>0</v>
      </c>
      <c r="J281" s="54">
        <v>0</v>
      </c>
      <c r="K281" s="54">
        <v>0</v>
      </c>
      <c r="L281" s="54">
        <v>0</v>
      </c>
      <c r="M281" s="54">
        <v>0</v>
      </c>
      <c r="N281" s="54">
        <v>0</v>
      </c>
      <c r="O281" s="54">
        <v>0</v>
      </c>
      <c r="P281" s="54">
        <v>0</v>
      </c>
      <c r="Q281" s="54">
        <v>0</v>
      </c>
      <c r="R281" s="54">
        <v>0</v>
      </c>
      <c r="S281" s="54">
        <v>23</v>
      </c>
    </row>
    <row r="282" spans="1:19" x14ac:dyDescent="0.25">
      <c r="B282" s="54" t="s">
        <v>37</v>
      </c>
      <c r="C282" s="54">
        <v>0</v>
      </c>
      <c r="D282" s="54">
        <v>0</v>
      </c>
      <c r="E282" s="54">
        <v>1</v>
      </c>
      <c r="F282" s="54">
        <v>3</v>
      </c>
      <c r="G282" s="54">
        <v>16</v>
      </c>
      <c r="H282" s="54">
        <v>1</v>
      </c>
      <c r="I282" s="54">
        <v>2</v>
      </c>
      <c r="J282" s="54">
        <v>0</v>
      </c>
      <c r="K282" s="54">
        <v>0</v>
      </c>
      <c r="L282" s="54">
        <v>0</v>
      </c>
      <c r="M282" s="54">
        <v>0</v>
      </c>
      <c r="N282" s="54">
        <v>0</v>
      </c>
      <c r="O282" s="54">
        <v>0</v>
      </c>
      <c r="P282" s="54">
        <v>0</v>
      </c>
      <c r="Q282" s="54">
        <v>0</v>
      </c>
      <c r="R282" s="54">
        <v>0</v>
      </c>
      <c r="S282" s="54">
        <v>23</v>
      </c>
    </row>
    <row r="283" spans="1:19" x14ac:dyDescent="0.25">
      <c r="B283" s="54" t="s">
        <v>26</v>
      </c>
      <c r="C283" s="54">
        <v>0</v>
      </c>
      <c r="D283" s="54">
        <v>0</v>
      </c>
      <c r="E283" s="54">
        <v>0</v>
      </c>
      <c r="F283" s="54">
        <v>2</v>
      </c>
      <c r="G283" s="54">
        <v>3</v>
      </c>
      <c r="H283" s="54">
        <v>2</v>
      </c>
      <c r="I283" s="54">
        <v>0</v>
      </c>
      <c r="J283" s="54">
        <v>5</v>
      </c>
      <c r="K283" s="54">
        <v>8</v>
      </c>
      <c r="L283" s="54">
        <v>0</v>
      </c>
      <c r="M283" s="54">
        <v>0</v>
      </c>
      <c r="N283" s="54">
        <v>0</v>
      </c>
      <c r="O283" s="54">
        <v>0</v>
      </c>
      <c r="P283" s="54">
        <v>3</v>
      </c>
      <c r="Q283" s="54">
        <v>0</v>
      </c>
      <c r="R283" s="54">
        <v>0</v>
      </c>
      <c r="S283" s="54">
        <v>23</v>
      </c>
    </row>
    <row r="285" spans="1:19" x14ac:dyDescent="0.25">
      <c r="A285" t="s">
        <v>122</v>
      </c>
    </row>
    <row r="286" spans="1:19" x14ac:dyDescent="0.25">
      <c r="B286" s="54" t="s">
        <v>0</v>
      </c>
      <c r="C286" s="54">
        <v>1.5625E-2</v>
      </c>
      <c r="D286" s="54">
        <v>3.125E-2</v>
      </c>
      <c r="E286" s="54">
        <v>6.25E-2</v>
      </c>
      <c r="F286" s="54">
        <v>0.125</v>
      </c>
      <c r="G286" s="54">
        <v>0.25</v>
      </c>
      <c r="H286" s="54">
        <v>0.5</v>
      </c>
      <c r="I286" s="54">
        <v>1</v>
      </c>
      <c r="J286" s="54">
        <v>2</v>
      </c>
      <c r="K286" s="54">
        <v>4</v>
      </c>
      <c r="L286" s="54">
        <v>8</v>
      </c>
      <c r="M286" s="54">
        <v>16</v>
      </c>
      <c r="N286" s="54">
        <v>32</v>
      </c>
      <c r="O286" s="54">
        <v>64</v>
      </c>
      <c r="P286" s="54">
        <v>128</v>
      </c>
      <c r="Q286" s="54">
        <v>256</v>
      </c>
      <c r="R286" s="54">
        <v>512</v>
      </c>
      <c r="S286" s="54" t="s">
        <v>1</v>
      </c>
    </row>
    <row r="287" spans="1:19" x14ac:dyDescent="0.25">
      <c r="B287" s="54" t="s">
        <v>9</v>
      </c>
      <c r="C287" s="54">
        <v>0</v>
      </c>
      <c r="D287" s="54">
        <v>1</v>
      </c>
      <c r="E287" s="54">
        <v>0</v>
      </c>
      <c r="F287" s="54">
        <v>5</v>
      </c>
      <c r="G287" s="54">
        <v>1</v>
      </c>
      <c r="H287" s="54">
        <v>0</v>
      </c>
      <c r="I287" s="54">
        <v>0</v>
      </c>
      <c r="J287" s="54">
        <v>1</v>
      </c>
      <c r="K287" s="54">
        <v>0</v>
      </c>
      <c r="L287" s="54">
        <v>1</v>
      </c>
      <c r="M287" s="54">
        <v>0</v>
      </c>
      <c r="N287" s="54">
        <v>1</v>
      </c>
      <c r="O287" s="54">
        <v>0</v>
      </c>
      <c r="P287" s="54">
        <v>12</v>
      </c>
      <c r="Q287" s="54">
        <v>0</v>
      </c>
      <c r="R287" s="54">
        <v>0</v>
      </c>
      <c r="S287" s="54">
        <v>22</v>
      </c>
    </row>
    <row r="288" spans="1:19" x14ac:dyDescent="0.25">
      <c r="B288" s="54" t="s">
        <v>20</v>
      </c>
      <c r="C288" s="54">
        <v>0</v>
      </c>
      <c r="D288" s="54">
        <v>2</v>
      </c>
      <c r="E288" s="54">
        <v>3</v>
      </c>
      <c r="F288" s="54">
        <v>2</v>
      </c>
      <c r="G288" s="54">
        <v>0</v>
      </c>
      <c r="H288" s="54">
        <v>0</v>
      </c>
      <c r="I288" s="54">
        <v>0</v>
      </c>
      <c r="J288" s="54">
        <v>1</v>
      </c>
      <c r="K288" s="54">
        <v>1</v>
      </c>
      <c r="L288" s="54">
        <v>0</v>
      </c>
      <c r="M288" s="54">
        <v>0</v>
      </c>
      <c r="N288" s="54">
        <v>0</v>
      </c>
      <c r="O288" s="54">
        <v>14</v>
      </c>
      <c r="P288" s="54">
        <v>0</v>
      </c>
      <c r="Q288" s="54">
        <v>0</v>
      </c>
      <c r="R288" s="54">
        <v>0</v>
      </c>
      <c r="S288" s="54">
        <v>23</v>
      </c>
    </row>
    <row r="289" spans="1:54" x14ac:dyDescent="0.25">
      <c r="B289" s="54" t="s">
        <v>24</v>
      </c>
      <c r="C289" s="54">
        <v>0</v>
      </c>
      <c r="D289" s="54">
        <v>1</v>
      </c>
      <c r="E289" s="54">
        <v>0</v>
      </c>
      <c r="F289" s="54">
        <v>1</v>
      </c>
      <c r="G289" s="54">
        <v>0</v>
      </c>
      <c r="H289" s="54">
        <v>1</v>
      </c>
      <c r="I289" s="54">
        <v>0</v>
      </c>
      <c r="J289" s="54">
        <v>0</v>
      </c>
      <c r="K289" s="54">
        <v>2</v>
      </c>
      <c r="L289" s="54">
        <v>0</v>
      </c>
      <c r="M289" s="54">
        <v>0</v>
      </c>
      <c r="N289" s="54">
        <v>0</v>
      </c>
      <c r="O289" s="54">
        <v>1</v>
      </c>
      <c r="P289" s="54">
        <v>18</v>
      </c>
      <c r="Q289" s="54">
        <v>0</v>
      </c>
      <c r="R289" s="54">
        <v>0</v>
      </c>
      <c r="S289" s="54">
        <v>24</v>
      </c>
    </row>
    <row r="290" spans="1:54" x14ac:dyDescent="0.25">
      <c r="B290" s="54" t="s">
        <v>36</v>
      </c>
      <c r="C290" s="54">
        <v>0</v>
      </c>
      <c r="D290" s="54">
        <v>0</v>
      </c>
      <c r="E290" s="54">
        <v>0</v>
      </c>
      <c r="F290" s="54">
        <v>1</v>
      </c>
      <c r="G290" s="54">
        <v>0</v>
      </c>
      <c r="H290" s="54">
        <v>8</v>
      </c>
      <c r="I290" s="54">
        <v>12</v>
      </c>
      <c r="J290" s="54">
        <v>2</v>
      </c>
      <c r="K290" s="54">
        <v>0</v>
      </c>
      <c r="L290" s="54">
        <v>0</v>
      </c>
      <c r="M290" s="54">
        <v>0</v>
      </c>
      <c r="N290" s="54">
        <v>0</v>
      </c>
      <c r="O290" s="54">
        <v>0</v>
      </c>
      <c r="P290" s="54">
        <v>0</v>
      </c>
      <c r="Q290" s="54">
        <v>0</v>
      </c>
      <c r="R290" s="54">
        <v>0</v>
      </c>
      <c r="S290" s="54">
        <v>23</v>
      </c>
    </row>
    <row r="291" spans="1:54" x14ac:dyDescent="0.25">
      <c r="B291" s="54" t="s">
        <v>37</v>
      </c>
      <c r="C291" s="54">
        <v>0</v>
      </c>
      <c r="D291" s="54">
        <v>0</v>
      </c>
      <c r="E291" s="54">
        <v>0</v>
      </c>
      <c r="F291" s="54">
        <v>2</v>
      </c>
      <c r="G291" s="54">
        <v>4</v>
      </c>
      <c r="H291" s="54">
        <v>12</v>
      </c>
      <c r="I291" s="54">
        <v>5</v>
      </c>
      <c r="J291" s="54">
        <v>0</v>
      </c>
      <c r="K291" s="54">
        <v>0</v>
      </c>
      <c r="L291" s="54">
        <v>0</v>
      </c>
      <c r="M291" s="54">
        <v>0</v>
      </c>
      <c r="N291" s="54">
        <v>0</v>
      </c>
      <c r="O291" s="54">
        <v>0</v>
      </c>
      <c r="P291" s="54">
        <v>0</v>
      </c>
      <c r="Q291" s="54">
        <v>0</v>
      </c>
      <c r="R291" s="54">
        <v>0</v>
      </c>
      <c r="S291" s="54">
        <v>23</v>
      </c>
    </row>
    <row r="292" spans="1:54" x14ac:dyDescent="0.25">
      <c r="B292" s="54" t="s">
        <v>26</v>
      </c>
      <c r="C292" s="54">
        <v>0</v>
      </c>
      <c r="D292" s="54">
        <v>4</v>
      </c>
      <c r="E292" s="54">
        <v>4</v>
      </c>
      <c r="F292" s="54">
        <v>0</v>
      </c>
      <c r="G292" s="54">
        <v>0</v>
      </c>
      <c r="H292" s="54">
        <v>0</v>
      </c>
      <c r="I292" s="54">
        <v>1</v>
      </c>
      <c r="J292" s="54">
        <v>0</v>
      </c>
      <c r="K292" s="54">
        <v>1</v>
      </c>
      <c r="L292" s="54">
        <v>1</v>
      </c>
      <c r="M292" s="54">
        <v>0</v>
      </c>
      <c r="N292" s="54">
        <v>0</v>
      </c>
      <c r="O292" s="54">
        <v>0</v>
      </c>
      <c r="P292" s="54">
        <v>13</v>
      </c>
      <c r="Q292" s="54">
        <v>0</v>
      </c>
      <c r="R292" s="54">
        <v>0</v>
      </c>
      <c r="S292" s="54">
        <v>24</v>
      </c>
    </row>
    <row r="293" spans="1:54" s="54" customFormat="1" x14ac:dyDescent="0.25">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row>
    <row r="294" spans="1:54" x14ac:dyDescent="0.25">
      <c r="A294" t="s">
        <v>182</v>
      </c>
    </row>
    <row r="295" spans="1:54" x14ac:dyDescent="0.25">
      <c r="B295" s="54" t="s">
        <v>0</v>
      </c>
      <c r="C295" s="54">
        <v>1.5625E-2</v>
      </c>
      <c r="D295" s="54">
        <v>3.125E-2</v>
      </c>
      <c r="E295" s="54">
        <v>6.25E-2</v>
      </c>
      <c r="F295" s="54">
        <v>0.125</v>
      </c>
      <c r="G295" s="54">
        <v>0.25</v>
      </c>
      <c r="H295" s="54">
        <v>0.5</v>
      </c>
      <c r="I295" s="54">
        <v>1</v>
      </c>
      <c r="J295" s="54">
        <v>2</v>
      </c>
      <c r="K295" s="54">
        <v>4</v>
      </c>
      <c r="L295" s="54">
        <v>8</v>
      </c>
      <c r="M295" s="54">
        <v>16</v>
      </c>
      <c r="N295" s="54">
        <v>32</v>
      </c>
      <c r="O295" s="54">
        <v>64</v>
      </c>
      <c r="P295" s="54">
        <v>128</v>
      </c>
      <c r="Q295" s="54">
        <v>256</v>
      </c>
      <c r="R295" s="54">
        <v>512</v>
      </c>
      <c r="S295" s="54" t="s">
        <v>1</v>
      </c>
    </row>
    <row r="296" spans="1:54" x14ac:dyDescent="0.25">
      <c r="B296" s="54" t="s">
        <v>3</v>
      </c>
      <c r="C296" s="54">
        <v>0</v>
      </c>
      <c r="D296" s="54">
        <v>28</v>
      </c>
      <c r="E296" s="54">
        <v>9</v>
      </c>
      <c r="F296" s="54">
        <v>8</v>
      </c>
      <c r="G296" s="54">
        <v>3</v>
      </c>
      <c r="H296" s="54">
        <v>1</v>
      </c>
      <c r="I296" s="54">
        <v>0</v>
      </c>
      <c r="J296" s="54">
        <v>0</v>
      </c>
      <c r="K296" s="54">
        <v>0</v>
      </c>
      <c r="L296" s="54">
        <v>0</v>
      </c>
      <c r="M296" s="54">
        <v>0</v>
      </c>
      <c r="N296" s="54">
        <v>0</v>
      </c>
      <c r="O296" s="54">
        <v>0</v>
      </c>
      <c r="P296" s="54">
        <v>0</v>
      </c>
      <c r="Q296" s="54">
        <v>0</v>
      </c>
      <c r="R296" s="54">
        <v>0</v>
      </c>
      <c r="S296" s="54">
        <v>49</v>
      </c>
    </row>
    <row r="297" spans="1:54" x14ac:dyDescent="0.25">
      <c r="B297" s="54" t="s">
        <v>5</v>
      </c>
      <c r="C297" s="54">
        <v>0</v>
      </c>
      <c r="D297" s="54">
        <v>17</v>
      </c>
      <c r="E297" s="54">
        <v>5</v>
      </c>
      <c r="F297" s="54">
        <v>6</v>
      </c>
      <c r="G297" s="54">
        <v>7</v>
      </c>
      <c r="H297" s="54">
        <v>10</v>
      </c>
      <c r="I297" s="54">
        <v>3</v>
      </c>
      <c r="J297" s="54">
        <v>0</v>
      </c>
      <c r="K297" s="54">
        <v>1</v>
      </c>
      <c r="L297" s="54">
        <v>0</v>
      </c>
      <c r="M297" s="54">
        <v>0</v>
      </c>
      <c r="N297" s="54">
        <v>0</v>
      </c>
      <c r="O297" s="54">
        <v>0</v>
      </c>
      <c r="P297" s="54">
        <v>0</v>
      </c>
      <c r="Q297" s="54">
        <v>0</v>
      </c>
      <c r="R297" s="54">
        <v>0</v>
      </c>
      <c r="S297" s="54">
        <v>49</v>
      </c>
    </row>
    <row r="298" spans="1:54" x14ac:dyDescent="0.25">
      <c r="B298" s="54" t="s">
        <v>10</v>
      </c>
      <c r="C298" s="54">
        <v>0</v>
      </c>
      <c r="D298" s="54">
        <v>42</v>
      </c>
      <c r="E298" s="54">
        <v>6</v>
      </c>
      <c r="F298" s="54">
        <v>0</v>
      </c>
      <c r="G298" s="54">
        <v>0</v>
      </c>
      <c r="H298" s="54">
        <v>0</v>
      </c>
      <c r="I298" s="54">
        <v>0</v>
      </c>
      <c r="J298" s="54">
        <v>0</v>
      </c>
      <c r="K298" s="54">
        <v>0</v>
      </c>
      <c r="L298" s="54">
        <v>0</v>
      </c>
      <c r="M298" s="54">
        <v>0</v>
      </c>
      <c r="N298" s="54">
        <v>0</v>
      </c>
      <c r="O298" s="54">
        <v>0</v>
      </c>
      <c r="P298" s="54">
        <v>0</v>
      </c>
      <c r="Q298" s="54">
        <v>0</v>
      </c>
      <c r="R298" s="54">
        <v>0</v>
      </c>
      <c r="S298" s="54">
        <v>48</v>
      </c>
    </row>
    <row r="299" spans="1:54" x14ac:dyDescent="0.25">
      <c r="B299" s="54" t="s">
        <v>24</v>
      </c>
      <c r="C299" s="54">
        <v>0</v>
      </c>
      <c r="D299" s="54">
        <v>14</v>
      </c>
      <c r="E299" s="54">
        <v>16</v>
      </c>
      <c r="F299" s="54">
        <v>14</v>
      </c>
      <c r="G299" s="54">
        <v>2</v>
      </c>
      <c r="H299" s="54">
        <v>2</v>
      </c>
      <c r="I299" s="54">
        <v>0</v>
      </c>
      <c r="J299" s="54">
        <v>0</v>
      </c>
      <c r="K299" s="54">
        <v>0</v>
      </c>
      <c r="L299" s="54">
        <v>0</v>
      </c>
      <c r="M299" s="54">
        <v>0</v>
      </c>
      <c r="N299" s="54">
        <v>0</v>
      </c>
      <c r="O299" s="54">
        <v>0</v>
      </c>
      <c r="P299" s="54">
        <v>2</v>
      </c>
      <c r="Q299" s="54">
        <v>0</v>
      </c>
      <c r="R299" s="54">
        <v>0</v>
      </c>
      <c r="S299" s="54">
        <v>50</v>
      </c>
    </row>
    <row r="300" spans="1:54" x14ac:dyDescent="0.25">
      <c r="B300" s="54" t="s">
        <v>25</v>
      </c>
      <c r="C300" s="54">
        <v>0</v>
      </c>
      <c r="D300" s="54">
        <v>0</v>
      </c>
      <c r="E300" s="54">
        <v>0</v>
      </c>
      <c r="F300" s="54">
        <v>0</v>
      </c>
      <c r="G300" s="54">
        <v>0</v>
      </c>
      <c r="H300" s="54">
        <v>0</v>
      </c>
      <c r="I300" s="54">
        <v>0</v>
      </c>
      <c r="J300" s="54">
        <v>0</v>
      </c>
      <c r="K300" s="54">
        <v>0</v>
      </c>
      <c r="L300" s="54">
        <v>0</v>
      </c>
      <c r="M300" s="54">
        <v>0</v>
      </c>
      <c r="N300" s="54">
        <v>0</v>
      </c>
      <c r="O300" s="54">
        <v>0</v>
      </c>
      <c r="P300" s="54">
        <v>47</v>
      </c>
      <c r="Q300" s="54">
        <v>0</v>
      </c>
      <c r="R300" s="54">
        <v>0</v>
      </c>
      <c r="S300" s="54">
        <v>47</v>
      </c>
    </row>
    <row r="301" spans="1:54" x14ac:dyDescent="0.25">
      <c r="B301" s="54" t="s">
        <v>26</v>
      </c>
      <c r="C301" s="54">
        <v>1</v>
      </c>
      <c r="D301" s="54">
        <v>34</v>
      </c>
      <c r="E301" s="54">
        <v>7</v>
      </c>
      <c r="F301" s="54">
        <v>5</v>
      </c>
      <c r="G301" s="54">
        <v>0</v>
      </c>
      <c r="H301" s="54">
        <v>3</v>
      </c>
      <c r="I301" s="54">
        <v>0</v>
      </c>
      <c r="J301" s="54">
        <v>0</v>
      </c>
      <c r="K301" s="54">
        <v>0</v>
      </c>
      <c r="L301" s="54">
        <v>0</v>
      </c>
      <c r="M301" s="54">
        <v>0</v>
      </c>
      <c r="N301" s="54">
        <v>0</v>
      </c>
      <c r="O301" s="54">
        <v>0</v>
      </c>
      <c r="P301" s="54">
        <v>0</v>
      </c>
      <c r="Q301" s="54">
        <v>0</v>
      </c>
      <c r="R301" s="54">
        <v>0</v>
      </c>
      <c r="S301" s="54">
        <v>50</v>
      </c>
    </row>
    <row r="303" spans="1:54" x14ac:dyDescent="0.25">
      <c r="A303" t="s">
        <v>181</v>
      </c>
    </row>
    <row r="304" spans="1:54" x14ac:dyDescent="0.25">
      <c r="B304" s="54" t="s">
        <v>0</v>
      </c>
      <c r="C304" s="54">
        <v>1.5625E-2</v>
      </c>
      <c r="D304" s="54">
        <v>3.125E-2</v>
      </c>
      <c r="E304" s="54">
        <v>6.25E-2</v>
      </c>
      <c r="F304" s="54">
        <v>0.125</v>
      </c>
      <c r="G304" s="54">
        <v>0.25</v>
      </c>
      <c r="H304" s="54">
        <v>0.5</v>
      </c>
      <c r="I304" s="54">
        <v>1</v>
      </c>
      <c r="J304" s="54">
        <v>2</v>
      </c>
      <c r="K304" s="54">
        <v>4</v>
      </c>
      <c r="L304" s="54">
        <v>8</v>
      </c>
      <c r="M304" s="54">
        <v>16</v>
      </c>
      <c r="N304" s="54">
        <v>32</v>
      </c>
      <c r="O304" s="54">
        <v>64</v>
      </c>
      <c r="P304" s="54">
        <v>128</v>
      </c>
      <c r="Q304" s="54">
        <v>256</v>
      </c>
      <c r="R304" s="54">
        <v>512</v>
      </c>
      <c r="S304" s="54" t="s">
        <v>1</v>
      </c>
    </row>
    <row r="305" spans="2:19" x14ac:dyDescent="0.25">
      <c r="B305" s="54" t="s">
        <v>2</v>
      </c>
      <c r="C305" s="54">
        <v>0</v>
      </c>
      <c r="D305" s="54">
        <v>0</v>
      </c>
      <c r="E305" s="54">
        <v>0</v>
      </c>
      <c r="F305" s="54">
        <v>1</v>
      </c>
      <c r="G305" s="54">
        <v>0</v>
      </c>
      <c r="H305" s="54">
        <v>0</v>
      </c>
      <c r="I305" s="54">
        <v>0</v>
      </c>
      <c r="J305" s="54">
        <v>0</v>
      </c>
      <c r="K305" s="54">
        <v>5</v>
      </c>
      <c r="L305" s="54">
        <v>5</v>
      </c>
      <c r="M305" s="54">
        <v>11</v>
      </c>
      <c r="N305" s="54">
        <v>24</v>
      </c>
      <c r="O305" s="54">
        <v>170</v>
      </c>
      <c r="P305" s="54">
        <v>0</v>
      </c>
      <c r="Q305" s="54">
        <v>0</v>
      </c>
      <c r="R305" s="54">
        <v>0</v>
      </c>
      <c r="S305" s="54">
        <v>216</v>
      </c>
    </row>
    <row r="306" spans="2:19" x14ac:dyDescent="0.25">
      <c r="B306" s="54" t="s">
        <v>3</v>
      </c>
      <c r="C306" s="54">
        <v>0</v>
      </c>
      <c r="D306" s="54">
        <v>0</v>
      </c>
      <c r="E306" s="54">
        <v>0</v>
      </c>
      <c r="F306" s="54">
        <v>4</v>
      </c>
      <c r="G306" s="54">
        <v>0</v>
      </c>
      <c r="H306" s="54">
        <v>0</v>
      </c>
      <c r="I306" s="54">
        <v>7</v>
      </c>
      <c r="J306" s="54">
        <v>14</v>
      </c>
      <c r="K306" s="54">
        <v>32</v>
      </c>
      <c r="L306" s="54">
        <v>23</v>
      </c>
      <c r="M306" s="54">
        <v>16</v>
      </c>
      <c r="N306" s="54">
        <v>10</v>
      </c>
      <c r="O306" s="54">
        <v>110</v>
      </c>
      <c r="P306" s="54">
        <v>0</v>
      </c>
      <c r="Q306" s="54">
        <v>0</v>
      </c>
      <c r="R306" s="54">
        <v>0</v>
      </c>
      <c r="S306" s="54">
        <v>216</v>
      </c>
    </row>
    <row r="307" spans="2:19" x14ac:dyDescent="0.25">
      <c r="B307" s="54" t="s">
        <v>4</v>
      </c>
      <c r="C307" s="54">
        <v>0</v>
      </c>
      <c r="D307" s="54">
        <v>0</v>
      </c>
      <c r="E307" s="54">
        <v>0</v>
      </c>
      <c r="F307" s="54">
        <v>0</v>
      </c>
      <c r="G307" s="54">
        <v>2</v>
      </c>
      <c r="H307" s="54">
        <v>0</v>
      </c>
      <c r="I307" s="54">
        <v>11</v>
      </c>
      <c r="J307" s="54">
        <v>73</v>
      </c>
      <c r="K307" s="54">
        <v>21</v>
      </c>
      <c r="L307" s="54">
        <v>9</v>
      </c>
      <c r="M307" s="54">
        <v>6</v>
      </c>
      <c r="N307" s="54">
        <v>36</v>
      </c>
      <c r="O307" s="54">
        <v>36</v>
      </c>
      <c r="P307" s="54">
        <v>22</v>
      </c>
      <c r="Q307" s="54">
        <v>0</v>
      </c>
      <c r="R307" s="54">
        <v>0</v>
      </c>
      <c r="S307" s="54">
        <v>216</v>
      </c>
    </row>
    <row r="308" spans="2:19" x14ac:dyDescent="0.25">
      <c r="B308" s="54" t="s">
        <v>5</v>
      </c>
      <c r="C308" s="54">
        <v>0</v>
      </c>
      <c r="D308" s="54">
        <v>0</v>
      </c>
      <c r="E308" s="54">
        <v>0</v>
      </c>
      <c r="F308" s="54">
        <v>0</v>
      </c>
      <c r="G308" s="54">
        <v>3</v>
      </c>
      <c r="H308" s="54">
        <v>0</v>
      </c>
      <c r="I308" s="54">
        <v>19</v>
      </c>
      <c r="J308" s="54">
        <v>74</v>
      </c>
      <c r="K308" s="54">
        <v>15</v>
      </c>
      <c r="L308" s="54">
        <v>13</v>
      </c>
      <c r="M308" s="54">
        <v>24</v>
      </c>
      <c r="N308" s="54">
        <v>38</v>
      </c>
      <c r="O308" s="54">
        <v>20</v>
      </c>
      <c r="P308" s="54">
        <v>10</v>
      </c>
      <c r="Q308" s="54">
        <v>0</v>
      </c>
      <c r="R308" s="54">
        <v>0</v>
      </c>
      <c r="S308" s="54">
        <v>216</v>
      </c>
    </row>
    <row r="309" spans="2:19" x14ac:dyDescent="0.25">
      <c r="B309" s="54" t="s">
        <v>6</v>
      </c>
      <c r="C309" s="54">
        <v>0</v>
      </c>
      <c r="D309" s="54">
        <v>0</v>
      </c>
      <c r="E309" s="54">
        <v>0</v>
      </c>
      <c r="F309" s="54">
        <v>113</v>
      </c>
      <c r="G309" s="54">
        <v>0</v>
      </c>
      <c r="H309" s="54">
        <v>4</v>
      </c>
      <c r="I309" s="54">
        <v>0</v>
      </c>
      <c r="J309" s="54">
        <v>2</v>
      </c>
      <c r="K309" s="54">
        <v>3</v>
      </c>
      <c r="L309" s="54">
        <v>34</v>
      </c>
      <c r="M309" s="54">
        <v>32</v>
      </c>
      <c r="N309" s="54">
        <v>28</v>
      </c>
      <c r="O309" s="54">
        <v>0</v>
      </c>
      <c r="P309" s="54">
        <v>0</v>
      </c>
      <c r="Q309" s="54">
        <v>0</v>
      </c>
      <c r="R309" s="54">
        <v>0</v>
      </c>
      <c r="S309" s="54">
        <v>216</v>
      </c>
    </row>
    <row r="310" spans="2:19" x14ac:dyDescent="0.25">
      <c r="B310" s="54" t="s">
        <v>7</v>
      </c>
      <c r="C310" s="54">
        <v>0</v>
      </c>
      <c r="D310" s="54">
        <v>55</v>
      </c>
      <c r="E310" s="54">
        <v>0</v>
      </c>
      <c r="F310" s="54">
        <v>43</v>
      </c>
      <c r="G310" s="54">
        <v>10</v>
      </c>
      <c r="H310" s="54">
        <v>4</v>
      </c>
      <c r="I310" s="54">
        <v>2</v>
      </c>
      <c r="J310" s="54">
        <v>4</v>
      </c>
      <c r="K310" s="54">
        <v>3</v>
      </c>
      <c r="L310" s="54">
        <v>14</v>
      </c>
      <c r="M310" s="54">
        <v>81</v>
      </c>
      <c r="N310" s="54">
        <v>0</v>
      </c>
      <c r="O310" s="54">
        <v>0</v>
      </c>
      <c r="P310" s="54">
        <v>0</v>
      </c>
      <c r="Q310" s="54">
        <v>0</v>
      </c>
      <c r="R310" s="54">
        <v>0</v>
      </c>
      <c r="S310" s="54">
        <v>216</v>
      </c>
    </row>
    <row r="311" spans="2:19" x14ac:dyDescent="0.25">
      <c r="B311" s="54" t="s">
        <v>8</v>
      </c>
      <c r="C311" s="54">
        <v>0</v>
      </c>
      <c r="D311" s="54">
        <v>0</v>
      </c>
      <c r="E311" s="54">
        <v>0</v>
      </c>
      <c r="F311" s="54">
        <v>84</v>
      </c>
      <c r="G311" s="54">
        <v>0</v>
      </c>
      <c r="H311" s="54">
        <v>28</v>
      </c>
      <c r="I311" s="54">
        <v>4</v>
      </c>
      <c r="J311" s="54">
        <v>3</v>
      </c>
      <c r="K311" s="54">
        <v>1</v>
      </c>
      <c r="L311" s="54">
        <v>9</v>
      </c>
      <c r="M311" s="54">
        <v>20</v>
      </c>
      <c r="N311" s="54">
        <v>44</v>
      </c>
      <c r="O311" s="54">
        <v>23</v>
      </c>
      <c r="P311" s="54">
        <v>0</v>
      </c>
      <c r="Q311" s="54">
        <v>0</v>
      </c>
      <c r="R311" s="54">
        <v>0</v>
      </c>
      <c r="S311" s="54">
        <v>216</v>
      </c>
    </row>
    <row r="312" spans="2:19" x14ac:dyDescent="0.25">
      <c r="B312" s="54" t="s">
        <v>9</v>
      </c>
      <c r="C312" s="54">
        <v>0</v>
      </c>
      <c r="D312" s="54">
        <v>0</v>
      </c>
      <c r="E312" s="54">
        <v>0</v>
      </c>
      <c r="F312" s="54">
        <v>1</v>
      </c>
      <c r="G312" s="54">
        <v>0</v>
      </c>
      <c r="H312" s="54">
        <v>0</v>
      </c>
      <c r="I312" s="54">
        <v>1</v>
      </c>
      <c r="J312" s="54">
        <v>34</v>
      </c>
      <c r="K312" s="54">
        <v>50</v>
      </c>
      <c r="L312" s="54">
        <v>22</v>
      </c>
      <c r="M312" s="54">
        <v>8</v>
      </c>
      <c r="N312" s="54">
        <v>2</v>
      </c>
      <c r="O312" s="54">
        <v>98</v>
      </c>
      <c r="P312" s="54">
        <v>0</v>
      </c>
      <c r="Q312" s="54">
        <v>0</v>
      </c>
      <c r="R312" s="54">
        <v>0</v>
      </c>
      <c r="S312" s="54">
        <v>216</v>
      </c>
    </row>
    <row r="313" spans="2:19" x14ac:dyDescent="0.25">
      <c r="B313" s="54" t="s">
        <v>10</v>
      </c>
      <c r="C313" s="54">
        <v>0</v>
      </c>
      <c r="D313" s="54">
        <v>0</v>
      </c>
      <c r="E313" s="54">
        <v>5</v>
      </c>
      <c r="F313" s="54">
        <v>0</v>
      </c>
      <c r="G313" s="54">
        <v>22</v>
      </c>
      <c r="H313" s="54">
        <v>54</v>
      </c>
      <c r="I313" s="54">
        <v>90</v>
      </c>
      <c r="J313" s="54">
        <v>35</v>
      </c>
      <c r="K313" s="54">
        <v>5</v>
      </c>
      <c r="L313" s="54">
        <v>1</v>
      </c>
      <c r="M313" s="54">
        <v>3</v>
      </c>
      <c r="N313" s="54">
        <v>1</v>
      </c>
      <c r="O313" s="54">
        <v>0</v>
      </c>
      <c r="P313" s="54">
        <v>0</v>
      </c>
      <c r="Q313" s="54">
        <v>0</v>
      </c>
      <c r="R313" s="54">
        <v>0</v>
      </c>
      <c r="S313" s="54">
        <v>216</v>
      </c>
    </row>
    <row r="314" spans="2:19" x14ac:dyDescent="0.25">
      <c r="B314" s="54" t="s">
        <v>11</v>
      </c>
      <c r="C314" s="54">
        <v>0</v>
      </c>
      <c r="D314" s="54">
        <v>0</v>
      </c>
      <c r="E314" s="54">
        <v>202</v>
      </c>
      <c r="F314" s="54">
        <v>0</v>
      </c>
      <c r="G314" s="54">
        <v>6</v>
      </c>
      <c r="H314" s="54">
        <v>2</v>
      </c>
      <c r="I314" s="54">
        <v>0</v>
      </c>
      <c r="J314" s="54">
        <v>3</v>
      </c>
      <c r="K314" s="54">
        <v>0</v>
      </c>
      <c r="L314" s="54">
        <v>3</v>
      </c>
      <c r="M314" s="54">
        <v>0</v>
      </c>
      <c r="N314" s="54">
        <v>0</v>
      </c>
      <c r="O314" s="54">
        <v>0</v>
      </c>
      <c r="P314" s="54">
        <v>0</v>
      </c>
      <c r="Q314" s="54">
        <v>0</v>
      </c>
      <c r="R314" s="54">
        <v>0</v>
      </c>
      <c r="S314" s="54">
        <v>216</v>
      </c>
    </row>
    <row r="315" spans="2:19" x14ac:dyDescent="0.25">
      <c r="B315" s="54" t="s">
        <v>12</v>
      </c>
      <c r="C315" s="54">
        <v>0</v>
      </c>
      <c r="D315" s="54">
        <v>1</v>
      </c>
      <c r="E315" s="54">
        <v>0</v>
      </c>
      <c r="F315" s="54">
        <v>9</v>
      </c>
      <c r="G315" s="54">
        <v>99</v>
      </c>
      <c r="H315" s="54">
        <v>73</v>
      </c>
      <c r="I315" s="54">
        <v>9</v>
      </c>
      <c r="J315" s="54">
        <v>4</v>
      </c>
      <c r="K315" s="54">
        <v>0</v>
      </c>
      <c r="L315" s="54">
        <v>1</v>
      </c>
      <c r="M315" s="54">
        <v>3</v>
      </c>
      <c r="N315" s="54">
        <v>0</v>
      </c>
      <c r="O315" s="54">
        <v>0</v>
      </c>
      <c r="P315" s="54">
        <v>0</v>
      </c>
      <c r="Q315" s="54">
        <v>0</v>
      </c>
      <c r="R315" s="54">
        <v>0</v>
      </c>
      <c r="S315" s="54">
        <v>199</v>
      </c>
    </row>
    <row r="316" spans="2:19" x14ac:dyDescent="0.25">
      <c r="B316" s="54" t="s">
        <v>13</v>
      </c>
      <c r="C316" s="54">
        <v>0</v>
      </c>
      <c r="D316" s="54">
        <v>0</v>
      </c>
      <c r="E316" s="54">
        <v>0</v>
      </c>
      <c r="F316" s="54">
        <v>0</v>
      </c>
      <c r="G316" s="54">
        <v>46</v>
      </c>
      <c r="H316" s="54">
        <v>0</v>
      </c>
      <c r="I316" s="54">
        <v>120</v>
      </c>
      <c r="J316" s="54">
        <v>29</v>
      </c>
      <c r="K316" s="54">
        <v>3</v>
      </c>
      <c r="L316" s="54">
        <v>2</v>
      </c>
      <c r="M316" s="54">
        <v>4</v>
      </c>
      <c r="N316" s="54">
        <v>0</v>
      </c>
      <c r="O316" s="54">
        <v>0</v>
      </c>
      <c r="P316" s="54">
        <v>0</v>
      </c>
      <c r="Q316" s="54">
        <v>0</v>
      </c>
      <c r="R316" s="54">
        <v>0</v>
      </c>
      <c r="S316" s="54">
        <v>204</v>
      </c>
    </row>
    <row r="317" spans="2:19" x14ac:dyDescent="0.25">
      <c r="B317" s="54" t="s">
        <v>14</v>
      </c>
      <c r="C317" s="54">
        <v>0</v>
      </c>
      <c r="D317" s="54">
        <v>0</v>
      </c>
      <c r="E317" s="54">
        <v>20</v>
      </c>
      <c r="F317" s="54">
        <v>0</v>
      </c>
      <c r="G317" s="54">
        <v>153</v>
      </c>
      <c r="H317" s="54">
        <v>23</v>
      </c>
      <c r="I317" s="54">
        <v>1</v>
      </c>
      <c r="J317" s="54">
        <v>3</v>
      </c>
      <c r="K317" s="54">
        <v>3</v>
      </c>
      <c r="L317" s="54">
        <v>0</v>
      </c>
      <c r="M317" s="54">
        <v>1</v>
      </c>
      <c r="N317" s="54">
        <v>0</v>
      </c>
      <c r="O317" s="54">
        <v>0</v>
      </c>
      <c r="P317" s="54">
        <v>0</v>
      </c>
      <c r="Q317" s="54">
        <v>0</v>
      </c>
      <c r="R317" s="54">
        <v>0</v>
      </c>
      <c r="S317" s="54">
        <v>204</v>
      </c>
    </row>
    <row r="318" spans="2:19" x14ac:dyDescent="0.25">
      <c r="B318" s="54" t="s">
        <v>15</v>
      </c>
      <c r="C318" s="54">
        <v>0</v>
      </c>
      <c r="D318" s="54">
        <v>0</v>
      </c>
      <c r="E318" s="54">
        <v>13</v>
      </c>
      <c r="F318" s="54">
        <v>0</v>
      </c>
      <c r="G318" s="54">
        <v>122</v>
      </c>
      <c r="H318" s="54">
        <v>45</v>
      </c>
      <c r="I318" s="54">
        <v>2</v>
      </c>
      <c r="J318" s="54">
        <v>6</v>
      </c>
      <c r="K318" s="54">
        <v>2</v>
      </c>
      <c r="L318" s="54">
        <v>1</v>
      </c>
      <c r="M318" s="54">
        <v>0</v>
      </c>
      <c r="N318" s="54">
        <v>0</v>
      </c>
      <c r="O318" s="54">
        <v>0</v>
      </c>
      <c r="P318" s="54">
        <v>0</v>
      </c>
      <c r="Q318" s="54">
        <v>0</v>
      </c>
      <c r="R318" s="54">
        <v>0</v>
      </c>
      <c r="S318" s="54">
        <v>191</v>
      </c>
    </row>
    <row r="319" spans="2:19" x14ac:dyDescent="0.25">
      <c r="B319" s="54" t="s">
        <v>16</v>
      </c>
      <c r="C319" s="54">
        <v>0</v>
      </c>
      <c r="D319" s="54">
        <v>0</v>
      </c>
      <c r="E319" s="54">
        <v>0</v>
      </c>
      <c r="F319" s="54">
        <v>0</v>
      </c>
      <c r="G319" s="54">
        <v>0</v>
      </c>
      <c r="H319" s="54">
        <v>3</v>
      </c>
      <c r="I319" s="54">
        <v>0</v>
      </c>
      <c r="J319" s="54">
        <v>8</v>
      </c>
      <c r="K319" s="54">
        <v>12</v>
      </c>
      <c r="L319" s="54">
        <v>43</v>
      </c>
      <c r="M319" s="54">
        <v>64</v>
      </c>
      <c r="N319" s="54">
        <v>37</v>
      </c>
      <c r="O319" s="54">
        <v>25</v>
      </c>
      <c r="P319" s="54">
        <v>8</v>
      </c>
      <c r="Q319" s="54">
        <v>16</v>
      </c>
      <c r="R319" s="54">
        <v>0</v>
      </c>
      <c r="S319" s="54">
        <v>216</v>
      </c>
    </row>
    <row r="320" spans="2:19" x14ac:dyDescent="0.25">
      <c r="B320" s="54" t="s">
        <v>17</v>
      </c>
      <c r="C320" s="54">
        <v>0</v>
      </c>
      <c r="D320" s="54">
        <v>0</v>
      </c>
      <c r="E320" s="54">
        <v>158</v>
      </c>
      <c r="F320" s="54">
        <v>0</v>
      </c>
      <c r="G320" s="54">
        <v>16</v>
      </c>
      <c r="H320" s="54">
        <v>6</v>
      </c>
      <c r="I320" s="54">
        <v>0</v>
      </c>
      <c r="J320" s="54">
        <v>1</v>
      </c>
      <c r="K320" s="54">
        <v>4</v>
      </c>
      <c r="L320" s="54">
        <v>5</v>
      </c>
      <c r="M320" s="54">
        <v>9</v>
      </c>
      <c r="N320" s="54">
        <v>17</v>
      </c>
      <c r="O320" s="54">
        <v>0</v>
      </c>
      <c r="P320" s="54">
        <v>0</v>
      </c>
      <c r="Q320" s="54">
        <v>0</v>
      </c>
      <c r="R320" s="54">
        <v>0</v>
      </c>
      <c r="S320" s="54">
        <v>216</v>
      </c>
    </row>
    <row r="321" spans="1:54" x14ac:dyDescent="0.25">
      <c r="B321" s="54" t="s">
        <v>18</v>
      </c>
      <c r="C321" s="54">
        <v>0</v>
      </c>
      <c r="D321" s="54">
        <v>152</v>
      </c>
      <c r="E321" s="54">
        <v>32</v>
      </c>
      <c r="F321" s="54">
        <v>12</v>
      </c>
      <c r="G321" s="54">
        <v>6</v>
      </c>
      <c r="H321" s="54">
        <v>4</v>
      </c>
      <c r="I321" s="54">
        <v>7</v>
      </c>
      <c r="J321" s="54">
        <v>0</v>
      </c>
      <c r="K321" s="54">
        <v>2</v>
      </c>
      <c r="L321" s="54">
        <v>1</v>
      </c>
      <c r="M321" s="54">
        <v>0</v>
      </c>
      <c r="N321" s="54">
        <v>0</v>
      </c>
      <c r="O321" s="54">
        <v>0</v>
      </c>
      <c r="P321" s="54">
        <v>0</v>
      </c>
      <c r="Q321" s="54">
        <v>0</v>
      </c>
      <c r="R321" s="54">
        <v>0</v>
      </c>
      <c r="S321" s="54">
        <v>216</v>
      </c>
    </row>
    <row r="322" spans="1:54" x14ac:dyDescent="0.25">
      <c r="B322" s="54" t="s">
        <v>19</v>
      </c>
      <c r="C322" s="54">
        <v>0</v>
      </c>
      <c r="D322" s="54">
        <v>167</v>
      </c>
      <c r="E322" s="54">
        <v>0</v>
      </c>
      <c r="F322" s="54">
        <v>21</v>
      </c>
      <c r="G322" s="54">
        <v>9</v>
      </c>
      <c r="H322" s="54">
        <v>10</v>
      </c>
      <c r="I322" s="54">
        <v>3</v>
      </c>
      <c r="J322" s="54">
        <v>4</v>
      </c>
      <c r="K322" s="54">
        <v>2</v>
      </c>
      <c r="L322" s="54">
        <v>0</v>
      </c>
      <c r="M322" s="54">
        <v>0</v>
      </c>
      <c r="N322" s="54">
        <v>0</v>
      </c>
      <c r="O322" s="54">
        <v>0</v>
      </c>
      <c r="P322" s="54">
        <v>0</v>
      </c>
      <c r="Q322" s="54">
        <v>0</v>
      </c>
      <c r="R322" s="54">
        <v>0</v>
      </c>
      <c r="S322" s="54">
        <v>216</v>
      </c>
    </row>
    <row r="323" spans="1:54" x14ac:dyDescent="0.25">
      <c r="B323" s="54" t="s">
        <v>20</v>
      </c>
      <c r="C323" s="54">
        <v>0</v>
      </c>
      <c r="D323" s="54">
        <v>1</v>
      </c>
      <c r="E323" s="54">
        <v>19</v>
      </c>
      <c r="F323" s="54">
        <v>151</v>
      </c>
      <c r="G323" s="54">
        <v>17</v>
      </c>
      <c r="H323" s="54">
        <v>8</v>
      </c>
      <c r="I323" s="54">
        <v>11</v>
      </c>
      <c r="J323" s="54">
        <v>5</v>
      </c>
      <c r="K323" s="54">
        <v>3</v>
      </c>
      <c r="L323" s="54">
        <v>1</v>
      </c>
      <c r="M323" s="54">
        <v>0</v>
      </c>
      <c r="N323" s="54">
        <v>0</v>
      </c>
      <c r="O323" s="54">
        <v>0</v>
      </c>
      <c r="P323" s="54">
        <v>0</v>
      </c>
      <c r="Q323" s="54">
        <v>0</v>
      </c>
      <c r="R323" s="54">
        <v>0</v>
      </c>
      <c r="S323" s="54">
        <v>216</v>
      </c>
    </row>
    <row r="324" spans="1:54" x14ac:dyDescent="0.25">
      <c r="B324" s="54" t="s">
        <v>21</v>
      </c>
      <c r="C324" s="54">
        <v>0</v>
      </c>
      <c r="D324" s="54">
        <v>0</v>
      </c>
      <c r="E324" s="54">
        <v>1</v>
      </c>
      <c r="F324" s="54">
        <v>0</v>
      </c>
      <c r="G324" s="54">
        <v>0</v>
      </c>
      <c r="H324" s="54">
        <v>1</v>
      </c>
      <c r="I324" s="54">
        <v>68</v>
      </c>
      <c r="J324" s="54">
        <v>114</v>
      </c>
      <c r="K324" s="54">
        <v>14</v>
      </c>
      <c r="L324" s="54">
        <v>6</v>
      </c>
      <c r="M324" s="54">
        <v>12</v>
      </c>
      <c r="N324" s="54">
        <v>0</v>
      </c>
      <c r="O324" s="54">
        <v>0</v>
      </c>
      <c r="P324" s="54">
        <v>0</v>
      </c>
      <c r="Q324" s="54">
        <v>0</v>
      </c>
      <c r="R324" s="54">
        <v>0</v>
      </c>
      <c r="S324" s="54">
        <v>216</v>
      </c>
    </row>
    <row r="325" spans="1:54" x14ac:dyDescent="0.25">
      <c r="B325" s="54" t="s">
        <v>22</v>
      </c>
      <c r="C325" s="54">
        <v>0</v>
      </c>
      <c r="D325" s="54">
        <v>6</v>
      </c>
      <c r="E325" s="54">
        <v>0</v>
      </c>
      <c r="F325" s="54">
        <v>92</v>
      </c>
      <c r="G325" s="54">
        <v>84</v>
      </c>
      <c r="H325" s="54">
        <v>11</v>
      </c>
      <c r="I325" s="54">
        <v>16</v>
      </c>
      <c r="J325" s="54">
        <v>4</v>
      </c>
      <c r="K325" s="54">
        <v>2</v>
      </c>
      <c r="L325" s="54">
        <v>0</v>
      </c>
      <c r="M325" s="54">
        <v>0</v>
      </c>
      <c r="N325" s="54">
        <v>0</v>
      </c>
      <c r="O325" s="54">
        <v>0</v>
      </c>
      <c r="P325" s="54">
        <v>0</v>
      </c>
      <c r="Q325" s="54">
        <v>0</v>
      </c>
      <c r="R325" s="54">
        <v>0</v>
      </c>
      <c r="S325" s="54">
        <v>215</v>
      </c>
    </row>
    <row r="326" spans="1:54" x14ac:dyDescent="0.25">
      <c r="B326" s="54" t="s">
        <v>90</v>
      </c>
      <c r="C326" s="54">
        <v>0</v>
      </c>
      <c r="D326" s="54">
        <v>0</v>
      </c>
      <c r="E326" s="54">
        <v>0</v>
      </c>
      <c r="F326" s="54">
        <v>0</v>
      </c>
      <c r="G326" s="54">
        <v>0</v>
      </c>
      <c r="H326" s="54">
        <v>2</v>
      </c>
      <c r="I326" s="54">
        <v>0</v>
      </c>
      <c r="J326" s="54">
        <v>10</v>
      </c>
      <c r="K326" s="54">
        <v>155</v>
      </c>
      <c r="L326" s="54">
        <v>41</v>
      </c>
      <c r="M326" s="54">
        <v>7</v>
      </c>
      <c r="N326" s="54">
        <v>1</v>
      </c>
      <c r="O326" s="54">
        <v>0</v>
      </c>
      <c r="P326" s="54">
        <v>0</v>
      </c>
      <c r="Q326" s="54">
        <v>0</v>
      </c>
      <c r="R326" s="54">
        <v>0</v>
      </c>
      <c r="S326" s="54">
        <v>216</v>
      </c>
    </row>
    <row r="327" spans="1:54" x14ac:dyDescent="0.25">
      <c r="B327" s="54" t="s">
        <v>177</v>
      </c>
      <c r="C327" s="54">
        <v>0</v>
      </c>
      <c r="D327" s="54">
        <v>1</v>
      </c>
      <c r="E327" s="54">
        <v>0</v>
      </c>
      <c r="F327" s="54">
        <v>1</v>
      </c>
      <c r="G327" s="54">
        <v>9</v>
      </c>
      <c r="H327" s="54">
        <v>17</v>
      </c>
      <c r="I327" s="54">
        <v>6</v>
      </c>
      <c r="J327" s="54">
        <v>9</v>
      </c>
      <c r="K327" s="54">
        <v>3</v>
      </c>
      <c r="L327" s="54">
        <v>20</v>
      </c>
      <c r="M327" s="54">
        <v>147</v>
      </c>
      <c r="N327" s="54">
        <v>0</v>
      </c>
      <c r="O327" s="54">
        <v>0</v>
      </c>
      <c r="P327" s="54">
        <v>0</v>
      </c>
      <c r="Q327" s="54">
        <v>0</v>
      </c>
      <c r="R327" s="54">
        <v>0</v>
      </c>
      <c r="S327" s="54">
        <v>213</v>
      </c>
    </row>
    <row r="328" spans="1:54" x14ac:dyDescent="0.25">
      <c r="B328" s="54" t="s">
        <v>96</v>
      </c>
      <c r="C328" s="54">
        <v>0</v>
      </c>
      <c r="D328" s="54">
        <v>0</v>
      </c>
      <c r="E328" s="54">
        <v>0</v>
      </c>
      <c r="F328" s="54">
        <v>139</v>
      </c>
      <c r="G328" s="54">
        <v>0</v>
      </c>
      <c r="H328" s="54">
        <v>55</v>
      </c>
      <c r="I328" s="54">
        <v>14</v>
      </c>
      <c r="J328" s="54">
        <v>4</v>
      </c>
      <c r="K328" s="54">
        <v>4</v>
      </c>
      <c r="L328" s="54">
        <v>0</v>
      </c>
      <c r="M328" s="54">
        <v>0</v>
      </c>
      <c r="N328" s="54">
        <v>0</v>
      </c>
      <c r="O328" s="54">
        <v>0</v>
      </c>
      <c r="P328" s="54">
        <v>0</v>
      </c>
      <c r="Q328" s="54">
        <v>0</v>
      </c>
      <c r="R328" s="54">
        <v>0</v>
      </c>
      <c r="S328" s="54">
        <v>216</v>
      </c>
    </row>
    <row r="329" spans="1:54" s="54" customFormat="1" x14ac:dyDescent="0.25">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row>
    <row r="330" spans="1:54" x14ac:dyDescent="0.25">
      <c r="A330" t="s">
        <v>178</v>
      </c>
    </row>
    <row r="331" spans="1:54" x14ac:dyDescent="0.25">
      <c r="B331" s="54" t="s">
        <v>0</v>
      </c>
      <c r="C331" s="54">
        <v>1.5625E-2</v>
      </c>
      <c r="D331" s="54">
        <v>3.125E-2</v>
      </c>
      <c r="E331" s="54">
        <v>6.25E-2</v>
      </c>
      <c r="F331" s="54">
        <v>0.125</v>
      </c>
      <c r="G331" s="54">
        <v>0.25</v>
      </c>
      <c r="H331" s="54">
        <v>0.5</v>
      </c>
      <c r="I331" s="54">
        <v>1</v>
      </c>
      <c r="J331" s="54">
        <v>2</v>
      </c>
      <c r="K331" s="54">
        <v>4</v>
      </c>
      <c r="L331" s="54">
        <v>8</v>
      </c>
      <c r="M331" s="54">
        <v>16</v>
      </c>
      <c r="N331" s="54">
        <v>32</v>
      </c>
      <c r="O331" s="54">
        <v>64</v>
      </c>
      <c r="P331" s="54">
        <v>128</v>
      </c>
      <c r="Q331" s="54">
        <v>256</v>
      </c>
      <c r="R331" s="54">
        <v>512</v>
      </c>
      <c r="S331" s="54" t="s">
        <v>1</v>
      </c>
    </row>
    <row r="332" spans="1:54" x14ac:dyDescent="0.25">
      <c r="B332" s="54" t="s">
        <v>2</v>
      </c>
      <c r="C332" s="54">
        <v>0</v>
      </c>
      <c r="D332" s="54">
        <v>0</v>
      </c>
      <c r="E332" s="54">
        <v>0</v>
      </c>
      <c r="F332" s="54">
        <v>1</v>
      </c>
      <c r="G332" s="54">
        <v>0</v>
      </c>
      <c r="H332" s="54">
        <v>2</v>
      </c>
      <c r="I332" s="54">
        <v>3</v>
      </c>
      <c r="J332" s="54">
        <v>8</v>
      </c>
      <c r="K332" s="54">
        <v>26</v>
      </c>
      <c r="L332" s="54">
        <v>36</v>
      </c>
      <c r="M332" s="54">
        <v>51</v>
      </c>
      <c r="N332" s="54">
        <v>70</v>
      </c>
      <c r="O332" s="54">
        <v>459</v>
      </c>
      <c r="P332" s="54">
        <v>0</v>
      </c>
      <c r="Q332" s="54">
        <v>0</v>
      </c>
      <c r="R332" s="54">
        <v>0</v>
      </c>
      <c r="S332" s="54">
        <v>656</v>
      </c>
    </row>
    <row r="333" spans="1:54" x14ac:dyDescent="0.25">
      <c r="B333" s="54" t="s">
        <v>3</v>
      </c>
      <c r="C333" s="54">
        <v>0</v>
      </c>
      <c r="D333" s="54">
        <v>0</v>
      </c>
      <c r="E333" s="54">
        <v>0</v>
      </c>
      <c r="F333" s="54">
        <v>2</v>
      </c>
      <c r="G333" s="54">
        <v>0</v>
      </c>
      <c r="H333" s="54">
        <v>4</v>
      </c>
      <c r="I333" s="54">
        <v>14</v>
      </c>
      <c r="J333" s="54">
        <v>39</v>
      </c>
      <c r="K333" s="54">
        <v>65</v>
      </c>
      <c r="L333" s="54">
        <v>73</v>
      </c>
      <c r="M333" s="54">
        <v>61</v>
      </c>
      <c r="N333" s="54">
        <v>74</v>
      </c>
      <c r="O333" s="54">
        <v>325</v>
      </c>
      <c r="P333" s="54">
        <v>0</v>
      </c>
      <c r="Q333" s="54">
        <v>0</v>
      </c>
      <c r="R333" s="54">
        <v>0</v>
      </c>
      <c r="S333" s="54">
        <v>657</v>
      </c>
    </row>
    <row r="334" spans="1:54" x14ac:dyDescent="0.25">
      <c r="B334" s="54" t="s">
        <v>4</v>
      </c>
      <c r="C334" s="54">
        <v>0</v>
      </c>
      <c r="D334" s="54">
        <v>0</v>
      </c>
      <c r="E334" s="54">
        <v>0</v>
      </c>
      <c r="F334" s="54">
        <v>0</v>
      </c>
      <c r="G334" s="54">
        <v>20</v>
      </c>
      <c r="H334" s="54">
        <v>0</v>
      </c>
      <c r="I334" s="54">
        <v>101</v>
      </c>
      <c r="J334" s="54">
        <v>217</v>
      </c>
      <c r="K334" s="54">
        <v>44</v>
      </c>
      <c r="L334" s="54">
        <v>15</v>
      </c>
      <c r="M334" s="54">
        <v>11</v>
      </c>
      <c r="N334" s="54">
        <v>18</v>
      </c>
      <c r="O334" s="54">
        <v>39</v>
      </c>
      <c r="P334" s="54">
        <v>192</v>
      </c>
      <c r="Q334" s="54">
        <v>0</v>
      </c>
      <c r="R334" s="54">
        <v>0</v>
      </c>
      <c r="S334" s="54">
        <v>657</v>
      </c>
    </row>
    <row r="335" spans="1:54" x14ac:dyDescent="0.25">
      <c r="B335" s="54" t="s">
        <v>5</v>
      </c>
      <c r="C335" s="54">
        <v>0</v>
      </c>
      <c r="D335" s="54">
        <v>0</v>
      </c>
      <c r="E335" s="54">
        <v>0</v>
      </c>
      <c r="F335" s="54">
        <v>0</v>
      </c>
      <c r="G335" s="54">
        <v>42</v>
      </c>
      <c r="H335" s="54">
        <v>0</v>
      </c>
      <c r="I335" s="54">
        <v>168</v>
      </c>
      <c r="J335" s="54">
        <v>166</v>
      </c>
      <c r="K335" s="54">
        <v>32</v>
      </c>
      <c r="L335" s="54">
        <v>35</v>
      </c>
      <c r="M335" s="54">
        <v>32</v>
      </c>
      <c r="N335" s="54">
        <v>36</v>
      </c>
      <c r="O335" s="54">
        <v>79</v>
      </c>
      <c r="P335" s="54">
        <v>67</v>
      </c>
      <c r="Q335" s="54">
        <v>0</v>
      </c>
      <c r="R335" s="54">
        <v>0</v>
      </c>
      <c r="S335" s="54">
        <v>657</v>
      </c>
    </row>
    <row r="336" spans="1:54" x14ac:dyDescent="0.25">
      <c r="B336" s="54" t="s">
        <v>6</v>
      </c>
      <c r="C336" s="54">
        <v>0</v>
      </c>
      <c r="D336" s="54">
        <v>0</v>
      </c>
      <c r="E336" s="54">
        <v>0</v>
      </c>
      <c r="F336" s="54">
        <v>369</v>
      </c>
      <c r="G336" s="54">
        <v>0</v>
      </c>
      <c r="H336" s="54">
        <v>22</v>
      </c>
      <c r="I336" s="54">
        <v>9</v>
      </c>
      <c r="J336" s="54">
        <v>5</v>
      </c>
      <c r="K336" s="54">
        <v>4</v>
      </c>
      <c r="L336" s="54">
        <v>15</v>
      </c>
      <c r="M336" s="54">
        <v>60</v>
      </c>
      <c r="N336" s="54">
        <v>169</v>
      </c>
      <c r="O336" s="54">
        <v>0</v>
      </c>
      <c r="P336" s="54">
        <v>0</v>
      </c>
      <c r="Q336" s="54">
        <v>0</v>
      </c>
      <c r="R336" s="54">
        <v>0</v>
      </c>
      <c r="S336" s="54">
        <v>653</v>
      </c>
    </row>
    <row r="337" spans="2:19" x14ac:dyDescent="0.25">
      <c r="B337" s="54" t="s">
        <v>7</v>
      </c>
      <c r="C337" s="54">
        <v>0</v>
      </c>
      <c r="D337" s="54">
        <v>52</v>
      </c>
      <c r="E337" s="54">
        <v>0</v>
      </c>
      <c r="F337" s="54">
        <v>153</v>
      </c>
      <c r="G337" s="54">
        <v>121</v>
      </c>
      <c r="H337" s="54">
        <v>52</v>
      </c>
      <c r="I337" s="54">
        <v>20</v>
      </c>
      <c r="J337" s="54">
        <v>9</v>
      </c>
      <c r="K337" s="54">
        <v>8</v>
      </c>
      <c r="L337" s="54">
        <v>4</v>
      </c>
      <c r="M337" s="54">
        <v>238</v>
      </c>
      <c r="N337" s="54">
        <v>0</v>
      </c>
      <c r="O337" s="54">
        <v>0</v>
      </c>
      <c r="P337" s="54">
        <v>0</v>
      </c>
      <c r="Q337" s="54">
        <v>0</v>
      </c>
      <c r="R337" s="54">
        <v>0</v>
      </c>
      <c r="S337" s="54">
        <v>657</v>
      </c>
    </row>
    <row r="338" spans="2:19" x14ac:dyDescent="0.25">
      <c r="B338" s="54" t="s">
        <v>8</v>
      </c>
      <c r="C338" s="54">
        <v>0</v>
      </c>
      <c r="D338" s="54">
        <v>0</v>
      </c>
      <c r="E338" s="54">
        <v>0</v>
      </c>
      <c r="F338" s="54">
        <v>271</v>
      </c>
      <c r="G338" s="54">
        <v>0</v>
      </c>
      <c r="H338" s="54">
        <v>98</v>
      </c>
      <c r="I338" s="54">
        <v>31</v>
      </c>
      <c r="J338" s="54">
        <v>5</v>
      </c>
      <c r="K338" s="54">
        <v>9</v>
      </c>
      <c r="L338" s="54">
        <v>13</v>
      </c>
      <c r="M338" s="54">
        <v>28</v>
      </c>
      <c r="N338" s="54">
        <v>57</v>
      </c>
      <c r="O338" s="54">
        <v>144</v>
      </c>
      <c r="P338" s="54">
        <v>0</v>
      </c>
      <c r="Q338" s="54">
        <v>0</v>
      </c>
      <c r="R338" s="54">
        <v>0</v>
      </c>
      <c r="S338" s="54">
        <v>656</v>
      </c>
    </row>
    <row r="339" spans="2:19" x14ac:dyDescent="0.25">
      <c r="B339" s="54" t="s">
        <v>9</v>
      </c>
      <c r="C339" s="54">
        <v>0</v>
      </c>
      <c r="D339" s="54">
        <v>0</v>
      </c>
      <c r="E339" s="54">
        <v>0</v>
      </c>
      <c r="F339" s="54">
        <v>1</v>
      </c>
      <c r="G339" s="54">
        <v>0</v>
      </c>
      <c r="H339" s="54">
        <v>4</v>
      </c>
      <c r="I339" s="54">
        <v>4</v>
      </c>
      <c r="J339" s="54">
        <v>19</v>
      </c>
      <c r="K339" s="54">
        <v>80</v>
      </c>
      <c r="L339" s="54">
        <v>154</v>
      </c>
      <c r="M339" s="54">
        <v>78</v>
      </c>
      <c r="N339" s="54">
        <v>32</v>
      </c>
      <c r="O339" s="54">
        <v>283</v>
      </c>
      <c r="P339" s="54">
        <v>0</v>
      </c>
      <c r="Q339" s="54">
        <v>0</v>
      </c>
      <c r="R339" s="54">
        <v>0</v>
      </c>
      <c r="S339" s="54">
        <v>655</v>
      </c>
    </row>
    <row r="340" spans="2:19" x14ac:dyDescent="0.25">
      <c r="B340" s="54" t="s">
        <v>10</v>
      </c>
      <c r="C340" s="54">
        <v>0</v>
      </c>
      <c r="D340" s="54">
        <v>0</v>
      </c>
      <c r="E340" s="54">
        <v>118</v>
      </c>
      <c r="F340" s="54">
        <v>0</v>
      </c>
      <c r="G340" s="54">
        <v>255</v>
      </c>
      <c r="H340" s="54">
        <v>184</v>
      </c>
      <c r="I340" s="54">
        <v>80</v>
      </c>
      <c r="J340" s="54">
        <v>18</v>
      </c>
      <c r="K340" s="54">
        <v>1</v>
      </c>
      <c r="L340" s="54">
        <v>1</v>
      </c>
      <c r="M340" s="54">
        <v>0</v>
      </c>
      <c r="N340" s="54">
        <v>0</v>
      </c>
      <c r="O340" s="54">
        <v>0</v>
      </c>
      <c r="P340" s="54">
        <v>0</v>
      </c>
      <c r="Q340" s="54">
        <v>0</v>
      </c>
      <c r="R340" s="54">
        <v>0</v>
      </c>
      <c r="S340" s="54">
        <v>657</v>
      </c>
    </row>
    <row r="341" spans="2:19" x14ac:dyDescent="0.25">
      <c r="B341" s="54" t="s">
        <v>11</v>
      </c>
      <c r="C341" s="54">
        <v>0</v>
      </c>
      <c r="D341" s="54">
        <v>1</v>
      </c>
      <c r="E341" s="54">
        <v>617</v>
      </c>
      <c r="F341" s="54">
        <v>1</v>
      </c>
      <c r="G341" s="54">
        <v>25</v>
      </c>
      <c r="H341" s="54">
        <v>6</v>
      </c>
      <c r="I341" s="54">
        <v>4</v>
      </c>
      <c r="J341" s="54">
        <v>1</v>
      </c>
      <c r="K341" s="54">
        <v>1</v>
      </c>
      <c r="L341" s="54">
        <v>1</v>
      </c>
      <c r="M341" s="54">
        <v>0</v>
      </c>
      <c r="N341" s="54">
        <v>0</v>
      </c>
      <c r="O341" s="54">
        <v>0</v>
      </c>
      <c r="P341" s="54">
        <v>0</v>
      </c>
      <c r="Q341" s="54">
        <v>0</v>
      </c>
      <c r="R341" s="54">
        <v>0</v>
      </c>
      <c r="S341" s="54">
        <v>657</v>
      </c>
    </row>
    <row r="342" spans="2:19" x14ac:dyDescent="0.25">
      <c r="B342" s="54" t="s">
        <v>12</v>
      </c>
      <c r="C342" s="54">
        <v>0</v>
      </c>
      <c r="D342" s="54">
        <v>4</v>
      </c>
      <c r="E342" s="54">
        <v>0</v>
      </c>
      <c r="F342" s="54">
        <v>26</v>
      </c>
      <c r="G342" s="54">
        <v>250</v>
      </c>
      <c r="H342" s="54">
        <v>225</v>
      </c>
      <c r="I342" s="54">
        <v>59</v>
      </c>
      <c r="J342" s="54">
        <v>9</v>
      </c>
      <c r="K342" s="54">
        <v>4</v>
      </c>
      <c r="L342" s="54">
        <v>4</v>
      </c>
      <c r="M342" s="54">
        <v>45</v>
      </c>
      <c r="N342" s="54">
        <v>0</v>
      </c>
      <c r="O342" s="54">
        <v>0</v>
      </c>
      <c r="P342" s="54">
        <v>0</v>
      </c>
      <c r="Q342" s="54">
        <v>0</v>
      </c>
      <c r="R342" s="54">
        <v>0</v>
      </c>
      <c r="S342" s="54">
        <v>626</v>
      </c>
    </row>
    <row r="343" spans="2:19" x14ac:dyDescent="0.25">
      <c r="B343" s="54" t="s">
        <v>13</v>
      </c>
      <c r="C343" s="54">
        <v>0</v>
      </c>
      <c r="D343" s="54">
        <v>0</v>
      </c>
      <c r="E343" s="54">
        <v>0</v>
      </c>
      <c r="F343" s="54">
        <v>0</v>
      </c>
      <c r="G343" s="54">
        <v>122</v>
      </c>
      <c r="H343" s="54">
        <v>0</v>
      </c>
      <c r="I343" s="54">
        <v>392</v>
      </c>
      <c r="J343" s="54">
        <v>83</v>
      </c>
      <c r="K343" s="54">
        <v>22</v>
      </c>
      <c r="L343" s="54">
        <v>9</v>
      </c>
      <c r="M343" s="54">
        <v>0</v>
      </c>
      <c r="N343" s="54">
        <v>1</v>
      </c>
      <c r="O343" s="54">
        <v>1</v>
      </c>
      <c r="P343" s="54">
        <v>1</v>
      </c>
      <c r="Q343" s="54">
        <v>0</v>
      </c>
      <c r="R343" s="54">
        <v>0</v>
      </c>
      <c r="S343" s="54">
        <v>631</v>
      </c>
    </row>
    <row r="344" spans="2:19" x14ac:dyDescent="0.25">
      <c r="B344" s="54" t="s">
        <v>14</v>
      </c>
      <c r="C344" s="54">
        <v>0</v>
      </c>
      <c r="D344" s="54">
        <v>0</v>
      </c>
      <c r="E344" s="54">
        <v>46</v>
      </c>
      <c r="F344" s="54">
        <v>0</v>
      </c>
      <c r="G344" s="54">
        <v>502</v>
      </c>
      <c r="H344" s="54">
        <v>42</v>
      </c>
      <c r="I344" s="54">
        <v>4</v>
      </c>
      <c r="J344" s="54">
        <v>12</v>
      </c>
      <c r="K344" s="54">
        <v>0</v>
      </c>
      <c r="L344" s="54">
        <v>2</v>
      </c>
      <c r="M344" s="54">
        <v>24</v>
      </c>
      <c r="N344" s="54">
        <v>0</v>
      </c>
      <c r="O344" s="54">
        <v>0</v>
      </c>
      <c r="P344" s="54">
        <v>0</v>
      </c>
      <c r="Q344" s="54">
        <v>0</v>
      </c>
      <c r="R344" s="54">
        <v>0</v>
      </c>
      <c r="S344" s="54">
        <v>632</v>
      </c>
    </row>
    <row r="345" spans="2:19" x14ac:dyDescent="0.25">
      <c r="B345" s="54" t="s">
        <v>15</v>
      </c>
      <c r="C345" s="54">
        <v>0</v>
      </c>
      <c r="D345" s="54">
        <v>0</v>
      </c>
      <c r="E345" s="54">
        <v>10</v>
      </c>
      <c r="F345" s="54">
        <v>0</v>
      </c>
      <c r="G345" s="54">
        <v>403</v>
      </c>
      <c r="H345" s="54">
        <v>117</v>
      </c>
      <c r="I345" s="54">
        <v>8</v>
      </c>
      <c r="J345" s="54">
        <v>14</v>
      </c>
      <c r="K345" s="54">
        <v>7</v>
      </c>
      <c r="L345" s="54">
        <v>6</v>
      </c>
      <c r="M345" s="54">
        <v>12</v>
      </c>
      <c r="N345" s="54">
        <v>6</v>
      </c>
      <c r="O345" s="54">
        <v>0</v>
      </c>
      <c r="P345" s="54">
        <v>0</v>
      </c>
      <c r="Q345" s="54">
        <v>0</v>
      </c>
      <c r="R345" s="54">
        <v>0</v>
      </c>
      <c r="S345" s="54">
        <v>583</v>
      </c>
    </row>
    <row r="346" spans="2:19" x14ac:dyDescent="0.25">
      <c r="B346" s="54" t="s">
        <v>16</v>
      </c>
      <c r="C346" s="54">
        <v>0</v>
      </c>
      <c r="D346" s="54">
        <v>0</v>
      </c>
      <c r="E346" s="54">
        <v>0</v>
      </c>
      <c r="F346" s="54">
        <v>0</v>
      </c>
      <c r="G346" s="54">
        <v>0</v>
      </c>
      <c r="H346" s="54">
        <v>47</v>
      </c>
      <c r="I346" s="54">
        <v>0</v>
      </c>
      <c r="J346" s="54">
        <v>24</v>
      </c>
      <c r="K346" s="54">
        <v>37</v>
      </c>
      <c r="L346" s="54">
        <v>68</v>
      </c>
      <c r="M346" s="54">
        <v>111</v>
      </c>
      <c r="N346" s="54">
        <v>114</v>
      </c>
      <c r="O346" s="54">
        <v>101</v>
      </c>
      <c r="P346" s="54">
        <v>80</v>
      </c>
      <c r="Q346" s="54">
        <v>73</v>
      </c>
      <c r="R346" s="54">
        <v>0</v>
      </c>
      <c r="S346" s="54">
        <v>655</v>
      </c>
    </row>
    <row r="347" spans="2:19" x14ac:dyDescent="0.25">
      <c r="B347" s="54" t="s">
        <v>17</v>
      </c>
      <c r="C347" s="54">
        <v>0</v>
      </c>
      <c r="D347" s="54">
        <v>0</v>
      </c>
      <c r="E347" s="54">
        <v>473</v>
      </c>
      <c r="F347" s="54">
        <v>0</v>
      </c>
      <c r="G347" s="54">
        <v>58</v>
      </c>
      <c r="H347" s="54">
        <v>25</v>
      </c>
      <c r="I347" s="54">
        <v>10</v>
      </c>
      <c r="J347" s="54">
        <v>5</v>
      </c>
      <c r="K347" s="54">
        <v>8</v>
      </c>
      <c r="L347" s="54">
        <v>15</v>
      </c>
      <c r="M347" s="54">
        <v>6</v>
      </c>
      <c r="N347" s="54">
        <v>55</v>
      </c>
      <c r="O347" s="54">
        <v>0</v>
      </c>
      <c r="P347" s="54">
        <v>0</v>
      </c>
      <c r="Q347" s="54">
        <v>0</v>
      </c>
      <c r="R347" s="54">
        <v>0</v>
      </c>
      <c r="S347" s="54">
        <v>655</v>
      </c>
    </row>
    <row r="348" spans="2:19" x14ac:dyDescent="0.25">
      <c r="B348" s="54" t="s">
        <v>18</v>
      </c>
      <c r="C348" s="54">
        <v>5</v>
      </c>
      <c r="D348" s="54">
        <v>422</v>
      </c>
      <c r="E348" s="54">
        <v>95</v>
      </c>
      <c r="F348" s="54">
        <v>53</v>
      </c>
      <c r="G348" s="54">
        <v>22</v>
      </c>
      <c r="H348" s="54">
        <v>18</v>
      </c>
      <c r="I348" s="54">
        <v>5</v>
      </c>
      <c r="J348" s="54">
        <v>14</v>
      </c>
      <c r="K348" s="54">
        <v>3</v>
      </c>
      <c r="L348" s="54">
        <v>20</v>
      </c>
      <c r="M348" s="54">
        <v>0</v>
      </c>
      <c r="N348" s="54">
        <v>0</v>
      </c>
      <c r="O348" s="54">
        <v>0</v>
      </c>
      <c r="P348" s="54">
        <v>0</v>
      </c>
      <c r="Q348" s="54">
        <v>0</v>
      </c>
      <c r="R348" s="54">
        <v>0</v>
      </c>
      <c r="S348" s="54">
        <v>657</v>
      </c>
    </row>
    <row r="349" spans="2:19" x14ac:dyDescent="0.25">
      <c r="B349" s="54" t="s">
        <v>19</v>
      </c>
      <c r="C349" s="54">
        <v>0</v>
      </c>
      <c r="D349" s="54">
        <v>491</v>
      </c>
      <c r="E349" s="54">
        <v>7</v>
      </c>
      <c r="F349" s="54">
        <v>47</v>
      </c>
      <c r="G349" s="54">
        <v>40</v>
      </c>
      <c r="H349" s="54">
        <v>35</v>
      </c>
      <c r="I349" s="54">
        <v>8</v>
      </c>
      <c r="J349" s="54">
        <v>13</v>
      </c>
      <c r="K349" s="54">
        <v>7</v>
      </c>
      <c r="L349" s="54">
        <v>5</v>
      </c>
      <c r="M349" s="54">
        <v>3</v>
      </c>
      <c r="N349" s="54">
        <v>0</v>
      </c>
      <c r="O349" s="54">
        <v>0</v>
      </c>
      <c r="P349" s="54">
        <v>0</v>
      </c>
      <c r="Q349" s="54">
        <v>0</v>
      </c>
      <c r="R349" s="54">
        <v>0</v>
      </c>
      <c r="S349" s="54">
        <v>656</v>
      </c>
    </row>
    <row r="350" spans="2:19" x14ac:dyDescent="0.25">
      <c r="B350" s="54" t="s">
        <v>20</v>
      </c>
      <c r="C350" s="54">
        <v>0</v>
      </c>
      <c r="D350" s="54">
        <v>5</v>
      </c>
      <c r="E350" s="54">
        <v>107</v>
      </c>
      <c r="F350" s="54">
        <v>390</v>
      </c>
      <c r="G350" s="54">
        <v>53</v>
      </c>
      <c r="H350" s="54">
        <v>38</v>
      </c>
      <c r="I350" s="54">
        <v>31</v>
      </c>
      <c r="J350" s="54">
        <v>5</v>
      </c>
      <c r="K350" s="54">
        <v>11</v>
      </c>
      <c r="L350" s="54">
        <v>16</v>
      </c>
      <c r="M350" s="54">
        <v>0</v>
      </c>
      <c r="N350" s="54">
        <v>0</v>
      </c>
      <c r="O350" s="54">
        <v>0</v>
      </c>
      <c r="P350" s="54">
        <v>0</v>
      </c>
      <c r="Q350" s="54">
        <v>0</v>
      </c>
      <c r="R350" s="54">
        <v>0</v>
      </c>
      <c r="S350" s="54">
        <v>656</v>
      </c>
    </row>
    <row r="351" spans="2:19" x14ac:dyDescent="0.25">
      <c r="B351" s="54" t="s">
        <v>21</v>
      </c>
      <c r="C351" s="54">
        <v>0</v>
      </c>
      <c r="D351" s="54">
        <v>0</v>
      </c>
      <c r="E351" s="54">
        <v>0</v>
      </c>
      <c r="F351" s="54">
        <v>0</v>
      </c>
      <c r="G351" s="54">
        <v>1</v>
      </c>
      <c r="H351" s="54">
        <v>7</v>
      </c>
      <c r="I351" s="54">
        <v>114</v>
      </c>
      <c r="J351" s="54">
        <v>407</v>
      </c>
      <c r="K351" s="54">
        <v>53</v>
      </c>
      <c r="L351" s="54">
        <v>31</v>
      </c>
      <c r="M351" s="54">
        <v>42</v>
      </c>
      <c r="N351" s="54">
        <v>0</v>
      </c>
      <c r="O351" s="54">
        <v>0</v>
      </c>
      <c r="P351" s="54">
        <v>0</v>
      </c>
      <c r="Q351" s="54">
        <v>0</v>
      </c>
      <c r="R351" s="54">
        <v>0</v>
      </c>
      <c r="S351" s="54">
        <v>655</v>
      </c>
    </row>
    <row r="352" spans="2:19" x14ac:dyDescent="0.25">
      <c r="B352" s="54" t="s">
        <v>22</v>
      </c>
      <c r="C352" s="54">
        <v>0</v>
      </c>
      <c r="D352" s="54">
        <v>9</v>
      </c>
      <c r="E352" s="54">
        <v>0</v>
      </c>
      <c r="F352" s="54">
        <v>204</v>
      </c>
      <c r="G352" s="54">
        <v>345</v>
      </c>
      <c r="H352" s="54">
        <v>43</v>
      </c>
      <c r="I352" s="54">
        <v>33</v>
      </c>
      <c r="J352" s="54">
        <v>15</v>
      </c>
      <c r="K352" s="54">
        <v>4</v>
      </c>
      <c r="L352" s="54">
        <v>2</v>
      </c>
      <c r="M352" s="54">
        <v>0</v>
      </c>
      <c r="N352" s="54">
        <v>0</v>
      </c>
      <c r="O352" s="54">
        <v>0</v>
      </c>
      <c r="P352" s="54">
        <v>0</v>
      </c>
      <c r="Q352" s="54">
        <v>0</v>
      </c>
      <c r="R352" s="54">
        <v>0</v>
      </c>
      <c r="S352" s="54">
        <v>655</v>
      </c>
    </row>
    <row r="353" spans="1:54" x14ac:dyDescent="0.25">
      <c r="B353" s="54" t="s">
        <v>90</v>
      </c>
      <c r="C353" s="54">
        <v>0</v>
      </c>
      <c r="D353" s="54">
        <v>0</v>
      </c>
      <c r="E353" s="54">
        <v>0</v>
      </c>
      <c r="F353" s="54">
        <v>0</v>
      </c>
      <c r="G353" s="54">
        <v>0</v>
      </c>
      <c r="H353" s="54">
        <v>4</v>
      </c>
      <c r="I353" s="54">
        <v>0</v>
      </c>
      <c r="J353" s="54">
        <v>14</v>
      </c>
      <c r="K353" s="54">
        <v>80</v>
      </c>
      <c r="L353" s="54">
        <v>497</v>
      </c>
      <c r="M353" s="54">
        <v>54</v>
      </c>
      <c r="N353" s="54">
        <v>6</v>
      </c>
      <c r="O353" s="54">
        <v>1</v>
      </c>
      <c r="P353" s="54">
        <v>0</v>
      </c>
      <c r="Q353" s="54">
        <v>0</v>
      </c>
      <c r="R353" s="54">
        <v>0</v>
      </c>
      <c r="S353" s="54">
        <v>656</v>
      </c>
    </row>
    <row r="354" spans="1:54" x14ac:dyDescent="0.25">
      <c r="B354" s="54" t="s">
        <v>177</v>
      </c>
      <c r="C354" s="54">
        <v>0</v>
      </c>
      <c r="D354" s="54">
        <v>5</v>
      </c>
      <c r="E354" s="54">
        <v>0</v>
      </c>
      <c r="F354" s="54">
        <v>50</v>
      </c>
      <c r="G354" s="54">
        <v>229</v>
      </c>
      <c r="H354" s="54">
        <v>160</v>
      </c>
      <c r="I354" s="54">
        <v>65</v>
      </c>
      <c r="J354" s="54">
        <v>14</v>
      </c>
      <c r="K354" s="54">
        <v>10</v>
      </c>
      <c r="L354" s="54">
        <v>14</v>
      </c>
      <c r="M354" s="54">
        <v>89</v>
      </c>
      <c r="N354" s="54">
        <v>0</v>
      </c>
      <c r="O354" s="54">
        <v>0</v>
      </c>
      <c r="P354" s="54">
        <v>0</v>
      </c>
      <c r="Q354" s="54">
        <v>0</v>
      </c>
      <c r="R354" s="54">
        <v>0</v>
      </c>
      <c r="S354" s="54">
        <v>636</v>
      </c>
    </row>
    <row r="355" spans="1:54" x14ac:dyDescent="0.25">
      <c r="B355" s="54" t="s">
        <v>96</v>
      </c>
      <c r="C355" s="54">
        <v>0</v>
      </c>
      <c r="D355" s="54">
        <v>0</v>
      </c>
      <c r="E355" s="54">
        <v>0</v>
      </c>
      <c r="F355" s="54">
        <v>420</v>
      </c>
      <c r="G355" s="54">
        <v>0</v>
      </c>
      <c r="H355" s="54">
        <v>149</v>
      </c>
      <c r="I355" s="54">
        <v>62</v>
      </c>
      <c r="J355" s="54">
        <v>15</v>
      </c>
      <c r="K355" s="54">
        <v>5</v>
      </c>
      <c r="L355" s="54">
        <v>3</v>
      </c>
      <c r="M355" s="54">
        <v>2</v>
      </c>
      <c r="N355" s="54">
        <v>0</v>
      </c>
      <c r="O355" s="54">
        <v>0</v>
      </c>
      <c r="P355" s="54">
        <v>0</v>
      </c>
      <c r="Q355" s="54">
        <v>0</v>
      </c>
      <c r="R355" s="54">
        <v>0</v>
      </c>
      <c r="S355" s="54">
        <v>656</v>
      </c>
    </row>
    <row r="356" spans="1:54" s="54" customFormat="1" x14ac:dyDescent="0.25">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row>
    <row r="357" spans="1:54" x14ac:dyDescent="0.25">
      <c r="A357" t="s">
        <v>40</v>
      </c>
    </row>
    <row r="358" spans="1:54" x14ac:dyDescent="0.25">
      <c r="B358" s="54" t="s">
        <v>0</v>
      </c>
      <c r="C358" s="54">
        <v>1.5625E-2</v>
      </c>
      <c r="D358" s="54">
        <v>3.125E-2</v>
      </c>
      <c r="E358" s="54">
        <v>6.25E-2</v>
      </c>
      <c r="F358" s="54">
        <v>0.125</v>
      </c>
      <c r="G358" s="54">
        <v>0.25</v>
      </c>
      <c r="H358" s="54">
        <v>0.5</v>
      </c>
      <c r="I358" s="54">
        <v>1</v>
      </c>
      <c r="J358" s="54">
        <v>2</v>
      </c>
      <c r="K358" s="54">
        <v>4</v>
      </c>
      <c r="L358" s="54">
        <v>8</v>
      </c>
      <c r="M358" s="54">
        <v>16</v>
      </c>
      <c r="N358" s="54">
        <v>32</v>
      </c>
      <c r="O358" s="54">
        <v>64</v>
      </c>
      <c r="P358" s="54">
        <v>128</v>
      </c>
      <c r="Q358" s="54">
        <v>256</v>
      </c>
      <c r="R358" s="54">
        <v>512</v>
      </c>
      <c r="S358" s="54" t="s">
        <v>1</v>
      </c>
    </row>
    <row r="359" spans="1:54" x14ac:dyDescent="0.25">
      <c r="B359" s="54" t="s">
        <v>31</v>
      </c>
      <c r="C359" s="54">
        <v>0</v>
      </c>
      <c r="D359" s="54">
        <v>2</v>
      </c>
      <c r="E359" s="54">
        <v>3</v>
      </c>
      <c r="F359" s="54">
        <v>2</v>
      </c>
      <c r="G359" s="54">
        <v>0</v>
      </c>
      <c r="H359" s="54">
        <v>9</v>
      </c>
      <c r="I359" s="54">
        <v>35</v>
      </c>
      <c r="J359" s="54">
        <v>441</v>
      </c>
      <c r="K359" s="54">
        <v>93</v>
      </c>
      <c r="L359" s="54">
        <v>72</v>
      </c>
      <c r="M359" s="54">
        <v>0</v>
      </c>
      <c r="N359" s="54">
        <v>0</v>
      </c>
      <c r="O359" s="54">
        <v>0</v>
      </c>
      <c r="P359" s="54">
        <v>0</v>
      </c>
      <c r="Q359" s="54">
        <v>0</v>
      </c>
      <c r="R359" s="54">
        <v>0</v>
      </c>
      <c r="S359" s="54">
        <v>657</v>
      </c>
    </row>
    <row r="360" spans="1:54" x14ac:dyDescent="0.25">
      <c r="B360" s="54" t="s">
        <v>32</v>
      </c>
      <c r="C360" s="54">
        <v>0</v>
      </c>
      <c r="D360" s="54">
        <v>0</v>
      </c>
      <c r="E360" s="54">
        <v>1</v>
      </c>
      <c r="F360" s="54">
        <v>0</v>
      </c>
      <c r="G360" s="54">
        <v>2</v>
      </c>
      <c r="H360" s="54">
        <v>2</v>
      </c>
      <c r="I360" s="54">
        <v>1</v>
      </c>
      <c r="J360" s="54">
        <v>4</v>
      </c>
      <c r="K360" s="54">
        <v>6</v>
      </c>
      <c r="L360" s="54">
        <v>32</v>
      </c>
      <c r="M360" s="54">
        <v>608</v>
      </c>
      <c r="N360" s="54">
        <v>0</v>
      </c>
      <c r="O360" s="54">
        <v>0</v>
      </c>
      <c r="P360" s="54">
        <v>0</v>
      </c>
      <c r="Q360" s="54">
        <v>0</v>
      </c>
      <c r="R360" s="54">
        <v>0</v>
      </c>
      <c r="S360" s="54">
        <v>656</v>
      </c>
    </row>
    <row r="361" spans="1:54" x14ac:dyDescent="0.25">
      <c r="B361" s="54" t="s">
        <v>3</v>
      </c>
      <c r="C361" s="54">
        <v>0</v>
      </c>
      <c r="D361" s="54">
        <v>0</v>
      </c>
      <c r="E361" s="54">
        <v>1</v>
      </c>
      <c r="F361" s="54">
        <v>29</v>
      </c>
      <c r="G361" s="54">
        <v>3</v>
      </c>
      <c r="H361" s="54">
        <v>165</v>
      </c>
      <c r="I361" s="54">
        <v>393</v>
      </c>
      <c r="J361" s="54">
        <v>40</v>
      </c>
      <c r="K361" s="54">
        <v>26</v>
      </c>
      <c r="L361" s="54">
        <v>0</v>
      </c>
      <c r="M361" s="54">
        <v>1</v>
      </c>
      <c r="N361" s="54">
        <v>0</v>
      </c>
      <c r="O361" s="54">
        <v>3</v>
      </c>
      <c r="P361" s="54">
        <v>0</v>
      </c>
      <c r="Q361" s="54">
        <v>0</v>
      </c>
      <c r="R361" s="54">
        <v>0</v>
      </c>
      <c r="S361" s="54">
        <v>661</v>
      </c>
    </row>
    <row r="362" spans="1:54" x14ac:dyDescent="0.25">
      <c r="B362" s="54" t="s">
        <v>5</v>
      </c>
      <c r="C362" s="54">
        <v>0</v>
      </c>
      <c r="D362" s="54">
        <v>0</v>
      </c>
      <c r="E362" s="54">
        <v>0</v>
      </c>
      <c r="F362" s="54">
        <v>0</v>
      </c>
      <c r="G362" s="54">
        <v>12</v>
      </c>
      <c r="H362" s="54">
        <v>0</v>
      </c>
      <c r="I362" s="54">
        <v>26</v>
      </c>
      <c r="J362" s="54">
        <v>315</v>
      </c>
      <c r="K362" s="54">
        <v>222</v>
      </c>
      <c r="L362" s="54">
        <v>40</v>
      </c>
      <c r="M362" s="54">
        <v>24</v>
      </c>
      <c r="N362" s="54">
        <v>11</v>
      </c>
      <c r="O362" s="54">
        <v>1</v>
      </c>
      <c r="P362" s="54">
        <v>7</v>
      </c>
      <c r="Q362" s="54">
        <v>0</v>
      </c>
      <c r="R362" s="54">
        <v>0</v>
      </c>
      <c r="S362" s="54">
        <v>658</v>
      </c>
    </row>
    <row r="363" spans="1:54" x14ac:dyDescent="0.25">
      <c r="B363" s="54" t="s">
        <v>7</v>
      </c>
      <c r="C363" s="54">
        <v>0</v>
      </c>
      <c r="D363" s="54">
        <v>2</v>
      </c>
      <c r="E363" s="54">
        <v>0</v>
      </c>
      <c r="F363" s="54">
        <v>0</v>
      </c>
      <c r="G363" s="54">
        <v>0</v>
      </c>
      <c r="H363" s="54">
        <v>4</v>
      </c>
      <c r="I363" s="54">
        <v>11</v>
      </c>
      <c r="J363" s="54">
        <v>6</v>
      </c>
      <c r="K363" s="54">
        <v>1</v>
      </c>
      <c r="L363" s="54">
        <v>3</v>
      </c>
      <c r="M363" s="54">
        <v>630</v>
      </c>
      <c r="N363" s="54">
        <v>0</v>
      </c>
      <c r="O363" s="54">
        <v>0</v>
      </c>
      <c r="P363" s="54">
        <v>0</v>
      </c>
      <c r="Q363" s="54">
        <v>0</v>
      </c>
      <c r="R363" s="54">
        <v>0</v>
      </c>
      <c r="S363" s="54">
        <v>657</v>
      </c>
    </row>
    <row r="364" spans="1:54" x14ac:dyDescent="0.25">
      <c r="B364" s="54" t="s">
        <v>9</v>
      </c>
      <c r="C364" s="54">
        <v>0</v>
      </c>
      <c r="D364" s="54">
        <v>0</v>
      </c>
      <c r="E364" s="54">
        <v>0</v>
      </c>
      <c r="F364" s="54">
        <v>2</v>
      </c>
      <c r="G364" s="54">
        <v>0</v>
      </c>
      <c r="H364" s="54">
        <v>1</v>
      </c>
      <c r="I364" s="54">
        <v>4</v>
      </c>
      <c r="J364" s="54">
        <v>1</v>
      </c>
      <c r="K364" s="54">
        <v>5</v>
      </c>
      <c r="L364" s="54">
        <v>7</v>
      </c>
      <c r="M364" s="54">
        <v>4</v>
      </c>
      <c r="N364" s="54">
        <v>6</v>
      </c>
      <c r="O364" s="54">
        <v>627</v>
      </c>
      <c r="P364" s="54">
        <v>0</v>
      </c>
      <c r="Q364" s="54">
        <v>0</v>
      </c>
      <c r="R364" s="54">
        <v>0</v>
      </c>
      <c r="S364" s="54">
        <v>657</v>
      </c>
    </row>
    <row r="365" spans="1:54" x14ac:dyDescent="0.25">
      <c r="B365" s="54" t="s">
        <v>10</v>
      </c>
      <c r="C365" s="54">
        <v>0</v>
      </c>
      <c r="D365" s="54">
        <v>0</v>
      </c>
      <c r="E365" s="54">
        <v>22</v>
      </c>
      <c r="F365" s="54">
        <v>1</v>
      </c>
      <c r="G365" s="54">
        <v>26</v>
      </c>
      <c r="H365" s="54">
        <v>156</v>
      </c>
      <c r="I365" s="54">
        <v>281</v>
      </c>
      <c r="J365" s="54">
        <v>130</v>
      </c>
      <c r="K365" s="54">
        <v>38</v>
      </c>
      <c r="L365" s="54">
        <v>4</v>
      </c>
      <c r="M365" s="54">
        <v>1</v>
      </c>
      <c r="N365" s="54">
        <v>3</v>
      </c>
      <c r="O365" s="54">
        <v>0</v>
      </c>
      <c r="P365" s="54">
        <v>0</v>
      </c>
      <c r="Q365" s="54">
        <v>0</v>
      </c>
      <c r="R365" s="54">
        <v>0</v>
      </c>
      <c r="S365" s="54">
        <v>662</v>
      </c>
    </row>
    <row r="366" spans="1:54" x14ac:dyDescent="0.25">
      <c r="B366" s="54" t="s">
        <v>11</v>
      </c>
      <c r="C366" s="54">
        <v>0</v>
      </c>
      <c r="D366" s="54">
        <v>0</v>
      </c>
      <c r="E366" s="54">
        <v>20</v>
      </c>
      <c r="F366" s="54">
        <v>0</v>
      </c>
      <c r="G366" s="54">
        <v>10</v>
      </c>
      <c r="H366" s="54">
        <v>27</v>
      </c>
      <c r="I366" s="54">
        <v>37</v>
      </c>
      <c r="J366" s="54">
        <v>178</v>
      </c>
      <c r="K366" s="54">
        <v>287</v>
      </c>
      <c r="L366" s="54">
        <v>76</v>
      </c>
      <c r="M366" s="54">
        <v>9</v>
      </c>
      <c r="N366" s="54">
        <v>12</v>
      </c>
      <c r="O366" s="54">
        <v>0</v>
      </c>
      <c r="P366" s="54">
        <v>0</v>
      </c>
      <c r="Q366" s="54">
        <v>0</v>
      </c>
      <c r="R366" s="54">
        <v>0</v>
      </c>
      <c r="S366" s="54">
        <v>656</v>
      </c>
    </row>
    <row r="367" spans="1:54" x14ac:dyDescent="0.25">
      <c r="B367" s="54" t="s">
        <v>13</v>
      </c>
      <c r="C367" s="54">
        <v>0</v>
      </c>
      <c r="D367" s="54">
        <v>0</v>
      </c>
      <c r="E367" s="54">
        <v>0</v>
      </c>
      <c r="F367" s="54">
        <v>0</v>
      </c>
      <c r="G367" s="54">
        <v>9</v>
      </c>
      <c r="H367" s="54">
        <v>0</v>
      </c>
      <c r="I367" s="54">
        <v>5</v>
      </c>
      <c r="J367" s="54">
        <v>2</v>
      </c>
      <c r="K367" s="54">
        <v>4</v>
      </c>
      <c r="L367" s="54">
        <v>1</v>
      </c>
      <c r="M367" s="54">
        <v>9</v>
      </c>
      <c r="N367" s="54">
        <v>31</v>
      </c>
      <c r="O367" s="54">
        <v>190</v>
      </c>
      <c r="P367" s="54">
        <v>374</v>
      </c>
      <c r="Q367" s="54">
        <v>0</v>
      </c>
      <c r="R367" s="54">
        <v>0</v>
      </c>
      <c r="S367" s="54">
        <v>625</v>
      </c>
    </row>
    <row r="368" spans="1:54" x14ac:dyDescent="0.25">
      <c r="B368" s="54" t="s">
        <v>14</v>
      </c>
      <c r="C368" s="54">
        <v>0</v>
      </c>
      <c r="D368" s="54">
        <v>0</v>
      </c>
      <c r="E368" s="54">
        <v>8</v>
      </c>
      <c r="F368" s="54">
        <v>0</v>
      </c>
      <c r="G368" s="54">
        <v>5</v>
      </c>
      <c r="H368" s="54">
        <v>3</v>
      </c>
      <c r="I368" s="54">
        <v>6</v>
      </c>
      <c r="J368" s="54">
        <v>18</v>
      </c>
      <c r="K368" s="54">
        <v>220</v>
      </c>
      <c r="L368" s="54">
        <v>177</v>
      </c>
      <c r="M368" s="54">
        <v>193</v>
      </c>
      <c r="N368" s="54">
        <v>1</v>
      </c>
      <c r="O368" s="54">
        <v>0</v>
      </c>
      <c r="P368" s="54">
        <v>0</v>
      </c>
      <c r="Q368" s="54">
        <v>1</v>
      </c>
      <c r="R368" s="54">
        <v>0</v>
      </c>
      <c r="S368" s="54">
        <v>632</v>
      </c>
    </row>
    <row r="369" spans="1:19" x14ac:dyDescent="0.25">
      <c r="B369" s="54" t="s">
        <v>16</v>
      </c>
      <c r="C369" s="54">
        <v>0</v>
      </c>
      <c r="D369" s="54">
        <v>0</v>
      </c>
      <c r="E369" s="54">
        <v>0</v>
      </c>
      <c r="F369" s="54">
        <v>0</v>
      </c>
      <c r="G369" s="54">
        <v>0</v>
      </c>
      <c r="H369" s="54">
        <v>6</v>
      </c>
      <c r="I369" s="54">
        <v>0</v>
      </c>
      <c r="J369" s="54">
        <v>5</v>
      </c>
      <c r="K369" s="54">
        <v>3</v>
      </c>
      <c r="L369" s="54">
        <v>14</v>
      </c>
      <c r="M369" s="54">
        <v>58</v>
      </c>
      <c r="N369" s="54">
        <v>350</v>
      </c>
      <c r="O369" s="54">
        <v>175</v>
      </c>
      <c r="P369" s="54">
        <v>33</v>
      </c>
      <c r="Q369" s="54">
        <v>11</v>
      </c>
      <c r="R369" s="54">
        <v>0</v>
      </c>
      <c r="S369" s="54">
        <v>655</v>
      </c>
    </row>
    <row r="370" spans="1:19" x14ac:dyDescent="0.25">
      <c r="B370" s="54" t="s">
        <v>17</v>
      </c>
      <c r="C370" s="54">
        <v>0</v>
      </c>
      <c r="D370" s="54">
        <v>0</v>
      </c>
      <c r="E370" s="54">
        <v>554</v>
      </c>
      <c r="F370" s="54">
        <v>0</v>
      </c>
      <c r="G370" s="54">
        <v>31</v>
      </c>
      <c r="H370" s="54">
        <v>10</v>
      </c>
      <c r="I370" s="54">
        <v>8</v>
      </c>
      <c r="J370" s="54">
        <v>5</v>
      </c>
      <c r="K370" s="54">
        <v>5</v>
      </c>
      <c r="L370" s="54">
        <v>6</v>
      </c>
      <c r="M370" s="54">
        <v>5</v>
      </c>
      <c r="N370" s="54">
        <v>32</v>
      </c>
      <c r="O370" s="54">
        <v>1</v>
      </c>
      <c r="P370" s="54">
        <v>0</v>
      </c>
      <c r="Q370" s="54">
        <v>0</v>
      </c>
      <c r="R370" s="54">
        <v>0</v>
      </c>
      <c r="S370" s="54">
        <v>657</v>
      </c>
    </row>
    <row r="371" spans="1:19" x14ac:dyDescent="0.25">
      <c r="B371" s="54" t="s">
        <v>18</v>
      </c>
      <c r="C371" s="54">
        <v>0</v>
      </c>
      <c r="D371" s="54">
        <v>6</v>
      </c>
      <c r="E371" s="54">
        <v>3</v>
      </c>
      <c r="F371" s="54">
        <v>1</v>
      </c>
      <c r="G371" s="54">
        <v>11</v>
      </c>
      <c r="H371" s="54">
        <v>144</v>
      </c>
      <c r="I371" s="54">
        <v>288</v>
      </c>
      <c r="J371" s="54">
        <v>37</v>
      </c>
      <c r="K371" s="54">
        <v>16</v>
      </c>
      <c r="L371" s="54">
        <v>150</v>
      </c>
      <c r="M371" s="54">
        <v>0</v>
      </c>
      <c r="N371" s="54">
        <v>0</v>
      </c>
      <c r="O371" s="54">
        <v>0</v>
      </c>
      <c r="P371" s="54">
        <v>0</v>
      </c>
      <c r="Q371" s="54">
        <v>0</v>
      </c>
      <c r="R371" s="54">
        <v>0</v>
      </c>
      <c r="S371" s="54">
        <v>656</v>
      </c>
    </row>
    <row r="372" spans="1:19" x14ac:dyDescent="0.25">
      <c r="B372" s="54" t="s">
        <v>19</v>
      </c>
      <c r="C372" s="54">
        <v>0</v>
      </c>
      <c r="D372" s="54">
        <v>6</v>
      </c>
      <c r="E372" s="54">
        <v>0</v>
      </c>
      <c r="F372" s="54">
        <v>5</v>
      </c>
      <c r="G372" s="54">
        <v>12</v>
      </c>
      <c r="H372" s="54">
        <v>132</v>
      </c>
      <c r="I372" s="54">
        <v>312</v>
      </c>
      <c r="J372" s="54">
        <v>38</v>
      </c>
      <c r="K372" s="54">
        <v>6</v>
      </c>
      <c r="L372" s="54">
        <v>2</v>
      </c>
      <c r="M372" s="54">
        <v>143</v>
      </c>
      <c r="N372" s="54">
        <v>0</v>
      </c>
      <c r="O372" s="54">
        <v>0</v>
      </c>
      <c r="P372" s="54">
        <v>0</v>
      </c>
      <c r="Q372" s="54">
        <v>0</v>
      </c>
      <c r="R372" s="54">
        <v>0</v>
      </c>
      <c r="S372" s="54">
        <v>656</v>
      </c>
    </row>
    <row r="373" spans="1:19" x14ac:dyDescent="0.25">
      <c r="B373" s="54" t="s">
        <v>20</v>
      </c>
      <c r="C373" s="54">
        <v>0</v>
      </c>
      <c r="D373" s="54">
        <v>3</v>
      </c>
      <c r="E373" s="54">
        <v>5</v>
      </c>
      <c r="F373" s="54">
        <v>28</v>
      </c>
      <c r="G373" s="54">
        <v>334</v>
      </c>
      <c r="H373" s="54">
        <v>120</v>
      </c>
      <c r="I373" s="54">
        <v>17</v>
      </c>
      <c r="J373" s="54">
        <v>5</v>
      </c>
      <c r="K373" s="54">
        <v>11</v>
      </c>
      <c r="L373" s="54">
        <v>134</v>
      </c>
      <c r="M373" s="54">
        <v>0</v>
      </c>
      <c r="N373" s="54">
        <v>0</v>
      </c>
      <c r="O373" s="54">
        <v>0</v>
      </c>
      <c r="P373" s="54">
        <v>0</v>
      </c>
      <c r="Q373" s="54">
        <v>0</v>
      </c>
      <c r="R373" s="54">
        <v>0</v>
      </c>
      <c r="S373" s="54">
        <v>657</v>
      </c>
    </row>
    <row r="374" spans="1:19" x14ac:dyDescent="0.25">
      <c r="B374" s="54" t="s">
        <v>21</v>
      </c>
      <c r="C374" s="54">
        <v>0</v>
      </c>
      <c r="D374" s="54">
        <v>0</v>
      </c>
      <c r="E374" s="54">
        <v>37</v>
      </c>
      <c r="F374" s="54">
        <v>0</v>
      </c>
      <c r="G374" s="54">
        <v>122</v>
      </c>
      <c r="H374" s="54">
        <v>16</v>
      </c>
      <c r="I374" s="54">
        <v>6</v>
      </c>
      <c r="J374" s="54">
        <v>10</v>
      </c>
      <c r="K374" s="54">
        <v>81</v>
      </c>
      <c r="L374" s="54">
        <v>298</v>
      </c>
      <c r="M374" s="54">
        <v>87</v>
      </c>
      <c r="N374" s="54">
        <v>0</v>
      </c>
      <c r="O374" s="54">
        <v>0</v>
      </c>
      <c r="P374" s="54">
        <v>0</v>
      </c>
      <c r="Q374" s="54">
        <v>0</v>
      </c>
      <c r="R374" s="54">
        <v>0</v>
      </c>
      <c r="S374" s="54">
        <v>657</v>
      </c>
    </row>
    <row r="375" spans="1:19" x14ac:dyDescent="0.25">
      <c r="B375" s="54" t="s">
        <v>33</v>
      </c>
      <c r="C375" s="54">
        <v>1</v>
      </c>
      <c r="D375" s="54">
        <v>7</v>
      </c>
      <c r="E375" s="54">
        <v>4</v>
      </c>
      <c r="F375" s="54">
        <v>5</v>
      </c>
      <c r="G375" s="54">
        <v>5</v>
      </c>
      <c r="H375" s="54">
        <v>34</v>
      </c>
      <c r="I375" s="54">
        <v>183</v>
      </c>
      <c r="J375" s="54">
        <v>204</v>
      </c>
      <c r="K375" s="54">
        <v>129</v>
      </c>
      <c r="L375" s="54">
        <v>85</v>
      </c>
      <c r="M375" s="54">
        <v>0</v>
      </c>
      <c r="N375" s="54">
        <v>0</v>
      </c>
      <c r="O375" s="54">
        <v>0</v>
      </c>
      <c r="P375" s="54">
        <v>0</v>
      </c>
      <c r="Q375" s="54">
        <v>0</v>
      </c>
      <c r="R375" s="54">
        <v>0</v>
      </c>
      <c r="S375" s="54">
        <v>657</v>
      </c>
    </row>
    <row r="376" spans="1:19" x14ac:dyDescent="0.25">
      <c r="B376" s="54" t="s">
        <v>34</v>
      </c>
      <c r="C376" s="54">
        <v>0</v>
      </c>
      <c r="D376" s="54">
        <v>2</v>
      </c>
      <c r="E376" s="54">
        <v>1</v>
      </c>
      <c r="F376" s="54">
        <v>0</v>
      </c>
      <c r="G376" s="54">
        <v>2</v>
      </c>
      <c r="H376" s="54">
        <v>14</v>
      </c>
      <c r="I376" s="54">
        <v>96</v>
      </c>
      <c r="J376" s="54">
        <v>328</v>
      </c>
      <c r="K376" s="54">
        <v>173</v>
      </c>
      <c r="L376" s="54">
        <v>39</v>
      </c>
      <c r="M376" s="54">
        <v>0</v>
      </c>
      <c r="N376" s="54">
        <v>0</v>
      </c>
      <c r="O376" s="54">
        <v>0</v>
      </c>
      <c r="P376" s="54">
        <v>0</v>
      </c>
      <c r="Q376" s="54">
        <v>0</v>
      </c>
      <c r="R376" s="54">
        <v>0</v>
      </c>
      <c r="S376" s="54">
        <v>655</v>
      </c>
    </row>
    <row r="377" spans="1:19" x14ac:dyDescent="0.25">
      <c r="B377" s="54" t="s">
        <v>35</v>
      </c>
      <c r="C377" s="54">
        <v>0</v>
      </c>
      <c r="D377" s="54">
        <v>0</v>
      </c>
      <c r="E377" s="54">
        <v>7</v>
      </c>
      <c r="F377" s="54">
        <v>0</v>
      </c>
      <c r="G377" s="54">
        <v>10</v>
      </c>
      <c r="H377" s="54">
        <v>12</v>
      </c>
      <c r="I377" s="54">
        <v>16</v>
      </c>
      <c r="J377" s="54">
        <v>77</v>
      </c>
      <c r="K377" s="54">
        <v>113</v>
      </c>
      <c r="L377" s="54">
        <v>106</v>
      </c>
      <c r="M377" s="54">
        <v>21</v>
      </c>
      <c r="N377" s="54">
        <v>294</v>
      </c>
      <c r="O377" s="54">
        <v>0</v>
      </c>
      <c r="P377" s="54">
        <v>0</v>
      </c>
      <c r="Q377" s="54">
        <v>0</v>
      </c>
      <c r="R377" s="54">
        <v>0</v>
      </c>
      <c r="S377" s="54">
        <v>656</v>
      </c>
    </row>
    <row r="378" spans="1:19" x14ac:dyDescent="0.25">
      <c r="B378" s="54" t="s">
        <v>24</v>
      </c>
      <c r="C378" s="54">
        <v>1</v>
      </c>
      <c r="D378" s="54">
        <v>2</v>
      </c>
      <c r="E378" s="54">
        <v>2</v>
      </c>
      <c r="F378" s="54">
        <v>2</v>
      </c>
      <c r="G378" s="54">
        <v>3</v>
      </c>
      <c r="H378" s="54">
        <v>3</v>
      </c>
      <c r="I378" s="54">
        <v>12</v>
      </c>
      <c r="J378" s="54">
        <v>13</v>
      </c>
      <c r="K378" s="54">
        <v>18</v>
      </c>
      <c r="L378" s="54">
        <v>602</v>
      </c>
      <c r="M378" s="54">
        <v>0</v>
      </c>
      <c r="N378" s="54">
        <v>0</v>
      </c>
      <c r="O378" s="54">
        <v>0</v>
      </c>
      <c r="P378" s="54">
        <v>0</v>
      </c>
      <c r="Q378" s="54">
        <v>0</v>
      </c>
      <c r="R378" s="54">
        <v>0</v>
      </c>
      <c r="S378" s="54">
        <v>658</v>
      </c>
    </row>
    <row r="379" spans="1:19" x14ac:dyDescent="0.25">
      <c r="B379" s="54" t="s">
        <v>36</v>
      </c>
      <c r="C379" s="54">
        <v>0</v>
      </c>
      <c r="D379" s="54">
        <v>0</v>
      </c>
      <c r="E379" s="54">
        <v>4</v>
      </c>
      <c r="F379" s="54">
        <v>0</v>
      </c>
      <c r="G379" s="54">
        <v>6</v>
      </c>
      <c r="H379" s="54">
        <v>5</v>
      </c>
      <c r="I379" s="54">
        <v>164</v>
      </c>
      <c r="J379" s="54">
        <v>470</v>
      </c>
      <c r="K379" s="54">
        <v>11</v>
      </c>
      <c r="L379" s="54">
        <v>2</v>
      </c>
      <c r="M379" s="54">
        <v>0</v>
      </c>
      <c r="N379" s="54">
        <v>0</v>
      </c>
      <c r="O379" s="54">
        <v>0</v>
      </c>
      <c r="P379" s="54">
        <v>0</v>
      </c>
      <c r="Q379" s="54">
        <v>0</v>
      </c>
      <c r="R379" s="54">
        <v>0</v>
      </c>
      <c r="S379" s="54">
        <v>662</v>
      </c>
    </row>
    <row r="380" spans="1:19" x14ac:dyDescent="0.25">
      <c r="B380" s="54" t="s">
        <v>37</v>
      </c>
      <c r="C380" s="54">
        <v>0</v>
      </c>
      <c r="D380" s="54">
        <v>0</v>
      </c>
      <c r="E380" s="54">
        <v>5</v>
      </c>
      <c r="F380" s="54">
        <v>0</v>
      </c>
      <c r="G380" s="54">
        <v>6</v>
      </c>
      <c r="H380" s="54">
        <v>36</v>
      </c>
      <c r="I380" s="54">
        <v>462</v>
      </c>
      <c r="J380" s="54">
        <v>150</v>
      </c>
      <c r="K380" s="54">
        <v>2</v>
      </c>
      <c r="L380" s="54">
        <v>0</v>
      </c>
      <c r="M380" s="54">
        <v>0</v>
      </c>
      <c r="N380" s="54">
        <v>1</v>
      </c>
      <c r="O380" s="54">
        <v>0</v>
      </c>
      <c r="P380" s="54">
        <v>0</v>
      </c>
      <c r="Q380" s="54">
        <v>0</v>
      </c>
      <c r="R380" s="54">
        <v>0</v>
      </c>
      <c r="S380" s="54">
        <v>662</v>
      </c>
    </row>
    <row r="381" spans="1:19" x14ac:dyDescent="0.25">
      <c r="B381" s="54" t="s">
        <v>38</v>
      </c>
      <c r="C381" s="54">
        <v>0</v>
      </c>
      <c r="D381" s="54">
        <v>0</v>
      </c>
      <c r="E381" s="54">
        <v>1</v>
      </c>
      <c r="F381" s="54">
        <v>626</v>
      </c>
      <c r="G381" s="54">
        <v>1</v>
      </c>
      <c r="H381" s="54">
        <v>22</v>
      </c>
      <c r="I381" s="54">
        <v>7</v>
      </c>
      <c r="J381" s="54">
        <v>3</v>
      </c>
      <c r="K381" s="54">
        <v>0</v>
      </c>
      <c r="L381" s="54">
        <v>0</v>
      </c>
      <c r="M381" s="54">
        <v>1</v>
      </c>
      <c r="N381" s="54">
        <v>0</v>
      </c>
      <c r="O381" s="54">
        <v>0</v>
      </c>
      <c r="P381" s="54">
        <v>0</v>
      </c>
      <c r="Q381" s="54">
        <v>0</v>
      </c>
      <c r="R381" s="54">
        <v>0</v>
      </c>
      <c r="S381" s="54">
        <v>661</v>
      </c>
    </row>
    <row r="382" spans="1:19" x14ac:dyDescent="0.25">
      <c r="B382" s="54" t="s">
        <v>22</v>
      </c>
      <c r="C382" s="54">
        <v>0</v>
      </c>
      <c r="D382" s="54">
        <v>356</v>
      </c>
      <c r="E382" s="54">
        <v>7</v>
      </c>
      <c r="F382" s="54">
        <v>243</v>
      </c>
      <c r="G382" s="54">
        <v>45</v>
      </c>
      <c r="H382" s="54">
        <v>1</v>
      </c>
      <c r="I382" s="54">
        <v>0</v>
      </c>
      <c r="J382" s="54">
        <v>1</v>
      </c>
      <c r="K382" s="54">
        <v>0</v>
      </c>
      <c r="L382" s="54">
        <v>1</v>
      </c>
      <c r="M382" s="54">
        <v>0</v>
      </c>
      <c r="N382" s="54">
        <v>0</v>
      </c>
      <c r="O382" s="54">
        <v>0</v>
      </c>
      <c r="P382" s="54">
        <v>0</v>
      </c>
      <c r="Q382" s="54">
        <v>0</v>
      </c>
      <c r="R382" s="54">
        <v>0</v>
      </c>
      <c r="S382" s="54">
        <v>654</v>
      </c>
    </row>
    <row r="384" spans="1:19" x14ac:dyDescent="0.25">
      <c r="A384" t="s">
        <v>41</v>
      </c>
    </row>
    <row r="385" spans="2:19" x14ac:dyDescent="0.25">
      <c r="B385" s="54" t="s">
        <v>0</v>
      </c>
      <c r="C385" s="54">
        <v>1.5625E-2</v>
      </c>
      <c r="D385" s="54">
        <v>3.125E-2</v>
      </c>
      <c r="E385" s="54">
        <v>6.25E-2</v>
      </c>
      <c r="F385" s="54">
        <v>0.125</v>
      </c>
      <c r="G385" s="54">
        <v>0.25</v>
      </c>
      <c r="H385" s="54">
        <v>0.5</v>
      </c>
      <c r="I385" s="54">
        <v>1</v>
      </c>
      <c r="J385" s="54">
        <v>2</v>
      </c>
      <c r="K385" s="54">
        <v>4</v>
      </c>
      <c r="L385" s="54">
        <v>8</v>
      </c>
      <c r="M385" s="54">
        <v>16</v>
      </c>
      <c r="N385" s="54">
        <v>32</v>
      </c>
      <c r="O385" s="54">
        <v>64</v>
      </c>
      <c r="P385" s="54">
        <v>128</v>
      </c>
      <c r="Q385" s="54">
        <v>256</v>
      </c>
      <c r="R385" s="54">
        <v>512</v>
      </c>
      <c r="S385" s="54" t="s">
        <v>1</v>
      </c>
    </row>
    <row r="386" spans="2:19" x14ac:dyDescent="0.25">
      <c r="B386" s="54" t="s">
        <v>31</v>
      </c>
      <c r="C386" s="54">
        <v>0</v>
      </c>
      <c r="D386" s="54">
        <v>0</v>
      </c>
      <c r="E386" s="54">
        <v>0</v>
      </c>
      <c r="F386" s="54">
        <v>0</v>
      </c>
      <c r="G386" s="54">
        <v>1</v>
      </c>
      <c r="H386" s="54">
        <v>2</v>
      </c>
      <c r="I386" s="54">
        <v>1</v>
      </c>
      <c r="J386" s="54">
        <v>12</v>
      </c>
      <c r="K386" s="54">
        <v>11</v>
      </c>
      <c r="L386" s="54">
        <v>527</v>
      </c>
      <c r="M386" s="54">
        <v>0</v>
      </c>
      <c r="N386" s="54">
        <v>0</v>
      </c>
      <c r="O386" s="54">
        <v>0</v>
      </c>
      <c r="P386" s="54">
        <v>0</v>
      </c>
      <c r="Q386" s="54">
        <v>0</v>
      </c>
      <c r="R386" s="54">
        <v>0</v>
      </c>
      <c r="S386" s="54">
        <v>554</v>
      </c>
    </row>
    <row r="387" spans="2:19" x14ac:dyDescent="0.25">
      <c r="B387" s="54" t="s">
        <v>32</v>
      </c>
      <c r="C387" s="54">
        <v>0</v>
      </c>
      <c r="D387" s="54">
        <v>0</v>
      </c>
      <c r="E387" s="54">
        <v>1</v>
      </c>
      <c r="F387" s="54">
        <v>0</v>
      </c>
      <c r="G387" s="54">
        <v>1</v>
      </c>
      <c r="H387" s="54">
        <v>0</v>
      </c>
      <c r="I387" s="54">
        <v>0</v>
      </c>
      <c r="J387" s="54">
        <v>1</v>
      </c>
      <c r="K387" s="54">
        <v>2</v>
      </c>
      <c r="L387" s="54">
        <v>3</v>
      </c>
      <c r="M387" s="54">
        <v>545</v>
      </c>
      <c r="N387" s="54">
        <v>0</v>
      </c>
      <c r="O387" s="54">
        <v>0</v>
      </c>
      <c r="P387" s="54">
        <v>0</v>
      </c>
      <c r="Q387" s="54">
        <v>0</v>
      </c>
      <c r="R387" s="54">
        <v>0</v>
      </c>
      <c r="S387" s="54">
        <v>553</v>
      </c>
    </row>
    <row r="388" spans="2:19" x14ac:dyDescent="0.25">
      <c r="B388" s="54" t="s">
        <v>3</v>
      </c>
      <c r="C388" s="54">
        <v>0</v>
      </c>
      <c r="D388" s="54">
        <v>0</v>
      </c>
      <c r="E388" s="54">
        <v>2</v>
      </c>
      <c r="F388" s="54">
        <v>4</v>
      </c>
      <c r="G388" s="54">
        <v>0</v>
      </c>
      <c r="H388" s="54">
        <v>2</v>
      </c>
      <c r="I388" s="54">
        <v>10</v>
      </c>
      <c r="J388" s="54">
        <v>6</v>
      </c>
      <c r="K388" s="54">
        <v>0</v>
      </c>
      <c r="L388" s="54">
        <v>2</v>
      </c>
      <c r="M388" s="54">
        <v>6</v>
      </c>
      <c r="N388" s="54">
        <v>11</v>
      </c>
      <c r="O388" s="54">
        <v>512</v>
      </c>
      <c r="P388" s="54">
        <v>0</v>
      </c>
      <c r="Q388" s="54">
        <v>0</v>
      </c>
      <c r="R388" s="54">
        <v>5</v>
      </c>
      <c r="S388" s="54">
        <v>560</v>
      </c>
    </row>
    <row r="389" spans="2:19" x14ac:dyDescent="0.25">
      <c r="B389" s="54" t="s">
        <v>5</v>
      </c>
      <c r="C389" s="54">
        <v>0</v>
      </c>
      <c r="D389" s="54">
        <v>0</v>
      </c>
      <c r="E389" s="54">
        <v>0</v>
      </c>
      <c r="F389" s="54">
        <v>0</v>
      </c>
      <c r="G389" s="54">
        <v>2</v>
      </c>
      <c r="H389" s="54">
        <v>0</v>
      </c>
      <c r="I389" s="54">
        <v>1</v>
      </c>
      <c r="J389" s="54">
        <v>4</v>
      </c>
      <c r="K389" s="54">
        <v>10</v>
      </c>
      <c r="L389" s="54">
        <v>9</v>
      </c>
      <c r="M389" s="54">
        <v>6</v>
      </c>
      <c r="N389" s="54">
        <v>3</v>
      </c>
      <c r="O389" s="54">
        <v>2</v>
      </c>
      <c r="P389" s="54">
        <v>517</v>
      </c>
      <c r="Q389" s="54">
        <v>0</v>
      </c>
      <c r="R389" s="54">
        <v>0</v>
      </c>
      <c r="S389" s="54">
        <v>554</v>
      </c>
    </row>
    <row r="390" spans="2:19" x14ac:dyDescent="0.25">
      <c r="B390" s="54" t="s">
        <v>7</v>
      </c>
      <c r="C390" s="54">
        <v>0</v>
      </c>
      <c r="D390" s="54">
        <v>0</v>
      </c>
      <c r="E390" s="54">
        <v>0</v>
      </c>
      <c r="F390" s="54">
        <v>2</v>
      </c>
      <c r="G390" s="54">
        <v>2</v>
      </c>
      <c r="H390" s="54">
        <v>3</v>
      </c>
      <c r="I390" s="54">
        <v>1</v>
      </c>
      <c r="J390" s="54">
        <v>1</v>
      </c>
      <c r="K390" s="54">
        <v>1</v>
      </c>
      <c r="L390" s="54">
        <v>3</v>
      </c>
      <c r="M390" s="54">
        <v>541</v>
      </c>
      <c r="N390" s="54">
        <v>0</v>
      </c>
      <c r="O390" s="54">
        <v>0</v>
      </c>
      <c r="P390" s="54">
        <v>0</v>
      </c>
      <c r="Q390" s="54">
        <v>0</v>
      </c>
      <c r="R390" s="54">
        <v>0</v>
      </c>
      <c r="S390" s="54">
        <v>554</v>
      </c>
    </row>
    <row r="391" spans="2:19" x14ac:dyDescent="0.25">
      <c r="B391" s="54" t="s">
        <v>9</v>
      </c>
      <c r="C391" s="54">
        <v>0</v>
      </c>
      <c r="D391" s="54">
        <v>0</v>
      </c>
      <c r="E391" s="54">
        <v>0</v>
      </c>
      <c r="F391" s="54">
        <v>1</v>
      </c>
      <c r="G391" s="54">
        <v>0</v>
      </c>
      <c r="H391" s="54">
        <v>0</v>
      </c>
      <c r="I391" s="54">
        <v>1</v>
      </c>
      <c r="J391" s="54">
        <v>1</v>
      </c>
      <c r="K391" s="54">
        <v>1</v>
      </c>
      <c r="L391" s="54">
        <v>1</v>
      </c>
      <c r="M391" s="54">
        <v>2</v>
      </c>
      <c r="N391" s="54">
        <v>1</v>
      </c>
      <c r="O391" s="54">
        <v>546</v>
      </c>
      <c r="P391" s="54">
        <v>0</v>
      </c>
      <c r="Q391" s="54">
        <v>0</v>
      </c>
      <c r="R391" s="54">
        <v>0</v>
      </c>
      <c r="S391" s="54">
        <v>554</v>
      </c>
    </row>
    <row r="392" spans="2:19" x14ac:dyDescent="0.25">
      <c r="B392" s="54" t="s">
        <v>10</v>
      </c>
      <c r="C392" s="54">
        <v>0</v>
      </c>
      <c r="D392" s="54">
        <v>1</v>
      </c>
      <c r="E392" s="54">
        <v>3</v>
      </c>
      <c r="F392" s="54">
        <v>0</v>
      </c>
      <c r="G392" s="54">
        <v>3</v>
      </c>
      <c r="H392" s="54">
        <v>2</v>
      </c>
      <c r="I392" s="54">
        <v>11</v>
      </c>
      <c r="J392" s="54">
        <v>5</v>
      </c>
      <c r="K392" s="54">
        <v>3</v>
      </c>
      <c r="L392" s="54">
        <v>1</v>
      </c>
      <c r="M392" s="54">
        <v>7</v>
      </c>
      <c r="N392" s="54">
        <v>517</v>
      </c>
      <c r="O392" s="54">
        <v>6</v>
      </c>
      <c r="P392" s="54">
        <v>0</v>
      </c>
      <c r="Q392" s="54">
        <v>0</v>
      </c>
      <c r="R392" s="54">
        <v>0</v>
      </c>
      <c r="S392" s="54">
        <v>559</v>
      </c>
    </row>
    <row r="393" spans="2:19" x14ac:dyDescent="0.25">
      <c r="B393" s="54" t="s">
        <v>11</v>
      </c>
      <c r="C393" s="54">
        <v>0</v>
      </c>
      <c r="D393" s="54">
        <v>0</v>
      </c>
      <c r="E393" s="54">
        <v>1</v>
      </c>
      <c r="F393" s="54">
        <v>0</v>
      </c>
      <c r="G393" s="54">
        <v>1</v>
      </c>
      <c r="H393" s="54">
        <v>4</v>
      </c>
      <c r="I393" s="54">
        <v>2</v>
      </c>
      <c r="J393" s="54">
        <v>4</v>
      </c>
      <c r="K393" s="54">
        <v>12</v>
      </c>
      <c r="L393" s="54">
        <v>12</v>
      </c>
      <c r="M393" s="54">
        <v>7</v>
      </c>
      <c r="N393" s="54">
        <v>511</v>
      </c>
      <c r="O393" s="54">
        <v>0</v>
      </c>
      <c r="P393" s="54">
        <v>0</v>
      </c>
      <c r="Q393" s="54">
        <v>0</v>
      </c>
      <c r="R393" s="54">
        <v>0</v>
      </c>
      <c r="S393" s="54">
        <v>554</v>
      </c>
    </row>
    <row r="394" spans="2:19" x14ac:dyDescent="0.25">
      <c r="B394" s="54" t="s">
        <v>13</v>
      </c>
      <c r="C394" s="54">
        <v>0</v>
      </c>
      <c r="D394" s="54">
        <v>0</v>
      </c>
      <c r="E394" s="54">
        <v>0</v>
      </c>
      <c r="F394" s="54">
        <v>0</v>
      </c>
      <c r="G394" s="54">
        <v>3</v>
      </c>
      <c r="H394" s="54">
        <v>0</v>
      </c>
      <c r="I394" s="54">
        <v>2</v>
      </c>
      <c r="J394" s="54">
        <v>3</v>
      </c>
      <c r="K394" s="54">
        <v>25</v>
      </c>
      <c r="L394" s="54">
        <v>60</v>
      </c>
      <c r="M394" s="54">
        <v>88</v>
      </c>
      <c r="N394" s="54">
        <v>98</v>
      </c>
      <c r="O394" s="54">
        <v>33</v>
      </c>
      <c r="P394" s="54">
        <v>209</v>
      </c>
      <c r="Q394" s="54">
        <v>0</v>
      </c>
      <c r="R394" s="54">
        <v>0</v>
      </c>
      <c r="S394" s="54">
        <v>521</v>
      </c>
    </row>
    <row r="395" spans="2:19" x14ac:dyDescent="0.25">
      <c r="B395" s="54" t="s">
        <v>14</v>
      </c>
      <c r="C395" s="54">
        <v>0</v>
      </c>
      <c r="D395" s="54">
        <v>0</v>
      </c>
      <c r="E395" s="54">
        <v>3</v>
      </c>
      <c r="F395" s="54">
        <v>0</v>
      </c>
      <c r="G395" s="54">
        <v>2</v>
      </c>
      <c r="H395" s="54">
        <v>9</v>
      </c>
      <c r="I395" s="54">
        <v>95</v>
      </c>
      <c r="J395" s="54">
        <v>137</v>
      </c>
      <c r="K395" s="54">
        <v>61</v>
      </c>
      <c r="L395" s="54">
        <v>16</v>
      </c>
      <c r="M395" s="54">
        <v>206</v>
      </c>
      <c r="N395" s="54">
        <v>0</v>
      </c>
      <c r="O395" s="54">
        <v>0</v>
      </c>
      <c r="P395" s="54">
        <v>0</v>
      </c>
      <c r="Q395" s="54">
        <v>0</v>
      </c>
      <c r="R395" s="54">
        <v>0</v>
      </c>
      <c r="S395" s="54">
        <v>529</v>
      </c>
    </row>
    <row r="396" spans="2:19" x14ac:dyDescent="0.25">
      <c r="B396" s="54" t="s">
        <v>16</v>
      </c>
      <c r="C396" s="54">
        <v>0</v>
      </c>
      <c r="D396" s="54">
        <v>0</v>
      </c>
      <c r="E396" s="54">
        <v>0</v>
      </c>
      <c r="F396" s="54">
        <v>0</v>
      </c>
      <c r="G396" s="54">
        <v>0</v>
      </c>
      <c r="H396" s="54">
        <v>3</v>
      </c>
      <c r="I396" s="54">
        <v>0</v>
      </c>
      <c r="J396" s="54">
        <v>3</v>
      </c>
      <c r="K396" s="54">
        <v>4</v>
      </c>
      <c r="L396" s="54">
        <v>3</v>
      </c>
      <c r="M396" s="54">
        <v>14</v>
      </c>
      <c r="N396" s="54">
        <v>107</v>
      </c>
      <c r="O396" s="54">
        <v>341</v>
      </c>
      <c r="P396" s="54">
        <v>60</v>
      </c>
      <c r="Q396" s="54">
        <v>16</v>
      </c>
      <c r="R396" s="54">
        <v>0</v>
      </c>
      <c r="S396" s="54">
        <v>551</v>
      </c>
    </row>
    <row r="397" spans="2:19" x14ac:dyDescent="0.25">
      <c r="B397" s="54" t="s">
        <v>17</v>
      </c>
      <c r="C397" s="54">
        <v>0</v>
      </c>
      <c r="D397" s="54">
        <v>0</v>
      </c>
      <c r="E397" s="54">
        <v>332</v>
      </c>
      <c r="F397" s="54">
        <v>0</v>
      </c>
      <c r="G397" s="54">
        <v>44</v>
      </c>
      <c r="H397" s="54">
        <v>9</v>
      </c>
      <c r="I397" s="54">
        <v>6</v>
      </c>
      <c r="J397" s="54">
        <v>9</v>
      </c>
      <c r="K397" s="54">
        <v>18</v>
      </c>
      <c r="L397" s="54">
        <v>33</v>
      </c>
      <c r="M397" s="54">
        <v>49</v>
      </c>
      <c r="N397" s="54">
        <v>47</v>
      </c>
      <c r="O397" s="54">
        <v>1</v>
      </c>
      <c r="P397" s="54">
        <v>0</v>
      </c>
      <c r="Q397" s="54">
        <v>0</v>
      </c>
      <c r="R397" s="54">
        <v>0</v>
      </c>
      <c r="S397" s="54">
        <v>548</v>
      </c>
    </row>
    <row r="398" spans="2:19" x14ac:dyDescent="0.25">
      <c r="B398" s="54" t="s">
        <v>18</v>
      </c>
      <c r="C398" s="54">
        <v>0</v>
      </c>
      <c r="D398" s="54">
        <v>3</v>
      </c>
      <c r="E398" s="54">
        <v>2</v>
      </c>
      <c r="F398" s="54">
        <v>0</v>
      </c>
      <c r="G398" s="54">
        <v>3</v>
      </c>
      <c r="H398" s="54">
        <v>5</v>
      </c>
      <c r="I398" s="54">
        <v>11</v>
      </c>
      <c r="J398" s="54">
        <v>12</v>
      </c>
      <c r="K398" s="54">
        <v>12</v>
      </c>
      <c r="L398" s="54">
        <v>504</v>
      </c>
      <c r="M398" s="54">
        <v>0</v>
      </c>
      <c r="N398" s="54">
        <v>0</v>
      </c>
      <c r="O398" s="54">
        <v>0</v>
      </c>
      <c r="P398" s="54">
        <v>0</v>
      </c>
      <c r="Q398" s="54">
        <v>0</v>
      </c>
      <c r="R398" s="54">
        <v>0</v>
      </c>
      <c r="S398" s="54">
        <v>552</v>
      </c>
    </row>
    <row r="399" spans="2:19" x14ac:dyDescent="0.25">
      <c r="B399" s="54" t="s">
        <v>19</v>
      </c>
      <c r="C399" s="54">
        <v>0</v>
      </c>
      <c r="D399" s="54">
        <v>2</v>
      </c>
      <c r="E399" s="54">
        <v>0</v>
      </c>
      <c r="F399" s="54">
        <v>0</v>
      </c>
      <c r="G399" s="54">
        <v>5</v>
      </c>
      <c r="H399" s="54">
        <v>4</v>
      </c>
      <c r="I399" s="54">
        <v>12</v>
      </c>
      <c r="J399" s="54">
        <v>19</v>
      </c>
      <c r="K399" s="54">
        <v>11</v>
      </c>
      <c r="L399" s="54">
        <v>1</v>
      </c>
      <c r="M399" s="54">
        <v>500</v>
      </c>
      <c r="N399" s="54">
        <v>0</v>
      </c>
      <c r="O399" s="54">
        <v>0</v>
      </c>
      <c r="P399" s="54">
        <v>0</v>
      </c>
      <c r="Q399" s="54">
        <v>0</v>
      </c>
      <c r="R399" s="54">
        <v>0</v>
      </c>
      <c r="S399" s="54">
        <v>554</v>
      </c>
    </row>
    <row r="400" spans="2:19" x14ac:dyDescent="0.25">
      <c r="B400" s="54" t="s">
        <v>20</v>
      </c>
      <c r="C400" s="54">
        <v>0</v>
      </c>
      <c r="D400" s="54">
        <v>1</v>
      </c>
      <c r="E400" s="54">
        <v>1</v>
      </c>
      <c r="F400" s="54">
        <v>3</v>
      </c>
      <c r="G400" s="54">
        <v>10</v>
      </c>
      <c r="H400" s="54">
        <v>13</v>
      </c>
      <c r="I400" s="54">
        <v>13</v>
      </c>
      <c r="J400" s="54">
        <v>8</v>
      </c>
      <c r="K400" s="54">
        <v>11</v>
      </c>
      <c r="L400" s="54">
        <v>493</v>
      </c>
      <c r="M400" s="54">
        <v>1</v>
      </c>
      <c r="N400" s="54">
        <v>0</v>
      </c>
      <c r="O400" s="54">
        <v>0</v>
      </c>
      <c r="P400" s="54">
        <v>0</v>
      </c>
      <c r="Q400" s="54">
        <v>0</v>
      </c>
      <c r="R400" s="54">
        <v>0</v>
      </c>
      <c r="S400" s="54">
        <v>554</v>
      </c>
    </row>
    <row r="401" spans="1:19" x14ac:dyDescent="0.25">
      <c r="B401" s="54" t="s">
        <v>21</v>
      </c>
      <c r="C401" s="54">
        <v>0</v>
      </c>
      <c r="D401" s="54">
        <v>0</v>
      </c>
      <c r="E401" s="54">
        <v>394</v>
      </c>
      <c r="F401" s="54">
        <v>0</v>
      </c>
      <c r="G401" s="54">
        <v>35</v>
      </c>
      <c r="H401" s="54">
        <v>12</v>
      </c>
      <c r="I401" s="54">
        <v>8</v>
      </c>
      <c r="J401" s="54">
        <v>34</v>
      </c>
      <c r="K401" s="54">
        <v>24</v>
      </c>
      <c r="L401" s="54">
        <v>32</v>
      </c>
      <c r="M401" s="54">
        <v>15</v>
      </c>
      <c r="N401" s="54">
        <v>0</v>
      </c>
      <c r="O401" s="54">
        <v>0</v>
      </c>
      <c r="P401" s="54">
        <v>0</v>
      </c>
      <c r="Q401" s="54">
        <v>0</v>
      </c>
      <c r="R401" s="54">
        <v>0</v>
      </c>
      <c r="S401" s="54">
        <v>554</v>
      </c>
    </row>
    <row r="402" spans="1:19" x14ac:dyDescent="0.25">
      <c r="B402" s="54" t="s">
        <v>33</v>
      </c>
      <c r="C402" s="54">
        <v>0</v>
      </c>
      <c r="D402" s="54">
        <v>13</v>
      </c>
      <c r="E402" s="54">
        <v>7</v>
      </c>
      <c r="F402" s="54">
        <v>2</v>
      </c>
      <c r="G402" s="54">
        <v>1</v>
      </c>
      <c r="H402" s="54">
        <v>8</v>
      </c>
      <c r="I402" s="54">
        <v>17</v>
      </c>
      <c r="J402" s="54">
        <v>24</v>
      </c>
      <c r="K402" s="54">
        <v>81</v>
      </c>
      <c r="L402" s="54">
        <v>401</v>
      </c>
      <c r="M402" s="54">
        <v>0</v>
      </c>
      <c r="N402" s="54">
        <v>0</v>
      </c>
      <c r="O402" s="54">
        <v>0</v>
      </c>
      <c r="P402" s="54">
        <v>0</v>
      </c>
      <c r="Q402" s="54">
        <v>0</v>
      </c>
      <c r="R402" s="54">
        <v>0</v>
      </c>
      <c r="S402" s="54">
        <v>554</v>
      </c>
    </row>
    <row r="403" spans="1:19" x14ac:dyDescent="0.25">
      <c r="B403" s="54" t="s">
        <v>34</v>
      </c>
      <c r="C403" s="54">
        <v>0</v>
      </c>
      <c r="D403" s="54">
        <v>2</v>
      </c>
      <c r="E403" s="54">
        <v>0</v>
      </c>
      <c r="F403" s="54">
        <v>1</v>
      </c>
      <c r="G403" s="54">
        <v>0</v>
      </c>
      <c r="H403" s="54">
        <v>2</v>
      </c>
      <c r="I403" s="54">
        <v>15</v>
      </c>
      <c r="J403" s="54">
        <v>72</v>
      </c>
      <c r="K403" s="54">
        <v>409</v>
      </c>
      <c r="L403" s="54">
        <v>61</v>
      </c>
      <c r="M403" s="54">
        <v>0</v>
      </c>
      <c r="N403" s="54">
        <v>0</v>
      </c>
      <c r="O403" s="54">
        <v>0</v>
      </c>
      <c r="P403" s="54">
        <v>0</v>
      </c>
      <c r="Q403" s="54">
        <v>0</v>
      </c>
      <c r="R403" s="54">
        <v>0</v>
      </c>
      <c r="S403" s="54">
        <v>562</v>
      </c>
    </row>
    <row r="404" spans="1:19" x14ac:dyDescent="0.25">
      <c r="B404" s="54" t="s">
        <v>35</v>
      </c>
      <c r="C404" s="54">
        <v>0</v>
      </c>
      <c r="D404" s="54">
        <v>0</v>
      </c>
      <c r="E404" s="54">
        <v>4</v>
      </c>
      <c r="F404" s="54">
        <v>0</v>
      </c>
      <c r="G404" s="54">
        <v>4</v>
      </c>
      <c r="H404" s="54">
        <v>0</v>
      </c>
      <c r="I404" s="54">
        <v>1</v>
      </c>
      <c r="J404" s="54">
        <v>7</v>
      </c>
      <c r="K404" s="54">
        <v>9</v>
      </c>
      <c r="L404" s="54">
        <v>14</v>
      </c>
      <c r="M404" s="54">
        <v>5</v>
      </c>
      <c r="N404" s="54">
        <v>509</v>
      </c>
      <c r="O404" s="54">
        <v>0</v>
      </c>
      <c r="P404" s="54">
        <v>0</v>
      </c>
      <c r="Q404" s="54">
        <v>0</v>
      </c>
      <c r="R404" s="54">
        <v>0</v>
      </c>
      <c r="S404" s="54">
        <v>553</v>
      </c>
    </row>
    <row r="405" spans="1:19" x14ac:dyDescent="0.25">
      <c r="B405" s="54" t="s">
        <v>24</v>
      </c>
      <c r="C405" s="54">
        <v>0</v>
      </c>
      <c r="D405" s="54">
        <v>2</v>
      </c>
      <c r="E405" s="54">
        <v>7</v>
      </c>
      <c r="F405" s="54">
        <v>6</v>
      </c>
      <c r="G405" s="54">
        <v>5</v>
      </c>
      <c r="H405" s="54">
        <v>1</v>
      </c>
      <c r="I405" s="54">
        <v>3</v>
      </c>
      <c r="J405" s="54">
        <v>1</v>
      </c>
      <c r="K405" s="54">
        <v>5</v>
      </c>
      <c r="L405" s="54">
        <v>524</v>
      </c>
      <c r="M405" s="54">
        <v>0</v>
      </c>
      <c r="N405" s="54">
        <v>0</v>
      </c>
      <c r="O405" s="54">
        <v>0</v>
      </c>
      <c r="P405" s="54">
        <v>0</v>
      </c>
      <c r="Q405" s="54">
        <v>0</v>
      </c>
      <c r="R405" s="54">
        <v>0</v>
      </c>
      <c r="S405" s="54">
        <v>554</v>
      </c>
    </row>
    <row r="406" spans="1:19" x14ac:dyDescent="0.25">
      <c r="B406" s="54" t="s">
        <v>36</v>
      </c>
      <c r="C406" s="54">
        <v>0</v>
      </c>
      <c r="D406" s="54">
        <v>0</v>
      </c>
      <c r="E406" s="54">
        <v>5</v>
      </c>
      <c r="F406" s="54">
        <v>0</v>
      </c>
      <c r="G406" s="54">
        <v>5</v>
      </c>
      <c r="H406" s="54">
        <v>39</v>
      </c>
      <c r="I406" s="54">
        <v>315</v>
      </c>
      <c r="J406" s="54">
        <v>188</v>
      </c>
      <c r="K406" s="54">
        <v>6</v>
      </c>
      <c r="L406" s="54">
        <v>0</v>
      </c>
      <c r="M406" s="54">
        <v>2</v>
      </c>
      <c r="N406" s="54">
        <v>2</v>
      </c>
      <c r="O406" s="54">
        <v>0</v>
      </c>
      <c r="P406" s="54">
        <v>0</v>
      </c>
      <c r="Q406" s="54">
        <v>0</v>
      </c>
      <c r="R406" s="54">
        <v>0</v>
      </c>
      <c r="S406" s="54">
        <v>562</v>
      </c>
    </row>
    <row r="407" spans="1:19" x14ac:dyDescent="0.25">
      <c r="B407" s="54" t="s">
        <v>37</v>
      </c>
      <c r="C407" s="54">
        <v>0</v>
      </c>
      <c r="D407" s="54">
        <v>1</v>
      </c>
      <c r="E407" s="54">
        <v>2</v>
      </c>
      <c r="F407" s="54">
        <v>0</v>
      </c>
      <c r="G407" s="54">
        <v>14</v>
      </c>
      <c r="H407" s="54">
        <v>264</v>
      </c>
      <c r="I407" s="54">
        <v>99</v>
      </c>
      <c r="J407" s="54">
        <v>22</v>
      </c>
      <c r="K407" s="54">
        <v>3</v>
      </c>
      <c r="L407" s="54">
        <v>5</v>
      </c>
      <c r="M407" s="54">
        <v>6</v>
      </c>
      <c r="N407" s="54">
        <v>143</v>
      </c>
      <c r="O407" s="54">
        <v>2</v>
      </c>
      <c r="P407" s="54">
        <v>0</v>
      </c>
      <c r="Q407" s="54">
        <v>0</v>
      </c>
      <c r="R407" s="54">
        <v>1</v>
      </c>
      <c r="S407" s="54">
        <v>562</v>
      </c>
    </row>
    <row r="408" spans="1:19" x14ac:dyDescent="0.25">
      <c r="B408" s="54" t="s">
        <v>38</v>
      </c>
      <c r="C408" s="54">
        <v>0</v>
      </c>
      <c r="D408" s="54">
        <v>1</v>
      </c>
      <c r="E408" s="54">
        <v>0</v>
      </c>
      <c r="F408" s="54">
        <v>273</v>
      </c>
      <c r="G408" s="54">
        <v>2</v>
      </c>
      <c r="H408" s="54">
        <v>217</v>
      </c>
      <c r="I408" s="54">
        <v>17</v>
      </c>
      <c r="J408" s="54">
        <v>5</v>
      </c>
      <c r="K408" s="54">
        <v>9</v>
      </c>
      <c r="L408" s="54">
        <v>11</v>
      </c>
      <c r="M408" s="54">
        <v>16</v>
      </c>
      <c r="N408" s="54">
        <v>8</v>
      </c>
      <c r="O408" s="54">
        <v>2</v>
      </c>
      <c r="P408" s="54">
        <v>0</v>
      </c>
      <c r="Q408" s="54">
        <v>0</v>
      </c>
      <c r="R408" s="54">
        <v>0</v>
      </c>
      <c r="S408" s="54">
        <v>561</v>
      </c>
    </row>
    <row r="409" spans="1:19" x14ac:dyDescent="0.25">
      <c r="B409" s="54" t="s">
        <v>22</v>
      </c>
      <c r="C409" s="54">
        <v>0</v>
      </c>
      <c r="D409" s="54">
        <v>469</v>
      </c>
      <c r="E409" s="54">
        <v>4</v>
      </c>
      <c r="F409" s="54">
        <v>60</v>
      </c>
      <c r="G409" s="54">
        <v>19</v>
      </c>
      <c r="H409" s="54">
        <v>1</v>
      </c>
      <c r="I409" s="54">
        <v>2</v>
      </c>
      <c r="J409" s="54">
        <v>0</v>
      </c>
      <c r="K409" s="54">
        <v>0</v>
      </c>
      <c r="L409" s="54">
        <v>0</v>
      </c>
      <c r="M409" s="54">
        <v>0</v>
      </c>
      <c r="N409" s="54">
        <v>0</v>
      </c>
      <c r="O409" s="54">
        <v>0</v>
      </c>
      <c r="P409" s="54">
        <v>0</v>
      </c>
      <c r="Q409" s="54">
        <v>0</v>
      </c>
      <c r="R409" s="54">
        <v>0</v>
      </c>
      <c r="S409" s="54">
        <v>555</v>
      </c>
    </row>
    <row r="411" spans="1:19" x14ac:dyDescent="0.25">
      <c r="A411" t="s">
        <v>123</v>
      </c>
    </row>
    <row r="412" spans="1:19" x14ac:dyDescent="0.25">
      <c r="B412" s="54" t="s">
        <v>0</v>
      </c>
      <c r="C412" s="54">
        <v>1.5625E-2</v>
      </c>
      <c r="D412" s="54">
        <v>3.125E-2</v>
      </c>
      <c r="E412" s="54">
        <v>6.25E-2</v>
      </c>
      <c r="F412" s="54">
        <v>0.125</v>
      </c>
      <c r="G412" s="54">
        <v>0.25</v>
      </c>
      <c r="H412" s="54">
        <v>0.5</v>
      </c>
      <c r="I412" s="54">
        <v>1</v>
      </c>
      <c r="J412" s="54">
        <v>2</v>
      </c>
      <c r="K412" s="54">
        <v>4</v>
      </c>
      <c r="L412" s="54">
        <v>8</v>
      </c>
      <c r="M412" s="54">
        <v>16</v>
      </c>
      <c r="N412" s="54">
        <v>32</v>
      </c>
      <c r="O412" s="54">
        <v>64</v>
      </c>
      <c r="P412" s="54">
        <v>128</v>
      </c>
      <c r="Q412" s="54">
        <v>256</v>
      </c>
      <c r="R412" s="54">
        <v>512</v>
      </c>
      <c r="S412" s="54" t="s">
        <v>1</v>
      </c>
    </row>
    <row r="413" spans="1:19" x14ac:dyDescent="0.25">
      <c r="B413" s="54" t="s">
        <v>2</v>
      </c>
      <c r="C413" s="54">
        <v>0</v>
      </c>
      <c r="D413" s="54">
        <v>0</v>
      </c>
      <c r="E413" s="54">
        <v>0</v>
      </c>
      <c r="F413" s="54">
        <v>20</v>
      </c>
      <c r="G413" s="54">
        <v>0</v>
      </c>
      <c r="H413" s="54">
        <v>35</v>
      </c>
      <c r="I413" s="54">
        <v>149</v>
      </c>
      <c r="J413" s="54">
        <v>997</v>
      </c>
      <c r="K413" s="54">
        <v>667</v>
      </c>
      <c r="L413" s="54">
        <v>55</v>
      </c>
      <c r="M413" s="54">
        <v>22</v>
      </c>
      <c r="N413" s="54">
        <v>29</v>
      </c>
      <c r="O413" s="54">
        <v>1551</v>
      </c>
      <c r="P413" s="54">
        <v>0</v>
      </c>
      <c r="Q413" s="54">
        <v>0</v>
      </c>
      <c r="R413" s="54">
        <v>0</v>
      </c>
      <c r="S413" s="54">
        <v>3525</v>
      </c>
    </row>
    <row r="414" spans="1:19" x14ac:dyDescent="0.25">
      <c r="B414" s="54" t="s">
        <v>3</v>
      </c>
      <c r="C414" s="54">
        <v>0</v>
      </c>
      <c r="D414" s="54">
        <v>0</v>
      </c>
      <c r="E414" s="54">
        <v>0</v>
      </c>
      <c r="F414" s="54">
        <v>79</v>
      </c>
      <c r="G414" s="54">
        <v>0</v>
      </c>
      <c r="H414" s="54">
        <v>219</v>
      </c>
      <c r="I414" s="54">
        <v>1081</v>
      </c>
      <c r="J414" s="54">
        <v>594</v>
      </c>
      <c r="K414" s="54">
        <v>232</v>
      </c>
      <c r="L414" s="54">
        <v>242</v>
      </c>
      <c r="M414" s="54">
        <v>229</v>
      </c>
      <c r="N414" s="54">
        <v>176</v>
      </c>
      <c r="O414" s="54">
        <v>671</v>
      </c>
      <c r="P414" s="54">
        <v>0</v>
      </c>
      <c r="Q414" s="54">
        <v>0</v>
      </c>
      <c r="R414" s="54">
        <v>0</v>
      </c>
      <c r="S414" s="54">
        <v>3523</v>
      </c>
    </row>
    <row r="415" spans="1:19" x14ac:dyDescent="0.25">
      <c r="B415" s="54" t="s">
        <v>4</v>
      </c>
      <c r="C415" s="54">
        <v>0</v>
      </c>
      <c r="D415" s="54">
        <v>0</v>
      </c>
      <c r="E415" s="54">
        <v>0</v>
      </c>
      <c r="F415" s="54">
        <v>0</v>
      </c>
      <c r="G415" s="54">
        <v>208</v>
      </c>
      <c r="H415" s="54">
        <v>0</v>
      </c>
      <c r="I415" s="54">
        <v>1017</v>
      </c>
      <c r="J415" s="54">
        <v>655</v>
      </c>
      <c r="K415" s="54">
        <v>84</v>
      </c>
      <c r="L415" s="54">
        <v>60</v>
      </c>
      <c r="M415" s="54">
        <v>86</v>
      </c>
      <c r="N415" s="54">
        <v>154</v>
      </c>
      <c r="O415" s="54">
        <v>189</v>
      </c>
      <c r="P415" s="54">
        <v>1072</v>
      </c>
      <c r="Q415" s="54">
        <v>0</v>
      </c>
      <c r="R415" s="54">
        <v>0</v>
      </c>
      <c r="S415" s="54">
        <v>3525</v>
      </c>
    </row>
    <row r="416" spans="1:19" x14ac:dyDescent="0.25">
      <c r="B416" s="54" t="s">
        <v>5</v>
      </c>
      <c r="C416" s="54">
        <v>0</v>
      </c>
      <c r="D416" s="54">
        <v>0</v>
      </c>
      <c r="E416" s="54">
        <v>0</v>
      </c>
      <c r="F416" s="54">
        <v>0</v>
      </c>
      <c r="G416" s="54">
        <v>508</v>
      </c>
      <c r="H416" s="54">
        <v>0</v>
      </c>
      <c r="I416" s="54">
        <v>1776</v>
      </c>
      <c r="J416" s="54">
        <v>900</v>
      </c>
      <c r="K416" s="54">
        <v>140</v>
      </c>
      <c r="L416" s="54">
        <v>76</v>
      </c>
      <c r="M416" s="54">
        <v>26</v>
      </c>
      <c r="N416" s="54">
        <v>18</v>
      </c>
      <c r="O416" s="54">
        <v>32</v>
      </c>
      <c r="P416" s="54">
        <v>48</v>
      </c>
      <c r="Q416" s="54">
        <v>0</v>
      </c>
      <c r="R416" s="54">
        <v>0</v>
      </c>
      <c r="S416" s="54">
        <v>3524</v>
      </c>
    </row>
    <row r="417" spans="2:19" x14ac:dyDescent="0.25">
      <c r="B417" s="54" t="s">
        <v>6</v>
      </c>
      <c r="C417" s="54">
        <v>0</v>
      </c>
      <c r="D417" s="54">
        <v>1</v>
      </c>
      <c r="E417" s="54">
        <v>0</v>
      </c>
      <c r="F417" s="54">
        <v>3112</v>
      </c>
      <c r="G417" s="54">
        <v>0</v>
      </c>
      <c r="H417" s="54">
        <v>51</v>
      </c>
      <c r="I417" s="54">
        <v>21</v>
      </c>
      <c r="J417" s="54">
        <v>12</v>
      </c>
      <c r="K417" s="54">
        <v>37</v>
      </c>
      <c r="L417" s="54">
        <v>63</v>
      </c>
      <c r="M417" s="54">
        <v>58</v>
      </c>
      <c r="N417" s="54">
        <v>169</v>
      </c>
      <c r="O417" s="54">
        <v>0</v>
      </c>
      <c r="P417" s="54">
        <v>0</v>
      </c>
      <c r="Q417" s="54">
        <v>0</v>
      </c>
      <c r="R417" s="54">
        <v>0</v>
      </c>
      <c r="S417" s="54">
        <v>3524</v>
      </c>
    </row>
    <row r="418" spans="2:19" x14ac:dyDescent="0.25">
      <c r="B418" s="54" t="s">
        <v>7</v>
      </c>
      <c r="C418" s="54">
        <v>0</v>
      </c>
      <c r="D418" s="54">
        <v>2633</v>
      </c>
      <c r="E418" s="54">
        <v>0</v>
      </c>
      <c r="F418" s="54">
        <v>440</v>
      </c>
      <c r="G418" s="54">
        <v>63</v>
      </c>
      <c r="H418" s="54">
        <v>29</v>
      </c>
      <c r="I418" s="54">
        <v>18</v>
      </c>
      <c r="J418" s="54">
        <v>15</v>
      </c>
      <c r="K418" s="54">
        <v>10</v>
      </c>
      <c r="L418" s="54">
        <v>14</v>
      </c>
      <c r="M418" s="54">
        <v>304</v>
      </c>
      <c r="N418" s="54">
        <v>0</v>
      </c>
      <c r="O418" s="54">
        <v>0</v>
      </c>
      <c r="P418" s="54">
        <v>0</v>
      </c>
      <c r="Q418" s="54">
        <v>0</v>
      </c>
      <c r="R418" s="54">
        <v>0</v>
      </c>
      <c r="S418" s="54">
        <v>3526</v>
      </c>
    </row>
    <row r="419" spans="2:19" x14ac:dyDescent="0.25">
      <c r="B419" s="54" t="s">
        <v>8</v>
      </c>
      <c r="C419" s="54">
        <v>0</v>
      </c>
      <c r="D419" s="54">
        <v>3</v>
      </c>
      <c r="E419" s="54">
        <v>0</v>
      </c>
      <c r="F419" s="54">
        <v>2921</v>
      </c>
      <c r="G419" s="54">
        <v>1</v>
      </c>
      <c r="H419" s="54">
        <v>203</v>
      </c>
      <c r="I419" s="54">
        <v>75</v>
      </c>
      <c r="J419" s="54">
        <v>64</v>
      </c>
      <c r="K419" s="54">
        <v>66</v>
      </c>
      <c r="L419" s="54">
        <v>72</v>
      </c>
      <c r="M419" s="54">
        <v>63</v>
      </c>
      <c r="N419" s="54">
        <v>32</v>
      </c>
      <c r="O419" s="54">
        <v>24</v>
      </c>
      <c r="P419" s="54">
        <v>0</v>
      </c>
      <c r="Q419" s="54">
        <v>0</v>
      </c>
      <c r="R419" s="54">
        <v>0</v>
      </c>
      <c r="S419" s="54">
        <v>3524</v>
      </c>
    </row>
    <row r="420" spans="2:19" x14ac:dyDescent="0.25">
      <c r="B420" s="54" t="s">
        <v>9</v>
      </c>
      <c r="C420" s="54">
        <v>0</v>
      </c>
      <c r="D420" s="54">
        <v>0</v>
      </c>
      <c r="E420" s="54">
        <v>0</v>
      </c>
      <c r="F420" s="54">
        <v>15</v>
      </c>
      <c r="G420" s="54">
        <v>0</v>
      </c>
      <c r="H420" s="54">
        <v>26</v>
      </c>
      <c r="I420" s="54">
        <v>98</v>
      </c>
      <c r="J420" s="54">
        <v>850</v>
      </c>
      <c r="K420" s="54">
        <v>1685</v>
      </c>
      <c r="L420" s="54">
        <v>411</v>
      </c>
      <c r="M420" s="54">
        <v>81</v>
      </c>
      <c r="N420" s="54">
        <v>29</v>
      </c>
      <c r="O420" s="54">
        <v>331</v>
      </c>
      <c r="P420" s="54">
        <v>0</v>
      </c>
      <c r="Q420" s="54">
        <v>0</v>
      </c>
      <c r="R420" s="54">
        <v>0</v>
      </c>
      <c r="S420" s="54">
        <v>3526</v>
      </c>
    </row>
    <row r="421" spans="2:19" x14ac:dyDescent="0.25">
      <c r="B421" s="54" t="s">
        <v>10</v>
      </c>
      <c r="C421" s="54">
        <v>0</v>
      </c>
      <c r="D421" s="54">
        <v>0</v>
      </c>
      <c r="E421" s="54">
        <v>2662</v>
      </c>
      <c r="F421" s="54">
        <v>1</v>
      </c>
      <c r="G421" s="54">
        <v>724</v>
      </c>
      <c r="H421" s="54">
        <v>99</v>
      </c>
      <c r="I421" s="54">
        <v>27</v>
      </c>
      <c r="J421" s="54">
        <v>9</v>
      </c>
      <c r="K421" s="54">
        <v>4</v>
      </c>
      <c r="L421" s="54">
        <v>0</v>
      </c>
      <c r="M421" s="54">
        <v>0</v>
      </c>
      <c r="N421" s="54">
        <v>0</v>
      </c>
      <c r="O421" s="54">
        <v>0</v>
      </c>
      <c r="P421" s="54">
        <v>0</v>
      </c>
      <c r="Q421" s="54">
        <v>0</v>
      </c>
      <c r="R421" s="54">
        <v>0</v>
      </c>
      <c r="S421" s="54">
        <v>3526</v>
      </c>
    </row>
    <row r="422" spans="2:19" x14ac:dyDescent="0.25">
      <c r="B422" s="54" t="s">
        <v>11</v>
      </c>
      <c r="C422" s="54">
        <v>0</v>
      </c>
      <c r="D422" s="54">
        <v>0</v>
      </c>
      <c r="E422" s="54">
        <v>3503</v>
      </c>
      <c r="F422" s="54">
        <v>0</v>
      </c>
      <c r="G422" s="54">
        <v>13</v>
      </c>
      <c r="H422" s="54">
        <v>4</v>
      </c>
      <c r="I422" s="54">
        <v>1</v>
      </c>
      <c r="J422" s="54">
        <v>2</v>
      </c>
      <c r="K422" s="54">
        <v>2</v>
      </c>
      <c r="L422" s="54">
        <v>0</v>
      </c>
      <c r="M422" s="54">
        <v>0</v>
      </c>
      <c r="N422" s="54">
        <v>0</v>
      </c>
      <c r="O422" s="54">
        <v>0</v>
      </c>
      <c r="P422" s="54">
        <v>0</v>
      </c>
      <c r="Q422" s="54">
        <v>0</v>
      </c>
      <c r="R422" s="54">
        <v>0</v>
      </c>
      <c r="S422" s="54">
        <v>3525</v>
      </c>
    </row>
    <row r="423" spans="2:19" x14ac:dyDescent="0.25">
      <c r="B423" s="54" t="s">
        <v>12</v>
      </c>
      <c r="C423" s="54">
        <v>0</v>
      </c>
      <c r="D423" s="54">
        <v>15</v>
      </c>
      <c r="E423" s="54">
        <v>0</v>
      </c>
      <c r="F423" s="54">
        <v>291</v>
      </c>
      <c r="G423" s="54">
        <v>1946</v>
      </c>
      <c r="H423" s="54">
        <v>834</v>
      </c>
      <c r="I423" s="54">
        <v>163</v>
      </c>
      <c r="J423" s="54">
        <v>37</v>
      </c>
      <c r="K423" s="54">
        <v>17</v>
      </c>
      <c r="L423" s="54">
        <v>9</v>
      </c>
      <c r="M423" s="54">
        <v>21</v>
      </c>
      <c r="N423" s="54">
        <v>0</v>
      </c>
      <c r="O423" s="54">
        <v>0</v>
      </c>
      <c r="P423" s="54">
        <v>0</v>
      </c>
      <c r="Q423" s="54">
        <v>0</v>
      </c>
      <c r="R423" s="54">
        <v>0</v>
      </c>
      <c r="S423" s="54">
        <v>3333</v>
      </c>
    </row>
    <row r="424" spans="2:19" x14ac:dyDescent="0.25">
      <c r="B424" s="54" t="s">
        <v>13</v>
      </c>
      <c r="C424" s="54">
        <v>0</v>
      </c>
      <c r="D424" s="54">
        <v>0</v>
      </c>
      <c r="E424" s="54">
        <v>0</v>
      </c>
      <c r="F424" s="54">
        <v>0</v>
      </c>
      <c r="G424" s="54">
        <v>542</v>
      </c>
      <c r="H424" s="54">
        <v>0</v>
      </c>
      <c r="I424" s="54">
        <v>1455</v>
      </c>
      <c r="J424" s="54">
        <v>1010</v>
      </c>
      <c r="K424" s="54">
        <v>256</v>
      </c>
      <c r="L424" s="54">
        <v>69</v>
      </c>
      <c r="M424" s="54">
        <v>21</v>
      </c>
      <c r="N424" s="54">
        <v>4</v>
      </c>
      <c r="O424" s="54">
        <v>4</v>
      </c>
      <c r="P424" s="54">
        <v>1</v>
      </c>
      <c r="Q424" s="54">
        <v>0</v>
      </c>
      <c r="R424" s="54">
        <v>0</v>
      </c>
      <c r="S424" s="54">
        <v>3362</v>
      </c>
    </row>
    <row r="425" spans="2:19" x14ac:dyDescent="0.25">
      <c r="B425" s="54" t="s">
        <v>14</v>
      </c>
      <c r="C425" s="54">
        <v>0</v>
      </c>
      <c r="D425" s="54">
        <v>0</v>
      </c>
      <c r="E425" s="54">
        <v>106</v>
      </c>
      <c r="F425" s="54">
        <v>0</v>
      </c>
      <c r="G425" s="54">
        <v>1817</v>
      </c>
      <c r="H425" s="54">
        <v>1079</v>
      </c>
      <c r="I425" s="54">
        <v>183</v>
      </c>
      <c r="J425" s="54">
        <v>47</v>
      </c>
      <c r="K425" s="54">
        <v>39</v>
      </c>
      <c r="L425" s="54">
        <v>18</v>
      </c>
      <c r="M425" s="54">
        <v>84</v>
      </c>
      <c r="N425" s="54">
        <v>0</v>
      </c>
      <c r="O425" s="54">
        <v>0</v>
      </c>
      <c r="P425" s="54">
        <v>0</v>
      </c>
      <c r="Q425" s="54">
        <v>0</v>
      </c>
      <c r="R425" s="54">
        <v>0</v>
      </c>
      <c r="S425" s="54">
        <v>3373</v>
      </c>
    </row>
    <row r="426" spans="2:19" x14ac:dyDescent="0.25">
      <c r="B426" s="54" t="s">
        <v>15</v>
      </c>
      <c r="C426" s="54">
        <v>0</v>
      </c>
      <c r="D426" s="54">
        <v>0</v>
      </c>
      <c r="E426" s="54">
        <v>25</v>
      </c>
      <c r="F426" s="54">
        <v>0</v>
      </c>
      <c r="G426" s="54">
        <v>1057</v>
      </c>
      <c r="H426" s="54">
        <v>1573</v>
      </c>
      <c r="I426" s="54">
        <v>228</v>
      </c>
      <c r="J426" s="54">
        <v>86</v>
      </c>
      <c r="K426" s="54">
        <v>65</v>
      </c>
      <c r="L426" s="54">
        <v>29</v>
      </c>
      <c r="M426" s="54">
        <v>25</v>
      </c>
      <c r="N426" s="54">
        <v>18</v>
      </c>
      <c r="O426" s="54">
        <v>0</v>
      </c>
      <c r="P426" s="54">
        <v>0</v>
      </c>
      <c r="Q426" s="54">
        <v>0</v>
      </c>
      <c r="R426" s="54">
        <v>0</v>
      </c>
      <c r="S426" s="54">
        <v>3106</v>
      </c>
    </row>
    <row r="427" spans="2:19" x14ac:dyDescent="0.25">
      <c r="B427" s="54" t="s">
        <v>16</v>
      </c>
      <c r="C427" s="54">
        <v>0</v>
      </c>
      <c r="D427" s="54">
        <v>0</v>
      </c>
      <c r="E427" s="54">
        <v>0</v>
      </c>
      <c r="F427" s="54">
        <v>0</v>
      </c>
      <c r="G427" s="54">
        <v>0</v>
      </c>
      <c r="H427" s="54">
        <v>2257</v>
      </c>
      <c r="I427" s="54">
        <v>0</v>
      </c>
      <c r="J427" s="54">
        <v>614</v>
      </c>
      <c r="K427" s="54">
        <v>279</v>
      </c>
      <c r="L427" s="54">
        <v>145</v>
      </c>
      <c r="M427" s="54">
        <v>98</v>
      </c>
      <c r="N427" s="54">
        <v>64</v>
      </c>
      <c r="O427" s="54">
        <v>29</v>
      </c>
      <c r="P427" s="54">
        <v>19</v>
      </c>
      <c r="Q427" s="54">
        <v>16</v>
      </c>
      <c r="R427" s="54">
        <v>0</v>
      </c>
      <c r="S427" s="54">
        <v>3521</v>
      </c>
    </row>
    <row r="428" spans="2:19" x14ac:dyDescent="0.25">
      <c r="B428" s="54" t="s">
        <v>17</v>
      </c>
      <c r="C428" s="54">
        <v>0</v>
      </c>
      <c r="D428" s="54">
        <v>0</v>
      </c>
      <c r="E428" s="54">
        <v>2194</v>
      </c>
      <c r="F428" s="54">
        <v>0</v>
      </c>
      <c r="G428" s="54">
        <v>166</v>
      </c>
      <c r="H428" s="54">
        <v>56</v>
      </c>
      <c r="I428" s="54">
        <v>41</v>
      </c>
      <c r="J428" s="54">
        <v>63</v>
      </c>
      <c r="K428" s="54">
        <v>57</v>
      </c>
      <c r="L428" s="54">
        <v>35</v>
      </c>
      <c r="M428" s="54">
        <v>20</v>
      </c>
      <c r="N428" s="54">
        <v>893</v>
      </c>
      <c r="O428" s="54">
        <v>0</v>
      </c>
      <c r="P428" s="54">
        <v>0</v>
      </c>
      <c r="Q428" s="54">
        <v>0</v>
      </c>
      <c r="R428" s="54">
        <v>0</v>
      </c>
      <c r="S428" s="54">
        <v>3525</v>
      </c>
    </row>
    <row r="429" spans="2:19" x14ac:dyDescent="0.25">
      <c r="B429" s="54" t="s">
        <v>18</v>
      </c>
      <c r="C429" s="54">
        <v>6</v>
      </c>
      <c r="D429" s="54">
        <v>2431</v>
      </c>
      <c r="E429" s="54">
        <v>165</v>
      </c>
      <c r="F429" s="54">
        <v>141</v>
      </c>
      <c r="G429" s="54">
        <v>293</v>
      </c>
      <c r="H429" s="54">
        <v>68</v>
      </c>
      <c r="I429" s="54">
        <v>22</v>
      </c>
      <c r="J429" s="54">
        <v>19</v>
      </c>
      <c r="K429" s="54">
        <v>52</v>
      </c>
      <c r="L429" s="54">
        <v>329</v>
      </c>
      <c r="M429" s="54">
        <v>0</v>
      </c>
      <c r="N429" s="54">
        <v>0</v>
      </c>
      <c r="O429" s="54">
        <v>0</v>
      </c>
      <c r="P429" s="54">
        <v>0</v>
      </c>
      <c r="Q429" s="54">
        <v>0</v>
      </c>
      <c r="R429" s="54">
        <v>0</v>
      </c>
      <c r="S429" s="54">
        <v>3526</v>
      </c>
    </row>
    <row r="430" spans="2:19" x14ac:dyDescent="0.25">
      <c r="B430" s="54" t="s">
        <v>19</v>
      </c>
      <c r="C430" s="54">
        <v>0</v>
      </c>
      <c r="D430" s="54">
        <v>2528</v>
      </c>
      <c r="E430" s="54">
        <v>9</v>
      </c>
      <c r="F430" s="54">
        <v>94</v>
      </c>
      <c r="G430" s="54">
        <v>276</v>
      </c>
      <c r="H430" s="54">
        <v>188</v>
      </c>
      <c r="I430" s="54">
        <v>28</v>
      </c>
      <c r="J430" s="54">
        <v>24</v>
      </c>
      <c r="K430" s="54">
        <v>89</v>
      </c>
      <c r="L430" s="54">
        <v>192</v>
      </c>
      <c r="M430" s="54">
        <v>98</v>
      </c>
      <c r="N430" s="54">
        <v>0</v>
      </c>
      <c r="O430" s="54">
        <v>0</v>
      </c>
      <c r="P430" s="54">
        <v>0</v>
      </c>
      <c r="Q430" s="54">
        <v>0</v>
      </c>
      <c r="R430" s="54">
        <v>0</v>
      </c>
      <c r="S430" s="54">
        <v>3526</v>
      </c>
    </row>
    <row r="431" spans="2:19" x14ac:dyDescent="0.25">
      <c r="B431" s="54" t="s">
        <v>20</v>
      </c>
      <c r="C431" s="54">
        <v>0</v>
      </c>
      <c r="D431" s="54">
        <v>121</v>
      </c>
      <c r="E431" s="54">
        <v>1487</v>
      </c>
      <c r="F431" s="54">
        <v>966</v>
      </c>
      <c r="G431" s="54">
        <v>119</v>
      </c>
      <c r="H431" s="54">
        <v>298</v>
      </c>
      <c r="I431" s="54">
        <v>119</v>
      </c>
      <c r="J431" s="54">
        <v>23</v>
      </c>
      <c r="K431" s="54">
        <v>33</v>
      </c>
      <c r="L431" s="54">
        <v>359</v>
      </c>
      <c r="M431" s="54">
        <v>0</v>
      </c>
      <c r="N431" s="54">
        <v>0</v>
      </c>
      <c r="O431" s="54">
        <v>0</v>
      </c>
      <c r="P431" s="54">
        <v>0</v>
      </c>
      <c r="Q431" s="54">
        <v>0</v>
      </c>
      <c r="R431" s="54">
        <v>0</v>
      </c>
      <c r="S431" s="54">
        <v>3525</v>
      </c>
    </row>
    <row r="432" spans="2:19" x14ac:dyDescent="0.25">
      <c r="B432" s="54" t="s">
        <v>21</v>
      </c>
      <c r="C432" s="54">
        <v>0</v>
      </c>
      <c r="D432" s="54">
        <v>0</v>
      </c>
      <c r="E432" s="54">
        <v>11</v>
      </c>
      <c r="F432" s="54">
        <v>0</v>
      </c>
      <c r="G432" s="54">
        <v>64</v>
      </c>
      <c r="H432" s="54">
        <v>669</v>
      </c>
      <c r="I432" s="54">
        <v>1448</v>
      </c>
      <c r="J432" s="54">
        <v>375</v>
      </c>
      <c r="K432" s="54">
        <v>139</v>
      </c>
      <c r="L432" s="54">
        <v>340</v>
      </c>
      <c r="M432" s="54">
        <v>480</v>
      </c>
      <c r="N432" s="54">
        <v>0</v>
      </c>
      <c r="O432" s="54">
        <v>0</v>
      </c>
      <c r="P432" s="54">
        <v>0</v>
      </c>
      <c r="Q432" s="54">
        <v>0</v>
      </c>
      <c r="R432" s="54">
        <v>0</v>
      </c>
      <c r="S432" s="54">
        <v>3526</v>
      </c>
    </row>
    <row r="433" spans="1:54" x14ac:dyDescent="0.25">
      <c r="B433" s="54" t="s">
        <v>22</v>
      </c>
      <c r="C433" s="54">
        <v>0</v>
      </c>
      <c r="D433" s="54">
        <v>2031</v>
      </c>
      <c r="E433" s="54">
        <v>9</v>
      </c>
      <c r="F433" s="54">
        <v>1044</v>
      </c>
      <c r="G433" s="54">
        <v>330</v>
      </c>
      <c r="H433" s="54">
        <v>92</v>
      </c>
      <c r="I433" s="54">
        <v>5</v>
      </c>
      <c r="J433" s="54">
        <v>5</v>
      </c>
      <c r="K433" s="54">
        <v>1</v>
      </c>
      <c r="L433" s="54">
        <v>0</v>
      </c>
      <c r="M433" s="54">
        <v>0</v>
      </c>
      <c r="N433" s="54">
        <v>0</v>
      </c>
      <c r="O433" s="54">
        <v>0</v>
      </c>
      <c r="P433" s="54">
        <v>0</v>
      </c>
      <c r="Q433" s="54">
        <v>0</v>
      </c>
      <c r="R433" s="54">
        <v>0</v>
      </c>
      <c r="S433" s="54">
        <v>3517</v>
      </c>
    </row>
    <row r="434" spans="1:54" x14ac:dyDescent="0.25">
      <c r="B434" s="54" t="s">
        <v>90</v>
      </c>
      <c r="C434" s="54">
        <v>0</v>
      </c>
      <c r="D434" s="54">
        <v>0</v>
      </c>
      <c r="E434" s="54">
        <v>0</v>
      </c>
      <c r="F434" s="54">
        <v>0</v>
      </c>
      <c r="G434" s="54">
        <v>0</v>
      </c>
      <c r="H434" s="54">
        <v>211</v>
      </c>
      <c r="I434" s="54">
        <v>0</v>
      </c>
      <c r="J434" s="54">
        <v>1111</v>
      </c>
      <c r="K434" s="54">
        <v>2079</v>
      </c>
      <c r="L434" s="54">
        <v>102</v>
      </c>
      <c r="M434" s="54">
        <v>17</v>
      </c>
      <c r="N434" s="54">
        <v>3</v>
      </c>
      <c r="O434" s="54">
        <v>1</v>
      </c>
      <c r="P434" s="54">
        <v>0</v>
      </c>
      <c r="Q434" s="54">
        <v>0</v>
      </c>
      <c r="R434" s="54">
        <v>0</v>
      </c>
      <c r="S434" s="54">
        <v>3524</v>
      </c>
    </row>
    <row r="435" spans="1:54" x14ac:dyDescent="0.25">
      <c r="B435" s="54" t="s">
        <v>177</v>
      </c>
      <c r="C435" s="54">
        <v>0</v>
      </c>
      <c r="D435" s="54">
        <v>132</v>
      </c>
      <c r="E435" s="54">
        <v>0</v>
      </c>
      <c r="F435" s="54">
        <v>1085</v>
      </c>
      <c r="G435" s="54">
        <v>667</v>
      </c>
      <c r="H435" s="54">
        <v>233</v>
      </c>
      <c r="I435" s="54">
        <v>264</v>
      </c>
      <c r="J435" s="54">
        <v>232</v>
      </c>
      <c r="K435" s="54">
        <v>159</v>
      </c>
      <c r="L435" s="54">
        <v>149</v>
      </c>
      <c r="M435" s="54">
        <v>539</v>
      </c>
      <c r="N435" s="54">
        <v>0</v>
      </c>
      <c r="O435" s="54">
        <v>0</v>
      </c>
      <c r="P435" s="54">
        <v>0</v>
      </c>
      <c r="Q435" s="54">
        <v>0</v>
      </c>
      <c r="R435" s="54">
        <v>0</v>
      </c>
      <c r="S435" s="54">
        <v>3460</v>
      </c>
    </row>
    <row r="436" spans="1:54" x14ac:dyDescent="0.25">
      <c r="B436" s="54" t="s">
        <v>96</v>
      </c>
      <c r="C436" s="54">
        <v>0</v>
      </c>
      <c r="D436" s="54">
        <v>0</v>
      </c>
      <c r="E436" s="54">
        <v>0</v>
      </c>
      <c r="F436" s="54">
        <v>3406</v>
      </c>
      <c r="G436" s="54">
        <v>0</v>
      </c>
      <c r="H436" s="54">
        <v>82</v>
      </c>
      <c r="I436" s="54">
        <v>17</v>
      </c>
      <c r="J436" s="54">
        <v>6</v>
      </c>
      <c r="K436" s="54">
        <v>5</v>
      </c>
      <c r="L436" s="54">
        <v>7</v>
      </c>
      <c r="M436" s="54">
        <v>1</v>
      </c>
      <c r="N436" s="54">
        <v>0</v>
      </c>
      <c r="O436" s="54">
        <v>1</v>
      </c>
      <c r="P436" s="54">
        <v>0</v>
      </c>
      <c r="Q436" s="54">
        <v>0</v>
      </c>
      <c r="R436" s="54">
        <v>0</v>
      </c>
      <c r="S436" s="54">
        <v>3525</v>
      </c>
    </row>
    <row r="437" spans="1:54" s="54" customFormat="1" x14ac:dyDescent="0.25">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row>
    <row r="438" spans="1:54" x14ac:dyDescent="0.25">
      <c r="A438" t="s">
        <v>99</v>
      </c>
    </row>
    <row r="439" spans="1:54" x14ac:dyDescent="0.25">
      <c r="B439" s="54" t="s">
        <v>0</v>
      </c>
      <c r="C439" s="54">
        <v>1.5625E-2</v>
      </c>
      <c r="D439" s="54">
        <v>3.125E-2</v>
      </c>
      <c r="E439" s="54">
        <v>6.25E-2</v>
      </c>
      <c r="F439" s="54">
        <v>0.125</v>
      </c>
      <c r="G439" s="54">
        <v>0.25</v>
      </c>
      <c r="H439" s="54">
        <v>0.5</v>
      </c>
      <c r="I439" s="54">
        <v>1</v>
      </c>
      <c r="J439" s="54">
        <v>2</v>
      </c>
      <c r="K439" s="54">
        <v>4</v>
      </c>
      <c r="L439" s="54">
        <v>8</v>
      </c>
      <c r="M439" s="54">
        <v>16</v>
      </c>
      <c r="N439" s="54">
        <v>32</v>
      </c>
      <c r="O439" s="54">
        <v>64</v>
      </c>
      <c r="P439" s="54">
        <v>128</v>
      </c>
      <c r="Q439" s="54">
        <v>256</v>
      </c>
      <c r="R439" s="54">
        <v>512</v>
      </c>
      <c r="S439" s="54" t="s">
        <v>1</v>
      </c>
    </row>
    <row r="440" spans="1:54" x14ac:dyDescent="0.25">
      <c r="B440" s="54" t="s">
        <v>3</v>
      </c>
      <c r="C440" s="54">
        <v>0</v>
      </c>
      <c r="D440" s="54">
        <v>11</v>
      </c>
      <c r="E440" s="54">
        <v>7</v>
      </c>
      <c r="F440" s="54">
        <v>18</v>
      </c>
      <c r="G440" s="54">
        <v>12</v>
      </c>
      <c r="H440" s="54">
        <v>4</v>
      </c>
      <c r="I440" s="54">
        <v>1</v>
      </c>
      <c r="J440" s="54">
        <v>2</v>
      </c>
      <c r="K440" s="54">
        <v>0</v>
      </c>
      <c r="L440" s="54">
        <v>0</v>
      </c>
      <c r="M440" s="54">
        <v>0</v>
      </c>
      <c r="N440" s="54">
        <v>0</v>
      </c>
      <c r="O440" s="54">
        <v>0</v>
      </c>
      <c r="P440" s="54">
        <v>0</v>
      </c>
      <c r="Q440" s="54">
        <v>0</v>
      </c>
      <c r="R440" s="54">
        <v>0</v>
      </c>
      <c r="S440" s="54">
        <v>55</v>
      </c>
    </row>
    <row r="441" spans="1:54" x14ac:dyDescent="0.25">
      <c r="B441" s="54" t="s">
        <v>5</v>
      </c>
      <c r="C441" s="54">
        <v>0</v>
      </c>
      <c r="D441" s="54">
        <v>15</v>
      </c>
      <c r="E441" s="54">
        <v>10</v>
      </c>
      <c r="F441" s="54">
        <v>14</v>
      </c>
      <c r="G441" s="54">
        <v>9</v>
      </c>
      <c r="H441" s="54">
        <v>5</v>
      </c>
      <c r="I441" s="54">
        <v>2</v>
      </c>
      <c r="J441" s="54">
        <v>0</v>
      </c>
      <c r="K441" s="54">
        <v>0</v>
      </c>
      <c r="L441" s="54">
        <v>0</v>
      </c>
      <c r="M441" s="54">
        <v>0</v>
      </c>
      <c r="N441" s="54">
        <v>0</v>
      </c>
      <c r="O441" s="54">
        <v>0</v>
      </c>
      <c r="P441" s="54">
        <v>0</v>
      </c>
      <c r="Q441" s="54">
        <v>0</v>
      </c>
      <c r="R441" s="54">
        <v>0</v>
      </c>
      <c r="S441" s="54">
        <v>55</v>
      </c>
    </row>
    <row r="442" spans="1:54" x14ac:dyDescent="0.25">
      <c r="B442" s="54" t="s">
        <v>10</v>
      </c>
      <c r="C442" s="54">
        <v>0</v>
      </c>
      <c r="D442" s="54">
        <v>15</v>
      </c>
      <c r="E442" s="54">
        <v>21</v>
      </c>
      <c r="F442" s="54">
        <v>12</v>
      </c>
      <c r="G442" s="54">
        <v>4</v>
      </c>
      <c r="H442" s="54">
        <v>3</v>
      </c>
      <c r="I442" s="54">
        <v>0</v>
      </c>
      <c r="J442" s="54">
        <v>0</v>
      </c>
      <c r="K442" s="54">
        <v>0</v>
      </c>
      <c r="L442" s="54">
        <v>0</v>
      </c>
      <c r="M442" s="54">
        <v>0</v>
      </c>
      <c r="N442" s="54">
        <v>0</v>
      </c>
      <c r="O442" s="54">
        <v>0</v>
      </c>
      <c r="P442" s="54">
        <v>0</v>
      </c>
      <c r="Q442" s="54">
        <v>0</v>
      </c>
      <c r="R442" s="54">
        <v>0</v>
      </c>
      <c r="S442" s="54">
        <v>55</v>
      </c>
    </row>
    <row r="443" spans="1:54" x14ac:dyDescent="0.25">
      <c r="B443" s="54" t="s">
        <v>24</v>
      </c>
      <c r="C443" s="54">
        <v>0</v>
      </c>
      <c r="D443" s="54">
        <v>1</v>
      </c>
      <c r="E443" s="54">
        <v>2</v>
      </c>
      <c r="F443" s="54">
        <v>8</v>
      </c>
      <c r="G443" s="54">
        <v>4</v>
      </c>
      <c r="H443" s="54">
        <v>10</v>
      </c>
      <c r="I443" s="54">
        <v>8</v>
      </c>
      <c r="J443" s="54">
        <v>5</v>
      </c>
      <c r="K443" s="54">
        <v>0</v>
      </c>
      <c r="L443" s="54">
        <v>1</v>
      </c>
      <c r="M443" s="54">
        <v>2</v>
      </c>
      <c r="N443" s="54">
        <v>0</v>
      </c>
      <c r="O443" s="54">
        <v>0</v>
      </c>
      <c r="P443" s="54">
        <v>14</v>
      </c>
      <c r="Q443" s="54">
        <v>0</v>
      </c>
      <c r="R443" s="54">
        <v>0</v>
      </c>
      <c r="S443" s="54">
        <v>55</v>
      </c>
    </row>
    <row r="444" spans="1:54" x14ac:dyDescent="0.25">
      <c r="B444" s="54" t="s">
        <v>25</v>
      </c>
      <c r="C444" s="54">
        <v>0</v>
      </c>
      <c r="D444" s="54">
        <v>2</v>
      </c>
      <c r="E444" s="54">
        <v>7</v>
      </c>
      <c r="F444" s="54">
        <v>15</v>
      </c>
      <c r="G444" s="54">
        <v>6</v>
      </c>
      <c r="H444" s="54">
        <v>19</v>
      </c>
      <c r="I444" s="54">
        <v>5</v>
      </c>
      <c r="J444" s="54">
        <v>0</v>
      </c>
      <c r="K444" s="54">
        <v>0</v>
      </c>
      <c r="L444" s="54">
        <v>0</v>
      </c>
      <c r="M444" s="54">
        <v>0</v>
      </c>
      <c r="N444" s="54">
        <v>0</v>
      </c>
      <c r="O444" s="54">
        <v>0</v>
      </c>
      <c r="P444" s="54">
        <v>0</v>
      </c>
      <c r="Q444" s="54">
        <v>0</v>
      </c>
      <c r="R444" s="54">
        <v>0</v>
      </c>
      <c r="S444" s="54">
        <v>54</v>
      </c>
    </row>
    <row r="445" spans="1:54" x14ac:dyDescent="0.25">
      <c r="B445" s="54" t="s">
        <v>26</v>
      </c>
      <c r="C445" s="54">
        <v>0</v>
      </c>
      <c r="D445" s="54">
        <v>16</v>
      </c>
      <c r="E445" s="54">
        <v>15</v>
      </c>
      <c r="F445" s="54">
        <v>15</v>
      </c>
      <c r="G445" s="54">
        <v>6</v>
      </c>
      <c r="H445" s="54">
        <v>1</v>
      </c>
      <c r="I445" s="54">
        <v>0</v>
      </c>
      <c r="J445" s="54">
        <v>1</v>
      </c>
      <c r="K445" s="54">
        <v>1</v>
      </c>
      <c r="L445" s="54">
        <v>0</v>
      </c>
      <c r="M445" s="54">
        <v>0</v>
      </c>
      <c r="N445" s="54">
        <v>0</v>
      </c>
      <c r="O445" s="54">
        <v>0</v>
      </c>
      <c r="P445" s="54">
        <v>0</v>
      </c>
      <c r="Q445" s="54">
        <v>0</v>
      </c>
      <c r="R445" s="54">
        <v>0</v>
      </c>
      <c r="S445" s="54">
        <v>55</v>
      </c>
    </row>
    <row r="447" spans="1:54" x14ac:dyDescent="0.25">
      <c r="A447" t="s">
        <v>124</v>
      </c>
    </row>
    <row r="448" spans="1:54" x14ac:dyDescent="0.25">
      <c r="B448" s="54" t="s">
        <v>0</v>
      </c>
      <c r="C448" s="54">
        <v>1.5625E-2</v>
      </c>
      <c r="D448" s="54">
        <v>3.125E-2</v>
      </c>
      <c r="E448" s="54">
        <v>6.25E-2</v>
      </c>
      <c r="F448" s="54">
        <v>0.125</v>
      </c>
      <c r="G448" s="54">
        <v>0.25</v>
      </c>
      <c r="H448" s="54">
        <v>0.5</v>
      </c>
      <c r="I448" s="54">
        <v>1</v>
      </c>
      <c r="J448" s="54">
        <v>2</v>
      </c>
      <c r="K448" s="54">
        <v>4</v>
      </c>
      <c r="L448" s="54">
        <v>8</v>
      </c>
      <c r="M448" s="54">
        <v>16</v>
      </c>
      <c r="N448" s="54">
        <v>32</v>
      </c>
      <c r="O448" s="54">
        <v>64</v>
      </c>
      <c r="P448" s="54">
        <v>128</v>
      </c>
      <c r="Q448" s="54">
        <v>256</v>
      </c>
      <c r="R448" s="54">
        <v>512</v>
      </c>
      <c r="S448" s="54" t="s">
        <v>1</v>
      </c>
    </row>
    <row r="449" spans="1:19" x14ac:dyDescent="0.25">
      <c r="B449" s="54" t="s">
        <v>3</v>
      </c>
      <c r="C449" s="54">
        <v>0</v>
      </c>
      <c r="D449" s="54">
        <v>6</v>
      </c>
      <c r="E449" s="54">
        <v>1</v>
      </c>
      <c r="F449" s="54">
        <v>1</v>
      </c>
      <c r="G449" s="54">
        <v>2</v>
      </c>
      <c r="H449" s="54">
        <v>1</v>
      </c>
      <c r="I449" s="54">
        <v>2</v>
      </c>
      <c r="J449" s="54">
        <v>0</v>
      </c>
      <c r="K449" s="54">
        <v>0</v>
      </c>
      <c r="L449" s="54">
        <v>0</v>
      </c>
      <c r="M449" s="54">
        <v>0</v>
      </c>
      <c r="N449" s="54">
        <v>0</v>
      </c>
      <c r="O449" s="54">
        <v>0</v>
      </c>
      <c r="P449" s="54">
        <v>0</v>
      </c>
      <c r="Q449" s="54">
        <v>0</v>
      </c>
      <c r="R449" s="54">
        <v>0</v>
      </c>
      <c r="S449" s="54">
        <v>13</v>
      </c>
    </row>
    <row r="450" spans="1:19" x14ac:dyDescent="0.25">
      <c r="B450" s="54" t="s">
        <v>5</v>
      </c>
      <c r="C450" s="54">
        <v>0</v>
      </c>
      <c r="D450" s="54">
        <v>6</v>
      </c>
      <c r="E450" s="54">
        <v>0</v>
      </c>
      <c r="F450" s="54">
        <v>1</v>
      </c>
      <c r="G450" s="54">
        <v>0</v>
      </c>
      <c r="H450" s="54">
        <v>1</v>
      </c>
      <c r="I450" s="54">
        <v>3</v>
      </c>
      <c r="J450" s="54">
        <v>1</v>
      </c>
      <c r="K450" s="54">
        <v>0</v>
      </c>
      <c r="L450" s="54">
        <v>1</v>
      </c>
      <c r="M450" s="54">
        <v>0</v>
      </c>
      <c r="N450" s="54">
        <v>0</v>
      </c>
      <c r="O450" s="54">
        <v>0</v>
      </c>
      <c r="P450" s="54">
        <v>0</v>
      </c>
      <c r="Q450" s="54">
        <v>0</v>
      </c>
      <c r="R450" s="54">
        <v>0</v>
      </c>
      <c r="S450" s="54">
        <v>13</v>
      </c>
    </row>
    <row r="451" spans="1:19" x14ac:dyDescent="0.25">
      <c r="B451" s="54" t="s">
        <v>10</v>
      </c>
      <c r="C451" s="54">
        <v>0</v>
      </c>
      <c r="D451" s="54">
        <v>6</v>
      </c>
      <c r="E451" s="54">
        <v>2</v>
      </c>
      <c r="F451" s="54">
        <v>1</v>
      </c>
      <c r="G451" s="54">
        <v>2</v>
      </c>
      <c r="H451" s="54">
        <v>2</v>
      </c>
      <c r="I451" s="54">
        <v>0</v>
      </c>
      <c r="J451" s="54">
        <v>0</v>
      </c>
      <c r="K451" s="54">
        <v>0</v>
      </c>
      <c r="L451" s="54">
        <v>0</v>
      </c>
      <c r="M451" s="54">
        <v>0</v>
      </c>
      <c r="N451" s="54">
        <v>0</v>
      </c>
      <c r="O451" s="54">
        <v>0</v>
      </c>
      <c r="P451" s="54">
        <v>0</v>
      </c>
      <c r="Q451" s="54">
        <v>0</v>
      </c>
      <c r="R451" s="54">
        <v>0</v>
      </c>
      <c r="S451" s="54">
        <v>13</v>
      </c>
    </row>
    <row r="452" spans="1:19" x14ac:dyDescent="0.25">
      <c r="B452" s="54" t="s">
        <v>24</v>
      </c>
      <c r="C452" s="54">
        <v>0</v>
      </c>
      <c r="D452" s="54">
        <v>5</v>
      </c>
      <c r="E452" s="54">
        <v>2</v>
      </c>
      <c r="F452" s="54">
        <v>2</v>
      </c>
      <c r="G452" s="54">
        <v>2</v>
      </c>
      <c r="H452" s="54">
        <v>0</v>
      </c>
      <c r="I452" s="54">
        <v>1</v>
      </c>
      <c r="J452" s="54">
        <v>1</v>
      </c>
      <c r="K452" s="54">
        <v>0</v>
      </c>
      <c r="L452" s="54">
        <v>0</v>
      </c>
      <c r="M452" s="54">
        <v>0</v>
      </c>
      <c r="N452" s="54">
        <v>0</v>
      </c>
      <c r="O452" s="54">
        <v>0</v>
      </c>
      <c r="P452" s="54">
        <v>0</v>
      </c>
      <c r="Q452" s="54">
        <v>0</v>
      </c>
      <c r="R452" s="54">
        <v>0</v>
      </c>
      <c r="S452" s="54">
        <v>13</v>
      </c>
    </row>
    <row r="453" spans="1:19" x14ac:dyDescent="0.25">
      <c r="B453" s="54" t="s">
        <v>25</v>
      </c>
      <c r="C453" s="54">
        <v>0</v>
      </c>
      <c r="D453" s="54">
        <v>6</v>
      </c>
      <c r="E453" s="54">
        <v>1</v>
      </c>
      <c r="F453" s="54">
        <v>4</v>
      </c>
      <c r="G453" s="54">
        <v>0</v>
      </c>
      <c r="H453" s="54">
        <v>2</v>
      </c>
      <c r="I453" s="54">
        <v>0</v>
      </c>
      <c r="J453" s="54">
        <v>0</v>
      </c>
      <c r="K453" s="54">
        <v>0</v>
      </c>
      <c r="L453" s="54">
        <v>0</v>
      </c>
      <c r="M453" s="54">
        <v>0</v>
      </c>
      <c r="N453" s="54">
        <v>0</v>
      </c>
      <c r="O453" s="54">
        <v>0</v>
      </c>
      <c r="P453" s="54">
        <v>0</v>
      </c>
      <c r="Q453" s="54">
        <v>0</v>
      </c>
      <c r="R453" s="54">
        <v>0</v>
      </c>
      <c r="S453" s="54">
        <v>13</v>
      </c>
    </row>
    <row r="454" spans="1:19" x14ac:dyDescent="0.25">
      <c r="B454" s="54" t="s">
        <v>26</v>
      </c>
      <c r="C454" s="54">
        <v>0</v>
      </c>
      <c r="D454" s="54">
        <v>7</v>
      </c>
      <c r="E454" s="54">
        <v>1</v>
      </c>
      <c r="F454" s="54">
        <v>0</v>
      </c>
      <c r="G454" s="54">
        <v>0</v>
      </c>
      <c r="H454" s="54">
        <v>1</v>
      </c>
      <c r="I454" s="54">
        <v>2</v>
      </c>
      <c r="J454" s="54">
        <v>0</v>
      </c>
      <c r="K454" s="54">
        <v>0</v>
      </c>
      <c r="L454" s="54">
        <v>1</v>
      </c>
      <c r="M454" s="54">
        <v>0</v>
      </c>
      <c r="N454" s="54">
        <v>1</v>
      </c>
      <c r="O454" s="54">
        <v>0</v>
      </c>
      <c r="P454" s="54">
        <v>0</v>
      </c>
      <c r="Q454" s="54">
        <v>0</v>
      </c>
      <c r="R454" s="54">
        <v>0</v>
      </c>
      <c r="S454" s="54">
        <v>13</v>
      </c>
    </row>
    <row r="456" spans="1:19" x14ac:dyDescent="0.25">
      <c r="A456" t="s">
        <v>125</v>
      </c>
    </row>
    <row r="457" spans="1:19" x14ac:dyDescent="0.25">
      <c r="B457" s="54" t="s">
        <v>0</v>
      </c>
      <c r="C457" s="54">
        <v>1.5625E-2</v>
      </c>
      <c r="D457" s="54">
        <v>3.125E-2</v>
      </c>
      <c r="E457" s="54">
        <v>6.25E-2</v>
      </c>
      <c r="F457" s="54">
        <v>0.125</v>
      </c>
      <c r="G457" s="54">
        <v>0.25</v>
      </c>
      <c r="H457" s="54">
        <v>0.5</v>
      </c>
      <c r="I457" s="54">
        <v>1</v>
      </c>
      <c r="J457" s="54">
        <v>2</v>
      </c>
      <c r="K457" s="54">
        <v>4</v>
      </c>
      <c r="L457" s="54">
        <v>8</v>
      </c>
      <c r="M457" s="54">
        <v>16</v>
      </c>
      <c r="N457" s="54">
        <v>32</v>
      </c>
      <c r="O457" s="54">
        <v>64</v>
      </c>
      <c r="P457" s="54">
        <v>128</v>
      </c>
      <c r="Q457" s="54">
        <v>256</v>
      </c>
      <c r="R457" s="54">
        <v>512</v>
      </c>
      <c r="S457" s="54" t="s">
        <v>1</v>
      </c>
    </row>
    <row r="458" spans="1:19" x14ac:dyDescent="0.25">
      <c r="B458" s="54" t="s">
        <v>2</v>
      </c>
      <c r="C458" s="54">
        <v>0</v>
      </c>
      <c r="D458" s="54">
        <v>2</v>
      </c>
      <c r="E458" s="54">
        <v>1</v>
      </c>
      <c r="F458" s="54">
        <v>6</v>
      </c>
      <c r="G458" s="54">
        <v>18</v>
      </c>
      <c r="H458" s="54">
        <v>7</v>
      </c>
      <c r="I458" s="54">
        <v>2</v>
      </c>
      <c r="J458" s="54">
        <v>1</v>
      </c>
      <c r="K458" s="54">
        <v>0</v>
      </c>
      <c r="L458" s="54">
        <v>0</v>
      </c>
      <c r="M458" s="54">
        <v>0</v>
      </c>
      <c r="N458" s="54">
        <v>0</v>
      </c>
      <c r="O458" s="54">
        <v>0</v>
      </c>
      <c r="P458" s="54">
        <v>0</v>
      </c>
      <c r="Q458" s="54">
        <v>0</v>
      </c>
      <c r="R458" s="54">
        <v>0</v>
      </c>
      <c r="S458" s="54">
        <v>37</v>
      </c>
    </row>
    <row r="459" spans="1:19" x14ac:dyDescent="0.25">
      <c r="B459" s="54" t="s">
        <v>3</v>
      </c>
      <c r="C459" s="54">
        <v>0</v>
      </c>
      <c r="D459" s="54">
        <v>2</v>
      </c>
      <c r="E459" s="54">
        <v>1</v>
      </c>
      <c r="F459" s="54">
        <v>4</v>
      </c>
      <c r="G459" s="54">
        <v>21</v>
      </c>
      <c r="H459" s="54">
        <v>6</v>
      </c>
      <c r="I459" s="54">
        <v>3</v>
      </c>
      <c r="J459" s="54">
        <v>0</v>
      </c>
      <c r="K459" s="54">
        <v>0</v>
      </c>
      <c r="L459" s="54">
        <v>0</v>
      </c>
      <c r="M459" s="54">
        <v>0</v>
      </c>
      <c r="N459" s="54">
        <v>0</v>
      </c>
      <c r="O459" s="54">
        <v>0</v>
      </c>
      <c r="P459" s="54">
        <v>0</v>
      </c>
      <c r="Q459" s="54">
        <v>0</v>
      </c>
      <c r="R459" s="54">
        <v>0</v>
      </c>
      <c r="S459" s="54">
        <v>37</v>
      </c>
    </row>
    <row r="460" spans="1:19" x14ac:dyDescent="0.25">
      <c r="B460" s="54" t="s">
        <v>7</v>
      </c>
      <c r="C460" s="54">
        <v>0</v>
      </c>
      <c r="D460" s="54">
        <v>35</v>
      </c>
      <c r="E460" s="54">
        <v>0</v>
      </c>
      <c r="F460" s="54">
        <v>1</v>
      </c>
      <c r="G460" s="54">
        <v>0</v>
      </c>
      <c r="H460" s="54">
        <v>1</v>
      </c>
      <c r="I460" s="54">
        <v>0</v>
      </c>
      <c r="J460" s="54">
        <v>0</v>
      </c>
      <c r="K460" s="54">
        <v>0</v>
      </c>
      <c r="L460" s="54">
        <v>0</v>
      </c>
      <c r="M460" s="54">
        <v>0</v>
      </c>
      <c r="N460" s="54">
        <v>0</v>
      </c>
      <c r="O460" s="54">
        <v>0</v>
      </c>
      <c r="P460" s="54">
        <v>0</v>
      </c>
      <c r="Q460" s="54">
        <v>0</v>
      </c>
      <c r="R460" s="54">
        <v>0</v>
      </c>
      <c r="S460" s="54">
        <v>37</v>
      </c>
    </row>
    <row r="461" spans="1:19" x14ac:dyDescent="0.25">
      <c r="B461" s="54" t="s">
        <v>9</v>
      </c>
      <c r="C461" s="54">
        <v>0</v>
      </c>
      <c r="D461" s="54">
        <v>2</v>
      </c>
      <c r="E461" s="54">
        <v>0</v>
      </c>
      <c r="F461" s="54">
        <v>4</v>
      </c>
      <c r="G461" s="54">
        <v>6</v>
      </c>
      <c r="H461" s="54">
        <v>15</v>
      </c>
      <c r="I461" s="54">
        <v>8</v>
      </c>
      <c r="J461" s="54">
        <v>1</v>
      </c>
      <c r="K461" s="54">
        <v>1</v>
      </c>
      <c r="L461" s="54">
        <v>0</v>
      </c>
      <c r="M461" s="54">
        <v>0</v>
      </c>
      <c r="N461" s="54">
        <v>0</v>
      </c>
      <c r="O461" s="54">
        <v>0</v>
      </c>
      <c r="P461" s="54">
        <v>0</v>
      </c>
      <c r="Q461" s="54">
        <v>0</v>
      </c>
      <c r="R461" s="54">
        <v>0</v>
      </c>
      <c r="S461" s="54">
        <v>37</v>
      </c>
    </row>
    <row r="462" spans="1:19" x14ac:dyDescent="0.25">
      <c r="B462" s="54" t="s">
        <v>18</v>
      </c>
      <c r="C462" s="54">
        <v>0</v>
      </c>
      <c r="D462" s="54">
        <v>32</v>
      </c>
      <c r="E462" s="54">
        <v>2</v>
      </c>
      <c r="F462" s="54">
        <v>2</v>
      </c>
      <c r="G462" s="54">
        <v>0</v>
      </c>
      <c r="H462" s="54">
        <v>0</v>
      </c>
      <c r="I462" s="54">
        <v>0</v>
      </c>
      <c r="J462" s="54">
        <v>0</v>
      </c>
      <c r="K462" s="54">
        <v>1</v>
      </c>
      <c r="L462" s="54">
        <v>0</v>
      </c>
      <c r="M462" s="54">
        <v>0</v>
      </c>
      <c r="N462" s="54">
        <v>0</v>
      </c>
      <c r="O462" s="54">
        <v>0</v>
      </c>
      <c r="P462" s="54">
        <v>0</v>
      </c>
      <c r="Q462" s="54">
        <v>0</v>
      </c>
      <c r="R462" s="54">
        <v>0</v>
      </c>
      <c r="S462" s="54">
        <v>37</v>
      </c>
    </row>
    <row r="464" spans="1:19" x14ac:dyDescent="0.25">
      <c r="A464" t="s">
        <v>126</v>
      </c>
    </row>
    <row r="465" spans="1:54" x14ac:dyDescent="0.25">
      <c r="B465" s="54" t="s">
        <v>0</v>
      </c>
      <c r="C465" s="54">
        <v>1.5625E-2</v>
      </c>
      <c r="D465" s="54">
        <v>3.125E-2</v>
      </c>
      <c r="E465" s="54">
        <v>6.25E-2</v>
      </c>
      <c r="F465" s="54">
        <v>0.125</v>
      </c>
      <c r="G465" s="54">
        <v>0.25</v>
      </c>
      <c r="H465" s="54">
        <v>0.5</v>
      </c>
      <c r="I465" s="54">
        <v>1</v>
      </c>
      <c r="J465" s="54">
        <v>2</v>
      </c>
      <c r="K465" s="54">
        <v>4</v>
      </c>
      <c r="L465" s="54">
        <v>8</v>
      </c>
      <c r="M465" s="54">
        <v>16</v>
      </c>
      <c r="N465" s="54">
        <v>32</v>
      </c>
      <c r="O465" s="54">
        <v>64</v>
      </c>
      <c r="P465" s="54">
        <v>128</v>
      </c>
      <c r="Q465" s="54">
        <v>256</v>
      </c>
      <c r="R465" s="54">
        <v>512</v>
      </c>
      <c r="S465" s="54" t="s">
        <v>1</v>
      </c>
    </row>
    <row r="466" spans="1:54" x14ac:dyDescent="0.25">
      <c r="B466" s="54" t="s">
        <v>2</v>
      </c>
      <c r="C466" s="54">
        <v>0</v>
      </c>
      <c r="D466" s="54">
        <v>5</v>
      </c>
      <c r="E466" s="54">
        <v>6</v>
      </c>
      <c r="F466" s="54">
        <v>25</v>
      </c>
      <c r="G466" s="54">
        <v>35</v>
      </c>
      <c r="H466" s="54">
        <v>26</v>
      </c>
      <c r="I466" s="54">
        <v>9</v>
      </c>
      <c r="J466" s="54">
        <v>3</v>
      </c>
      <c r="K466" s="54">
        <v>0</v>
      </c>
      <c r="L466" s="54">
        <v>1</v>
      </c>
      <c r="M466" s="54">
        <v>0</v>
      </c>
      <c r="N466" s="54">
        <v>4</v>
      </c>
      <c r="O466" s="54">
        <v>1</v>
      </c>
      <c r="P466" s="54">
        <v>1</v>
      </c>
      <c r="Q466" s="54">
        <v>0</v>
      </c>
      <c r="R466" s="54">
        <v>2</v>
      </c>
      <c r="S466" s="54">
        <v>118</v>
      </c>
    </row>
    <row r="467" spans="1:54" x14ac:dyDescent="0.25">
      <c r="B467" s="54" t="s">
        <v>3</v>
      </c>
      <c r="C467" s="54">
        <v>0</v>
      </c>
      <c r="D467" s="54">
        <v>4</v>
      </c>
      <c r="E467" s="54">
        <v>8</v>
      </c>
      <c r="F467" s="54">
        <v>25</v>
      </c>
      <c r="G467" s="54">
        <v>38</v>
      </c>
      <c r="H467" s="54">
        <v>31</v>
      </c>
      <c r="I467" s="54">
        <v>9</v>
      </c>
      <c r="J467" s="54">
        <v>2</v>
      </c>
      <c r="K467" s="54">
        <v>0</v>
      </c>
      <c r="L467" s="54">
        <v>0</v>
      </c>
      <c r="M467" s="54">
        <v>0</v>
      </c>
      <c r="N467" s="54">
        <v>0</v>
      </c>
      <c r="O467" s="54">
        <v>0</v>
      </c>
      <c r="P467" s="54">
        <v>0</v>
      </c>
      <c r="Q467" s="54">
        <v>0</v>
      </c>
      <c r="R467" s="54">
        <v>1</v>
      </c>
      <c r="S467" s="54">
        <v>118</v>
      </c>
    </row>
    <row r="468" spans="1:54" x14ac:dyDescent="0.25">
      <c r="B468" s="54" t="s">
        <v>7</v>
      </c>
      <c r="C468" s="54">
        <v>0</v>
      </c>
      <c r="D468" s="54">
        <v>99</v>
      </c>
      <c r="E468" s="54">
        <v>12</v>
      </c>
      <c r="F468" s="54">
        <v>6</v>
      </c>
      <c r="G468" s="54">
        <v>0</v>
      </c>
      <c r="H468" s="54">
        <v>1</v>
      </c>
      <c r="I468" s="54">
        <v>1</v>
      </c>
      <c r="J468" s="54">
        <v>0</v>
      </c>
      <c r="K468" s="54">
        <v>0</v>
      </c>
      <c r="L468" s="54">
        <v>0</v>
      </c>
      <c r="M468" s="54">
        <v>0</v>
      </c>
      <c r="N468" s="54">
        <v>0</v>
      </c>
      <c r="O468" s="54">
        <v>0</v>
      </c>
      <c r="P468" s="54">
        <v>0</v>
      </c>
      <c r="Q468" s="54">
        <v>0</v>
      </c>
      <c r="R468" s="54">
        <v>0</v>
      </c>
      <c r="S468" s="54">
        <v>119</v>
      </c>
    </row>
    <row r="469" spans="1:54" x14ac:dyDescent="0.25">
      <c r="B469" s="54" t="s">
        <v>9</v>
      </c>
      <c r="C469" s="54">
        <v>0</v>
      </c>
      <c r="D469" s="54">
        <v>1</v>
      </c>
      <c r="E469" s="54">
        <v>7</v>
      </c>
      <c r="F469" s="54">
        <v>10</v>
      </c>
      <c r="G469" s="54">
        <v>15</v>
      </c>
      <c r="H469" s="54">
        <v>43</v>
      </c>
      <c r="I469" s="54">
        <v>34</v>
      </c>
      <c r="J469" s="54">
        <v>6</v>
      </c>
      <c r="K469" s="54">
        <v>3</v>
      </c>
      <c r="L469" s="54">
        <v>0</v>
      </c>
      <c r="M469" s="54">
        <v>0</v>
      </c>
      <c r="N469" s="54">
        <v>0</v>
      </c>
      <c r="O469" s="54">
        <v>0</v>
      </c>
      <c r="P469" s="54">
        <v>0</v>
      </c>
      <c r="Q469" s="54">
        <v>0</v>
      </c>
      <c r="R469" s="54">
        <v>0</v>
      </c>
      <c r="S469" s="54">
        <v>119</v>
      </c>
    </row>
    <row r="470" spans="1:54" x14ac:dyDescent="0.25">
      <c r="B470" s="54" t="s">
        <v>18</v>
      </c>
      <c r="C470" s="54">
        <v>0</v>
      </c>
      <c r="D470" s="54">
        <v>110</v>
      </c>
      <c r="E470" s="54">
        <v>4</v>
      </c>
      <c r="F470" s="54">
        <v>2</v>
      </c>
      <c r="G470" s="54">
        <v>0</v>
      </c>
      <c r="H470" s="54">
        <v>3</v>
      </c>
      <c r="I470" s="54">
        <v>0</v>
      </c>
      <c r="J470" s="54">
        <v>0</v>
      </c>
      <c r="K470" s="54">
        <v>0</v>
      </c>
      <c r="L470" s="54">
        <v>0</v>
      </c>
      <c r="M470" s="54">
        <v>0</v>
      </c>
      <c r="N470" s="54">
        <v>0</v>
      </c>
      <c r="O470" s="54">
        <v>0</v>
      </c>
      <c r="P470" s="54">
        <v>0</v>
      </c>
      <c r="Q470" s="54">
        <v>0</v>
      </c>
      <c r="R470" s="54">
        <v>0</v>
      </c>
      <c r="S470" s="54">
        <v>119</v>
      </c>
    </row>
    <row r="471" spans="1:54" s="1" customFormat="1" x14ac:dyDescent="0.25">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row>
    <row r="472" spans="1:54" x14ac:dyDescent="0.25">
      <c r="A472" t="s">
        <v>128</v>
      </c>
    </row>
    <row r="473" spans="1:54" x14ac:dyDescent="0.25">
      <c r="B473" s="54" t="s">
        <v>0</v>
      </c>
      <c r="C473" s="54">
        <v>1.5625E-2</v>
      </c>
      <c r="D473" s="54">
        <v>3.125E-2</v>
      </c>
      <c r="E473" s="54">
        <v>6.25E-2</v>
      </c>
      <c r="F473" s="54">
        <v>0.125</v>
      </c>
      <c r="G473" s="54">
        <v>0.25</v>
      </c>
      <c r="H473" s="54">
        <v>0.5</v>
      </c>
      <c r="I473" s="54">
        <v>1</v>
      </c>
      <c r="J473" s="54">
        <v>2</v>
      </c>
      <c r="K473" s="54">
        <v>4</v>
      </c>
      <c r="L473" s="54">
        <v>8</v>
      </c>
      <c r="M473" s="54">
        <v>16</v>
      </c>
      <c r="N473" s="54">
        <v>32</v>
      </c>
      <c r="O473" s="54">
        <v>64</v>
      </c>
      <c r="P473" s="54">
        <v>128</v>
      </c>
      <c r="Q473" s="54">
        <v>256</v>
      </c>
      <c r="R473" s="54">
        <v>512</v>
      </c>
      <c r="S473" s="54" t="s">
        <v>1</v>
      </c>
    </row>
    <row r="474" spans="1:54" x14ac:dyDescent="0.25">
      <c r="B474" s="54" t="s">
        <v>2</v>
      </c>
      <c r="C474" s="54">
        <v>0</v>
      </c>
      <c r="D474" s="54">
        <v>2</v>
      </c>
      <c r="E474" s="54">
        <v>1</v>
      </c>
      <c r="F474" s="54">
        <v>11</v>
      </c>
      <c r="G474" s="54">
        <v>17</v>
      </c>
      <c r="H474" s="54">
        <v>3</v>
      </c>
      <c r="I474" s="54">
        <v>2</v>
      </c>
      <c r="J474" s="54">
        <v>0</v>
      </c>
      <c r="K474" s="54">
        <v>0</v>
      </c>
      <c r="L474" s="54">
        <v>0</v>
      </c>
      <c r="M474" s="54">
        <v>0</v>
      </c>
      <c r="N474" s="54">
        <v>0</v>
      </c>
      <c r="O474" s="54">
        <v>0</v>
      </c>
      <c r="P474" s="54">
        <v>0</v>
      </c>
      <c r="Q474" s="54">
        <v>0</v>
      </c>
      <c r="R474" s="54">
        <v>0</v>
      </c>
      <c r="S474" s="54">
        <v>36</v>
      </c>
    </row>
    <row r="475" spans="1:54" x14ac:dyDescent="0.25">
      <c r="B475" s="54" t="s">
        <v>3</v>
      </c>
      <c r="C475" s="54">
        <v>0</v>
      </c>
      <c r="D475" s="54">
        <v>2</v>
      </c>
      <c r="E475" s="54">
        <v>1</v>
      </c>
      <c r="F475" s="54">
        <v>13</v>
      </c>
      <c r="G475" s="54">
        <v>15</v>
      </c>
      <c r="H475" s="54">
        <v>3</v>
      </c>
      <c r="I475" s="54">
        <v>2</v>
      </c>
      <c r="J475" s="54">
        <v>0</v>
      </c>
      <c r="K475" s="54">
        <v>0</v>
      </c>
      <c r="L475" s="54">
        <v>0</v>
      </c>
      <c r="M475" s="54">
        <v>0</v>
      </c>
      <c r="N475" s="54">
        <v>0</v>
      </c>
      <c r="O475" s="54">
        <v>0</v>
      </c>
      <c r="P475" s="54">
        <v>0</v>
      </c>
      <c r="Q475" s="54">
        <v>0</v>
      </c>
      <c r="R475" s="54">
        <v>0</v>
      </c>
      <c r="S475" s="54">
        <v>36</v>
      </c>
    </row>
    <row r="476" spans="1:54" x14ac:dyDescent="0.25">
      <c r="B476" s="54" t="s">
        <v>7</v>
      </c>
      <c r="C476" s="54">
        <v>0</v>
      </c>
      <c r="D476" s="54">
        <v>34</v>
      </c>
      <c r="E476" s="54">
        <v>1</v>
      </c>
      <c r="F476" s="54">
        <v>0</v>
      </c>
      <c r="G476" s="54">
        <v>1</v>
      </c>
      <c r="H476" s="54">
        <v>0</v>
      </c>
      <c r="I476" s="54">
        <v>0</v>
      </c>
      <c r="J476" s="54">
        <v>0</v>
      </c>
      <c r="K476" s="54">
        <v>0</v>
      </c>
      <c r="L476" s="54">
        <v>0</v>
      </c>
      <c r="M476" s="54">
        <v>0</v>
      </c>
      <c r="N476" s="54">
        <v>0</v>
      </c>
      <c r="O476" s="54">
        <v>0</v>
      </c>
      <c r="P476" s="54">
        <v>0</v>
      </c>
      <c r="Q476" s="54">
        <v>0</v>
      </c>
      <c r="R476" s="54">
        <v>0</v>
      </c>
      <c r="S476" s="54">
        <v>36</v>
      </c>
    </row>
    <row r="477" spans="1:54" x14ac:dyDescent="0.25">
      <c r="B477" s="54" t="s">
        <v>9</v>
      </c>
      <c r="C477" s="54">
        <v>0</v>
      </c>
      <c r="D477" s="54">
        <v>4</v>
      </c>
      <c r="E477" s="54">
        <v>4</v>
      </c>
      <c r="F477" s="54">
        <v>9</v>
      </c>
      <c r="G477" s="54">
        <v>10</v>
      </c>
      <c r="H477" s="54">
        <v>3</v>
      </c>
      <c r="I477" s="54">
        <v>5</v>
      </c>
      <c r="J477" s="54">
        <v>0</v>
      </c>
      <c r="K477" s="54">
        <v>0</v>
      </c>
      <c r="L477" s="54">
        <v>0</v>
      </c>
      <c r="M477" s="54">
        <v>1</v>
      </c>
      <c r="N477" s="54">
        <v>0</v>
      </c>
      <c r="O477" s="54">
        <v>0</v>
      </c>
      <c r="P477" s="54">
        <v>0</v>
      </c>
      <c r="Q477" s="54">
        <v>0</v>
      </c>
      <c r="R477" s="54">
        <v>0</v>
      </c>
      <c r="S477" s="54">
        <v>36</v>
      </c>
    </row>
    <row r="478" spans="1:54" x14ac:dyDescent="0.25">
      <c r="B478" s="54" t="s">
        <v>18</v>
      </c>
      <c r="C478" s="54">
        <v>0</v>
      </c>
      <c r="D478" s="54">
        <v>17</v>
      </c>
      <c r="E478" s="54">
        <v>12</v>
      </c>
      <c r="F478" s="54">
        <v>1</v>
      </c>
      <c r="G478" s="54">
        <v>0</v>
      </c>
      <c r="H478" s="54">
        <v>3</v>
      </c>
      <c r="I478" s="54">
        <v>1</v>
      </c>
      <c r="J478" s="54">
        <v>0</v>
      </c>
      <c r="K478" s="54">
        <v>2</v>
      </c>
      <c r="L478" s="54">
        <v>0</v>
      </c>
      <c r="M478" s="54">
        <v>0</v>
      </c>
      <c r="N478" s="54">
        <v>0</v>
      </c>
      <c r="O478" s="54">
        <v>0</v>
      </c>
      <c r="P478" s="54">
        <v>0</v>
      </c>
      <c r="Q478" s="54">
        <v>0</v>
      </c>
      <c r="R478" s="54">
        <v>0</v>
      </c>
      <c r="S478" s="54">
        <v>36</v>
      </c>
    </row>
    <row r="480" spans="1:54" x14ac:dyDescent="0.25">
      <c r="A480" t="s">
        <v>127</v>
      </c>
    </row>
    <row r="481" spans="1:19" x14ac:dyDescent="0.25">
      <c r="B481" s="54" t="s">
        <v>0</v>
      </c>
      <c r="C481" s="54">
        <v>1.5625E-2</v>
      </c>
      <c r="D481" s="54">
        <v>3.125E-2</v>
      </c>
      <c r="E481" s="54">
        <v>6.25E-2</v>
      </c>
      <c r="F481" s="54">
        <v>0.125</v>
      </c>
      <c r="G481" s="54">
        <v>0.25</v>
      </c>
      <c r="H481" s="54">
        <v>0.5</v>
      </c>
      <c r="I481" s="54">
        <v>1</v>
      </c>
      <c r="J481" s="54">
        <v>2</v>
      </c>
      <c r="K481" s="54">
        <v>4</v>
      </c>
      <c r="L481" s="54">
        <v>8</v>
      </c>
      <c r="M481" s="54">
        <v>16</v>
      </c>
      <c r="N481" s="54">
        <v>32</v>
      </c>
      <c r="O481" s="54">
        <v>64</v>
      </c>
      <c r="P481" s="54">
        <v>128</v>
      </c>
      <c r="Q481" s="54">
        <v>256</v>
      </c>
      <c r="R481" s="54">
        <v>512</v>
      </c>
      <c r="S481" s="54" t="s">
        <v>1</v>
      </c>
    </row>
    <row r="482" spans="1:19" x14ac:dyDescent="0.25">
      <c r="B482" s="54" t="s">
        <v>2</v>
      </c>
      <c r="C482" s="54">
        <v>0</v>
      </c>
      <c r="D482" s="54">
        <v>2</v>
      </c>
      <c r="E482" s="54">
        <v>0</v>
      </c>
      <c r="F482" s="54">
        <v>7</v>
      </c>
      <c r="G482" s="54">
        <v>16</v>
      </c>
      <c r="H482" s="54">
        <v>29</v>
      </c>
      <c r="I482" s="54">
        <v>11</v>
      </c>
      <c r="J482" s="54">
        <v>0</v>
      </c>
      <c r="K482" s="54">
        <v>2</v>
      </c>
      <c r="L482" s="54">
        <v>3</v>
      </c>
      <c r="M482" s="54">
        <v>1</v>
      </c>
      <c r="N482" s="54">
        <v>0</v>
      </c>
      <c r="O482" s="54">
        <v>0</v>
      </c>
      <c r="P482" s="54">
        <v>1</v>
      </c>
      <c r="Q482" s="54">
        <v>0</v>
      </c>
      <c r="R482" s="54">
        <v>5</v>
      </c>
      <c r="S482" s="54">
        <v>77</v>
      </c>
    </row>
    <row r="483" spans="1:19" x14ac:dyDescent="0.25">
      <c r="B483" s="54" t="s">
        <v>3</v>
      </c>
      <c r="C483" s="54">
        <v>0</v>
      </c>
      <c r="D483" s="54">
        <v>3</v>
      </c>
      <c r="E483" s="54">
        <v>0</v>
      </c>
      <c r="F483" s="54">
        <v>7</v>
      </c>
      <c r="G483" s="54">
        <v>22</v>
      </c>
      <c r="H483" s="54">
        <v>23</v>
      </c>
      <c r="I483" s="54">
        <v>16</v>
      </c>
      <c r="J483" s="54">
        <v>1</v>
      </c>
      <c r="K483" s="54">
        <v>1</v>
      </c>
      <c r="L483" s="54">
        <v>2</v>
      </c>
      <c r="M483" s="54">
        <v>2</v>
      </c>
      <c r="N483" s="54">
        <v>0</v>
      </c>
      <c r="O483" s="54">
        <v>0</v>
      </c>
      <c r="P483" s="54">
        <v>0</v>
      </c>
      <c r="Q483" s="54">
        <v>0</v>
      </c>
      <c r="R483" s="54">
        <v>0</v>
      </c>
      <c r="S483" s="54">
        <v>77</v>
      </c>
    </row>
    <row r="484" spans="1:19" x14ac:dyDescent="0.25">
      <c r="B484" s="54" t="s">
        <v>7</v>
      </c>
      <c r="C484" s="54">
        <v>0</v>
      </c>
      <c r="D484" s="54">
        <v>60</v>
      </c>
      <c r="E484" s="54">
        <v>4</v>
      </c>
      <c r="F484" s="54">
        <v>7</v>
      </c>
      <c r="G484" s="54">
        <v>2</v>
      </c>
      <c r="H484" s="54">
        <v>2</v>
      </c>
      <c r="I484" s="54">
        <v>2</v>
      </c>
      <c r="J484" s="54">
        <v>0</v>
      </c>
      <c r="K484" s="54">
        <v>0</v>
      </c>
      <c r="L484" s="54">
        <v>0</v>
      </c>
      <c r="M484" s="54">
        <v>0</v>
      </c>
      <c r="N484" s="54">
        <v>0</v>
      </c>
      <c r="O484" s="54">
        <v>0</v>
      </c>
      <c r="P484" s="54">
        <v>0</v>
      </c>
      <c r="Q484" s="54">
        <v>0</v>
      </c>
      <c r="R484" s="54">
        <v>0</v>
      </c>
      <c r="S484" s="54">
        <v>77</v>
      </c>
    </row>
    <row r="485" spans="1:19" x14ac:dyDescent="0.25">
      <c r="B485" s="54" t="s">
        <v>9</v>
      </c>
      <c r="C485" s="54">
        <v>0</v>
      </c>
      <c r="D485" s="54">
        <v>3</v>
      </c>
      <c r="E485" s="54">
        <v>1</v>
      </c>
      <c r="F485" s="54">
        <v>3</v>
      </c>
      <c r="G485" s="54">
        <v>13</v>
      </c>
      <c r="H485" s="54">
        <v>28</v>
      </c>
      <c r="I485" s="54">
        <v>14</v>
      </c>
      <c r="J485" s="54">
        <v>7</v>
      </c>
      <c r="K485" s="54">
        <v>4</v>
      </c>
      <c r="L485" s="54">
        <v>1</v>
      </c>
      <c r="M485" s="54">
        <v>2</v>
      </c>
      <c r="N485" s="54">
        <v>1</v>
      </c>
      <c r="O485" s="54">
        <v>0</v>
      </c>
      <c r="P485" s="54">
        <v>0</v>
      </c>
      <c r="Q485" s="54">
        <v>0</v>
      </c>
      <c r="R485" s="54">
        <v>0</v>
      </c>
      <c r="S485" s="54">
        <v>77</v>
      </c>
    </row>
    <row r="486" spans="1:19" x14ac:dyDescent="0.25">
      <c r="B486" s="54" t="s">
        <v>18</v>
      </c>
      <c r="C486" s="54">
        <v>0</v>
      </c>
      <c r="D486" s="54">
        <v>62</v>
      </c>
      <c r="E486" s="54">
        <v>6</v>
      </c>
      <c r="F486" s="54">
        <v>3</v>
      </c>
      <c r="G486" s="54">
        <v>0</v>
      </c>
      <c r="H486" s="54">
        <v>4</v>
      </c>
      <c r="I486" s="54">
        <v>1</v>
      </c>
      <c r="J486" s="54">
        <v>1</v>
      </c>
      <c r="K486" s="54">
        <v>0</v>
      </c>
      <c r="L486" s="54">
        <v>0</v>
      </c>
      <c r="M486" s="54">
        <v>0</v>
      </c>
      <c r="N486" s="54">
        <v>0</v>
      </c>
      <c r="O486" s="54">
        <v>0</v>
      </c>
      <c r="P486" s="54">
        <v>0</v>
      </c>
      <c r="Q486" s="54">
        <v>0</v>
      </c>
      <c r="R486" s="54">
        <v>0</v>
      </c>
      <c r="S486" s="54">
        <v>77</v>
      </c>
    </row>
    <row r="488" spans="1:19" x14ac:dyDescent="0.25">
      <c r="A488" t="s">
        <v>129</v>
      </c>
    </row>
    <row r="489" spans="1:19" x14ac:dyDescent="0.25">
      <c r="B489" s="54" t="s">
        <v>0</v>
      </c>
      <c r="C489" s="54">
        <v>1.5625E-2</v>
      </c>
      <c r="D489" s="54">
        <v>3.125E-2</v>
      </c>
      <c r="E489" s="54">
        <v>6.25E-2</v>
      </c>
      <c r="F489" s="54">
        <v>0.125</v>
      </c>
      <c r="G489" s="54">
        <v>0.25</v>
      </c>
      <c r="H489" s="54">
        <v>0.5</v>
      </c>
      <c r="I489" s="54">
        <v>1</v>
      </c>
      <c r="J489" s="54">
        <v>2</v>
      </c>
      <c r="K489" s="54">
        <v>4</v>
      </c>
      <c r="L489" s="54">
        <v>8</v>
      </c>
      <c r="M489" s="54">
        <v>16</v>
      </c>
      <c r="N489" s="54">
        <v>32</v>
      </c>
      <c r="O489" s="54">
        <v>64</v>
      </c>
      <c r="P489" s="54">
        <v>128</v>
      </c>
      <c r="Q489" s="54">
        <v>256</v>
      </c>
      <c r="R489" s="54">
        <v>512</v>
      </c>
      <c r="S489" s="54" t="s">
        <v>1</v>
      </c>
    </row>
    <row r="490" spans="1:19" x14ac:dyDescent="0.25">
      <c r="B490" s="54" t="s">
        <v>2</v>
      </c>
      <c r="C490" s="54">
        <v>0</v>
      </c>
      <c r="D490" s="54">
        <v>0</v>
      </c>
      <c r="E490" s="54">
        <v>0</v>
      </c>
      <c r="F490" s="54">
        <v>0</v>
      </c>
      <c r="G490" s="54">
        <v>0</v>
      </c>
      <c r="H490" s="54">
        <v>0</v>
      </c>
      <c r="I490" s="54">
        <v>1</v>
      </c>
      <c r="J490" s="54">
        <v>0</v>
      </c>
      <c r="K490" s="54">
        <v>1</v>
      </c>
      <c r="L490" s="54">
        <v>3</v>
      </c>
      <c r="M490" s="54">
        <v>9</v>
      </c>
      <c r="N490" s="54">
        <v>2</v>
      </c>
      <c r="O490" s="54">
        <v>7</v>
      </c>
      <c r="P490" s="54">
        <v>0</v>
      </c>
      <c r="Q490" s="54">
        <v>0</v>
      </c>
      <c r="R490" s="54">
        <v>0</v>
      </c>
      <c r="S490" s="54">
        <v>23</v>
      </c>
    </row>
    <row r="491" spans="1:19" x14ac:dyDescent="0.25">
      <c r="B491" s="54" t="s">
        <v>3</v>
      </c>
      <c r="C491" s="54">
        <v>0</v>
      </c>
      <c r="D491" s="54">
        <v>0</v>
      </c>
      <c r="E491" s="54">
        <v>0</v>
      </c>
      <c r="F491" s="54">
        <v>0</v>
      </c>
      <c r="G491" s="54">
        <v>0</v>
      </c>
      <c r="H491" s="54">
        <v>0</v>
      </c>
      <c r="I491" s="54">
        <v>0</v>
      </c>
      <c r="J491" s="54">
        <v>1</v>
      </c>
      <c r="K491" s="54">
        <v>0</v>
      </c>
      <c r="L491" s="54">
        <v>3</v>
      </c>
      <c r="M491" s="54">
        <v>7</v>
      </c>
      <c r="N491" s="54">
        <v>8</v>
      </c>
      <c r="O491" s="54">
        <v>4</v>
      </c>
      <c r="P491" s="54">
        <v>0</v>
      </c>
      <c r="Q491" s="54">
        <v>0</v>
      </c>
      <c r="R491" s="54">
        <v>0</v>
      </c>
      <c r="S491" s="54">
        <v>23</v>
      </c>
    </row>
    <row r="492" spans="1:19" x14ac:dyDescent="0.25">
      <c r="B492" s="54" t="s">
        <v>4</v>
      </c>
      <c r="C492" s="54">
        <v>0</v>
      </c>
      <c r="D492" s="54">
        <v>0</v>
      </c>
      <c r="E492" s="54">
        <v>0</v>
      </c>
      <c r="F492" s="54">
        <v>0</v>
      </c>
      <c r="G492" s="54">
        <v>1</v>
      </c>
      <c r="H492" s="54">
        <v>0</v>
      </c>
      <c r="I492" s="54">
        <v>2</v>
      </c>
      <c r="J492" s="54">
        <v>11</v>
      </c>
      <c r="K492" s="54">
        <v>1</v>
      </c>
      <c r="L492" s="54">
        <v>4</v>
      </c>
      <c r="M492" s="54">
        <v>2</v>
      </c>
      <c r="N492" s="54">
        <v>0</v>
      </c>
      <c r="O492" s="54">
        <v>1</v>
      </c>
      <c r="P492" s="54">
        <v>1</v>
      </c>
      <c r="Q492" s="54">
        <v>0</v>
      </c>
      <c r="R492" s="54">
        <v>0</v>
      </c>
      <c r="S492" s="54">
        <v>23</v>
      </c>
    </row>
    <row r="493" spans="1:19" x14ac:dyDescent="0.25">
      <c r="B493" s="54" t="s">
        <v>5</v>
      </c>
      <c r="C493" s="54">
        <v>0</v>
      </c>
      <c r="D493" s="54">
        <v>0</v>
      </c>
      <c r="E493" s="54">
        <v>0</v>
      </c>
      <c r="F493" s="54">
        <v>0</v>
      </c>
      <c r="G493" s="54">
        <v>1</v>
      </c>
      <c r="H493" s="54">
        <v>0</v>
      </c>
      <c r="I493" s="54">
        <v>1</v>
      </c>
      <c r="J493" s="54">
        <v>5</v>
      </c>
      <c r="K493" s="54">
        <v>5</v>
      </c>
      <c r="L493" s="54">
        <v>6</v>
      </c>
      <c r="M493" s="54">
        <v>3</v>
      </c>
      <c r="N493" s="54">
        <v>1</v>
      </c>
      <c r="O493" s="54">
        <v>1</v>
      </c>
      <c r="P493" s="54">
        <v>0</v>
      </c>
      <c r="Q493" s="54">
        <v>0</v>
      </c>
      <c r="R493" s="54">
        <v>0</v>
      </c>
      <c r="S493" s="54">
        <v>23</v>
      </c>
    </row>
    <row r="494" spans="1:19" x14ac:dyDescent="0.25">
      <c r="B494" s="54" t="s">
        <v>6</v>
      </c>
      <c r="C494" s="54">
        <v>0</v>
      </c>
      <c r="D494" s="54">
        <v>0</v>
      </c>
      <c r="E494" s="54">
        <v>0</v>
      </c>
      <c r="F494" s="54">
        <v>15</v>
      </c>
      <c r="G494" s="54">
        <v>0</v>
      </c>
      <c r="H494" s="54">
        <v>5</v>
      </c>
      <c r="I494" s="54">
        <v>1</v>
      </c>
      <c r="J494" s="54">
        <v>0</v>
      </c>
      <c r="K494" s="54">
        <v>0</v>
      </c>
      <c r="L494" s="54">
        <v>0</v>
      </c>
      <c r="M494" s="54">
        <v>1</v>
      </c>
      <c r="N494" s="54">
        <v>1</v>
      </c>
      <c r="O494" s="54">
        <v>0</v>
      </c>
      <c r="P494" s="54">
        <v>0</v>
      </c>
      <c r="Q494" s="54">
        <v>0</v>
      </c>
      <c r="R494" s="54">
        <v>0</v>
      </c>
      <c r="S494" s="54">
        <v>23</v>
      </c>
    </row>
    <row r="495" spans="1:19" x14ac:dyDescent="0.25">
      <c r="B495" s="54" t="s">
        <v>7</v>
      </c>
      <c r="C495" s="54">
        <v>0</v>
      </c>
      <c r="D495" s="54">
        <v>1</v>
      </c>
      <c r="E495" s="54">
        <v>0</v>
      </c>
      <c r="F495" s="54">
        <v>4</v>
      </c>
      <c r="G495" s="54">
        <v>4</v>
      </c>
      <c r="H495" s="54">
        <v>3</v>
      </c>
      <c r="I495" s="54">
        <v>2</v>
      </c>
      <c r="J495" s="54">
        <v>3</v>
      </c>
      <c r="K495" s="54">
        <v>2</v>
      </c>
      <c r="L495" s="54">
        <v>2</v>
      </c>
      <c r="M495" s="54">
        <v>2</v>
      </c>
      <c r="N495" s="54">
        <v>0</v>
      </c>
      <c r="O495" s="54">
        <v>0</v>
      </c>
      <c r="P495" s="54">
        <v>0</v>
      </c>
      <c r="Q495" s="54">
        <v>0</v>
      </c>
      <c r="R495" s="54">
        <v>0</v>
      </c>
      <c r="S495" s="54">
        <v>23</v>
      </c>
    </row>
    <row r="496" spans="1:19" x14ac:dyDescent="0.25">
      <c r="B496" s="54" t="s">
        <v>8</v>
      </c>
      <c r="C496" s="54">
        <v>0</v>
      </c>
      <c r="D496" s="54">
        <v>0</v>
      </c>
      <c r="E496" s="54">
        <v>0</v>
      </c>
      <c r="F496" s="54">
        <v>1</v>
      </c>
      <c r="G496" s="54">
        <v>0</v>
      </c>
      <c r="H496" s="54">
        <v>4</v>
      </c>
      <c r="I496" s="54">
        <v>7</v>
      </c>
      <c r="J496" s="54">
        <v>4</v>
      </c>
      <c r="K496" s="54">
        <v>1</v>
      </c>
      <c r="L496" s="54">
        <v>4</v>
      </c>
      <c r="M496" s="54">
        <v>1</v>
      </c>
      <c r="N496" s="54">
        <v>0</v>
      </c>
      <c r="O496" s="54">
        <v>1</v>
      </c>
      <c r="P496" s="54">
        <v>0</v>
      </c>
      <c r="Q496" s="54">
        <v>0</v>
      </c>
      <c r="R496" s="54">
        <v>0</v>
      </c>
      <c r="S496" s="54">
        <v>23</v>
      </c>
    </row>
    <row r="497" spans="2:19" x14ac:dyDescent="0.25">
      <c r="B497" s="54" t="s">
        <v>9</v>
      </c>
      <c r="C497" s="54">
        <v>0</v>
      </c>
      <c r="D497" s="54">
        <v>0</v>
      </c>
      <c r="E497" s="54">
        <v>0</v>
      </c>
      <c r="F497" s="54">
        <v>0</v>
      </c>
      <c r="G497" s="54">
        <v>0</v>
      </c>
      <c r="H497" s="54">
        <v>0</v>
      </c>
      <c r="I497" s="54">
        <v>1</v>
      </c>
      <c r="J497" s="54">
        <v>1</v>
      </c>
      <c r="K497" s="54">
        <v>2</v>
      </c>
      <c r="L497" s="54">
        <v>6</v>
      </c>
      <c r="M497" s="54">
        <v>2</v>
      </c>
      <c r="N497" s="54">
        <v>5</v>
      </c>
      <c r="O497" s="54">
        <v>6</v>
      </c>
      <c r="P497" s="54">
        <v>0</v>
      </c>
      <c r="Q497" s="54">
        <v>0</v>
      </c>
      <c r="R497" s="54">
        <v>0</v>
      </c>
      <c r="S497" s="54">
        <v>23</v>
      </c>
    </row>
    <row r="498" spans="2:19" x14ac:dyDescent="0.25">
      <c r="B498" s="54" t="s">
        <v>10</v>
      </c>
      <c r="C498" s="54">
        <v>0</v>
      </c>
      <c r="D498" s="54">
        <v>0</v>
      </c>
      <c r="E498" s="54">
        <v>7</v>
      </c>
      <c r="F498" s="54">
        <v>0</v>
      </c>
      <c r="G498" s="54">
        <v>9</v>
      </c>
      <c r="H498" s="54">
        <v>5</v>
      </c>
      <c r="I498" s="54">
        <v>2</v>
      </c>
      <c r="J498" s="54">
        <v>0</v>
      </c>
      <c r="K498" s="54">
        <v>0</v>
      </c>
      <c r="L498" s="54">
        <v>0</v>
      </c>
      <c r="M498" s="54">
        <v>0</v>
      </c>
      <c r="N498" s="54">
        <v>0</v>
      </c>
      <c r="O498" s="54">
        <v>0</v>
      </c>
      <c r="P498" s="54">
        <v>0</v>
      </c>
      <c r="Q498" s="54">
        <v>0</v>
      </c>
      <c r="R498" s="54">
        <v>0</v>
      </c>
      <c r="S498" s="54">
        <v>23</v>
      </c>
    </row>
    <row r="499" spans="2:19" x14ac:dyDescent="0.25">
      <c r="B499" s="54" t="s">
        <v>11</v>
      </c>
      <c r="C499" s="54">
        <v>0</v>
      </c>
      <c r="D499" s="54">
        <v>0</v>
      </c>
      <c r="E499" s="54">
        <v>22</v>
      </c>
      <c r="F499" s="54">
        <v>0</v>
      </c>
      <c r="G499" s="54">
        <v>0</v>
      </c>
      <c r="H499" s="54">
        <v>0</v>
      </c>
      <c r="I499" s="54">
        <v>0</v>
      </c>
      <c r="J499" s="54">
        <v>1</v>
      </c>
      <c r="K499" s="54">
        <v>0</v>
      </c>
      <c r="L499" s="54">
        <v>0</v>
      </c>
      <c r="M499" s="54">
        <v>0</v>
      </c>
      <c r="N499" s="54">
        <v>0</v>
      </c>
      <c r="O499" s="54">
        <v>0</v>
      </c>
      <c r="P499" s="54">
        <v>0</v>
      </c>
      <c r="Q499" s="54">
        <v>0</v>
      </c>
      <c r="R499" s="54">
        <v>0</v>
      </c>
      <c r="S499" s="54">
        <v>23</v>
      </c>
    </row>
    <row r="500" spans="2:19" x14ac:dyDescent="0.25">
      <c r="B500" s="54" t="s">
        <v>12</v>
      </c>
      <c r="C500" s="54">
        <v>0</v>
      </c>
      <c r="D500" s="54">
        <v>0</v>
      </c>
      <c r="E500" s="54">
        <v>0</v>
      </c>
      <c r="F500" s="54">
        <v>0</v>
      </c>
      <c r="G500" s="54">
        <v>0</v>
      </c>
      <c r="H500" s="54">
        <v>1</v>
      </c>
      <c r="I500" s="54">
        <v>0</v>
      </c>
      <c r="J500" s="54">
        <v>0</v>
      </c>
      <c r="K500" s="54">
        <v>11</v>
      </c>
      <c r="L500" s="54">
        <v>9</v>
      </c>
      <c r="M500" s="54">
        <v>2</v>
      </c>
      <c r="N500" s="54">
        <v>0</v>
      </c>
      <c r="O500" s="54">
        <v>0</v>
      </c>
      <c r="P500" s="54">
        <v>0</v>
      </c>
      <c r="Q500" s="54">
        <v>0</v>
      </c>
      <c r="R500" s="54">
        <v>0</v>
      </c>
      <c r="S500" s="54">
        <v>23</v>
      </c>
    </row>
    <row r="501" spans="2:19" x14ac:dyDescent="0.25">
      <c r="B501" s="54" t="s">
        <v>13</v>
      </c>
      <c r="C501" s="54">
        <v>0</v>
      </c>
      <c r="D501" s="54">
        <v>0</v>
      </c>
      <c r="E501" s="54">
        <v>0</v>
      </c>
      <c r="F501" s="54">
        <v>0</v>
      </c>
      <c r="G501" s="54">
        <v>7</v>
      </c>
      <c r="H501" s="54">
        <v>0</v>
      </c>
      <c r="I501" s="54">
        <v>9</v>
      </c>
      <c r="J501" s="54">
        <v>7</v>
      </c>
      <c r="K501" s="54">
        <v>0</v>
      </c>
      <c r="L501" s="54">
        <v>0</v>
      </c>
      <c r="M501" s="54">
        <v>0</v>
      </c>
      <c r="N501" s="54">
        <v>0</v>
      </c>
      <c r="O501" s="54">
        <v>0</v>
      </c>
      <c r="P501" s="54">
        <v>0</v>
      </c>
      <c r="Q501" s="54">
        <v>0</v>
      </c>
      <c r="R501" s="54">
        <v>0</v>
      </c>
      <c r="S501" s="54">
        <v>23</v>
      </c>
    </row>
    <row r="502" spans="2:19" x14ac:dyDescent="0.25">
      <c r="B502" s="54" t="s">
        <v>14</v>
      </c>
      <c r="C502" s="54">
        <v>0</v>
      </c>
      <c r="D502" s="54">
        <v>0</v>
      </c>
      <c r="E502" s="54">
        <v>5</v>
      </c>
      <c r="F502" s="54">
        <v>0</v>
      </c>
      <c r="G502" s="54">
        <v>16</v>
      </c>
      <c r="H502" s="54">
        <v>2</v>
      </c>
      <c r="I502" s="54">
        <v>0</v>
      </c>
      <c r="J502" s="54">
        <v>0</v>
      </c>
      <c r="K502" s="54">
        <v>0</v>
      </c>
      <c r="L502" s="54">
        <v>0</v>
      </c>
      <c r="M502" s="54">
        <v>0</v>
      </c>
      <c r="N502" s="54">
        <v>0</v>
      </c>
      <c r="O502" s="54">
        <v>0</v>
      </c>
      <c r="P502" s="54">
        <v>0</v>
      </c>
      <c r="Q502" s="54">
        <v>0</v>
      </c>
      <c r="R502" s="54">
        <v>0</v>
      </c>
      <c r="S502" s="54">
        <v>23</v>
      </c>
    </row>
    <row r="503" spans="2:19" x14ac:dyDescent="0.25">
      <c r="B503" s="54" t="s">
        <v>15</v>
      </c>
      <c r="C503" s="54">
        <v>0</v>
      </c>
      <c r="D503" s="54">
        <v>0</v>
      </c>
      <c r="E503" s="54">
        <v>1</v>
      </c>
      <c r="F503" s="54">
        <v>0</v>
      </c>
      <c r="G503" s="54">
        <v>18</v>
      </c>
      <c r="H503" s="54">
        <v>3</v>
      </c>
      <c r="I503" s="54">
        <v>0</v>
      </c>
      <c r="J503" s="54">
        <v>0</v>
      </c>
      <c r="K503" s="54">
        <v>0</v>
      </c>
      <c r="L503" s="54">
        <v>0</v>
      </c>
      <c r="M503" s="54">
        <v>0</v>
      </c>
      <c r="N503" s="54">
        <v>0</v>
      </c>
      <c r="O503" s="54">
        <v>0</v>
      </c>
      <c r="P503" s="54">
        <v>0</v>
      </c>
      <c r="Q503" s="54">
        <v>0</v>
      </c>
      <c r="R503" s="54">
        <v>0</v>
      </c>
      <c r="S503" s="54">
        <v>22</v>
      </c>
    </row>
    <row r="504" spans="2:19" x14ac:dyDescent="0.25">
      <c r="B504" s="54" t="s">
        <v>16</v>
      </c>
      <c r="C504" s="54">
        <v>0</v>
      </c>
      <c r="D504" s="54">
        <v>0</v>
      </c>
      <c r="E504" s="54">
        <v>0</v>
      </c>
      <c r="F504" s="54">
        <v>0</v>
      </c>
      <c r="G504" s="54">
        <v>0</v>
      </c>
      <c r="H504" s="54">
        <v>0</v>
      </c>
      <c r="I504" s="54">
        <v>0</v>
      </c>
      <c r="J504" s="54">
        <v>0</v>
      </c>
      <c r="K504" s="54">
        <v>0</v>
      </c>
      <c r="L504" s="54">
        <v>5</v>
      </c>
      <c r="M504" s="54">
        <v>5</v>
      </c>
      <c r="N504" s="54">
        <v>7</v>
      </c>
      <c r="O504" s="54">
        <v>4</v>
      </c>
      <c r="P504" s="54">
        <v>1</v>
      </c>
      <c r="Q504" s="54">
        <v>1</v>
      </c>
      <c r="R504" s="54">
        <v>0</v>
      </c>
      <c r="S504" s="54">
        <v>23</v>
      </c>
    </row>
    <row r="505" spans="2:19" x14ac:dyDescent="0.25">
      <c r="B505" s="54" t="s">
        <v>17</v>
      </c>
      <c r="C505" s="54">
        <v>0</v>
      </c>
      <c r="D505" s="54">
        <v>0</v>
      </c>
      <c r="E505" s="54">
        <v>7</v>
      </c>
      <c r="F505" s="54">
        <v>0</v>
      </c>
      <c r="G505" s="54">
        <v>13</v>
      </c>
      <c r="H505" s="54">
        <v>3</v>
      </c>
      <c r="I505" s="54">
        <v>0</v>
      </c>
      <c r="J505" s="54">
        <v>0</v>
      </c>
      <c r="K505" s="54">
        <v>0</v>
      </c>
      <c r="L505" s="54">
        <v>0</v>
      </c>
      <c r="M505" s="54">
        <v>0</v>
      </c>
      <c r="N505" s="54">
        <v>0</v>
      </c>
      <c r="O505" s="54">
        <v>0</v>
      </c>
      <c r="P505" s="54">
        <v>0</v>
      </c>
      <c r="Q505" s="54">
        <v>0</v>
      </c>
      <c r="R505" s="54">
        <v>0</v>
      </c>
      <c r="S505" s="54">
        <v>23</v>
      </c>
    </row>
    <row r="506" spans="2:19" x14ac:dyDescent="0.25">
      <c r="B506" s="54" t="s">
        <v>18</v>
      </c>
      <c r="C506" s="54">
        <v>0</v>
      </c>
      <c r="D506" s="54">
        <v>22</v>
      </c>
      <c r="E506" s="54">
        <v>1</v>
      </c>
      <c r="F506" s="54">
        <v>0</v>
      </c>
      <c r="G506" s="54">
        <v>0</v>
      </c>
      <c r="H506" s="54">
        <v>0</v>
      </c>
      <c r="I506" s="54">
        <v>0</v>
      </c>
      <c r="J506" s="54">
        <v>0</v>
      </c>
      <c r="K506" s="54">
        <v>0</v>
      </c>
      <c r="L506" s="54">
        <v>0</v>
      </c>
      <c r="M506" s="54">
        <v>0</v>
      </c>
      <c r="N506" s="54">
        <v>0</v>
      </c>
      <c r="O506" s="54">
        <v>0</v>
      </c>
      <c r="P506" s="54">
        <v>0</v>
      </c>
      <c r="Q506" s="54">
        <v>0</v>
      </c>
      <c r="R506" s="54">
        <v>0</v>
      </c>
      <c r="S506" s="54">
        <v>23</v>
      </c>
    </row>
    <row r="507" spans="2:19" x14ac:dyDescent="0.25">
      <c r="B507" s="54" t="s">
        <v>19</v>
      </c>
      <c r="C507" s="54">
        <v>0</v>
      </c>
      <c r="D507" s="54">
        <v>21</v>
      </c>
      <c r="E507" s="54">
        <v>0</v>
      </c>
      <c r="F507" s="54">
        <v>2</v>
      </c>
      <c r="G507" s="54">
        <v>0</v>
      </c>
      <c r="H507" s="54">
        <v>0</v>
      </c>
      <c r="I507" s="54">
        <v>0</v>
      </c>
      <c r="J507" s="54">
        <v>0</v>
      </c>
      <c r="K507" s="54">
        <v>0</v>
      </c>
      <c r="L507" s="54">
        <v>0</v>
      </c>
      <c r="M507" s="54">
        <v>0</v>
      </c>
      <c r="N507" s="54">
        <v>0</v>
      </c>
      <c r="O507" s="54">
        <v>0</v>
      </c>
      <c r="P507" s="54">
        <v>0</v>
      </c>
      <c r="Q507" s="54">
        <v>0</v>
      </c>
      <c r="R507" s="54">
        <v>0</v>
      </c>
      <c r="S507" s="54">
        <v>23</v>
      </c>
    </row>
    <row r="508" spans="2:19" x14ac:dyDescent="0.25">
      <c r="B508" s="54" t="s">
        <v>20</v>
      </c>
      <c r="C508" s="54">
        <v>0</v>
      </c>
      <c r="D508" s="54">
        <v>0</v>
      </c>
      <c r="E508" s="54">
        <v>3</v>
      </c>
      <c r="F508" s="54">
        <v>19</v>
      </c>
      <c r="G508" s="54">
        <v>1</v>
      </c>
      <c r="H508" s="54">
        <v>0</v>
      </c>
      <c r="I508" s="54">
        <v>0</v>
      </c>
      <c r="J508" s="54">
        <v>0</v>
      </c>
      <c r="K508" s="54">
        <v>0</v>
      </c>
      <c r="L508" s="54">
        <v>0</v>
      </c>
      <c r="M508" s="54">
        <v>0</v>
      </c>
      <c r="N508" s="54">
        <v>0</v>
      </c>
      <c r="O508" s="54">
        <v>0</v>
      </c>
      <c r="P508" s="54">
        <v>0</v>
      </c>
      <c r="Q508" s="54">
        <v>0</v>
      </c>
      <c r="R508" s="54">
        <v>0</v>
      </c>
      <c r="S508" s="54">
        <v>23</v>
      </c>
    </row>
    <row r="509" spans="2:19" x14ac:dyDescent="0.25">
      <c r="B509" s="54" t="s">
        <v>21</v>
      </c>
      <c r="C509" s="54">
        <v>0</v>
      </c>
      <c r="D509" s="54">
        <v>0</v>
      </c>
      <c r="E509" s="54">
        <v>0</v>
      </c>
      <c r="F509" s="54">
        <v>0</v>
      </c>
      <c r="G509" s="54">
        <v>0</v>
      </c>
      <c r="H509" s="54">
        <v>1</v>
      </c>
      <c r="I509" s="54">
        <v>1</v>
      </c>
      <c r="J509" s="54">
        <v>9</v>
      </c>
      <c r="K509" s="54">
        <v>10</v>
      </c>
      <c r="L509" s="54">
        <v>1</v>
      </c>
      <c r="M509" s="54">
        <v>1</v>
      </c>
      <c r="N509" s="54">
        <v>0</v>
      </c>
      <c r="O509" s="54">
        <v>0</v>
      </c>
      <c r="P509" s="54">
        <v>0</v>
      </c>
      <c r="Q509" s="54">
        <v>0</v>
      </c>
      <c r="R509" s="54">
        <v>0</v>
      </c>
      <c r="S509" s="54">
        <v>23</v>
      </c>
    </row>
    <row r="510" spans="2:19" x14ac:dyDescent="0.25">
      <c r="B510" s="54" t="s">
        <v>22</v>
      </c>
      <c r="C510" s="54">
        <v>0</v>
      </c>
      <c r="D510" s="54">
        <v>0</v>
      </c>
      <c r="E510" s="54">
        <v>0</v>
      </c>
      <c r="F510" s="54">
        <v>11</v>
      </c>
      <c r="G510" s="54">
        <v>11</v>
      </c>
      <c r="H510" s="54">
        <v>1</v>
      </c>
      <c r="I510" s="54">
        <v>0</v>
      </c>
      <c r="J510" s="54">
        <v>0</v>
      </c>
      <c r="K510" s="54">
        <v>0</v>
      </c>
      <c r="L510" s="54">
        <v>0</v>
      </c>
      <c r="M510" s="54">
        <v>0</v>
      </c>
      <c r="N510" s="54">
        <v>0</v>
      </c>
      <c r="O510" s="54">
        <v>0</v>
      </c>
      <c r="P510" s="54">
        <v>0</v>
      </c>
      <c r="Q510" s="54">
        <v>0</v>
      </c>
      <c r="R510" s="54">
        <v>0</v>
      </c>
      <c r="S510" s="54">
        <v>23</v>
      </c>
    </row>
    <row r="511" spans="2:19" x14ac:dyDescent="0.25">
      <c r="B511" s="54" t="s">
        <v>90</v>
      </c>
      <c r="C511" s="54">
        <v>0</v>
      </c>
      <c r="D511" s="54">
        <v>0</v>
      </c>
      <c r="E511" s="54">
        <v>0</v>
      </c>
      <c r="F511" s="54">
        <v>0</v>
      </c>
      <c r="G511" s="54">
        <v>0</v>
      </c>
      <c r="H511" s="54">
        <v>2</v>
      </c>
      <c r="I511" s="54">
        <v>0</v>
      </c>
      <c r="J511" s="54">
        <v>7</v>
      </c>
      <c r="K511" s="54">
        <v>14</v>
      </c>
      <c r="L511" s="54">
        <v>0</v>
      </c>
      <c r="M511" s="54">
        <v>0</v>
      </c>
      <c r="N511" s="54">
        <v>0</v>
      </c>
      <c r="O511" s="54">
        <v>0</v>
      </c>
      <c r="P511" s="54">
        <v>0</v>
      </c>
      <c r="Q511" s="54">
        <v>0</v>
      </c>
      <c r="R511" s="54">
        <v>0</v>
      </c>
      <c r="S511" s="54">
        <v>23</v>
      </c>
    </row>
    <row r="512" spans="2:19" x14ac:dyDescent="0.25">
      <c r="B512" s="54" t="s">
        <v>177</v>
      </c>
      <c r="C512" s="54">
        <v>0</v>
      </c>
      <c r="D512" s="54">
        <v>1</v>
      </c>
      <c r="E512" s="54">
        <v>0</v>
      </c>
      <c r="F512" s="54">
        <v>5</v>
      </c>
      <c r="G512" s="54">
        <v>5</v>
      </c>
      <c r="H512" s="54">
        <v>3</v>
      </c>
      <c r="I512" s="54">
        <v>0</v>
      </c>
      <c r="J512" s="54">
        <v>0</v>
      </c>
      <c r="K512" s="54">
        <v>0</v>
      </c>
      <c r="L512" s="54">
        <v>2</v>
      </c>
      <c r="M512" s="54">
        <v>5</v>
      </c>
      <c r="N512" s="54">
        <v>0</v>
      </c>
      <c r="O512" s="54">
        <v>0</v>
      </c>
      <c r="P512" s="54">
        <v>0</v>
      </c>
      <c r="Q512" s="54">
        <v>0</v>
      </c>
      <c r="R512" s="54">
        <v>0</v>
      </c>
      <c r="S512" s="54">
        <v>21</v>
      </c>
    </row>
    <row r="513" spans="1:54" x14ac:dyDescent="0.25">
      <c r="B513" s="54" t="s">
        <v>96</v>
      </c>
      <c r="C513" s="54">
        <v>0</v>
      </c>
      <c r="D513" s="54">
        <v>0</v>
      </c>
      <c r="E513" s="54">
        <v>0</v>
      </c>
      <c r="F513" s="54">
        <v>8</v>
      </c>
      <c r="G513" s="54">
        <v>0</v>
      </c>
      <c r="H513" s="54">
        <v>12</v>
      </c>
      <c r="I513" s="54">
        <v>1</v>
      </c>
      <c r="J513" s="54">
        <v>1</v>
      </c>
      <c r="K513" s="54">
        <v>1</v>
      </c>
      <c r="L513" s="54">
        <v>0</v>
      </c>
      <c r="M513" s="54">
        <v>0</v>
      </c>
      <c r="N513" s="54">
        <v>0</v>
      </c>
      <c r="O513" s="54">
        <v>0</v>
      </c>
      <c r="P513" s="54">
        <v>0</v>
      </c>
      <c r="Q513" s="54">
        <v>0</v>
      </c>
      <c r="R513" s="54">
        <v>0</v>
      </c>
      <c r="S513" s="54">
        <v>23</v>
      </c>
    </row>
    <row r="514" spans="1:54" s="54" customFormat="1" x14ac:dyDescent="0.25">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row>
    <row r="515" spans="1:54" x14ac:dyDescent="0.25">
      <c r="A515" t="s">
        <v>130</v>
      </c>
    </row>
    <row r="516" spans="1:54" x14ac:dyDescent="0.25">
      <c r="B516" s="54" t="s">
        <v>0</v>
      </c>
      <c r="C516" s="54">
        <v>1.5625E-2</v>
      </c>
      <c r="D516" s="54">
        <v>3.125E-2</v>
      </c>
      <c r="E516" s="54">
        <v>6.25E-2</v>
      </c>
      <c r="F516" s="54">
        <v>0.125</v>
      </c>
      <c r="G516" s="54">
        <v>0.25</v>
      </c>
      <c r="H516" s="54">
        <v>0.5</v>
      </c>
      <c r="I516" s="54">
        <v>1</v>
      </c>
      <c r="J516" s="54">
        <v>2</v>
      </c>
      <c r="K516" s="54">
        <v>4</v>
      </c>
      <c r="L516" s="54">
        <v>8</v>
      </c>
      <c r="M516" s="54">
        <v>16</v>
      </c>
      <c r="N516" s="54">
        <v>32</v>
      </c>
      <c r="O516" s="54">
        <v>64</v>
      </c>
      <c r="P516" s="54">
        <v>128</v>
      </c>
      <c r="Q516" s="54">
        <v>256</v>
      </c>
      <c r="R516" s="54">
        <v>512</v>
      </c>
      <c r="S516" s="54" t="s">
        <v>1</v>
      </c>
    </row>
    <row r="517" spans="1:54" x14ac:dyDescent="0.25">
      <c r="B517" s="54" t="s">
        <v>19</v>
      </c>
      <c r="C517" s="54">
        <v>0</v>
      </c>
      <c r="D517" s="54">
        <v>1</v>
      </c>
      <c r="E517" s="54">
        <v>1</v>
      </c>
      <c r="F517" s="54">
        <v>0</v>
      </c>
      <c r="G517" s="54">
        <v>0</v>
      </c>
      <c r="H517" s="54">
        <v>0</v>
      </c>
      <c r="I517" s="54">
        <v>0</v>
      </c>
      <c r="J517" s="54">
        <v>0</v>
      </c>
      <c r="K517" s="54">
        <v>0</v>
      </c>
      <c r="L517" s="54">
        <v>0</v>
      </c>
      <c r="M517" s="54">
        <v>0</v>
      </c>
      <c r="N517" s="54">
        <v>0</v>
      </c>
      <c r="O517" s="54">
        <v>1</v>
      </c>
      <c r="P517" s="54">
        <v>0</v>
      </c>
      <c r="Q517" s="54">
        <v>0</v>
      </c>
      <c r="R517" s="54">
        <v>0</v>
      </c>
      <c r="S517" s="54">
        <v>3</v>
      </c>
    </row>
    <row r="518" spans="1:54" x14ac:dyDescent="0.25">
      <c r="B518" s="54" t="s">
        <v>33</v>
      </c>
      <c r="C518" s="54">
        <v>0</v>
      </c>
      <c r="D518" s="54">
        <v>1</v>
      </c>
      <c r="E518" s="54">
        <v>1</v>
      </c>
      <c r="F518" s="54">
        <v>1</v>
      </c>
      <c r="G518" s="54">
        <v>0</v>
      </c>
      <c r="H518" s="54">
        <v>0</v>
      </c>
      <c r="I518" s="54">
        <v>0</v>
      </c>
      <c r="J518" s="54">
        <v>0</v>
      </c>
      <c r="K518" s="54">
        <v>0</v>
      </c>
      <c r="L518" s="54">
        <v>0</v>
      </c>
      <c r="M518" s="54">
        <v>0</v>
      </c>
      <c r="N518" s="54">
        <v>0</v>
      </c>
      <c r="O518" s="54">
        <v>0</v>
      </c>
      <c r="P518" s="54">
        <v>0</v>
      </c>
      <c r="Q518" s="54">
        <v>0</v>
      </c>
      <c r="R518" s="54">
        <v>0</v>
      </c>
      <c r="S518" s="54">
        <v>3</v>
      </c>
    </row>
    <row r="519" spans="1:54" x14ac:dyDescent="0.25">
      <c r="B519" s="54" t="s">
        <v>25</v>
      </c>
      <c r="C519" s="54">
        <v>0</v>
      </c>
      <c r="D519" s="54">
        <v>0</v>
      </c>
      <c r="E519" s="54">
        <v>1</v>
      </c>
      <c r="F519" s="54">
        <v>0</v>
      </c>
      <c r="G519" s="54">
        <v>0</v>
      </c>
      <c r="H519" s="54">
        <v>0</v>
      </c>
      <c r="I519" s="54">
        <v>0</v>
      </c>
      <c r="J519" s="54">
        <v>0</v>
      </c>
      <c r="K519" s="54">
        <v>0</v>
      </c>
      <c r="L519" s="54">
        <v>0</v>
      </c>
      <c r="M519" s="54">
        <v>1</v>
      </c>
      <c r="N519" s="54">
        <v>0</v>
      </c>
      <c r="O519" s="54">
        <v>1</v>
      </c>
      <c r="P519" s="54">
        <v>0</v>
      </c>
      <c r="Q519" s="54">
        <v>0</v>
      </c>
      <c r="R519" s="54">
        <v>0</v>
      </c>
      <c r="S519" s="54">
        <v>3</v>
      </c>
    </row>
    <row r="520" spans="1:54" x14ac:dyDescent="0.25">
      <c r="B520" s="54" t="s">
        <v>131</v>
      </c>
      <c r="C520" s="54">
        <v>0</v>
      </c>
      <c r="D520" s="54">
        <v>3</v>
      </c>
      <c r="E520" s="54">
        <v>0</v>
      </c>
      <c r="F520" s="54">
        <v>0</v>
      </c>
      <c r="G520" s="54">
        <v>0</v>
      </c>
      <c r="H520" s="54">
        <v>0</v>
      </c>
      <c r="I520" s="54">
        <v>0</v>
      </c>
      <c r="J520" s="54">
        <v>0</v>
      </c>
      <c r="K520" s="54">
        <v>0</v>
      </c>
      <c r="L520" s="54">
        <v>0</v>
      </c>
      <c r="M520" s="54">
        <v>0</v>
      </c>
      <c r="N520" s="54">
        <v>0</v>
      </c>
      <c r="O520" s="54">
        <v>0</v>
      </c>
      <c r="P520" s="54">
        <v>0</v>
      </c>
      <c r="Q520" s="54">
        <v>0</v>
      </c>
      <c r="R520" s="54">
        <v>0</v>
      </c>
      <c r="S520" s="54">
        <v>3</v>
      </c>
    </row>
    <row r="521" spans="1:54" x14ac:dyDescent="0.25">
      <c r="B521" s="54" t="s">
        <v>132</v>
      </c>
      <c r="C521" s="54">
        <v>0</v>
      </c>
      <c r="D521" s="54">
        <v>2</v>
      </c>
      <c r="E521" s="54">
        <v>0</v>
      </c>
      <c r="F521" s="54">
        <v>0</v>
      </c>
      <c r="G521" s="54">
        <v>0</v>
      </c>
      <c r="H521" s="54">
        <v>0</v>
      </c>
      <c r="I521" s="54">
        <v>0</v>
      </c>
      <c r="J521" s="54">
        <v>0</v>
      </c>
      <c r="K521" s="54">
        <v>0</v>
      </c>
      <c r="L521" s="54">
        <v>0</v>
      </c>
      <c r="M521" s="54">
        <v>0</v>
      </c>
      <c r="N521" s="54">
        <v>1</v>
      </c>
      <c r="O521" s="54">
        <v>0</v>
      </c>
      <c r="P521" s="54">
        <v>0</v>
      </c>
      <c r="Q521" s="54">
        <v>0</v>
      </c>
      <c r="R521" s="54">
        <v>0</v>
      </c>
      <c r="S521" s="54">
        <v>3</v>
      </c>
    </row>
    <row r="522" spans="1:54" x14ac:dyDescent="0.25">
      <c r="B522" s="54" t="s">
        <v>133</v>
      </c>
      <c r="C522" s="54">
        <v>0</v>
      </c>
      <c r="D522" s="54">
        <v>3</v>
      </c>
      <c r="E522" s="54">
        <v>0</v>
      </c>
      <c r="F522" s="54">
        <v>0</v>
      </c>
      <c r="G522" s="54">
        <v>0</v>
      </c>
      <c r="H522" s="54">
        <v>0</v>
      </c>
      <c r="I522" s="54">
        <v>0</v>
      </c>
      <c r="J522" s="54">
        <v>0</v>
      </c>
      <c r="K522" s="54">
        <v>0</v>
      </c>
      <c r="L522" s="54">
        <v>0</v>
      </c>
      <c r="M522" s="54">
        <v>0</v>
      </c>
      <c r="N522" s="54">
        <v>0</v>
      </c>
      <c r="O522" s="54">
        <v>0</v>
      </c>
      <c r="P522" s="54">
        <v>0</v>
      </c>
      <c r="Q522" s="54">
        <v>0</v>
      </c>
      <c r="R522" s="54">
        <v>0</v>
      </c>
      <c r="S522" s="54">
        <v>3</v>
      </c>
    </row>
    <row r="524" spans="1:54" x14ac:dyDescent="0.25">
      <c r="A524" t="s">
        <v>42</v>
      </c>
    </row>
    <row r="525" spans="1:54" x14ac:dyDescent="0.25">
      <c r="B525" s="54" t="s">
        <v>0</v>
      </c>
      <c r="C525" s="54">
        <v>1.5625E-2</v>
      </c>
      <c r="D525" s="54">
        <v>3.125E-2</v>
      </c>
      <c r="E525" s="54">
        <v>6.25E-2</v>
      </c>
      <c r="F525" s="54">
        <v>0.125</v>
      </c>
      <c r="G525" s="54">
        <v>0.25</v>
      </c>
      <c r="H525" s="54">
        <v>0.5</v>
      </c>
      <c r="I525" s="54">
        <v>1</v>
      </c>
      <c r="J525" s="54">
        <v>2</v>
      </c>
      <c r="K525" s="54">
        <v>4</v>
      </c>
      <c r="L525" s="54">
        <v>8</v>
      </c>
      <c r="M525" s="54">
        <v>16</v>
      </c>
      <c r="N525" s="54">
        <v>32</v>
      </c>
      <c r="O525" s="54">
        <v>64</v>
      </c>
      <c r="P525" s="54">
        <v>128</v>
      </c>
      <c r="Q525" s="54">
        <v>256</v>
      </c>
      <c r="R525" s="54">
        <v>512</v>
      </c>
      <c r="S525" s="54" t="s">
        <v>1</v>
      </c>
    </row>
    <row r="526" spans="1:54" x14ac:dyDescent="0.25">
      <c r="B526" s="54" t="s">
        <v>2</v>
      </c>
      <c r="C526" s="54">
        <v>0</v>
      </c>
      <c r="D526" s="54">
        <v>0</v>
      </c>
      <c r="E526" s="54">
        <v>0</v>
      </c>
      <c r="F526" s="54">
        <v>1</v>
      </c>
      <c r="G526" s="54">
        <v>0</v>
      </c>
      <c r="H526" s="54">
        <v>1</v>
      </c>
      <c r="I526" s="54">
        <v>1</v>
      </c>
      <c r="J526" s="54">
        <v>3</v>
      </c>
      <c r="K526" s="54">
        <v>10</v>
      </c>
      <c r="L526" s="54">
        <v>19</v>
      </c>
      <c r="M526" s="54">
        <v>44</v>
      </c>
      <c r="N526" s="54">
        <v>131</v>
      </c>
      <c r="O526" s="54">
        <v>215</v>
      </c>
      <c r="P526" s="54">
        <v>0</v>
      </c>
      <c r="Q526" s="54">
        <v>0</v>
      </c>
      <c r="R526" s="54">
        <v>0</v>
      </c>
      <c r="S526" s="54">
        <v>425</v>
      </c>
    </row>
    <row r="527" spans="1:54" x14ac:dyDescent="0.25">
      <c r="B527" s="54" t="s">
        <v>3</v>
      </c>
      <c r="C527" s="54">
        <v>0</v>
      </c>
      <c r="D527" s="54">
        <v>0</v>
      </c>
      <c r="E527" s="54">
        <v>0</v>
      </c>
      <c r="F527" s="54">
        <v>5</v>
      </c>
      <c r="G527" s="54">
        <v>0</v>
      </c>
      <c r="H527" s="54">
        <v>13</v>
      </c>
      <c r="I527" s="54">
        <v>66</v>
      </c>
      <c r="J527" s="54">
        <v>50</v>
      </c>
      <c r="K527" s="54">
        <v>116</v>
      </c>
      <c r="L527" s="54">
        <v>70</v>
      </c>
      <c r="M527" s="54">
        <v>32</v>
      </c>
      <c r="N527" s="54">
        <v>7</v>
      </c>
      <c r="O527" s="54">
        <v>67</v>
      </c>
      <c r="P527" s="54">
        <v>0</v>
      </c>
      <c r="Q527" s="54">
        <v>0</v>
      </c>
      <c r="R527" s="54">
        <v>0</v>
      </c>
      <c r="S527" s="54">
        <v>426</v>
      </c>
    </row>
    <row r="528" spans="1:54" x14ac:dyDescent="0.25">
      <c r="B528" s="54" t="s">
        <v>4</v>
      </c>
      <c r="C528" s="54">
        <v>0</v>
      </c>
      <c r="D528" s="54">
        <v>0</v>
      </c>
      <c r="E528" s="54">
        <v>0</v>
      </c>
      <c r="F528" s="54">
        <v>0</v>
      </c>
      <c r="G528" s="54">
        <v>7</v>
      </c>
      <c r="H528" s="54">
        <v>0</v>
      </c>
      <c r="I528" s="54">
        <v>11</v>
      </c>
      <c r="J528" s="54">
        <v>35</v>
      </c>
      <c r="K528" s="54">
        <v>76</v>
      </c>
      <c r="L528" s="54">
        <v>166</v>
      </c>
      <c r="M528" s="54">
        <v>42</v>
      </c>
      <c r="N528" s="54">
        <v>18</v>
      </c>
      <c r="O528" s="54">
        <v>8</v>
      </c>
      <c r="P528" s="54">
        <v>62</v>
      </c>
      <c r="Q528" s="54">
        <v>0</v>
      </c>
      <c r="R528" s="54">
        <v>0</v>
      </c>
      <c r="S528" s="54">
        <v>425</v>
      </c>
    </row>
    <row r="529" spans="2:19" x14ac:dyDescent="0.25">
      <c r="B529" s="54" t="s">
        <v>5</v>
      </c>
      <c r="C529" s="54">
        <v>0</v>
      </c>
      <c r="D529" s="54">
        <v>0</v>
      </c>
      <c r="E529" s="54">
        <v>0</v>
      </c>
      <c r="F529" s="54">
        <v>0</v>
      </c>
      <c r="G529" s="54">
        <v>79</v>
      </c>
      <c r="H529" s="54">
        <v>1</v>
      </c>
      <c r="I529" s="54">
        <v>199</v>
      </c>
      <c r="J529" s="54">
        <v>71</v>
      </c>
      <c r="K529" s="54">
        <v>17</v>
      </c>
      <c r="L529" s="54">
        <v>8</v>
      </c>
      <c r="M529" s="54">
        <v>1</v>
      </c>
      <c r="N529" s="54">
        <v>1</v>
      </c>
      <c r="O529" s="54">
        <v>0</v>
      </c>
      <c r="P529" s="54">
        <v>49</v>
      </c>
      <c r="Q529" s="54">
        <v>0</v>
      </c>
      <c r="R529" s="54">
        <v>0</v>
      </c>
      <c r="S529" s="54">
        <v>426</v>
      </c>
    </row>
    <row r="530" spans="2:19" x14ac:dyDescent="0.25">
      <c r="B530" s="54" t="s">
        <v>6</v>
      </c>
      <c r="C530" s="54">
        <v>0</v>
      </c>
      <c r="D530" s="54">
        <v>0</v>
      </c>
      <c r="E530" s="54">
        <v>0</v>
      </c>
      <c r="F530" s="54">
        <v>329</v>
      </c>
      <c r="G530" s="54">
        <v>0</v>
      </c>
      <c r="H530" s="54">
        <v>30</v>
      </c>
      <c r="I530" s="54">
        <v>9</v>
      </c>
      <c r="J530" s="54">
        <v>5</v>
      </c>
      <c r="K530" s="54">
        <v>6</v>
      </c>
      <c r="L530" s="54">
        <v>7</v>
      </c>
      <c r="M530" s="54">
        <v>11</v>
      </c>
      <c r="N530" s="54">
        <v>28</v>
      </c>
      <c r="O530" s="54">
        <v>0</v>
      </c>
      <c r="P530" s="54">
        <v>0</v>
      </c>
      <c r="Q530" s="54">
        <v>0</v>
      </c>
      <c r="R530" s="54">
        <v>0</v>
      </c>
      <c r="S530" s="54">
        <v>425</v>
      </c>
    </row>
    <row r="531" spans="2:19" x14ac:dyDescent="0.25">
      <c r="B531" s="54" t="s">
        <v>7</v>
      </c>
      <c r="C531" s="54">
        <v>0</v>
      </c>
      <c r="D531" s="54">
        <v>334</v>
      </c>
      <c r="E531" s="54">
        <v>3</v>
      </c>
      <c r="F531" s="54">
        <v>28</v>
      </c>
      <c r="G531" s="54">
        <v>15</v>
      </c>
      <c r="H531" s="54">
        <v>10</v>
      </c>
      <c r="I531" s="54">
        <v>11</v>
      </c>
      <c r="J531" s="54">
        <v>11</v>
      </c>
      <c r="K531" s="54">
        <v>2</v>
      </c>
      <c r="L531" s="54">
        <v>6</v>
      </c>
      <c r="M531" s="54">
        <v>7</v>
      </c>
      <c r="N531" s="54">
        <v>0</v>
      </c>
      <c r="O531" s="54">
        <v>0</v>
      </c>
      <c r="P531" s="54">
        <v>0</v>
      </c>
      <c r="Q531" s="54">
        <v>0</v>
      </c>
      <c r="R531" s="54">
        <v>0</v>
      </c>
      <c r="S531" s="54">
        <v>427</v>
      </c>
    </row>
    <row r="532" spans="2:19" x14ac:dyDescent="0.25">
      <c r="B532" s="54" t="s">
        <v>8</v>
      </c>
      <c r="C532" s="54">
        <v>0</v>
      </c>
      <c r="D532" s="54">
        <v>0</v>
      </c>
      <c r="E532" s="54">
        <v>0</v>
      </c>
      <c r="F532" s="54">
        <v>371</v>
      </c>
      <c r="G532" s="54">
        <v>0</v>
      </c>
      <c r="H532" s="54">
        <v>29</v>
      </c>
      <c r="I532" s="54">
        <v>15</v>
      </c>
      <c r="J532" s="54">
        <v>4</v>
      </c>
      <c r="K532" s="54">
        <v>3</v>
      </c>
      <c r="L532" s="54">
        <v>1</v>
      </c>
      <c r="M532" s="54">
        <v>1</v>
      </c>
      <c r="N532" s="54">
        <v>1</v>
      </c>
      <c r="O532" s="54">
        <v>0</v>
      </c>
      <c r="P532" s="54">
        <v>0</v>
      </c>
      <c r="Q532" s="54">
        <v>0</v>
      </c>
      <c r="R532" s="54">
        <v>0</v>
      </c>
      <c r="S532" s="54">
        <v>425</v>
      </c>
    </row>
    <row r="533" spans="2:19" x14ac:dyDescent="0.25">
      <c r="B533" s="54" t="s">
        <v>9</v>
      </c>
      <c r="C533" s="54">
        <v>0</v>
      </c>
      <c r="D533" s="54">
        <v>0</v>
      </c>
      <c r="E533" s="54">
        <v>0</v>
      </c>
      <c r="F533" s="54">
        <v>4</v>
      </c>
      <c r="G533" s="54">
        <v>0</v>
      </c>
      <c r="H533" s="54">
        <v>13</v>
      </c>
      <c r="I533" s="54">
        <v>66</v>
      </c>
      <c r="J533" s="54">
        <v>142</v>
      </c>
      <c r="K533" s="54">
        <v>107</v>
      </c>
      <c r="L533" s="54">
        <v>27</v>
      </c>
      <c r="M533" s="54">
        <v>10</v>
      </c>
      <c r="N533" s="54">
        <v>6</v>
      </c>
      <c r="O533" s="54">
        <v>51</v>
      </c>
      <c r="P533" s="54">
        <v>0</v>
      </c>
      <c r="Q533" s="54">
        <v>0</v>
      </c>
      <c r="R533" s="54">
        <v>0</v>
      </c>
      <c r="S533" s="54">
        <v>426</v>
      </c>
    </row>
    <row r="534" spans="2:19" x14ac:dyDescent="0.25">
      <c r="B534" s="54" t="s">
        <v>10</v>
      </c>
      <c r="C534" s="54">
        <v>0</v>
      </c>
      <c r="D534" s="54">
        <v>0</v>
      </c>
      <c r="E534" s="54">
        <v>241</v>
      </c>
      <c r="F534" s="54">
        <v>0</v>
      </c>
      <c r="G534" s="54">
        <v>148</v>
      </c>
      <c r="H534" s="54">
        <v>30</v>
      </c>
      <c r="I534" s="54">
        <v>7</v>
      </c>
      <c r="J534" s="54">
        <v>1</v>
      </c>
      <c r="K534" s="54">
        <v>0</v>
      </c>
      <c r="L534" s="54">
        <v>0</v>
      </c>
      <c r="M534" s="54">
        <v>0</v>
      </c>
      <c r="N534" s="54">
        <v>0</v>
      </c>
      <c r="O534" s="54">
        <v>0</v>
      </c>
      <c r="P534" s="54">
        <v>0</v>
      </c>
      <c r="Q534" s="54">
        <v>0</v>
      </c>
      <c r="R534" s="54">
        <v>0</v>
      </c>
      <c r="S534" s="54">
        <v>427</v>
      </c>
    </row>
    <row r="535" spans="2:19" x14ac:dyDescent="0.25">
      <c r="B535" s="54" t="s">
        <v>11</v>
      </c>
      <c r="C535" s="54">
        <v>0</v>
      </c>
      <c r="D535" s="54">
        <v>0</v>
      </c>
      <c r="E535" s="54">
        <v>422</v>
      </c>
      <c r="F535" s="54">
        <v>0</v>
      </c>
      <c r="G535" s="54">
        <v>3</v>
      </c>
      <c r="H535" s="54">
        <v>1</v>
      </c>
      <c r="I535" s="54">
        <v>0</v>
      </c>
      <c r="J535" s="54">
        <v>0</v>
      </c>
      <c r="K535" s="54">
        <v>0</v>
      </c>
      <c r="L535" s="54">
        <v>0</v>
      </c>
      <c r="M535" s="54">
        <v>0</v>
      </c>
      <c r="N535" s="54">
        <v>0</v>
      </c>
      <c r="O535" s="54">
        <v>0</v>
      </c>
      <c r="P535" s="54">
        <v>0</v>
      </c>
      <c r="Q535" s="54">
        <v>0</v>
      </c>
      <c r="R535" s="54">
        <v>0</v>
      </c>
      <c r="S535" s="54">
        <v>426</v>
      </c>
    </row>
    <row r="536" spans="2:19" x14ac:dyDescent="0.25">
      <c r="B536" s="54" t="s">
        <v>12</v>
      </c>
      <c r="C536" s="54">
        <v>0</v>
      </c>
      <c r="D536" s="54">
        <v>2</v>
      </c>
      <c r="E536" s="54">
        <v>0</v>
      </c>
      <c r="F536" s="54">
        <v>12</v>
      </c>
      <c r="G536" s="54">
        <v>226</v>
      </c>
      <c r="H536" s="54">
        <v>118</v>
      </c>
      <c r="I536" s="54">
        <v>21</v>
      </c>
      <c r="J536" s="54">
        <v>12</v>
      </c>
      <c r="K536" s="54">
        <v>5</v>
      </c>
      <c r="L536" s="54">
        <v>3</v>
      </c>
      <c r="M536" s="54">
        <v>7</v>
      </c>
      <c r="N536" s="54">
        <v>0</v>
      </c>
      <c r="O536" s="54">
        <v>0</v>
      </c>
      <c r="P536" s="54">
        <v>0</v>
      </c>
      <c r="Q536" s="54">
        <v>0</v>
      </c>
      <c r="R536" s="54">
        <v>0</v>
      </c>
      <c r="S536" s="54">
        <v>406</v>
      </c>
    </row>
    <row r="537" spans="2:19" x14ac:dyDescent="0.25">
      <c r="B537" s="54" t="s">
        <v>13</v>
      </c>
      <c r="C537" s="54">
        <v>0</v>
      </c>
      <c r="D537" s="54">
        <v>0</v>
      </c>
      <c r="E537" s="54">
        <v>0</v>
      </c>
      <c r="F537" s="54">
        <v>0</v>
      </c>
      <c r="G537" s="54">
        <v>94</v>
      </c>
      <c r="H537" s="54">
        <v>0</v>
      </c>
      <c r="I537" s="54">
        <v>258</v>
      </c>
      <c r="J537" s="54">
        <v>45</v>
      </c>
      <c r="K537" s="54">
        <v>7</v>
      </c>
      <c r="L537" s="54">
        <v>2</v>
      </c>
      <c r="M537" s="54">
        <v>6</v>
      </c>
      <c r="N537" s="54">
        <v>0</v>
      </c>
      <c r="O537" s="54">
        <v>0</v>
      </c>
      <c r="P537" s="54">
        <v>0</v>
      </c>
      <c r="Q537" s="54">
        <v>0</v>
      </c>
      <c r="R537" s="54">
        <v>0</v>
      </c>
      <c r="S537" s="54">
        <v>412</v>
      </c>
    </row>
    <row r="538" spans="2:19" x14ac:dyDescent="0.25">
      <c r="B538" s="54" t="s">
        <v>14</v>
      </c>
      <c r="C538" s="54">
        <v>0</v>
      </c>
      <c r="D538" s="54">
        <v>0</v>
      </c>
      <c r="E538" s="54">
        <v>33</v>
      </c>
      <c r="F538" s="54">
        <v>0</v>
      </c>
      <c r="G538" s="54">
        <v>311</v>
      </c>
      <c r="H538" s="54">
        <v>53</v>
      </c>
      <c r="I538" s="54">
        <v>4</v>
      </c>
      <c r="J538" s="54">
        <v>3</v>
      </c>
      <c r="K538" s="54">
        <v>4</v>
      </c>
      <c r="L538" s="54">
        <v>2</v>
      </c>
      <c r="M538" s="54">
        <v>3</v>
      </c>
      <c r="N538" s="54">
        <v>0</v>
      </c>
      <c r="O538" s="54">
        <v>0</v>
      </c>
      <c r="P538" s="54">
        <v>0</v>
      </c>
      <c r="Q538" s="54">
        <v>0</v>
      </c>
      <c r="R538" s="54">
        <v>0</v>
      </c>
      <c r="S538" s="54">
        <v>413</v>
      </c>
    </row>
    <row r="539" spans="2:19" x14ac:dyDescent="0.25">
      <c r="B539" s="54" t="s">
        <v>15</v>
      </c>
      <c r="C539" s="54">
        <v>0</v>
      </c>
      <c r="D539" s="54">
        <v>0</v>
      </c>
      <c r="E539" s="54">
        <v>10</v>
      </c>
      <c r="F539" s="54">
        <v>0</v>
      </c>
      <c r="G539" s="54">
        <v>294</v>
      </c>
      <c r="H539" s="54">
        <v>64</v>
      </c>
      <c r="I539" s="54">
        <v>8</v>
      </c>
      <c r="J539" s="54">
        <v>5</v>
      </c>
      <c r="K539" s="54">
        <v>3</v>
      </c>
      <c r="L539" s="54">
        <v>1</v>
      </c>
      <c r="M539" s="54">
        <v>0</v>
      </c>
      <c r="N539" s="54">
        <v>0</v>
      </c>
      <c r="O539" s="54">
        <v>0</v>
      </c>
      <c r="P539" s="54">
        <v>0</v>
      </c>
      <c r="Q539" s="54">
        <v>0</v>
      </c>
      <c r="R539" s="54">
        <v>0</v>
      </c>
      <c r="S539" s="54">
        <v>385</v>
      </c>
    </row>
    <row r="540" spans="2:19" x14ac:dyDescent="0.25">
      <c r="B540" s="54" t="s">
        <v>16</v>
      </c>
      <c r="C540" s="54">
        <v>0</v>
      </c>
      <c r="D540" s="54">
        <v>0</v>
      </c>
      <c r="E540" s="54">
        <v>0</v>
      </c>
      <c r="F540" s="54">
        <v>0</v>
      </c>
      <c r="G540" s="54">
        <v>0</v>
      </c>
      <c r="H540" s="54">
        <v>18</v>
      </c>
      <c r="I540" s="54">
        <v>0</v>
      </c>
      <c r="J540" s="54">
        <v>21</v>
      </c>
      <c r="K540" s="54">
        <v>62</v>
      </c>
      <c r="L540" s="54">
        <v>102</v>
      </c>
      <c r="M540" s="54">
        <v>90</v>
      </c>
      <c r="N540" s="54">
        <v>62</v>
      </c>
      <c r="O540" s="54">
        <v>28</v>
      </c>
      <c r="P540" s="54">
        <v>24</v>
      </c>
      <c r="Q540" s="54">
        <v>19</v>
      </c>
      <c r="R540" s="54">
        <v>0</v>
      </c>
      <c r="S540" s="54">
        <v>426</v>
      </c>
    </row>
    <row r="541" spans="2:19" x14ac:dyDescent="0.25">
      <c r="B541" s="54" t="s">
        <v>17</v>
      </c>
      <c r="C541" s="54">
        <v>0</v>
      </c>
      <c r="D541" s="54">
        <v>1</v>
      </c>
      <c r="E541" s="54">
        <v>335</v>
      </c>
      <c r="F541" s="54">
        <v>0</v>
      </c>
      <c r="G541" s="54">
        <v>18</v>
      </c>
      <c r="H541" s="54">
        <v>11</v>
      </c>
      <c r="I541" s="54">
        <v>4</v>
      </c>
      <c r="J541" s="54">
        <v>3</v>
      </c>
      <c r="K541" s="54">
        <v>3</v>
      </c>
      <c r="L541" s="54">
        <v>8</v>
      </c>
      <c r="M541" s="54">
        <v>16</v>
      </c>
      <c r="N541" s="54">
        <v>26</v>
      </c>
      <c r="O541" s="54">
        <v>0</v>
      </c>
      <c r="P541" s="54">
        <v>0</v>
      </c>
      <c r="Q541" s="54">
        <v>0</v>
      </c>
      <c r="R541" s="54">
        <v>0</v>
      </c>
      <c r="S541" s="54">
        <v>425</v>
      </c>
    </row>
    <row r="542" spans="2:19" x14ac:dyDescent="0.25">
      <c r="B542" s="54" t="s">
        <v>18</v>
      </c>
      <c r="C542" s="54">
        <v>0</v>
      </c>
      <c r="D542" s="54">
        <v>334</v>
      </c>
      <c r="E542" s="54">
        <v>43</v>
      </c>
      <c r="F542" s="54">
        <v>18</v>
      </c>
      <c r="G542" s="54">
        <v>17</v>
      </c>
      <c r="H542" s="54">
        <v>8</v>
      </c>
      <c r="I542" s="54">
        <v>1</v>
      </c>
      <c r="J542" s="54">
        <v>4</v>
      </c>
      <c r="K542" s="54">
        <v>2</v>
      </c>
      <c r="L542" s="54">
        <v>0</v>
      </c>
      <c r="M542" s="54">
        <v>0</v>
      </c>
      <c r="N542" s="54">
        <v>0</v>
      </c>
      <c r="O542" s="54">
        <v>0</v>
      </c>
      <c r="P542" s="54">
        <v>0</v>
      </c>
      <c r="Q542" s="54">
        <v>0</v>
      </c>
      <c r="R542" s="54">
        <v>0</v>
      </c>
      <c r="S542" s="54">
        <v>427</v>
      </c>
    </row>
    <row r="543" spans="2:19" x14ac:dyDescent="0.25">
      <c r="B543" s="54" t="s">
        <v>19</v>
      </c>
      <c r="C543" s="54">
        <v>0</v>
      </c>
      <c r="D543" s="54">
        <v>1</v>
      </c>
      <c r="E543" s="54">
        <v>358</v>
      </c>
      <c r="F543" s="54">
        <v>24</v>
      </c>
      <c r="G543" s="54">
        <v>21</v>
      </c>
      <c r="H543" s="54">
        <v>12</v>
      </c>
      <c r="I543" s="54">
        <v>4</v>
      </c>
      <c r="J543" s="54">
        <v>4</v>
      </c>
      <c r="K543" s="54">
        <v>2</v>
      </c>
      <c r="L543" s="54">
        <v>0</v>
      </c>
      <c r="M543" s="54">
        <v>0</v>
      </c>
      <c r="N543" s="54">
        <v>0</v>
      </c>
      <c r="O543" s="54">
        <v>0</v>
      </c>
      <c r="P543" s="54">
        <v>0</v>
      </c>
      <c r="Q543" s="54">
        <v>0</v>
      </c>
      <c r="R543" s="54">
        <v>0</v>
      </c>
      <c r="S543" s="54">
        <v>426</v>
      </c>
    </row>
    <row r="544" spans="2:19" x14ac:dyDescent="0.25">
      <c r="B544" s="54" t="s">
        <v>20</v>
      </c>
      <c r="C544" s="54">
        <v>0</v>
      </c>
      <c r="D544" s="54">
        <v>0</v>
      </c>
      <c r="E544" s="54">
        <v>34</v>
      </c>
      <c r="F544" s="54">
        <v>323</v>
      </c>
      <c r="G544" s="54">
        <v>27</v>
      </c>
      <c r="H544" s="54">
        <v>19</v>
      </c>
      <c r="I544" s="54">
        <v>17</v>
      </c>
      <c r="J544" s="54">
        <v>2</v>
      </c>
      <c r="K544" s="54">
        <v>3</v>
      </c>
      <c r="L544" s="54">
        <v>1</v>
      </c>
      <c r="M544" s="54">
        <v>0</v>
      </c>
      <c r="N544" s="54">
        <v>0</v>
      </c>
      <c r="O544" s="54">
        <v>0</v>
      </c>
      <c r="P544" s="54">
        <v>0</v>
      </c>
      <c r="Q544" s="54">
        <v>0</v>
      </c>
      <c r="R544" s="54">
        <v>0</v>
      </c>
      <c r="S544" s="54">
        <v>426</v>
      </c>
    </row>
    <row r="545" spans="1:54" x14ac:dyDescent="0.25">
      <c r="B545" s="54" t="s">
        <v>21</v>
      </c>
      <c r="C545" s="54">
        <v>0</v>
      </c>
      <c r="D545" s="54">
        <v>0</v>
      </c>
      <c r="E545" s="54">
        <v>0</v>
      </c>
      <c r="F545" s="54">
        <v>0</v>
      </c>
      <c r="G545" s="54">
        <v>1</v>
      </c>
      <c r="H545" s="54">
        <v>95</v>
      </c>
      <c r="I545" s="54">
        <v>263</v>
      </c>
      <c r="J545" s="54">
        <v>33</v>
      </c>
      <c r="K545" s="54">
        <v>17</v>
      </c>
      <c r="L545" s="54">
        <v>13</v>
      </c>
      <c r="M545" s="54">
        <v>4</v>
      </c>
      <c r="N545" s="54">
        <v>0</v>
      </c>
      <c r="O545" s="54">
        <v>0</v>
      </c>
      <c r="P545" s="54">
        <v>0</v>
      </c>
      <c r="Q545" s="54">
        <v>0</v>
      </c>
      <c r="R545" s="54">
        <v>0</v>
      </c>
      <c r="S545" s="54">
        <v>426</v>
      </c>
    </row>
    <row r="546" spans="1:54" x14ac:dyDescent="0.25">
      <c r="B546" s="54" t="s">
        <v>22</v>
      </c>
      <c r="C546" s="54">
        <v>0</v>
      </c>
      <c r="D546" s="54">
        <v>40</v>
      </c>
      <c r="E546" s="54">
        <v>0</v>
      </c>
      <c r="F546" s="54">
        <v>282</v>
      </c>
      <c r="G546" s="54">
        <v>66</v>
      </c>
      <c r="H546" s="54">
        <v>26</v>
      </c>
      <c r="I546" s="54">
        <v>8</v>
      </c>
      <c r="J546" s="54">
        <v>2</v>
      </c>
      <c r="K546" s="54">
        <v>2</v>
      </c>
      <c r="L546" s="54">
        <v>0</v>
      </c>
      <c r="M546" s="54">
        <v>0</v>
      </c>
      <c r="N546" s="54">
        <v>0</v>
      </c>
      <c r="O546" s="54">
        <v>0</v>
      </c>
      <c r="P546" s="54">
        <v>0</v>
      </c>
      <c r="Q546" s="54">
        <v>0</v>
      </c>
      <c r="R546" s="54">
        <v>0</v>
      </c>
      <c r="S546" s="54">
        <v>426</v>
      </c>
    </row>
    <row r="547" spans="1:54" x14ac:dyDescent="0.25">
      <c r="B547" s="54" t="s">
        <v>90</v>
      </c>
      <c r="C547" s="54">
        <v>0</v>
      </c>
      <c r="D547" s="54">
        <v>0</v>
      </c>
      <c r="E547" s="54">
        <v>0</v>
      </c>
      <c r="F547" s="54">
        <v>0</v>
      </c>
      <c r="G547" s="54">
        <v>0</v>
      </c>
      <c r="H547" s="54">
        <v>1</v>
      </c>
      <c r="I547" s="54">
        <v>0</v>
      </c>
      <c r="J547" s="54">
        <v>22</v>
      </c>
      <c r="K547" s="54">
        <v>267</v>
      </c>
      <c r="L547" s="54">
        <v>127</v>
      </c>
      <c r="M547" s="54">
        <v>8</v>
      </c>
      <c r="N547" s="54">
        <v>0</v>
      </c>
      <c r="O547" s="54">
        <v>0</v>
      </c>
      <c r="P547" s="54">
        <v>0</v>
      </c>
      <c r="Q547" s="54">
        <v>0</v>
      </c>
      <c r="R547" s="54">
        <v>0</v>
      </c>
      <c r="S547" s="54">
        <v>425</v>
      </c>
    </row>
    <row r="548" spans="1:54" x14ac:dyDescent="0.25">
      <c r="B548" s="54" t="s">
        <v>177</v>
      </c>
      <c r="C548" s="54">
        <v>0</v>
      </c>
      <c r="D548" s="54">
        <v>2</v>
      </c>
      <c r="E548" s="54">
        <v>0</v>
      </c>
      <c r="F548" s="54">
        <v>40</v>
      </c>
      <c r="G548" s="54">
        <v>80</v>
      </c>
      <c r="H548" s="54">
        <v>42</v>
      </c>
      <c r="I548" s="54">
        <v>13</v>
      </c>
      <c r="J548" s="54">
        <v>11</v>
      </c>
      <c r="K548" s="54">
        <v>11</v>
      </c>
      <c r="L548" s="54">
        <v>20</v>
      </c>
      <c r="M548" s="54">
        <v>194</v>
      </c>
      <c r="N548" s="54">
        <v>0</v>
      </c>
      <c r="O548" s="54">
        <v>0</v>
      </c>
      <c r="P548" s="54">
        <v>0</v>
      </c>
      <c r="Q548" s="54">
        <v>0</v>
      </c>
      <c r="R548" s="54">
        <v>0</v>
      </c>
      <c r="S548" s="54">
        <v>413</v>
      </c>
    </row>
    <row r="549" spans="1:54" x14ac:dyDescent="0.25">
      <c r="B549" s="54" t="s">
        <v>96</v>
      </c>
      <c r="C549" s="54">
        <v>0</v>
      </c>
      <c r="D549" s="54">
        <v>0</v>
      </c>
      <c r="E549" s="54">
        <v>1</v>
      </c>
      <c r="F549" s="54">
        <v>406</v>
      </c>
      <c r="G549" s="54">
        <v>0</v>
      </c>
      <c r="H549" s="54">
        <v>12</v>
      </c>
      <c r="I549" s="54">
        <v>1</v>
      </c>
      <c r="J549" s="54">
        <v>3</v>
      </c>
      <c r="K549" s="54">
        <v>2</v>
      </c>
      <c r="L549" s="54">
        <v>0</v>
      </c>
      <c r="M549" s="54">
        <v>0</v>
      </c>
      <c r="N549" s="54">
        <v>0</v>
      </c>
      <c r="O549" s="54">
        <v>0</v>
      </c>
      <c r="P549" s="54">
        <v>0</v>
      </c>
      <c r="Q549" s="54">
        <v>0</v>
      </c>
      <c r="R549" s="54">
        <v>0</v>
      </c>
      <c r="S549" s="54">
        <v>425</v>
      </c>
    </row>
    <row r="550" spans="1:54" s="54" customFormat="1" x14ac:dyDescent="0.25">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row>
    <row r="551" spans="1:54" x14ac:dyDescent="0.25">
      <c r="A551" t="s">
        <v>134</v>
      </c>
    </row>
    <row r="552" spans="1:54" x14ac:dyDescent="0.25">
      <c r="B552" s="54" t="s">
        <v>0</v>
      </c>
      <c r="C552" s="54">
        <v>1.5625E-2</v>
      </c>
      <c r="D552" s="54">
        <v>3.125E-2</v>
      </c>
      <c r="E552" s="54">
        <v>6.25E-2</v>
      </c>
      <c r="F552" s="54">
        <v>0.125</v>
      </c>
      <c r="G552" s="54">
        <v>0.25</v>
      </c>
      <c r="H552" s="54">
        <v>0.5</v>
      </c>
      <c r="I552" s="54">
        <v>1</v>
      </c>
      <c r="J552" s="54">
        <v>2</v>
      </c>
      <c r="K552" s="54">
        <v>4</v>
      </c>
      <c r="L552" s="54">
        <v>8</v>
      </c>
      <c r="M552" s="54">
        <v>16</v>
      </c>
      <c r="N552" s="54">
        <v>32</v>
      </c>
      <c r="O552" s="54">
        <v>64</v>
      </c>
      <c r="P552" s="54">
        <v>128</v>
      </c>
      <c r="Q552" s="54">
        <v>256</v>
      </c>
      <c r="R552" s="54">
        <v>512</v>
      </c>
      <c r="S552" s="54" t="s">
        <v>1</v>
      </c>
    </row>
    <row r="553" spans="1:54" x14ac:dyDescent="0.25">
      <c r="B553" s="54" t="s">
        <v>2</v>
      </c>
      <c r="C553" s="54">
        <v>0</v>
      </c>
      <c r="D553" s="54">
        <v>0</v>
      </c>
      <c r="E553" s="54">
        <v>0</v>
      </c>
      <c r="F553" s="54">
        <v>0</v>
      </c>
      <c r="G553" s="54">
        <v>0</v>
      </c>
      <c r="H553" s="54">
        <v>3</v>
      </c>
      <c r="I553" s="54">
        <v>4</v>
      </c>
      <c r="J553" s="54">
        <v>5</v>
      </c>
      <c r="K553" s="54">
        <v>7</v>
      </c>
      <c r="L553" s="54">
        <v>23</v>
      </c>
      <c r="M553" s="54">
        <v>197</v>
      </c>
      <c r="N553" s="54">
        <v>335</v>
      </c>
      <c r="O553" s="54">
        <v>456</v>
      </c>
      <c r="P553" s="54">
        <v>0</v>
      </c>
      <c r="Q553" s="54">
        <v>0</v>
      </c>
      <c r="R553" s="54">
        <v>0</v>
      </c>
      <c r="S553" s="54">
        <v>1030</v>
      </c>
    </row>
    <row r="554" spans="1:54" x14ac:dyDescent="0.25">
      <c r="B554" s="54" t="s">
        <v>3</v>
      </c>
      <c r="C554" s="54">
        <v>0</v>
      </c>
      <c r="D554" s="54">
        <v>0</v>
      </c>
      <c r="E554" s="54">
        <v>0</v>
      </c>
      <c r="F554" s="54">
        <v>12</v>
      </c>
      <c r="G554" s="54">
        <v>0</v>
      </c>
      <c r="H554" s="54">
        <v>43</v>
      </c>
      <c r="I554" s="54">
        <v>280</v>
      </c>
      <c r="J554" s="54">
        <v>294</v>
      </c>
      <c r="K554" s="54">
        <v>97</v>
      </c>
      <c r="L554" s="54">
        <v>55</v>
      </c>
      <c r="M554" s="54">
        <v>28</v>
      </c>
      <c r="N554" s="54">
        <v>27</v>
      </c>
      <c r="O554" s="54">
        <v>193</v>
      </c>
      <c r="P554" s="54">
        <v>0</v>
      </c>
      <c r="Q554" s="54">
        <v>0</v>
      </c>
      <c r="R554" s="54">
        <v>0</v>
      </c>
      <c r="S554" s="54">
        <v>1029</v>
      </c>
    </row>
    <row r="555" spans="1:54" x14ac:dyDescent="0.25">
      <c r="B555" s="54" t="s">
        <v>4</v>
      </c>
      <c r="C555" s="54">
        <v>0</v>
      </c>
      <c r="D555" s="54">
        <v>0</v>
      </c>
      <c r="E555" s="54">
        <v>0</v>
      </c>
      <c r="F555" s="54">
        <v>0</v>
      </c>
      <c r="G555" s="54">
        <v>8</v>
      </c>
      <c r="H555" s="54">
        <v>0</v>
      </c>
      <c r="I555" s="54">
        <v>17</v>
      </c>
      <c r="J555" s="54">
        <v>108</v>
      </c>
      <c r="K555" s="54">
        <v>324</v>
      </c>
      <c r="L555" s="54">
        <v>218</v>
      </c>
      <c r="M555" s="54">
        <v>68</v>
      </c>
      <c r="N555" s="54">
        <v>30</v>
      </c>
      <c r="O555" s="54">
        <v>37</v>
      </c>
      <c r="P555" s="54">
        <v>220</v>
      </c>
      <c r="Q555" s="54">
        <v>0</v>
      </c>
      <c r="R555" s="54">
        <v>0</v>
      </c>
      <c r="S555" s="54">
        <v>1030</v>
      </c>
    </row>
    <row r="556" spans="1:54" x14ac:dyDescent="0.25">
      <c r="B556" s="54" t="s">
        <v>5</v>
      </c>
      <c r="C556" s="54">
        <v>0</v>
      </c>
      <c r="D556" s="54">
        <v>0</v>
      </c>
      <c r="E556" s="54">
        <v>0</v>
      </c>
      <c r="F556" s="54">
        <v>0</v>
      </c>
      <c r="G556" s="54">
        <v>67</v>
      </c>
      <c r="H556" s="54">
        <v>0</v>
      </c>
      <c r="I556" s="54">
        <v>372</v>
      </c>
      <c r="J556" s="54">
        <v>355</v>
      </c>
      <c r="K556" s="54">
        <v>71</v>
      </c>
      <c r="L556" s="54">
        <v>85</v>
      </c>
      <c r="M556" s="54">
        <v>30</v>
      </c>
      <c r="N556" s="54">
        <v>7</v>
      </c>
      <c r="O556" s="54">
        <v>7</v>
      </c>
      <c r="P556" s="54">
        <v>36</v>
      </c>
      <c r="Q556" s="54">
        <v>0</v>
      </c>
      <c r="R556" s="54">
        <v>0</v>
      </c>
      <c r="S556" s="54">
        <v>1030</v>
      </c>
    </row>
    <row r="557" spans="1:54" x14ac:dyDescent="0.25">
      <c r="B557" s="54" t="s">
        <v>6</v>
      </c>
      <c r="C557" s="54">
        <v>0</v>
      </c>
      <c r="D557" s="54">
        <v>0</v>
      </c>
      <c r="E557" s="54">
        <v>0</v>
      </c>
      <c r="F557" s="54">
        <v>891</v>
      </c>
      <c r="G557" s="54">
        <v>0</v>
      </c>
      <c r="H557" s="54">
        <v>8</v>
      </c>
      <c r="I557" s="54">
        <v>12</v>
      </c>
      <c r="J557" s="54">
        <v>1</v>
      </c>
      <c r="K557" s="54">
        <v>5</v>
      </c>
      <c r="L557" s="54">
        <v>5</v>
      </c>
      <c r="M557" s="54">
        <v>17</v>
      </c>
      <c r="N557" s="54">
        <v>91</v>
      </c>
      <c r="O557" s="54">
        <v>0</v>
      </c>
      <c r="P557" s="54">
        <v>0</v>
      </c>
      <c r="Q557" s="54">
        <v>0</v>
      </c>
      <c r="R557" s="54">
        <v>0</v>
      </c>
      <c r="S557" s="54">
        <v>1030</v>
      </c>
    </row>
    <row r="558" spans="1:54" x14ac:dyDescent="0.25">
      <c r="B558" s="54" t="s">
        <v>7</v>
      </c>
      <c r="C558" s="54">
        <v>0</v>
      </c>
      <c r="D558" s="54">
        <v>786</v>
      </c>
      <c r="E558" s="54">
        <v>4</v>
      </c>
      <c r="F558" s="54">
        <v>58</v>
      </c>
      <c r="G558" s="54">
        <v>39</v>
      </c>
      <c r="H558" s="54">
        <v>11</v>
      </c>
      <c r="I558" s="54">
        <v>7</v>
      </c>
      <c r="J558" s="54">
        <v>7</v>
      </c>
      <c r="K558" s="54">
        <v>2</v>
      </c>
      <c r="L558" s="54">
        <v>3</v>
      </c>
      <c r="M558" s="54">
        <v>114</v>
      </c>
      <c r="N558" s="54">
        <v>0</v>
      </c>
      <c r="O558" s="54">
        <v>0</v>
      </c>
      <c r="P558" s="54">
        <v>0</v>
      </c>
      <c r="Q558" s="54">
        <v>0</v>
      </c>
      <c r="R558" s="54">
        <v>0</v>
      </c>
      <c r="S558" s="54">
        <v>1031</v>
      </c>
    </row>
    <row r="559" spans="1:54" x14ac:dyDescent="0.25">
      <c r="B559" s="54" t="s">
        <v>8</v>
      </c>
      <c r="C559" s="54">
        <v>0</v>
      </c>
      <c r="D559" s="54">
        <v>1</v>
      </c>
      <c r="E559" s="54">
        <v>0</v>
      </c>
      <c r="F559" s="54">
        <v>779</v>
      </c>
      <c r="G559" s="54">
        <v>0</v>
      </c>
      <c r="H559" s="54">
        <v>101</v>
      </c>
      <c r="I559" s="54">
        <v>27</v>
      </c>
      <c r="J559" s="54">
        <v>10</v>
      </c>
      <c r="K559" s="54">
        <v>10</v>
      </c>
      <c r="L559" s="54">
        <v>17</v>
      </c>
      <c r="M559" s="54">
        <v>37</v>
      </c>
      <c r="N559" s="54">
        <v>27</v>
      </c>
      <c r="O559" s="54">
        <v>20</v>
      </c>
      <c r="P559" s="54">
        <v>0</v>
      </c>
      <c r="Q559" s="54">
        <v>0</v>
      </c>
      <c r="R559" s="54">
        <v>0</v>
      </c>
      <c r="S559" s="54">
        <v>1029</v>
      </c>
    </row>
    <row r="560" spans="1:54" x14ac:dyDescent="0.25">
      <c r="B560" s="54" t="s">
        <v>9</v>
      </c>
      <c r="C560" s="54">
        <v>0</v>
      </c>
      <c r="D560" s="54">
        <v>0</v>
      </c>
      <c r="E560" s="54">
        <v>0</v>
      </c>
      <c r="F560" s="54">
        <v>8</v>
      </c>
      <c r="G560" s="54">
        <v>0</v>
      </c>
      <c r="H560" s="54">
        <v>23</v>
      </c>
      <c r="I560" s="54">
        <v>365</v>
      </c>
      <c r="J560" s="54">
        <v>305</v>
      </c>
      <c r="K560" s="54">
        <v>115</v>
      </c>
      <c r="L560" s="54">
        <v>41</v>
      </c>
      <c r="M560" s="54">
        <v>34</v>
      </c>
      <c r="N560" s="54">
        <v>12</v>
      </c>
      <c r="O560" s="54">
        <v>128</v>
      </c>
      <c r="P560" s="54">
        <v>0</v>
      </c>
      <c r="Q560" s="54">
        <v>0</v>
      </c>
      <c r="R560" s="54">
        <v>0</v>
      </c>
      <c r="S560" s="54">
        <v>1031</v>
      </c>
    </row>
    <row r="561" spans="2:19" x14ac:dyDescent="0.25">
      <c r="B561" s="54" t="s">
        <v>10</v>
      </c>
      <c r="C561" s="54">
        <v>0</v>
      </c>
      <c r="D561" s="54">
        <v>0</v>
      </c>
      <c r="E561" s="54">
        <v>594</v>
      </c>
      <c r="F561" s="54">
        <v>0</v>
      </c>
      <c r="G561" s="54">
        <v>324</v>
      </c>
      <c r="H561" s="54">
        <v>74</v>
      </c>
      <c r="I561" s="54">
        <v>26</v>
      </c>
      <c r="J561" s="54">
        <v>9</v>
      </c>
      <c r="K561" s="54">
        <v>1</v>
      </c>
      <c r="L561" s="54">
        <v>0</v>
      </c>
      <c r="M561" s="54">
        <v>2</v>
      </c>
      <c r="N561" s="54">
        <v>1</v>
      </c>
      <c r="O561" s="54">
        <v>0</v>
      </c>
      <c r="P561" s="54">
        <v>0</v>
      </c>
      <c r="Q561" s="54">
        <v>0</v>
      </c>
      <c r="R561" s="54">
        <v>0</v>
      </c>
      <c r="S561" s="54">
        <v>1031</v>
      </c>
    </row>
    <row r="562" spans="2:19" x14ac:dyDescent="0.25">
      <c r="B562" s="54" t="s">
        <v>11</v>
      </c>
      <c r="C562" s="54">
        <v>0</v>
      </c>
      <c r="D562" s="54">
        <v>0</v>
      </c>
      <c r="E562" s="54">
        <v>1011</v>
      </c>
      <c r="F562" s="54">
        <v>0</v>
      </c>
      <c r="G562" s="54">
        <v>13</v>
      </c>
      <c r="H562" s="54">
        <v>1</v>
      </c>
      <c r="I562" s="54">
        <v>2</v>
      </c>
      <c r="J562" s="54">
        <v>2</v>
      </c>
      <c r="K562" s="54">
        <v>0</v>
      </c>
      <c r="L562" s="54">
        <v>0</v>
      </c>
      <c r="M562" s="54">
        <v>1</v>
      </c>
      <c r="N562" s="54">
        <v>1</v>
      </c>
      <c r="O562" s="54">
        <v>0</v>
      </c>
      <c r="P562" s="54">
        <v>0</v>
      </c>
      <c r="Q562" s="54">
        <v>0</v>
      </c>
      <c r="R562" s="54">
        <v>0</v>
      </c>
      <c r="S562" s="54">
        <v>1031</v>
      </c>
    </row>
    <row r="563" spans="2:19" x14ac:dyDescent="0.25">
      <c r="B563" s="54" t="s">
        <v>12</v>
      </c>
      <c r="C563" s="54">
        <v>0</v>
      </c>
      <c r="D563" s="54">
        <v>3</v>
      </c>
      <c r="E563" s="54">
        <v>0</v>
      </c>
      <c r="F563" s="54">
        <v>23</v>
      </c>
      <c r="G563" s="54">
        <v>472</v>
      </c>
      <c r="H563" s="54">
        <v>361</v>
      </c>
      <c r="I563" s="54">
        <v>81</v>
      </c>
      <c r="J563" s="54">
        <v>19</v>
      </c>
      <c r="K563" s="54">
        <v>4</v>
      </c>
      <c r="L563" s="54">
        <v>3</v>
      </c>
      <c r="M563" s="54">
        <v>19</v>
      </c>
      <c r="N563" s="54">
        <v>0</v>
      </c>
      <c r="O563" s="54">
        <v>0</v>
      </c>
      <c r="P563" s="54">
        <v>0</v>
      </c>
      <c r="Q563" s="54">
        <v>0</v>
      </c>
      <c r="R563" s="54">
        <v>0</v>
      </c>
      <c r="S563" s="54">
        <v>985</v>
      </c>
    </row>
    <row r="564" spans="2:19" x14ac:dyDescent="0.25">
      <c r="B564" s="54" t="s">
        <v>13</v>
      </c>
      <c r="C564" s="54">
        <v>0</v>
      </c>
      <c r="D564" s="54">
        <v>0</v>
      </c>
      <c r="E564" s="54">
        <v>0</v>
      </c>
      <c r="F564" s="54">
        <v>0</v>
      </c>
      <c r="G564" s="54">
        <v>309</v>
      </c>
      <c r="H564" s="54">
        <v>1</v>
      </c>
      <c r="I564" s="54">
        <v>561</v>
      </c>
      <c r="J564" s="54">
        <v>89</v>
      </c>
      <c r="K564" s="54">
        <v>11</v>
      </c>
      <c r="L564" s="54">
        <v>13</v>
      </c>
      <c r="M564" s="54">
        <v>4</v>
      </c>
      <c r="N564" s="54">
        <v>1</v>
      </c>
      <c r="O564" s="54">
        <v>2</v>
      </c>
      <c r="P564" s="54">
        <v>2</v>
      </c>
      <c r="Q564" s="54">
        <v>0</v>
      </c>
      <c r="R564" s="54">
        <v>0</v>
      </c>
      <c r="S564" s="54">
        <v>993</v>
      </c>
    </row>
    <row r="565" spans="2:19" x14ac:dyDescent="0.25">
      <c r="B565" s="54" t="s">
        <v>14</v>
      </c>
      <c r="C565" s="54">
        <v>0</v>
      </c>
      <c r="D565" s="54">
        <v>0</v>
      </c>
      <c r="E565" s="54">
        <v>156</v>
      </c>
      <c r="F565" s="54">
        <v>0</v>
      </c>
      <c r="G565" s="54">
        <v>706</v>
      </c>
      <c r="H565" s="54">
        <v>58</v>
      </c>
      <c r="I565" s="54">
        <v>1</v>
      </c>
      <c r="J565" s="54">
        <v>14</v>
      </c>
      <c r="K565" s="54">
        <v>2</v>
      </c>
      <c r="L565" s="54">
        <v>8</v>
      </c>
      <c r="M565" s="54">
        <v>49</v>
      </c>
      <c r="N565" s="54">
        <v>0</v>
      </c>
      <c r="O565" s="54">
        <v>0</v>
      </c>
      <c r="P565" s="54">
        <v>0</v>
      </c>
      <c r="Q565" s="54">
        <v>0</v>
      </c>
      <c r="R565" s="54">
        <v>0</v>
      </c>
      <c r="S565" s="54">
        <v>994</v>
      </c>
    </row>
    <row r="566" spans="2:19" x14ac:dyDescent="0.25">
      <c r="B566" s="54" t="s">
        <v>15</v>
      </c>
      <c r="C566" s="54">
        <v>0</v>
      </c>
      <c r="D566" s="54">
        <v>0</v>
      </c>
      <c r="E566" s="54">
        <v>44</v>
      </c>
      <c r="F566" s="54">
        <v>0</v>
      </c>
      <c r="G566" s="54">
        <v>707</v>
      </c>
      <c r="H566" s="54">
        <v>71</v>
      </c>
      <c r="I566" s="54">
        <v>9</v>
      </c>
      <c r="J566" s="54">
        <v>27</v>
      </c>
      <c r="K566" s="54">
        <v>19</v>
      </c>
      <c r="L566" s="54">
        <v>24</v>
      </c>
      <c r="M566" s="54">
        <v>10</v>
      </c>
      <c r="N566" s="54">
        <v>3</v>
      </c>
      <c r="O566" s="54">
        <v>0</v>
      </c>
      <c r="P566" s="54">
        <v>0</v>
      </c>
      <c r="Q566" s="54">
        <v>0</v>
      </c>
      <c r="R566" s="54">
        <v>0</v>
      </c>
      <c r="S566" s="54">
        <v>914</v>
      </c>
    </row>
    <row r="567" spans="2:19" x14ac:dyDescent="0.25">
      <c r="B567" s="54" t="s">
        <v>16</v>
      </c>
      <c r="C567" s="54">
        <v>0</v>
      </c>
      <c r="D567" s="54">
        <v>0</v>
      </c>
      <c r="E567" s="54">
        <v>0</v>
      </c>
      <c r="F567" s="54">
        <v>0</v>
      </c>
      <c r="G567" s="54">
        <v>0</v>
      </c>
      <c r="H567" s="54">
        <v>19</v>
      </c>
      <c r="I567" s="54">
        <v>0</v>
      </c>
      <c r="J567" s="54">
        <v>30</v>
      </c>
      <c r="K567" s="54">
        <v>85</v>
      </c>
      <c r="L567" s="54">
        <v>217</v>
      </c>
      <c r="M567" s="54">
        <v>274</v>
      </c>
      <c r="N567" s="54">
        <v>190</v>
      </c>
      <c r="O567" s="54">
        <v>103</v>
      </c>
      <c r="P567" s="54">
        <v>60</v>
      </c>
      <c r="Q567" s="54">
        <v>52</v>
      </c>
      <c r="R567" s="54">
        <v>0</v>
      </c>
      <c r="S567" s="54">
        <v>1030</v>
      </c>
    </row>
    <row r="568" spans="2:19" x14ac:dyDescent="0.25">
      <c r="B568" s="54" t="s">
        <v>17</v>
      </c>
      <c r="C568" s="54">
        <v>0</v>
      </c>
      <c r="D568" s="54">
        <v>0</v>
      </c>
      <c r="E568" s="54">
        <v>635</v>
      </c>
      <c r="F568" s="54">
        <v>0</v>
      </c>
      <c r="G568" s="54">
        <v>119</v>
      </c>
      <c r="H568" s="54">
        <v>41</v>
      </c>
      <c r="I568" s="54">
        <v>14</v>
      </c>
      <c r="J568" s="54">
        <v>18</v>
      </c>
      <c r="K568" s="54">
        <v>11</v>
      </c>
      <c r="L568" s="54">
        <v>1</v>
      </c>
      <c r="M568" s="54">
        <v>5</v>
      </c>
      <c r="N568" s="54">
        <v>186</v>
      </c>
      <c r="O568" s="54">
        <v>0</v>
      </c>
      <c r="P568" s="54">
        <v>0</v>
      </c>
      <c r="Q568" s="54">
        <v>0</v>
      </c>
      <c r="R568" s="54">
        <v>0</v>
      </c>
      <c r="S568" s="54">
        <v>1030</v>
      </c>
    </row>
    <row r="569" spans="2:19" x14ac:dyDescent="0.25">
      <c r="B569" s="54" t="s">
        <v>18</v>
      </c>
      <c r="C569" s="54">
        <v>2</v>
      </c>
      <c r="D569" s="54">
        <v>396</v>
      </c>
      <c r="E569" s="54">
        <v>372</v>
      </c>
      <c r="F569" s="54">
        <v>57</v>
      </c>
      <c r="G569" s="54">
        <v>51</v>
      </c>
      <c r="H569" s="54">
        <v>47</v>
      </c>
      <c r="I569" s="54">
        <v>14</v>
      </c>
      <c r="J569" s="54">
        <v>25</v>
      </c>
      <c r="K569" s="54">
        <v>12</v>
      </c>
      <c r="L569" s="54">
        <v>55</v>
      </c>
      <c r="M569" s="54">
        <v>0</v>
      </c>
      <c r="N569" s="54">
        <v>0</v>
      </c>
      <c r="O569" s="54">
        <v>0</v>
      </c>
      <c r="P569" s="54">
        <v>0</v>
      </c>
      <c r="Q569" s="54">
        <v>0</v>
      </c>
      <c r="R569" s="54">
        <v>0</v>
      </c>
      <c r="S569" s="54">
        <v>1031</v>
      </c>
    </row>
    <row r="570" spans="2:19" x14ac:dyDescent="0.25">
      <c r="B570" s="54" t="s">
        <v>19</v>
      </c>
      <c r="C570" s="54">
        <v>0</v>
      </c>
      <c r="D570" s="54">
        <v>718</v>
      </c>
      <c r="E570" s="54">
        <v>3</v>
      </c>
      <c r="F570" s="54">
        <v>74</v>
      </c>
      <c r="G570" s="54">
        <v>46</v>
      </c>
      <c r="H570" s="54">
        <v>96</v>
      </c>
      <c r="I570" s="54">
        <v>14</v>
      </c>
      <c r="J570" s="54">
        <v>17</v>
      </c>
      <c r="K570" s="54">
        <v>23</v>
      </c>
      <c r="L570" s="54">
        <v>21</v>
      </c>
      <c r="M570" s="54">
        <v>18</v>
      </c>
      <c r="N570" s="54">
        <v>0</v>
      </c>
      <c r="O570" s="54">
        <v>0</v>
      </c>
      <c r="P570" s="54">
        <v>0</v>
      </c>
      <c r="Q570" s="54">
        <v>0</v>
      </c>
      <c r="R570" s="54">
        <v>0</v>
      </c>
      <c r="S570" s="54">
        <v>1030</v>
      </c>
    </row>
    <row r="571" spans="2:19" x14ac:dyDescent="0.25">
      <c r="B571" s="54" t="s">
        <v>20</v>
      </c>
      <c r="C571" s="54">
        <v>0</v>
      </c>
      <c r="D571" s="54">
        <v>5</v>
      </c>
      <c r="E571" s="54">
        <v>53</v>
      </c>
      <c r="F571" s="54">
        <v>673</v>
      </c>
      <c r="G571" s="54">
        <v>68</v>
      </c>
      <c r="H571" s="54">
        <v>62</v>
      </c>
      <c r="I571" s="54">
        <v>80</v>
      </c>
      <c r="J571" s="54">
        <v>16</v>
      </c>
      <c r="K571" s="54">
        <v>18</v>
      </c>
      <c r="L571" s="54">
        <v>56</v>
      </c>
      <c r="M571" s="54">
        <v>0</v>
      </c>
      <c r="N571" s="54">
        <v>0</v>
      </c>
      <c r="O571" s="54">
        <v>0</v>
      </c>
      <c r="P571" s="54">
        <v>0</v>
      </c>
      <c r="Q571" s="54">
        <v>0</v>
      </c>
      <c r="R571" s="54">
        <v>0</v>
      </c>
      <c r="S571" s="54">
        <v>1031</v>
      </c>
    </row>
    <row r="572" spans="2:19" x14ac:dyDescent="0.25">
      <c r="B572" s="54" t="s">
        <v>21</v>
      </c>
      <c r="C572" s="54">
        <v>0</v>
      </c>
      <c r="D572" s="54">
        <v>0</v>
      </c>
      <c r="E572" s="54">
        <v>0</v>
      </c>
      <c r="F572" s="54">
        <v>0</v>
      </c>
      <c r="G572" s="54">
        <v>1</v>
      </c>
      <c r="H572" s="54">
        <v>47</v>
      </c>
      <c r="I572" s="54">
        <v>480</v>
      </c>
      <c r="J572" s="54">
        <v>241</v>
      </c>
      <c r="K572" s="54">
        <v>27</v>
      </c>
      <c r="L572" s="54">
        <v>73</v>
      </c>
      <c r="M572" s="54">
        <v>161</v>
      </c>
      <c r="N572" s="54">
        <v>0</v>
      </c>
      <c r="O572" s="54">
        <v>0</v>
      </c>
      <c r="P572" s="54">
        <v>0</v>
      </c>
      <c r="Q572" s="54">
        <v>0</v>
      </c>
      <c r="R572" s="54">
        <v>0</v>
      </c>
      <c r="S572" s="54">
        <v>1030</v>
      </c>
    </row>
    <row r="573" spans="2:19" x14ac:dyDescent="0.25">
      <c r="B573" s="54" t="s">
        <v>22</v>
      </c>
      <c r="C573" s="54">
        <v>0</v>
      </c>
      <c r="D573" s="54">
        <v>33</v>
      </c>
      <c r="E573" s="54">
        <v>0</v>
      </c>
      <c r="F573" s="54">
        <v>465</v>
      </c>
      <c r="G573" s="54">
        <v>372</v>
      </c>
      <c r="H573" s="54">
        <v>75</v>
      </c>
      <c r="I573" s="54">
        <v>62</v>
      </c>
      <c r="J573" s="54">
        <v>12</v>
      </c>
      <c r="K573" s="54">
        <v>5</v>
      </c>
      <c r="L573" s="54">
        <v>4</v>
      </c>
      <c r="M573" s="54">
        <v>0</v>
      </c>
      <c r="N573" s="54">
        <v>0</v>
      </c>
      <c r="O573" s="54">
        <v>0</v>
      </c>
      <c r="P573" s="54">
        <v>0</v>
      </c>
      <c r="Q573" s="54">
        <v>0</v>
      </c>
      <c r="R573" s="54">
        <v>0</v>
      </c>
      <c r="S573" s="54">
        <v>1028</v>
      </c>
    </row>
    <row r="574" spans="2:19" x14ac:dyDescent="0.25">
      <c r="B574" s="54" t="s">
        <v>90</v>
      </c>
      <c r="C574" s="54">
        <v>0</v>
      </c>
      <c r="D574" s="54">
        <v>0</v>
      </c>
      <c r="E574" s="54">
        <v>0</v>
      </c>
      <c r="F574" s="54">
        <v>0</v>
      </c>
      <c r="G574" s="54">
        <v>0</v>
      </c>
      <c r="H574" s="54">
        <v>15</v>
      </c>
      <c r="I574" s="54">
        <v>0</v>
      </c>
      <c r="J574" s="54">
        <v>97</v>
      </c>
      <c r="K574" s="54">
        <v>387</v>
      </c>
      <c r="L574" s="54">
        <v>445</v>
      </c>
      <c r="M574" s="54">
        <v>60</v>
      </c>
      <c r="N574" s="54">
        <v>25</v>
      </c>
      <c r="O574" s="54">
        <v>0</v>
      </c>
      <c r="P574" s="54">
        <v>0</v>
      </c>
      <c r="Q574" s="54">
        <v>0</v>
      </c>
      <c r="R574" s="54">
        <v>0</v>
      </c>
      <c r="S574" s="54">
        <v>1029</v>
      </c>
    </row>
    <row r="575" spans="2:19" x14ac:dyDescent="0.25">
      <c r="B575" s="54" t="s">
        <v>177</v>
      </c>
      <c r="C575" s="54">
        <v>0</v>
      </c>
      <c r="D575" s="54">
        <v>7</v>
      </c>
      <c r="E575" s="54">
        <v>0</v>
      </c>
      <c r="F575" s="54">
        <v>87</v>
      </c>
      <c r="G575" s="54">
        <v>188</v>
      </c>
      <c r="H575" s="54">
        <v>100</v>
      </c>
      <c r="I575" s="54">
        <v>72</v>
      </c>
      <c r="J575" s="54">
        <v>53</v>
      </c>
      <c r="K575" s="54">
        <v>48</v>
      </c>
      <c r="L575" s="54">
        <v>64</v>
      </c>
      <c r="M575" s="54">
        <v>375</v>
      </c>
      <c r="N575" s="54">
        <v>0</v>
      </c>
      <c r="O575" s="54">
        <v>0</v>
      </c>
      <c r="P575" s="54">
        <v>0</v>
      </c>
      <c r="Q575" s="54">
        <v>0</v>
      </c>
      <c r="R575" s="54">
        <v>0</v>
      </c>
      <c r="S575" s="54">
        <v>994</v>
      </c>
    </row>
    <row r="576" spans="2:19" x14ac:dyDescent="0.25">
      <c r="B576" s="54" t="s">
        <v>96</v>
      </c>
      <c r="C576" s="54">
        <v>0</v>
      </c>
      <c r="D576" s="54">
        <v>0</v>
      </c>
      <c r="E576" s="54">
        <v>0</v>
      </c>
      <c r="F576" s="54">
        <v>931</v>
      </c>
      <c r="G576" s="54">
        <v>0</v>
      </c>
      <c r="H576" s="54">
        <v>76</v>
      </c>
      <c r="I576" s="54">
        <v>15</v>
      </c>
      <c r="J576" s="54">
        <v>7</v>
      </c>
      <c r="K576" s="54">
        <v>1</v>
      </c>
      <c r="L576" s="54">
        <v>0</v>
      </c>
      <c r="M576" s="54">
        <v>0</v>
      </c>
      <c r="N576" s="54">
        <v>0</v>
      </c>
      <c r="O576" s="54">
        <v>0</v>
      </c>
      <c r="P576" s="54">
        <v>0</v>
      </c>
      <c r="Q576" s="54">
        <v>0</v>
      </c>
      <c r="R576" s="54">
        <v>0</v>
      </c>
      <c r="S576" s="54">
        <v>1030</v>
      </c>
    </row>
    <row r="577" spans="1:54" s="54" customFormat="1" x14ac:dyDescent="0.25">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row>
    <row r="578" spans="1:54" x14ac:dyDescent="0.25">
      <c r="A578" t="s">
        <v>135</v>
      </c>
    </row>
    <row r="579" spans="1:54" x14ac:dyDescent="0.25">
      <c r="B579" s="54" t="s">
        <v>0</v>
      </c>
      <c r="C579" s="54">
        <v>1.5625E-2</v>
      </c>
      <c r="D579" s="54">
        <v>3.125E-2</v>
      </c>
      <c r="E579" s="54">
        <v>6.25E-2</v>
      </c>
      <c r="F579" s="54">
        <v>0.125</v>
      </c>
      <c r="G579" s="54">
        <v>0.25</v>
      </c>
      <c r="H579" s="54">
        <v>0.5</v>
      </c>
      <c r="I579" s="54">
        <v>1</v>
      </c>
      <c r="J579" s="54">
        <v>2</v>
      </c>
      <c r="K579" s="54">
        <v>4</v>
      </c>
      <c r="L579" s="54">
        <v>8</v>
      </c>
      <c r="M579" s="54">
        <v>16</v>
      </c>
      <c r="N579" s="54">
        <v>32</v>
      </c>
      <c r="O579" s="54">
        <v>64</v>
      </c>
      <c r="P579" s="54">
        <v>128</v>
      </c>
      <c r="Q579" s="54">
        <v>256</v>
      </c>
      <c r="R579" s="54">
        <v>512</v>
      </c>
      <c r="S579" s="54" t="s">
        <v>1</v>
      </c>
    </row>
    <row r="580" spans="1:54" x14ac:dyDescent="0.25">
      <c r="B580" s="54" t="s">
        <v>31</v>
      </c>
      <c r="C580" s="54">
        <v>0</v>
      </c>
      <c r="D580" s="54">
        <v>1</v>
      </c>
      <c r="E580" s="54">
        <v>13</v>
      </c>
      <c r="F580" s="54">
        <v>6</v>
      </c>
      <c r="G580" s="54">
        <v>2</v>
      </c>
      <c r="H580" s="54">
        <v>2</v>
      </c>
      <c r="I580" s="54">
        <v>0</v>
      </c>
      <c r="J580" s="54">
        <v>0</v>
      </c>
      <c r="K580" s="54">
        <v>0</v>
      </c>
      <c r="L580" s="54">
        <v>1</v>
      </c>
      <c r="M580" s="54">
        <v>0</v>
      </c>
      <c r="N580" s="54">
        <v>0</v>
      </c>
      <c r="O580" s="54">
        <v>0</v>
      </c>
      <c r="P580" s="54">
        <v>0</v>
      </c>
      <c r="Q580" s="54">
        <v>0</v>
      </c>
      <c r="R580" s="54">
        <v>0</v>
      </c>
      <c r="S580" s="54">
        <v>25</v>
      </c>
    </row>
    <row r="581" spans="1:54" x14ac:dyDescent="0.25">
      <c r="B581" s="54" t="s">
        <v>32</v>
      </c>
      <c r="C581" s="54">
        <v>0</v>
      </c>
      <c r="D581" s="54">
        <v>0</v>
      </c>
      <c r="E581" s="54">
        <v>1</v>
      </c>
      <c r="F581" s="54">
        <v>0</v>
      </c>
      <c r="G581" s="54">
        <v>0</v>
      </c>
      <c r="H581" s="54">
        <v>3</v>
      </c>
      <c r="I581" s="54">
        <v>10</v>
      </c>
      <c r="J581" s="54">
        <v>8</v>
      </c>
      <c r="K581" s="54">
        <v>1</v>
      </c>
      <c r="L581" s="54">
        <v>1</v>
      </c>
      <c r="M581" s="54">
        <v>1</v>
      </c>
      <c r="N581" s="54">
        <v>0</v>
      </c>
      <c r="O581" s="54">
        <v>0</v>
      </c>
      <c r="P581" s="54">
        <v>0</v>
      </c>
      <c r="Q581" s="54">
        <v>0</v>
      </c>
      <c r="R581" s="54">
        <v>0</v>
      </c>
      <c r="S581" s="54">
        <v>25</v>
      </c>
    </row>
    <row r="582" spans="1:54" x14ac:dyDescent="0.25">
      <c r="B582" s="54" t="s">
        <v>3</v>
      </c>
      <c r="C582" s="54">
        <v>0</v>
      </c>
      <c r="D582" s="54">
        <v>0</v>
      </c>
      <c r="E582" s="54">
        <v>0</v>
      </c>
      <c r="F582" s="54">
        <v>23</v>
      </c>
      <c r="G582" s="54">
        <v>0</v>
      </c>
      <c r="H582" s="54">
        <v>0</v>
      </c>
      <c r="I582" s="54">
        <v>1</v>
      </c>
      <c r="J582" s="54">
        <v>0</v>
      </c>
      <c r="K582" s="54">
        <v>1</v>
      </c>
      <c r="L582" s="54">
        <v>0</v>
      </c>
      <c r="M582" s="54">
        <v>0</v>
      </c>
      <c r="N582" s="54">
        <v>0</v>
      </c>
      <c r="O582" s="54">
        <v>0</v>
      </c>
      <c r="P582" s="54">
        <v>0</v>
      </c>
      <c r="Q582" s="54">
        <v>0</v>
      </c>
      <c r="R582" s="54">
        <v>0</v>
      </c>
      <c r="S582" s="54">
        <v>25</v>
      </c>
    </row>
    <row r="583" spans="1:54" x14ac:dyDescent="0.25">
      <c r="B583" s="54" t="s">
        <v>5</v>
      </c>
      <c r="C583" s="54">
        <v>0</v>
      </c>
      <c r="D583" s="54">
        <v>0</v>
      </c>
      <c r="E583" s="54">
        <v>0</v>
      </c>
      <c r="F583" s="54">
        <v>0</v>
      </c>
      <c r="G583" s="54">
        <v>19</v>
      </c>
      <c r="H583" s="54">
        <v>0</v>
      </c>
      <c r="I583" s="54">
        <v>2</v>
      </c>
      <c r="J583" s="54">
        <v>1</v>
      </c>
      <c r="K583" s="54">
        <v>3</v>
      </c>
      <c r="L583" s="54">
        <v>0</v>
      </c>
      <c r="M583" s="54">
        <v>0</v>
      </c>
      <c r="N583" s="54">
        <v>0</v>
      </c>
      <c r="O583" s="54">
        <v>0</v>
      </c>
      <c r="P583" s="54">
        <v>0</v>
      </c>
      <c r="Q583" s="54">
        <v>0</v>
      </c>
      <c r="R583" s="54">
        <v>0</v>
      </c>
      <c r="S583" s="54">
        <v>25</v>
      </c>
    </row>
    <row r="584" spans="1:54" x14ac:dyDescent="0.25">
      <c r="B584" s="54" t="s">
        <v>7</v>
      </c>
      <c r="C584" s="54">
        <v>0</v>
      </c>
      <c r="D584" s="54">
        <v>3</v>
      </c>
      <c r="E584" s="54">
        <v>0</v>
      </c>
      <c r="F584" s="54">
        <v>2</v>
      </c>
      <c r="G584" s="54">
        <v>9</v>
      </c>
      <c r="H584" s="54">
        <v>7</v>
      </c>
      <c r="I584" s="54">
        <v>1</v>
      </c>
      <c r="J584" s="54">
        <v>1</v>
      </c>
      <c r="K584" s="54">
        <v>1</v>
      </c>
      <c r="L584" s="54">
        <v>0</v>
      </c>
      <c r="M584" s="54">
        <v>1</v>
      </c>
      <c r="N584" s="54">
        <v>0</v>
      </c>
      <c r="O584" s="54">
        <v>0</v>
      </c>
      <c r="P584" s="54">
        <v>0</v>
      </c>
      <c r="Q584" s="54">
        <v>0</v>
      </c>
      <c r="R584" s="54">
        <v>0</v>
      </c>
      <c r="S584" s="54">
        <v>25</v>
      </c>
    </row>
    <row r="585" spans="1:54" x14ac:dyDescent="0.25">
      <c r="B585" s="54" t="s">
        <v>9</v>
      </c>
      <c r="C585" s="54">
        <v>0</v>
      </c>
      <c r="D585" s="54">
        <v>0</v>
      </c>
      <c r="E585" s="54">
        <v>0</v>
      </c>
      <c r="F585" s="54">
        <v>0</v>
      </c>
      <c r="G585" s="54">
        <v>0</v>
      </c>
      <c r="H585" s="54">
        <v>14</v>
      </c>
      <c r="I585" s="54">
        <v>10</v>
      </c>
      <c r="J585" s="54">
        <v>1</v>
      </c>
      <c r="K585" s="54">
        <v>0</v>
      </c>
      <c r="L585" s="54">
        <v>0</v>
      </c>
      <c r="M585" s="54">
        <v>0</v>
      </c>
      <c r="N585" s="54">
        <v>0</v>
      </c>
      <c r="O585" s="54">
        <v>0</v>
      </c>
      <c r="P585" s="54">
        <v>0</v>
      </c>
      <c r="Q585" s="54">
        <v>0</v>
      </c>
      <c r="R585" s="54">
        <v>0</v>
      </c>
      <c r="S585" s="54">
        <v>25</v>
      </c>
    </row>
    <row r="586" spans="1:54" x14ac:dyDescent="0.25">
      <c r="B586" s="54" t="s">
        <v>10</v>
      </c>
      <c r="C586" s="54">
        <v>0</v>
      </c>
      <c r="D586" s="54">
        <v>0</v>
      </c>
      <c r="E586" s="54">
        <v>23</v>
      </c>
      <c r="F586" s="54">
        <v>0</v>
      </c>
      <c r="G586" s="54">
        <v>0</v>
      </c>
      <c r="H586" s="54">
        <v>1</v>
      </c>
      <c r="I586" s="54">
        <v>1</v>
      </c>
      <c r="J586" s="54">
        <v>0</v>
      </c>
      <c r="K586" s="54">
        <v>0</v>
      </c>
      <c r="L586" s="54">
        <v>0</v>
      </c>
      <c r="M586" s="54">
        <v>0</v>
      </c>
      <c r="N586" s="54">
        <v>0</v>
      </c>
      <c r="O586" s="54">
        <v>0</v>
      </c>
      <c r="P586" s="54">
        <v>0</v>
      </c>
      <c r="Q586" s="54">
        <v>0</v>
      </c>
      <c r="R586" s="54">
        <v>0</v>
      </c>
      <c r="S586" s="54">
        <v>25</v>
      </c>
    </row>
    <row r="587" spans="1:54" x14ac:dyDescent="0.25">
      <c r="B587" s="54" t="s">
        <v>11</v>
      </c>
      <c r="C587" s="54">
        <v>0</v>
      </c>
      <c r="D587" s="54">
        <v>0</v>
      </c>
      <c r="E587" s="54">
        <v>24</v>
      </c>
      <c r="F587" s="54">
        <v>0</v>
      </c>
      <c r="G587" s="54">
        <v>1</v>
      </c>
      <c r="H587" s="54">
        <v>0</v>
      </c>
      <c r="I587" s="54">
        <v>0</v>
      </c>
      <c r="J587" s="54">
        <v>0</v>
      </c>
      <c r="K587" s="54">
        <v>0</v>
      </c>
      <c r="L587" s="54">
        <v>0</v>
      </c>
      <c r="M587" s="54">
        <v>0</v>
      </c>
      <c r="N587" s="54">
        <v>0</v>
      </c>
      <c r="O587" s="54">
        <v>0</v>
      </c>
      <c r="P587" s="54">
        <v>0</v>
      </c>
      <c r="Q587" s="54">
        <v>0</v>
      </c>
      <c r="R587" s="54">
        <v>0</v>
      </c>
      <c r="S587" s="54">
        <v>25</v>
      </c>
    </row>
    <row r="588" spans="1:54" x14ac:dyDescent="0.25">
      <c r="B588" s="54" t="s">
        <v>13</v>
      </c>
      <c r="C588" s="54">
        <v>0</v>
      </c>
      <c r="D588" s="54">
        <v>0</v>
      </c>
      <c r="E588" s="54">
        <v>0</v>
      </c>
      <c r="F588" s="54">
        <v>0</v>
      </c>
      <c r="G588" s="54">
        <v>5</v>
      </c>
      <c r="H588" s="54">
        <v>0</v>
      </c>
      <c r="I588" s="54">
        <v>12</v>
      </c>
      <c r="J588" s="54">
        <v>6</v>
      </c>
      <c r="K588" s="54">
        <v>0</v>
      </c>
      <c r="L588" s="54">
        <v>0</v>
      </c>
      <c r="M588" s="54">
        <v>0</v>
      </c>
      <c r="N588" s="54">
        <v>0</v>
      </c>
      <c r="O588" s="54">
        <v>0</v>
      </c>
      <c r="P588" s="54">
        <v>0</v>
      </c>
      <c r="Q588" s="54">
        <v>0</v>
      </c>
      <c r="R588" s="54">
        <v>0</v>
      </c>
      <c r="S588" s="54">
        <v>23</v>
      </c>
    </row>
    <row r="589" spans="1:54" x14ac:dyDescent="0.25">
      <c r="B589" s="54" t="s">
        <v>14</v>
      </c>
      <c r="C589" s="54">
        <v>0</v>
      </c>
      <c r="D589" s="54">
        <v>0</v>
      </c>
      <c r="E589" s="54">
        <v>4</v>
      </c>
      <c r="F589" s="54">
        <v>0</v>
      </c>
      <c r="G589" s="54">
        <v>13</v>
      </c>
      <c r="H589" s="54">
        <v>6</v>
      </c>
      <c r="I589" s="54">
        <v>0</v>
      </c>
      <c r="J589" s="54">
        <v>0</v>
      </c>
      <c r="K589" s="54">
        <v>0</v>
      </c>
      <c r="L589" s="54">
        <v>0</v>
      </c>
      <c r="M589" s="54">
        <v>0</v>
      </c>
      <c r="N589" s="54">
        <v>0</v>
      </c>
      <c r="O589" s="54">
        <v>0</v>
      </c>
      <c r="P589" s="54">
        <v>0</v>
      </c>
      <c r="Q589" s="54">
        <v>0</v>
      </c>
      <c r="R589" s="54">
        <v>0</v>
      </c>
      <c r="S589" s="54">
        <v>23</v>
      </c>
    </row>
    <row r="590" spans="1:54" x14ac:dyDescent="0.25">
      <c r="B590" s="54" t="s">
        <v>16</v>
      </c>
      <c r="C590" s="54">
        <v>0</v>
      </c>
      <c r="D590" s="54">
        <v>0</v>
      </c>
      <c r="E590" s="54">
        <v>0</v>
      </c>
      <c r="F590" s="54">
        <v>0</v>
      </c>
      <c r="G590" s="54">
        <v>0</v>
      </c>
      <c r="H590" s="54">
        <v>0</v>
      </c>
      <c r="I590" s="54">
        <v>0</v>
      </c>
      <c r="J590" s="54">
        <v>1</v>
      </c>
      <c r="K590" s="54">
        <v>0</v>
      </c>
      <c r="L590" s="54">
        <v>0</v>
      </c>
      <c r="M590" s="54">
        <v>5</v>
      </c>
      <c r="N590" s="54">
        <v>16</v>
      </c>
      <c r="O590" s="54">
        <v>2</v>
      </c>
      <c r="P590" s="54">
        <v>0</v>
      </c>
      <c r="Q590" s="54">
        <v>1</v>
      </c>
      <c r="R590" s="54">
        <v>0</v>
      </c>
      <c r="S590" s="54">
        <v>25</v>
      </c>
    </row>
    <row r="591" spans="1:54" x14ac:dyDescent="0.25">
      <c r="B591" s="54" t="s">
        <v>17</v>
      </c>
      <c r="C591" s="54">
        <v>0</v>
      </c>
      <c r="D591" s="54">
        <v>0</v>
      </c>
      <c r="E591" s="54">
        <v>13</v>
      </c>
      <c r="F591" s="54">
        <v>0</v>
      </c>
      <c r="G591" s="54">
        <v>6</v>
      </c>
      <c r="H591" s="54">
        <v>1</v>
      </c>
      <c r="I591" s="54">
        <v>2</v>
      </c>
      <c r="J591" s="54">
        <v>2</v>
      </c>
      <c r="K591" s="54">
        <v>1</v>
      </c>
      <c r="L591" s="54">
        <v>0</v>
      </c>
      <c r="M591" s="54">
        <v>0</v>
      </c>
      <c r="N591" s="54">
        <v>0</v>
      </c>
      <c r="O591" s="54">
        <v>0</v>
      </c>
      <c r="P591" s="54">
        <v>0</v>
      </c>
      <c r="Q591" s="54">
        <v>0</v>
      </c>
      <c r="R591" s="54">
        <v>0</v>
      </c>
      <c r="S591" s="54">
        <v>25</v>
      </c>
    </row>
    <row r="592" spans="1:54" x14ac:dyDescent="0.25">
      <c r="B592" s="54" t="s">
        <v>18</v>
      </c>
      <c r="C592" s="54">
        <v>0</v>
      </c>
      <c r="D592" s="54">
        <v>1</v>
      </c>
      <c r="E592" s="54">
        <v>0</v>
      </c>
      <c r="F592" s="54">
        <v>1</v>
      </c>
      <c r="G592" s="54">
        <v>0</v>
      </c>
      <c r="H592" s="54">
        <v>0</v>
      </c>
      <c r="I592" s="54">
        <v>15</v>
      </c>
      <c r="J592" s="54">
        <v>6</v>
      </c>
      <c r="K592" s="54">
        <v>1</v>
      </c>
      <c r="L592" s="54">
        <v>1</v>
      </c>
      <c r="M592" s="54">
        <v>0</v>
      </c>
      <c r="N592" s="54">
        <v>0</v>
      </c>
      <c r="O592" s="54">
        <v>0</v>
      </c>
      <c r="P592" s="54">
        <v>0</v>
      </c>
      <c r="Q592" s="54">
        <v>0</v>
      </c>
      <c r="R592" s="54">
        <v>0</v>
      </c>
      <c r="S592" s="54">
        <v>25</v>
      </c>
    </row>
    <row r="593" spans="1:19" x14ac:dyDescent="0.25">
      <c r="B593" s="54" t="s">
        <v>19</v>
      </c>
      <c r="C593" s="54">
        <v>0</v>
      </c>
      <c r="D593" s="54">
        <v>1</v>
      </c>
      <c r="E593" s="54">
        <v>0</v>
      </c>
      <c r="F593" s="54">
        <v>1</v>
      </c>
      <c r="G593" s="54">
        <v>0</v>
      </c>
      <c r="H593" s="54">
        <v>0</v>
      </c>
      <c r="I593" s="54">
        <v>19</v>
      </c>
      <c r="J593" s="54">
        <v>2</v>
      </c>
      <c r="K593" s="54">
        <v>0</v>
      </c>
      <c r="L593" s="54">
        <v>2</v>
      </c>
      <c r="M593" s="54">
        <v>0</v>
      </c>
      <c r="N593" s="54">
        <v>0</v>
      </c>
      <c r="O593" s="54">
        <v>0</v>
      </c>
      <c r="P593" s="54">
        <v>0</v>
      </c>
      <c r="Q593" s="54">
        <v>0</v>
      </c>
      <c r="R593" s="54">
        <v>0</v>
      </c>
      <c r="S593" s="54">
        <v>25</v>
      </c>
    </row>
    <row r="594" spans="1:19" x14ac:dyDescent="0.25">
      <c r="B594" s="54" t="s">
        <v>20</v>
      </c>
      <c r="C594" s="54">
        <v>0</v>
      </c>
      <c r="D594" s="54">
        <v>0</v>
      </c>
      <c r="E594" s="54">
        <v>2</v>
      </c>
      <c r="F594" s="54">
        <v>0</v>
      </c>
      <c r="G594" s="54">
        <v>0</v>
      </c>
      <c r="H594" s="54">
        <v>20</v>
      </c>
      <c r="I594" s="54">
        <v>1</v>
      </c>
      <c r="J594" s="54">
        <v>0</v>
      </c>
      <c r="K594" s="54">
        <v>2</v>
      </c>
      <c r="L594" s="54">
        <v>0</v>
      </c>
      <c r="M594" s="54">
        <v>0</v>
      </c>
      <c r="N594" s="54">
        <v>0</v>
      </c>
      <c r="O594" s="54">
        <v>0</v>
      </c>
      <c r="P594" s="54">
        <v>0</v>
      </c>
      <c r="Q594" s="54">
        <v>0</v>
      </c>
      <c r="R594" s="54">
        <v>0</v>
      </c>
      <c r="S594" s="54">
        <v>25</v>
      </c>
    </row>
    <row r="595" spans="1:19" x14ac:dyDescent="0.25">
      <c r="B595" s="54" t="s">
        <v>21</v>
      </c>
      <c r="C595" s="54">
        <v>0</v>
      </c>
      <c r="D595" s="54">
        <v>0</v>
      </c>
      <c r="E595" s="54">
        <v>13</v>
      </c>
      <c r="F595" s="54">
        <v>0</v>
      </c>
      <c r="G595" s="54">
        <v>11</v>
      </c>
      <c r="H595" s="54">
        <v>1</v>
      </c>
      <c r="I595" s="54">
        <v>0</v>
      </c>
      <c r="J595" s="54">
        <v>0</v>
      </c>
      <c r="K595" s="54">
        <v>0</v>
      </c>
      <c r="L595" s="54">
        <v>0</v>
      </c>
      <c r="M595" s="54">
        <v>0</v>
      </c>
      <c r="N595" s="54">
        <v>0</v>
      </c>
      <c r="O595" s="54">
        <v>0</v>
      </c>
      <c r="P595" s="54">
        <v>0</v>
      </c>
      <c r="Q595" s="54">
        <v>0</v>
      </c>
      <c r="R595" s="54">
        <v>0</v>
      </c>
      <c r="S595" s="54">
        <v>25</v>
      </c>
    </row>
    <row r="596" spans="1:19" x14ac:dyDescent="0.25">
      <c r="B596" s="54" t="s">
        <v>33</v>
      </c>
      <c r="C596" s="54">
        <v>0</v>
      </c>
      <c r="D596" s="54">
        <v>24</v>
      </c>
      <c r="E596" s="54">
        <v>1</v>
      </c>
      <c r="F596" s="54">
        <v>0</v>
      </c>
      <c r="G596" s="54">
        <v>0</v>
      </c>
      <c r="H596" s="54">
        <v>0</v>
      </c>
      <c r="I596" s="54">
        <v>0</v>
      </c>
      <c r="J596" s="54">
        <v>0</v>
      </c>
      <c r="K596" s="54">
        <v>0</v>
      </c>
      <c r="L596" s="54">
        <v>0</v>
      </c>
      <c r="M596" s="54">
        <v>0</v>
      </c>
      <c r="N596" s="54">
        <v>0</v>
      </c>
      <c r="O596" s="54">
        <v>0</v>
      </c>
      <c r="P596" s="54">
        <v>0</v>
      </c>
      <c r="Q596" s="54">
        <v>0</v>
      </c>
      <c r="R596" s="54">
        <v>0</v>
      </c>
      <c r="S596" s="54">
        <v>25</v>
      </c>
    </row>
    <row r="597" spans="1:19" x14ac:dyDescent="0.25">
      <c r="B597" s="54" t="s">
        <v>34</v>
      </c>
      <c r="C597" s="54">
        <v>0</v>
      </c>
      <c r="D597" s="54">
        <v>0</v>
      </c>
      <c r="E597" s="54">
        <v>3</v>
      </c>
      <c r="F597" s="54">
        <v>10</v>
      </c>
      <c r="G597" s="54">
        <v>9</v>
      </c>
      <c r="H597" s="54">
        <v>1</v>
      </c>
      <c r="I597" s="54">
        <v>0</v>
      </c>
      <c r="J597" s="54">
        <v>0</v>
      </c>
      <c r="K597" s="54">
        <v>0</v>
      </c>
      <c r="L597" s="54">
        <v>2</v>
      </c>
      <c r="M597" s="54">
        <v>0</v>
      </c>
      <c r="N597" s="54">
        <v>0</v>
      </c>
      <c r="O597" s="54">
        <v>0</v>
      </c>
      <c r="P597" s="54">
        <v>0</v>
      </c>
      <c r="Q597" s="54">
        <v>0</v>
      </c>
      <c r="R597" s="54">
        <v>0</v>
      </c>
      <c r="S597" s="54">
        <v>25</v>
      </c>
    </row>
    <row r="598" spans="1:19" x14ac:dyDescent="0.25">
      <c r="B598" s="54" t="s">
        <v>35</v>
      </c>
      <c r="C598" s="54">
        <v>0</v>
      </c>
      <c r="D598" s="54">
        <v>0</v>
      </c>
      <c r="E598" s="54">
        <v>2</v>
      </c>
      <c r="F598" s="54">
        <v>0</v>
      </c>
      <c r="G598" s="54">
        <v>2</v>
      </c>
      <c r="H598" s="54">
        <v>12</v>
      </c>
      <c r="I598" s="54">
        <v>3</v>
      </c>
      <c r="J598" s="54">
        <v>2</v>
      </c>
      <c r="K598" s="54">
        <v>0</v>
      </c>
      <c r="L598" s="54">
        <v>3</v>
      </c>
      <c r="M598" s="54">
        <v>1</v>
      </c>
      <c r="N598" s="54">
        <v>0</v>
      </c>
      <c r="O598" s="54">
        <v>0</v>
      </c>
      <c r="P598" s="54">
        <v>0</v>
      </c>
      <c r="Q598" s="54">
        <v>0</v>
      </c>
      <c r="R598" s="54">
        <v>0</v>
      </c>
      <c r="S598" s="54">
        <v>25</v>
      </c>
    </row>
    <row r="599" spans="1:19" x14ac:dyDescent="0.25">
      <c r="B599" s="54" t="s">
        <v>24</v>
      </c>
      <c r="C599" s="54">
        <v>0</v>
      </c>
      <c r="D599" s="54">
        <v>0</v>
      </c>
      <c r="E599" s="54">
        <v>1</v>
      </c>
      <c r="F599" s="54">
        <v>1</v>
      </c>
      <c r="G599" s="54">
        <v>12</v>
      </c>
      <c r="H599" s="54">
        <v>10</v>
      </c>
      <c r="I599" s="54">
        <v>1</v>
      </c>
      <c r="J599" s="54">
        <v>0</v>
      </c>
      <c r="K599" s="54">
        <v>0</v>
      </c>
      <c r="L599" s="54">
        <v>0</v>
      </c>
      <c r="M599" s="54">
        <v>0</v>
      </c>
      <c r="N599" s="54">
        <v>0</v>
      </c>
      <c r="O599" s="54">
        <v>0</v>
      </c>
      <c r="P599" s="54">
        <v>0</v>
      </c>
      <c r="Q599" s="54">
        <v>0</v>
      </c>
      <c r="R599" s="54">
        <v>0</v>
      </c>
      <c r="S599" s="54">
        <v>25</v>
      </c>
    </row>
    <row r="600" spans="1:19" x14ac:dyDescent="0.25">
      <c r="B600" s="54" t="s">
        <v>36</v>
      </c>
      <c r="C600" s="54">
        <v>0</v>
      </c>
      <c r="D600" s="54">
        <v>0</v>
      </c>
      <c r="E600" s="54">
        <v>0</v>
      </c>
      <c r="F600" s="54">
        <v>0</v>
      </c>
      <c r="G600" s="54">
        <v>0</v>
      </c>
      <c r="H600" s="54">
        <v>13</v>
      </c>
      <c r="I600" s="54">
        <v>12</v>
      </c>
      <c r="J600" s="54">
        <v>0</v>
      </c>
      <c r="K600" s="54">
        <v>0</v>
      </c>
      <c r="L600" s="54">
        <v>0</v>
      </c>
      <c r="M600" s="54">
        <v>0</v>
      </c>
      <c r="N600" s="54">
        <v>0</v>
      </c>
      <c r="O600" s="54">
        <v>0</v>
      </c>
      <c r="P600" s="54">
        <v>0</v>
      </c>
      <c r="Q600" s="54">
        <v>0</v>
      </c>
      <c r="R600" s="54">
        <v>0</v>
      </c>
      <c r="S600" s="54">
        <v>25</v>
      </c>
    </row>
    <row r="601" spans="1:19" x14ac:dyDescent="0.25">
      <c r="B601" s="54" t="s">
        <v>37</v>
      </c>
      <c r="C601" s="54">
        <v>0</v>
      </c>
      <c r="D601" s="54">
        <v>0</v>
      </c>
      <c r="E601" s="54">
        <v>7</v>
      </c>
      <c r="F601" s="54">
        <v>0</v>
      </c>
      <c r="G601" s="54">
        <v>15</v>
      </c>
      <c r="H601" s="54">
        <v>1</v>
      </c>
      <c r="I601" s="54">
        <v>2</v>
      </c>
      <c r="J601" s="54">
        <v>0</v>
      </c>
      <c r="K601" s="54">
        <v>0</v>
      </c>
      <c r="L601" s="54">
        <v>0</v>
      </c>
      <c r="M601" s="54">
        <v>0</v>
      </c>
      <c r="N601" s="54">
        <v>0</v>
      </c>
      <c r="O601" s="54">
        <v>0</v>
      </c>
      <c r="P601" s="54">
        <v>0</v>
      </c>
      <c r="Q601" s="54">
        <v>0</v>
      </c>
      <c r="R601" s="54">
        <v>0</v>
      </c>
      <c r="S601" s="54">
        <v>25</v>
      </c>
    </row>
    <row r="602" spans="1:19" x14ac:dyDescent="0.25">
      <c r="B602" s="54" t="s">
        <v>38</v>
      </c>
      <c r="C602" s="54">
        <v>0</v>
      </c>
      <c r="D602" s="54">
        <v>0</v>
      </c>
      <c r="E602" s="54">
        <v>0</v>
      </c>
      <c r="F602" s="54">
        <v>23</v>
      </c>
      <c r="G602" s="54">
        <v>0</v>
      </c>
      <c r="H602" s="54">
        <v>1</v>
      </c>
      <c r="I602" s="54">
        <v>1</v>
      </c>
      <c r="J602" s="54">
        <v>0</v>
      </c>
      <c r="K602" s="54">
        <v>0</v>
      </c>
      <c r="L602" s="54">
        <v>0</v>
      </c>
      <c r="M602" s="54">
        <v>0</v>
      </c>
      <c r="N602" s="54">
        <v>0</v>
      </c>
      <c r="O602" s="54">
        <v>0</v>
      </c>
      <c r="P602" s="54">
        <v>0</v>
      </c>
      <c r="Q602" s="54">
        <v>0</v>
      </c>
      <c r="R602" s="54">
        <v>0</v>
      </c>
      <c r="S602" s="54">
        <v>25</v>
      </c>
    </row>
    <row r="603" spans="1:19" x14ac:dyDescent="0.25">
      <c r="B603" s="54" t="s">
        <v>22</v>
      </c>
      <c r="C603" s="54">
        <v>0</v>
      </c>
      <c r="D603" s="54">
        <v>19</v>
      </c>
      <c r="E603" s="54">
        <v>0</v>
      </c>
      <c r="F603" s="54">
        <v>4</v>
      </c>
      <c r="G603" s="54">
        <v>2</v>
      </c>
      <c r="H603" s="54">
        <v>0</v>
      </c>
      <c r="I603" s="54">
        <v>0</v>
      </c>
      <c r="J603" s="54">
        <v>0</v>
      </c>
      <c r="K603" s="54">
        <v>0</v>
      </c>
      <c r="L603" s="54">
        <v>0</v>
      </c>
      <c r="M603" s="54">
        <v>0</v>
      </c>
      <c r="N603" s="54">
        <v>0</v>
      </c>
      <c r="O603" s="54">
        <v>0</v>
      </c>
      <c r="P603" s="54">
        <v>0</v>
      </c>
      <c r="Q603" s="54">
        <v>0</v>
      </c>
      <c r="R603" s="54">
        <v>0</v>
      </c>
      <c r="S603" s="54">
        <v>25</v>
      </c>
    </row>
    <row r="605" spans="1:19" x14ac:dyDescent="0.25">
      <c r="A605" t="s">
        <v>136</v>
      </c>
    </row>
    <row r="606" spans="1:19" x14ac:dyDescent="0.25">
      <c r="B606" s="54" t="s">
        <v>0</v>
      </c>
      <c r="C606" s="54">
        <v>1.5625E-2</v>
      </c>
      <c r="D606" s="54">
        <v>3.125E-2</v>
      </c>
      <c r="E606" s="54">
        <v>6.25E-2</v>
      </c>
      <c r="F606" s="54">
        <v>0.125</v>
      </c>
      <c r="G606" s="54">
        <v>0.25</v>
      </c>
      <c r="H606" s="54">
        <v>0.5</v>
      </c>
      <c r="I606" s="54">
        <v>1</v>
      </c>
      <c r="J606" s="54">
        <v>2</v>
      </c>
      <c r="K606" s="54">
        <v>4</v>
      </c>
      <c r="L606" s="54">
        <v>8</v>
      </c>
      <c r="M606" s="54">
        <v>16</v>
      </c>
      <c r="N606" s="54">
        <v>32</v>
      </c>
      <c r="O606" s="54">
        <v>64</v>
      </c>
      <c r="P606" s="54">
        <v>128</v>
      </c>
      <c r="Q606" s="54">
        <v>256</v>
      </c>
      <c r="R606" s="54">
        <v>512</v>
      </c>
      <c r="S606" s="54" t="s">
        <v>1</v>
      </c>
    </row>
    <row r="607" spans="1:19" x14ac:dyDescent="0.25">
      <c r="B607" s="54" t="s">
        <v>2</v>
      </c>
      <c r="C607" s="54">
        <v>0</v>
      </c>
      <c r="D607" s="54">
        <v>5</v>
      </c>
      <c r="E607" s="54">
        <v>2</v>
      </c>
      <c r="F607" s="54">
        <v>5</v>
      </c>
      <c r="G607" s="54">
        <v>4</v>
      </c>
      <c r="H607" s="54">
        <v>3</v>
      </c>
      <c r="I607" s="54">
        <v>9</v>
      </c>
      <c r="J607" s="54">
        <v>7</v>
      </c>
      <c r="K607" s="54">
        <v>2</v>
      </c>
      <c r="L607" s="54">
        <v>6</v>
      </c>
      <c r="M607" s="54">
        <v>3</v>
      </c>
      <c r="N607" s="54">
        <v>1</v>
      </c>
      <c r="O607" s="54">
        <v>0</v>
      </c>
      <c r="P607" s="54">
        <v>0</v>
      </c>
      <c r="Q607" s="54">
        <v>0</v>
      </c>
      <c r="R607" s="54">
        <v>0</v>
      </c>
      <c r="S607" s="54">
        <v>47</v>
      </c>
    </row>
    <row r="608" spans="1:19" x14ac:dyDescent="0.25">
      <c r="B608" s="54" t="s">
        <v>3</v>
      </c>
      <c r="C608" s="54">
        <v>0</v>
      </c>
      <c r="D608" s="54">
        <v>18</v>
      </c>
      <c r="E608" s="54">
        <v>10</v>
      </c>
      <c r="F608" s="54">
        <v>16</v>
      </c>
      <c r="G608" s="54">
        <v>0</v>
      </c>
      <c r="H608" s="54">
        <v>3</v>
      </c>
      <c r="I608" s="54">
        <v>0</v>
      </c>
      <c r="J608" s="54">
        <v>0</v>
      </c>
      <c r="K608" s="54">
        <v>0</v>
      </c>
      <c r="L608" s="54">
        <v>0</v>
      </c>
      <c r="M608" s="54">
        <v>0</v>
      </c>
      <c r="N608" s="54">
        <v>0</v>
      </c>
      <c r="O608" s="54">
        <v>0</v>
      </c>
      <c r="P608" s="54">
        <v>0</v>
      </c>
      <c r="Q608" s="54">
        <v>0</v>
      </c>
      <c r="R608" s="54">
        <v>0</v>
      </c>
      <c r="S608" s="54">
        <v>47</v>
      </c>
    </row>
    <row r="609" spans="1:39" x14ac:dyDescent="0.25">
      <c r="B609" s="54" t="s">
        <v>7</v>
      </c>
      <c r="C609" s="54">
        <v>0</v>
      </c>
      <c r="D609" s="54">
        <v>5</v>
      </c>
      <c r="E609" s="54">
        <v>5</v>
      </c>
      <c r="F609" s="54">
        <v>8</v>
      </c>
      <c r="G609" s="54">
        <v>5</v>
      </c>
      <c r="H609" s="54">
        <v>8</v>
      </c>
      <c r="I609" s="54">
        <v>15</v>
      </c>
      <c r="J609" s="54">
        <v>1</v>
      </c>
      <c r="K609" s="54">
        <v>0</v>
      </c>
      <c r="L609" s="54">
        <v>0</v>
      </c>
      <c r="M609" s="54">
        <v>0</v>
      </c>
      <c r="N609" s="54">
        <v>0</v>
      </c>
      <c r="O609" s="54">
        <v>0</v>
      </c>
      <c r="P609" s="54">
        <v>0</v>
      </c>
      <c r="Q609" s="54">
        <v>0</v>
      </c>
      <c r="R609" s="54">
        <v>0</v>
      </c>
      <c r="S609" s="54">
        <v>47</v>
      </c>
    </row>
    <row r="610" spans="1:39" x14ac:dyDescent="0.25">
      <c r="B610" s="54" t="s">
        <v>9</v>
      </c>
      <c r="C610" s="54">
        <v>0</v>
      </c>
      <c r="D610" s="54">
        <v>3</v>
      </c>
      <c r="E610" s="54">
        <v>1</v>
      </c>
      <c r="F610" s="54">
        <v>1</v>
      </c>
      <c r="G610" s="54">
        <v>1</v>
      </c>
      <c r="H610" s="54">
        <v>10</v>
      </c>
      <c r="I610" s="54">
        <v>8</v>
      </c>
      <c r="J610" s="54">
        <v>13</v>
      </c>
      <c r="K610" s="54">
        <v>7</v>
      </c>
      <c r="L610" s="54">
        <v>3</v>
      </c>
      <c r="M610" s="54">
        <v>0</v>
      </c>
      <c r="N610" s="54">
        <v>0</v>
      </c>
      <c r="O610" s="54">
        <v>0</v>
      </c>
      <c r="P610" s="54">
        <v>0</v>
      </c>
      <c r="Q610" s="54">
        <v>0</v>
      </c>
      <c r="R610" s="54">
        <v>0</v>
      </c>
      <c r="S610" s="54">
        <v>47</v>
      </c>
    </row>
    <row r="611" spans="1:39" x14ac:dyDescent="0.25">
      <c r="B611" s="54" t="s">
        <v>18</v>
      </c>
      <c r="C611" s="54">
        <v>0</v>
      </c>
      <c r="D611" s="54">
        <v>40</v>
      </c>
      <c r="E611" s="54">
        <v>5</v>
      </c>
      <c r="F611" s="54">
        <v>1</v>
      </c>
      <c r="G611" s="54">
        <v>0</v>
      </c>
      <c r="H611" s="54">
        <v>1</v>
      </c>
      <c r="I611" s="54">
        <v>0</v>
      </c>
      <c r="J611" s="54">
        <v>0</v>
      </c>
      <c r="K611" s="54">
        <v>0</v>
      </c>
      <c r="L611" s="54">
        <v>0</v>
      </c>
      <c r="M611" s="54">
        <v>0</v>
      </c>
      <c r="N611" s="54">
        <v>0</v>
      </c>
      <c r="O611" s="54">
        <v>0</v>
      </c>
      <c r="P611" s="54">
        <v>0</v>
      </c>
      <c r="Q611" s="54">
        <v>0</v>
      </c>
      <c r="R611" s="54">
        <v>0</v>
      </c>
      <c r="S611" s="54">
        <v>47</v>
      </c>
    </row>
    <row r="613" spans="1:39" x14ac:dyDescent="0.25">
      <c r="A613" t="s">
        <v>100</v>
      </c>
    </row>
    <row r="614" spans="1:39" x14ac:dyDescent="0.25">
      <c r="B614" s="54" t="s">
        <v>0</v>
      </c>
      <c r="C614" s="54">
        <v>1.5625E-2</v>
      </c>
      <c r="D614" s="54">
        <v>3.125E-2</v>
      </c>
      <c r="E614" s="54">
        <v>6.25E-2</v>
      </c>
      <c r="F614" s="54">
        <v>0.125</v>
      </c>
      <c r="G614" s="54">
        <v>0.25</v>
      </c>
      <c r="H614" s="54">
        <v>0.5</v>
      </c>
      <c r="I614" s="54">
        <v>1</v>
      </c>
      <c r="J614" s="54">
        <v>2</v>
      </c>
      <c r="K614" s="54">
        <v>4</v>
      </c>
      <c r="L614" s="54">
        <v>8</v>
      </c>
      <c r="M614" s="54">
        <v>16</v>
      </c>
      <c r="N614" s="54">
        <v>32</v>
      </c>
      <c r="O614" s="54">
        <v>64</v>
      </c>
      <c r="P614" s="54">
        <v>128</v>
      </c>
      <c r="Q614" s="54">
        <v>256</v>
      </c>
      <c r="R614" s="54">
        <v>512</v>
      </c>
      <c r="S614" s="54" t="s">
        <v>1</v>
      </c>
      <c r="U614" s="52"/>
      <c r="V614" s="52"/>
      <c r="W614" s="52"/>
      <c r="X614" s="52"/>
      <c r="Y614" s="52"/>
      <c r="Z614" s="52"/>
      <c r="AA614" s="52"/>
      <c r="AB614" s="52"/>
      <c r="AC614" s="52"/>
      <c r="AD614" s="52"/>
      <c r="AE614" s="52"/>
      <c r="AF614" s="52"/>
      <c r="AG614" s="52"/>
      <c r="AH614" s="52"/>
      <c r="AI614" s="52"/>
      <c r="AJ614" s="52"/>
      <c r="AK614" s="52"/>
      <c r="AL614" s="52"/>
      <c r="AM614" s="52"/>
    </row>
    <row r="615" spans="1:39" x14ac:dyDescent="0.25">
      <c r="B615" s="54" t="s">
        <v>2</v>
      </c>
      <c r="C615" s="54">
        <v>0</v>
      </c>
      <c r="D615" s="54">
        <v>0</v>
      </c>
      <c r="E615" s="54">
        <v>0</v>
      </c>
      <c r="F615" s="54">
        <v>0</v>
      </c>
      <c r="G615" s="54">
        <v>0</v>
      </c>
      <c r="H615" s="54">
        <v>0</v>
      </c>
      <c r="I615" s="54">
        <v>1</v>
      </c>
      <c r="J615" s="54">
        <v>0</v>
      </c>
      <c r="K615" s="54">
        <v>1</v>
      </c>
      <c r="L615" s="54">
        <v>0</v>
      </c>
      <c r="M615" s="54">
        <v>0</v>
      </c>
      <c r="N615" s="54">
        <v>8</v>
      </c>
      <c r="O615" s="54">
        <v>102</v>
      </c>
      <c r="P615" s="54">
        <v>0</v>
      </c>
      <c r="Q615" s="54">
        <v>0</v>
      </c>
      <c r="R615" s="54">
        <v>0</v>
      </c>
      <c r="S615" s="54">
        <v>112</v>
      </c>
      <c r="U615" s="52"/>
      <c r="V615" s="52"/>
      <c r="W615" s="52"/>
      <c r="X615" s="52"/>
      <c r="Y615" s="52"/>
      <c r="Z615" s="52"/>
      <c r="AA615" s="52"/>
      <c r="AB615" s="52"/>
      <c r="AC615" s="52"/>
      <c r="AD615" s="52"/>
      <c r="AE615" s="52"/>
      <c r="AF615" s="52"/>
      <c r="AG615" s="52"/>
      <c r="AH615" s="52"/>
      <c r="AI615" s="52"/>
      <c r="AJ615" s="52"/>
      <c r="AK615" s="52"/>
      <c r="AL615" s="52"/>
      <c r="AM615" s="52"/>
    </row>
    <row r="616" spans="1:39" x14ac:dyDescent="0.25">
      <c r="B616" s="54" t="s">
        <v>3</v>
      </c>
      <c r="C616" s="54">
        <v>0</v>
      </c>
      <c r="D616" s="54">
        <v>0</v>
      </c>
      <c r="E616" s="54">
        <v>0</v>
      </c>
      <c r="F616" s="54">
        <v>0</v>
      </c>
      <c r="G616" s="54">
        <v>0</v>
      </c>
      <c r="H616" s="54">
        <v>0</v>
      </c>
      <c r="I616" s="54">
        <v>0</v>
      </c>
      <c r="J616" s="54">
        <v>2</v>
      </c>
      <c r="K616" s="54">
        <v>4</v>
      </c>
      <c r="L616" s="54">
        <v>14</v>
      </c>
      <c r="M616" s="54">
        <v>32</v>
      </c>
      <c r="N616" s="54">
        <v>28</v>
      </c>
      <c r="O616" s="54">
        <v>32</v>
      </c>
      <c r="P616" s="54">
        <v>0</v>
      </c>
      <c r="Q616" s="54">
        <v>0</v>
      </c>
      <c r="R616" s="54">
        <v>0</v>
      </c>
      <c r="S616" s="54">
        <v>112</v>
      </c>
      <c r="U616" s="52"/>
      <c r="V616" s="52"/>
      <c r="W616" s="52"/>
      <c r="X616" s="52"/>
      <c r="Y616" s="52"/>
      <c r="Z616" s="52"/>
      <c r="AA616" s="52"/>
      <c r="AB616" s="52"/>
      <c r="AC616" s="52"/>
      <c r="AD616" s="52"/>
      <c r="AE616" s="52"/>
      <c r="AF616" s="52"/>
      <c r="AG616" s="52"/>
      <c r="AH616" s="52"/>
      <c r="AI616" s="52"/>
      <c r="AJ616" s="52"/>
      <c r="AK616" s="52"/>
      <c r="AL616" s="52"/>
      <c r="AM616" s="52"/>
    </row>
    <row r="617" spans="1:39" x14ac:dyDescent="0.25">
      <c r="B617" s="54" t="s">
        <v>4</v>
      </c>
      <c r="C617" s="54">
        <v>0</v>
      </c>
      <c r="D617" s="54">
        <v>0</v>
      </c>
      <c r="E617" s="54">
        <v>0</v>
      </c>
      <c r="F617" s="54">
        <v>0</v>
      </c>
      <c r="G617" s="54">
        <v>29</v>
      </c>
      <c r="H617" s="54">
        <v>0</v>
      </c>
      <c r="I617" s="54">
        <v>18</v>
      </c>
      <c r="J617" s="54">
        <v>16</v>
      </c>
      <c r="K617" s="54">
        <v>16</v>
      </c>
      <c r="L617" s="54">
        <v>8</v>
      </c>
      <c r="M617" s="54">
        <v>4</v>
      </c>
      <c r="N617" s="54">
        <v>4</v>
      </c>
      <c r="O617" s="54">
        <v>4</v>
      </c>
      <c r="P617" s="54">
        <v>13</v>
      </c>
      <c r="Q617" s="54">
        <v>0</v>
      </c>
      <c r="R617" s="54">
        <v>0</v>
      </c>
      <c r="S617" s="54">
        <v>112</v>
      </c>
      <c r="U617" s="52"/>
      <c r="V617" s="52"/>
      <c r="W617" s="52"/>
      <c r="X617" s="52"/>
      <c r="Y617" s="52"/>
      <c r="Z617" s="52"/>
      <c r="AA617" s="52"/>
      <c r="AB617" s="52"/>
      <c r="AC617" s="52"/>
      <c r="AD617" s="52"/>
      <c r="AE617" s="52"/>
      <c r="AF617" s="52"/>
      <c r="AG617" s="52"/>
      <c r="AH617" s="52"/>
      <c r="AI617" s="52"/>
      <c r="AJ617" s="52"/>
      <c r="AK617" s="52"/>
      <c r="AL617" s="52"/>
      <c r="AM617" s="52"/>
    </row>
    <row r="618" spans="1:39" x14ac:dyDescent="0.25">
      <c r="B618" s="54" t="s">
        <v>5</v>
      </c>
      <c r="C618" s="54">
        <v>0</v>
      </c>
      <c r="D618" s="54">
        <v>0</v>
      </c>
      <c r="E618" s="54">
        <v>0</v>
      </c>
      <c r="F618" s="54">
        <v>0</v>
      </c>
      <c r="G618" s="54">
        <v>90</v>
      </c>
      <c r="H618" s="54">
        <v>0</v>
      </c>
      <c r="I618" s="54">
        <v>9</v>
      </c>
      <c r="J618" s="54">
        <v>6</v>
      </c>
      <c r="K618" s="54">
        <v>1</v>
      </c>
      <c r="L618" s="54">
        <v>3</v>
      </c>
      <c r="M618" s="54">
        <v>1</v>
      </c>
      <c r="N618" s="54">
        <v>0</v>
      </c>
      <c r="O618" s="54">
        <v>0</v>
      </c>
      <c r="P618" s="54">
        <v>2</v>
      </c>
      <c r="Q618" s="54">
        <v>0</v>
      </c>
      <c r="R618" s="54">
        <v>0</v>
      </c>
      <c r="S618" s="54">
        <v>112</v>
      </c>
      <c r="U618" s="52"/>
      <c r="V618" s="52"/>
      <c r="W618" s="52"/>
      <c r="X618" s="52"/>
      <c r="Y618" s="52"/>
      <c r="Z618" s="52"/>
      <c r="AA618" s="52"/>
      <c r="AB618" s="52"/>
      <c r="AC618" s="52"/>
      <c r="AD618" s="52"/>
      <c r="AE618" s="52"/>
      <c r="AF618" s="52"/>
      <c r="AG618" s="52"/>
      <c r="AH618" s="52"/>
      <c r="AI618" s="52"/>
      <c r="AJ618" s="52"/>
      <c r="AK618" s="52"/>
      <c r="AL618" s="52"/>
      <c r="AM618" s="52"/>
    </row>
    <row r="619" spans="1:39" x14ac:dyDescent="0.25">
      <c r="B619" s="54" t="s">
        <v>6</v>
      </c>
      <c r="C619" s="54">
        <v>0</v>
      </c>
      <c r="D619" s="54">
        <v>0</v>
      </c>
      <c r="E619" s="54">
        <v>0</v>
      </c>
      <c r="F619" s="54">
        <v>84</v>
      </c>
      <c r="G619" s="54">
        <v>0</v>
      </c>
      <c r="H619" s="54">
        <v>9</v>
      </c>
      <c r="I619" s="54">
        <v>3</v>
      </c>
      <c r="J619" s="54">
        <v>4</v>
      </c>
      <c r="K619" s="54">
        <v>3</v>
      </c>
      <c r="L619" s="54">
        <v>1</v>
      </c>
      <c r="M619" s="54">
        <v>4</v>
      </c>
      <c r="N619" s="54">
        <v>4</v>
      </c>
      <c r="O619" s="54">
        <v>0</v>
      </c>
      <c r="P619" s="54">
        <v>0</v>
      </c>
      <c r="Q619" s="54">
        <v>0</v>
      </c>
      <c r="R619" s="54">
        <v>0</v>
      </c>
      <c r="S619" s="54">
        <v>112</v>
      </c>
      <c r="U619" s="52"/>
      <c r="V619" s="52"/>
      <c r="W619" s="52"/>
      <c r="X619" s="52"/>
      <c r="Y619" s="52"/>
      <c r="Z619" s="52"/>
      <c r="AA619" s="52"/>
      <c r="AB619" s="52"/>
      <c r="AC619" s="52"/>
      <c r="AD619" s="52"/>
      <c r="AE619" s="52"/>
      <c r="AF619" s="52"/>
      <c r="AG619" s="52"/>
      <c r="AH619" s="52"/>
      <c r="AI619" s="52"/>
      <c r="AJ619" s="52"/>
      <c r="AK619" s="52"/>
      <c r="AL619" s="52"/>
      <c r="AM619" s="52"/>
    </row>
    <row r="620" spans="1:39" x14ac:dyDescent="0.25">
      <c r="B620" s="54" t="s">
        <v>7</v>
      </c>
      <c r="C620" s="54">
        <v>0</v>
      </c>
      <c r="D620" s="54">
        <v>30</v>
      </c>
      <c r="E620" s="54">
        <v>1</v>
      </c>
      <c r="F620" s="54">
        <v>14</v>
      </c>
      <c r="G620" s="54">
        <v>7</v>
      </c>
      <c r="H620" s="54">
        <v>10</v>
      </c>
      <c r="I620" s="54">
        <v>8</v>
      </c>
      <c r="J620" s="54">
        <v>14</v>
      </c>
      <c r="K620" s="54">
        <v>9</v>
      </c>
      <c r="L620" s="54">
        <v>9</v>
      </c>
      <c r="M620" s="54">
        <v>10</v>
      </c>
      <c r="N620" s="54">
        <v>0</v>
      </c>
      <c r="O620" s="54">
        <v>0</v>
      </c>
      <c r="P620" s="54">
        <v>0</v>
      </c>
      <c r="Q620" s="54">
        <v>0</v>
      </c>
      <c r="R620" s="54">
        <v>0</v>
      </c>
      <c r="S620" s="54">
        <v>112</v>
      </c>
      <c r="U620" s="52"/>
      <c r="V620" s="52"/>
      <c r="W620" s="52"/>
      <c r="X620" s="52"/>
      <c r="Y620" s="52"/>
      <c r="Z620" s="52"/>
      <c r="AA620" s="52"/>
      <c r="AB620" s="52"/>
      <c r="AC620" s="52"/>
      <c r="AD620" s="52"/>
      <c r="AE620" s="52"/>
      <c r="AF620" s="52"/>
      <c r="AG620" s="52"/>
      <c r="AH620" s="52"/>
      <c r="AI620" s="52"/>
      <c r="AJ620" s="52"/>
      <c r="AK620" s="52"/>
      <c r="AL620" s="52"/>
      <c r="AM620" s="52"/>
    </row>
    <row r="621" spans="1:39" x14ac:dyDescent="0.25">
      <c r="B621" s="54" t="s">
        <v>8</v>
      </c>
      <c r="C621" s="54">
        <v>0</v>
      </c>
      <c r="D621" s="54">
        <v>0</v>
      </c>
      <c r="E621" s="54">
        <v>0</v>
      </c>
      <c r="F621" s="54">
        <v>64</v>
      </c>
      <c r="G621" s="54">
        <v>0</v>
      </c>
      <c r="H621" s="54">
        <v>16</v>
      </c>
      <c r="I621" s="54">
        <v>4</v>
      </c>
      <c r="J621" s="54">
        <v>5</v>
      </c>
      <c r="K621" s="54">
        <v>9</v>
      </c>
      <c r="L621" s="54">
        <v>2</v>
      </c>
      <c r="M621" s="54">
        <v>4</v>
      </c>
      <c r="N621" s="54">
        <v>5</v>
      </c>
      <c r="O621" s="54">
        <v>3</v>
      </c>
      <c r="P621" s="54">
        <v>0</v>
      </c>
      <c r="Q621" s="54">
        <v>0</v>
      </c>
      <c r="R621" s="54">
        <v>0</v>
      </c>
      <c r="S621" s="54">
        <v>112</v>
      </c>
      <c r="U621" s="52"/>
      <c r="V621" s="52"/>
      <c r="W621" s="52"/>
      <c r="X621" s="52"/>
      <c r="Y621" s="52"/>
      <c r="Z621" s="52"/>
      <c r="AA621" s="52"/>
      <c r="AB621" s="52"/>
      <c r="AC621" s="52"/>
      <c r="AD621" s="52"/>
      <c r="AE621" s="52"/>
      <c r="AF621" s="52"/>
      <c r="AG621" s="52"/>
      <c r="AH621" s="52"/>
      <c r="AI621" s="52"/>
      <c r="AJ621" s="52"/>
      <c r="AK621" s="52"/>
      <c r="AL621" s="52"/>
      <c r="AM621" s="52"/>
    </row>
    <row r="622" spans="1:39" x14ac:dyDescent="0.25">
      <c r="B622" s="54" t="s">
        <v>9</v>
      </c>
      <c r="C622" s="54">
        <v>0</v>
      </c>
      <c r="D622" s="54">
        <v>0</v>
      </c>
      <c r="E622" s="54">
        <v>0</v>
      </c>
      <c r="F622" s="54">
        <v>0</v>
      </c>
      <c r="G622" s="54">
        <v>0</v>
      </c>
      <c r="H622" s="54">
        <v>0</v>
      </c>
      <c r="I622" s="54">
        <v>0</v>
      </c>
      <c r="J622" s="54">
        <v>0</v>
      </c>
      <c r="K622" s="54">
        <v>0</v>
      </c>
      <c r="L622" s="54">
        <v>4</v>
      </c>
      <c r="M622" s="54">
        <v>11</v>
      </c>
      <c r="N622" s="54">
        <v>31</v>
      </c>
      <c r="O622" s="54">
        <v>66</v>
      </c>
      <c r="P622" s="54">
        <v>0</v>
      </c>
      <c r="Q622" s="54">
        <v>0</v>
      </c>
      <c r="R622" s="54">
        <v>0</v>
      </c>
      <c r="S622" s="54">
        <v>112</v>
      </c>
      <c r="U622" s="52"/>
      <c r="V622" s="52"/>
      <c r="W622" s="52"/>
      <c r="X622" s="52"/>
      <c r="Y622" s="52"/>
      <c r="Z622" s="52"/>
      <c r="AA622" s="52"/>
      <c r="AB622" s="52"/>
      <c r="AC622" s="52"/>
      <c r="AD622" s="52"/>
      <c r="AE622" s="52"/>
      <c r="AF622" s="52"/>
      <c r="AG622" s="52"/>
      <c r="AH622" s="52"/>
      <c r="AI622" s="52"/>
      <c r="AJ622" s="52"/>
      <c r="AK622" s="52"/>
      <c r="AL622" s="52"/>
      <c r="AM622" s="52"/>
    </row>
    <row r="623" spans="1:39" x14ac:dyDescent="0.25">
      <c r="B623" s="54" t="s">
        <v>10</v>
      </c>
      <c r="C623" s="54">
        <v>0</v>
      </c>
      <c r="D623" s="54">
        <v>0</v>
      </c>
      <c r="E623" s="54">
        <v>3</v>
      </c>
      <c r="F623" s="54">
        <v>0</v>
      </c>
      <c r="G623" s="54">
        <v>0</v>
      </c>
      <c r="H623" s="54">
        <v>2</v>
      </c>
      <c r="I623" s="54">
        <v>13</v>
      </c>
      <c r="J623" s="54">
        <v>54</v>
      </c>
      <c r="K623" s="54">
        <v>37</v>
      </c>
      <c r="L623" s="54">
        <v>3</v>
      </c>
      <c r="M623" s="54">
        <v>0</v>
      </c>
      <c r="N623" s="54">
        <v>0</v>
      </c>
      <c r="O623" s="54">
        <v>0</v>
      </c>
      <c r="P623" s="54">
        <v>0</v>
      </c>
      <c r="Q623" s="54">
        <v>0</v>
      </c>
      <c r="R623" s="54">
        <v>0</v>
      </c>
      <c r="S623" s="54">
        <v>112</v>
      </c>
      <c r="U623" s="52"/>
      <c r="V623" s="52"/>
      <c r="W623" s="52"/>
      <c r="X623" s="52"/>
      <c r="Y623" s="52"/>
      <c r="Z623" s="52"/>
      <c r="AA623" s="52"/>
      <c r="AB623" s="52"/>
      <c r="AC623" s="52"/>
      <c r="AD623" s="52"/>
      <c r="AE623" s="52"/>
      <c r="AF623" s="52"/>
      <c r="AG623" s="52"/>
      <c r="AH623" s="52"/>
      <c r="AI623" s="52"/>
      <c r="AJ623" s="52"/>
      <c r="AK623" s="52"/>
      <c r="AL623" s="52"/>
      <c r="AM623" s="52"/>
    </row>
    <row r="624" spans="1:39" x14ac:dyDescent="0.25">
      <c r="B624" s="54" t="s">
        <v>11</v>
      </c>
      <c r="C624" s="54">
        <v>0</v>
      </c>
      <c r="D624" s="54">
        <v>0</v>
      </c>
      <c r="E624" s="54">
        <v>104</v>
      </c>
      <c r="F624" s="54">
        <v>0</v>
      </c>
      <c r="G624" s="54">
        <v>6</v>
      </c>
      <c r="H624" s="54">
        <v>1</v>
      </c>
      <c r="I624" s="54">
        <v>1</v>
      </c>
      <c r="J624" s="54">
        <v>0</v>
      </c>
      <c r="K624" s="54">
        <v>0</v>
      </c>
      <c r="L624" s="54">
        <v>0</v>
      </c>
      <c r="M624" s="54">
        <v>0</v>
      </c>
      <c r="N624" s="54">
        <v>0</v>
      </c>
      <c r="O624" s="54">
        <v>0</v>
      </c>
      <c r="P624" s="54">
        <v>0</v>
      </c>
      <c r="Q624" s="54">
        <v>0</v>
      </c>
      <c r="R624" s="54">
        <v>0</v>
      </c>
      <c r="S624" s="54">
        <v>112</v>
      </c>
      <c r="U624" s="52"/>
      <c r="V624" s="52"/>
      <c r="W624" s="52"/>
      <c r="X624" s="52"/>
      <c r="Y624" s="52"/>
      <c r="Z624" s="52"/>
      <c r="AA624" s="52"/>
      <c r="AB624" s="52"/>
      <c r="AC624" s="52"/>
      <c r="AD624" s="52"/>
      <c r="AE624" s="52"/>
      <c r="AF624" s="52"/>
      <c r="AG624" s="52"/>
      <c r="AH624" s="52"/>
      <c r="AI624" s="52"/>
      <c r="AJ624" s="52"/>
      <c r="AK624" s="52"/>
      <c r="AL624" s="52"/>
      <c r="AM624" s="52"/>
    </row>
    <row r="625" spans="1:54" x14ac:dyDescent="0.25">
      <c r="B625" s="54" t="s">
        <v>12</v>
      </c>
      <c r="C625" s="54">
        <v>0</v>
      </c>
      <c r="D625" s="54">
        <v>0</v>
      </c>
      <c r="E625" s="54">
        <v>0</v>
      </c>
      <c r="F625" s="54">
        <v>0</v>
      </c>
      <c r="G625" s="54">
        <v>1</v>
      </c>
      <c r="H625" s="54">
        <v>2</v>
      </c>
      <c r="I625" s="54">
        <v>1</v>
      </c>
      <c r="J625" s="54">
        <v>0</v>
      </c>
      <c r="K625" s="54">
        <v>1</v>
      </c>
      <c r="L625" s="54">
        <v>0</v>
      </c>
      <c r="M625" s="54">
        <v>97</v>
      </c>
      <c r="N625" s="54">
        <v>0</v>
      </c>
      <c r="O625" s="54">
        <v>0</v>
      </c>
      <c r="P625" s="54">
        <v>0</v>
      </c>
      <c r="Q625" s="54">
        <v>0</v>
      </c>
      <c r="R625" s="54">
        <v>0</v>
      </c>
      <c r="S625" s="54">
        <v>102</v>
      </c>
      <c r="U625" s="52"/>
      <c r="V625" s="52"/>
      <c r="W625" s="52"/>
      <c r="X625" s="52"/>
      <c r="Y625" s="52"/>
      <c r="Z625" s="52"/>
      <c r="AA625" s="52"/>
      <c r="AB625" s="52"/>
      <c r="AC625" s="52"/>
      <c r="AD625" s="52"/>
      <c r="AE625" s="52"/>
      <c r="AF625" s="52"/>
      <c r="AG625" s="52"/>
      <c r="AH625" s="52"/>
      <c r="AI625" s="52"/>
      <c r="AJ625" s="52"/>
      <c r="AK625" s="52"/>
      <c r="AL625" s="52"/>
      <c r="AM625" s="52"/>
    </row>
    <row r="626" spans="1:54" x14ac:dyDescent="0.25">
      <c r="B626" s="54" t="s">
        <v>13</v>
      </c>
      <c r="C626" s="54">
        <v>0</v>
      </c>
      <c r="D626" s="54">
        <v>0</v>
      </c>
      <c r="E626" s="54">
        <v>0</v>
      </c>
      <c r="F626" s="54">
        <v>0</v>
      </c>
      <c r="G626" s="54">
        <v>27</v>
      </c>
      <c r="H626" s="54">
        <v>0</v>
      </c>
      <c r="I626" s="54">
        <v>48</v>
      </c>
      <c r="J626" s="54">
        <v>23</v>
      </c>
      <c r="K626" s="54">
        <v>3</v>
      </c>
      <c r="L626" s="54">
        <v>0</v>
      </c>
      <c r="M626" s="54">
        <v>1</v>
      </c>
      <c r="N626" s="54">
        <v>1</v>
      </c>
      <c r="O626" s="54">
        <v>0</v>
      </c>
      <c r="P626" s="54">
        <v>0</v>
      </c>
      <c r="Q626" s="54">
        <v>0</v>
      </c>
      <c r="R626" s="54">
        <v>0</v>
      </c>
      <c r="S626" s="54">
        <v>103</v>
      </c>
      <c r="U626" s="52"/>
      <c r="V626" s="52"/>
      <c r="W626" s="52"/>
      <c r="X626" s="52"/>
      <c r="Y626" s="52"/>
      <c r="Z626" s="52"/>
      <c r="AA626" s="52"/>
      <c r="AB626" s="52"/>
      <c r="AC626" s="52"/>
      <c r="AD626" s="52"/>
      <c r="AE626" s="52"/>
      <c r="AF626" s="52"/>
      <c r="AG626" s="52"/>
      <c r="AH626" s="52"/>
      <c r="AI626" s="52"/>
      <c r="AJ626" s="52"/>
      <c r="AK626" s="52"/>
      <c r="AL626" s="52"/>
      <c r="AM626" s="52"/>
    </row>
    <row r="627" spans="1:54" x14ac:dyDescent="0.25">
      <c r="B627" s="54" t="s">
        <v>14</v>
      </c>
      <c r="C627" s="54">
        <v>0</v>
      </c>
      <c r="D627" s="54">
        <v>0</v>
      </c>
      <c r="E627" s="54">
        <v>14</v>
      </c>
      <c r="F627" s="54">
        <v>0</v>
      </c>
      <c r="G627" s="54">
        <v>67</v>
      </c>
      <c r="H627" s="54">
        <v>16</v>
      </c>
      <c r="I627" s="54">
        <v>2</v>
      </c>
      <c r="J627" s="54">
        <v>0</v>
      </c>
      <c r="K627" s="54">
        <v>1</v>
      </c>
      <c r="L627" s="54">
        <v>1</v>
      </c>
      <c r="M627" s="54">
        <v>2</v>
      </c>
      <c r="N627" s="54">
        <v>0</v>
      </c>
      <c r="O627" s="54">
        <v>0</v>
      </c>
      <c r="P627" s="54">
        <v>0</v>
      </c>
      <c r="Q627" s="54">
        <v>0</v>
      </c>
      <c r="R627" s="54">
        <v>0</v>
      </c>
      <c r="S627" s="54">
        <v>103</v>
      </c>
      <c r="U627" s="52"/>
      <c r="V627" s="52"/>
      <c r="W627" s="52"/>
      <c r="X627" s="52"/>
      <c r="Y627" s="52"/>
      <c r="Z627" s="52"/>
      <c r="AA627" s="52"/>
      <c r="AB627" s="52"/>
      <c r="AC627" s="52"/>
      <c r="AD627" s="52"/>
      <c r="AE627" s="52"/>
      <c r="AF627" s="52"/>
      <c r="AG627" s="52"/>
      <c r="AH627" s="52"/>
      <c r="AI627" s="52"/>
      <c r="AJ627" s="52"/>
      <c r="AK627" s="52"/>
      <c r="AL627" s="52"/>
      <c r="AM627" s="52"/>
    </row>
    <row r="628" spans="1:54" x14ac:dyDescent="0.25">
      <c r="B628" s="54" t="s">
        <v>15</v>
      </c>
      <c r="C628" s="54">
        <v>0</v>
      </c>
      <c r="D628" s="54">
        <v>0</v>
      </c>
      <c r="E628" s="54">
        <v>8</v>
      </c>
      <c r="F628" s="54">
        <v>0</v>
      </c>
      <c r="G628" s="54">
        <v>70</v>
      </c>
      <c r="H628" s="54">
        <v>15</v>
      </c>
      <c r="I628" s="54">
        <v>2</v>
      </c>
      <c r="J628" s="54">
        <v>2</v>
      </c>
      <c r="K628" s="54">
        <v>2</v>
      </c>
      <c r="L628" s="54">
        <v>0</v>
      </c>
      <c r="M628" s="54">
        <v>1</v>
      </c>
      <c r="N628" s="54">
        <v>0</v>
      </c>
      <c r="O628" s="54">
        <v>0</v>
      </c>
      <c r="P628" s="54">
        <v>0</v>
      </c>
      <c r="Q628" s="54">
        <v>0</v>
      </c>
      <c r="R628" s="54">
        <v>0</v>
      </c>
      <c r="S628" s="54">
        <v>100</v>
      </c>
      <c r="U628" s="52"/>
      <c r="V628" s="52"/>
      <c r="W628" s="52"/>
      <c r="X628" s="52"/>
      <c r="Y628" s="52"/>
      <c r="Z628" s="52"/>
      <c r="AA628" s="52"/>
      <c r="AB628" s="52"/>
      <c r="AC628" s="52"/>
      <c r="AD628" s="52"/>
      <c r="AE628" s="52"/>
      <c r="AF628" s="52"/>
      <c r="AG628" s="52"/>
      <c r="AH628" s="52"/>
      <c r="AI628" s="52"/>
      <c r="AJ628" s="52"/>
      <c r="AK628" s="52"/>
      <c r="AL628" s="52"/>
      <c r="AM628" s="52"/>
    </row>
    <row r="629" spans="1:54" x14ac:dyDescent="0.25">
      <c r="B629" s="54" t="s">
        <v>16</v>
      </c>
      <c r="C629" s="54">
        <v>0</v>
      </c>
      <c r="D629" s="54">
        <v>0</v>
      </c>
      <c r="E629" s="54">
        <v>0</v>
      </c>
      <c r="F629" s="54">
        <v>0</v>
      </c>
      <c r="G629" s="54">
        <v>0</v>
      </c>
      <c r="H629" s="54">
        <v>0</v>
      </c>
      <c r="I629" s="54">
        <v>0</v>
      </c>
      <c r="J629" s="54">
        <v>1</v>
      </c>
      <c r="K629" s="54">
        <v>1</v>
      </c>
      <c r="L629" s="54">
        <v>1</v>
      </c>
      <c r="M629" s="54">
        <v>5</v>
      </c>
      <c r="N629" s="54">
        <v>1</v>
      </c>
      <c r="O629" s="54">
        <v>7</v>
      </c>
      <c r="P629" s="54">
        <v>16</v>
      </c>
      <c r="Q629" s="54">
        <v>80</v>
      </c>
      <c r="R629" s="54">
        <v>0</v>
      </c>
      <c r="S629" s="54">
        <v>112</v>
      </c>
      <c r="U629" s="52"/>
      <c r="V629" s="52"/>
      <c r="W629" s="52"/>
      <c r="X629" s="52"/>
      <c r="Y629" s="52"/>
      <c r="Z629" s="52"/>
      <c r="AA629" s="52"/>
      <c r="AB629" s="52"/>
      <c r="AC629" s="52"/>
      <c r="AD629" s="52"/>
      <c r="AE629" s="52"/>
      <c r="AF629" s="52"/>
      <c r="AG629" s="52"/>
      <c r="AH629" s="52"/>
      <c r="AI629" s="52"/>
      <c r="AJ629" s="52"/>
      <c r="AK629" s="52"/>
      <c r="AL629" s="52"/>
      <c r="AM629" s="52"/>
    </row>
    <row r="630" spans="1:54" x14ac:dyDescent="0.25">
      <c r="B630" s="54" t="s">
        <v>17</v>
      </c>
      <c r="C630" s="54">
        <v>0</v>
      </c>
      <c r="D630" s="54">
        <v>0</v>
      </c>
      <c r="E630" s="54">
        <v>71</v>
      </c>
      <c r="F630" s="54">
        <v>0</v>
      </c>
      <c r="G630" s="54">
        <v>18</v>
      </c>
      <c r="H630" s="54">
        <v>6</v>
      </c>
      <c r="I630" s="54">
        <v>2</v>
      </c>
      <c r="J630" s="54">
        <v>1</v>
      </c>
      <c r="K630" s="54">
        <v>2</v>
      </c>
      <c r="L630" s="54">
        <v>0</v>
      </c>
      <c r="M630" s="54">
        <v>0</v>
      </c>
      <c r="N630" s="54">
        <v>12</v>
      </c>
      <c r="O630" s="54">
        <v>0</v>
      </c>
      <c r="P630" s="54">
        <v>0</v>
      </c>
      <c r="Q630" s="54">
        <v>0</v>
      </c>
      <c r="R630" s="54">
        <v>0</v>
      </c>
      <c r="S630" s="54">
        <v>112</v>
      </c>
      <c r="U630" s="52"/>
      <c r="V630" s="52"/>
      <c r="W630" s="52"/>
      <c r="X630" s="52"/>
      <c r="Y630" s="52"/>
      <c r="Z630" s="52"/>
      <c r="AA630" s="52"/>
      <c r="AB630" s="52"/>
      <c r="AC630" s="52"/>
      <c r="AD630" s="52"/>
      <c r="AE630" s="52"/>
      <c r="AF630" s="52"/>
      <c r="AG630" s="52"/>
      <c r="AH630" s="52"/>
      <c r="AI630" s="52"/>
      <c r="AJ630" s="52"/>
      <c r="AK630" s="52"/>
      <c r="AL630" s="52"/>
      <c r="AM630" s="52"/>
    </row>
    <row r="631" spans="1:54" x14ac:dyDescent="0.25">
      <c r="B631" s="54" t="s">
        <v>18</v>
      </c>
      <c r="C631" s="54">
        <v>0</v>
      </c>
      <c r="D631" s="54">
        <v>88</v>
      </c>
      <c r="E631" s="54">
        <v>8</v>
      </c>
      <c r="F631" s="54">
        <v>6</v>
      </c>
      <c r="G631" s="54">
        <v>2</v>
      </c>
      <c r="H631" s="54">
        <v>2</v>
      </c>
      <c r="I631" s="54">
        <v>3</v>
      </c>
      <c r="J631" s="54">
        <v>1</v>
      </c>
      <c r="K631" s="54">
        <v>1</v>
      </c>
      <c r="L631" s="54">
        <v>1</v>
      </c>
      <c r="M631" s="54">
        <v>0</v>
      </c>
      <c r="N631" s="54">
        <v>0</v>
      </c>
      <c r="O631" s="54">
        <v>0</v>
      </c>
      <c r="P631" s="54">
        <v>0</v>
      </c>
      <c r="Q631" s="54">
        <v>0</v>
      </c>
      <c r="R631" s="54">
        <v>0</v>
      </c>
      <c r="S631" s="54">
        <v>112</v>
      </c>
      <c r="U631" s="52"/>
      <c r="V631" s="52"/>
      <c r="W631" s="52"/>
      <c r="X631" s="52"/>
      <c r="Y631" s="52"/>
      <c r="Z631" s="52"/>
      <c r="AA631" s="52"/>
      <c r="AB631" s="52"/>
      <c r="AC631" s="52"/>
      <c r="AD631" s="52"/>
      <c r="AE631" s="52"/>
      <c r="AF631" s="52"/>
      <c r="AG631" s="52"/>
      <c r="AH631" s="52"/>
      <c r="AI631" s="52"/>
      <c r="AJ631" s="52"/>
      <c r="AK631" s="52"/>
      <c r="AL631" s="52"/>
      <c r="AM631" s="52"/>
    </row>
    <row r="632" spans="1:54" x14ac:dyDescent="0.25">
      <c r="B632" s="54" t="s">
        <v>19</v>
      </c>
      <c r="C632" s="54">
        <v>0</v>
      </c>
      <c r="D632" s="54">
        <v>91</v>
      </c>
      <c r="E632" s="54">
        <v>0</v>
      </c>
      <c r="F632" s="54">
        <v>5</v>
      </c>
      <c r="G632" s="54">
        <v>8</v>
      </c>
      <c r="H632" s="54">
        <v>2</v>
      </c>
      <c r="I632" s="54">
        <v>2</v>
      </c>
      <c r="J632" s="54">
        <v>2</v>
      </c>
      <c r="K632" s="54">
        <v>0</v>
      </c>
      <c r="L632" s="54">
        <v>1</v>
      </c>
      <c r="M632" s="54">
        <v>1</v>
      </c>
      <c r="N632" s="54">
        <v>0</v>
      </c>
      <c r="O632" s="54">
        <v>0</v>
      </c>
      <c r="P632" s="54">
        <v>0</v>
      </c>
      <c r="Q632" s="54">
        <v>0</v>
      </c>
      <c r="R632" s="54">
        <v>0</v>
      </c>
      <c r="S632" s="54">
        <v>112</v>
      </c>
      <c r="U632" s="52"/>
      <c r="V632" s="52"/>
      <c r="W632" s="52"/>
      <c r="X632" s="52"/>
      <c r="Y632" s="52"/>
      <c r="Z632" s="52"/>
      <c r="AA632" s="52"/>
      <c r="AB632" s="52"/>
      <c r="AC632" s="52"/>
      <c r="AD632" s="52"/>
      <c r="AE632" s="52"/>
      <c r="AF632" s="52"/>
      <c r="AG632" s="52"/>
      <c r="AH632" s="52"/>
      <c r="AI632" s="52"/>
      <c r="AJ632" s="52"/>
      <c r="AK632" s="52"/>
      <c r="AL632" s="52"/>
      <c r="AM632" s="52"/>
    </row>
    <row r="633" spans="1:54" x14ac:dyDescent="0.25">
      <c r="B633" s="54" t="s">
        <v>20</v>
      </c>
      <c r="C633" s="54">
        <v>0</v>
      </c>
      <c r="D633" s="54">
        <v>2</v>
      </c>
      <c r="E633" s="54">
        <v>1</v>
      </c>
      <c r="F633" s="54">
        <v>50</v>
      </c>
      <c r="G633" s="54">
        <v>36</v>
      </c>
      <c r="H633" s="54">
        <v>10</v>
      </c>
      <c r="I633" s="54">
        <v>2</v>
      </c>
      <c r="J633" s="54">
        <v>4</v>
      </c>
      <c r="K633" s="54">
        <v>1</v>
      </c>
      <c r="L633" s="54">
        <v>6</v>
      </c>
      <c r="M633" s="54">
        <v>0</v>
      </c>
      <c r="N633" s="54">
        <v>0</v>
      </c>
      <c r="O633" s="54">
        <v>0</v>
      </c>
      <c r="P633" s="54">
        <v>0</v>
      </c>
      <c r="Q633" s="54">
        <v>0</v>
      </c>
      <c r="R633" s="54">
        <v>0</v>
      </c>
      <c r="S633" s="54">
        <v>112</v>
      </c>
      <c r="U633" s="52"/>
      <c r="V633" s="52"/>
      <c r="W633" s="52"/>
      <c r="X633" s="52"/>
      <c r="Y633" s="52"/>
      <c r="Z633" s="52"/>
      <c r="AA633" s="52"/>
      <c r="AB633" s="52"/>
      <c r="AC633" s="52"/>
      <c r="AD633" s="52"/>
      <c r="AE633" s="52"/>
      <c r="AF633" s="52"/>
      <c r="AG633" s="52"/>
      <c r="AH633" s="52"/>
      <c r="AI633" s="52"/>
      <c r="AJ633" s="52"/>
      <c r="AK633" s="52"/>
      <c r="AL633" s="52"/>
      <c r="AM633" s="52"/>
    </row>
    <row r="634" spans="1:54" x14ac:dyDescent="0.25">
      <c r="B634" s="54" t="s">
        <v>21</v>
      </c>
      <c r="C634" s="54">
        <v>0</v>
      </c>
      <c r="D634" s="54">
        <v>0</v>
      </c>
      <c r="E634" s="54">
        <v>0</v>
      </c>
      <c r="F634" s="54">
        <v>0</v>
      </c>
      <c r="G634" s="54">
        <v>0</v>
      </c>
      <c r="H634" s="54">
        <v>0</v>
      </c>
      <c r="I634" s="54">
        <v>10</v>
      </c>
      <c r="J634" s="54">
        <v>33</v>
      </c>
      <c r="K634" s="54">
        <v>22</v>
      </c>
      <c r="L634" s="54">
        <v>8</v>
      </c>
      <c r="M634" s="54">
        <v>39</v>
      </c>
      <c r="N634" s="54">
        <v>0</v>
      </c>
      <c r="O634" s="54">
        <v>0</v>
      </c>
      <c r="P634" s="54">
        <v>0</v>
      </c>
      <c r="Q634" s="54">
        <v>0</v>
      </c>
      <c r="R634" s="54">
        <v>0</v>
      </c>
      <c r="S634" s="54">
        <v>112</v>
      </c>
      <c r="U634" s="52"/>
      <c r="V634" s="52"/>
      <c r="W634" s="52"/>
      <c r="X634" s="52"/>
      <c r="Y634" s="52"/>
      <c r="Z634" s="52"/>
      <c r="AA634" s="52"/>
      <c r="AB634" s="52"/>
      <c r="AC634" s="52"/>
      <c r="AD634" s="52"/>
      <c r="AE634" s="52"/>
      <c r="AF634" s="52"/>
      <c r="AG634" s="52"/>
      <c r="AH634" s="52"/>
      <c r="AI634" s="52"/>
      <c r="AJ634" s="52"/>
      <c r="AK634" s="52"/>
      <c r="AL634" s="52"/>
      <c r="AM634" s="52"/>
    </row>
    <row r="635" spans="1:54" x14ac:dyDescent="0.25">
      <c r="B635" s="54" t="s">
        <v>22</v>
      </c>
      <c r="C635" s="54">
        <v>0</v>
      </c>
      <c r="D635" s="54">
        <v>1</v>
      </c>
      <c r="E635" s="54">
        <v>0</v>
      </c>
      <c r="F635" s="54">
        <v>2</v>
      </c>
      <c r="G635" s="54">
        <v>18</v>
      </c>
      <c r="H635" s="54">
        <v>43</v>
      </c>
      <c r="I635" s="54">
        <v>31</v>
      </c>
      <c r="J635" s="54">
        <v>13</v>
      </c>
      <c r="K635" s="54">
        <v>3</v>
      </c>
      <c r="L635" s="54">
        <v>0</v>
      </c>
      <c r="M635" s="54">
        <v>1</v>
      </c>
      <c r="N635" s="54">
        <v>0</v>
      </c>
      <c r="O635" s="54">
        <v>0</v>
      </c>
      <c r="P635" s="54">
        <v>0</v>
      </c>
      <c r="Q635" s="54">
        <v>0</v>
      </c>
      <c r="R635" s="54">
        <v>0</v>
      </c>
      <c r="S635" s="54">
        <v>112</v>
      </c>
      <c r="U635" s="52"/>
      <c r="V635" s="52"/>
      <c r="W635" s="52"/>
      <c r="X635" s="52"/>
      <c r="Y635" s="52"/>
      <c r="Z635" s="52"/>
      <c r="AA635" s="52"/>
      <c r="AB635" s="52"/>
      <c r="AC635" s="52"/>
      <c r="AD635" s="52"/>
      <c r="AE635" s="52"/>
      <c r="AF635" s="52"/>
      <c r="AG635" s="52"/>
      <c r="AH635" s="52"/>
      <c r="AI635" s="52"/>
      <c r="AJ635" s="52"/>
      <c r="AK635" s="52"/>
      <c r="AL635" s="52"/>
      <c r="AM635" s="52"/>
    </row>
    <row r="636" spans="1:54" x14ac:dyDescent="0.25">
      <c r="B636" s="54" t="s">
        <v>90</v>
      </c>
      <c r="C636" s="54">
        <v>0</v>
      </c>
      <c r="D636" s="54">
        <v>0</v>
      </c>
      <c r="E636" s="54">
        <v>0</v>
      </c>
      <c r="F636" s="54">
        <v>0</v>
      </c>
      <c r="G636" s="54">
        <v>0</v>
      </c>
      <c r="H636" s="54">
        <v>5</v>
      </c>
      <c r="I636" s="54">
        <v>0</v>
      </c>
      <c r="J636" s="54">
        <v>4</v>
      </c>
      <c r="K636" s="54">
        <v>15</v>
      </c>
      <c r="L636" s="54">
        <v>84</v>
      </c>
      <c r="M636" s="54">
        <v>4</v>
      </c>
      <c r="N636" s="54">
        <v>0</v>
      </c>
      <c r="O636" s="54">
        <v>0</v>
      </c>
      <c r="P636" s="54">
        <v>0</v>
      </c>
      <c r="Q636" s="54">
        <v>0</v>
      </c>
      <c r="R636" s="54">
        <v>0</v>
      </c>
      <c r="S636" s="54">
        <v>112</v>
      </c>
      <c r="U636" s="52"/>
      <c r="V636" s="52"/>
      <c r="W636" s="52"/>
      <c r="X636" s="52"/>
      <c r="Y636" s="52"/>
      <c r="Z636" s="52"/>
      <c r="AA636" s="52"/>
      <c r="AB636" s="52"/>
      <c r="AC636" s="52"/>
      <c r="AD636" s="52"/>
      <c r="AE636" s="52"/>
      <c r="AF636" s="52"/>
      <c r="AG636" s="52"/>
      <c r="AH636" s="52"/>
      <c r="AI636" s="52"/>
      <c r="AJ636" s="52"/>
      <c r="AK636" s="52"/>
      <c r="AL636" s="52"/>
      <c r="AM636" s="52"/>
    </row>
    <row r="637" spans="1:54" x14ac:dyDescent="0.25">
      <c r="B637" s="54" t="s">
        <v>177</v>
      </c>
      <c r="C637" s="54">
        <v>0</v>
      </c>
      <c r="D637" s="54">
        <v>0</v>
      </c>
      <c r="E637" s="54">
        <v>0</v>
      </c>
      <c r="F637" s="54">
        <v>1</v>
      </c>
      <c r="G637" s="54">
        <v>1</v>
      </c>
      <c r="H637" s="54">
        <v>0</v>
      </c>
      <c r="I637" s="54">
        <v>0</v>
      </c>
      <c r="J637" s="54">
        <v>0</v>
      </c>
      <c r="K637" s="54">
        <v>0</v>
      </c>
      <c r="L637" s="54">
        <v>0</v>
      </c>
      <c r="M637" s="54">
        <v>108</v>
      </c>
      <c r="N637" s="54">
        <v>0</v>
      </c>
      <c r="O637" s="54">
        <v>0</v>
      </c>
      <c r="P637" s="54">
        <v>0</v>
      </c>
      <c r="Q637" s="54">
        <v>0</v>
      </c>
      <c r="R637" s="54">
        <v>0</v>
      </c>
      <c r="S637" s="54">
        <v>110</v>
      </c>
      <c r="U637" s="52"/>
      <c r="V637" s="52"/>
      <c r="W637" s="52"/>
      <c r="X637" s="52"/>
      <c r="Y637" s="52"/>
      <c r="Z637" s="52"/>
      <c r="AA637" s="52"/>
      <c r="AB637" s="52"/>
      <c r="AC637" s="52"/>
      <c r="AD637" s="52"/>
      <c r="AE637" s="52"/>
      <c r="AF637" s="52"/>
      <c r="AG637" s="52"/>
      <c r="AH637" s="52"/>
      <c r="AI637" s="52"/>
      <c r="AJ637" s="52"/>
      <c r="AK637" s="52"/>
      <c r="AL637" s="52"/>
      <c r="AM637" s="52"/>
    </row>
    <row r="638" spans="1:54" x14ac:dyDescent="0.25">
      <c r="B638" s="54" t="s">
        <v>96</v>
      </c>
      <c r="C638" s="54">
        <v>0</v>
      </c>
      <c r="D638" s="54">
        <v>0</v>
      </c>
      <c r="E638" s="54">
        <v>0</v>
      </c>
      <c r="F638" s="54">
        <v>99</v>
      </c>
      <c r="G638" s="54">
        <v>0</v>
      </c>
      <c r="H638" s="54">
        <v>5</v>
      </c>
      <c r="I638" s="54">
        <v>4</v>
      </c>
      <c r="J638" s="54">
        <v>2</v>
      </c>
      <c r="K638" s="54">
        <v>2</v>
      </c>
      <c r="L638" s="54">
        <v>0</v>
      </c>
      <c r="M638" s="54">
        <v>0</v>
      </c>
      <c r="N638" s="54">
        <v>0</v>
      </c>
      <c r="O638" s="54">
        <v>0</v>
      </c>
      <c r="P638" s="54">
        <v>0</v>
      </c>
      <c r="Q638" s="54">
        <v>0</v>
      </c>
      <c r="R638" s="54">
        <v>0</v>
      </c>
      <c r="S638" s="54">
        <v>112</v>
      </c>
    </row>
    <row r="639" spans="1:54" s="54" customFormat="1" x14ac:dyDescent="0.25">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row>
    <row r="640" spans="1:54" x14ac:dyDescent="0.25">
      <c r="A640" t="s">
        <v>137</v>
      </c>
    </row>
    <row r="641" spans="2:19" x14ac:dyDescent="0.25">
      <c r="B641" s="54" t="s">
        <v>0</v>
      </c>
      <c r="C641" s="54">
        <v>1.5625E-2</v>
      </c>
      <c r="D641" s="54">
        <v>3.125E-2</v>
      </c>
      <c r="E641" s="54">
        <v>6.25E-2</v>
      </c>
      <c r="F641" s="54">
        <v>0.125</v>
      </c>
      <c r="G641" s="54">
        <v>0.25</v>
      </c>
      <c r="H641" s="54">
        <v>0.5</v>
      </c>
      <c r="I641" s="54">
        <v>1</v>
      </c>
      <c r="J641" s="54">
        <v>2</v>
      </c>
      <c r="K641" s="54">
        <v>4</v>
      </c>
      <c r="L641" s="54">
        <v>8</v>
      </c>
      <c r="M641" s="54">
        <v>16</v>
      </c>
      <c r="N641" s="54">
        <v>32</v>
      </c>
      <c r="O641" s="54">
        <v>64</v>
      </c>
      <c r="P641" s="54">
        <v>128</v>
      </c>
      <c r="Q641" s="54">
        <v>256</v>
      </c>
      <c r="R641" s="54">
        <v>512</v>
      </c>
      <c r="S641" s="54" t="s">
        <v>1</v>
      </c>
    </row>
    <row r="642" spans="2:19" x14ac:dyDescent="0.25">
      <c r="B642" s="54" t="s">
        <v>2</v>
      </c>
      <c r="C642" s="54">
        <v>0</v>
      </c>
      <c r="D642" s="54">
        <v>0</v>
      </c>
      <c r="E642" s="54">
        <v>0</v>
      </c>
      <c r="F642" s="54">
        <v>0</v>
      </c>
      <c r="G642" s="54">
        <v>0</v>
      </c>
      <c r="H642" s="54">
        <v>0</v>
      </c>
      <c r="I642" s="54">
        <v>1</v>
      </c>
      <c r="J642" s="54">
        <v>1</v>
      </c>
      <c r="K642" s="54">
        <v>5</v>
      </c>
      <c r="L642" s="54">
        <v>0</v>
      </c>
      <c r="M642" s="54">
        <v>2</v>
      </c>
      <c r="N642" s="54">
        <v>4</v>
      </c>
      <c r="O642" s="54">
        <v>5</v>
      </c>
      <c r="P642" s="54">
        <v>0</v>
      </c>
      <c r="Q642" s="54">
        <v>0</v>
      </c>
      <c r="R642" s="54">
        <v>0</v>
      </c>
      <c r="S642" s="54">
        <v>18</v>
      </c>
    </row>
    <row r="643" spans="2:19" x14ac:dyDescent="0.25">
      <c r="B643" s="54" t="s">
        <v>3</v>
      </c>
      <c r="C643" s="54">
        <v>0</v>
      </c>
      <c r="D643" s="54">
        <v>0</v>
      </c>
      <c r="E643" s="54">
        <v>0</v>
      </c>
      <c r="F643" s="54">
        <v>0</v>
      </c>
      <c r="G643" s="54">
        <v>0</v>
      </c>
      <c r="H643" s="54">
        <v>0</v>
      </c>
      <c r="I643" s="54">
        <v>6</v>
      </c>
      <c r="J643" s="54">
        <v>4</v>
      </c>
      <c r="K643" s="54">
        <v>2</v>
      </c>
      <c r="L643" s="54">
        <v>4</v>
      </c>
      <c r="M643" s="54">
        <v>1</v>
      </c>
      <c r="N643" s="54">
        <v>0</v>
      </c>
      <c r="O643" s="54">
        <v>1</v>
      </c>
      <c r="P643" s="54">
        <v>0</v>
      </c>
      <c r="Q643" s="54">
        <v>0</v>
      </c>
      <c r="R643" s="54">
        <v>0</v>
      </c>
      <c r="S643" s="54">
        <v>18</v>
      </c>
    </row>
    <row r="644" spans="2:19" x14ac:dyDescent="0.25">
      <c r="B644" s="54" t="s">
        <v>4</v>
      </c>
      <c r="C644" s="54">
        <v>0</v>
      </c>
      <c r="D644" s="54">
        <v>0</v>
      </c>
      <c r="E644" s="54">
        <v>0</v>
      </c>
      <c r="F644" s="54">
        <v>0</v>
      </c>
      <c r="G644" s="54">
        <v>7</v>
      </c>
      <c r="H644" s="54">
        <v>0</v>
      </c>
      <c r="I644" s="54">
        <v>0</v>
      </c>
      <c r="J644" s="54">
        <v>1</v>
      </c>
      <c r="K644" s="54">
        <v>7</v>
      </c>
      <c r="L644" s="54">
        <v>3</v>
      </c>
      <c r="M644" s="54">
        <v>0</v>
      </c>
      <c r="N644" s="54">
        <v>0</v>
      </c>
      <c r="O644" s="54">
        <v>0</v>
      </c>
      <c r="P644" s="54">
        <v>0</v>
      </c>
      <c r="Q644" s="54">
        <v>0</v>
      </c>
      <c r="R644" s="54">
        <v>0</v>
      </c>
      <c r="S644" s="54">
        <v>18</v>
      </c>
    </row>
    <row r="645" spans="2:19" x14ac:dyDescent="0.25">
      <c r="B645" s="54" t="s">
        <v>5</v>
      </c>
      <c r="C645" s="54">
        <v>0</v>
      </c>
      <c r="D645" s="54">
        <v>0</v>
      </c>
      <c r="E645" s="54">
        <v>0</v>
      </c>
      <c r="F645" s="54">
        <v>0</v>
      </c>
      <c r="G645" s="54">
        <v>6</v>
      </c>
      <c r="H645" s="54">
        <v>0</v>
      </c>
      <c r="I645" s="54">
        <v>3</v>
      </c>
      <c r="J645" s="54">
        <v>6</v>
      </c>
      <c r="K645" s="54">
        <v>3</v>
      </c>
      <c r="L645" s="54">
        <v>0</v>
      </c>
      <c r="M645" s="54">
        <v>0</v>
      </c>
      <c r="N645" s="54">
        <v>0</v>
      </c>
      <c r="O645" s="54">
        <v>0</v>
      </c>
      <c r="P645" s="54">
        <v>0</v>
      </c>
      <c r="Q645" s="54">
        <v>0</v>
      </c>
      <c r="R645" s="54">
        <v>0</v>
      </c>
      <c r="S645" s="54">
        <v>18</v>
      </c>
    </row>
    <row r="646" spans="2:19" x14ac:dyDescent="0.25">
      <c r="B646" s="54" t="s">
        <v>6</v>
      </c>
      <c r="C646" s="54">
        <v>0</v>
      </c>
      <c r="D646" s="54">
        <v>0</v>
      </c>
      <c r="E646" s="54">
        <v>0</v>
      </c>
      <c r="F646" s="54">
        <v>15</v>
      </c>
      <c r="G646" s="54">
        <v>0</v>
      </c>
      <c r="H646" s="54">
        <v>2</v>
      </c>
      <c r="I646" s="54">
        <v>0</v>
      </c>
      <c r="J646" s="54">
        <v>1</v>
      </c>
      <c r="K646" s="54">
        <v>0</v>
      </c>
      <c r="L646" s="54">
        <v>0</v>
      </c>
      <c r="M646" s="54">
        <v>0</v>
      </c>
      <c r="N646" s="54">
        <v>0</v>
      </c>
      <c r="O646" s="54">
        <v>0</v>
      </c>
      <c r="P646" s="54">
        <v>0</v>
      </c>
      <c r="Q646" s="54">
        <v>0</v>
      </c>
      <c r="R646" s="54">
        <v>0</v>
      </c>
      <c r="S646" s="54">
        <v>18</v>
      </c>
    </row>
    <row r="647" spans="2:19" x14ac:dyDescent="0.25">
      <c r="B647" s="54" t="s">
        <v>7</v>
      </c>
      <c r="C647" s="54">
        <v>0</v>
      </c>
      <c r="D647" s="54">
        <v>7</v>
      </c>
      <c r="E647" s="54">
        <v>0</v>
      </c>
      <c r="F647" s="54">
        <v>3</v>
      </c>
      <c r="G647" s="54">
        <v>4</v>
      </c>
      <c r="H647" s="54">
        <v>2</v>
      </c>
      <c r="I647" s="54">
        <v>2</v>
      </c>
      <c r="J647" s="54">
        <v>0</v>
      </c>
      <c r="K647" s="54">
        <v>0</v>
      </c>
      <c r="L647" s="54">
        <v>0</v>
      </c>
      <c r="M647" s="54">
        <v>0</v>
      </c>
      <c r="N647" s="54">
        <v>0</v>
      </c>
      <c r="O647" s="54">
        <v>0</v>
      </c>
      <c r="P647" s="54">
        <v>0</v>
      </c>
      <c r="Q647" s="54">
        <v>0</v>
      </c>
      <c r="R647" s="54">
        <v>0</v>
      </c>
      <c r="S647" s="54">
        <v>18</v>
      </c>
    </row>
    <row r="648" spans="2:19" x14ac:dyDescent="0.25">
      <c r="B648" s="54" t="s">
        <v>8</v>
      </c>
      <c r="C648" s="54">
        <v>0</v>
      </c>
      <c r="D648" s="54">
        <v>0</v>
      </c>
      <c r="E648" s="54">
        <v>0</v>
      </c>
      <c r="F648" s="54">
        <v>11</v>
      </c>
      <c r="G648" s="54">
        <v>0</v>
      </c>
      <c r="H648" s="54">
        <v>3</v>
      </c>
      <c r="I648" s="54">
        <v>4</v>
      </c>
      <c r="J648" s="54">
        <v>0</v>
      </c>
      <c r="K648" s="54">
        <v>0</v>
      </c>
      <c r="L648" s="54">
        <v>0</v>
      </c>
      <c r="M648" s="54">
        <v>0</v>
      </c>
      <c r="N648" s="54">
        <v>0</v>
      </c>
      <c r="O648" s="54">
        <v>0</v>
      </c>
      <c r="P648" s="54">
        <v>0</v>
      </c>
      <c r="Q648" s="54">
        <v>0</v>
      </c>
      <c r="R648" s="54">
        <v>0</v>
      </c>
      <c r="S648" s="54">
        <v>18</v>
      </c>
    </row>
    <row r="649" spans="2:19" x14ac:dyDescent="0.25">
      <c r="B649" s="54" t="s">
        <v>9</v>
      </c>
      <c r="C649" s="54">
        <v>0</v>
      </c>
      <c r="D649" s="54">
        <v>0</v>
      </c>
      <c r="E649" s="54">
        <v>0</v>
      </c>
      <c r="F649" s="54">
        <v>0</v>
      </c>
      <c r="G649" s="54">
        <v>0</v>
      </c>
      <c r="H649" s="54">
        <v>0</v>
      </c>
      <c r="I649" s="54">
        <v>3</v>
      </c>
      <c r="J649" s="54">
        <v>5</v>
      </c>
      <c r="K649" s="54">
        <v>4</v>
      </c>
      <c r="L649" s="54">
        <v>3</v>
      </c>
      <c r="M649" s="54">
        <v>2</v>
      </c>
      <c r="N649" s="54">
        <v>1</v>
      </c>
      <c r="O649" s="54">
        <v>0</v>
      </c>
      <c r="P649" s="54">
        <v>0</v>
      </c>
      <c r="Q649" s="54">
        <v>0</v>
      </c>
      <c r="R649" s="54">
        <v>0</v>
      </c>
      <c r="S649" s="54">
        <v>18</v>
      </c>
    </row>
    <row r="650" spans="2:19" x14ac:dyDescent="0.25">
      <c r="B650" s="54" t="s">
        <v>10</v>
      </c>
      <c r="C650" s="54">
        <v>0</v>
      </c>
      <c r="D650" s="54">
        <v>0</v>
      </c>
      <c r="E650" s="54">
        <v>8</v>
      </c>
      <c r="F650" s="54">
        <v>0</v>
      </c>
      <c r="G650" s="54">
        <v>8</v>
      </c>
      <c r="H650" s="54">
        <v>2</v>
      </c>
      <c r="I650" s="54">
        <v>0</v>
      </c>
      <c r="J650" s="54">
        <v>0</v>
      </c>
      <c r="K650" s="54">
        <v>0</v>
      </c>
      <c r="L650" s="54">
        <v>0</v>
      </c>
      <c r="M650" s="54">
        <v>0</v>
      </c>
      <c r="N650" s="54">
        <v>0</v>
      </c>
      <c r="O650" s="54">
        <v>0</v>
      </c>
      <c r="P650" s="54">
        <v>0</v>
      </c>
      <c r="Q650" s="54">
        <v>0</v>
      </c>
      <c r="R650" s="54">
        <v>0</v>
      </c>
      <c r="S650" s="54">
        <v>18</v>
      </c>
    </row>
    <row r="651" spans="2:19" x14ac:dyDescent="0.25">
      <c r="B651" s="54" t="s">
        <v>11</v>
      </c>
      <c r="C651" s="54">
        <v>0</v>
      </c>
      <c r="D651" s="54">
        <v>0</v>
      </c>
      <c r="E651" s="54">
        <v>18</v>
      </c>
      <c r="F651" s="54">
        <v>0</v>
      </c>
      <c r="G651" s="54">
        <v>0</v>
      </c>
      <c r="H651" s="54">
        <v>0</v>
      </c>
      <c r="I651" s="54">
        <v>0</v>
      </c>
      <c r="J651" s="54">
        <v>0</v>
      </c>
      <c r="K651" s="54">
        <v>0</v>
      </c>
      <c r="L651" s="54">
        <v>0</v>
      </c>
      <c r="M651" s="54">
        <v>0</v>
      </c>
      <c r="N651" s="54">
        <v>0</v>
      </c>
      <c r="O651" s="54">
        <v>0</v>
      </c>
      <c r="P651" s="54">
        <v>0</v>
      </c>
      <c r="Q651" s="54">
        <v>0</v>
      </c>
      <c r="R651" s="54">
        <v>0</v>
      </c>
      <c r="S651" s="54">
        <v>18</v>
      </c>
    </row>
    <row r="652" spans="2:19" x14ac:dyDescent="0.25">
      <c r="B652" s="54" t="s">
        <v>12</v>
      </c>
      <c r="C652" s="54">
        <v>0</v>
      </c>
      <c r="D652" s="54">
        <v>0</v>
      </c>
      <c r="E652" s="54">
        <v>0</v>
      </c>
      <c r="F652" s="54">
        <v>3</v>
      </c>
      <c r="G652" s="54">
        <v>11</v>
      </c>
      <c r="H652" s="54">
        <v>3</v>
      </c>
      <c r="I652" s="54">
        <v>0</v>
      </c>
      <c r="J652" s="54">
        <v>0</v>
      </c>
      <c r="K652" s="54">
        <v>0</v>
      </c>
      <c r="L652" s="54">
        <v>0</v>
      </c>
      <c r="M652" s="54">
        <v>0</v>
      </c>
      <c r="N652" s="54">
        <v>0</v>
      </c>
      <c r="O652" s="54">
        <v>0</v>
      </c>
      <c r="P652" s="54">
        <v>0</v>
      </c>
      <c r="Q652" s="54">
        <v>0</v>
      </c>
      <c r="R652" s="54">
        <v>0</v>
      </c>
      <c r="S652" s="54">
        <v>17</v>
      </c>
    </row>
    <row r="653" spans="2:19" x14ac:dyDescent="0.25">
      <c r="B653" s="54" t="s">
        <v>13</v>
      </c>
      <c r="C653" s="54">
        <v>0</v>
      </c>
      <c r="D653" s="54">
        <v>0</v>
      </c>
      <c r="E653" s="54">
        <v>0</v>
      </c>
      <c r="F653" s="54">
        <v>0</v>
      </c>
      <c r="G653" s="54">
        <v>17</v>
      </c>
      <c r="H653" s="54">
        <v>0</v>
      </c>
      <c r="I653" s="54">
        <v>0</v>
      </c>
      <c r="J653" s="54">
        <v>0</v>
      </c>
      <c r="K653" s="54">
        <v>0</v>
      </c>
      <c r="L653" s="54">
        <v>0</v>
      </c>
      <c r="M653" s="54">
        <v>0</v>
      </c>
      <c r="N653" s="54">
        <v>0</v>
      </c>
      <c r="O653" s="54">
        <v>0</v>
      </c>
      <c r="P653" s="54">
        <v>0</v>
      </c>
      <c r="Q653" s="54">
        <v>0</v>
      </c>
      <c r="R653" s="54">
        <v>0</v>
      </c>
      <c r="S653" s="54">
        <v>17</v>
      </c>
    </row>
    <row r="654" spans="2:19" x14ac:dyDescent="0.25">
      <c r="B654" s="54" t="s">
        <v>14</v>
      </c>
      <c r="C654" s="54">
        <v>0</v>
      </c>
      <c r="D654" s="54">
        <v>0</v>
      </c>
      <c r="E654" s="54">
        <v>16</v>
      </c>
      <c r="F654" s="54">
        <v>0</v>
      </c>
      <c r="G654" s="54">
        <v>1</v>
      </c>
      <c r="H654" s="54">
        <v>0</v>
      </c>
      <c r="I654" s="54">
        <v>0</v>
      </c>
      <c r="J654" s="54">
        <v>0</v>
      </c>
      <c r="K654" s="54">
        <v>0</v>
      </c>
      <c r="L654" s="54">
        <v>0</v>
      </c>
      <c r="M654" s="54">
        <v>0</v>
      </c>
      <c r="N654" s="54">
        <v>0</v>
      </c>
      <c r="O654" s="54">
        <v>0</v>
      </c>
      <c r="P654" s="54">
        <v>0</v>
      </c>
      <c r="Q654" s="54">
        <v>0</v>
      </c>
      <c r="R654" s="54">
        <v>0</v>
      </c>
      <c r="S654" s="54">
        <v>17</v>
      </c>
    </row>
    <row r="655" spans="2:19" x14ac:dyDescent="0.25">
      <c r="B655" s="54" t="s">
        <v>15</v>
      </c>
      <c r="C655" s="54">
        <v>0</v>
      </c>
      <c r="D655" s="54">
        <v>0</v>
      </c>
      <c r="E655" s="54">
        <v>11</v>
      </c>
      <c r="F655" s="54">
        <v>0</v>
      </c>
      <c r="G655" s="54">
        <v>5</v>
      </c>
      <c r="H655" s="54">
        <v>0</v>
      </c>
      <c r="I655" s="54">
        <v>0</v>
      </c>
      <c r="J655" s="54">
        <v>0</v>
      </c>
      <c r="K655" s="54">
        <v>0</v>
      </c>
      <c r="L655" s="54">
        <v>0</v>
      </c>
      <c r="M655" s="54">
        <v>0</v>
      </c>
      <c r="N655" s="54">
        <v>0</v>
      </c>
      <c r="O655" s="54">
        <v>0</v>
      </c>
      <c r="P655" s="54">
        <v>0</v>
      </c>
      <c r="Q655" s="54">
        <v>0</v>
      </c>
      <c r="R655" s="54">
        <v>0</v>
      </c>
      <c r="S655" s="54">
        <v>16</v>
      </c>
    </row>
    <row r="656" spans="2:19" x14ac:dyDescent="0.25">
      <c r="B656" s="54" t="s">
        <v>16</v>
      </c>
      <c r="C656" s="54">
        <v>0</v>
      </c>
      <c r="D656" s="54">
        <v>0</v>
      </c>
      <c r="E656" s="54">
        <v>0</v>
      </c>
      <c r="F656" s="54">
        <v>0</v>
      </c>
      <c r="G656" s="54">
        <v>0</v>
      </c>
      <c r="H656" s="54">
        <v>0</v>
      </c>
      <c r="I656" s="54">
        <v>0</v>
      </c>
      <c r="J656" s="54">
        <v>1</v>
      </c>
      <c r="K656" s="54">
        <v>0</v>
      </c>
      <c r="L656" s="54">
        <v>0</v>
      </c>
      <c r="M656" s="54">
        <v>4</v>
      </c>
      <c r="N656" s="54">
        <v>4</v>
      </c>
      <c r="O656" s="54">
        <v>5</v>
      </c>
      <c r="P656" s="54">
        <v>1</v>
      </c>
      <c r="Q656" s="54">
        <v>3</v>
      </c>
      <c r="R656" s="54">
        <v>0</v>
      </c>
      <c r="S656" s="54">
        <v>18</v>
      </c>
    </row>
    <row r="657" spans="1:54" x14ac:dyDescent="0.25">
      <c r="B657" s="54" t="s">
        <v>17</v>
      </c>
      <c r="C657" s="54">
        <v>0</v>
      </c>
      <c r="D657" s="54">
        <v>0</v>
      </c>
      <c r="E657" s="54">
        <v>17</v>
      </c>
      <c r="F657" s="54">
        <v>0</v>
      </c>
      <c r="G657" s="54">
        <v>0</v>
      </c>
      <c r="H657" s="54">
        <v>0</v>
      </c>
      <c r="I657" s="54">
        <v>0</v>
      </c>
      <c r="J657" s="54">
        <v>0</v>
      </c>
      <c r="K657" s="54">
        <v>1</v>
      </c>
      <c r="L657" s="54">
        <v>0</v>
      </c>
      <c r="M657" s="54">
        <v>0</v>
      </c>
      <c r="N657" s="54">
        <v>0</v>
      </c>
      <c r="O657" s="54">
        <v>0</v>
      </c>
      <c r="P657" s="54">
        <v>0</v>
      </c>
      <c r="Q657" s="54">
        <v>0</v>
      </c>
      <c r="R657" s="54">
        <v>0</v>
      </c>
      <c r="S657" s="54">
        <v>18</v>
      </c>
    </row>
    <row r="658" spans="1:54" x14ac:dyDescent="0.25">
      <c r="B658" s="54" t="s">
        <v>18</v>
      </c>
      <c r="C658" s="54">
        <v>0</v>
      </c>
      <c r="D658" s="54">
        <v>15</v>
      </c>
      <c r="E658" s="54">
        <v>2</v>
      </c>
      <c r="F658" s="54">
        <v>0</v>
      </c>
      <c r="G658" s="54">
        <v>0</v>
      </c>
      <c r="H658" s="54">
        <v>0</v>
      </c>
      <c r="I658" s="54">
        <v>1</v>
      </c>
      <c r="J658" s="54">
        <v>0</v>
      </c>
      <c r="K658" s="54">
        <v>0</v>
      </c>
      <c r="L658" s="54">
        <v>0</v>
      </c>
      <c r="M658" s="54">
        <v>0</v>
      </c>
      <c r="N658" s="54">
        <v>0</v>
      </c>
      <c r="O658" s="54">
        <v>0</v>
      </c>
      <c r="P658" s="54">
        <v>0</v>
      </c>
      <c r="Q658" s="54">
        <v>0</v>
      </c>
      <c r="R658" s="54">
        <v>0</v>
      </c>
      <c r="S658" s="54">
        <v>18</v>
      </c>
    </row>
    <row r="659" spans="1:54" x14ac:dyDescent="0.25">
      <c r="B659" s="54" t="s">
        <v>19</v>
      </c>
      <c r="C659" s="54">
        <v>0</v>
      </c>
      <c r="D659" s="54">
        <v>13</v>
      </c>
      <c r="E659" s="54">
        <v>0</v>
      </c>
      <c r="F659" s="54">
        <v>3</v>
      </c>
      <c r="G659" s="54">
        <v>1</v>
      </c>
      <c r="H659" s="54">
        <v>0</v>
      </c>
      <c r="I659" s="54">
        <v>0</v>
      </c>
      <c r="J659" s="54">
        <v>1</v>
      </c>
      <c r="K659" s="54">
        <v>0</v>
      </c>
      <c r="L659" s="54">
        <v>0</v>
      </c>
      <c r="M659" s="54">
        <v>0</v>
      </c>
      <c r="N659" s="54">
        <v>0</v>
      </c>
      <c r="O659" s="54">
        <v>0</v>
      </c>
      <c r="P659" s="54">
        <v>0</v>
      </c>
      <c r="Q659" s="54">
        <v>0</v>
      </c>
      <c r="R659" s="54">
        <v>0</v>
      </c>
      <c r="S659" s="54">
        <v>18</v>
      </c>
    </row>
    <row r="660" spans="1:54" x14ac:dyDescent="0.25">
      <c r="B660" s="54" t="s">
        <v>20</v>
      </c>
      <c r="C660" s="54">
        <v>0</v>
      </c>
      <c r="D660" s="54">
        <v>0</v>
      </c>
      <c r="E660" s="54">
        <v>9</v>
      </c>
      <c r="F660" s="54">
        <v>8</v>
      </c>
      <c r="G660" s="54">
        <v>0</v>
      </c>
      <c r="H660" s="54">
        <v>0</v>
      </c>
      <c r="I660" s="54">
        <v>0</v>
      </c>
      <c r="J660" s="54">
        <v>1</v>
      </c>
      <c r="K660" s="54">
        <v>0</v>
      </c>
      <c r="L660" s="54">
        <v>0</v>
      </c>
      <c r="M660" s="54">
        <v>0</v>
      </c>
      <c r="N660" s="54">
        <v>0</v>
      </c>
      <c r="O660" s="54">
        <v>0</v>
      </c>
      <c r="P660" s="54">
        <v>0</v>
      </c>
      <c r="Q660" s="54">
        <v>0</v>
      </c>
      <c r="R660" s="54">
        <v>0</v>
      </c>
      <c r="S660" s="54">
        <v>18</v>
      </c>
    </row>
    <row r="661" spans="1:54" x14ac:dyDescent="0.25">
      <c r="B661" s="54" t="s">
        <v>21</v>
      </c>
      <c r="C661" s="54">
        <v>0</v>
      </c>
      <c r="D661" s="54">
        <v>0</v>
      </c>
      <c r="E661" s="54">
        <v>1</v>
      </c>
      <c r="F661" s="54">
        <v>0</v>
      </c>
      <c r="G661" s="54">
        <v>7</v>
      </c>
      <c r="H661" s="54">
        <v>6</v>
      </c>
      <c r="I661" s="54">
        <v>2</v>
      </c>
      <c r="J661" s="54">
        <v>1</v>
      </c>
      <c r="K661" s="54">
        <v>1</v>
      </c>
      <c r="L661" s="54">
        <v>0</v>
      </c>
      <c r="M661" s="54">
        <v>0</v>
      </c>
      <c r="N661" s="54">
        <v>0</v>
      </c>
      <c r="O661" s="54">
        <v>0</v>
      </c>
      <c r="P661" s="54">
        <v>0</v>
      </c>
      <c r="Q661" s="54">
        <v>0</v>
      </c>
      <c r="R661" s="54">
        <v>0</v>
      </c>
      <c r="S661" s="54">
        <v>18</v>
      </c>
    </row>
    <row r="662" spans="1:54" x14ac:dyDescent="0.25">
      <c r="B662" s="54" t="s">
        <v>22</v>
      </c>
      <c r="C662" s="54">
        <v>0</v>
      </c>
      <c r="D662" s="54">
        <v>13</v>
      </c>
      <c r="E662" s="54">
        <v>0</v>
      </c>
      <c r="F662" s="54">
        <v>4</v>
      </c>
      <c r="G662" s="54">
        <v>1</v>
      </c>
      <c r="H662" s="54">
        <v>0</v>
      </c>
      <c r="I662" s="54">
        <v>0</v>
      </c>
      <c r="J662" s="54">
        <v>0</v>
      </c>
      <c r="K662" s="54">
        <v>0</v>
      </c>
      <c r="L662" s="54">
        <v>0</v>
      </c>
      <c r="M662" s="54">
        <v>0</v>
      </c>
      <c r="N662" s="54">
        <v>0</v>
      </c>
      <c r="O662" s="54">
        <v>0</v>
      </c>
      <c r="P662" s="54">
        <v>0</v>
      </c>
      <c r="Q662" s="54">
        <v>0</v>
      </c>
      <c r="R662" s="54">
        <v>0</v>
      </c>
      <c r="S662" s="54">
        <v>18</v>
      </c>
    </row>
    <row r="663" spans="1:54" x14ac:dyDescent="0.25">
      <c r="B663" s="54" t="s">
        <v>90</v>
      </c>
      <c r="C663" s="54">
        <v>0</v>
      </c>
      <c r="D663" s="54">
        <v>0</v>
      </c>
      <c r="E663" s="54">
        <v>0</v>
      </c>
      <c r="F663" s="54">
        <v>0</v>
      </c>
      <c r="G663" s="54">
        <v>0</v>
      </c>
      <c r="H663" s="54">
        <v>1</v>
      </c>
      <c r="I663" s="54">
        <v>0</v>
      </c>
      <c r="J663" s="54">
        <v>8</v>
      </c>
      <c r="K663" s="54">
        <v>6</v>
      </c>
      <c r="L663" s="54">
        <v>1</v>
      </c>
      <c r="M663" s="54">
        <v>1</v>
      </c>
      <c r="N663" s="54">
        <v>0</v>
      </c>
      <c r="O663" s="54">
        <v>0</v>
      </c>
      <c r="P663" s="54">
        <v>0</v>
      </c>
      <c r="Q663" s="54">
        <v>1</v>
      </c>
      <c r="R663" s="54">
        <v>0</v>
      </c>
      <c r="S663" s="54">
        <v>18</v>
      </c>
    </row>
    <row r="664" spans="1:54" x14ac:dyDescent="0.25">
      <c r="B664" s="54" t="s">
        <v>177</v>
      </c>
      <c r="C664" s="54">
        <v>0</v>
      </c>
      <c r="D664" s="54">
        <v>0</v>
      </c>
      <c r="E664" s="54">
        <v>0</v>
      </c>
      <c r="F664" s="54">
        <v>0</v>
      </c>
      <c r="G664" s="54">
        <v>0</v>
      </c>
      <c r="H664" s="54">
        <v>1</v>
      </c>
      <c r="I664" s="54">
        <v>0</v>
      </c>
      <c r="J664" s="54">
        <v>1</v>
      </c>
      <c r="K664" s="54">
        <v>0</v>
      </c>
      <c r="L664" s="54">
        <v>1</v>
      </c>
      <c r="M664" s="54">
        <v>15</v>
      </c>
      <c r="N664" s="54">
        <v>0</v>
      </c>
      <c r="O664" s="54">
        <v>0</v>
      </c>
      <c r="P664" s="54">
        <v>0</v>
      </c>
      <c r="Q664" s="54">
        <v>0</v>
      </c>
      <c r="R664" s="54">
        <v>0</v>
      </c>
      <c r="S664" s="54">
        <v>18</v>
      </c>
    </row>
    <row r="665" spans="1:54" x14ac:dyDescent="0.25">
      <c r="B665" s="54" t="s">
        <v>96</v>
      </c>
      <c r="C665" s="54">
        <v>0</v>
      </c>
      <c r="D665" s="54">
        <v>0</v>
      </c>
      <c r="E665" s="54">
        <v>0</v>
      </c>
      <c r="F665" s="54">
        <v>11</v>
      </c>
      <c r="G665" s="54">
        <v>0</v>
      </c>
      <c r="H665" s="54">
        <v>6</v>
      </c>
      <c r="I665" s="54">
        <v>1</v>
      </c>
      <c r="J665" s="54">
        <v>0</v>
      </c>
      <c r="K665" s="54">
        <v>0</v>
      </c>
      <c r="L665" s="54">
        <v>0</v>
      </c>
      <c r="M665" s="54">
        <v>0</v>
      </c>
      <c r="N665" s="54">
        <v>0</v>
      </c>
      <c r="O665" s="54">
        <v>0</v>
      </c>
      <c r="P665" s="54">
        <v>0</v>
      </c>
      <c r="Q665" s="54">
        <v>0</v>
      </c>
      <c r="R665" s="54">
        <v>0</v>
      </c>
      <c r="S665" s="54">
        <v>18</v>
      </c>
    </row>
    <row r="666" spans="1:54" s="54" customFormat="1" x14ac:dyDescent="0.25">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row>
    <row r="667" spans="1:54" x14ac:dyDescent="0.25">
      <c r="A667" t="s">
        <v>138</v>
      </c>
    </row>
    <row r="668" spans="1:54" x14ac:dyDescent="0.25">
      <c r="B668" s="54" t="s">
        <v>0</v>
      </c>
      <c r="C668" s="54">
        <v>1.5625E-2</v>
      </c>
      <c r="D668" s="54">
        <v>3.125E-2</v>
      </c>
      <c r="E668" s="54">
        <v>6.25E-2</v>
      </c>
      <c r="F668" s="54">
        <v>0.125</v>
      </c>
      <c r="G668" s="54">
        <v>0.25</v>
      </c>
      <c r="H668" s="54">
        <v>0.5</v>
      </c>
      <c r="I668" s="54">
        <v>1</v>
      </c>
      <c r="J668" s="54">
        <v>2</v>
      </c>
      <c r="K668" s="54">
        <v>4</v>
      </c>
      <c r="L668" s="54">
        <v>8</v>
      </c>
      <c r="M668" s="54">
        <v>16</v>
      </c>
      <c r="N668" s="54">
        <v>32</v>
      </c>
      <c r="O668" s="54">
        <v>64</v>
      </c>
      <c r="P668" s="54">
        <v>128</v>
      </c>
      <c r="Q668" s="54">
        <v>256</v>
      </c>
      <c r="R668" s="54">
        <v>512</v>
      </c>
      <c r="S668" s="54" t="s">
        <v>1</v>
      </c>
    </row>
    <row r="669" spans="1:54" x14ac:dyDescent="0.25">
      <c r="B669" s="54" t="s">
        <v>3</v>
      </c>
      <c r="C669" s="54">
        <v>0</v>
      </c>
      <c r="D669" s="54">
        <v>25</v>
      </c>
      <c r="E669" s="54">
        <v>9</v>
      </c>
      <c r="F669" s="54">
        <v>2</v>
      </c>
      <c r="G669" s="54">
        <v>1</v>
      </c>
      <c r="H669" s="54">
        <v>0</v>
      </c>
      <c r="I669" s="54">
        <v>1</v>
      </c>
      <c r="J669" s="54">
        <v>0</v>
      </c>
      <c r="K669" s="54">
        <v>0</v>
      </c>
      <c r="L669" s="54">
        <v>0</v>
      </c>
      <c r="M669" s="54">
        <v>0</v>
      </c>
      <c r="N669" s="54">
        <v>0</v>
      </c>
      <c r="O669" s="54">
        <v>0</v>
      </c>
      <c r="P669" s="54">
        <v>0</v>
      </c>
      <c r="Q669" s="54">
        <v>0</v>
      </c>
      <c r="R669" s="54">
        <v>0</v>
      </c>
      <c r="S669" s="54">
        <v>38</v>
      </c>
    </row>
    <row r="670" spans="1:54" x14ac:dyDescent="0.25">
      <c r="B670" s="54" t="s">
        <v>5</v>
      </c>
      <c r="C670" s="54">
        <v>0</v>
      </c>
      <c r="D670" s="54">
        <v>21</v>
      </c>
      <c r="E670" s="54">
        <v>6</v>
      </c>
      <c r="F670" s="54">
        <v>6</v>
      </c>
      <c r="G670" s="54">
        <v>1</v>
      </c>
      <c r="H670" s="54">
        <v>3</v>
      </c>
      <c r="I670" s="54">
        <v>1</v>
      </c>
      <c r="J670" s="54">
        <v>0</v>
      </c>
      <c r="K670" s="54">
        <v>0</v>
      </c>
      <c r="L670" s="54">
        <v>0</v>
      </c>
      <c r="M670" s="54">
        <v>0</v>
      </c>
      <c r="N670" s="54">
        <v>0</v>
      </c>
      <c r="O670" s="54">
        <v>0</v>
      </c>
      <c r="P670" s="54">
        <v>0</v>
      </c>
      <c r="Q670" s="54">
        <v>0</v>
      </c>
      <c r="R670" s="54">
        <v>0</v>
      </c>
      <c r="S670" s="54">
        <v>38</v>
      </c>
    </row>
    <row r="671" spans="1:54" x14ac:dyDescent="0.25">
      <c r="B671" s="54" t="s">
        <v>10</v>
      </c>
      <c r="C671" s="54">
        <v>1</v>
      </c>
      <c r="D671" s="54">
        <v>29</v>
      </c>
      <c r="E671" s="54">
        <v>5</v>
      </c>
      <c r="F671" s="54">
        <v>2</v>
      </c>
      <c r="G671" s="54">
        <v>0</v>
      </c>
      <c r="H671" s="54">
        <v>1</v>
      </c>
      <c r="I671" s="54">
        <v>0</v>
      </c>
      <c r="J671" s="54">
        <v>0</v>
      </c>
      <c r="K671" s="54">
        <v>0</v>
      </c>
      <c r="L671" s="54">
        <v>0</v>
      </c>
      <c r="M671" s="54">
        <v>0</v>
      </c>
      <c r="N671" s="54">
        <v>0</v>
      </c>
      <c r="O671" s="54">
        <v>0</v>
      </c>
      <c r="P671" s="54">
        <v>0</v>
      </c>
      <c r="Q671" s="54">
        <v>0</v>
      </c>
      <c r="R671" s="54">
        <v>0</v>
      </c>
      <c r="S671" s="54">
        <v>38</v>
      </c>
    </row>
    <row r="672" spans="1:54" x14ac:dyDescent="0.25">
      <c r="B672" s="54" t="s">
        <v>24</v>
      </c>
      <c r="C672" s="54">
        <v>0</v>
      </c>
      <c r="D672" s="54">
        <v>5</v>
      </c>
      <c r="E672" s="54">
        <v>8</v>
      </c>
      <c r="F672" s="54">
        <v>7</v>
      </c>
      <c r="G672" s="54">
        <v>11</v>
      </c>
      <c r="H672" s="54">
        <v>3</v>
      </c>
      <c r="I672" s="54">
        <v>0</v>
      </c>
      <c r="J672" s="54">
        <v>0</v>
      </c>
      <c r="K672" s="54">
        <v>0</v>
      </c>
      <c r="L672" s="54">
        <v>0</v>
      </c>
      <c r="M672" s="54">
        <v>0</v>
      </c>
      <c r="N672" s="54">
        <v>1</v>
      </c>
      <c r="O672" s="54">
        <v>0</v>
      </c>
      <c r="P672" s="54">
        <v>3</v>
      </c>
      <c r="Q672" s="54">
        <v>0</v>
      </c>
      <c r="R672" s="54">
        <v>0</v>
      </c>
      <c r="S672" s="54">
        <v>38</v>
      </c>
    </row>
    <row r="673" spans="1:19" x14ac:dyDescent="0.25">
      <c r="B673" s="54" t="s">
        <v>25</v>
      </c>
      <c r="C673" s="54">
        <v>0</v>
      </c>
      <c r="D673" s="54">
        <v>16</v>
      </c>
      <c r="E673" s="54">
        <v>5</v>
      </c>
      <c r="F673" s="54">
        <v>11</v>
      </c>
      <c r="G673" s="54">
        <v>3</v>
      </c>
      <c r="H673" s="54">
        <v>1</v>
      </c>
      <c r="I673" s="54">
        <v>1</v>
      </c>
      <c r="J673" s="54">
        <v>0</v>
      </c>
      <c r="K673" s="54">
        <v>0</v>
      </c>
      <c r="L673" s="54">
        <v>0</v>
      </c>
      <c r="M673" s="54">
        <v>0</v>
      </c>
      <c r="N673" s="54">
        <v>0</v>
      </c>
      <c r="O673" s="54">
        <v>0</v>
      </c>
      <c r="P673" s="54">
        <v>1</v>
      </c>
      <c r="Q673" s="54">
        <v>0</v>
      </c>
      <c r="R673" s="54">
        <v>0</v>
      </c>
      <c r="S673" s="54">
        <v>38</v>
      </c>
    </row>
    <row r="674" spans="1:19" x14ac:dyDescent="0.25">
      <c r="B674" s="54" t="s">
        <v>26</v>
      </c>
      <c r="C674" s="54">
        <v>0</v>
      </c>
      <c r="D674" s="54">
        <v>29</v>
      </c>
      <c r="E674" s="54">
        <v>4</v>
      </c>
      <c r="F674" s="54">
        <v>2</v>
      </c>
      <c r="G674" s="54">
        <v>1</v>
      </c>
      <c r="H674" s="54">
        <v>2</v>
      </c>
      <c r="I674" s="54">
        <v>0</v>
      </c>
      <c r="J674" s="54">
        <v>0</v>
      </c>
      <c r="K674" s="54">
        <v>0</v>
      </c>
      <c r="L674" s="54">
        <v>0</v>
      </c>
      <c r="M674" s="54">
        <v>0</v>
      </c>
      <c r="N674" s="54">
        <v>0</v>
      </c>
      <c r="O674" s="54">
        <v>0</v>
      </c>
      <c r="P674" s="54">
        <v>0</v>
      </c>
      <c r="Q674" s="54">
        <v>0</v>
      </c>
      <c r="R674" s="54">
        <v>0</v>
      </c>
      <c r="S674" s="54">
        <v>38</v>
      </c>
    </row>
    <row r="676" spans="1:19" x14ac:dyDescent="0.25">
      <c r="A676" t="s">
        <v>139</v>
      </c>
    </row>
    <row r="677" spans="1:19" x14ac:dyDescent="0.25">
      <c r="B677" s="54" t="s">
        <v>0</v>
      </c>
      <c r="C677" s="54">
        <v>1.5625E-2</v>
      </c>
      <c r="D677" s="54">
        <v>3.125E-2</v>
      </c>
      <c r="E677" s="54">
        <v>6.25E-2</v>
      </c>
      <c r="F677" s="54">
        <v>0.125</v>
      </c>
      <c r="G677" s="54">
        <v>0.25</v>
      </c>
      <c r="H677" s="54">
        <v>0.5</v>
      </c>
      <c r="I677" s="54">
        <v>1</v>
      </c>
      <c r="J677" s="54">
        <v>2</v>
      </c>
      <c r="K677" s="54">
        <v>4</v>
      </c>
      <c r="L677" s="54">
        <v>8</v>
      </c>
      <c r="M677" s="54">
        <v>16</v>
      </c>
      <c r="N677" s="54">
        <v>32</v>
      </c>
      <c r="O677" s="54">
        <v>64</v>
      </c>
      <c r="P677" s="54">
        <v>128</v>
      </c>
      <c r="Q677" s="54">
        <v>256</v>
      </c>
      <c r="R677" s="54">
        <v>512</v>
      </c>
      <c r="S677" s="54" t="s">
        <v>1</v>
      </c>
    </row>
    <row r="678" spans="1:19" x14ac:dyDescent="0.25">
      <c r="B678" s="54" t="s">
        <v>3</v>
      </c>
      <c r="C678" s="54">
        <v>0</v>
      </c>
      <c r="D678" s="54">
        <v>6</v>
      </c>
      <c r="E678" s="54">
        <v>1</v>
      </c>
      <c r="F678" s="54">
        <v>3</v>
      </c>
      <c r="G678" s="54">
        <v>0</v>
      </c>
      <c r="H678" s="54">
        <v>0</v>
      </c>
      <c r="I678" s="54">
        <v>0</v>
      </c>
      <c r="J678" s="54">
        <v>1</v>
      </c>
      <c r="K678" s="54">
        <v>0</v>
      </c>
      <c r="L678" s="54">
        <v>0</v>
      </c>
      <c r="M678" s="54">
        <v>0</v>
      </c>
      <c r="N678" s="54">
        <v>0</v>
      </c>
      <c r="O678" s="54">
        <v>0</v>
      </c>
      <c r="P678" s="54">
        <v>0</v>
      </c>
      <c r="Q678" s="54">
        <v>0</v>
      </c>
      <c r="R678" s="54">
        <v>0</v>
      </c>
      <c r="S678" s="54">
        <v>11</v>
      </c>
    </row>
    <row r="679" spans="1:19" x14ac:dyDescent="0.25">
      <c r="B679" s="54" t="s">
        <v>5</v>
      </c>
      <c r="C679" s="54">
        <v>0</v>
      </c>
      <c r="D679" s="54">
        <v>4</v>
      </c>
      <c r="E679" s="54">
        <v>1</v>
      </c>
      <c r="F679" s="54">
        <v>4</v>
      </c>
      <c r="G679" s="54">
        <v>1</v>
      </c>
      <c r="H679" s="54">
        <v>0</v>
      </c>
      <c r="I679" s="54">
        <v>1</v>
      </c>
      <c r="J679" s="54">
        <v>0</v>
      </c>
      <c r="K679" s="54">
        <v>0</v>
      </c>
      <c r="L679" s="54">
        <v>0</v>
      </c>
      <c r="M679" s="54">
        <v>0</v>
      </c>
      <c r="N679" s="54">
        <v>0</v>
      </c>
      <c r="O679" s="54">
        <v>0</v>
      </c>
      <c r="P679" s="54">
        <v>0</v>
      </c>
      <c r="Q679" s="54">
        <v>0</v>
      </c>
      <c r="R679" s="54">
        <v>0</v>
      </c>
      <c r="S679" s="54">
        <v>11</v>
      </c>
    </row>
    <row r="680" spans="1:19" x14ac:dyDescent="0.25">
      <c r="B680" s="54" t="s">
        <v>10</v>
      </c>
      <c r="C680" s="54">
        <v>0</v>
      </c>
      <c r="D680" s="54">
        <v>3</v>
      </c>
      <c r="E680" s="54">
        <v>6</v>
      </c>
      <c r="F680" s="54">
        <v>1</v>
      </c>
      <c r="G680" s="54">
        <v>0</v>
      </c>
      <c r="H680" s="54">
        <v>1</v>
      </c>
      <c r="I680" s="54">
        <v>0</v>
      </c>
      <c r="J680" s="54">
        <v>0</v>
      </c>
      <c r="K680" s="54">
        <v>0</v>
      </c>
      <c r="L680" s="54">
        <v>0</v>
      </c>
      <c r="M680" s="54">
        <v>0</v>
      </c>
      <c r="N680" s="54">
        <v>0</v>
      </c>
      <c r="O680" s="54">
        <v>0</v>
      </c>
      <c r="P680" s="54">
        <v>0</v>
      </c>
      <c r="Q680" s="54">
        <v>0</v>
      </c>
      <c r="R680" s="54">
        <v>0</v>
      </c>
      <c r="S680" s="54">
        <v>11</v>
      </c>
    </row>
    <row r="681" spans="1:19" x14ac:dyDescent="0.25">
      <c r="B681" s="54" t="s">
        <v>24</v>
      </c>
      <c r="C681" s="54">
        <v>0</v>
      </c>
      <c r="D681" s="54">
        <v>0</v>
      </c>
      <c r="E681" s="54">
        <v>1</v>
      </c>
      <c r="F681" s="54">
        <v>5</v>
      </c>
      <c r="G681" s="54">
        <v>0</v>
      </c>
      <c r="H681" s="54">
        <v>2</v>
      </c>
      <c r="I681" s="54">
        <v>3</v>
      </c>
      <c r="J681" s="54">
        <v>0</v>
      </c>
      <c r="K681" s="54">
        <v>0</v>
      </c>
      <c r="L681" s="54">
        <v>0</v>
      </c>
      <c r="M681" s="54">
        <v>0</v>
      </c>
      <c r="N681" s="54">
        <v>0</v>
      </c>
      <c r="O681" s="54">
        <v>0</v>
      </c>
      <c r="P681" s="54">
        <v>0</v>
      </c>
      <c r="Q681" s="54">
        <v>0</v>
      </c>
      <c r="R681" s="54">
        <v>0</v>
      </c>
      <c r="S681" s="54">
        <v>11</v>
      </c>
    </row>
    <row r="682" spans="1:19" x14ac:dyDescent="0.25">
      <c r="B682" s="54" t="s">
        <v>25</v>
      </c>
      <c r="C682" s="54">
        <v>0</v>
      </c>
      <c r="D682" s="54">
        <v>1</v>
      </c>
      <c r="E682" s="54">
        <v>0</v>
      </c>
      <c r="F682" s="54">
        <v>4</v>
      </c>
      <c r="G682" s="54">
        <v>4</v>
      </c>
      <c r="H682" s="54">
        <v>2</v>
      </c>
      <c r="I682" s="54">
        <v>0</v>
      </c>
      <c r="J682" s="54">
        <v>0</v>
      </c>
      <c r="K682" s="54">
        <v>0</v>
      </c>
      <c r="L682" s="54">
        <v>0</v>
      </c>
      <c r="M682" s="54">
        <v>0</v>
      </c>
      <c r="N682" s="54">
        <v>0</v>
      </c>
      <c r="O682" s="54">
        <v>0</v>
      </c>
      <c r="P682" s="54">
        <v>0</v>
      </c>
      <c r="Q682" s="54">
        <v>0</v>
      </c>
      <c r="R682" s="54">
        <v>0</v>
      </c>
      <c r="S682" s="54">
        <v>11</v>
      </c>
    </row>
    <row r="683" spans="1:19" x14ac:dyDescent="0.25">
      <c r="B683" s="54" t="s">
        <v>26</v>
      </c>
      <c r="C683" s="54">
        <v>0</v>
      </c>
      <c r="D683" s="54">
        <v>6</v>
      </c>
      <c r="E683" s="54">
        <v>1</v>
      </c>
      <c r="F683" s="54">
        <v>1</v>
      </c>
      <c r="G683" s="54">
        <v>0</v>
      </c>
      <c r="H683" s="54">
        <v>0</v>
      </c>
      <c r="I683" s="54">
        <v>2</v>
      </c>
      <c r="J683" s="54">
        <v>0</v>
      </c>
      <c r="K683" s="54">
        <v>0</v>
      </c>
      <c r="L683" s="54">
        <v>1</v>
      </c>
      <c r="M683" s="54">
        <v>0</v>
      </c>
      <c r="N683" s="54">
        <v>0</v>
      </c>
      <c r="O683" s="54">
        <v>0</v>
      </c>
      <c r="P683" s="54">
        <v>0</v>
      </c>
      <c r="Q683" s="54">
        <v>0</v>
      </c>
      <c r="R683" s="54">
        <v>0</v>
      </c>
      <c r="S683" s="54">
        <v>11</v>
      </c>
    </row>
    <row r="685" spans="1:19" x14ac:dyDescent="0.25">
      <c r="A685" t="s">
        <v>140</v>
      </c>
    </row>
    <row r="686" spans="1:19" x14ac:dyDescent="0.25">
      <c r="B686" s="54" t="s">
        <v>0</v>
      </c>
      <c r="C686" s="54">
        <v>1.5625E-2</v>
      </c>
      <c r="D686" s="54">
        <v>3.125E-2</v>
      </c>
      <c r="E686" s="54">
        <v>6.25E-2</v>
      </c>
      <c r="F686" s="54">
        <v>0.125</v>
      </c>
      <c r="G686" s="54">
        <v>0.25</v>
      </c>
      <c r="H686" s="54">
        <v>0.5</v>
      </c>
      <c r="I686" s="54">
        <v>1</v>
      </c>
      <c r="J686" s="54">
        <v>2</v>
      </c>
      <c r="K686" s="54">
        <v>4</v>
      </c>
      <c r="L686" s="54">
        <v>8</v>
      </c>
      <c r="M686" s="54">
        <v>16</v>
      </c>
      <c r="N686" s="54">
        <v>32</v>
      </c>
      <c r="O686" s="54">
        <v>64</v>
      </c>
      <c r="P686" s="54">
        <v>128</v>
      </c>
      <c r="Q686" s="54">
        <v>256</v>
      </c>
      <c r="R686" s="54">
        <v>512</v>
      </c>
      <c r="S686" s="54" t="s">
        <v>1</v>
      </c>
    </row>
    <row r="687" spans="1:19" x14ac:dyDescent="0.25">
      <c r="B687" s="54" t="s">
        <v>3</v>
      </c>
      <c r="C687" s="54">
        <v>0</v>
      </c>
      <c r="D687" s="54">
        <v>19</v>
      </c>
      <c r="E687" s="54">
        <v>5</v>
      </c>
      <c r="F687" s="54">
        <v>6</v>
      </c>
      <c r="G687" s="54">
        <v>2</v>
      </c>
      <c r="H687" s="54">
        <v>0</v>
      </c>
      <c r="I687" s="54">
        <v>0</v>
      </c>
      <c r="J687" s="54">
        <v>0</v>
      </c>
      <c r="K687" s="54">
        <v>0</v>
      </c>
      <c r="L687" s="54">
        <v>0</v>
      </c>
      <c r="M687" s="54">
        <v>0</v>
      </c>
      <c r="N687" s="54">
        <v>0</v>
      </c>
      <c r="O687" s="54">
        <v>0</v>
      </c>
      <c r="P687" s="54">
        <v>0</v>
      </c>
      <c r="Q687" s="54">
        <v>0</v>
      </c>
      <c r="R687" s="54">
        <v>0</v>
      </c>
      <c r="S687" s="54">
        <v>32</v>
      </c>
    </row>
    <row r="688" spans="1:19" x14ac:dyDescent="0.25">
      <c r="B688" s="54" t="s">
        <v>5</v>
      </c>
      <c r="C688" s="54">
        <v>0</v>
      </c>
      <c r="D688" s="54">
        <v>19</v>
      </c>
      <c r="E688" s="54">
        <v>4</v>
      </c>
      <c r="F688" s="54">
        <v>3</v>
      </c>
      <c r="G688" s="54">
        <v>2</v>
      </c>
      <c r="H688" s="54">
        <v>2</v>
      </c>
      <c r="I688" s="54">
        <v>1</v>
      </c>
      <c r="J688" s="54">
        <v>0</v>
      </c>
      <c r="K688" s="54">
        <v>1</v>
      </c>
      <c r="L688" s="54">
        <v>0</v>
      </c>
      <c r="M688" s="54">
        <v>0</v>
      </c>
      <c r="N688" s="54">
        <v>0</v>
      </c>
      <c r="O688" s="54">
        <v>0</v>
      </c>
      <c r="P688" s="54">
        <v>0</v>
      </c>
      <c r="Q688" s="54">
        <v>0</v>
      </c>
      <c r="R688" s="54">
        <v>0</v>
      </c>
      <c r="S688" s="54">
        <v>32</v>
      </c>
    </row>
    <row r="689" spans="1:19" x14ac:dyDescent="0.25">
      <c r="B689" s="54" t="s">
        <v>10</v>
      </c>
      <c r="C689" s="54">
        <v>0</v>
      </c>
      <c r="D689" s="54">
        <v>24</v>
      </c>
      <c r="E689" s="54">
        <v>6</v>
      </c>
      <c r="F689" s="54">
        <v>0</v>
      </c>
      <c r="G689" s="54">
        <v>1</v>
      </c>
      <c r="H689" s="54">
        <v>0</v>
      </c>
      <c r="I689" s="54">
        <v>1</v>
      </c>
      <c r="J689" s="54">
        <v>0</v>
      </c>
      <c r="K689" s="54">
        <v>0</v>
      </c>
      <c r="L689" s="54">
        <v>0</v>
      </c>
      <c r="M689" s="54">
        <v>0</v>
      </c>
      <c r="N689" s="54">
        <v>0</v>
      </c>
      <c r="O689" s="54">
        <v>0</v>
      </c>
      <c r="P689" s="54">
        <v>0</v>
      </c>
      <c r="Q689" s="54">
        <v>0</v>
      </c>
      <c r="R689" s="54">
        <v>0</v>
      </c>
      <c r="S689" s="54">
        <v>32</v>
      </c>
    </row>
    <row r="690" spans="1:19" x14ac:dyDescent="0.25">
      <c r="B690" s="54" t="s">
        <v>24</v>
      </c>
      <c r="C690" s="54">
        <v>0</v>
      </c>
      <c r="D690" s="54">
        <v>7</v>
      </c>
      <c r="E690" s="54">
        <v>3</v>
      </c>
      <c r="F690" s="54">
        <v>7</v>
      </c>
      <c r="G690" s="54">
        <v>3</v>
      </c>
      <c r="H690" s="54">
        <v>1</v>
      </c>
      <c r="I690" s="54">
        <v>5</v>
      </c>
      <c r="J690" s="54">
        <v>1</v>
      </c>
      <c r="K690" s="54">
        <v>0</v>
      </c>
      <c r="L690" s="54">
        <v>0</v>
      </c>
      <c r="M690" s="54">
        <v>0</v>
      </c>
      <c r="N690" s="54">
        <v>0</v>
      </c>
      <c r="O690" s="54">
        <v>0</v>
      </c>
      <c r="P690" s="54">
        <v>4</v>
      </c>
      <c r="Q690" s="54">
        <v>0</v>
      </c>
      <c r="R690" s="54">
        <v>0</v>
      </c>
      <c r="S690" s="54">
        <v>31</v>
      </c>
    </row>
    <row r="691" spans="1:19" x14ac:dyDescent="0.25">
      <c r="B691" s="54" t="s">
        <v>25</v>
      </c>
      <c r="C691" s="54">
        <v>0</v>
      </c>
      <c r="D691" s="54">
        <v>9</v>
      </c>
      <c r="E691" s="54">
        <v>3</v>
      </c>
      <c r="F691" s="54">
        <v>9</v>
      </c>
      <c r="G691" s="54">
        <v>2</v>
      </c>
      <c r="H691" s="54">
        <v>5</v>
      </c>
      <c r="I691" s="54">
        <v>1</v>
      </c>
      <c r="J691" s="54">
        <v>1</v>
      </c>
      <c r="K691" s="54">
        <v>0</v>
      </c>
      <c r="L691" s="54">
        <v>0</v>
      </c>
      <c r="M691" s="54">
        <v>0</v>
      </c>
      <c r="N691" s="54">
        <v>0</v>
      </c>
      <c r="O691" s="54">
        <v>0</v>
      </c>
      <c r="P691" s="54">
        <v>1</v>
      </c>
      <c r="Q691" s="54">
        <v>0</v>
      </c>
      <c r="R691" s="54">
        <v>0</v>
      </c>
      <c r="S691" s="54">
        <v>31</v>
      </c>
    </row>
    <row r="692" spans="1:19" x14ac:dyDescent="0.25">
      <c r="B692" s="54" t="s">
        <v>26</v>
      </c>
      <c r="C692" s="54">
        <v>0</v>
      </c>
      <c r="D692" s="54">
        <v>15</v>
      </c>
      <c r="E692" s="54">
        <v>3</v>
      </c>
      <c r="F692" s="54">
        <v>10</v>
      </c>
      <c r="G692" s="54">
        <v>2</v>
      </c>
      <c r="H692" s="54">
        <v>2</v>
      </c>
      <c r="I692" s="54">
        <v>0</v>
      </c>
      <c r="J692" s="54">
        <v>0</v>
      </c>
      <c r="K692" s="54">
        <v>0</v>
      </c>
      <c r="L692" s="54">
        <v>0</v>
      </c>
      <c r="M692" s="54">
        <v>0</v>
      </c>
      <c r="N692" s="54">
        <v>0</v>
      </c>
      <c r="O692" s="54">
        <v>0</v>
      </c>
      <c r="P692" s="54">
        <v>0</v>
      </c>
      <c r="Q692" s="54">
        <v>0</v>
      </c>
      <c r="R692" s="54">
        <v>0</v>
      </c>
      <c r="S692" s="54">
        <v>32</v>
      </c>
    </row>
    <row r="694" spans="1:19" x14ac:dyDescent="0.25">
      <c r="A694" t="s">
        <v>141</v>
      </c>
    </row>
    <row r="695" spans="1:19" x14ac:dyDescent="0.25">
      <c r="B695" s="54" t="s">
        <v>0</v>
      </c>
      <c r="C695" s="54">
        <v>1.5625E-2</v>
      </c>
      <c r="D695" s="54">
        <v>3.125E-2</v>
      </c>
      <c r="E695" s="54">
        <v>6.25E-2</v>
      </c>
      <c r="F695" s="54">
        <v>0.125</v>
      </c>
      <c r="G695" s="54">
        <v>0.25</v>
      </c>
      <c r="H695" s="54">
        <v>0.5</v>
      </c>
      <c r="I695" s="54">
        <v>1</v>
      </c>
      <c r="J695" s="54">
        <v>2</v>
      </c>
      <c r="K695" s="54">
        <v>4</v>
      </c>
      <c r="L695" s="54">
        <v>8</v>
      </c>
      <c r="M695" s="54">
        <v>16</v>
      </c>
      <c r="N695" s="54">
        <v>32</v>
      </c>
      <c r="O695" s="54">
        <v>64</v>
      </c>
      <c r="P695" s="54">
        <v>128</v>
      </c>
      <c r="Q695" s="54">
        <v>256</v>
      </c>
      <c r="R695" s="54">
        <v>512</v>
      </c>
      <c r="S695" s="54" t="s">
        <v>1</v>
      </c>
    </row>
    <row r="696" spans="1:19" x14ac:dyDescent="0.25">
      <c r="B696" s="54" t="s">
        <v>3</v>
      </c>
      <c r="C696" s="54">
        <v>0</v>
      </c>
      <c r="D696" s="54">
        <v>5</v>
      </c>
      <c r="E696" s="54">
        <v>2</v>
      </c>
      <c r="F696" s="54">
        <v>2</v>
      </c>
      <c r="G696" s="54">
        <v>2</v>
      </c>
      <c r="H696" s="54">
        <v>5</v>
      </c>
      <c r="I696" s="54">
        <v>3</v>
      </c>
      <c r="J696" s="54">
        <v>2</v>
      </c>
      <c r="K696" s="54">
        <v>0</v>
      </c>
      <c r="L696" s="54">
        <v>0</v>
      </c>
      <c r="M696" s="54">
        <v>0</v>
      </c>
      <c r="N696" s="54">
        <v>0</v>
      </c>
      <c r="O696" s="54">
        <v>0</v>
      </c>
      <c r="P696" s="54">
        <v>0</v>
      </c>
      <c r="Q696" s="54">
        <v>0</v>
      </c>
      <c r="R696" s="54">
        <v>0</v>
      </c>
      <c r="S696" s="54">
        <v>21</v>
      </c>
    </row>
    <row r="697" spans="1:19" x14ac:dyDescent="0.25">
      <c r="B697" s="54" t="s">
        <v>5</v>
      </c>
      <c r="C697" s="54">
        <v>0</v>
      </c>
      <c r="D697" s="54">
        <v>1</v>
      </c>
      <c r="E697" s="54">
        <v>0</v>
      </c>
      <c r="F697" s="54">
        <v>4</v>
      </c>
      <c r="G697" s="54">
        <v>2</v>
      </c>
      <c r="H697" s="54">
        <v>7</v>
      </c>
      <c r="I697" s="54">
        <v>5</v>
      </c>
      <c r="J697" s="54">
        <v>2</v>
      </c>
      <c r="K697" s="54">
        <v>0</v>
      </c>
      <c r="L697" s="54">
        <v>0</v>
      </c>
      <c r="M697" s="54">
        <v>0</v>
      </c>
      <c r="N697" s="54">
        <v>0</v>
      </c>
      <c r="O697" s="54">
        <v>0</v>
      </c>
      <c r="P697" s="54">
        <v>0</v>
      </c>
      <c r="Q697" s="54">
        <v>0</v>
      </c>
      <c r="R697" s="54">
        <v>0</v>
      </c>
      <c r="S697" s="54">
        <v>21</v>
      </c>
    </row>
    <row r="698" spans="1:19" x14ac:dyDescent="0.25">
      <c r="B698" s="54" t="s">
        <v>10</v>
      </c>
      <c r="C698" s="54">
        <v>0</v>
      </c>
      <c r="D698" s="54">
        <v>4</v>
      </c>
      <c r="E698" s="54">
        <v>8</v>
      </c>
      <c r="F698" s="54">
        <v>9</v>
      </c>
      <c r="G698" s="54">
        <v>0</v>
      </c>
      <c r="H698" s="54">
        <v>0</v>
      </c>
      <c r="I698" s="54">
        <v>0</v>
      </c>
      <c r="J698" s="54">
        <v>0</v>
      </c>
      <c r="K698" s="54">
        <v>0</v>
      </c>
      <c r="L698" s="54">
        <v>0</v>
      </c>
      <c r="M698" s="54">
        <v>0</v>
      </c>
      <c r="N698" s="54">
        <v>0</v>
      </c>
      <c r="O698" s="54">
        <v>0</v>
      </c>
      <c r="P698" s="54">
        <v>0</v>
      </c>
      <c r="Q698" s="54">
        <v>0</v>
      </c>
      <c r="R698" s="54">
        <v>0</v>
      </c>
      <c r="S698" s="54">
        <v>21</v>
      </c>
    </row>
    <row r="699" spans="1:19" x14ac:dyDescent="0.25">
      <c r="B699" s="54" t="s">
        <v>24</v>
      </c>
      <c r="C699" s="54">
        <v>0</v>
      </c>
      <c r="D699" s="54">
        <v>6</v>
      </c>
      <c r="E699" s="54">
        <v>6</v>
      </c>
      <c r="F699" s="54">
        <v>1</v>
      </c>
      <c r="G699" s="54">
        <v>1</v>
      </c>
      <c r="H699" s="54">
        <v>0</v>
      </c>
      <c r="I699" s="54">
        <v>0</v>
      </c>
      <c r="J699" s="54">
        <v>0</v>
      </c>
      <c r="K699" s="54">
        <v>0</v>
      </c>
      <c r="L699" s="54">
        <v>0</v>
      </c>
      <c r="M699" s="54">
        <v>0</v>
      </c>
      <c r="N699" s="54">
        <v>0</v>
      </c>
      <c r="O699" s="54">
        <v>0</v>
      </c>
      <c r="P699" s="54">
        <v>7</v>
      </c>
      <c r="Q699" s="54">
        <v>0</v>
      </c>
      <c r="R699" s="54">
        <v>0</v>
      </c>
      <c r="S699" s="54">
        <v>21</v>
      </c>
    </row>
    <row r="700" spans="1:19" x14ac:dyDescent="0.25">
      <c r="B700" s="54" t="s">
        <v>25</v>
      </c>
      <c r="C700" s="54">
        <v>0</v>
      </c>
      <c r="D700" s="54">
        <v>0</v>
      </c>
      <c r="E700" s="54">
        <v>1</v>
      </c>
      <c r="F700" s="54">
        <v>0</v>
      </c>
      <c r="G700" s="54">
        <v>1</v>
      </c>
      <c r="H700" s="54">
        <v>10</v>
      </c>
      <c r="I700" s="54">
        <v>6</v>
      </c>
      <c r="J700" s="54">
        <v>1</v>
      </c>
      <c r="K700" s="54">
        <v>0</v>
      </c>
      <c r="L700" s="54">
        <v>0</v>
      </c>
      <c r="M700" s="54">
        <v>0</v>
      </c>
      <c r="N700" s="54">
        <v>2</v>
      </c>
      <c r="O700" s="54">
        <v>0</v>
      </c>
      <c r="P700" s="54">
        <v>0</v>
      </c>
      <c r="Q700" s="54">
        <v>0</v>
      </c>
      <c r="R700" s="54">
        <v>0</v>
      </c>
      <c r="S700" s="54">
        <v>21</v>
      </c>
    </row>
    <row r="701" spans="1:19" x14ac:dyDescent="0.25">
      <c r="B701" s="54" t="s">
        <v>26</v>
      </c>
      <c r="C701" s="54">
        <v>0</v>
      </c>
      <c r="D701" s="54">
        <v>0</v>
      </c>
      <c r="E701" s="54">
        <v>0</v>
      </c>
      <c r="F701" s="54">
        <v>5</v>
      </c>
      <c r="G701" s="54">
        <v>2</v>
      </c>
      <c r="H701" s="54">
        <v>1</v>
      </c>
      <c r="I701" s="54">
        <v>1</v>
      </c>
      <c r="J701" s="54">
        <v>1</v>
      </c>
      <c r="K701" s="54">
        <v>4</v>
      </c>
      <c r="L701" s="54">
        <v>3</v>
      </c>
      <c r="M701" s="54">
        <v>2</v>
      </c>
      <c r="N701" s="54">
        <v>2</v>
      </c>
      <c r="O701" s="54">
        <v>0</v>
      </c>
      <c r="P701" s="54">
        <v>0</v>
      </c>
      <c r="Q701" s="54">
        <v>0</v>
      </c>
      <c r="R701" s="54">
        <v>0</v>
      </c>
      <c r="S701" s="54">
        <v>21</v>
      </c>
    </row>
    <row r="703" spans="1:19" x14ac:dyDescent="0.25">
      <c r="A703" t="s">
        <v>142</v>
      </c>
    </row>
    <row r="704" spans="1:19" x14ac:dyDescent="0.25">
      <c r="B704" s="54" t="s">
        <v>0</v>
      </c>
      <c r="C704" s="54">
        <v>1.5625E-2</v>
      </c>
      <c r="D704" s="54">
        <v>3.125E-2</v>
      </c>
      <c r="E704" s="54">
        <v>6.25E-2</v>
      </c>
      <c r="F704" s="54">
        <v>0.125</v>
      </c>
      <c r="G704" s="54">
        <v>0.25</v>
      </c>
      <c r="H704" s="54">
        <v>0.5</v>
      </c>
      <c r="I704" s="54">
        <v>1</v>
      </c>
      <c r="J704" s="54">
        <v>2</v>
      </c>
      <c r="K704" s="54">
        <v>4</v>
      </c>
      <c r="L704" s="54">
        <v>8</v>
      </c>
      <c r="M704" s="54">
        <v>16</v>
      </c>
      <c r="N704" s="54">
        <v>32</v>
      </c>
      <c r="O704" s="54">
        <v>64</v>
      </c>
      <c r="P704" s="54">
        <v>128</v>
      </c>
      <c r="Q704" s="54">
        <v>256</v>
      </c>
      <c r="R704" s="54">
        <v>512</v>
      </c>
      <c r="S704" s="54" t="s">
        <v>1</v>
      </c>
    </row>
    <row r="705" spans="1:19" x14ac:dyDescent="0.25">
      <c r="B705" s="54" t="s">
        <v>3</v>
      </c>
      <c r="C705" s="54">
        <v>0</v>
      </c>
      <c r="D705" s="54">
        <v>7</v>
      </c>
      <c r="E705" s="54">
        <v>2</v>
      </c>
      <c r="F705" s="54">
        <v>3</v>
      </c>
      <c r="G705" s="54">
        <v>2</v>
      </c>
      <c r="H705" s="54">
        <v>4</v>
      </c>
      <c r="I705" s="54">
        <v>0</v>
      </c>
      <c r="J705" s="54">
        <v>0</v>
      </c>
      <c r="K705" s="54">
        <v>0</v>
      </c>
      <c r="L705" s="54">
        <v>0</v>
      </c>
      <c r="M705" s="54">
        <v>0</v>
      </c>
      <c r="N705" s="54">
        <v>0</v>
      </c>
      <c r="O705" s="54">
        <v>0</v>
      </c>
      <c r="P705" s="54">
        <v>0</v>
      </c>
      <c r="Q705" s="54">
        <v>0</v>
      </c>
      <c r="R705" s="54">
        <v>0</v>
      </c>
      <c r="S705" s="54">
        <v>18</v>
      </c>
    </row>
    <row r="706" spans="1:19" x14ac:dyDescent="0.25">
      <c r="B706" s="54" t="s">
        <v>5</v>
      </c>
      <c r="C706" s="54">
        <v>0</v>
      </c>
      <c r="D706" s="54">
        <v>3</v>
      </c>
      <c r="E706" s="54">
        <v>1</v>
      </c>
      <c r="F706" s="54">
        <v>3</v>
      </c>
      <c r="G706" s="54">
        <v>3</v>
      </c>
      <c r="H706" s="54">
        <v>5</v>
      </c>
      <c r="I706" s="54">
        <v>1</v>
      </c>
      <c r="J706" s="54">
        <v>2</v>
      </c>
      <c r="K706" s="54">
        <v>0</v>
      </c>
      <c r="L706" s="54">
        <v>0</v>
      </c>
      <c r="M706" s="54">
        <v>0</v>
      </c>
      <c r="N706" s="54">
        <v>0</v>
      </c>
      <c r="O706" s="54">
        <v>0</v>
      </c>
      <c r="P706" s="54">
        <v>0</v>
      </c>
      <c r="Q706" s="54">
        <v>0</v>
      </c>
      <c r="R706" s="54">
        <v>0</v>
      </c>
      <c r="S706" s="54">
        <v>18</v>
      </c>
    </row>
    <row r="707" spans="1:19" x14ac:dyDescent="0.25">
      <c r="B707" s="54" t="s">
        <v>10</v>
      </c>
      <c r="C707" s="54">
        <v>0</v>
      </c>
      <c r="D707" s="54">
        <v>10</v>
      </c>
      <c r="E707" s="54">
        <v>4</v>
      </c>
      <c r="F707" s="54">
        <v>3</v>
      </c>
      <c r="G707" s="54">
        <v>1</v>
      </c>
      <c r="H707" s="54">
        <v>0</v>
      </c>
      <c r="I707" s="54">
        <v>0</v>
      </c>
      <c r="J707" s="54">
        <v>0</v>
      </c>
      <c r="K707" s="54">
        <v>0</v>
      </c>
      <c r="L707" s="54">
        <v>0</v>
      </c>
      <c r="M707" s="54">
        <v>0</v>
      </c>
      <c r="N707" s="54">
        <v>0</v>
      </c>
      <c r="O707" s="54">
        <v>0</v>
      </c>
      <c r="P707" s="54">
        <v>0</v>
      </c>
      <c r="Q707" s="54">
        <v>0</v>
      </c>
      <c r="R707" s="54">
        <v>0</v>
      </c>
      <c r="S707" s="54">
        <v>18</v>
      </c>
    </row>
    <row r="708" spans="1:19" x14ac:dyDescent="0.25">
      <c r="B708" s="54" t="s">
        <v>24</v>
      </c>
      <c r="C708" s="54">
        <v>0</v>
      </c>
      <c r="D708" s="54">
        <v>13</v>
      </c>
      <c r="E708" s="54">
        <v>1</v>
      </c>
      <c r="F708" s="54">
        <v>1</v>
      </c>
      <c r="G708" s="54">
        <v>0</v>
      </c>
      <c r="H708" s="54">
        <v>1</v>
      </c>
      <c r="I708" s="54">
        <v>0</v>
      </c>
      <c r="J708" s="54">
        <v>0</v>
      </c>
      <c r="K708" s="54">
        <v>0</v>
      </c>
      <c r="L708" s="54">
        <v>0</v>
      </c>
      <c r="M708" s="54">
        <v>0</v>
      </c>
      <c r="N708" s="54">
        <v>0</v>
      </c>
      <c r="O708" s="54">
        <v>0</v>
      </c>
      <c r="P708" s="54">
        <v>2</v>
      </c>
      <c r="Q708" s="54">
        <v>0</v>
      </c>
      <c r="R708" s="54">
        <v>0</v>
      </c>
      <c r="S708" s="54">
        <v>18</v>
      </c>
    </row>
    <row r="709" spans="1:19" x14ac:dyDescent="0.25">
      <c r="B709" s="54" t="s">
        <v>25</v>
      </c>
      <c r="C709" s="54">
        <v>0</v>
      </c>
      <c r="D709" s="54">
        <v>5</v>
      </c>
      <c r="E709" s="54">
        <v>2</v>
      </c>
      <c r="F709" s="54">
        <v>4</v>
      </c>
      <c r="G709" s="54">
        <v>3</v>
      </c>
      <c r="H709" s="54">
        <v>1</v>
      </c>
      <c r="I709" s="54">
        <v>3</v>
      </c>
      <c r="J709" s="54">
        <v>0</v>
      </c>
      <c r="K709" s="54">
        <v>0</v>
      </c>
      <c r="L709" s="54">
        <v>0</v>
      </c>
      <c r="M709" s="54">
        <v>0</v>
      </c>
      <c r="N709" s="54">
        <v>0</v>
      </c>
      <c r="O709" s="54">
        <v>0</v>
      </c>
      <c r="P709" s="54">
        <v>0</v>
      </c>
      <c r="Q709" s="54">
        <v>0</v>
      </c>
      <c r="R709" s="54">
        <v>0</v>
      </c>
      <c r="S709" s="54">
        <v>18</v>
      </c>
    </row>
    <row r="710" spans="1:19" x14ac:dyDescent="0.25">
      <c r="B710" s="54" t="s">
        <v>26</v>
      </c>
      <c r="C710" s="54">
        <v>0</v>
      </c>
      <c r="D710" s="54">
        <v>3</v>
      </c>
      <c r="E710" s="54">
        <v>2</v>
      </c>
      <c r="F710" s="54">
        <v>0</v>
      </c>
      <c r="G710" s="54">
        <v>1</v>
      </c>
      <c r="H710" s="54">
        <v>2</v>
      </c>
      <c r="I710" s="54">
        <v>1</v>
      </c>
      <c r="J710" s="54">
        <v>0</v>
      </c>
      <c r="K710" s="54">
        <v>3</v>
      </c>
      <c r="L710" s="54">
        <v>4</v>
      </c>
      <c r="M710" s="54">
        <v>0</v>
      </c>
      <c r="N710" s="54">
        <v>1</v>
      </c>
      <c r="O710" s="54">
        <v>1</v>
      </c>
      <c r="P710" s="54">
        <v>0</v>
      </c>
      <c r="Q710" s="54">
        <v>0</v>
      </c>
      <c r="R710" s="54">
        <v>0</v>
      </c>
      <c r="S710" s="54">
        <v>18</v>
      </c>
    </row>
    <row r="713" spans="1:19" x14ac:dyDescent="0.25">
      <c r="A713" t="s">
        <v>89</v>
      </c>
    </row>
    <row r="714" spans="1:19" x14ac:dyDescent="0.25">
      <c r="B714" s="54" t="s">
        <v>0</v>
      </c>
      <c r="C714" s="54">
        <v>1.5625E-2</v>
      </c>
      <c r="D714" s="54">
        <v>3.125E-2</v>
      </c>
      <c r="E714" s="54">
        <v>6.25E-2</v>
      </c>
      <c r="F714" s="54">
        <v>0.125</v>
      </c>
      <c r="G714" s="54">
        <v>0.25</v>
      </c>
      <c r="H714" s="54">
        <v>0.5</v>
      </c>
      <c r="I714" s="54">
        <v>1</v>
      </c>
      <c r="J714" s="54">
        <v>2</v>
      </c>
      <c r="K714" s="54">
        <v>4</v>
      </c>
      <c r="L714" s="54">
        <v>8</v>
      </c>
      <c r="M714" s="54">
        <v>16</v>
      </c>
      <c r="N714" s="54">
        <v>32</v>
      </c>
      <c r="O714" s="54">
        <v>64</v>
      </c>
      <c r="P714" s="54">
        <v>128</v>
      </c>
      <c r="Q714" s="54">
        <v>256</v>
      </c>
      <c r="R714" s="54">
        <v>512</v>
      </c>
      <c r="S714" s="54" t="s">
        <v>1</v>
      </c>
    </row>
    <row r="715" spans="1:19" x14ac:dyDescent="0.25">
      <c r="B715" s="54" t="s">
        <v>2</v>
      </c>
      <c r="C715" s="54">
        <v>0</v>
      </c>
      <c r="D715" s="54">
        <v>0</v>
      </c>
      <c r="E715" s="54">
        <v>0</v>
      </c>
      <c r="F715" s="54">
        <v>7</v>
      </c>
      <c r="G715" s="54">
        <v>0</v>
      </c>
      <c r="H715" s="54">
        <v>124</v>
      </c>
      <c r="I715" s="54">
        <v>268</v>
      </c>
      <c r="J715" s="54">
        <v>39</v>
      </c>
      <c r="K715" s="54">
        <v>6</v>
      </c>
      <c r="L715" s="54">
        <v>7</v>
      </c>
      <c r="M715" s="54">
        <v>13</v>
      </c>
      <c r="N715" s="54">
        <v>15</v>
      </c>
      <c r="O715" s="54">
        <v>174</v>
      </c>
      <c r="P715" s="54">
        <v>0</v>
      </c>
      <c r="Q715" s="54">
        <v>0</v>
      </c>
      <c r="R715" s="54">
        <v>0</v>
      </c>
      <c r="S715" s="54">
        <v>653</v>
      </c>
    </row>
    <row r="716" spans="1:19" x14ac:dyDescent="0.25">
      <c r="B716" s="54" t="s">
        <v>3</v>
      </c>
      <c r="C716" s="54">
        <v>0</v>
      </c>
      <c r="D716" s="54">
        <v>0</v>
      </c>
      <c r="E716" s="54">
        <v>0</v>
      </c>
      <c r="F716" s="54">
        <v>21</v>
      </c>
      <c r="G716" s="54">
        <v>0</v>
      </c>
      <c r="H716" s="54">
        <v>198</v>
      </c>
      <c r="I716" s="54">
        <v>264</v>
      </c>
      <c r="J716" s="54">
        <v>45</v>
      </c>
      <c r="K716" s="54">
        <v>43</v>
      </c>
      <c r="L716" s="54">
        <v>26</v>
      </c>
      <c r="M716" s="54">
        <v>21</v>
      </c>
      <c r="N716" s="54">
        <v>17</v>
      </c>
      <c r="O716" s="54">
        <v>18</v>
      </c>
      <c r="P716" s="54">
        <v>0</v>
      </c>
      <c r="Q716" s="54">
        <v>0</v>
      </c>
      <c r="R716" s="54">
        <v>0</v>
      </c>
      <c r="S716" s="54">
        <v>653</v>
      </c>
    </row>
    <row r="717" spans="1:19" x14ac:dyDescent="0.25">
      <c r="B717" s="54" t="s">
        <v>4</v>
      </c>
      <c r="C717" s="54">
        <v>0</v>
      </c>
      <c r="D717" s="54">
        <v>0</v>
      </c>
      <c r="E717" s="54">
        <v>0</v>
      </c>
      <c r="F717" s="54">
        <v>0</v>
      </c>
      <c r="G717" s="54">
        <v>444</v>
      </c>
      <c r="H717" s="54">
        <v>0</v>
      </c>
      <c r="I717" s="54">
        <v>26</v>
      </c>
      <c r="J717" s="54">
        <v>14</v>
      </c>
      <c r="K717" s="54">
        <v>17</v>
      </c>
      <c r="L717" s="54">
        <v>11</v>
      </c>
      <c r="M717" s="54">
        <v>10</v>
      </c>
      <c r="N717" s="54">
        <v>12</v>
      </c>
      <c r="O717" s="54">
        <v>21</v>
      </c>
      <c r="P717" s="54">
        <v>98</v>
      </c>
      <c r="Q717" s="54">
        <v>0</v>
      </c>
      <c r="R717" s="54">
        <v>0</v>
      </c>
      <c r="S717" s="54">
        <v>653</v>
      </c>
    </row>
    <row r="718" spans="1:19" x14ac:dyDescent="0.25">
      <c r="B718" s="54" t="s">
        <v>5</v>
      </c>
      <c r="C718" s="54">
        <v>0</v>
      </c>
      <c r="D718" s="54">
        <v>0</v>
      </c>
      <c r="E718" s="54">
        <v>0</v>
      </c>
      <c r="F718" s="54">
        <v>0</v>
      </c>
      <c r="G718" s="54">
        <v>614</v>
      </c>
      <c r="H718" s="54">
        <v>0</v>
      </c>
      <c r="I718" s="54">
        <v>19</v>
      </c>
      <c r="J718" s="54">
        <v>6</v>
      </c>
      <c r="K718" s="54">
        <v>10</v>
      </c>
      <c r="L718" s="54">
        <v>1</v>
      </c>
      <c r="M718" s="54">
        <v>1</v>
      </c>
      <c r="N718" s="54">
        <v>1</v>
      </c>
      <c r="O718" s="54">
        <v>0</v>
      </c>
      <c r="P718" s="54">
        <v>1</v>
      </c>
      <c r="Q718" s="54">
        <v>0</v>
      </c>
      <c r="R718" s="54">
        <v>0</v>
      </c>
      <c r="S718" s="54">
        <v>653</v>
      </c>
    </row>
    <row r="719" spans="1:19" x14ac:dyDescent="0.25">
      <c r="B719" s="54" t="s">
        <v>6</v>
      </c>
      <c r="C719" s="54">
        <v>0</v>
      </c>
      <c r="D719" s="54">
        <v>0</v>
      </c>
      <c r="E719" s="54">
        <v>0</v>
      </c>
      <c r="F719" s="54">
        <v>577</v>
      </c>
      <c r="G719" s="54">
        <v>1</v>
      </c>
      <c r="H719" s="54">
        <v>28</v>
      </c>
      <c r="I719" s="54">
        <v>7</v>
      </c>
      <c r="J719" s="54">
        <v>5</v>
      </c>
      <c r="K719" s="54">
        <v>5</v>
      </c>
      <c r="L719" s="54">
        <v>0</v>
      </c>
      <c r="M719" s="54">
        <v>1</v>
      </c>
      <c r="N719" s="54">
        <v>27</v>
      </c>
      <c r="O719" s="54">
        <v>0</v>
      </c>
      <c r="P719" s="54">
        <v>0</v>
      </c>
      <c r="Q719" s="54">
        <v>0</v>
      </c>
      <c r="R719" s="54">
        <v>0</v>
      </c>
      <c r="S719" s="54">
        <v>651</v>
      </c>
    </row>
    <row r="720" spans="1:19" x14ac:dyDescent="0.25">
      <c r="B720" s="54" t="s">
        <v>7</v>
      </c>
      <c r="C720" s="54">
        <v>0</v>
      </c>
      <c r="D720" s="54">
        <v>613</v>
      </c>
      <c r="E720" s="54">
        <v>4</v>
      </c>
      <c r="F720" s="54">
        <v>8</v>
      </c>
      <c r="G720" s="54">
        <v>4</v>
      </c>
      <c r="H720" s="54">
        <v>3</v>
      </c>
      <c r="I720" s="54">
        <v>6</v>
      </c>
      <c r="J720" s="54">
        <v>3</v>
      </c>
      <c r="K720" s="54">
        <v>2</v>
      </c>
      <c r="L720" s="54">
        <v>3</v>
      </c>
      <c r="M720" s="54">
        <v>7</v>
      </c>
      <c r="N720" s="54">
        <v>0</v>
      </c>
      <c r="O720" s="54">
        <v>0</v>
      </c>
      <c r="P720" s="54">
        <v>0</v>
      </c>
      <c r="Q720" s="54">
        <v>0</v>
      </c>
      <c r="R720" s="54">
        <v>0</v>
      </c>
      <c r="S720" s="54">
        <v>653</v>
      </c>
    </row>
    <row r="721" spans="2:19" x14ac:dyDescent="0.25">
      <c r="B721" s="54" t="s">
        <v>8</v>
      </c>
      <c r="C721" s="54">
        <v>0</v>
      </c>
      <c r="D721" s="54">
        <v>1</v>
      </c>
      <c r="E721" s="54">
        <v>0</v>
      </c>
      <c r="F721" s="54">
        <v>592</v>
      </c>
      <c r="G721" s="54">
        <v>0</v>
      </c>
      <c r="H721" s="54">
        <v>23</v>
      </c>
      <c r="I721" s="54">
        <v>12</v>
      </c>
      <c r="J721" s="54">
        <v>5</v>
      </c>
      <c r="K721" s="54">
        <v>8</v>
      </c>
      <c r="L721" s="54">
        <v>4</v>
      </c>
      <c r="M721" s="54">
        <v>3</v>
      </c>
      <c r="N721" s="54">
        <v>0</v>
      </c>
      <c r="O721" s="54">
        <v>5</v>
      </c>
      <c r="P721" s="54">
        <v>0</v>
      </c>
      <c r="Q721" s="54">
        <v>0</v>
      </c>
      <c r="R721" s="54">
        <v>0</v>
      </c>
      <c r="S721" s="54">
        <v>653</v>
      </c>
    </row>
    <row r="722" spans="2:19" x14ac:dyDescent="0.25">
      <c r="B722" s="54" t="s">
        <v>9</v>
      </c>
      <c r="C722" s="54">
        <v>0</v>
      </c>
      <c r="D722" s="54">
        <v>0</v>
      </c>
      <c r="E722" s="54">
        <v>0</v>
      </c>
      <c r="F722" s="54">
        <v>7</v>
      </c>
      <c r="G722" s="54">
        <v>0</v>
      </c>
      <c r="H722" s="54">
        <v>112</v>
      </c>
      <c r="I722" s="54">
        <v>401</v>
      </c>
      <c r="J722" s="54">
        <v>91</v>
      </c>
      <c r="K722" s="54">
        <v>10</v>
      </c>
      <c r="L722" s="54">
        <v>8</v>
      </c>
      <c r="M722" s="54">
        <v>5</v>
      </c>
      <c r="N722" s="54">
        <v>2</v>
      </c>
      <c r="O722" s="54">
        <v>17</v>
      </c>
      <c r="P722" s="54">
        <v>0</v>
      </c>
      <c r="Q722" s="54">
        <v>0</v>
      </c>
      <c r="R722" s="54">
        <v>0</v>
      </c>
      <c r="S722" s="54">
        <v>653</v>
      </c>
    </row>
    <row r="723" spans="2:19" x14ac:dyDescent="0.25">
      <c r="B723" s="54" t="s">
        <v>10</v>
      </c>
      <c r="C723" s="54">
        <v>0</v>
      </c>
      <c r="D723" s="54">
        <v>0</v>
      </c>
      <c r="E723" s="54">
        <v>16</v>
      </c>
      <c r="F723" s="54">
        <v>0</v>
      </c>
      <c r="G723" s="54">
        <v>19</v>
      </c>
      <c r="H723" s="54">
        <v>33</v>
      </c>
      <c r="I723" s="54">
        <v>151</v>
      </c>
      <c r="J723" s="54">
        <v>314</v>
      </c>
      <c r="K723" s="54">
        <v>106</v>
      </c>
      <c r="L723" s="54">
        <v>13</v>
      </c>
      <c r="M723" s="54">
        <v>1</v>
      </c>
      <c r="N723" s="54">
        <v>0</v>
      </c>
      <c r="O723" s="54">
        <v>0</v>
      </c>
      <c r="P723" s="54">
        <v>0</v>
      </c>
      <c r="Q723" s="54">
        <v>0</v>
      </c>
      <c r="R723" s="54">
        <v>0</v>
      </c>
      <c r="S723" s="54">
        <v>653</v>
      </c>
    </row>
    <row r="724" spans="2:19" x14ac:dyDescent="0.25">
      <c r="B724" s="54" t="s">
        <v>11</v>
      </c>
      <c r="C724" s="54">
        <v>0</v>
      </c>
      <c r="D724" s="54">
        <v>0</v>
      </c>
      <c r="E724" s="54">
        <v>614</v>
      </c>
      <c r="F724" s="54">
        <v>0</v>
      </c>
      <c r="G724" s="54">
        <v>26</v>
      </c>
      <c r="H724" s="54">
        <v>10</v>
      </c>
      <c r="I724" s="54">
        <v>1</v>
      </c>
      <c r="J724" s="54">
        <v>2</v>
      </c>
      <c r="K724" s="54">
        <v>0</v>
      </c>
      <c r="L724" s="54">
        <v>0</v>
      </c>
      <c r="M724" s="54">
        <v>0</v>
      </c>
      <c r="N724" s="54">
        <v>0</v>
      </c>
      <c r="O724" s="54">
        <v>0</v>
      </c>
      <c r="P724" s="54">
        <v>0</v>
      </c>
      <c r="Q724" s="54">
        <v>0</v>
      </c>
      <c r="R724" s="54">
        <v>0</v>
      </c>
      <c r="S724" s="54">
        <v>653</v>
      </c>
    </row>
    <row r="725" spans="2:19" x14ac:dyDescent="0.25">
      <c r="B725" s="54" t="s">
        <v>12</v>
      </c>
      <c r="C725" s="54">
        <v>0</v>
      </c>
      <c r="D725" s="54">
        <v>0</v>
      </c>
      <c r="E725" s="54">
        <v>0</v>
      </c>
      <c r="F725" s="54">
        <v>1</v>
      </c>
      <c r="G725" s="54">
        <v>0</v>
      </c>
      <c r="H725" s="54">
        <v>3</v>
      </c>
      <c r="I725" s="54">
        <v>3</v>
      </c>
      <c r="J725" s="54">
        <v>1</v>
      </c>
      <c r="K725" s="54">
        <v>3</v>
      </c>
      <c r="L725" s="54">
        <v>0</v>
      </c>
      <c r="M725" s="54">
        <v>610</v>
      </c>
      <c r="N725" s="54">
        <v>0</v>
      </c>
      <c r="O725" s="54">
        <v>0</v>
      </c>
      <c r="P725" s="54">
        <v>0</v>
      </c>
      <c r="Q725" s="54">
        <v>0</v>
      </c>
      <c r="R725" s="54">
        <v>0</v>
      </c>
      <c r="S725" s="54">
        <v>621</v>
      </c>
    </row>
    <row r="726" spans="2:19" x14ac:dyDescent="0.25">
      <c r="B726" s="54" t="s">
        <v>13</v>
      </c>
      <c r="C726" s="54">
        <v>0</v>
      </c>
      <c r="D726" s="54">
        <v>0</v>
      </c>
      <c r="E726" s="54">
        <v>0</v>
      </c>
      <c r="F726" s="54">
        <v>0</v>
      </c>
      <c r="G726" s="54">
        <v>50</v>
      </c>
      <c r="H726" s="54">
        <v>0</v>
      </c>
      <c r="I726" s="54">
        <v>148</v>
      </c>
      <c r="J726" s="54">
        <v>253</v>
      </c>
      <c r="K726" s="54">
        <v>120</v>
      </c>
      <c r="L726" s="54">
        <v>24</v>
      </c>
      <c r="M726" s="54">
        <v>3</v>
      </c>
      <c r="N726" s="54">
        <v>2</v>
      </c>
      <c r="O726" s="54">
        <v>3</v>
      </c>
      <c r="P726" s="54">
        <v>3</v>
      </c>
      <c r="Q726" s="54">
        <v>0</v>
      </c>
      <c r="R726" s="54">
        <v>0</v>
      </c>
      <c r="S726" s="54">
        <v>606</v>
      </c>
    </row>
    <row r="727" spans="2:19" x14ac:dyDescent="0.25">
      <c r="B727" s="54" t="s">
        <v>14</v>
      </c>
      <c r="C727" s="54">
        <v>0</v>
      </c>
      <c r="D727" s="54">
        <v>0</v>
      </c>
      <c r="E727" s="54">
        <v>7</v>
      </c>
      <c r="F727" s="54">
        <v>0</v>
      </c>
      <c r="G727" s="54">
        <v>153</v>
      </c>
      <c r="H727" s="54">
        <v>304</v>
      </c>
      <c r="I727" s="54">
        <v>91</v>
      </c>
      <c r="J727" s="54">
        <v>20</v>
      </c>
      <c r="K727" s="54">
        <v>14</v>
      </c>
      <c r="L727" s="54">
        <v>8</v>
      </c>
      <c r="M727" s="54">
        <v>25</v>
      </c>
      <c r="N727" s="54">
        <v>0</v>
      </c>
      <c r="O727" s="54">
        <v>0</v>
      </c>
      <c r="P727" s="54">
        <v>0</v>
      </c>
      <c r="Q727" s="54">
        <v>0</v>
      </c>
      <c r="R727" s="54">
        <v>0</v>
      </c>
      <c r="S727" s="54">
        <v>622</v>
      </c>
    </row>
    <row r="728" spans="2:19" x14ac:dyDescent="0.25">
      <c r="B728" s="54" t="s">
        <v>15</v>
      </c>
      <c r="C728" s="54">
        <v>0</v>
      </c>
      <c r="D728" s="54">
        <v>0</v>
      </c>
      <c r="E728" s="54">
        <v>8</v>
      </c>
      <c r="F728" s="54">
        <v>0</v>
      </c>
      <c r="G728" s="54">
        <v>138</v>
      </c>
      <c r="H728" s="54">
        <v>269</v>
      </c>
      <c r="I728" s="54">
        <v>100</v>
      </c>
      <c r="J728" s="54">
        <v>21</v>
      </c>
      <c r="K728" s="54">
        <v>14</v>
      </c>
      <c r="L728" s="54">
        <v>14</v>
      </c>
      <c r="M728" s="54">
        <v>8</v>
      </c>
      <c r="N728" s="54">
        <v>1</v>
      </c>
      <c r="O728" s="54">
        <v>0</v>
      </c>
      <c r="P728" s="54">
        <v>0</v>
      </c>
      <c r="Q728" s="54">
        <v>0</v>
      </c>
      <c r="R728" s="54">
        <v>0</v>
      </c>
      <c r="S728" s="54">
        <v>573</v>
      </c>
    </row>
    <row r="729" spans="2:19" x14ac:dyDescent="0.25">
      <c r="B729" s="54" t="s">
        <v>16</v>
      </c>
      <c r="C729" s="54">
        <v>0</v>
      </c>
      <c r="D729" s="54">
        <v>0</v>
      </c>
      <c r="E729" s="54">
        <v>0</v>
      </c>
      <c r="F729" s="54">
        <v>0</v>
      </c>
      <c r="G729" s="54">
        <v>0</v>
      </c>
      <c r="H729" s="54">
        <v>58</v>
      </c>
      <c r="I729" s="54">
        <v>0</v>
      </c>
      <c r="J729" s="54">
        <v>81</v>
      </c>
      <c r="K729" s="54">
        <v>123</v>
      </c>
      <c r="L729" s="54">
        <v>109</v>
      </c>
      <c r="M729" s="54">
        <v>70</v>
      </c>
      <c r="N729" s="54">
        <v>61</v>
      </c>
      <c r="O729" s="54">
        <v>40</v>
      </c>
      <c r="P729" s="54">
        <v>39</v>
      </c>
      <c r="Q729" s="54">
        <v>70</v>
      </c>
      <c r="R729" s="54">
        <v>0</v>
      </c>
      <c r="S729" s="54">
        <v>651</v>
      </c>
    </row>
    <row r="730" spans="2:19" x14ac:dyDescent="0.25">
      <c r="B730" s="54" t="s">
        <v>17</v>
      </c>
      <c r="C730" s="54">
        <v>0</v>
      </c>
      <c r="D730" s="54">
        <v>0</v>
      </c>
      <c r="E730" s="54">
        <v>350</v>
      </c>
      <c r="F730" s="54">
        <v>0</v>
      </c>
      <c r="G730" s="54">
        <v>39</v>
      </c>
      <c r="H730" s="54">
        <v>13</v>
      </c>
      <c r="I730" s="54">
        <v>13</v>
      </c>
      <c r="J730" s="54">
        <v>24</v>
      </c>
      <c r="K730" s="54">
        <v>22</v>
      </c>
      <c r="L730" s="54">
        <v>7</v>
      </c>
      <c r="M730" s="54">
        <v>4</v>
      </c>
      <c r="N730" s="54">
        <v>181</v>
      </c>
      <c r="O730" s="54">
        <v>0</v>
      </c>
      <c r="P730" s="54">
        <v>0</v>
      </c>
      <c r="Q730" s="54">
        <v>0</v>
      </c>
      <c r="R730" s="54">
        <v>0</v>
      </c>
      <c r="S730" s="54">
        <v>653</v>
      </c>
    </row>
    <row r="731" spans="2:19" x14ac:dyDescent="0.25">
      <c r="B731" s="54" t="s">
        <v>18</v>
      </c>
      <c r="C731" s="54">
        <v>0</v>
      </c>
      <c r="D731" s="54">
        <v>230</v>
      </c>
      <c r="E731" s="54">
        <v>253</v>
      </c>
      <c r="F731" s="54">
        <v>59</v>
      </c>
      <c r="G731" s="54">
        <v>28</v>
      </c>
      <c r="H731" s="54">
        <v>9</v>
      </c>
      <c r="I731" s="54">
        <v>17</v>
      </c>
      <c r="J731" s="54">
        <v>25</v>
      </c>
      <c r="K731" s="54">
        <v>18</v>
      </c>
      <c r="L731" s="54">
        <v>14</v>
      </c>
      <c r="M731" s="54">
        <v>0</v>
      </c>
      <c r="N731" s="54">
        <v>0</v>
      </c>
      <c r="O731" s="54">
        <v>0</v>
      </c>
      <c r="P731" s="54">
        <v>0</v>
      </c>
      <c r="Q731" s="54">
        <v>0</v>
      </c>
      <c r="R731" s="54">
        <v>0</v>
      </c>
      <c r="S731" s="54">
        <v>653</v>
      </c>
    </row>
    <row r="732" spans="2:19" x14ac:dyDescent="0.25">
      <c r="B732" s="54" t="s">
        <v>19</v>
      </c>
      <c r="C732" s="54">
        <v>0</v>
      </c>
      <c r="D732" s="54">
        <v>427</v>
      </c>
      <c r="E732" s="54">
        <v>2</v>
      </c>
      <c r="F732" s="54">
        <v>107</v>
      </c>
      <c r="G732" s="54">
        <v>31</v>
      </c>
      <c r="H732" s="54">
        <v>16</v>
      </c>
      <c r="I732" s="54">
        <v>17</v>
      </c>
      <c r="J732" s="54">
        <v>40</v>
      </c>
      <c r="K732" s="54">
        <v>9</v>
      </c>
      <c r="L732" s="54">
        <v>2</v>
      </c>
      <c r="M732" s="54">
        <v>2</v>
      </c>
      <c r="N732" s="54">
        <v>0</v>
      </c>
      <c r="O732" s="54">
        <v>0</v>
      </c>
      <c r="P732" s="54">
        <v>0</v>
      </c>
      <c r="Q732" s="54">
        <v>0</v>
      </c>
      <c r="R732" s="54">
        <v>0</v>
      </c>
      <c r="S732" s="54">
        <v>653</v>
      </c>
    </row>
    <row r="733" spans="2:19" x14ac:dyDescent="0.25">
      <c r="B733" s="54" t="s">
        <v>20</v>
      </c>
      <c r="C733" s="54">
        <v>0</v>
      </c>
      <c r="D733" s="54">
        <v>3</v>
      </c>
      <c r="E733" s="54">
        <v>1</v>
      </c>
      <c r="F733" s="54">
        <v>10</v>
      </c>
      <c r="G733" s="54">
        <v>300</v>
      </c>
      <c r="H733" s="54">
        <v>227</v>
      </c>
      <c r="I733" s="54">
        <v>13</v>
      </c>
      <c r="J733" s="54">
        <v>31</v>
      </c>
      <c r="K733" s="54">
        <v>13</v>
      </c>
      <c r="L733" s="54">
        <v>55</v>
      </c>
      <c r="M733" s="54">
        <v>0</v>
      </c>
      <c r="N733" s="54">
        <v>0</v>
      </c>
      <c r="O733" s="54">
        <v>0</v>
      </c>
      <c r="P733" s="54">
        <v>0</v>
      </c>
      <c r="Q733" s="54">
        <v>0</v>
      </c>
      <c r="R733" s="54">
        <v>0</v>
      </c>
      <c r="S733" s="54">
        <v>653</v>
      </c>
    </row>
    <row r="734" spans="2:19" x14ac:dyDescent="0.25">
      <c r="B734" s="54" t="s">
        <v>21</v>
      </c>
      <c r="C734" s="54">
        <v>0</v>
      </c>
      <c r="D734" s="54">
        <v>0</v>
      </c>
      <c r="E734" s="54">
        <v>1</v>
      </c>
      <c r="F734" s="54">
        <v>0</v>
      </c>
      <c r="G734" s="54">
        <v>1</v>
      </c>
      <c r="H734" s="54">
        <v>1</v>
      </c>
      <c r="I734" s="54">
        <v>4</v>
      </c>
      <c r="J734" s="54">
        <v>6</v>
      </c>
      <c r="K734" s="54">
        <v>7</v>
      </c>
      <c r="L734" s="54">
        <v>3</v>
      </c>
      <c r="M734" s="54">
        <v>630</v>
      </c>
      <c r="N734" s="54">
        <v>0</v>
      </c>
      <c r="O734" s="54">
        <v>0</v>
      </c>
      <c r="P734" s="54">
        <v>0</v>
      </c>
      <c r="Q734" s="54">
        <v>0</v>
      </c>
      <c r="R734" s="54">
        <v>0</v>
      </c>
      <c r="S734" s="54">
        <v>653</v>
      </c>
    </row>
    <row r="735" spans="2:19" x14ac:dyDescent="0.25">
      <c r="B735" s="54" t="s">
        <v>22</v>
      </c>
      <c r="C735" s="54">
        <v>0</v>
      </c>
      <c r="D735" s="54">
        <v>4</v>
      </c>
      <c r="E735" s="54">
        <v>0</v>
      </c>
      <c r="F735" s="54">
        <v>3</v>
      </c>
      <c r="G735" s="54">
        <v>15</v>
      </c>
      <c r="H735" s="54">
        <v>56</v>
      </c>
      <c r="I735" s="54">
        <v>376</v>
      </c>
      <c r="J735" s="54">
        <v>177</v>
      </c>
      <c r="K735" s="54">
        <v>18</v>
      </c>
      <c r="L735" s="54">
        <v>4</v>
      </c>
      <c r="M735" s="54">
        <v>0</v>
      </c>
      <c r="N735" s="54">
        <v>0</v>
      </c>
      <c r="O735" s="54">
        <v>0</v>
      </c>
      <c r="P735" s="54">
        <v>0</v>
      </c>
      <c r="Q735" s="54">
        <v>0</v>
      </c>
      <c r="R735" s="54">
        <v>0</v>
      </c>
      <c r="S735" s="54">
        <v>653</v>
      </c>
    </row>
    <row r="736" spans="2:19" x14ac:dyDescent="0.25">
      <c r="B736" s="54" t="s">
        <v>90</v>
      </c>
      <c r="C736" s="54">
        <v>0</v>
      </c>
      <c r="D736" s="54">
        <v>0</v>
      </c>
      <c r="E736" s="54">
        <v>0</v>
      </c>
      <c r="F736" s="54">
        <v>0</v>
      </c>
      <c r="G736" s="54">
        <v>0</v>
      </c>
      <c r="H736" s="54">
        <v>17</v>
      </c>
      <c r="I736" s="54">
        <v>0</v>
      </c>
      <c r="J736" s="54">
        <v>15</v>
      </c>
      <c r="K736" s="54">
        <v>212</v>
      </c>
      <c r="L736" s="54">
        <v>348</v>
      </c>
      <c r="M736" s="54">
        <v>61</v>
      </c>
      <c r="N736" s="54">
        <v>0</v>
      </c>
      <c r="O736" s="54">
        <v>0</v>
      </c>
      <c r="P736" s="54">
        <v>0</v>
      </c>
      <c r="Q736" s="54">
        <v>0</v>
      </c>
      <c r="R736" s="54">
        <v>0</v>
      </c>
      <c r="S736" s="54">
        <v>653</v>
      </c>
    </row>
    <row r="737" spans="1:54" x14ac:dyDescent="0.25">
      <c r="B737" s="54" t="s">
        <v>177</v>
      </c>
      <c r="C737" s="54">
        <v>0</v>
      </c>
      <c r="D737" s="54">
        <v>0</v>
      </c>
      <c r="E737" s="54">
        <v>0</v>
      </c>
      <c r="F737" s="54">
        <v>3</v>
      </c>
      <c r="G737" s="54">
        <v>4</v>
      </c>
      <c r="H737" s="54">
        <v>3</v>
      </c>
      <c r="I737" s="54">
        <v>4</v>
      </c>
      <c r="J737" s="54">
        <v>2</v>
      </c>
      <c r="K737" s="54">
        <v>2</v>
      </c>
      <c r="L737" s="54">
        <v>12</v>
      </c>
      <c r="M737" s="54">
        <v>608</v>
      </c>
      <c r="N737" s="54">
        <v>0</v>
      </c>
      <c r="O737" s="54">
        <v>0</v>
      </c>
      <c r="P737" s="54">
        <v>0</v>
      </c>
      <c r="Q737" s="54">
        <v>0</v>
      </c>
      <c r="R737" s="54">
        <v>0</v>
      </c>
      <c r="S737" s="54">
        <v>638</v>
      </c>
    </row>
    <row r="738" spans="1:54" x14ac:dyDescent="0.25">
      <c r="B738" s="54" t="s">
        <v>96</v>
      </c>
      <c r="C738" s="54">
        <v>0</v>
      </c>
      <c r="D738" s="54">
        <v>0</v>
      </c>
      <c r="E738" s="54">
        <v>0</v>
      </c>
      <c r="F738" s="54">
        <v>607</v>
      </c>
      <c r="G738" s="54">
        <v>0</v>
      </c>
      <c r="H738" s="54">
        <v>9</v>
      </c>
      <c r="I738" s="54">
        <v>6</v>
      </c>
      <c r="J738" s="54">
        <v>9</v>
      </c>
      <c r="K738" s="54">
        <v>9</v>
      </c>
      <c r="L738" s="54">
        <v>9</v>
      </c>
      <c r="M738" s="54">
        <v>2</v>
      </c>
      <c r="N738" s="54">
        <v>0</v>
      </c>
      <c r="O738" s="54">
        <v>1</v>
      </c>
      <c r="P738" s="54">
        <v>0</v>
      </c>
      <c r="Q738" s="54">
        <v>0</v>
      </c>
      <c r="R738" s="54">
        <v>0</v>
      </c>
      <c r="S738" s="54">
        <v>652</v>
      </c>
    </row>
    <row r="739" spans="1:54" s="54" customFormat="1" x14ac:dyDescent="0.25">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row>
    <row r="740" spans="1:54" x14ac:dyDescent="0.25">
      <c r="A740" t="s">
        <v>101</v>
      </c>
    </row>
    <row r="741" spans="1:54" x14ac:dyDescent="0.25">
      <c r="B741" s="54" t="s">
        <v>0</v>
      </c>
      <c r="C741" s="54">
        <v>1.5625E-2</v>
      </c>
      <c r="D741" s="54">
        <v>3.125E-2</v>
      </c>
      <c r="E741" s="54">
        <v>6.25E-2</v>
      </c>
      <c r="F741" s="54">
        <v>0.125</v>
      </c>
      <c r="G741" s="54">
        <v>0.25</v>
      </c>
      <c r="H741" s="54">
        <v>0.5</v>
      </c>
      <c r="I741" s="54">
        <v>1</v>
      </c>
      <c r="J741" s="54">
        <v>2</v>
      </c>
      <c r="K741" s="54">
        <v>4</v>
      </c>
      <c r="L741" s="54">
        <v>8</v>
      </c>
      <c r="M741" s="54">
        <v>16</v>
      </c>
      <c r="N741" s="54">
        <v>32</v>
      </c>
      <c r="O741" s="54">
        <v>64</v>
      </c>
      <c r="P741" s="54">
        <v>128</v>
      </c>
      <c r="Q741" s="54">
        <v>256</v>
      </c>
      <c r="R741" s="54">
        <v>512</v>
      </c>
      <c r="S741" s="54" t="s">
        <v>1</v>
      </c>
    </row>
    <row r="742" spans="1:54" x14ac:dyDescent="0.25">
      <c r="B742" s="54" t="s">
        <v>2</v>
      </c>
      <c r="C742" s="54">
        <v>0</v>
      </c>
      <c r="D742" s="54">
        <v>0</v>
      </c>
      <c r="E742" s="54">
        <v>0</v>
      </c>
      <c r="F742" s="54">
        <v>0</v>
      </c>
      <c r="G742" s="54">
        <v>0</v>
      </c>
      <c r="H742" s="54">
        <v>0</v>
      </c>
      <c r="I742" s="54">
        <v>1</v>
      </c>
      <c r="J742" s="54">
        <v>2</v>
      </c>
      <c r="K742" s="54">
        <v>2</v>
      </c>
      <c r="L742" s="54">
        <v>1</v>
      </c>
      <c r="M742" s="54">
        <v>0</v>
      </c>
      <c r="N742" s="54">
        <v>1</v>
      </c>
      <c r="O742" s="54">
        <v>75</v>
      </c>
      <c r="P742" s="54">
        <v>0</v>
      </c>
      <c r="Q742" s="54">
        <v>0</v>
      </c>
      <c r="R742" s="54">
        <v>0</v>
      </c>
      <c r="S742" s="54">
        <v>82</v>
      </c>
    </row>
    <row r="743" spans="1:54" x14ac:dyDescent="0.25">
      <c r="B743" s="54" t="s">
        <v>3</v>
      </c>
      <c r="C743" s="54">
        <v>0</v>
      </c>
      <c r="D743" s="54">
        <v>0</v>
      </c>
      <c r="E743" s="54">
        <v>0</v>
      </c>
      <c r="F743" s="54">
        <v>0</v>
      </c>
      <c r="G743" s="54">
        <v>0</v>
      </c>
      <c r="H743" s="54">
        <v>1</v>
      </c>
      <c r="I743" s="54">
        <v>11</v>
      </c>
      <c r="J743" s="54">
        <v>26</v>
      </c>
      <c r="K743" s="54">
        <v>24</v>
      </c>
      <c r="L743" s="54">
        <v>11</v>
      </c>
      <c r="M743" s="54">
        <v>3</v>
      </c>
      <c r="N743" s="54">
        <v>4</v>
      </c>
      <c r="O743" s="54">
        <v>2</v>
      </c>
      <c r="P743" s="54">
        <v>0</v>
      </c>
      <c r="Q743" s="54">
        <v>0</v>
      </c>
      <c r="R743" s="54">
        <v>0</v>
      </c>
      <c r="S743" s="54">
        <v>82</v>
      </c>
    </row>
    <row r="744" spans="1:54" x14ac:dyDescent="0.25">
      <c r="B744" s="54" t="s">
        <v>4</v>
      </c>
      <c r="C744" s="54">
        <v>0</v>
      </c>
      <c r="D744" s="54">
        <v>0</v>
      </c>
      <c r="E744" s="54">
        <v>0</v>
      </c>
      <c r="F744" s="54">
        <v>0</v>
      </c>
      <c r="G744" s="54">
        <v>28</v>
      </c>
      <c r="H744" s="54">
        <v>0</v>
      </c>
      <c r="I744" s="54">
        <v>8</v>
      </c>
      <c r="J744" s="54">
        <v>8</v>
      </c>
      <c r="K744" s="54">
        <v>3</v>
      </c>
      <c r="L744" s="54">
        <v>8</v>
      </c>
      <c r="M744" s="54">
        <v>4</v>
      </c>
      <c r="N744" s="54">
        <v>2</v>
      </c>
      <c r="O744" s="54">
        <v>7</v>
      </c>
      <c r="P744" s="54">
        <v>14</v>
      </c>
      <c r="Q744" s="54">
        <v>0</v>
      </c>
      <c r="R744" s="54">
        <v>0</v>
      </c>
      <c r="S744" s="54">
        <v>82</v>
      </c>
    </row>
    <row r="745" spans="1:54" x14ac:dyDescent="0.25">
      <c r="B745" s="54" t="s">
        <v>5</v>
      </c>
      <c r="C745" s="54">
        <v>0</v>
      </c>
      <c r="D745" s="54">
        <v>0</v>
      </c>
      <c r="E745" s="54">
        <v>0</v>
      </c>
      <c r="F745" s="54">
        <v>0</v>
      </c>
      <c r="G745" s="54">
        <v>69</v>
      </c>
      <c r="H745" s="54">
        <v>0</v>
      </c>
      <c r="I745" s="54">
        <v>6</v>
      </c>
      <c r="J745" s="54">
        <v>3</v>
      </c>
      <c r="K745" s="54">
        <v>2</v>
      </c>
      <c r="L745" s="54">
        <v>1</v>
      </c>
      <c r="M745" s="54">
        <v>0</v>
      </c>
      <c r="N745" s="54">
        <v>0</v>
      </c>
      <c r="O745" s="54">
        <v>0</v>
      </c>
      <c r="P745" s="54">
        <v>1</v>
      </c>
      <c r="Q745" s="54">
        <v>0</v>
      </c>
      <c r="R745" s="54">
        <v>0</v>
      </c>
      <c r="S745" s="54">
        <v>82</v>
      </c>
    </row>
    <row r="746" spans="1:54" x14ac:dyDescent="0.25">
      <c r="B746" s="54" t="s">
        <v>6</v>
      </c>
      <c r="C746" s="54">
        <v>0</v>
      </c>
      <c r="D746" s="54">
        <v>0</v>
      </c>
      <c r="E746" s="54">
        <v>0</v>
      </c>
      <c r="F746" s="54">
        <v>65</v>
      </c>
      <c r="G746" s="54">
        <v>0</v>
      </c>
      <c r="H746" s="54">
        <v>2</v>
      </c>
      <c r="I746" s="54">
        <v>1</v>
      </c>
      <c r="J746" s="54">
        <v>2</v>
      </c>
      <c r="K746" s="54">
        <v>3</v>
      </c>
      <c r="L746" s="54">
        <v>0</v>
      </c>
      <c r="M746" s="54">
        <v>1</v>
      </c>
      <c r="N746" s="54">
        <v>8</v>
      </c>
      <c r="O746" s="54">
        <v>0</v>
      </c>
      <c r="P746" s="54">
        <v>0</v>
      </c>
      <c r="Q746" s="54">
        <v>0</v>
      </c>
      <c r="R746" s="54">
        <v>0</v>
      </c>
      <c r="S746" s="54">
        <v>82</v>
      </c>
    </row>
    <row r="747" spans="1:54" x14ac:dyDescent="0.25">
      <c r="B747" s="54" t="s">
        <v>7</v>
      </c>
      <c r="C747" s="54">
        <v>0</v>
      </c>
      <c r="D747" s="54">
        <v>51</v>
      </c>
      <c r="E747" s="54">
        <v>0</v>
      </c>
      <c r="F747" s="54">
        <v>10</v>
      </c>
      <c r="G747" s="54">
        <v>3</v>
      </c>
      <c r="H747" s="54">
        <v>2</v>
      </c>
      <c r="I747" s="54">
        <v>3</v>
      </c>
      <c r="J747" s="54">
        <v>1</v>
      </c>
      <c r="K747" s="54">
        <v>1</v>
      </c>
      <c r="L747" s="54">
        <v>2</v>
      </c>
      <c r="M747" s="54">
        <v>9</v>
      </c>
      <c r="N747" s="54">
        <v>0</v>
      </c>
      <c r="O747" s="54">
        <v>0</v>
      </c>
      <c r="P747" s="54">
        <v>0</v>
      </c>
      <c r="Q747" s="54">
        <v>0</v>
      </c>
      <c r="R747" s="54">
        <v>0</v>
      </c>
      <c r="S747" s="54">
        <v>82</v>
      </c>
    </row>
    <row r="748" spans="1:54" x14ac:dyDescent="0.25">
      <c r="B748" s="54" t="s">
        <v>8</v>
      </c>
      <c r="C748" s="54">
        <v>0</v>
      </c>
      <c r="D748" s="54">
        <v>0</v>
      </c>
      <c r="E748" s="54">
        <v>2</v>
      </c>
      <c r="F748" s="54">
        <v>62</v>
      </c>
      <c r="G748" s="54">
        <v>0</v>
      </c>
      <c r="H748" s="54">
        <v>3</v>
      </c>
      <c r="I748" s="54">
        <v>3</v>
      </c>
      <c r="J748" s="54">
        <v>3</v>
      </c>
      <c r="K748" s="54">
        <v>2</v>
      </c>
      <c r="L748" s="54">
        <v>2</v>
      </c>
      <c r="M748" s="54">
        <v>1</v>
      </c>
      <c r="N748" s="54">
        <v>1</v>
      </c>
      <c r="O748" s="54">
        <v>2</v>
      </c>
      <c r="P748" s="54">
        <v>0</v>
      </c>
      <c r="Q748" s="54">
        <v>0</v>
      </c>
      <c r="R748" s="54">
        <v>0</v>
      </c>
      <c r="S748" s="54">
        <v>81</v>
      </c>
    </row>
    <row r="749" spans="1:54" x14ac:dyDescent="0.25">
      <c r="B749" s="54" t="s">
        <v>9</v>
      </c>
      <c r="C749" s="54">
        <v>0</v>
      </c>
      <c r="D749" s="54">
        <v>0</v>
      </c>
      <c r="E749" s="54">
        <v>0</v>
      </c>
      <c r="F749" s="54">
        <v>0</v>
      </c>
      <c r="G749" s="54">
        <v>0</v>
      </c>
      <c r="H749" s="54">
        <v>0</v>
      </c>
      <c r="I749" s="54">
        <v>1</v>
      </c>
      <c r="J749" s="54">
        <v>2</v>
      </c>
      <c r="K749" s="54">
        <v>3</v>
      </c>
      <c r="L749" s="54">
        <v>2</v>
      </c>
      <c r="M749" s="54">
        <v>0</v>
      </c>
      <c r="N749" s="54">
        <v>1</v>
      </c>
      <c r="O749" s="54">
        <v>73</v>
      </c>
      <c r="P749" s="54">
        <v>0</v>
      </c>
      <c r="Q749" s="54">
        <v>0</v>
      </c>
      <c r="R749" s="54">
        <v>0</v>
      </c>
      <c r="S749" s="54">
        <v>82</v>
      </c>
    </row>
    <row r="750" spans="1:54" x14ac:dyDescent="0.25">
      <c r="B750" s="54" t="s">
        <v>10</v>
      </c>
      <c r="C750" s="54">
        <v>0</v>
      </c>
      <c r="D750" s="54">
        <v>0</v>
      </c>
      <c r="E750" s="54">
        <v>4</v>
      </c>
      <c r="F750" s="54">
        <v>0</v>
      </c>
      <c r="G750" s="54">
        <v>6</v>
      </c>
      <c r="H750" s="54">
        <v>4</v>
      </c>
      <c r="I750" s="54">
        <v>20</v>
      </c>
      <c r="J750" s="54">
        <v>24</v>
      </c>
      <c r="K750" s="54">
        <v>21</v>
      </c>
      <c r="L750" s="54">
        <v>3</v>
      </c>
      <c r="M750" s="54">
        <v>0</v>
      </c>
      <c r="N750" s="54">
        <v>0</v>
      </c>
      <c r="O750" s="54">
        <v>0</v>
      </c>
      <c r="P750" s="54">
        <v>0</v>
      </c>
      <c r="Q750" s="54">
        <v>0</v>
      </c>
      <c r="R750" s="54">
        <v>0</v>
      </c>
      <c r="S750" s="54">
        <v>82</v>
      </c>
    </row>
    <row r="751" spans="1:54" x14ac:dyDescent="0.25">
      <c r="B751" s="54" t="s">
        <v>11</v>
      </c>
      <c r="C751" s="54">
        <v>0</v>
      </c>
      <c r="D751" s="54">
        <v>0</v>
      </c>
      <c r="E751" s="54">
        <v>76</v>
      </c>
      <c r="F751" s="54">
        <v>0</v>
      </c>
      <c r="G751" s="54">
        <v>3</v>
      </c>
      <c r="H751" s="54">
        <v>1</v>
      </c>
      <c r="I751" s="54">
        <v>0</v>
      </c>
      <c r="J751" s="54">
        <v>2</v>
      </c>
      <c r="K751" s="54">
        <v>0</v>
      </c>
      <c r="L751" s="54">
        <v>0</v>
      </c>
      <c r="M751" s="54">
        <v>0</v>
      </c>
      <c r="N751" s="54">
        <v>0</v>
      </c>
      <c r="O751" s="54">
        <v>0</v>
      </c>
      <c r="P751" s="54">
        <v>0</v>
      </c>
      <c r="Q751" s="54">
        <v>0</v>
      </c>
      <c r="R751" s="54">
        <v>0</v>
      </c>
      <c r="S751" s="54">
        <v>82</v>
      </c>
    </row>
    <row r="752" spans="1:54" x14ac:dyDescent="0.25">
      <c r="B752" s="54" t="s">
        <v>12</v>
      </c>
      <c r="C752" s="54">
        <v>0</v>
      </c>
      <c r="D752" s="54">
        <v>0</v>
      </c>
      <c r="E752" s="54">
        <v>0</v>
      </c>
      <c r="F752" s="54">
        <v>0</v>
      </c>
      <c r="G752" s="54">
        <v>1</v>
      </c>
      <c r="H752" s="54">
        <v>0</v>
      </c>
      <c r="I752" s="54">
        <v>1</v>
      </c>
      <c r="J752" s="54">
        <v>0</v>
      </c>
      <c r="K752" s="54">
        <v>0</v>
      </c>
      <c r="L752" s="54">
        <v>0</v>
      </c>
      <c r="M752" s="54">
        <v>73</v>
      </c>
      <c r="N752" s="54">
        <v>0</v>
      </c>
      <c r="O752" s="54">
        <v>0</v>
      </c>
      <c r="P752" s="54">
        <v>0</v>
      </c>
      <c r="Q752" s="54">
        <v>0</v>
      </c>
      <c r="R752" s="54">
        <v>0</v>
      </c>
      <c r="S752" s="54">
        <v>75</v>
      </c>
    </row>
    <row r="753" spans="1:54" x14ac:dyDescent="0.25">
      <c r="B753" s="54" t="s">
        <v>13</v>
      </c>
      <c r="C753" s="54">
        <v>0</v>
      </c>
      <c r="D753" s="54">
        <v>0</v>
      </c>
      <c r="E753" s="54">
        <v>0</v>
      </c>
      <c r="F753" s="54">
        <v>0</v>
      </c>
      <c r="G753" s="54">
        <v>12</v>
      </c>
      <c r="H753" s="54">
        <v>0</v>
      </c>
      <c r="I753" s="54">
        <v>33</v>
      </c>
      <c r="J753" s="54">
        <v>20</v>
      </c>
      <c r="K753" s="54">
        <v>6</v>
      </c>
      <c r="L753" s="54">
        <v>1</v>
      </c>
      <c r="M753" s="54">
        <v>2</v>
      </c>
      <c r="N753" s="54">
        <v>1</v>
      </c>
      <c r="O753" s="54">
        <v>0</v>
      </c>
      <c r="P753" s="54">
        <v>0</v>
      </c>
      <c r="Q753" s="54">
        <v>0</v>
      </c>
      <c r="R753" s="54">
        <v>0</v>
      </c>
      <c r="S753" s="54">
        <v>75</v>
      </c>
    </row>
    <row r="754" spans="1:54" x14ac:dyDescent="0.25">
      <c r="B754" s="54" t="s">
        <v>14</v>
      </c>
      <c r="C754" s="54">
        <v>0</v>
      </c>
      <c r="D754" s="54">
        <v>0</v>
      </c>
      <c r="E754" s="54">
        <v>2</v>
      </c>
      <c r="F754" s="54">
        <v>0</v>
      </c>
      <c r="G754" s="54">
        <v>38</v>
      </c>
      <c r="H754" s="54">
        <v>24</v>
      </c>
      <c r="I754" s="54">
        <v>6</v>
      </c>
      <c r="J754" s="54">
        <v>2</v>
      </c>
      <c r="K754" s="54">
        <v>2</v>
      </c>
      <c r="L754" s="54">
        <v>1</v>
      </c>
      <c r="M754" s="54">
        <v>0</v>
      </c>
      <c r="N754" s="54">
        <v>0</v>
      </c>
      <c r="O754" s="54">
        <v>0</v>
      </c>
      <c r="P754" s="54">
        <v>0</v>
      </c>
      <c r="Q754" s="54">
        <v>0</v>
      </c>
      <c r="R754" s="54">
        <v>0</v>
      </c>
      <c r="S754" s="54">
        <v>75</v>
      </c>
    </row>
    <row r="755" spans="1:54" x14ac:dyDescent="0.25">
      <c r="B755" s="54" t="s">
        <v>15</v>
      </c>
      <c r="C755" s="54">
        <v>0</v>
      </c>
      <c r="D755" s="54">
        <v>0</v>
      </c>
      <c r="E755" s="54">
        <v>1</v>
      </c>
      <c r="F755" s="54">
        <v>0</v>
      </c>
      <c r="G755" s="54">
        <v>32</v>
      </c>
      <c r="H755" s="54">
        <v>27</v>
      </c>
      <c r="I755" s="54">
        <v>7</v>
      </c>
      <c r="J755" s="54">
        <v>1</v>
      </c>
      <c r="K755" s="54">
        <v>2</v>
      </c>
      <c r="L755" s="54">
        <v>0</v>
      </c>
      <c r="M755" s="54">
        <v>0</v>
      </c>
      <c r="N755" s="54">
        <v>1</v>
      </c>
      <c r="O755" s="54">
        <v>0</v>
      </c>
      <c r="P755" s="54">
        <v>0</v>
      </c>
      <c r="Q755" s="54">
        <v>0</v>
      </c>
      <c r="R755" s="54">
        <v>0</v>
      </c>
      <c r="S755" s="54">
        <v>71</v>
      </c>
    </row>
    <row r="756" spans="1:54" x14ac:dyDescent="0.25">
      <c r="B756" s="54" t="s">
        <v>16</v>
      </c>
      <c r="C756" s="54">
        <v>0</v>
      </c>
      <c r="D756" s="54">
        <v>0</v>
      </c>
      <c r="E756" s="54">
        <v>0</v>
      </c>
      <c r="F756" s="54">
        <v>0</v>
      </c>
      <c r="G756" s="54">
        <v>0</v>
      </c>
      <c r="H756" s="54">
        <v>2</v>
      </c>
      <c r="I756" s="54">
        <v>0</v>
      </c>
      <c r="J756" s="54">
        <v>3</v>
      </c>
      <c r="K756" s="54">
        <v>8</v>
      </c>
      <c r="L756" s="54">
        <v>10</v>
      </c>
      <c r="M756" s="54">
        <v>14</v>
      </c>
      <c r="N756" s="54">
        <v>18</v>
      </c>
      <c r="O756" s="54">
        <v>12</v>
      </c>
      <c r="P756" s="54">
        <v>6</v>
      </c>
      <c r="Q756" s="54">
        <v>9</v>
      </c>
      <c r="R756" s="54">
        <v>0</v>
      </c>
      <c r="S756" s="54">
        <v>82</v>
      </c>
    </row>
    <row r="757" spans="1:54" x14ac:dyDescent="0.25">
      <c r="B757" s="54" t="s">
        <v>17</v>
      </c>
      <c r="C757" s="54">
        <v>0</v>
      </c>
      <c r="D757" s="54">
        <v>0</v>
      </c>
      <c r="E757" s="54">
        <v>55</v>
      </c>
      <c r="F757" s="54">
        <v>0</v>
      </c>
      <c r="G757" s="54">
        <v>13</v>
      </c>
      <c r="H757" s="54">
        <v>1</v>
      </c>
      <c r="I757" s="54">
        <v>1</v>
      </c>
      <c r="J757" s="54">
        <v>3</v>
      </c>
      <c r="K757" s="54">
        <v>0</v>
      </c>
      <c r="L757" s="54">
        <v>0</v>
      </c>
      <c r="M757" s="54">
        <v>0</v>
      </c>
      <c r="N757" s="54">
        <v>9</v>
      </c>
      <c r="O757" s="54">
        <v>0</v>
      </c>
      <c r="P757" s="54">
        <v>0</v>
      </c>
      <c r="Q757" s="54">
        <v>0</v>
      </c>
      <c r="R757" s="54">
        <v>0</v>
      </c>
      <c r="S757" s="54">
        <v>82</v>
      </c>
    </row>
    <row r="758" spans="1:54" x14ac:dyDescent="0.25">
      <c r="B758" s="54" t="s">
        <v>18</v>
      </c>
      <c r="C758" s="54">
        <v>0</v>
      </c>
      <c r="D758" s="54">
        <v>50</v>
      </c>
      <c r="E758" s="54">
        <v>17</v>
      </c>
      <c r="F758" s="54">
        <v>7</v>
      </c>
      <c r="G758" s="54">
        <v>4</v>
      </c>
      <c r="H758" s="54">
        <v>0</v>
      </c>
      <c r="I758" s="54">
        <v>1</v>
      </c>
      <c r="J758" s="54">
        <v>2</v>
      </c>
      <c r="K758" s="54">
        <v>1</v>
      </c>
      <c r="L758" s="54">
        <v>0</v>
      </c>
      <c r="M758" s="54">
        <v>0</v>
      </c>
      <c r="N758" s="54">
        <v>0</v>
      </c>
      <c r="O758" s="54">
        <v>0</v>
      </c>
      <c r="P758" s="54">
        <v>0</v>
      </c>
      <c r="Q758" s="54">
        <v>0</v>
      </c>
      <c r="R758" s="54">
        <v>0</v>
      </c>
      <c r="S758" s="54">
        <v>82</v>
      </c>
    </row>
    <row r="759" spans="1:54" x14ac:dyDescent="0.25">
      <c r="B759" s="54" t="s">
        <v>19</v>
      </c>
      <c r="C759" s="54">
        <v>0</v>
      </c>
      <c r="D759" s="54">
        <v>67</v>
      </c>
      <c r="E759" s="54">
        <v>0</v>
      </c>
      <c r="F759" s="54">
        <v>4</v>
      </c>
      <c r="G759" s="54">
        <v>5</v>
      </c>
      <c r="H759" s="54">
        <v>3</v>
      </c>
      <c r="I759" s="54">
        <v>0</v>
      </c>
      <c r="J759" s="54">
        <v>1</v>
      </c>
      <c r="K759" s="54">
        <v>1</v>
      </c>
      <c r="L759" s="54">
        <v>0</v>
      </c>
      <c r="M759" s="54">
        <v>1</v>
      </c>
      <c r="N759" s="54">
        <v>0</v>
      </c>
      <c r="O759" s="54">
        <v>0</v>
      </c>
      <c r="P759" s="54">
        <v>0</v>
      </c>
      <c r="Q759" s="54">
        <v>0</v>
      </c>
      <c r="R759" s="54">
        <v>0</v>
      </c>
      <c r="S759" s="54">
        <v>82</v>
      </c>
    </row>
    <row r="760" spans="1:54" x14ac:dyDescent="0.25">
      <c r="B760" s="54" t="s">
        <v>20</v>
      </c>
      <c r="C760" s="54">
        <v>0</v>
      </c>
      <c r="D760" s="54">
        <v>0</v>
      </c>
      <c r="E760" s="54">
        <v>2</v>
      </c>
      <c r="F760" s="54">
        <v>7</v>
      </c>
      <c r="G760" s="54">
        <v>36</v>
      </c>
      <c r="H760" s="54">
        <v>26</v>
      </c>
      <c r="I760" s="54">
        <v>5</v>
      </c>
      <c r="J760" s="54">
        <v>3</v>
      </c>
      <c r="K760" s="54">
        <v>0</v>
      </c>
      <c r="L760" s="54">
        <v>3</v>
      </c>
      <c r="M760" s="54">
        <v>0</v>
      </c>
      <c r="N760" s="54">
        <v>0</v>
      </c>
      <c r="O760" s="54">
        <v>0</v>
      </c>
      <c r="P760" s="54">
        <v>0</v>
      </c>
      <c r="Q760" s="54">
        <v>0</v>
      </c>
      <c r="R760" s="54">
        <v>0</v>
      </c>
      <c r="S760" s="54">
        <v>82</v>
      </c>
    </row>
    <row r="761" spans="1:54" x14ac:dyDescent="0.25">
      <c r="B761" s="54" t="s">
        <v>21</v>
      </c>
      <c r="C761" s="54">
        <v>0</v>
      </c>
      <c r="D761" s="54">
        <v>0</v>
      </c>
      <c r="E761" s="54">
        <v>0</v>
      </c>
      <c r="F761" s="54">
        <v>0</v>
      </c>
      <c r="G761" s="54">
        <v>0</v>
      </c>
      <c r="H761" s="54">
        <v>0</v>
      </c>
      <c r="I761" s="54">
        <v>5</v>
      </c>
      <c r="J761" s="54">
        <v>34</v>
      </c>
      <c r="K761" s="54">
        <v>30</v>
      </c>
      <c r="L761" s="54">
        <v>3</v>
      </c>
      <c r="M761" s="54">
        <v>10</v>
      </c>
      <c r="N761" s="54">
        <v>0</v>
      </c>
      <c r="O761" s="54">
        <v>0</v>
      </c>
      <c r="P761" s="54">
        <v>0</v>
      </c>
      <c r="Q761" s="54">
        <v>0</v>
      </c>
      <c r="R761" s="54">
        <v>0</v>
      </c>
      <c r="S761" s="54">
        <v>82</v>
      </c>
    </row>
    <row r="762" spans="1:54" x14ac:dyDescent="0.25">
      <c r="B762" s="54" t="s">
        <v>22</v>
      </c>
      <c r="C762" s="54">
        <v>0</v>
      </c>
      <c r="D762" s="54">
        <v>0</v>
      </c>
      <c r="E762" s="54">
        <v>0</v>
      </c>
      <c r="F762" s="54">
        <v>1</v>
      </c>
      <c r="G762" s="54">
        <v>14</v>
      </c>
      <c r="H762" s="54">
        <v>35</v>
      </c>
      <c r="I762" s="54">
        <v>28</v>
      </c>
      <c r="J762" s="54">
        <v>1</v>
      </c>
      <c r="K762" s="54">
        <v>2</v>
      </c>
      <c r="L762" s="54">
        <v>1</v>
      </c>
      <c r="M762" s="54">
        <v>0</v>
      </c>
      <c r="N762" s="54">
        <v>0</v>
      </c>
      <c r="O762" s="54">
        <v>0</v>
      </c>
      <c r="P762" s="54">
        <v>0</v>
      </c>
      <c r="Q762" s="54">
        <v>0</v>
      </c>
      <c r="R762" s="54">
        <v>0</v>
      </c>
      <c r="S762" s="54">
        <v>82</v>
      </c>
    </row>
    <row r="763" spans="1:54" x14ac:dyDescent="0.25">
      <c r="B763" s="54" t="s">
        <v>90</v>
      </c>
      <c r="C763" s="54">
        <v>0</v>
      </c>
      <c r="D763" s="54">
        <v>0</v>
      </c>
      <c r="E763" s="54">
        <v>0</v>
      </c>
      <c r="F763" s="54">
        <v>0</v>
      </c>
      <c r="G763" s="54">
        <v>0</v>
      </c>
      <c r="H763" s="54">
        <v>6</v>
      </c>
      <c r="I763" s="54">
        <v>0</v>
      </c>
      <c r="J763" s="54">
        <v>5</v>
      </c>
      <c r="K763" s="54">
        <v>36</v>
      </c>
      <c r="L763" s="54">
        <v>32</v>
      </c>
      <c r="M763" s="54">
        <v>2</v>
      </c>
      <c r="N763" s="54">
        <v>1</v>
      </c>
      <c r="O763" s="54">
        <v>0</v>
      </c>
      <c r="P763" s="54">
        <v>0</v>
      </c>
      <c r="Q763" s="54">
        <v>0</v>
      </c>
      <c r="R763" s="54">
        <v>0</v>
      </c>
      <c r="S763" s="54">
        <v>82</v>
      </c>
    </row>
    <row r="764" spans="1:54" x14ac:dyDescent="0.25">
      <c r="B764" s="54" t="s">
        <v>177</v>
      </c>
      <c r="C764" s="54">
        <v>0</v>
      </c>
      <c r="D764" s="54">
        <v>0</v>
      </c>
      <c r="E764" s="54">
        <v>0</v>
      </c>
      <c r="F764" s="54">
        <v>0</v>
      </c>
      <c r="G764" s="54">
        <v>1</v>
      </c>
      <c r="H764" s="54">
        <v>0</v>
      </c>
      <c r="I764" s="54">
        <v>1</v>
      </c>
      <c r="J764" s="54">
        <v>0</v>
      </c>
      <c r="K764" s="54">
        <v>1</v>
      </c>
      <c r="L764" s="54">
        <v>1</v>
      </c>
      <c r="M764" s="54">
        <v>76</v>
      </c>
      <c r="N764" s="54">
        <v>0</v>
      </c>
      <c r="O764" s="54">
        <v>0</v>
      </c>
      <c r="P764" s="54">
        <v>0</v>
      </c>
      <c r="Q764" s="54">
        <v>0</v>
      </c>
      <c r="R764" s="54">
        <v>0</v>
      </c>
      <c r="S764" s="54">
        <v>80</v>
      </c>
    </row>
    <row r="765" spans="1:54" x14ac:dyDescent="0.25">
      <c r="B765" s="54" t="s">
        <v>96</v>
      </c>
      <c r="C765" s="54">
        <v>0</v>
      </c>
      <c r="D765" s="54">
        <v>0</v>
      </c>
      <c r="E765" s="54">
        <v>0</v>
      </c>
      <c r="F765" s="54">
        <v>76</v>
      </c>
      <c r="G765" s="54">
        <v>0</v>
      </c>
      <c r="H765" s="54">
        <v>1</v>
      </c>
      <c r="I765" s="54">
        <v>3</v>
      </c>
      <c r="J765" s="54">
        <v>0</v>
      </c>
      <c r="K765" s="54">
        <v>0</v>
      </c>
      <c r="L765" s="54">
        <v>0</v>
      </c>
      <c r="M765" s="54">
        <v>0</v>
      </c>
      <c r="N765" s="54">
        <v>2</v>
      </c>
      <c r="O765" s="54">
        <v>0</v>
      </c>
      <c r="P765" s="54">
        <v>0</v>
      </c>
      <c r="Q765" s="54">
        <v>0</v>
      </c>
      <c r="R765" s="54">
        <v>0</v>
      </c>
      <c r="S765" s="54">
        <v>82</v>
      </c>
    </row>
    <row r="766" spans="1:54" s="54" customFormat="1" x14ac:dyDescent="0.25">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row>
    <row r="767" spans="1:54" x14ac:dyDescent="0.25">
      <c r="A767" t="s">
        <v>143</v>
      </c>
    </row>
    <row r="768" spans="1:54" x14ac:dyDescent="0.25">
      <c r="B768" s="54" t="s">
        <v>0</v>
      </c>
      <c r="C768" s="54">
        <v>1.5625E-2</v>
      </c>
      <c r="D768" s="54">
        <v>3.125E-2</v>
      </c>
      <c r="E768" s="54">
        <v>6.25E-2</v>
      </c>
      <c r="F768" s="54">
        <v>0.125</v>
      </c>
      <c r="G768" s="54">
        <v>0.25</v>
      </c>
      <c r="H768" s="54">
        <v>0.5</v>
      </c>
      <c r="I768" s="54">
        <v>1</v>
      </c>
      <c r="J768" s="54">
        <v>2</v>
      </c>
      <c r="K768" s="54">
        <v>4</v>
      </c>
      <c r="L768" s="54">
        <v>8</v>
      </c>
      <c r="M768" s="54">
        <v>16</v>
      </c>
      <c r="N768" s="54">
        <v>32</v>
      </c>
      <c r="O768" s="54">
        <v>64</v>
      </c>
      <c r="P768" s="54">
        <v>128</v>
      </c>
      <c r="Q768" s="54">
        <v>256</v>
      </c>
      <c r="R768" s="54">
        <v>512</v>
      </c>
      <c r="S768" s="54" t="s">
        <v>1</v>
      </c>
    </row>
    <row r="769" spans="2:54" x14ac:dyDescent="0.25">
      <c r="B769" s="54" t="s">
        <v>2</v>
      </c>
      <c r="C769" s="54">
        <v>0</v>
      </c>
      <c r="D769" s="54">
        <v>0</v>
      </c>
      <c r="E769" s="54">
        <v>0</v>
      </c>
      <c r="F769" s="54">
        <v>1</v>
      </c>
      <c r="G769" s="54">
        <v>0</v>
      </c>
      <c r="H769" s="54">
        <v>2</v>
      </c>
      <c r="I769" s="54">
        <v>0</v>
      </c>
      <c r="J769" s="54">
        <v>0</v>
      </c>
      <c r="K769" s="54">
        <v>2</v>
      </c>
      <c r="L769" s="54">
        <v>1</v>
      </c>
      <c r="M769" s="54">
        <v>4</v>
      </c>
      <c r="N769" s="54">
        <v>2</v>
      </c>
      <c r="O769" s="54">
        <v>5</v>
      </c>
      <c r="P769" s="54">
        <v>0</v>
      </c>
      <c r="Q769" s="54">
        <v>0</v>
      </c>
      <c r="R769" s="54">
        <v>0</v>
      </c>
      <c r="S769" s="54">
        <v>17</v>
      </c>
    </row>
    <row r="770" spans="2:54" x14ac:dyDescent="0.25">
      <c r="B770" s="54" t="s">
        <v>3</v>
      </c>
      <c r="C770" s="54">
        <v>0</v>
      </c>
      <c r="D770" s="54">
        <v>0</v>
      </c>
      <c r="E770" s="54">
        <v>0</v>
      </c>
      <c r="F770" s="54">
        <v>1</v>
      </c>
      <c r="G770" s="54">
        <v>0</v>
      </c>
      <c r="H770" s="54">
        <v>2</v>
      </c>
      <c r="I770" s="54">
        <v>0</v>
      </c>
      <c r="J770" s="54">
        <v>0</v>
      </c>
      <c r="K770" s="54">
        <v>0</v>
      </c>
      <c r="L770" s="54">
        <v>2</v>
      </c>
      <c r="M770" s="54">
        <v>4</v>
      </c>
      <c r="N770" s="54">
        <v>5</v>
      </c>
      <c r="O770" s="54">
        <v>3</v>
      </c>
      <c r="P770" s="54">
        <v>0</v>
      </c>
      <c r="Q770" s="54">
        <v>0</v>
      </c>
      <c r="R770" s="54">
        <v>0</v>
      </c>
      <c r="S770" s="54">
        <v>17</v>
      </c>
    </row>
    <row r="771" spans="2:54" x14ac:dyDescent="0.25">
      <c r="B771" s="54" t="s">
        <v>4</v>
      </c>
      <c r="C771" s="54">
        <v>0</v>
      </c>
      <c r="D771" s="54">
        <v>0</v>
      </c>
      <c r="E771" s="54">
        <v>0</v>
      </c>
      <c r="F771" s="54">
        <v>0</v>
      </c>
      <c r="G771" s="54">
        <v>9</v>
      </c>
      <c r="H771" s="54">
        <v>0</v>
      </c>
      <c r="I771" s="54">
        <v>1</v>
      </c>
      <c r="J771" s="54">
        <v>1</v>
      </c>
      <c r="K771" s="54">
        <v>1</v>
      </c>
      <c r="L771" s="54">
        <v>1</v>
      </c>
      <c r="M771" s="54">
        <v>1</v>
      </c>
      <c r="N771" s="54">
        <v>1</v>
      </c>
      <c r="O771" s="54">
        <v>2</v>
      </c>
      <c r="P771" s="54">
        <v>0</v>
      </c>
      <c r="Q771" s="54">
        <v>0</v>
      </c>
      <c r="R771" s="54">
        <v>0</v>
      </c>
      <c r="S771" s="54">
        <v>17</v>
      </c>
    </row>
    <row r="772" spans="2:54" x14ac:dyDescent="0.25">
      <c r="B772" s="54" t="s">
        <v>5</v>
      </c>
      <c r="C772" s="54">
        <v>0</v>
      </c>
      <c r="D772" s="54">
        <v>0</v>
      </c>
      <c r="E772" s="54">
        <v>0</v>
      </c>
      <c r="F772" s="54">
        <v>0</v>
      </c>
      <c r="G772" s="54">
        <v>12</v>
      </c>
      <c r="H772" s="54">
        <v>0</v>
      </c>
      <c r="I772" s="54">
        <v>0</v>
      </c>
      <c r="J772" s="54">
        <v>1</v>
      </c>
      <c r="K772" s="54">
        <v>3</v>
      </c>
      <c r="L772" s="54">
        <v>1</v>
      </c>
      <c r="M772" s="54">
        <v>0</v>
      </c>
      <c r="N772" s="54">
        <v>0</v>
      </c>
      <c r="O772" s="54">
        <v>0</v>
      </c>
      <c r="P772" s="54">
        <v>0</v>
      </c>
      <c r="Q772" s="54">
        <v>0</v>
      </c>
      <c r="R772" s="54">
        <v>0</v>
      </c>
      <c r="S772" s="54">
        <v>17</v>
      </c>
    </row>
    <row r="773" spans="2:54" x14ac:dyDescent="0.25">
      <c r="B773" s="54" t="s">
        <v>6</v>
      </c>
      <c r="C773" s="54">
        <v>0</v>
      </c>
      <c r="D773" s="54">
        <v>0</v>
      </c>
      <c r="E773" s="54">
        <v>0</v>
      </c>
      <c r="F773" s="54">
        <v>15</v>
      </c>
      <c r="G773" s="54">
        <v>0</v>
      </c>
      <c r="H773" s="54">
        <v>0</v>
      </c>
      <c r="I773" s="54">
        <v>0</v>
      </c>
      <c r="J773" s="54">
        <v>0</v>
      </c>
      <c r="K773" s="54">
        <v>2</v>
      </c>
      <c r="L773" s="54">
        <v>0</v>
      </c>
      <c r="M773" s="54">
        <v>0</v>
      </c>
      <c r="N773" s="54">
        <v>0</v>
      </c>
      <c r="O773" s="54">
        <v>0</v>
      </c>
      <c r="P773" s="54">
        <v>0</v>
      </c>
      <c r="Q773" s="54">
        <v>0</v>
      </c>
      <c r="R773" s="54">
        <v>0</v>
      </c>
      <c r="S773" s="54">
        <v>17</v>
      </c>
    </row>
    <row r="774" spans="2:54" x14ac:dyDescent="0.25">
      <c r="B774" s="54" t="s">
        <v>7</v>
      </c>
      <c r="C774" s="54">
        <v>0</v>
      </c>
      <c r="D774" s="54">
        <v>13</v>
      </c>
      <c r="E774" s="54">
        <v>0</v>
      </c>
      <c r="F774" s="54">
        <v>1</v>
      </c>
      <c r="G774" s="54">
        <v>0</v>
      </c>
      <c r="H774" s="54">
        <v>1</v>
      </c>
      <c r="I774" s="54">
        <v>0</v>
      </c>
      <c r="J774" s="54">
        <v>0</v>
      </c>
      <c r="K774" s="54">
        <v>0</v>
      </c>
      <c r="L774" s="54">
        <v>1</v>
      </c>
      <c r="M774" s="54">
        <v>1</v>
      </c>
      <c r="N774" s="54">
        <v>0</v>
      </c>
      <c r="O774" s="54">
        <v>0</v>
      </c>
      <c r="P774" s="54">
        <v>0</v>
      </c>
      <c r="Q774" s="54">
        <v>0</v>
      </c>
      <c r="R774" s="54">
        <v>0</v>
      </c>
      <c r="S774" s="54">
        <v>17</v>
      </c>
    </row>
    <row r="775" spans="2:54" x14ac:dyDescent="0.25">
      <c r="B775" s="54" t="s">
        <v>8</v>
      </c>
      <c r="C775" s="54">
        <v>0</v>
      </c>
      <c r="D775" s="54">
        <v>0</v>
      </c>
      <c r="E775" s="54">
        <v>0</v>
      </c>
      <c r="F775" s="54">
        <v>14</v>
      </c>
      <c r="G775" s="54">
        <v>0</v>
      </c>
      <c r="H775" s="54">
        <v>0</v>
      </c>
      <c r="I775" s="54">
        <v>0</v>
      </c>
      <c r="J775" s="54">
        <v>1</v>
      </c>
      <c r="K775" s="54">
        <v>0</v>
      </c>
      <c r="L775" s="54">
        <v>0</v>
      </c>
      <c r="M775" s="54">
        <v>0</v>
      </c>
      <c r="N775" s="54">
        <v>0</v>
      </c>
      <c r="O775" s="54">
        <v>1</v>
      </c>
      <c r="P775" s="54">
        <v>0</v>
      </c>
      <c r="Q775" s="54">
        <v>0</v>
      </c>
      <c r="R775" s="54">
        <v>0</v>
      </c>
      <c r="S775" s="54">
        <v>16</v>
      </c>
    </row>
    <row r="776" spans="2:54" x14ac:dyDescent="0.25">
      <c r="B776" s="54" t="s">
        <v>9</v>
      </c>
      <c r="C776" s="54">
        <v>0</v>
      </c>
      <c r="D776" s="54">
        <v>0</v>
      </c>
      <c r="E776" s="54">
        <v>0</v>
      </c>
      <c r="F776" s="54">
        <v>9</v>
      </c>
      <c r="G776" s="54">
        <v>0</v>
      </c>
      <c r="H776" s="54">
        <v>1</v>
      </c>
      <c r="I776" s="54">
        <v>1</v>
      </c>
      <c r="J776" s="54">
        <v>1</v>
      </c>
      <c r="K776" s="54">
        <v>0</v>
      </c>
      <c r="L776" s="54">
        <v>0</v>
      </c>
      <c r="M776" s="54">
        <v>1</v>
      </c>
      <c r="N776" s="54">
        <v>1</v>
      </c>
      <c r="O776" s="54">
        <v>3</v>
      </c>
      <c r="P776" s="54">
        <v>0</v>
      </c>
      <c r="Q776" s="54">
        <v>0</v>
      </c>
      <c r="R776" s="54">
        <v>0</v>
      </c>
      <c r="S776" s="54">
        <v>17</v>
      </c>
    </row>
    <row r="777" spans="2:54" x14ac:dyDescent="0.25">
      <c r="B777" s="54" t="s">
        <v>10</v>
      </c>
      <c r="C777" s="54">
        <v>0</v>
      </c>
      <c r="D777" s="54">
        <v>0</v>
      </c>
      <c r="E777" s="54">
        <v>0</v>
      </c>
      <c r="F777" s="54">
        <v>0</v>
      </c>
      <c r="G777" s="54">
        <v>0</v>
      </c>
      <c r="H777" s="54">
        <v>2</v>
      </c>
      <c r="I777" s="54">
        <v>8</v>
      </c>
      <c r="J777" s="54">
        <v>5</v>
      </c>
      <c r="K777" s="54">
        <v>2</v>
      </c>
      <c r="L777" s="54">
        <v>0</v>
      </c>
      <c r="M777" s="54">
        <v>0</v>
      </c>
      <c r="N777" s="54">
        <v>0</v>
      </c>
      <c r="O777" s="54">
        <v>0</v>
      </c>
      <c r="P777" s="54">
        <v>0</v>
      </c>
      <c r="Q777" s="54">
        <v>0</v>
      </c>
      <c r="R777" s="54">
        <v>0</v>
      </c>
      <c r="S777" s="54">
        <v>17</v>
      </c>
    </row>
    <row r="778" spans="2:54" x14ac:dyDescent="0.25">
      <c r="B778" s="54" t="s">
        <v>11</v>
      </c>
      <c r="C778" s="54">
        <v>0</v>
      </c>
      <c r="D778" s="54">
        <v>0</v>
      </c>
      <c r="E778" s="54">
        <v>16</v>
      </c>
      <c r="F778" s="54">
        <v>0</v>
      </c>
      <c r="G778" s="54">
        <v>0</v>
      </c>
      <c r="H778" s="54">
        <v>0</v>
      </c>
      <c r="I778" s="54">
        <v>1</v>
      </c>
      <c r="J778" s="54">
        <v>0</v>
      </c>
      <c r="K778" s="54">
        <v>0</v>
      </c>
      <c r="L778" s="54">
        <v>0</v>
      </c>
      <c r="M778" s="54">
        <v>0</v>
      </c>
      <c r="N778" s="54">
        <v>0</v>
      </c>
      <c r="O778" s="54">
        <v>0</v>
      </c>
      <c r="P778" s="54">
        <v>0</v>
      </c>
      <c r="Q778" s="54">
        <v>0</v>
      </c>
      <c r="R778" s="54">
        <v>0</v>
      </c>
      <c r="S778" s="54">
        <v>17</v>
      </c>
    </row>
    <row r="779" spans="2:54" x14ac:dyDescent="0.25">
      <c r="B779" s="54" t="s">
        <v>12</v>
      </c>
      <c r="C779" s="54">
        <v>0</v>
      </c>
      <c r="D779" s="54">
        <v>0</v>
      </c>
      <c r="E779" s="54">
        <v>0</v>
      </c>
      <c r="F779" s="54">
        <v>0</v>
      </c>
      <c r="G779" s="54">
        <v>0</v>
      </c>
      <c r="H779" s="54">
        <v>0</v>
      </c>
      <c r="I779" s="54">
        <v>0</v>
      </c>
      <c r="J779" s="54">
        <v>0</v>
      </c>
      <c r="K779" s="54">
        <v>0</v>
      </c>
      <c r="L779" s="54">
        <v>0</v>
      </c>
      <c r="M779" s="54">
        <v>15</v>
      </c>
      <c r="N779" s="54">
        <v>0</v>
      </c>
      <c r="O779" s="54">
        <v>0</v>
      </c>
      <c r="P779" s="54">
        <v>0</v>
      </c>
      <c r="Q779" s="54">
        <v>0</v>
      </c>
      <c r="R779" s="54">
        <v>0</v>
      </c>
      <c r="S779" s="54">
        <v>15</v>
      </c>
    </row>
    <row r="780" spans="2:54" x14ac:dyDescent="0.25">
      <c r="B780" s="54" t="s">
        <v>13</v>
      </c>
      <c r="C780" s="54">
        <v>0</v>
      </c>
      <c r="D780" s="54">
        <v>0</v>
      </c>
      <c r="E780" s="54">
        <v>0</v>
      </c>
      <c r="F780" s="54">
        <v>0</v>
      </c>
      <c r="G780" s="54">
        <v>6</v>
      </c>
      <c r="H780" s="54">
        <v>0</v>
      </c>
      <c r="I780" s="54">
        <v>5</v>
      </c>
      <c r="J780" s="54">
        <v>3</v>
      </c>
      <c r="K780" s="54">
        <v>1</v>
      </c>
      <c r="L780" s="54">
        <v>0</v>
      </c>
      <c r="M780" s="54">
        <v>0</v>
      </c>
      <c r="N780" s="54">
        <v>0</v>
      </c>
      <c r="O780" s="54">
        <v>0</v>
      </c>
      <c r="P780" s="54">
        <v>0</v>
      </c>
      <c r="Q780" s="54">
        <v>0</v>
      </c>
      <c r="R780" s="54">
        <v>0</v>
      </c>
      <c r="S780" s="54">
        <v>15</v>
      </c>
    </row>
    <row r="781" spans="2:54" x14ac:dyDescent="0.25">
      <c r="B781" s="54" t="s">
        <v>14</v>
      </c>
      <c r="C781" s="54">
        <v>0</v>
      </c>
      <c r="D781" s="54">
        <v>0</v>
      </c>
      <c r="E781" s="54">
        <v>3</v>
      </c>
      <c r="F781" s="54">
        <v>0</v>
      </c>
      <c r="G781" s="54">
        <v>2</v>
      </c>
      <c r="H781" s="54">
        <v>3</v>
      </c>
      <c r="I781" s="54">
        <v>3</v>
      </c>
      <c r="J781" s="54">
        <v>4</v>
      </c>
      <c r="K781" s="54">
        <v>0</v>
      </c>
      <c r="L781" s="54">
        <v>0</v>
      </c>
      <c r="M781" s="54">
        <v>0</v>
      </c>
      <c r="N781" s="54">
        <v>0</v>
      </c>
      <c r="O781" s="54">
        <v>0</v>
      </c>
      <c r="P781" s="54">
        <v>0</v>
      </c>
      <c r="Q781" s="54">
        <v>0</v>
      </c>
      <c r="R781" s="54">
        <v>0</v>
      </c>
      <c r="S781" s="54">
        <v>15</v>
      </c>
    </row>
    <row r="782" spans="2:54" s="54" customFormat="1" x14ac:dyDescent="0.25">
      <c r="B782" s="54" t="s">
        <v>15</v>
      </c>
      <c r="C782" s="54">
        <v>0</v>
      </c>
      <c r="D782" s="54">
        <v>0</v>
      </c>
      <c r="E782" s="54">
        <v>2</v>
      </c>
      <c r="F782" s="54">
        <v>0</v>
      </c>
      <c r="G782" s="54">
        <v>2</v>
      </c>
      <c r="H782" s="54">
        <v>7</v>
      </c>
      <c r="I782" s="54">
        <v>0</v>
      </c>
      <c r="J782" s="54">
        <v>2</v>
      </c>
      <c r="K782" s="54">
        <v>0</v>
      </c>
      <c r="L782" s="54">
        <v>0</v>
      </c>
      <c r="M782" s="54">
        <v>0</v>
      </c>
      <c r="N782" s="54">
        <v>0</v>
      </c>
      <c r="O782" s="54">
        <v>0</v>
      </c>
      <c r="P782" s="54">
        <v>0</v>
      </c>
      <c r="Q782" s="54">
        <v>0</v>
      </c>
      <c r="R782" s="54">
        <v>0</v>
      </c>
      <c r="S782" s="54">
        <v>13</v>
      </c>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row>
    <row r="783" spans="2:54" x14ac:dyDescent="0.25">
      <c r="B783" s="54" t="s">
        <v>16</v>
      </c>
      <c r="C783" s="54">
        <v>0</v>
      </c>
      <c r="D783" s="54">
        <v>0</v>
      </c>
      <c r="E783" s="54">
        <v>0</v>
      </c>
      <c r="F783" s="54">
        <v>0</v>
      </c>
      <c r="G783" s="54">
        <v>0</v>
      </c>
      <c r="H783" s="54">
        <v>0</v>
      </c>
      <c r="I783" s="54">
        <v>0</v>
      </c>
      <c r="J783" s="54">
        <v>0</v>
      </c>
      <c r="K783" s="54">
        <v>0</v>
      </c>
      <c r="L783" s="54">
        <v>2</v>
      </c>
      <c r="M783" s="54">
        <v>1</v>
      </c>
      <c r="N783" s="54">
        <v>3</v>
      </c>
      <c r="O783" s="54">
        <v>0</v>
      </c>
      <c r="P783" s="54">
        <v>5</v>
      </c>
      <c r="Q783" s="54">
        <v>6</v>
      </c>
      <c r="R783" s="54">
        <v>0</v>
      </c>
      <c r="S783" s="54">
        <v>17</v>
      </c>
    </row>
    <row r="784" spans="2:54" x14ac:dyDescent="0.25">
      <c r="B784" s="54" t="s">
        <v>17</v>
      </c>
      <c r="C784" s="54">
        <v>0</v>
      </c>
      <c r="D784" s="54">
        <v>0</v>
      </c>
      <c r="E784" s="54">
        <v>6</v>
      </c>
      <c r="F784" s="54">
        <v>0</v>
      </c>
      <c r="G784" s="54">
        <v>6</v>
      </c>
      <c r="H784" s="54">
        <v>2</v>
      </c>
      <c r="I784" s="54">
        <v>0</v>
      </c>
      <c r="J784" s="54">
        <v>1</v>
      </c>
      <c r="K784" s="54">
        <v>0</v>
      </c>
      <c r="L784" s="54">
        <v>0</v>
      </c>
      <c r="M784" s="54">
        <v>1</v>
      </c>
      <c r="N784" s="54">
        <v>1</v>
      </c>
      <c r="O784" s="54">
        <v>0</v>
      </c>
      <c r="P784" s="54">
        <v>0</v>
      </c>
      <c r="Q784" s="54">
        <v>0</v>
      </c>
      <c r="R784" s="54">
        <v>0</v>
      </c>
      <c r="S784" s="54">
        <v>17</v>
      </c>
    </row>
    <row r="785" spans="1:19" x14ac:dyDescent="0.25">
      <c r="B785" s="54" t="s">
        <v>18</v>
      </c>
      <c r="C785" s="54">
        <v>0</v>
      </c>
      <c r="D785" s="54">
        <v>5</v>
      </c>
      <c r="E785" s="54">
        <v>7</v>
      </c>
      <c r="F785" s="54">
        <v>0</v>
      </c>
      <c r="G785" s="54">
        <v>1</v>
      </c>
      <c r="H785" s="54">
        <v>0</v>
      </c>
      <c r="I785" s="54">
        <v>3</v>
      </c>
      <c r="J785" s="54">
        <v>0</v>
      </c>
      <c r="K785" s="54">
        <v>1</v>
      </c>
      <c r="L785" s="54">
        <v>0</v>
      </c>
      <c r="M785" s="54">
        <v>0</v>
      </c>
      <c r="N785" s="54">
        <v>0</v>
      </c>
      <c r="O785" s="54">
        <v>0</v>
      </c>
      <c r="P785" s="54">
        <v>0</v>
      </c>
      <c r="Q785" s="54">
        <v>0</v>
      </c>
      <c r="R785" s="54">
        <v>0</v>
      </c>
      <c r="S785" s="54">
        <v>17</v>
      </c>
    </row>
    <row r="786" spans="1:19" x14ac:dyDescent="0.25">
      <c r="B786" s="54" t="s">
        <v>19</v>
      </c>
      <c r="C786" s="54">
        <v>0</v>
      </c>
      <c r="D786" s="54">
        <v>4</v>
      </c>
      <c r="E786" s="54">
        <v>0</v>
      </c>
      <c r="F786" s="54">
        <v>4</v>
      </c>
      <c r="G786" s="54">
        <v>4</v>
      </c>
      <c r="H786" s="54">
        <v>1</v>
      </c>
      <c r="I786" s="54">
        <v>2</v>
      </c>
      <c r="J786" s="54">
        <v>0</v>
      </c>
      <c r="K786" s="54">
        <v>1</v>
      </c>
      <c r="L786" s="54">
        <v>1</v>
      </c>
      <c r="M786" s="54">
        <v>0</v>
      </c>
      <c r="N786" s="54">
        <v>0</v>
      </c>
      <c r="O786" s="54">
        <v>0</v>
      </c>
      <c r="P786" s="54">
        <v>0</v>
      </c>
      <c r="Q786" s="54">
        <v>0</v>
      </c>
      <c r="R786" s="54">
        <v>0</v>
      </c>
      <c r="S786" s="54">
        <v>17</v>
      </c>
    </row>
    <row r="787" spans="1:19" x14ac:dyDescent="0.25">
      <c r="B787" s="54" t="s">
        <v>20</v>
      </c>
      <c r="C787" s="54">
        <v>0</v>
      </c>
      <c r="D787" s="54">
        <v>0</v>
      </c>
      <c r="E787" s="54">
        <v>0</v>
      </c>
      <c r="F787" s="54">
        <v>1</v>
      </c>
      <c r="G787" s="54">
        <v>6</v>
      </c>
      <c r="H787" s="54">
        <v>4</v>
      </c>
      <c r="I787" s="54">
        <v>1</v>
      </c>
      <c r="J787" s="54">
        <v>2</v>
      </c>
      <c r="K787" s="54">
        <v>1</v>
      </c>
      <c r="L787" s="54">
        <v>2</v>
      </c>
      <c r="M787" s="54">
        <v>0</v>
      </c>
      <c r="N787" s="54">
        <v>0</v>
      </c>
      <c r="O787" s="54">
        <v>0</v>
      </c>
      <c r="P787" s="54">
        <v>0</v>
      </c>
      <c r="Q787" s="54">
        <v>0</v>
      </c>
      <c r="R787" s="54">
        <v>0</v>
      </c>
      <c r="S787" s="54">
        <v>17</v>
      </c>
    </row>
    <row r="788" spans="1:19" x14ac:dyDescent="0.25">
      <c r="B788" s="54" t="s">
        <v>21</v>
      </c>
      <c r="C788" s="54">
        <v>0</v>
      </c>
      <c r="D788" s="54">
        <v>0</v>
      </c>
      <c r="E788" s="54">
        <v>0</v>
      </c>
      <c r="F788" s="54">
        <v>0</v>
      </c>
      <c r="G788" s="54">
        <v>0</v>
      </c>
      <c r="H788" s="54">
        <v>0</v>
      </c>
      <c r="I788" s="54">
        <v>0</v>
      </c>
      <c r="J788" s="54">
        <v>0</v>
      </c>
      <c r="K788" s="54">
        <v>1</v>
      </c>
      <c r="L788" s="54">
        <v>2</v>
      </c>
      <c r="M788" s="54">
        <v>14</v>
      </c>
      <c r="N788" s="54">
        <v>0</v>
      </c>
      <c r="O788" s="54">
        <v>0</v>
      </c>
      <c r="P788" s="54">
        <v>0</v>
      </c>
      <c r="Q788" s="54">
        <v>0</v>
      </c>
      <c r="R788" s="54">
        <v>0</v>
      </c>
      <c r="S788" s="54">
        <v>17</v>
      </c>
    </row>
    <row r="789" spans="1:19" x14ac:dyDescent="0.25">
      <c r="B789" s="54" t="s">
        <v>22</v>
      </c>
      <c r="C789" s="54">
        <v>0</v>
      </c>
      <c r="D789" s="54">
        <v>0</v>
      </c>
      <c r="E789" s="54">
        <v>0</v>
      </c>
      <c r="F789" s="54">
        <v>0</v>
      </c>
      <c r="G789" s="54">
        <v>2</v>
      </c>
      <c r="H789" s="54">
        <v>4</v>
      </c>
      <c r="I789" s="54">
        <v>5</v>
      </c>
      <c r="J789" s="54">
        <v>3</v>
      </c>
      <c r="K789" s="54">
        <v>1</v>
      </c>
      <c r="L789" s="54">
        <v>1</v>
      </c>
      <c r="M789" s="54">
        <v>0</v>
      </c>
      <c r="N789" s="54">
        <v>0</v>
      </c>
      <c r="O789" s="54">
        <v>0</v>
      </c>
      <c r="P789" s="54">
        <v>0</v>
      </c>
      <c r="Q789" s="54">
        <v>0</v>
      </c>
      <c r="R789" s="54">
        <v>0</v>
      </c>
      <c r="S789" s="54">
        <v>16</v>
      </c>
    </row>
    <row r="790" spans="1:19" x14ac:dyDescent="0.25">
      <c r="B790" s="54" t="s">
        <v>90</v>
      </c>
      <c r="C790" s="54">
        <v>0</v>
      </c>
      <c r="D790" s="54">
        <v>0</v>
      </c>
      <c r="E790" s="54">
        <v>0</v>
      </c>
      <c r="F790" s="54">
        <v>0</v>
      </c>
      <c r="G790" s="54">
        <v>0</v>
      </c>
      <c r="H790" s="54">
        <v>1</v>
      </c>
      <c r="I790" s="54">
        <v>0</v>
      </c>
      <c r="J790" s="54">
        <v>5</v>
      </c>
      <c r="K790" s="54">
        <v>8</v>
      </c>
      <c r="L790" s="54">
        <v>2</v>
      </c>
      <c r="M790" s="54">
        <v>0</v>
      </c>
      <c r="N790" s="54">
        <v>1</v>
      </c>
      <c r="O790" s="54">
        <v>0</v>
      </c>
      <c r="P790" s="54">
        <v>0</v>
      </c>
      <c r="Q790" s="54">
        <v>0</v>
      </c>
      <c r="R790" s="54">
        <v>0</v>
      </c>
      <c r="S790" s="54">
        <v>17</v>
      </c>
    </row>
    <row r="791" spans="1:19" x14ac:dyDescent="0.25">
      <c r="B791" s="54" t="s">
        <v>177</v>
      </c>
      <c r="C791" s="54">
        <v>0</v>
      </c>
      <c r="D791" s="54">
        <v>0</v>
      </c>
      <c r="E791" s="54">
        <v>0</v>
      </c>
      <c r="F791" s="54">
        <v>0</v>
      </c>
      <c r="G791" s="54">
        <v>0</v>
      </c>
      <c r="H791" s="54">
        <v>0</v>
      </c>
      <c r="I791" s="54">
        <v>0</v>
      </c>
      <c r="J791" s="54">
        <v>0</v>
      </c>
      <c r="K791" s="54">
        <v>0</v>
      </c>
      <c r="L791" s="54">
        <v>0</v>
      </c>
      <c r="M791" s="54">
        <v>17</v>
      </c>
      <c r="N791" s="54">
        <v>0</v>
      </c>
      <c r="O791" s="54">
        <v>0</v>
      </c>
      <c r="P791" s="54">
        <v>0</v>
      </c>
      <c r="Q791" s="54">
        <v>0</v>
      </c>
      <c r="R791" s="54">
        <v>0</v>
      </c>
      <c r="S791" s="54">
        <v>17</v>
      </c>
    </row>
    <row r="792" spans="1:19" x14ac:dyDescent="0.25">
      <c r="B792" s="54" t="s">
        <v>96</v>
      </c>
      <c r="C792" s="54">
        <v>0</v>
      </c>
      <c r="D792" s="54">
        <v>0</v>
      </c>
      <c r="E792" s="54">
        <v>0</v>
      </c>
      <c r="F792" s="54">
        <v>13</v>
      </c>
      <c r="G792" s="54">
        <v>0</v>
      </c>
      <c r="H792" s="54">
        <v>1</v>
      </c>
      <c r="I792" s="54">
        <v>1</v>
      </c>
      <c r="J792" s="54">
        <v>1</v>
      </c>
      <c r="K792" s="54">
        <v>0</v>
      </c>
      <c r="L792" s="54">
        <v>0</v>
      </c>
      <c r="M792" s="54">
        <v>0</v>
      </c>
      <c r="N792" s="54">
        <v>1</v>
      </c>
      <c r="O792" s="54">
        <v>0</v>
      </c>
      <c r="P792" s="54">
        <v>0</v>
      </c>
      <c r="Q792" s="54">
        <v>0</v>
      </c>
      <c r="R792" s="54">
        <v>0</v>
      </c>
      <c r="S792" s="54">
        <v>17</v>
      </c>
    </row>
    <row r="794" spans="1:19" x14ac:dyDescent="0.25">
      <c r="A794" t="s">
        <v>43</v>
      </c>
    </row>
    <row r="795" spans="1:19" x14ac:dyDescent="0.25">
      <c r="B795" s="54" t="s">
        <v>0</v>
      </c>
      <c r="C795" s="54">
        <v>1.5625E-2</v>
      </c>
      <c r="D795" s="54">
        <v>3.125E-2</v>
      </c>
      <c r="E795" s="54">
        <v>6.25E-2</v>
      </c>
      <c r="F795" s="54">
        <v>0.125</v>
      </c>
      <c r="G795" s="54">
        <v>0.25</v>
      </c>
      <c r="H795" s="54">
        <v>0.5</v>
      </c>
      <c r="I795" s="54">
        <v>1</v>
      </c>
      <c r="J795" s="54">
        <v>2</v>
      </c>
      <c r="K795" s="54">
        <v>4</v>
      </c>
      <c r="L795" s="54">
        <v>8</v>
      </c>
      <c r="M795" s="54">
        <v>16</v>
      </c>
      <c r="N795" s="54">
        <v>32</v>
      </c>
      <c r="O795" s="54">
        <v>64</v>
      </c>
      <c r="P795" s="54">
        <v>128</v>
      </c>
      <c r="Q795" s="54">
        <v>256</v>
      </c>
      <c r="R795" s="54">
        <v>512</v>
      </c>
      <c r="S795" s="54" t="s">
        <v>1</v>
      </c>
    </row>
    <row r="796" spans="1:19" x14ac:dyDescent="0.25">
      <c r="B796" s="54" t="s">
        <v>2</v>
      </c>
      <c r="C796" s="54">
        <v>0</v>
      </c>
      <c r="D796" s="54">
        <v>0</v>
      </c>
      <c r="E796" s="54">
        <v>0</v>
      </c>
      <c r="F796" s="54">
        <v>1</v>
      </c>
      <c r="G796" s="54">
        <v>0</v>
      </c>
      <c r="H796" s="54">
        <v>1</v>
      </c>
      <c r="I796" s="54">
        <v>0</v>
      </c>
      <c r="J796" s="54">
        <v>3</v>
      </c>
      <c r="K796" s="54">
        <v>5</v>
      </c>
      <c r="L796" s="54">
        <v>5</v>
      </c>
      <c r="M796" s="54">
        <v>1</v>
      </c>
      <c r="N796" s="54">
        <v>14</v>
      </c>
      <c r="O796" s="54">
        <v>853</v>
      </c>
      <c r="P796" s="54">
        <v>0</v>
      </c>
      <c r="Q796" s="54">
        <v>0</v>
      </c>
      <c r="R796" s="54">
        <v>0</v>
      </c>
      <c r="S796" s="54">
        <v>883</v>
      </c>
    </row>
    <row r="797" spans="1:19" x14ac:dyDescent="0.25">
      <c r="B797" s="54" t="s">
        <v>3</v>
      </c>
      <c r="C797" s="54">
        <v>0</v>
      </c>
      <c r="D797" s="54">
        <v>0</v>
      </c>
      <c r="E797" s="54">
        <v>0</v>
      </c>
      <c r="F797" s="54">
        <v>6</v>
      </c>
      <c r="G797" s="54">
        <v>0</v>
      </c>
      <c r="H797" s="54">
        <v>2</v>
      </c>
      <c r="I797" s="54">
        <v>5</v>
      </c>
      <c r="J797" s="54">
        <v>4</v>
      </c>
      <c r="K797" s="54">
        <v>3</v>
      </c>
      <c r="L797" s="54">
        <v>3</v>
      </c>
      <c r="M797" s="54">
        <v>11</v>
      </c>
      <c r="N797" s="54">
        <v>17</v>
      </c>
      <c r="O797" s="54">
        <v>832</v>
      </c>
      <c r="P797" s="54">
        <v>0</v>
      </c>
      <c r="Q797" s="54">
        <v>0</v>
      </c>
      <c r="R797" s="54">
        <v>0</v>
      </c>
      <c r="S797" s="54">
        <v>883</v>
      </c>
    </row>
    <row r="798" spans="1:19" x14ac:dyDescent="0.25">
      <c r="B798" s="54" t="s">
        <v>4</v>
      </c>
      <c r="C798" s="54">
        <v>0</v>
      </c>
      <c r="D798" s="54">
        <v>0</v>
      </c>
      <c r="E798" s="54">
        <v>0</v>
      </c>
      <c r="F798" s="54">
        <v>0</v>
      </c>
      <c r="G798" s="54">
        <v>20</v>
      </c>
      <c r="H798" s="54">
        <v>0</v>
      </c>
      <c r="I798" s="54">
        <v>15</v>
      </c>
      <c r="J798" s="54">
        <v>93</v>
      </c>
      <c r="K798" s="54">
        <v>421</v>
      </c>
      <c r="L798" s="54">
        <v>139</v>
      </c>
      <c r="M798" s="54">
        <v>56</v>
      </c>
      <c r="N798" s="54">
        <v>22</v>
      </c>
      <c r="O798" s="54">
        <v>53</v>
      </c>
      <c r="P798" s="54">
        <v>63</v>
      </c>
      <c r="Q798" s="54">
        <v>0</v>
      </c>
      <c r="R798" s="54">
        <v>0</v>
      </c>
      <c r="S798" s="54">
        <v>882</v>
      </c>
    </row>
    <row r="799" spans="1:19" x14ac:dyDescent="0.25">
      <c r="B799" s="54" t="s">
        <v>5</v>
      </c>
      <c r="C799" s="54">
        <v>0</v>
      </c>
      <c r="D799" s="54">
        <v>0</v>
      </c>
      <c r="E799" s="54">
        <v>0</v>
      </c>
      <c r="F799" s="54">
        <v>0</v>
      </c>
      <c r="G799" s="54">
        <v>30</v>
      </c>
      <c r="H799" s="54">
        <v>0</v>
      </c>
      <c r="I799" s="54">
        <v>19</v>
      </c>
      <c r="J799" s="54">
        <v>137</v>
      </c>
      <c r="K799" s="54">
        <v>401</v>
      </c>
      <c r="L799" s="54">
        <v>135</v>
      </c>
      <c r="M799" s="54">
        <v>47</v>
      </c>
      <c r="N799" s="54">
        <v>27</v>
      </c>
      <c r="O799" s="54">
        <v>41</v>
      </c>
      <c r="P799" s="54">
        <v>46</v>
      </c>
      <c r="Q799" s="54">
        <v>0</v>
      </c>
      <c r="R799" s="54">
        <v>0</v>
      </c>
      <c r="S799" s="54">
        <v>883</v>
      </c>
    </row>
    <row r="800" spans="1:19" x14ac:dyDescent="0.25">
      <c r="B800" s="54" t="s">
        <v>6</v>
      </c>
      <c r="C800" s="54">
        <v>0</v>
      </c>
      <c r="D800" s="54">
        <v>0</v>
      </c>
      <c r="E800" s="54">
        <v>0</v>
      </c>
      <c r="F800" s="54">
        <v>31</v>
      </c>
      <c r="G800" s="54">
        <v>0</v>
      </c>
      <c r="H800" s="54">
        <v>11</v>
      </c>
      <c r="I800" s="54">
        <v>20</v>
      </c>
      <c r="J800" s="54">
        <v>86</v>
      </c>
      <c r="K800" s="54">
        <v>458</v>
      </c>
      <c r="L800" s="54">
        <v>124</v>
      </c>
      <c r="M800" s="54">
        <v>79</v>
      </c>
      <c r="N800" s="54">
        <v>73</v>
      </c>
      <c r="O800" s="54">
        <v>0</v>
      </c>
      <c r="P800" s="54">
        <v>0</v>
      </c>
      <c r="Q800" s="54">
        <v>0</v>
      </c>
      <c r="R800" s="54">
        <v>0</v>
      </c>
      <c r="S800" s="54">
        <v>882</v>
      </c>
    </row>
    <row r="801" spans="2:19" x14ac:dyDescent="0.25">
      <c r="B801" s="54" t="s">
        <v>7</v>
      </c>
      <c r="C801" s="54">
        <v>0</v>
      </c>
      <c r="D801" s="54">
        <v>10</v>
      </c>
      <c r="E801" s="54">
        <v>0</v>
      </c>
      <c r="F801" s="54">
        <v>2</v>
      </c>
      <c r="G801" s="54">
        <v>4</v>
      </c>
      <c r="H801" s="54">
        <v>3</v>
      </c>
      <c r="I801" s="54">
        <v>5</v>
      </c>
      <c r="J801" s="54">
        <v>4</v>
      </c>
      <c r="K801" s="54">
        <v>24</v>
      </c>
      <c r="L801" s="54">
        <v>208</v>
      </c>
      <c r="M801" s="54">
        <v>623</v>
      </c>
      <c r="N801" s="54">
        <v>0</v>
      </c>
      <c r="O801" s="54">
        <v>0</v>
      </c>
      <c r="P801" s="54">
        <v>0</v>
      </c>
      <c r="Q801" s="54">
        <v>0</v>
      </c>
      <c r="R801" s="54">
        <v>0</v>
      </c>
      <c r="S801" s="54">
        <v>883</v>
      </c>
    </row>
    <row r="802" spans="2:19" x14ac:dyDescent="0.25">
      <c r="B802" s="54" t="s">
        <v>8</v>
      </c>
      <c r="C802" s="54">
        <v>0</v>
      </c>
      <c r="D802" s="54">
        <v>0</v>
      </c>
      <c r="E802" s="54">
        <v>0</v>
      </c>
      <c r="F802" s="54">
        <v>22</v>
      </c>
      <c r="G802" s="54">
        <v>0</v>
      </c>
      <c r="H802" s="54">
        <v>28</v>
      </c>
      <c r="I802" s="54">
        <v>291</v>
      </c>
      <c r="J802" s="54">
        <v>322</v>
      </c>
      <c r="K802" s="54">
        <v>81</v>
      </c>
      <c r="L802" s="54">
        <v>34</v>
      </c>
      <c r="M802" s="54">
        <v>33</v>
      </c>
      <c r="N802" s="54">
        <v>40</v>
      </c>
      <c r="O802" s="54">
        <v>32</v>
      </c>
      <c r="P802" s="54">
        <v>0</v>
      </c>
      <c r="Q802" s="54">
        <v>0</v>
      </c>
      <c r="R802" s="54">
        <v>0</v>
      </c>
      <c r="S802" s="54">
        <v>883</v>
      </c>
    </row>
    <row r="803" spans="2:19" x14ac:dyDescent="0.25">
      <c r="B803" s="54" t="s">
        <v>9</v>
      </c>
      <c r="C803" s="54">
        <v>0</v>
      </c>
      <c r="D803" s="54">
        <v>0</v>
      </c>
      <c r="E803" s="54">
        <v>0</v>
      </c>
      <c r="F803" s="54">
        <v>1</v>
      </c>
      <c r="G803" s="54">
        <v>0</v>
      </c>
      <c r="H803" s="54">
        <v>0</v>
      </c>
      <c r="I803" s="54">
        <v>4</v>
      </c>
      <c r="J803" s="54">
        <v>4</v>
      </c>
      <c r="K803" s="54">
        <v>7</v>
      </c>
      <c r="L803" s="54">
        <v>3</v>
      </c>
      <c r="M803" s="54">
        <v>4</v>
      </c>
      <c r="N803" s="54">
        <v>6</v>
      </c>
      <c r="O803" s="54">
        <v>854</v>
      </c>
      <c r="P803" s="54">
        <v>0</v>
      </c>
      <c r="Q803" s="54">
        <v>0</v>
      </c>
      <c r="R803" s="54">
        <v>0</v>
      </c>
      <c r="S803" s="54">
        <v>883</v>
      </c>
    </row>
    <row r="804" spans="2:19" x14ac:dyDescent="0.25">
      <c r="B804" s="54" t="s">
        <v>10</v>
      </c>
      <c r="C804" s="54">
        <v>0</v>
      </c>
      <c r="D804" s="54">
        <v>0</v>
      </c>
      <c r="E804" s="54">
        <v>22</v>
      </c>
      <c r="F804" s="54">
        <v>0</v>
      </c>
      <c r="G804" s="54">
        <v>32</v>
      </c>
      <c r="H804" s="54">
        <v>203</v>
      </c>
      <c r="I804" s="54">
        <v>333</v>
      </c>
      <c r="J804" s="54">
        <v>126</v>
      </c>
      <c r="K804" s="54">
        <v>49</v>
      </c>
      <c r="L804" s="54">
        <v>70</v>
      </c>
      <c r="M804" s="54">
        <v>41</v>
      </c>
      <c r="N804" s="54">
        <v>7</v>
      </c>
      <c r="O804" s="54">
        <v>0</v>
      </c>
      <c r="P804" s="54">
        <v>0</v>
      </c>
      <c r="Q804" s="54">
        <v>0</v>
      </c>
      <c r="R804" s="54">
        <v>0</v>
      </c>
      <c r="S804" s="54">
        <v>883</v>
      </c>
    </row>
    <row r="805" spans="2:19" x14ac:dyDescent="0.25">
      <c r="B805" s="54" t="s">
        <v>11</v>
      </c>
      <c r="C805" s="54">
        <v>0</v>
      </c>
      <c r="D805" s="54">
        <v>0</v>
      </c>
      <c r="E805" s="54">
        <v>219</v>
      </c>
      <c r="F805" s="54">
        <v>1</v>
      </c>
      <c r="G805" s="54">
        <v>185</v>
      </c>
      <c r="H805" s="54">
        <v>183</v>
      </c>
      <c r="I805" s="54">
        <v>120</v>
      </c>
      <c r="J805" s="54">
        <v>59</v>
      </c>
      <c r="K805" s="54">
        <v>59</v>
      </c>
      <c r="L805" s="54">
        <v>36</v>
      </c>
      <c r="M805" s="54">
        <v>14</v>
      </c>
      <c r="N805" s="54">
        <v>7</v>
      </c>
      <c r="O805" s="54">
        <v>0</v>
      </c>
      <c r="P805" s="54">
        <v>0</v>
      </c>
      <c r="Q805" s="54">
        <v>0</v>
      </c>
      <c r="R805" s="54">
        <v>0</v>
      </c>
      <c r="S805" s="54">
        <v>883</v>
      </c>
    </row>
    <row r="806" spans="2:19" x14ac:dyDescent="0.25">
      <c r="B806" s="54" t="s">
        <v>12</v>
      </c>
      <c r="C806" s="54">
        <v>0</v>
      </c>
      <c r="D806" s="54">
        <v>5</v>
      </c>
      <c r="E806" s="54">
        <v>0</v>
      </c>
      <c r="F806" s="54">
        <v>11</v>
      </c>
      <c r="G806" s="54">
        <v>17</v>
      </c>
      <c r="H806" s="54">
        <v>58</v>
      </c>
      <c r="I806" s="54">
        <v>572</v>
      </c>
      <c r="J806" s="54">
        <v>170</v>
      </c>
      <c r="K806" s="54">
        <v>2</v>
      </c>
      <c r="L806" s="54">
        <v>2</v>
      </c>
      <c r="M806" s="54">
        <v>10</v>
      </c>
      <c r="N806" s="54">
        <v>0</v>
      </c>
      <c r="O806" s="54">
        <v>0</v>
      </c>
      <c r="P806" s="54">
        <v>0</v>
      </c>
      <c r="Q806" s="54">
        <v>0</v>
      </c>
      <c r="R806" s="54">
        <v>0</v>
      </c>
      <c r="S806" s="54">
        <v>847</v>
      </c>
    </row>
    <row r="807" spans="2:19" x14ac:dyDescent="0.25">
      <c r="B807" s="54" t="s">
        <v>13</v>
      </c>
      <c r="C807" s="54">
        <v>0</v>
      </c>
      <c r="D807" s="54">
        <v>0</v>
      </c>
      <c r="E807" s="54">
        <v>0</v>
      </c>
      <c r="F807" s="54">
        <v>0</v>
      </c>
      <c r="G807" s="54">
        <v>32</v>
      </c>
      <c r="H807" s="54">
        <v>0</v>
      </c>
      <c r="I807" s="54">
        <v>117</v>
      </c>
      <c r="J807" s="54">
        <v>448</v>
      </c>
      <c r="K807" s="54">
        <v>189</v>
      </c>
      <c r="L807" s="54">
        <v>38</v>
      </c>
      <c r="M807" s="54">
        <v>9</v>
      </c>
      <c r="N807" s="54">
        <v>7</v>
      </c>
      <c r="O807" s="54">
        <v>2</v>
      </c>
      <c r="P807" s="54">
        <v>4</v>
      </c>
      <c r="Q807" s="54">
        <v>0</v>
      </c>
      <c r="R807" s="54">
        <v>0</v>
      </c>
      <c r="S807" s="54">
        <v>846</v>
      </c>
    </row>
    <row r="808" spans="2:19" x14ac:dyDescent="0.25">
      <c r="B808" s="54" t="s">
        <v>14</v>
      </c>
      <c r="C808" s="54">
        <v>0</v>
      </c>
      <c r="D808" s="54">
        <v>0</v>
      </c>
      <c r="E808" s="54">
        <v>16</v>
      </c>
      <c r="F808" s="54">
        <v>0</v>
      </c>
      <c r="G808" s="54">
        <v>25</v>
      </c>
      <c r="H808" s="54">
        <v>136</v>
      </c>
      <c r="I808" s="54">
        <v>462</v>
      </c>
      <c r="J808" s="54">
        <v>161</v>
      </c>
      <c r="K808" s="54">
        <v>26</v>
      </c>
      <c r="L808" s="54">
        <v>11</v>
      </c>
      <c r="M808" s="54">
        <v>13</v>
      </c>
      <c r="N808" s="54">
        <v>0</v>
      </c>
      <c r="O808" s="54">
        <v>0</v>
      </c>
      <c r="P808" s="54">
        <v>0</v>
      </c>
      <c r="Q808" s="54">
        <v>0</v>
      </c>
      <c r="R808" s="54">
        <v>0</v>
      </c>
      <c r="S808" s="54">
        <v>850</v>
      </c>
    </row>
    <row r="809" spans="2:19" x14ac:dyDescent="0.25">
      <c r="B809" s="54" t="s">
        <v>15</v>
      </c>
      <c r="C809" s="54">
        <v>0</v>
      </c>
      <c r="D809" s="54">
        <v>0</v>
      </c>
      <c r="E809" s="54">
        <v>19</v>
      </c>
      <c r="F809" s="54">
        <v>0</v>
      </c>
      <c r="G809" s="54">
        <v>290</v>
      </c>
      <c r="H809" s="54">
        <v>407</v>
      </c>
      <c r="I809" s="54">
        <v>49</v>
      </c>
      <c r="J809" s="54">
        <v>11</v>
      </c>
      <c r="K809" s="54">
        <v>7</v>
      </c>
      <c r="L809" s="54">
        <v>5</v>
      </c>
      <c r="M809" s="54">
        <v>1</v>
      </c>
      <c r="N809" s="54">
        <v>3</v>
      </c>
      <c r="O809" s="54">
        <v>0</v>
      </c>
      <c r="P809" s="54">
        <v>0</v>
      </c>
      <c r="Q809" s="54">
        <v>0</v>
      </c>
      <c r="R809" s="54">
        <v>0</v>
      </c>
      <c r="S809" s="54">
        <v>792</v>
      </c>
    </row>
    <row r="810" spans="2:19" x14ac:dyDescent="0.25">
      <c r="B810" s="54" t="s">
        <v>16</v>
      </c>
      <c r="C810" s="54">
        <v>0</v>
      </c>
      <c r="D810" s="54">
        <v>0</v>
      </c>
      <c r="E810" s="54">
        <v>0</v>
      </c>
      <c r="F810" s="54">
        <v>0</v>
      </c>
      <c r="G810" s="54">
        <v>0</v>
      </c>
      <c r="H810" s="54">
        <v>10</v>
      </c>
      <c r="I810" s="54">
        <v>0</v>
      </c>
      <c r="J810" s="54">
        <v>4</v>
      </c>
      <c r="K810" s="54">
        <v>24</v>
      </c>
      <c r="L810" s="54">
        <v>27</v>
      </c>
      <c r="M810" s="54">
        <v>49</v>
      </c>
      <c r="N810" s="54">
        <v>109</v>
      </c>
      <c r="O810" s="54">
        <v>260</v>
      </c>
      <c r="P810" s="54">
        <v>252</v>
      </c>
      <c r="Q810" s="54">
        <v>147</v>
      </c>
      <c r="R810" s="54">
        <v>0</v>
      </c>
      <c r="S810" s="54">
        <v>882</v>
      </c>
    </row>
    <row r="811" spans="2:19" x14ac:dyDescent="0.25">
      <c r="B811" s="54" t="s">
        <v>17</v>
      </c>
      <c r="C811" s="54">
        <v>0</v>
      </c>
      <c r="D811" s="54">
        <v>0</v>
      </c>
      <c r="E811" s="54">
        <v>20</v>
      </c>
      <c r="F811" s="54">
        <v>0</v>
      </c>
      <c r="G811" s="54">
        <v>4</v>
      </c>
      <c r="H811" s="54">
        <v>8</v>
      </c>
      <c r="I811" s="54">
        <v>17</v>
      </c>
      <c r="J811" s="54">
        <v>100</v>
      </c>
      <c r="K811" s="54">
        <v>314</v>
      </c>
      <c r="L811" s="54">
        <v>265</v>
      </c>
      <c r="M811" s="54">
        <v>83</v>
      </c>
      <c r="N811" s="54">
        <v>72</v>
      </c>
      <c r="O811" s="54">
        <v>0</v>
      </c>
      <c r="P811" s="54">
        <v>0</v>
      </c>
      <c r="Q811" s="54">
        <v>0</v>
      </c>
      <c r="R811" s="54">
        <v>0</v>
      </c>
      <c r="S811" s="54">
        <v>883</v>
      </c>
    </row>
    <row r="812" spans="2:19" x14ac:dyDescent="0.25">
      <c r="B812" s="54" t="s">
        <v>18</v>
      </c>
      <c r="C812" s="54">
        <v>0</v>
      </c>
      <c r="D812" s="54">
        <v>21</v>
      </c>
      <c r="E812" s="54">
        <v>45</v>
      </c>
      <c r="F812" s="54">
        <v>460</v>
      </c>
      <c r="G812" s="54">
        <v>186</v>
      </c>
      <c r="H812" s="54">
        <v>81</v>
      </c>
      <c r="I812" s="54">
        <v>38</v>
      </c>
      <c r="J812" s="54">
        <v>15</v>
      </c>
      <c r="K812" s="54">
        <v>18</v>
      </c>
      <c r="L812" s="54">
        <v>19</v>
      </c>
      <c r="M812" s="54">
        <v>0</v>
      </c>
      <c r="N812" s="54">
        <v>0</v>
      </c>
      <c r="O812" s="54">
        <v>0</v>
      </c>
      <c r="P812" s="54">
        <v>0</v>
      </c>
      <c r="Q812" s="54">
        <v>0</v>
      </c>
      <c r="R812" s="54">
        <v>0</v>
      </c>
      <c r="S812" s="54">
        <v>883</v>
      </c>
    </row>
    <row r="813" spans="2:19" x14ac:dyDescent="0.25">
      <c r="B813" s="54" t="s">
        <v>19</v>
      </c>
      <c r="C813" s="54">
        <v>0</v>
      </c>
      <c r="D813" s="54">
        <v>21</v>
      </c>
      <c r="E813" s="54">
        <v>0</v>
      </c>
      <c r="F813" s="54">
        <v>19</v>
      </c>
      <c r="G813" s="54">
        <v>131</v>
      </c>
      <c r="H813" s="54">
        <v>473</v>
      </c>
      <c r="I813" s="54">
        <v>89</v>
      </c>
      <c r="J813" s="54">
        <v>72</v>
      </c>
      <c r="K813" s="54">
        <v>39</v>
      </c>
      <c r="L813" s="54">
        <v>17</v>
      </c>
      <c r="M813" s="54">
        <v>22</v>
      </c>
      <c r="N813" s="54">
        <v>0</v>
      </c>
      <c r="O813" s="54">
        <v>0</v>
      </c>
      <c r="P813" s="54">
        <v>0</v>
      </c>
      <c r="Q813" s="54">
        <v>0</v>
      </c>
      <c r="R813" s="54">
        <v>0</v>
      </c>
      <c r="S813" s="54">
        <v>883</v>
      </c>
    </row>
    <row r="814" spans="2:19" x14ac:dyDescent="0.25">
      <c r="B814" s="54" t="s">
        <v>20</v>
      </c>
      <c r="C814" s="54">
        <v>0</v>
      </c>
      <c r="D814" s="54">
        <v>2</v>
      </c>
      <c r="E814" s="54">
        <v>4</v>
      </c>
      <c r="F814" s="54">
        <v>11</v>
      </c>
      <c r="G814" s="54">
        <v>21</v>
      </c>
      <c r="H814" s="54">
        <v>141</v>
      </c>
      <c r="I814" s="54">
        <v>439</v>
      </c>
      <c r="J814" s="54">
        <v>145</v>
      </c>
      <c r="K814" s="54">
        <v>60</v>
      </c>
      <c r="L814" s="54">
        <v>60</v>
      </c>
      <c r="M814" s="54">
        <v>0</v>
      </c>
      <c r="N814" s="54">
        <v>0</v>
      </c>
      <c r="O814" s="54">
        <v>0</v>
      </c>
      <c r="P814" s="54">
        <v>0</v>
      </c>
      <c r="Q814" s="54">
        <v>0</v>
      </c>
      <c r="R814" s="54">
        <v>0</v>
      </c>
      <c r="S814" s="54">
        <v>883</v>
      </c>
    </row>
    <row r="815" spans="2:19" x14ac:dyDescent="0.25">
      <c r="B815" s="54" t="s">
        <v>21</v>
      </c>
      <c r="C815" s="54">
        <v>0</v>
      </c>
      <c r="D815" s="54">
        <v>0</v>
      </c>
      <c r="E815" s="54">
        <v>2</v>
      </c>
      <c r="F815" s="54">
        <v>0</v>
      </c>
      <c r="G815" s="54">
        <v>2</v>
      </c>
      <c r="H815" s="54">
        <v>2</v>
      </c>
      <c r="I815" s="54">
        <v>13</v>
      </c>
      <c r="J815" s="54">
        <v>19</v>
      </c>
      <c r="K815" s="54">
        <v>16</v>
      </c>
      <c r="L815" s="54">
        <v>54</v>
      </c>
      <c r="M815" s="54">
        <v>774</v>
      </c>
      <c r="N815" s="54">
        <v>0</v>
      </c>
      <c r="O815" s="54">
        <v>0</v>
      </c>
      <c r="P815" s="54">
        <v>0</v>
      </c>
      <c r="Q815" s="54">
        <v>0</v>
      </c>
      <c r="R815" s="54">
        <v>0</v>
      </c>
      <c r="S815" s="54">
        <v>882</v>
      </c>
    </row>
    <row r="816" spans="2:19" x14ac:dyDescent="0.25">
      <c r="B816" s="54" t="s">
        <v>22</v>
      </c>
      <c r="C816" s="54">
        <v>0</v>
      </c>
      <c r="D816" s="54">
        <v>9</v>
      </c>
      <c r="E816" s="54">
        <v>0</v>
      </c>
      <c r="F816" s="54">
        <v>4</v>
      </c>
      <c r="G816" s="54">
        <v>6</v>
      </c>
      <c r="H816" s="54">
        <v>10</v>
      </c>
      <c r="I816" s="54">
        <v>20</v>
      </c>
      <c r="J816" s="54">
        <v>75</v>
      </c>
      <c r="K816" s="54">
        <v>328</v>
      </c>
      <c r="L816" s="54">
        <v>336</v>
      </c>
      <c r="M816" s="54">
        <v>95</v>
      </c>
      <c r="N816" s="54">
        <v>0</v>
      </c>
      <c r="O816" s="54">
        <v>0</v>
      </c>
      <c r="P816" s="54">
        <v>0</v>
      </c>
      <c r="Q816" s="54">
        <v>0</v>
      </c>
      <c r="R816" s="54">
        <v>0</v>
      </c>
      <c r="S816" s="54">
        <v>883</v>
      </c>
    </row>
    <row r="817" spans="1:19" x14ac:dyDescent="0.25">
      <c r="B817" s="54" t="s">
        <v>96</v>
      </c>
      <c r="C817" s="54">
        <v>0</v>
      </c>
      <c r="D817" s="54">
        <v>0</v>
      </c>
      <c r="E817" s="54">
        <v>0</v>
      </c>
      <c r="F817" s="54">
        <v>31</v>
      </c>
      <c r="G817" s="54">
        <v>0</v>
      </c>
      <c r="H817" s="54">
        <v>27</v>
      </c>
      <c r="I817" s="54">
        <v>390</v>
      </c>
      <c r="J817" s="54">
        <v>341</v>
      </c>
      <c r="K817" s="54">
        <v>61</v>
      </c>
      <c r="L817" s="54">
        <v>23</v>
      </c>
      <c r="M817" s="54">
        <v>3</v>
      </c>
      <c r="N817" s="54">
        <v>4</v>
      </c>
      <c r="O817" s="54">
        <v>1</v>
      </c>
      <c r="P817" s="54">
        <v>0</v>
      </c>
      <c r="Q817" s="54">
        <v>0</v>
      </c>
      <c r="R817" s="54">
        <v>0</v>
      </c>
      <c r="S817" s="54">
        <v>881</v>
      </c>
    </row>
    <row r="818" spans="1:19" x14ac:dyDescent="0.25">
      <c r="B818" s="54" t="s">
        <v>90</v>
      </c>
      <c r="C818" s="54">
        <v>0</v>
      </c>
      <c r="D818" s="54">
        <v>0</v>
      </c>
      <c r="E818" s="54">
        <v>0</v>
      </c>
      <c r="F818" s="54">
        <v>0</v>
      </c>
      <c r="G818" s="54">
        <v>0</v>
      </c>
      <c r="H818" s="54">
        <v>5</v>
      </c>
      <c r="I818" s="54">
        <v>0</v>
      </c>
      <c r="J818" s="54">
        <v>7</v>
      </c>
      <c r="K818" s="54">
        <v>25</v>
      </c>
      <c r="L818" s="54">
        <v>27</v>
      </c>
      <c r="M818" s="54">
        <v>291</v>
      </c>
      <c r="N818" s="54">
        <v>410</v>
      </c>
      <c r="O818" s="54">
        <v>90</v>
      </c>
      <c r="P818" s="54">
        <v>16</v>
      </c>
      <c r="Q818" s="54">
        <v>12</v>
      </c>
      <c r="R818" s="54">
        <v>0</v>
      </c>
      <c r="S818" s="54">
        <v>883</v>
      </c>
    </row>
    <row r="819" spans="1:19" x14ac:dyDescent="0.25">
      <c r="B819" s="54" t="s">
        <v>177</v>
      </c>
      <c r="C819" s="54">
        <v>0</v>
      </c>
      <c r="D819" s="54">
        <v>2</v>
      </c>
      <c r="E819" s="54">
        <v>0</v>
      </c>
      <c r="F819" s="54">
        <v>3</v>
      </c>
      <c r="G819" s="54">
        <v>4</v>
      </c>
      <c r="H819" s="54">
        <v>0</v>
      </c>
      <c r="I819" s="54">
        <v>3</v>
      </c>
      <c r="J819" s="54">
        <v>1</v>
      </c>
      <c r="K819" s="54">
        <v>2</v>
      </c>
      <c r="L819" s="54">
        <v>7</v>
      </c>
      <c r="M819" s="54">
        <v>835</v>
      </c>
      <c r="N819" s="54">
        <v>0</v>
      </c>
      <c r="O819" s="54">
        <v>0</v>
      </c>
      <c r="P819" s="54">
        <v>0</v>
      </c>
      <c r="Q819" s="54">
        <v>0</v>
      </c>
      <c r="R819" s="54">
        <v>0</v>
      </c>
      <c r="S819" s="54">
        <v>857</v>
      </c>
    </row>
    <row r="821" spans="1:19" x14ac:dyDescent="0.25">
      <c r="A821" t="s">
        <v>144</v>
      </c>
    </row>
    <row r="822" spans="1:19" x14ac:dyDescent="0.25">
      <c r="B822" s="54" t="s">
        <v>0</v>
      </c>
      <c r="C822" s="54">
        <v>1.5625E-2</v>
      </c>
      <c r="D822" s="54">
        <v>3.125E-2</v>
      </c>
      <c r="E822" s="54">
        <v>6.25E-2</v>
      </c>
      <c r="F822" s="54">
        <v>0.125</v>
      </c>
      <c r="G822" s="54">
        <v>0.25</v>
      </c>
      <c r="H822" s="54">
        <v>0.5</v>
      </c>
      <c r="I822" s="54">
        <v>1</v>
      </c>
      <c r="J822" s="54">
        <v>2</v>
      </c>
      <c r="K822" s="54">
        <v>4</v>
      </c>
      <c r="L822" s="54">
        <v>8</v>
      </c>
      <c r="M822" s="54">
        <v>16</v>
      </c>
      <c r="N822" s="54">
        <v>32</v>
      </c>
      <c r="O822" s="54">
        <v>64</v>
      </c>
      <c r="P822" s="54">
        <v>128</v>
      </c>
      <c r="Q822" s="54">
        <v>256</v>
      </c>
      <c r="R822" s="54">
        <v>512</v>
      </c>
      <c r="S822" s="54" t="s">
        <v>1</v>
      </c>
    </row>
    <row r="823" spans="1:19" x14ac:dyDescent="0.25">
      <c r="B823" s="54" t="s">
        <v>2</v>
      </c>
      <c r="C823" s="54">
        <v>0</v>
      </c>
      <c r="D823" s="54">
        <v>0</v>
      </c>
      <c r="E823" s="54">
        <v>0</v>
      </c>
      <c r="F823" s="54">
        <v>0</v>
      </c>
      <c r="G823" s="54">
        <v>0</v>
      </c>
      <c r="H823" s="54">
        <v>0</v>
      </c>
      <c r="I823" s="54">
        <v>0</v>
      </c>
      <c r="J823" s="54">
        <v>0</v>
      </c>
      <c r="K823" s="54">
        <v>0</v>
      </c>
      <c r="L823" s="54">
        <v>0</v>
      </c>
      <c r="M823" s="54">
        <v>1</v>
      </c>
      <c r="N823" s="54">
        <v>0</v>
      </c>
      <c r="O823" s="54">
        <v>11</v>
      </c>
      <c r="P823" s="54">
        <v>0</v>
      </c>
      <c r="Q823" s="54">
        <v>0</v>
      </c>
      <c r="R823" s="54">
        <v>0</v>
      </c>
      <c r="S823" s="54">
        <v>12</v>
      </c>
    </row>
    <row r="824" spans="1:19" x14ac:dyDescent="0.25">
      <c r="B824" s="54" t="s">
        <v>3</v>
      </c>
      <c r="C824" s="54">
        <v>0</v>
      </c>
      <c r="D824" s="54">
        <v>0</v>
      </c>
      <c r="E824" s="54">
        <v>0</v>
      </c>
      <c r="F824" s="54">
        <v>0</v>
      </c>
      <c r="G824" s="54">
        <v>0</v>
      </c>
      <c r="H824" s="54">
        <v>0</v>
      </c>
      <c r="I824" s="54">
        <v>0</v>
      </c>
      <c r="J824" s="54">
        <v>0</v>
      </c>
      <c r="K824" s="54">
        <v>0</v>
      </c>
      <c r="L824" s="54">
        <v>0</v>
      </c>
      <c r="M824" s="54">
        <v>1</v>
      </c>
      <c r="N824" s="54">
        <v>1</v>
      </c>
      <c r="O824" s="54">
        <v>10</v>
      </c>
      <c r="P824" s="54">
        <v>0</v>
      </c>
      <c r="Q824" s="54">
        <v>0</v>
      </c>
      <c r="R824" s="54">
        <v>0</v>
      </c>
      <c r="S824" s="54">
        <v>12</v>
      </c>
    </row>
    <row r="825" spans="1:19" x14ac:dyDescent="0.25">
      <c r="B825" s="54" t="s">
        <v>4</v>
      </c>
      <c r="C825" s="54">
        <v>0</v>
      </c>
      <c r="D825" s="54">
        <v>0</v>
      </c>
      <c r="E825" s="54">
        <v>0</v>
      </c>
      <c r="F825" s="54">
        <v>0</v>
      </c>
      <c r="G825" s="54">
        <v>0</v>
      </c>
      <c r="H825" s="54">
        <v>0</v>
      </c>
      <c r="I825" s="54">
        <v>0</v>
      </c>
      <c r="J825" s="54">
        <v>1</v>
      </c>
      <c r="K825" s="54">
        <v>3</v>
      </c>
      <c r="L825" s="54">
        <v>4</v>
      </c>
      <c r="M825" s="54">
        <v>0</v>
      </c>
      <c r="N825" s="54">
        <v>0</v>
      </c>
      <c r="O825" s="54">
        <v>0</v>
      </c>
      <c r="P825" s="54">
        <v>4</v>
      </c>
      <c r="Q825" s="54">
        <v>0</v>
      </c>
      <c r="R825" s="54">
        <v>0</v>
      </c>
      <c r="S825" s="54">
        <v>12</v>
      </c>
    </row>
    <row r="826" spans="1:19" x14ac:dyDescent="0.25">
      <c r="B826" s="54" t="s">
        <v>5</v>
      </c>
      <c r="C826" s="54">
        <v>0</v>
      </c>
      <c r="D826" s="54">
        <v>0</v>
      </c>
      <c r="E826" s="54">
        <v>0</v>
      </c>
      <c r="F826" s="54">
        <v>0</v>
      </c>
      <c r="G826" s="54">
        <v>0</v>
      </c>
      <c r="H826" s="54">
        <v>0</v>
      </c>
      <c r="I826" s="54">
        <v>0</v>
      </c>
      <c r="J826" s="54">
        <v>1</v>
      </c>
      <c r="K826" s="54">
        <v>3</v>
      </c>
      <c r="L826" s="54">
        <v>4</v>
      </c>
      <c r="M826" s="54">
        <v>0</v>
      </c>
      <c r="N826" s="54">
        <v>0</v>
      </c>
      <c r="O826" s="54">
        <v>1</v>
      </c>
      <c r="P826" s="54">
        <v>3</v>
      </c>
      <c r="Q826" s="54">
        <v>0</v>
      </c>
      <c r="R826" s="54">
        <v>0</v>
      </c>
      <c r="S826" s="54">
        <v>12</v>
      </c>
    </row>
    <row r="827" spans="1:19" x14ac:dyDescent="0.25">
      <c r="B827" s="54" t="s">
        <v>6</v>
      </c>
      <c r="C827" s="54">
        <v>0</v>
      </c>
      <c r="D827" s="54">
        <v>0</v>
      </c>
      <c r="E827" s="54">
        <v>0</v>
      </c>
      <c r="F827" s="54">
        <v>0</v>
      </c>
      <c r="G827" s="54">
        <v>0</v>
      </c>
      <c r="H827" s="54">
        <v>0</v>
      </c>
      <c r="I827" s="54">
        <v>0</v>
      </c>
      <c r="J827" s="54">
        <v>0</v>
      </c>
      <c r="K827" s="54">
        <v>1</v>
      </c>
      <c r="L827" s="54">
        <v>2</v>
      </c>
      <c r="M827" s="54">
        <v>3</v>
      </c>
      <c r="N827" s="54">
        <v>6</v>
      </c>
      <c r="O827" s="54">
        <v>0</v>
      </c>
      <c r="P827" s="54">
        <v>0</v>
      </c>
      <c r="Q827" s="54">
        <v>0</v>
      </c>
      <c r="R827" s="54">
        <v>0</v>
      </c>
      <c r="S827" s="54">
        <v>12</v>
      </c>
    </row>
    <row r="828" spans="1:19" x14ac:dyDescent="0.25">
      <c r="B828" s="54" t="s">
        <v>7</v>
      </c>
      <c r="C828" s="54">
        <v>0</v>
      </c>
      <c r="D828" s="54">
        <v>0</v>
      </c>
      <c r="E828" s="54">
        <v>0</v>
      </c>
      <c r="F828" s="54">
        <v>0</v>
      </c>
      <c r="G828" s="54">
        <v>0</v>
      </c>
      <c r="H828" s="54">
        <v>0</v>
      </c>
      <c r="I828" s="54">
        <v>0</v>
      </c>
      <c r="J828" s="54">
        <v>0</v>
      </c>
      <c r="K828" s="54">
        <v>1</v>
      </c>
      <c r="L828" s="54">
        <v>3</v>
      </c>
      <c r="M828" s="54">
        <v>8</v>
      </c>
      <c r="N828" s="54">
        <v>0</v>
      </c>
      <c r="O828" s="54">
        <v>0</v>
      </c>
      <c r="P828" s="54">
        <v>0</v>
      </c>
      <c r="Q828" s="54">
        <v>0</v>
      </c>
      <c r="R828" s="54">
        <v>0</v>
      </c>
      <c r="S828" s="54">
        <v>12</v>
      </c>
    </row>
    <row r="829" spans="1:19" x14ac:dyDescent="0.25">
      <c r="B829" s="54" t="s">
        <v>8</v>
      </c>
      <c r="C829" s="54">
        <v>0</v>
      </c>
      <c r="D829" s="54">
        <v>0</v>
      </c>
      <c r="E829" s="54">
        <v>0</v>
      </c>
      <c r="F829" s="54">
        <v>0</v>
      </c>
      <c r="G829" s="54">
        <v>0</v>
      </c>
      <c r="H829" s="54">
        <v>1</v>
      </c>
      <c r="I829" s="54">
        <v>2</v>
      </c>
      <c r="J829" s="54">
        <v>4</v>
      </c>
      <c r="K829" s="54">
        <v>2</v>
      </c>
      <c r="L829" s="54">
        <v>0</v>
      </c>
      <c r="M829" s="54">
        <v>0</v>
      </c>
      <c r="N829" s="54">
        <v>0</v>
      </c>
      <c r="O829" s="54">
        <v>3</v>
      </c>
      <c r="P829" s="54">
        <v>0</v>
      </c>
      <c r="Q829" s="54">
        <v>0</v>
      </c>
      <c r="R829" s="54">
        <v>0</v>
      </c>
      <c r="S829" s="54">
        <v>12</v>
      </c>
    </row>
    <row r="830" spans="1:19" x14ac:dyDescent="0.25">
      <c r="B830" s="54" t="s">
        <v>9</v>
      </c>
      <c r="C830" s="54">
        <v>0</v>
      </c>
      <c r="D830" s="54">
        <v>0</v>
      </c>
      <c r="E830" s="54">
        <v>0</v>
      </c>
      <c r="F830" s="54">
        <v>0</v>
      </c>
      <c r="G830" s="54">
        <v>0</v>
      </c>
      <c r="H830" s="54">
        <v>0</v>
      </c>
      <c r="I830" s="54">
        <v>0</v>
      </c>
      <c r="J830" s="54">
        <v>0</v>
      </c>
      <c r="K830" s="54">
        <v>0</v>
      </c>
      <c r="L830" s="54">
        <v>0</v>
      </c>
      <c r="M830" s="54">
        <v>0</v>
      </c>
      <c r="N830" s="54">
        <v>0</v>
      </c>
      <c r="O830" s="54">
        <v>12</v>
      </c>
      <c r="P830" s="54">
        <v>0</v>
      </c>
      <c r="Q830" s="54">
        <v>0</v>
      </c>
      <c r="R830" s="54">
        <v>0</v>
      </c>
      <c r="S830" s="54">
        <v>12</v>
      </c>
    </row>
    <row r="831" spans="1:19" x14ac:dyDescent="0.25">
      <c r="B831" s="54" t="s">
        <v>10</v>
      </c>
      <c r="C831" s="54">
        <v>0</v>
      </c>
      <c r="D831" s="54">
        <v>0</v>
      </c>
      <c r="E831" s="54">
        <v>0</v>
      </c>
      <c r="F831" s="54">
        <v>0</v>
      </c>
      <c r="G831" s="54">
        <v>5</v>
      </c>
      <c r="H831" s="54">
        <v>2</v>
      </c>
      <c r="I831" s="54">
        <v>1</v>
      </c>
      <c r="J831" s="54">
        <v>0</v>
      </c>
      <c r="K831" s="54">
        <v>0</v>
      </c>
      <c r="L831" s="54">
        <v>0</v>
      </c>
      <c r="M831" s="54">
        <v>3</v>
      </c>
      <c r="N831" s="54">
        <v>1</v>
      </c>
      <c r="O831" s="54">
        <v>0</v>
      </c>
      <c r="P831" s="54">
        <v>0</v>
      </c>
      <c r="Q831" s="54">
        <v>0</v>
      </c>
      <c r="R831" s="54">
        <v>0</v>
      </c>
      <c r="S831" s="54">
        <v>12</v>
      </c>
    </row>
    <row r="832" spans="1:19" x14ac:dyDescent="0.25">
      <c r="B832" s="54" t="s">
        <v>11</v>
      </c>
      <c r="C832" s="54">
        <v>0</v>
      </c>
      <c r="D832" s="54">
        <v>0</v>
      </c>
      <c r="E832" s="54">
        <v>1</v>
      </c>
      <c r="F832" s="54">
        <v>0</v>
      </c>
      <c r="G832" s="54">
        <v>0</v>
      </c>
      <c r="H832" s="54">
        <v>1</v>
      </c>
      <c r="I832" s="54">
        <v>2</v>
      </c>
      <c r="J832" s="54">
        <v>4</v>
      </c>
      <c r="K832" s="54">
        <v>0</v>
      </c>
      <c r="L832" s="54">
        <v>0</v>
      </c>
      <c r="M832" s="54">
        <v>0</v>
      </c>
      <c r="N832" s="54">
        <v>4</v>
      </c>
      <c r="O832" s="54">
        <v>0</v>
      </c>
      <c r="P832" s="54">
        <v>0</v>
      </c>
      <c r="Q832" s="54">
        <v>0</v>
      </c>
      <c r="R832" s="54">
        <v>0</v>
      </c>
      <c r="S832" s="54">
        <v>12</v>
      </c>
    </row>
    <row r="833" spans="1:19" x14ac:dyDescent="0.25">
      <c r="B833" s="54" t="s">
        <v>12</v>
      </c>
      <c r="C833" s="54">
        <v>0</v>
      </c>
      <c r="D833" s="54">
        <v>0</v>
      </c>
      <c r="E833" s="54">
        <v>0</v>
      </c>
      <c r="F833" s="54">
        <v>0</v>
      </c>
      <c r="G833" s="54">
        <v>0</v>
      </c>
      <c r="H833" s="54">
        <v>5</v>
      </c>
      <c r="I833" s="54">
        <v>7</v>
      </c>
      <c r="J833" s="54">
        <v>0</v>
      </c>
      <c r="K833" s="54">
        <v>0</v>
      </c>
      <c r="L833" s="54">
        <v>0</v>
      </c>
      <c r="M833" s="54">
        <v>0</v>
      </c>
      <c r="N833" s="54">
        <v>0</v>
      </c>
      <c r="O833" s="54">
        <v>0</v>
      </c>
      <c r="P833" s="54">
        <v>0</v>
      </c>
      <c r="Q833" s="54">
        <v>0</v>
      </c>
      <c r="R833" s="54">
        <v>0</v>
      </c>
      <c r="S833" s="54">
        <v>12</v>
      </c>
    </row>
    <row r="834" spans="1:19" x14ac:dyDescent="0.25">
      <c r="B834" s="54" t="s">
        <v>13</v>
      </c>
      <c r="C834" s="54">
        <v>0</v>
      </c>
      <c r="D834" s="54">
        <v>0</v>
      </c>
      <c r="E834" s="54">
        <v>0</v>
      </c>
      <c r="F834" s="54">
        <v>0</v>
      </c>
      <c r="G834" s="54">
        <v>7</v>
      </c>
      <c r="H834" s="54">
        <v>0</v>
      </c>
      <c r="I834" s="54">
        <v>1</v>
      </c>
      <c r="J834" s="54">
        <v>3</v>
      </c>
      <c r="K834" s="54">
        <v>0</v>
      </c>
      <c r="L834" s="54">
        <v>0</v>
      </c>
      <c r="M834" s="54">
        <v>1</v>
      </c>
      <c r="N834" s="54">
        <v>0</v>
      </c>
      <c r="O834" s="54">
        <v>0</v>
      </c>
      <c r="P834" s="54">
        <v>0</v>
      </c>
      <c r="Q834" s="54">
        <v>0</v>
      </c>
      <c r="R834" s="54">
        <v>0</v>
      </c>
      <c r="S834" s="54">
        <v>12</v>
      </c>
    </row>
    <row r="835" spans="1:19" x14ac:dyDescent="0.25">
      <c r="B835" s="54" t="s">
        <v>14</v>
      </c>
      <c r="C835" s="54">
        <v>0</v>
      </c>
      <c r="D835" s="54">
        <v>0</v>
      </c>
      <c r="E835" s="54">
        <v>0</v>
      </c>
      <c r="F835" s="54">
        <v>0</v>
      </c>
      <c r="G835" s="54">
        <v>5</v>
      </c>
      <c r="H835" s="54">
        <v>3</v>
      </c>
      <c r="I835" s="54">
        <v>0</v>
      </c>
      <c r="J835" s="54">
        <v>0</v>
      </c>
      <c r="K835" s="54">
        <v>0</v>
      </c>
      <c r="L835" s="54">
        <v>1</v>
      </c>
      <c r="M835" s="54">
        <v>3</v>
      </c>
      <c r="N835" s="54">
        <v>0</v>
      </c>
      <c r="O835" s="54">
        <v>0</v>
      </c>
      <c r="P835" s="54">
        <v>0</v>
      </c>
      <c r="Q835" s="54">
        <v>0</v>
      </c>
      <c r="R835" s="54">
        <v>0</v>
      </c>
      <c r="S835" s="54">
        <v>12</v>
      </c>
    </row>
    <row r="836" spans="1:19" x14ac:dyDescent="0.25">
      <c r="B836" s="54" t="s">
        <v>15</v>
      </c>
      <c r="C836" s="54">
        <v>0</v>
      </c>
      <c r="D836" s="54">
        <v>0</v>
      </c>
      <c r="E836" s="54">
        <v>4</v>
      </c>
      <c r="F836" s="54">
        <v>0</v>
      </c>
      <c r="G836" s="54">
        <v>3</v>
      </c>
      <c r="H836" s="54">
        <v>0</v>
      </c>
      <c r="I836" s="54">
        <v>0</v>
      </c>
      <c r="J836" s="54">
        <v>0</v>
      </c>
      <c r="K836" s="54">
        <v>0</v>
      </c>
      <c r="L836" s="54">
        <v>3</v>
      </c>
      <c r="M836" s="54">
        <v>1</v>
      </c>
      <c r="N836" s="54">
        <v>0</v>
      </c>
      <c r="O836" s="54">
        <v>0</v>
      </c>
      <c r="P836" s="54">
        <v>0</v>
      </c>
      <c r="Q836" s="54">
        <v>0</v>
      </c>
      <c r="R836" s="54">
        <v>0</v>
      </c>
      <c r="S836" s="54">
        <v>11</v>
      </c>
    </row>
    <row r="837" spans="1:19" x14ac:dyDescent="0.25">
      <c r="B837" s="54" t="s">
        <v>16</v>
      </c>
      <c r="C837" s="54">
        <v>0</v>
      </c>
      <c r="D837" s="54">
        <v>0</v>
      </c>
      <c r="E837" s="54">
        <v>0</v>
      </c>
      <c r="F837" s="54">
        <v>0</v>
      </c>
      <c r="G837" s="54">
        <v>0</v>
      </c>
      <c r="H837" s="54">
        <v>0</v>
      </c>
      <c r="I837" s="54">
        <v>0</v>
      </c>
      <c r="J837" s="54">
        <v>0</v>
      </c>
      <c r="K837" s="54">
        <v>0</v>
      </c>
      <c r="L837" s="54">
        <v>0</v>
      </c>
      <c r="M837" s="54">
        <v>1</v>
      </c>
      <c r="N837" s="54">
        <v>0</v>
      </c>
      <c r="O837" s="54">
        <v>0</v>
      </c>
      <c r="P837" s="54">
        <v>2</v>
      </c>
      <c r="Q837" s="54">
        <v>9</v>
      </c>
      <c r="R837" s="54">
        <v>0</v>
      </c>
      <c r="S837" s="54">
        <v>12</v>
      </c>
    </row>
    <row r="838" spans="1:19" x14ac:dyDescent="0.25">
      <c r="B838" s="54" t="s">
        <v>17</v>
      </c>
      <c r="C838" s="54">
        <v>0</v>
      </c>
      <c r="D838" s="54">
        <v>0</v>
      </c>
      <c r="E838" s="54">
        <v>0</v>
      </c>
      <c r="F838" s="54">
        <v>0</v>
      </c>
      <c r="G838" s="54">
        <v>0</v>
      </c>
      <c r="H838" s="54">
        <v>1</v>
      </c>
      <c r="I838" s="54">
        <v>0</v>
      </c>
      <c r="J838" s="54">
        <v>0</v>
      </c>
      <c r="K838" s="54">
        <v>0</v>
      </c>
      <c r="L838" s="54">
        <v>4</v>
      </c>
      <c r="M838" s="54">
        <v>4</v>
      </c>
      <c r="N838" s="54">
        <v>3</v>
      </c>
      <c r="O838" s="54">
        <v>0</v>
      </c>
      <c r="P838" s="54">
        <v>0</v>
      </c>
      <c r="Q838" s="54">
        <v>0</v>
      </c>
      <c r="R838" s="54">
        <v>0</v>
      </c>
      <c r="S838" s="54">
        <v>12</v>
      </c>
    </row>
    <row r="839" spans="1:19" x14ac:dyDescent="0.25">
      <c r="B839" s="54" t="s">
        <v>18</v>
      </c>
      <c r="C839" s="54">
        <v>0</v>
      </c>
      <c r="D839" s="54">
        <v>0</v>
      </c>
      <c r="E839" s="54">
        <v>1</v>
      </c>
      <c r="F839" s="54">
        <v>6</v>
      </c>
      <c r="G839" s="54">
        <v>1</v>
      </c>
      <c r="H839" s="54">
        <v>1</v>
      </c>
      <c r="I839" s="54">
        <v>0</v>
      </c>
      <c r="J839" s="54">
        <v>0</v>
      </c>
      <c r="K839" s="54">
        <v>0</v>
      </c>
      <c r="L839" s="54">
        <v>3</v>
      </c>
      <c r="M839" s="54">
        <v>0</v>
      </c>
      <c r="N839" s="54">
        <v>0</v>
      </c>
      <c r="O839" s="54">
        <v>0</v>
      </c>
      <c r="P839" s="54">
        <v>0</v>
      </c>
      <c r="Q839" s="54">
        <v>0</v>
      </c>
      <c r="R839" s="54">
        <v>0</v>
      </c>
      <c r="S839" s="54">
        <v>12</v>
      </c>
    </row>
    <row r="840" spans="1:19" x14ac:dyDescent="0.25">
      <c r="B840" s="54" t="s">
        <v>19</v>
      </c>
      <c r="C840" s="54">
        <v>0</v>
      </c>
      <c r="D840" s="54">
        <v>0</v>
      </c>
      <c r="E840" s="54">
        <v>0</v>
      </c>
      <c r="F840" s="54">
        <v>0</v>
      </c>
      <c r="G840" s="54">
        <v>1</v>
      </c>
      <c r="H840" s="54">
        <v>7</v>
      </c>
      <c r="I840" s="54">
        <v>1</v>
      </c>
      <c r="J840" s="54">
        <v>0</v>
      </c>
      <c r="K840" s="54">
        <v>0</v>
      </c>
      <c r="L840" s="54">
        <v>0</v>
      </c>
      <c r="M840" s="54">
        <v>3</v>
      </c>
      <c r="N840" s="54">
        <v>0</v>
      </c>
      <c r="O840" s="54">
        <v>0</v>
      </c>
      <c r="P840" s="54">
        <v>0</v>
      </c>
      <c r="Q840" s="54">
        <v>0</v>
      </c>
      <c r="R840" s="54">
        <v>0</v>
      </c>
      <c r="S840" s="54">
        <v>12</v>
      </c>
    </row>
    <row r="841" spans="1:19" x14ac:dyDescent="0.25">
      <c r="B841" s="54" t="s">
        <v>20</v>
      </c>
      <c r="C841" s="54">
        <v>0</v>
      </c>
      <c r="D841" s="54">
        <v>0</v>
      </c>
      <c r="E841" s="54">
        <v>0</v>
      </c>
      <c r="F841" s="54">
        <v>0</v>
      </c>
      <c r="G841" s="54">
        <v>0</v>
      </c>
      <c r="H841" s="54">
        <v>2</v>
      </c>
      <c r="I841" s="54">
        <v>5</v>
      </c>
      <c r="J841" s="54">
        <v>2</v>
      </c>
      <c r="K841" s="54">
        <v>0</v>
      </c>
      <c r="L841" s="54">
        <v>3</v>
      </c>
      <c r="M841" s="54">
        <v>0</v>
      </c>
      <c r="N841" s="54">
        <v>0</v>
      </c>
      <c r="O841" s="54">
        <v>0</v>
      </c>
      <c r="P841" s="54">
        <v>0</v>
      </c>
      <c r="Q841" s="54">
        <v>0</v>
      </c>
      <c r="R841" s="54">
        <v>0</v>
      </c>
      <c r="S841" s="54">
        <v>12</v>
      </c>
    </row>
    <row r="842" spans="1:19" x14ac:dyDescent="0.25">
      <c r="B842" s="54" t="s">
        <v>21</v>
      </c>
      <c r="C842" s="54">
        <v>0</v>
      </c>
      <c r="D842" s="54">
        <v>0</v>
      </c>
      <c r="E842" s="54">
        <v>0</v>
      </c>
      <c r="F842" s="54">
        <v>0</v>
      </c>
      <c r="G842" s="54">
        <v>1</v>
      </c>
      <c r="H842" s="54">
        <v>1</v>
      </c>
      <c r="I842" s="54">
        <v>2</v>
      </c>
      <c r="J842" s="54">
        <v>3</v>
      </c>
      <c r="K842" s="54">
        <v>2</v>
      </c>
      <c r="L842" s="54">
        <v>0</v>
      </c>
      <c r="M842" s="54">
        <v>3</v>
      </c>
      <c r="N842" s="54">
        <v>0</v>
      </c>
      <c r="O842" s="54">
        <v>0</v>
      </c>
      <c r="P842" s="54">
        <v>0</v>
      </c>
      <c r="Q842" s="54">
        <v>0</v>
      </c>
      <c r="R842" s="54">
        <v>0</v>
      </c>
      <c r="S842" s="54">
        <v>12</v>
      </c>
    </row>
    <row r="843" spans="1:19" x14ac:dyDescent="0.25">
      <c r="B843" s="54" t="s">
        <v>22</v>
      </c>
      <c r="C843" s="54">
        <v>0</v>
      </c>
      <c r="D843" s="54">
        <v>0</v>
      </c>
      <c r="E843" s="54">
        <v>0</v>
      </c>
      <c r="F843" s="54">
        <v>1</v>
      </c>
      <c r="G843" s="54">
        <v>0</v>
      </c>
      <c r="H843" s="54">
        <v>2</v>
      </c>
      <c r="I843" s="54">
        <v>6</v>
      </c>
      <c r="J843" s="54">
        <v>0</v>
      </c>
      <c r="K843" s="54">
        <v>1</v>
      </c>
      <c r="L843" s="54">
        <v>2</v>
      </c>
      <c r="M843" s="54">
        <v>0</v>
      </c>
      <c r="N843" s="54">
        <v>0</v>
      </c>
      <c r="O843" s="54">
        <v>0</v>
      </c>
      <c r="P843" s="54">
        <v>0</v>
      </c>
      <c r="Q843" s="54">
        <v>0</v>
      </c>
      <c r="R843" s="54">
        <v>0</v>
      </c>
      <c r="S843" s="54">
        <v>12</v>
      </c>
    </row>
    <row r="844" spans="1:19" x14ac:dyDescent="0.25">
      <c r="B844" s="54" t="s">
        <v>96</v>
      </c>
      <c r="C844" s="54">
        <v>0</v>
      </c>
      <c r="D844" s="54">
        <v>0</v>
      </c>
      <c r="E844" s="54">
        <v>0</v>
      </c>
      <c r="F844" s="54">
        <v>0</v>
      </c>
      <c r="G844" s="54">
        <v>0</v>
      </c>
      <c r="H844" s="54">
        <v>1</v>
      </c>
      <c r="I844" s="54">
        <v>2</v>
      </c>
      <c r="J844" s="54">
        <v>4</v>
      </c>
      <c r="K844" s="54">
        <v>1</v>
      </c>
      <c r="L844" s="54">
        <v>0</v>
      </c>
      <c r="M844" s="54">
        <v>0</v>
      </c>
      <c r="N844" s="54">
        <v>1</v>
      </c>
      <c r="O844" s="54">
        <v>2</v>
      </c>
      <c r="P844" s="54">
        <v>0</v>
      </c>
      <c r="Q844" s="54">
        <v>0</v>
      </c>
      <c r="R844" s="54">
        <v>0</v>
      </c>
      <c r="S844" s="54">
        <v>11</v>
      </c>
    </row>
    <row r="845" spans="1:19" x14ac:dyDescent="0.25">
      <c r="B845" s="54" t="s">
        <v>90</v>
      </c>
      <c r="C845" s="54">
        <v>0</v>
      </c>
      <c r="D845" s="54">
        <v>0</v>
      </c>
      <c r="E845" s="54">
        <v>0</v>
      </c>
      <c r="F845" s="54">
        <v>0</v>
      </c>
      <c r="G845" s="54">
        <v>0</v>
      </c>
      <c r="H845" s="54">
        <v>0</v>
      </c>
      <c r="I845" s="54">
        <v>0</v>
      </c>
      <c r="J845" s="54">
        <v>0</v>
      </c>
      <c r="K845" s="54">
        <v>1</v>
      </c>
      <c r="L845" s="54">
        <v>0</v>
      </c>
      <c r="M845" s="54">
        <v>1</v>
      </c>
      <c r="N845" s="54">
        <v>5</v>
      </c>
      <c r="O845" s="54">
        <v>5</v>
      </c>
      <c r="P845" s="54">
        <v>0</v>
      </c>
      <c r="Q845" s="54">
        <v>0</v>
      </c>
      <c r="R845" s="54">
        <v>0</v>
      </c>
      <c r="S845" s="54">
        <v>12</v>
      </c>
    </row>
    <row r="846" spans="1:19" x14ac:dyDescent="0.25">
      <c r="B846" s="54" t="s">
        <v>177</v>
      </c>
      <c r="C846" s="54">
        <v>0</v>
      </c>
      <c r="D846" s="54">
        <v>0</v>
      </c>
      <c r="E846" s="54">
        <v>0</v>
      </c>
      <c r="F846" s="54">
        <v>0</v>
      </c>
      <c r="G846" s="54">
        <v>0</v>
      </c>
      <c r="H846" s="54">
        <v>0</v>
      </c>
      <c r="I846" s="54">
        <v>0</v>
      </c>
      <c r="J846" s="54">
        <v>0</v>
      </c>
      <c r="K846" s="54">
        <v>0</v>
      </c>
      <c r="L846" s="54">
        <v>1</v>
      </c>
      <c r="M846" s="54">
        <v>11</v>
      </c>
      <c r="N846" s="54">
        <v>0</v>
      </c>
      <c r="O846" s="54">
        <v>0</v>
      </c>
      <c r="P846" s="54">
        <v>0</v>
      </c>
      <c r="Q846" s="54">
        <v>0</v>
      </c>
      <c r="R846" s="54">
        <v>0</v>
      </c>
      <c r="S846" s="54">
        <v>12</v>
      </c>
    </row>
    <row r="848" spans="1:19" x14ac:dyDescent="0.25">
      <c r="A848" t="s">
        <v>145</v>
      </c>
    </row>
    <row r="849" spans="2:19" x14ac:dyDescent="0.25">
      <c r="B849" s="54" t="s">
        <v>0</v>
      </c>
      <c r="C849" s="54">
        <v>1.5625E-2</v>
      </c>
      <c r="D849" s="54">
        <v>3.125E-2</v>
      </c>
      <c r="E849" s="54">
        <v>6.25E-2</v>
      </c>
      <c r="F849" s="54">
        <v>0.125</v>
      </c>
      <c r="G849" s="54">
        <v>0.25</v>
      </c>
      <c r="H849" s="54">
        <v>0.5</v>
      </c>
      <c r="I849" s="54">
        <v>1</v>
      </c>
      <c r="J849" s="54">
        <v>2</v>
      </c>
      <c r="K849" s="54">
        <v>4</v>
      </c>
      <c r="L849" s="54">
        <v>8</v>
      </c>
      <c r="M849" s="54">
        <v>16</v>
      </c>
      <c r="N849" s="54">
        <v>32</v>
      </c>
      <c r="O849" s="54">
        <v>64</v>
      </c>
      <c r="P849" s="54">
        <v>128</v>
      </c>
      <c r="Q849" s="54">
        <v>256</v>
      </c>
      <c r="R849" s="54">
        <v>512</v>
      </c>
      <c r="S849" s="54" t="s">
        <v>1</v>
      </c>
    </row>
    <row r="850" spans="2:19" x14ac:dyDescent="0.25">
      <c r="B850" s="54" t="s">
        <v>2</v>
      </c>
      <c r="C850" s="54">
        <v>0</v>
      </c>
      <c r="D850" s="54">
        <v>0</v>
      </c>
      <c r="E850" s="54">
        <v>0</v>
      </c>
      <c r="F850" s="54">
        <v>0</v>
      </c>
      <c r="G850" s="54">
        <v>0</v>
      </c>
      <c r="H850" s="54">
        <v>0</v>
      </c>
      <c r="I850" s="54">
        <v>0</v>
      </c>
      <c r="J850" s="54">
        <v>0</v>
      </c>
      <c r="K850" s="54">
        <v>0</v>
      </c>
      <c r="L850" s="54">
        <v>0</v>
      </c>
      <c r="M850" s="54">
        <v>5</v>
      </c>
      <c r="N850" s="54">
        <v>6</v>
      </c>
      <c r="O850" s="54">
        <v>12</v>
      </c>
      <c r="P850" s="54">
        <v>0</v>
      </c>
      <c r="Q850" s="54">
        <v>0</v>
      </c>
      <c r="R850" s="54">
        <v>0</v>
      </c>
      <c r="S850" s="54">
        <v>23</v>
      </c>
    </row>
    <row r="851" spans="2:19" x14ac:dyDescent="0.25">
      <c r="B851" s="54" t="s">
        <v>3</v>
      </c>
      <c r="C851" s="54">
        <v>0</v>
      </c>
      <c r="D851" s="54">
        <v>0</v>
      </c>
      <c r="E851" s="54">
        <v>0</v>
      </c>
      <c r="F851" s="54">
        <v>0</v>
      </c>
      <c r="G851" s="54">
        <v>0</v>
      </c>
      <c r="H851" s="54">
        <v>2</v>
      </c>
      <c r="I851" s="54">
        <v>9</v>
      </c>
      <c r="J851" s="54">
        <v>3</v>
      </c>
      <c r="K851" s="54">
        <v>5</v>
      </c>
      <c r="L851" s="54">
        <v>2</v>
      </c>
      <c r="M851" s="54">
        <v>0</v>
      </c>
      <c r="N851" s="54">
        <v>1</v>
      </c>
      <c r="O851" s="54">
        <v>1</v>
      </c>
      <c r="P851" s="54">
        <v>0</v>
      </c>
      <c r="Q851" s="54">
        <v>0</v>
      </c>
      <c r="R851" s="54">
        <v>0</v>
      </c>
      <c r="S851" s="54">
        <v>23</v>
      </c>
    </row>
    <row r="852" spans="2:19" x14ac:dyDescent="0.25">
      <c r="B852" s="54" t="s">
        <v>4</v>
      </c>
      <c r="C852" s="54">
        <v>0</v>
      </c>
      <c r="D852" s="54">
        <v>0</v>
      </c>
      <c r="E852" s="54">
        <v>0</v>
      </c>
      <c r="F852" s="54">
        <v>0</v>
      </c>
      <c r="G852" s="54">
        <v>0</v>
      </c>
      <c r="H852" s="54">
        <v>0</v>
      </c>
      <c r="I852" s="54">
        <v>0</v>
      </c>
      <c r="J852" s="54">
        <v>5</v>
      </c>
      <c r="K852" s="54">
        <v>7</v>
      </c>
      <c r="L852" s="54">
        <v>5</v>
      </c>
      <c r="M852" s="54">
        <v>3</v>
      </c>
      <c r="N852" s="54">
        <v>2</v>
      </c>
      <c r="O852" s="54">
        <v>0</v>
      </c>
      <c r="P852" s="54">
        <v>1</v>
      </c>
      <c r="Q852" s="54">
        <v>0</v>
      </c>
      <c r="R852" s="54">
        <v>0</v>
      </c>
      <c r="S852" s="54">
        <v>23</v>
      </c>
    </row>
    <row r="853" spans="2:19" x14ac:dyDescent="0.25">
      <c r="B853" s="54" t="s">
        <v>5</v>
      </c>
      <c r="C853" s="54">
        <v>0</v>
      </c>
      <c r="D853" s="54">
        <v>0</v>
      </c>
      <c r="E853" s="54">
        <v>0</v>
      </c>
      <c r="F853" s="54">
        <v>0</v>
      </c>
      <c r="G853" s="54">
        <v>1</v>
      </c>
      <c r="H853" s="54">
        <v>0</v>
      </c>
      <c r="I853" s="54">
        <v>12</v>
      </c>
      <c r="J853" s="54">
        <v>6</v>
      </c>
      <c r="K853" s="54">
        <v>2</v>
      </c>
      <c r="L853" s="54">
        <v>2</v>
      </c>
      <c r="M853" s="54">
        <v>0</v>
      </c>
      <c r="N853" s="54">
        <v>0</v>
      </c>
      <c r="O853" s="54">
        <v>0</v>
      </c>
      <c r="P853" s="54">
        <v>0</v>
      </c>
      <c r="Q853" s="54">
        <v>0</v>
      </c>
      <c r="R853" s="54">
        <v>0</v>
      </c>
      <c r="S853" s="54">
        <v>23</v>
      </c>
    </row>
    <row r="854" spans="2:19" x14ac:dyDescent="0.25">
      <c r="B854" s="54" t="s">
        <v>6</v>
      </c>
      <c r="C854" s="54">
        <v>0</v>
      </c>
      <c r="D854" s="54">
        <v>0</v>
      </c>
      <c r="E854" s="54">
        <v>0</v>
      </c>
      <c r="F854" s="54">
        <v>22</v>
      </c>
      <c r="G854" s="54">
        <v>0</v>
      </c>
      <c r="H854" s="54">
        <v>1</v>
      </c>
      <c r="I854" s="54">
        <v>0</v>
      </c>
      <c r="J854" s="54">
        <v>0</v>
      </c>
      <c r="K854" s="54">
        <v>0</v>
      </c>
      <c r="L854" s="54">
        <v>0</v>
      </c>
      <c r="M854" s="54">
        <v>0</v>
      </c>
      <c r="N854" s="54">
        <v>0</v>
      </c>
      <c r="O854" s="54">
        <v>0</v>
      </c>
      <c r="P854" s="54">
        <v>0</v>
      </c>
      <c r="Q854" s="54">
        <v>0</v>
      </c>
      <c r="R854" s="54">
        <v>0</v>
      </c>
      <c r="S854" s="54">
        <v>23</v>
      </c>
    </row>
    <row r="855" spans="2:19" x14ac:dyDescent="0.25">
      <c r="B855" s="54" t="s">
        <v>7</v>
      </c>
      <c r="C855" s="54">
        <v>0</v>
      </c>
      <c r="D855" s="54">
        <v>17</v>
      </c>
      <c r="E855" s="54">
        <v>0</v>
      </c>
      <c r="F855" s="54">
        <v>5</v>
      </c>
      <c r="G855" s="54">
        <v>1</v>
      </c>
      <c r="H855" s="54">
        <v>0</v>
      </c>
      <c r="I855" s="54">
        <v>0</v>
      </c>
      <c r="J855" s="54">
        <v>0</v>
      </c>
      <c r="K855" s="54">
        <v>0</v>
      </c>
      <c r="L855" s="54">
        <v>0</v>
      </c>
      <c r="M855" s="54">
        <v>0</v>
      </c>
      <c r="N855" s="54">
        <v>0</v>
      </c>
      <c r="O855" s="54">
        <v>0</v>
      </c>
      <c r="P855" s="54">
        <v>0</v>
      </c>
      <c r="Q855" s="54">
        <v>0</v>
      </c>
      <c r="R855" s="54">
        <v>0</v>
      </c>
      <c r="S855" s="54">
        <v>23</v>
      </c>
    </row>
    <row r="856" spans="2:19" x14ac:dyDescent="0.25">
      <c r="B856" s="54" t="s">
        <v>8</v>
      </c>
      <c r="C856" s="54">
        <v>0</v>
      </c>
      <c r="D856" s="54">
        <v>0</v>
      </c>
      <c r="E856" s="54">
        <v>0</v>
      </c>
      <c r="F856" s="54">
        <v>19</v>
      </c>
      <c r="G856" s="54">
        <v>0</v>
      </c>
      <c r="H856" s="54">
        <v>3</v>
      </c>
      <c r="I856" s="54">
        <v>1</v>
      </c>
      <c r="J856" s="54">
        <v>0</v>
      </c>
      <c r="K856" s="54">
        <v>0</v>
      </c>
      <c r="L856" s="54">
        <v>0</v>
      </c>
      <c r="M856" s="54">
        <v>0</v>
      </c>
      <c r="N856" s="54">
        <v>0</v>
      </c>
      <c r="O856" s="54">
        <v>0</v>
      </c>
      <c r="P856" s="54">
        <v>0</v>
      </c>
      <c r="Q856" s="54">
        <v>0</v>
      </c>
      <c r="R856" s="54">
        <v>0</v>
      </c>
      <c r="S856" s="54">
        <v>23</v>
      </c>
    </row>
    <row r="857" spans="2:19" x14ac:dyDescent="0.25">
      <c r="B857" s="54" t="s">
        <v>9</v>
      </c>
      <c r="C857" s="54">
        <v>0</v>
      </c>
      <c r="D857" s="54">
        <v>0</v>
      </c>
      <c r="E857" s="54">
        <v>0</v>
      </c>
      <c r="F857" s="54">
        <v>0</v>
      </c>
      <c r="G857" s="54">
        <v>0</v>
      </c>
      <c r="H857" s="54">
        <v>1</v>
      </c>
      <c r="I857" s="54">
        <v>6</v>
      </c>
      <c r="J857" s="54">
        <v>5</v>
      </c>
      <c r="K857" s="54">
        <v>6</v>
      </c>
      <c r="L857" s="54">
        <v>3</v>
      </c>
      <c r="M857" s="54">
        <v>1</v>
      </c>
      <c r="N857" s="54">
        <v>1</v>
      </c>
      <c r="O857" s="54">
        <v>0</v>
      </c>
      <c r="P857" s="54">
        <v>0</v>
      </c>
      <c r="Q857" s="54">
        <v>0</v>
      </c>
      <c r="R857" s="54">
        <v>0</v>
      </c>
      <c r="S857" s="54">
        <v>23</v>
      </c>
    </row>
    <row r="858" spans="2:19" x14ac:dyDescent="0.25">
      <c r="B858" s="54" t="s">
        <v>10</v>
      </c>
      <c r="C858" s="54">
        <v>0</v>
      </c>
      <c r="D858" s="54">
        <v>0</v>
      </c>
      <c r="E858" s="54">
        <v>5</v>
      </c>
      <c r="F858" s="54">
        <v>0</v>
      </c>
      <c r="G858" s="54">
        <v>12</v>
      </c>
      <c r="H858" s="54">
        <v>1</v>
      </c>
      <c r="I858" s="54">
        <v>3</v>
      </c>
      <c r="J858" s="54">
        <v>2</v>
      </c>
      <c r="K858" s="54">
        <v>0</v>
      </c>
      <c r="L858" s="54">
        <v>0</v>
      </c>
      <c r="M858" s="54">
        <v>0</v>
      </c>
      <c r="N858" s="54">
        <v>0</v>
      </c>
      <c r="O858" s="54">
        <v>0</v>
      </c>
      <c r="P858" s="54">
        <v>0</v>
      </c>
      <c r="Q858" s="54">
        <v>0</v>
      </c>
      <c r="R858" s="54">
        <v>0</v>
      </c>
      <c r="S858" s="54">
        <v>23</v>
      </c>
    </row>
    <row r="859" spans="2:19" x14ac:dyDescent="0.25">
      <c r="B859" s="54" t="s">
        <v>11</v>
      </c>
      <c r="C859" s="54">
        <v>0</v>
      </c>
      <c r="D859" s="54">
        <v>0</v>
      </c>
      <c r="E859" s="54">
        <v>23</v>
      </c>
      <c r="F859" s="54">
        <v>0</v>
      </c>
      <c r="G859" s="54">
        <v>0</v>
      </c>
      <c r="H859" s="54">
        <v>0</v>
      </c>
      <c r="I859" s="54">
        <v>0</v>
      </c>
      <c r="J859" s="54">
        <v>0</v>
      </c>
      <c r="K859" s="54">
        <v>0</v>
      </c>
      <c r="L859" s="54">
        <v>0</v>
      </c>
      <c r="M859" s="54">
        <v>0</v>
      </c>
      <c r="N859" s="54">
        <v>0</v>
      </c>
      <c r="O859" s="54">
        <v>0</v>
      </c>
      <c r="P859" s="54">
        <v>0</v>
      </c>
      <c r="Q859" s="54">
        <v>0</v>
      </c>
      <c r="R859" s="54">
        <v>0</v>
      </c>
      <c r="S859" s="54">
        <v>23</v>
      </c>
    </row>
    <row r="860" spans="2:19" x14ac:dyDescent="0.25">
      <c r="B860" s="54" t="s">
        <v>12</v>
      </c>
      <c r="C860" s="54">
        <v>0</v>
      </c>
      <c r="D860" s="54">
        <v>1</v>
      </c>
      <c r="E860" s="54">
        <v>0</v>
      </c>
      <c r="F860" s="54">
        <v>0</v>
      </c>
      <c r="G860" s="54">
        <v>13</v>
      </c>
      <c r="H860" s="54">
        <v>6</v>
      </c>
      <c r="I860" s="54">
        <v>1</v>
      </c>
      <c r="J860" s="54">
        <v>0</v>
      </c>
      <c r="K860" s="54">
        <v>0</v>
      </c>
      <c r="L860" s="54">
        <v>0</v>
      </c>
      <c r="M860" s="54">
        <v>1</v>
      </c>
      <c r="N860" s="54">
        <v>0</v>
      </c>
      <c r="O860" s="54">
        <v>0</v>
      </c>
      <c r="P860" s="54">
        <v>0</v>
      </c>
      <c r="Q860" s="54">
        <v>0</v>
      </c>
      <c r="R860" s="54">
        <v>0</v>
      </c>
      <c r="S860" s="54">
        <v>22</v>
      </c>
    </row>
    <row r="861" spans="2:19" x14ac:dyDescent="0.25">
      <c r="B861" s="54" t="s">
        <v>13</v>
      </c>
      <c r="C861" s="54">
        <v>0</v>
      </c>
      <c r="D861" s="54">
        <v>0</v>
      </c>
      <c r="E861" s="54">
        <v>0</v>
      </c>
      <c r="F861" s="54">
        <v>0</v>
      </c>
      <c r="G861" s="54">
        <v>7</v>
      </c>
      <c r="H861" s="54">
        <v>0</v>
      </c>
      <c r="I861" s="54">
        <v>13</v>
      </c>
      <c r="J861" s="54">
        <v>2</v>
      </c>
      <c r="K861" s="54">
        <v>0</v>
      </c>
      <c r="L861" s="54">
        <v>0</v>
      </c>
      <c r="M861" s="54">
        <v>0</v>
      </c>
      <c r="N861" s="54">
        <v>0</v>
      </c>
      <c r="O861" s="54">
        <v>0</v>
      </c>
      <c r="P861" s="54">
        <v>0</v>
      </c>
      <c r="Q861" s="54">
        <v>0</v>
      </c>
      <c r="R861" s="54">
        <v>0</v>
      </c>
      <c r="S861" s="54">
        <v>22</v>
      </c>
    </row>
    <row r="862" spans="2:19" x14ac:dyDescent="0.25">
      <c r="B862" s="54" t="s">
        <v>14</v>
      </c>
      <c r="C862" s="54">
        <v>0</v>
      </c>
      <c r="D862" s="54">
        <v>0</v>
      </c>
      <c r="E862" s="54">
        <v>6</v>
      </c>
      <c r="F862" s="54">
        <v>0</v>
      </c>
      <c r="G862" s="54">
        <v>15</v>
      </c>
      <c r="H862" s="54">
        <v>0</v>
      </c>
      <c r="I862" s="54">
        <v>1</v>
      </c>
      <c r="J862" s="54">
        <v>0</v>
      </c>
      <c r="K862" s="54">
        <v>0</v>
      </c>
      <c r="L862" s="54">
        <v>0</v>
      </c>
      <c r="M862" s="54">
        <v>0</v>
      </c>
      <c r="N862" s="54">
        <v>0</v>
      </c>
      <c r="O862" s="54">
        <v>0</v>
      </c>
      <c r="P862" s="54">
        <v>0</v>
      </c>
      <c r="Q862" s="54">
        <v>0</v>
      </c>
      <c r="R862" s="54">
        <v>0</v>
      </c>
      <c r="S862" s="54">
        <v>22</v>
      </c>
    </row>
    <row r="863" spans="2:19" x14ac:dyDescent="0.25">
      <c r="B863" s="54" t="s">
        <v>15</v>
      </c>
      <c r="C863" s="54">
        <v>0</v>
      </c>
      <c r="D863" s="54">
        <v>0</v>
      </c>
      <c r="E863" s="54">
        <v>1</v>
      </c>
      <c r="F863" s="54">
        <v>0</v>
      </c>
      <c r="G863" s="54">
        <v>19</v>
      </c>
      <c r="H863" s="54">
        <v>0</v>
      </c>
      <c r="I863" s="54">
        <v>1</v>
      </c>
      <c r="J863" s="54">
        <v>0</v>
      </c>
      <c r="K863" s="54">
        <v>1</v>
      </c>
      <c r="L863" s="54">
        <v>0</v>
      </c>
      <c r="M863" s="54">
        <v>0</v>
      </c>
      <c r="N863" s="54">
        <v>0</v>
      </c>
      <c r="O863" s="54">
        <v>0</v>
      </c>
      <c r="P863" s="54">
        <v>0</v>
      </c>
      <c r="Q863" s="54">
        <v>0</v>
      </c>
      <c r="R863" s="54">
        <v>0</v>
      </c>
      <c r="S863" s="54">
        <v>22</v>
      </c>
    </row>
    <row r="864" spans="2:19" x14ac:dyDescent="0.25">
      <c r="B864" s="54" t="s">
        <v>16</v>
      </c>
      <c r="C864" s="54">
        <v>0</v>
      </c>
      <c r="D864" s="54">
        <v>0</v>
      </c>
      <c r="E864" s="54">
        <v>0</v>
      </c>
      <c r="F864" s="54">
        <v>0</v>
      </c>
      <c r="G864" s="54">
        <v>0</v>
      </c>
      <c r="H864" s="54">
        <v>0</v>
      </c>
      <c r="I864" s="54">
        <v>0</v>
      </c>
      <c r="J864" s="54">
        <v>0</v>
      </c>
      <c r="K864" s="54">
        <v>0</v>
      </c>
      <c r="L864" s="54">
        <v>1</v>
      </c>
      <c r="M864" s="54">
        <v>5</v>
      </c>
      <c r="N864" s="54">
        <v>10</v>
      </c>
      <c r="O864" s="54">
        <v>7</v>
      </c>
      <c r="P864" s="54">
        <v>0</v>
      </c>
      <c r="Q864" s="54">
        <v>0</v>
      </c>
      <c r="R864" s="54">
        <v>0</v>
      </c>
      <c r="S864" s="54">
        <v>23</v>
      </c>
    </row>
    <row r="865" spans="1:54" x14ac:dyDescent="0.25">
      <c r="B865" s="54" t="s">
        <v>17</v>
      </c>
      <c r="C865" s="54">
        <v>0</v>
      </c>
      <c r="D865" s="54">
        <v>0</v>
      </c>
      <c r="E865" s="54">
        <v>18</v>
      </c>
      <c r="F865" s="54">
        <v>0</v>
      </c>
      <c r="G865" s="54">
        <v>1</v>
      </c>
      <c r="H865" s="54">
        <v>0</v>
      </c>
      <c r="I865" s="54">
        <v>0</v>
      </c>
      <c r="J865" s="54">
        <v>0</v>
      </c>
      <c r="K865" s="54">
        <v>0</v>
      </c>
      <c r="L865" s="54">
        <v>0</v>
      </c>
      <c r="M865" s="54">
        <v>1</v>
      </c>
      <c r="N865" s="54">
        <v>2</v>
      </c>
      <c r="O865" s="54">
        <v>0</v>
      </c>
      <c r="P865" s="54">
        <v>0</v>
      </c>
      <c r="Q865" s="54">
        <v>0</v>
      </c>
      <c r="R865" s="54">
        <v>0</v>
      </c>
      <c r="S865" s="54">
        <v>22</v>
      </c>
    </row>
    <row r="866" spans="1:54" x14ac:dyDescent="0.25">
      <c r="B866" s="54" t="s">
        <v>18</v>
      </c>
      <c r="C866" s="54">
        <v>0</v>
      </c>
      <c r="D866" s="54">
        <v>15</v>
      </c>
      <c r="E866" s="54">
        <v>4</v>
      </c>
      <c r="F866" s="54">
        <v>2</v>
      </c>
      <c r="G866" s="54">
        <v>0</v>
      </c>
      <c r="H866" s="54">
        <v>1</v>
      </c>
      <c r="I866" s="54">
        <v>0</v>
      </c>
      <c r="J866" s="54">
        <v>1</v>
      </c>
      <c r="K866" s="54">
        <v>0</v>
      </c>
      <c r="L866" s="54">
        <v>0</v>
      </c>
      <c r="M866" s="54">
        <v>0</v>
      </c>
      <c r="N866" s="54">
        <v>0</v>
      </c>
      <c r="O866" s="54">
        <v>0</v>
      </c>
      <c r="P866" s="54">
        <v>0</v>
      </c>
      <c r="Q866" s="54">
        <v>0</v>
      </c>
      <c r="R866" s="54">
        <v>0</v>
      </c>
      <c r="S866" s="54">
        <v>23</v>
      </c>
    </row>
    <row r="867" spans="1:54" x14ac:dyDescent="0.25">
      <c r="B867" s="54" t="s">
        <v>19</v>
      </c>
      <c r="C867" s="54">
        <v>0</v>
      </c>
      <c r="D867" s="54">
        <v>15</v>
      </c>
      <c r="E867" s="54">
        <v>0</v>
      </c>
      <c r="F867" s="54">
        <v>4</v>
      </c>
      <c r="G867" s="54">
        <v>2</v>
      </c>
      <c r="H867" s="54">
        <v>1</v>
      </c>
      <c r="I867" s="54">
        <v>0</v>
      </c>
      <c r="J867" s="54">
        <v>1</v>
      </c>
      <c r="K867" s="54">
        <v>0</v>
      </c>
      <c r="L867" s="54">
        <v>0</v>
      </c>
      <c r="M867" s="54">
        <v>0</v>
      </c>
      <c r="N867" s="54">
        <v>0</v>
      </c>
      <c r="O867" s="54">
        <v>0</v>
      </c>
      <c r="P867" s="54">
        <v>0</v>
      </c>
      <c r="Q867" s="54">
        <v>0</v>
      </c>
      <c r="R867" s="54">
        <v>0</v>
      </c>
      <c r="S867" s="54">
        <v>23</v>
      </c>
    </row>
    <row r="868" spans="1:54" x14ac:dyDescent="0.25">
      <c r="B868" s="54" t="s">
        <v>20</v>
      </c>
      <c r="C868" s="54">
        <v>0</v>
      </c>
      <c r="D868" s="54">
        <v>0</v>
      </c>
      <c r="E868" s="54">
        <v>4</v>
      </c>
      <c r="F868" s="54">
        <v>13</v>
      </c>
      <c r="G868" s="54">
        <v>2</v>
      </c>
      <c r="H868" s="54">
        <v>2</v>
      </c>
      <c r="I868" s="54">
        <v>1</v>
      </c>
      <c r="J868" s="54">
        <v>0</v>
      </c>
      <c r="K868" s="54">
        <v>1</v>
      </c>
      <c r="L868" s="54">
        <v>0</v>
      </c>
      <c r="M868" s="54">
        <v>0</v>
      </c>
      <c r="N868" s="54">
        <v>0</v>
      </c>
      <c r="O868" s="54">
        <v>0</v>
      </c>
      <c r="P868" s="54">
        <v>0</v>
      </c>
      <c r="Q868" s="54">
        <v>0</v>
      </c>
      <c r="R868" s="54">
        <v>0</v>
      </c>
      <c r="S868" s="54">
        <v>23</v>
      </c>
    </row>
    <row r="869" spans="1:54" x14ac:dyDescent="0.25">
      <c r="B869" s="54" t="s">
        <v>21</v>
      </c>
      <c r="C869" s="54">
        <v>0</v>
      </c>
      <c r="D869" s="54">
        <v>0</v>
      </c>
      <c r="E869" s="54">
        <v>0</v>
      </c>
      <c r="F869" s="54">
        <v>0</v>
      </c>
      <c r="G869" s="54">
        <v>0</v>
      </c>
      <c r="H869" s="54">
        <v>3</v>
      </c>
      <c r="I869" s="54">
        <v>12</v>
      </c>
      <c r="J869" s="54">
        <v>2</v>
      </c>
      <c r="K869" s="54">
        <v>2</v>
      </c>
      <c r="L869" s="54">
        <v>2</v>
      </c>
      <c r="M869" s="54">
        <v>2</v>
      </c>
      <c r="N869" s="54">
        <v>0</v>
      </c>
      <c r="O869" s="54">
        <v>0</v>
      </c>
      <c r="P869" s="54">
        <v>0</v>
      </c>
      <c r="Q869" s="54">
        <v>0</v>
      </c>
      <c r="R869" s="54">
        <v>0</v>
      </c>
      <c r="S869" s="54">
        <v>23</v>
      </c>
    </row>
    <row r="870" spans="1:54" x14ac:dyDescent="0.25">
      <c r="B870" s="54" t="s">
        <v>22</v>
      </c>
      <c r="C870" s="54">
        <v>0</v>
      </c>
      <c r="D870" s="54">
        <v>1</v>
      </c>
      <c r="E870" s="54">
        <v>0</v>
      </c>
      <c r="F870" s="54">
        <v>12</v>
      </c>
      <c r="G870" s="54">
        <v>6</v>
      </c>
      <c r="H870" s="54">
        <v>2</v>
      </c>
      <c r="I870" s="54">
        <v>1</v>
      </c>
      <c r="J870" s="54">
        <v>1</v>
      </c>
      <c r="K870" s="54">
        <v>0</v>
      </c>
      <c r="L870" s="54">
        <v>0</v>
      </c>
      <c r="M870" s="54">
        <v>0</v>
      </c>
      <c r="N870" s="54">
        <v>0</v>
      </c>
      <c r="O870" s="54">
        <v>0</v>
      </c>
      <c r="P870" s="54">
        <v>0</v>
      </c>
      <c r="Q870" s="54">
        <v>0</v>
      </c>
      <c r="R870" s="54">
        <v>0</v>
      </c>
      <c r="S870" s="54">
        <v>23</v>
      </c>
    </row>
    <row r="871" spans="1:54" x14ac:dyDescent="0.25">
      <c r="B871" s="54" t="s">
        <v>90</v>
      </c>
      <c r="C871" s="54">
        <v>0</v>
      </c>
      <c r="D871" s="54">
        <v>0</v>
      </c>
      <c r="E871" s="54">
        <v>0</v>
      </c>
      <c r="F871" s="54">
        <v>0</v>
      </c>
      <c r="G871" s="54">
        <v>0</v>
      </c>
      <c r="H871" s="54">
        <v>0</v>
      </c>
      <c r="I871" s="54">
        <v>0</v>
      </c>
      <c r="J871" s="54">
        <v>1</v>
      </c>
      <c r="K871" s="54">
        <v>19</v>
      </c>
      <c r="L871" s="54">
        <v>3</v>
      </c>
      <c r="M871" s="54">
        <v>0</v>
      </c>
      <c r="N871" s="54">
        <v>0</v>
      </c>
      <c r="O871" s="54">
        <v>0</v>
      </c>
      <c r="P871" s="54">
        <v>0</v>
      </c>
      <c r="Q871" s="54">
        <v>0</v>
      </c>
      <c r="R871" s="54">
        <v>0</v>
      </c>
      <c r="S871" s="54">
        <v>23</v>
      </c>
    </row>
    <row r="872" spans="1:54" x14ac:dyDescent="0.25">
      <c r="B872" s="54" t="s">
        <v>177</v>
      </c>
      <c r="C872" s="54">
        <v>0</v>
      </c>
      <c r="D872" s="54">
        <v>0</v>
      </c>
      <c r="E872" s="54">
        <v>0</v>
      </c>
      <c r="F872" s="54">
        <v>0</v>
      </c>
      <c r="G872" s="54">
        <v>1</v>
      </c>
      <c r="H872" s="54">
        <v>1</v>
      </c>
      <c r="I872" s="54">
        <v>1</v>
      </c>
      <c r="J872" s="54">
        <v>0</v>
      </c>
      <c r="K872" s="54">
        <v>0</v>
      </c>
      <c r="L872" s="54">
        <v>2</v>
      </c>
      <c r="M872" s="54">
        <v>17</v>
      </c>
      <c r="N872" s="54">
        <v>0</v>
      </c>
      <c r="O872" s="54">
        <v>0</v>
      </c>
      <c r="P872" s="54">
        <v>0</v>
      </c>
      <c r="Q872" s="54">
        <v>0</v>
      </c>
      <c r="R872" s="54">
        <v>0</v>
      </c>
      <c r="S872" s="54">
        <v>22</v>
      </c>
    </row>
    <row r="873" spans="1:54" x14ac:dyDescent="0.25">
      <c r="B873" s="54" t="s">
        <v>96</v>
      </c>
      <c r="C873" s="54">
        <v>0</v>
      </c>
      <c r="D873" s="54">
        <v>0</v>
      </c>
      <c r="E873" s="54">
        <v>0</v>
      </c>
      <c r="F873" s="54">
        <v>20</v>
      </c>
      <c r="G873" s="54">
        <v>0</v>
      </c>
      <c r="H873" s="54">
        <v>2</v>
      </c>
      <c r="I873" s="54">
        <v>1</v>
      </c>
      <c r="J873" s="54">
        <v>0</v>
      </c>
      <c r="K873" s="54">
        <v>0</v>
      </c>
      <c r="L873" s="54">
        <v>0</v>
      </c>
      <c r="M873" s="54">
        <v>0</v>
      </c>
      <c r="N873" s="54">
        <v>0</v>
      </c>
      <c r="O873" s="54">
        <v>0</v>
      </c>
      <c r="P873" s="54">
        <v>0</v>
      </c>
      <c r="Q873" s="54">
        <v>0</v>
      </c>
      <c r="R873" s="54">
        <v>0</v>
      </c>
      <c r="S873" s="54">
        <v>23</v>
      </c>
    </row>
    <row r="874" spans="1:54" s="54" customFormat="1" x14ac:dyDescent="0.25">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row>
    <row r="875" spans="1:54" x14ac:dyDescent="0.25">
      <c r="A875" t="s">
        <v>146</v>
      </c>
    </row>
    <row r="876" spans="1:54" x14ac:dyDescent="0.25">
      <c r="B876" s="54" t="s">
        <v>0</v>
      </c>
      <c r="C876" s="54">
        <v>1.5625E-2</v>
      </c>
      <c r="D876" s="54">
        <v>3.125E-2</v>
      </c>
      <c r="E876" s="54">
        <v>6.25E-2</v>
      </c>
      <c r="F876" s="54">
        <v>0.125</v>
      </c>
      <c r="G876" s="54">
        <v>0.25</v>
      </c>
      <c r="H876" s="54">
        <v>0.5</v>
      </c>
      <c r="I876" s="54">
        <v>1</v>
      </c>
      <c r="J876" s="54">
        <v>2</v>
      </c>
      <c r="K876" s="54">
        <v>4</v>
      </c>
      <c r="L876" s="54">
        <v>8</v>
      </c>
      <c r="M876" s="54">
        <v>16</v>
      </c>
      <c r="N876" s="54">
        <v>32</v>
      </c>
      <c r="O876" s="54">
        <v>64</v>
      </c>
      <c r="P876" s="54">
        <v>128</v>
      </c>
      <c r="Q876" s="54">
        <v>256</v>
      </c>
      <c r="R876" s="54">
        <v>512</v>
      </c>
      <c r="S876" s="54" t="s">
        <v>1</v>
      </c>
    </row>
    <row r="877" spans="1:54" x14ac:dyDescent="0.25">
      <c r="B877" s="54" t="s">
        <v>2</v>
      </c>
      <c r="C877" s="54">
        <v>0</v>
      </c>
      <c r="D877" s="54">
        <v>0</v>
      </c>
      <c r="E877" s="54">
        <v>0</v>
      </c>
      <c r="F877" s="54">
        <v>0</v>
      </c>
      <c r="G877" s="54">
        <v>0</v>
      </c>
      <c r="H877" s="54">
        <v>0</v>
      </c>
      <c r="I877" s="54">
        <v>0</v>
      </c>
      <c r="J877" s="54">
        <v>0</v>
      </c>
      <c r="K877" s="54">
        <v>1</v>
      </c>
      <c r="L877" s="54">
        <v>0</v>
      </c>
      <c r="M877" s="54">
        <v>0</v>
      </c>
      <c r="N877" s="54">
        <v>3</v>
      </c>
      <c r="O877" s="54">
        <v>1</v>
      </c>
      <c r="P877" s="54">
        <v>0</v>
      </c>
      <c r="Q877" s="54">
        <v>0</v>
      </c>
      <c r="R877" s="54">
        <v>0</v>
      </c>
      <c r="S877" s="54">
        <v>5</v>
      </c>
    </row>
    <row r="878" spans="1:54" x14ac:dyDescent="0.25">
      <c r="B878" s="54" t="s">
        <v>3</v>
      </c>
      <c r="C878" s="54">
        <v>0</v>
      </c>
      <c r="D878" s="54">
        <v>0</v>
      </c>
      <c r="E878" s="54">
        <v>0</v>
      </c>
      <c r="F878" s="54">
        <v>0</v>
      </c>
      <c r="G878" s="54">
        <v>0</v>
      </c>
      <c r="H878" s="54">
        <v>1</v>
      </c>
      <c r="I878" s="54">
        <v>3</v>
      </c>
      <c r="J878" s="54">
        <v>1</v>
      </c>
      <c r="K878" s="54">
        <v>0</v>
      </c>
      <c r="L878" s="54">
        <v>0</v>
      </c>
      <c r="M878" s="54">
        <v>0</v>
      </c>
      <c r="N878" s="54">
        <v>0</v>
      </c>
      <c r="O878" s="54">
        <v>0</v>
      </c>
      <c r="P878" s="54">
        <v>0</v>
      </c>
      <c r="Q878" s="54">
        <v>0</v>
      </c>
      <c r="R878" s="54">
        <v>0</v>
      </c>
      <c r="S878" s="54">
        <v>5</v>
      </c>
    </row>
    <row r="879" spans="1:54" x14ac:dyDescent="0.25">
      <c r="B879" s="54" t="s">
        <v>4</v>
      </c>
      <c r="C879" s="54">
        <v>0</v>
      </c>
      <c r="D879" s="54">
        <v>0</v>
      </c>
      <c r="E879" s="54">
        <v>0</v>
      </c>
      <c r="F879" s="54">
        <v>0</v>
      </c>
      <c r="G879" s="54">
        <v>0</v>
      </c>
      <c r="H879" s="54">
        <v>0</v>
      </c>
      <c r="I879" s="54">
        <v>0</v>
      </c>
      <c r="J879" s="54">
        <v>1</v>
      </c>
      <c r="K879" s="54">
        <v>3</v>
      </c>
      <c r="L879" s="54">
        <v>1</v>
      </c>
      <c r="M879" s="54">
        <v>0</v>
      </c>
      <c r="N879" s="54">
        <v>0</v>
      </c>
      <c r="O879" s="54">
        <v>0</v>
      </c>
      <c r="P879" s="54">
        <v>0</v>
      </c>
      <c r="Q879" s="54">
        <v>0</v>
      </c>
      <c r="R879" s="54">
        <v>0</v>
      </c>
      <c r="S879" s="54">
        <v>5</v>
      </c>
    </row>
    <row r="880" spans="1:54" x14ac:dyDescent="0.25">
      <c r="B880" s="54" t="s">
        <v>5</v>
      </c>
      <c r="C880" s="54">
        <v>0</v>
      </c>
      <c r="D880" s="54">
        <v>0</v>
      </c>
      <c r="E880" s="54">
        <v>0</v>
      </c>
      <c r="F880" s="54">
        <v>0</v>
      </c>
      <c r="G880" s="54">
        <v>2</v>
      </c>
      <c r="H880" s="54">
        <v>0</v>
      </c>
      <c r="I880" s="54">
        <v>1</v>
      </c>
      <c r="J880" s="54">
        <v>2</v>
      </c>
      <c r="K880" s="54">
        <v>0</v>
      </c>
      <c r="L880" s="54">
        <v>0</v>
      </c>
      <c r="M880" s="54">
        <v>0</v>
      </c>
      <c r="N880" s="54">
        <v>0</v>
      </c>
      <c r="O880" s="54">
        <v>0</v>
      </c>
      <c r="P880" s="54">
        <v>0</v>
      </c>
      <c r="Q880" s="54">
        <v>0</v>
      </c>
      <c r="R880" s="54">
        <v>0</v>
      </c>
      <c r="S880" s="54">
        <v>5</v>
      </c>
    </row>
    <row r="881" spans="2:19" x14ac:dyDescent="0.25">
      <c r="B881" s="54" t="s">
        <v>6</v>
      </c>
      <c r="C881" s="54">
        <v>0</v>
      </c>
      <c r="D881" s="54">
        <v>0</v>
      </c>
      <c r="E881" s="54">
        <v>0</v>
      </c>
      <c r="F881" s="54">
        <v>5</v>
      </c>
      <c r="G881" s="54">
        <v>0</v>
      </c>
      <c r="H881" s="54">
        <v>0</v>
      </c>
      <c r="I881" s="54">
        <v>0</v>
      </c>
      <c r="J881" s="54">
        <v>0</v>
      </c>
      <c r="K881" s="54">
        <v>0</v>
      </c>
      <c r="L881" s="54">
        <v>0</v>
      </c>
      <c r="M881" s="54">
        <v>0</v>
      </c>
      <c r="N881" s="54">
        <v>0</v>
      </c>
      <c r="O881" s="54">
        <v>0</v>
      </c>
      <c r="P881" s="54">
        <v>0</v>
      </c>
      <c r="Q881" s="54">
        <v>0</v>
      </c>
      <c r="R881" s="54">
        <v>0</v>
      </c>
      <c r="S881" s="54">
        <v>5</v>
      </c>
    </row>
    <row r="882" spans="2:19" x14ac:dyDescent="0.25">
      <c r="B882" s="54" t="s">
        <v>7</v>
      </c>
      <c r="C882" s="54">
        <v>0</v>
      </c>
      <c r="D882" s="54">
        <v>4</v>
      </c>
      <c r="E882" s="54">
        <v>0</v>
      </c>
      <c r="F882" s="54">
        <v>1</v>
      </c>
      <c r="G882" s="54">
        <v>0</v>
      </c>
      <c r="H882" s="54">
        <v>0</v>
      </c>
      <c r="I882" s="54">
        <v>0</v>
      </c>
      <c r="J882" s="54">
        <v>0</v>
      </c>
      <c r="K882" s="54">
        <v>0</v>
      </c>
      <c r="L882" s="54">
        <v>0</v>
      </c>
      <c r="M882" s="54">
        <v>0</v>
      </c>
      <c r="N882" s="54">
        <v>0</v>
      </c>
      <c r="O882" s="54">
        <v>0</v>
      </c>
      <c r="P882" s="54">
        <v>0</v>
      </c>
      <c r="Q882" s="54">
        <v>0</v>
      </c>
      <c r="R882" s="54">
        <v>0</v>
      </c>
      <c r="S882" s="54">
        <v>5</v>
      </c>
    </row>
    <row r="883" spans="2:19" x14ac:dyDescent="0.25">
      <c r="B883" s="54" t="s">
        <v>8</v>
      </c>
      <c r="C883" s="54">
        <v>0</v>
      </c>
      <c r="D883" s="54">
        <v>0</v>
      </c>
      <c r="E883" s="54">
        <v>0</v>
      </c>
      <c r="F883" s="54">
        <v>5</v>
      </c>
      <c r="G883" s="54">
        <v>0</v>
      </c>
      <c r="H883" s="54">
        <v>0</v>
      </c>
      <c r="I883" s="54">
        <v>0</v>
      </c>
      <c r="J883" s="54">
        <v>0</v>
      </c>
      <c r="K883" s="54">
        <v>0</v>
      </c>
      <c r="L883" s="54">
        <v>0</v>
      </c>
      <c r="M883" s="54">
        <v>0</v>
      </c>
      <c r="N883" s="54">
        <v>0</v>
      </c>
      <c r="O883" s="54">
        <v>0</v>
      </c>
      <c r="P883" s="54">
        <v>0</v>
      </c>
      <c r="Q883" s="54">
        <v>0</v>
      </c>
      <c r="R883" s="54">
        <v>0</v>
      </c>
      <c r="S883" s="54">
        <v>5</v>
      </c>
    </row>
    <row r="884" spans="2:19" x14ac:dyDescent="0.25">
      <c r="B884" s="54" t="s">
        <v>9</v>
      </c>
      <c r="C884" s="54">
        <v>0</v>
      </c>
      <c r="D884" s="54">
        <v>0</v>
      </c>
      <c r="E884" s="54">
        <v>0</v>
      </c>
      <c r="F884" s="54">
        <v>0</v>
      </c>
      <c r="G884" s="54">
        <v>0</v>
      </c>
      <c r="H884" s="54">
        <v>0</v>
      </c>
      <c r="I884" s="54">
        <v>3</v>
      </c>
      <c r="J884" s="54">
        <v>2</v>
      </c>
      <c r="K884" s="54">
        <v>0</v>
      </c>
      <c r="L884" s="54">
        <v>0</v>
      </c>
      <c r="M884" s="54">
        <v>0</v>
      </c>
      <c r="N884" s="54">
        <v>0</v>
      </c>
      <c r="O884" s="54">
        <v>0</v>
      </c>
      <c r="P884" s="54">
        <v>0</v>
      </c>
      <c r="Q884" s="54">
        <v>0</v>
      </c>
      <c r="R884" s="54">
        <v>0</v>
      </c>
      <c r="S884" s="54">
        <v>5</v>
      </c>
    </row>
    <row r="885" spans="2:19" x14ac:dyDescent="0.25">
      <c r="B885" s="54" t="s">
        <v>10</v>
      </c>
      <c r="C885" s="54">
        <v>0</v>
      </c>
      <c r="D885" s="54">
        <v>0</v>
      </c>
      <c r="E885" s="54">
        <v>1</v>
      </c>
      <c r="F885" s="54">
        <v>0</v>
      </c>
      <c r="G885" s="54">
        <v>4</v>
      </c>
      <c r="H885" s="54">
        <v>0</v>
      </c>
      <c r="I885" s="54">
        <v>0</v>
      </c>
      <c r="J885" s="54">
        <v>0</v>
      </c>
      <c r="K885" s="54">
        <v>0</v>
      </c>
      <c r="L885" s="54">
        <v>0</v>
      </c>
      <c r="M885" s="54">
        <v>0</v>
      </c>
      <c r="N885" s="54">
        <v>0</v>
      </c>
      <c r="O885" s="54">
        <v>0</v>
      </c>
      <c r="P885" s="54">
        <v>0</v>
      </c>
      <c r="Q885" s="54">
        <v>0</v>
      </c>
      <c r="R885" s="54">
        <v>0</v>
      </c>
      <c r="S885" s="54">
        <v>5</v>
      </c>
    </row>
    <row r="886" spans="2:19" x14ac:dyDescent="0.25">
      <c r="B886" s="54" t="s">
        <v>11</v>
      </c>
      <c r="C886" s="54">
        <v>0</v>
      </c>
      <c r="D886" s="54">
        <v>0</v>
      </c>
      <c r="E886" s="54">
        <v>5</v>
      </c>
      <c r="F886" s="54">
        <v>0</v>
      </c>
      <c r="G886" s="54">
        <v>0</v>
      </c>
      <c r="H886" s="54">
        <v>0</v>
      </c>
      <c r="I886" s="54">
        <v>0</v>
      </c>
      <c r="J886" s="54">
        <v>0</v>
      </c>
      <c r="K886" s="54">
        <v>0</v>
      </c>
      <c r="L886" s="54">
        <v>0</v>
      </c>
      <c r="M886" s="54">
        <v>0</v>
      </c>
      <c r="N886" s="54">
        <v>0</v>
      </c>
      <c r="O886" s="54">
        <v>0</v>
      </c>
      <c r="P886" s="54">
        <v>0</v>
      </c>
      <c r="Q886" s="54">
        <v>0</v>
      </c>
      <c r="R886" s="54">
        <v>0</v>
      </c>
      <c r="S886" s="54">
        <v>5</v>
      </c>
    </row>
    <row r="887" spans="2:19" x14ac:dyDescent="0.25">
      <c r="B887" s="54" t="s">
        <v>12</v>
      </c>
      <c r="C887" s="54">
        <v>0</v>
      </c>
      <c r="D887" s="54">
        <v>0</v>
      </c>
      <c r="E887" s="54">
        <v>0</v>
      </c>
      <c r="F887" s="54">
        <v>1</v>
      </c>
      <c r="G887" s="54">
        <v>2</v>
      </c>
      <c r="H887" s="54">
        <v>1</v>
      </c>
      <c r="I887" s="54">
        <v>1</v>
      </c>
      <c r="J887" s="54">
        <v>0</v>
      </c>
      <c r="K887" s="54">
        <v>0</v>
      </c>
      <c r="L887" s="54">
        <v>0</v>
      </c>
      <c r="M887" s="54">
        <v>0</v>
      </c>
      <c r="N887" s="54">
        <v>0</v>
      </c>
      <c r="O887" s="54">
        <v>0</v>
      </c>
      <c r="P887" s="54">
        <v>0</v>
      </c>
      <c r="Q887" s="54">
        <v>0</v>
      </c>
      <c r="R887" s="54">
        <v>0</v>
      </c>
      <c r="S887" s="54">
        <v>5</v>
      </c>
    </row>
    <row r="888" spans="2:19" x14ac:dyDescent="0.25">
      <c r="B888" s="54" t="s">
        <v>13</v>
      </c>
      <c r="C888" s="54">
        <v>0</v>
      </c>
      <c r="D888" s="54">
        <v>0</v>
      </c>
      <c r="E888" s="54">
        <v>0</v>
      </c>
      <c r="F888" s="54">
        <v>0</v>
      </c>
      <c r="G888" s="54">
        <v>1</v>
      </c>
      <c r="H888" s="54">
        <v>0</v>
      </c>
      <c r="I888" s="54">
        <v>4</v>
      </c>
      <c r="J888" s="54">
        <v>0</v>
      </c>
      <c r="K888" s="54">
        <v>0</v>
      </c>
      <c r="L888" s="54">
        <v>0</v>
      </c>
      <c r="M888" s="54">
        <v>0</v>
      </c>
      <c r="N888" s="54">
        <v>0</v>
      </c>
      <c r="O888" s="54">
        <v>0</v>
      </c>
      <c r="P888" s="54">
        <v>0</v>
      </c>
      <c r="Q888" s="54">
        <v>0</v>
      </c>
      <c r="R888" s="54">
        <v>0</v>
      </c>
      <c r="S888" s="54">
        <v>5</v>
      </c>
    </row>
    <row r="889" spans="2:19" x14ac:dyDescent="0.25">
      <c r="B889" s="54" t="s">
        <v>14</v>
      </c>
      <c r="C889" s="54">
        <v>0</v>
      </c>
      <c r="D889" s="54">
        <v>0</v>
      </c>
      <c r="E889" s="54">
        <v>0</v>
      </c>
      <c r="F889" s="54">
        <v>0</v>
      </c>
      <c r="G889" s="54">
        <v>5</v>
      </c>
      <c r="H889" s="54">
        <v>0</v>
      </c>
      <c r="I889" s="54">
        <v>0</v>
      </c>
      <c r="J889" s="54">
        <v>0</v>
      </c>
      <c r="K889" s="54">
        <v>0</v>
      </c>
      <c r="L889" s="54">
        <v>0</v>
      </c>
      <c r="M889" s="54">
        <v>0</v>
      </c>
      <c r="N889" s="54">
        <v>0</v>
      </c>
      <c r="O889" s="54">
        <v>0</v>
      </c>
      <c r="P889" s="54">
        <v>0</v>
      </c>
      <c r="Q889" s="54">
        <v>0</v>
      </c>
      <c r="R889" s="54">
        <v>0</v>
      </c>
      <c r="S889" s="54">
        <v>5</v>
      </c>
    </row>
    <row r="890" spans="2:19" x14ac:dyDescent="0.25">
      <c r="B890" s="54" t="s">
        <v>15</v>
      </c>
      <c r="C890" s="54">
        <v>0</v>
      </c>
      <c r="D890" s="54">
        <v>0</v>
      </c>
      <c r="E890" s="54">
        <v>0</v>
      </c>
      <c r="F890" s="54">
        <v>0</v>
      </c>
      <c r="G890" s="54">
        <v>5</v>
      </c>
      <c r="H890" s="54">
        <v>0</v>
      </c>
      <c r="I890" s="54">
        <v>0</v>
      </c>
      <c r="J890" s="54">
        <v>0</v>
      </c>
      <c r="K890" s="54">
        <v>0</v>
      </c>
      <c r="L890" s="54">
        <v>0</v>
      </c>
      <c r="M890" s="54">
        <v>0</v>
      </c>
      <c r="N890" s="54">
        <v>0</v>
      </c>
      <c r="O890" s="54">
        <v>0</v>
      </c>
      <c r="P890" s="54">
        <v>0</v>
      </c>
      <c r="Q890" s="54">
        <v>0</v>
      </c>
      <c r="R890" s="54">
        <v>0</v>
      </c>
      <c r="S890" s="54">
        <v>5</v>
      </c>
    </row>
    <row r="891" spans="2:19" x14ac:dyDescent="0.25">
      <c r="B891" s="54" t="s">
        <v>16</v>
      </c>
      <c r="C891" s="54">
        <v>0</v>
      </c>
      <c r="D891" s="54">
        <v>0</v>
      </c>
      <c r="E891" s="54">
        <v>0</v>
      </c>
      <c r="F891" s="54">
        <v>0</v>
      </c>
      <c r="G891" s="54">
        <v>0</v>
      </c>
      <c r="H891" s="54">
        <v>0</v>
      </c>
      <c r="I891" s="54">
        <v>0</v>
      </c>
      <c r="J891" s="54">
        <v>0</v>
      </c>
      <c r="K891" s="54">
        <v>0</v>
      </c>
      <c r="L891" s="54">
        <v>1</v>
      </c>
      <c r="M891" s="54">
        <v>1</v>
      </c>
      <c r="N891" s="54">
        <v>2</v>
      </c>
      <c r="O891" s="54">
        <v>0</v>
      </c>
      <c r="P891" s="54">
        <v>1</v>
      </c>
      <c r="Q891" s="54">
        <v>0</v>
      </c>
      <c r="R891" s="54">
        <v>0</v>
      </c>
      <c r="S891" s="54">
        <v>5</v>
      </c>
    </row>
    <row r="892" spans="2:19" x14ac:dyDescent="0.25">
      <c r="B892" s="54" t="s">
        <v>17</v>
      </c>
      <c r="C892" s="54">
        <v>0</v>
      </c>
      <c r="D892" s="54">
        <v>0</v>
      </c>
      <c r="E892" s="54">
        <v>5</v>
      </c>
      <c r="F892" s="54">
        <v>0</v>
      </c>
      <c r="G892" s="54">
        <v>0</v>
      </c>
      <c r="H892" s="54">
        <v>0</v>
      </c>
      <c r="I892" s="54">
        <v>0</v>
      </c>
      <c r="J892" s="54">
        <v>0</v>
      </c>
      <c r="K892" s="54">
        <v>0</v>
      </c>
      <c r="L892" s="54">
        <v>0</v>
      </c>
      <c r="M892" s="54">
        <v>0</v>
      </c>
      <c r="N892" s="54">
        <v>0</v>
      </c>
      <c r="O892" s="54">
        <v>0</v>
      </c>
      <c r="P892" s="54">
        <v>0</v>
      </c>
      <c r="Q892" s="54">
        <v>0</v>
      </c>
      <c r="R892" s="54">
        <v>0</v>
      </c>
      <c r="S892" s="54">
        <v>5</v>
      </c>
    </row>
    <row r="893" spans="2:19" x14ac:dyDescent="0.25">
      <c r="B893" s="54" t="s">
        <v>18</v>
      </c>
      <c r="C893" s="54">
        <v>0</v>
      </c>
      <c r="D893" s="54">
        <v>4</v>
      </c>
      <c r="E893" s="54">
        <v>1</v>
      </c>
      <c r="F893" s="54">
        <v>0</v>
      </c>
      <c r="G893" s="54">
        <v>0</v>
      </c>
      <c r="H893" s="54">
        <v>0</v>
      </c>
      <c r="I893" s="54">
        <v>0</v>
      </c>
      <c r="J893" s="54">
        <v>0</v>
      </c>
      <c r="K893" s="54">
        <v>0</v>
      </c>
      <c r="L893" s="54">
        <v>0</v>
      </c>
      <c r="M893" s="54">
        <v>0</v>
      </c>
      <c r="N893" s="54">
        <v>0</v>
      </c>
      <c r="O893" s="54">
        <v>0</v>
      </c>
      <c r="P893" s="54">
        <v>0</v>
      </c>
      <c r="Q893" s="54">
        <v>0</v>
      </c>
      <c r="R893" s="54">
        <v>0</v>
      </c>
      <c r="S893" s="54">
        <v>5</v>
      </c>
    </row>
    <row r="894" spans="2:19" x14ac:dyDescent="0.25">
      <c r="B894" s="54" t="s">
        <v>19</v>
      </c>
      <c r="C894" s="54">
        <v>0</v>
      </c>
      <c r="D894" s="54">
        <v>5</v>
      </c>
      <c r="E894" s="54">
        <v>0</v>
      </c>
      <c r="F894" s="54">
        <v>0</v>
      </c>
      <c r="G894" s="54">
        <v>0</v>
      </c>
      <c r="H894" s="54">
        <v>0</v>
      </c>
      <c r="I894" s="54">
        <v>0</v>
      </c>
      <c r="J894" s="54">
        <v>0</v>
      </c>
      <c r="K894" s="54">
        <v>0</v>
      </c>
      <c r="L894" s="54">
        <v>0</v>
      </c>
      <c r="M894" s="54">
        <v>0</v>
      </c>
      <c r="N894" s="54">
        <v>0</v>
      </c>
      <c r="O894" s="54">
        <v>0</v>
      </c>
      <c r="P894" s="54">
        <v>0</v>
      </c>
      <c r="Q894" s="54">
        <v>0</v>
      </c>
      <c r="R894" s="54">
        <v>0</v>
      </c>
      <c r="S894" s="54">
        <v>5</v>
      </c>
    </row>
    <row r="895" spans="2:19" x14ac:dyDescent="0.25">
      <c r="B895" s="54" t="s">
        <v>20</v>
      </c>
      <c r="C895" s="54">
        <v>0</v>
      </c>
      <c r="D895" s="54">
        <v>0</v>
      </c>
      <c r="E895" s="54">
        <v>2</v>
      </c>
      <c r="F895" s="54">
        <v>3</v>
      </c>
      <c r="G895" s="54">
        <v>0</v>
      </c>
      <c r="H895" s="54">
        <v>0</v>
      </c>
      <c r="I895" s="54">
        <v>0</v>
      </c>
      <c r="J895" s="54">
        <v>0</v>
      </c>
      <c r="K895" s="54">
        <v>0</v>
      </c>
      <c r="L895" s="54">
        <v>0</v>
      </c>
      <c r="M895" s="54">
        <v>0</v>
      </c>
      <c r="N895" s="54">
        <v>0</v>
      </c>
      <c r="O895" s="54">
        <v>0</v>
      </c>
      <c r="P895" s="54">
        <v>0</v>
      </c>
      <c r="Q895" s="54">
        <v>0</v>
      </c>
      <c r="R895" s="54">
        <v>0</v>
      </c>
      <c r="S895" s="54">
        <v>5</v>
      </c>
    </row>
    <row r="896" spans="2:19" x14ac:dyDescent="0.25">
      <c r="B896" s="54" t="s">
        <v>21</v>
      </c>
      <c r="C896" s="54">
        <v>0</v>
      </c>
      <c r="D896" s="54">
        <v>0</v>
      </c>
      <c r="E896" s="54">
        <v>0</v>
      </c>
      <c r="F896" s="54">
        <v>0</v>
      </c>
      <c r="G896" s="54">
        <v>0</v>
      </c>
      <c r="H896" s="54">
        <v>0</v>
      </c>
      <c r="I896" s="54">
        <v>4</v>
      </c>
      <c r="J896" s="54">
        <v>1</v>
      </c>
      <c r="K896" s="54">
        <v>0</v>
      </c>
      <c r="L896" s="54">
        <v>0</v>
      </c>
      <c r="M896" s="54">
        <v>0</v>
      </c>
      <c r="N896" s="54">
        <v>0</v>
      </c>
      <c r="O896" s="54">
        <v>0</v>
      </c>
      <c r="P896" s="54">
        <v>0</v>
      </c>
      <c r="Q896" s="54">
        <v>0</v>
      </c>
      <c r="R896" s="54">
        <v>0</v>
      </c>
      <c r="S896" s="54">
        <v>5</v>
      </c>
    </row>
    <row r="897" spans="1:54" x14ac:dyDescent="0.25">
      <c r="B897" s="54" t="s">
        <v>22</v>
      </c>
      <c r="C897" s="54">
        <v>0</v>
      </c>
      <c r="D897" s="54">
        <v>0</v>
      </c>
      <c r="E897" s="54">
        <v>0</v>
      </c>
      <c r="F897" s="54">
        <v>5</v>
      </c>
      <c r="G897" s="54">
        <v>0</v>
      </c>
      <c r="H897" s="54">
        <v>0</v>
      </c>
      <c r="I897" s="54">
        <v>0</v>
      </c>
      <c r="J897" s="54">
        <v>0</v>
      </c>
      <c r="K897" s="54">
        <v>0</v>
      </c>
      <c r="L897" s="54">
        <v>0</v>
      </c>
      <c r="M897" s="54">
        <v>0</v>
      </c>
      <c r="N897" s="54">
        <v>0</v>
      </c>
      <c r="O897" s="54">
        <v>0</v>
      </c>
      <c r="P897" s="54">
        <v>0</v>
      </c>
      <c r="Q897" s="54">
        <v>0</v>
      </c>
      <c r="R897" s="54">
        <v>0</v>
      </c>
      <c r="S897" s="54">
        <v>5</v>
      </c>
    </row>
    <row r="898" spans="1:54" x14ac:dyDescent="0.25">
      <c r="B898" s="54" t="s">
        <v>90</v>
      </c>
      <c r="C898" s="54">
        <v>0</v>
      </c>
      <c r="D898" s="54">
        <v>0</v>
      </c>
      <c r="E898" s="54">
        <v>0</v>
      </c>
      <c r="F898" s="54">
        <v>0</v>
      </c>
      <c r="G898" s="54">
        <v>0</v>
      </c>
      <c r="H898" s="54">
        <v>0</v>
      </c>
      <c r="I898" s="54">
        <v>0</v>
      </c>
      <c r="J898" s="54">
        <v>0</v>
      </c>
      <c r="K898" s="54">
        <v>5</v>
      </c>
      <c r="L898" s="54">
        <v>0</v>
      </c>
      <c r="M898" s="54">
        <v>0</v>
      </c>
      <c r="N898" s="54">
        <v>0</v>
      </c>
      <c r="O898" s="54">
        <v>0</v>
      </c>
      <c r="P898" s="54">
        <v>0</v>
      </c>
      <c r="Q898" s="54">
        <v>0</v>
      </c>
      <c r="R898" s="54">
        <v>0</v>
      </c>
      <c r="S898" s="54">
        <v>5</v>
      </c>
    </row>
    <row r="899" spans="1:54" x14ac:dyDescent="0.25">
      <c r="B899" s="54" t="s">
        <v>177</v>
      </c>
      <c r="C899" s="54">
        <v>0</v>
      </c>
      <c r="D899" s="54">
        <v>0</v>
      </c>
      <c r="E899" s="54">
        <v>0</v>
      </c>
      <c r="F899" s="54">
        <v>0</v>
      </c>
      <c r="G899" s="54">
        <v>0</v>
      </c>
      <c r="H899" s="54">
        <v>0</v>
      </c>
      <c r="I899" s="54">
        <v>0</v>
      </c>
      <c r="J899" s="54">
        <v>0</v>
      </c>
      <c r="K899" s="54">
        <v>0</v>
      </c>
      <c r="L899" s="54">
        <v>0</v>
      </c>
      <c r="M899" s="54">
        <v>5</v>
      </c>
      <c r="N899" s="54">
        <v>0</v>
      </c>
      <c r="O899" s="54">
        <v>0</v>
      </c>
      <c r="P899" s="54">
        <v>0</v>
      </c>
      <c r="Q899" s="54">
        <v>0</v>
      </c>
      <c r="R899" s="54">
        <v>0</v>
      </c>
      <c r="S899" s="54">
        <v>5</v>
      </c>
    </row>
    <row r="900" spans="1:54" x14ac:dyDescent="0.25">
      <c r="B900" s="54" t="s">
        <v>96</v>
      </c>
      <c r="C900" s="54">
        <v>0</v>
      </c>
      <c r="D900" s="54">
        <v>0</v>
      </c>
      <c r="E900" s="54">
        <v>0</v>
      </c>
      <c r="F900" s="54">
        <v>5</v>
      </c>
      <c r="G900" s="54">
        <v>0</v>
      </c>
      <c r="H900" s="54">
        <v>0</v>
      </c>
      <c r="I900" s="54">
        <v>0</v>
      </c>
      <c r="J900" s="54">
        <v>0</v>
      </c>
      <c r="K900" s="54">
        <v>0</v>
      </c>
      <c r="L900" s="54">
        <v>0</v>
      </c>
      <c r="M900" s="54">
        <v>0</v>
      </c>
      <c r="N900" s="54">
        <v>0</v>
      </c>
      <c r="O900" s="54">
        <v>0</v>
      </c>
      <c r="P900" s="54">
        <v>0</v>
      </c>
      <c r="Q900" s="54">
        <v>0</v>
      </c>
      <c r="R900" s="54">
        <v>0</v>
      </c>
      <c r="S900" s="54">
        <v>5</v>
      </c>
    </row>
    <row r="901" spans="1:54" s="54" customFormat="1" x14ac:dyDescent="0.25">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row>
    <row r="902" spans="1:54" x14ac:dyDescent="0.25">
      <c r="A902" t="s">
        <v>91</v>
      </c>
    </row>
    <row r="903" spans="1:54" x14ac:dyDescent="0.25">
      <c r="B903" s="54" t="s">
        <v>0</v>
      </c>
      <c r="C903" s="54">
        <v>1.5625E-2</v>
      </c>
      <c r="D903" s="54">
        <v>3.125E-2</v>
      </c>
      <c r="E903" s="54">
        <v>6.25E-2</v>
      </c>
      <c r="F903" s="54">
        <v>0.125</v>
      </c>
      <c r="G903" s="54">
        <v>0.25</v>
      </c>
      <c r="H903" s="54">
        <v>0.5</v>
      </c>
      <c r="I903" s="54">
        <v>1</v>
      </c>
      <c r="J903" s="54">
        <v>2</v>
      </c>
      <c r="K903" s="54">
        <v>4</v>
      </c>
      <c r="L903" s="54">
        <v>8</v>
      </c>
      <c r="M903" s="54">
        <v>16</v>
      </c>
      <c r="N903" s="54">
        <v>32</v>
      </c>
      <c r="O903" s="54">
        <v>64</v>
      </c>
      <c r="P903" s="54">
        <v>128</v>
      </c>
      <c r="Q903" s="54">
        <v>256</v>
      </c>
      <c r="R903" s="54">
        <v>512</v>
      </c>
      <c r="S903" s="54" t="s">
        <v>1</v>
      </c>
    </row>
    <row r="904" spans="1:54" x14ac:dyDescent="0.25">
      <c r="B904" s="54" t="s">
        <v>2</v>
      </c>
      <c r="C904" s="54">
        <v>0</v>
      </c>
      <c r="D904" s="54">
        <v>0</v>
      </c>
      <c r="E904" s="54">
        <v>0</v>
      </c>
      <c r="F904" s="54">
        <v>1</v>
      </c>
      <c r="G904" s="54">
        <v>0</v>
      </c>
      <c r="H904" s="54">
        <v>0</v>
      </c>
      <c r="I904" s="54">
        <v>0</v>
      </c>
      <c r="J904" s="54">
        <v>3</v>
      </c>
      <c r="K904" s="54">
        <v>7</v>
      </c>
      <c r="L904" s="54">
        <v>25</v>
      </c>
      <c r="M904" s="54">
        <v>57</v>
      </c>
      <c r="N904" s="54">
        <v>57</v>
      </c>
      <c r="O904" s="54">
        <v>119</v>
      </c>
      <c r="P904" s="54">
        <v>0</v>
      </c>
      <c r="Q904" s="54">
        <v>0</v>
      </c>
      <c r="R904" s="54">
        <v>0</v>
      </c>
      <c r="S904" s="54">
        <v>269</v>
      </c>
    </row>
    <row r="905" spans="1:54" x14ac:dyDescent="0.25">
      <c r="B905" s="54" t="s">
        <v>3</v>
      </c>
      <c r="C905" s="54">
        <v>0</v>
      </c>
      <c r="D905" s="54">
        <v>0</v>
      </c>
      <c r="E905" s="54">
        <v>0</v>
      </c>
      <c r="F905" s="54">
        <v>2</v>
      </c>
      <c r="G905" s="54">
        <v>0</v>
      </c>
      <c r="H905" s="54">
        <v>1</v>
      </c>
      <c r="I905" s="54">
        <v>1</v>
      </c>
      <c r="J905" s="54">
        <v>4</v>
      </c>
      <c r="K905" s="54">
        <v>18</v>
      </c>
      <c r="L905" s="54">
        <v>38</v>
      </c>
      <c r="M905" s="54">
        <v>73</v>
      </c>
      <c r="N905" s="54">
        <v>67</v>
      </c>
      <c r="O905" s="54">
        <v>65</v>
      </c>
      <c r="P905" s="54">
        <v>0</v>
      </c>
      <c r="Q905" s="54">
        <v>0</v>
      </c>
      <c r="R905" s="54">
        <v>0</v>
      </c>
      <c r="S905" s="54">
        <v>269</v>
      </c>
    </row>
    <row r="906" spans="1:54" x14ac:dyDescent="0.25">
      <c r="B906" s="54" t="s">
        <v>4</v>
      </c>
      <c r="C906" s="54">
        <v>0</v>
      </c>
      <c r="D906" s="54">
        <v>0</v>
      </c>
      <c r="E906" s="54">
        <v>0</v>
      </c>
      <c r="F906" s="54">
        <v>0</v>
      </c>
      <c r="G906" s="54">
        <v>29</v>
      </c>
      <c r="H906" s="54">
        <v>0</v>
      </c>
      <c r="I906" s="54">
        <v>102</v>
      </c>
      <c r="J906" s="54">
        <v>67</v>
      </c>
      <c r="K906" s="54">
        <v>20</v>
      </c>
      <c r="L906" s="54">
        <v>12</v>
      </c>
      <c r="M906" s="54">
        <v>11</v>
      </c>
      <c r="N906" s="54">
        <v>14</v>
      </c>
      <c r="O906" s="54">
        <v>7</v>
      </c>
      <c r="P906" s="54">
        <v>7</v>
      </c>
      <c r="Q906" s="54">
        <v>0</v>
      </c>
      <c r="R906" s="54">
        <v>0</v>
      </c>
      <c r="S906" s="54">
        <v>269</v>
      </c>
    </row>
    <row r="907" spans="1:54" x14ac:dyDescent="0.25">
      <c r="B907" s="54" t="s">
        <v>5</v>
      </c>
      <c r="C907" s="54">
        <v>0</v>
      </c>
      <c r="D907" s="54">
        <v>0</v>
      </c>
      <c r="E907" s="54">
        <v>0</v>
      </c>
      <c r="F907" s="54">
        <v>0</v>
      </c>
      <c r="G907" s="54">
        <v>67</v>
      </c>
      <c r="H907" s="54">
        <v>0</v>
      </c>
      <c r="I907" s="54">
        <v>124</v>
      </c>
      <c r="J907" s="54">
        <v>32</v>
      </c>
      <c r="K907" s="54">
        <v>13</v>
      </c>
      <c r="L907" s="54">
        <v>12</v>
      </c>
      <c r="M907" s="54">
        <v>10</v>
      </c>
      <c r="N907" s="54">
        <v>4</v>
      </c>
      <c r="O907" s="54">
        <v>2</v>
      </c>
      <c r="P907" s="54">
        <v>4</v>
      </c>
      <c r="Q907" s="54">
        <v>0</v>
      </c>
      <c r="R907" s="54">
        <v>0</v>
      </c>
      <c r="S907" s="54">
        <v>268</v>
      </c>
    </row>
    <row r="908" spans="1:54" x14ac:dyDescent="0.25">
      <c r="B908" s="54" t="s">
        <v>6</v>
      </c>
      <c r="C908" s="54">
        <v>0</v>
      </c>
      <c r="D908" s="54">
        <v>0</v>
      </c>
      <c r="E908" s="54">
        <v>0</v>
      </c>
      <c r="F908" s="54">
        <v>217</v>
      </c>
      <c r="G908" s="54">
        <v>0</v>
      </c>
      <c r="H908" s="54">
        <v>11</v>
      </c>
      <c r="I908" s="54">
        <v>7</v>
      </c>
      <c r="J908" s="54">
        <v>5</v>
      </c>
      <c r="K908" s="54">
        <v>7</v>
      </c>
      <c r="L908" s="54">
        <v>9</v>
      </c>
      <c r="M908" s="54">
        <v>2</v>
      </c>
      <c r="N908" s="54">
        <v>11</v>
      </c>
      <c r="O908" s="54">
        <v>0</v>
      </c>
      <c r="P908" s="54">
        <v>0</v>
      </c>
      <c r="Q908" s="54">
        <v>0</v>
      </c>
      <c r="R908" s="54">
        <v>0</v>
      </c>
      <c r="S908" s="54">
        <v>269</v>
      </c>
    </row>
    <row r="909" spans="1:54" x14ac:dyDescent="0.25">
      <c r="B909" s="54" t="s">
        <v>7</v>
      </c>
      <c r="C909" s="54">
        <v>0</v>
      </c>
      <c r="D909" s="54">
        <v>31</v>
      </c>
      <c r="E909" s="54">
        <v>0</v>
      </c>
      <c r="F909" s="54">
        <v>71</v>
      </c>
      <c r="G909" s="54">
        <v>80</v>
      </c>
      <c r="H909" s="54">
        <v>30</v>
      </c>
      <c r="I909" s="54">
        <v>13</v>
      </c>
      <c r="J909" s="54">
        <v>10</v>
      </c>
      <c r="K909" s="54">
        <v>5</v>
      </c>
      <c r="L909" s="54">
        <v>14</v>
      </c>
      <c r="M909" s="54">
        <v>15</v>
      </c>
      <c r="N909" s="54">
        <v>0</v>
      </c>
      <c r="O909" s="54">
        <v>0</v>
      </c>
      <c r="P909" s="54">
        <v>0</v>
      </c>
      <c r="Q909" s="54">
        <v>0</v>
      </c>
      <c r="R909" s="54">
        <v>0</v>
      </c>
      <c r="S909" s="54">
        <v>269</v>
      </c>
    </row>
    <row r="910" spans="1:54" x14ac:dyDescent="0.25">
      <c r="B910" s="54" t="s">
        <v>8</v>
      </c>
      <c r="C910" s="54">
        <v>0</v>
      </c>
      <c r="D910" s="54">
        <v>0</v>
      </c>
      <c r="E910" s="54">
        <v>1</v>
      </c>
      <c r="F910" s="54">
        <v>212</v>
      </c>
      <c r="G910" s="54">
        <v>0</v>
      </c>
      <c r="H910" s="54">
        <v>23</v>
      </c>
      <c r="I910" s="54">
        <v>5</v>
      </c>
      <c r="J910" s="54">
        <v>8</v>
      </c>
      <c r="K910" s="54">
        <v>3</v>
      </c>
      <c r="L910" s="54">
        <v>3</v>
      </c>
      <c r="M910" s="54">
        <v>3</v>
      </c>
      <c r="N910" s="54">
        <v>6</v>
      </c>
      <c r="O910" s="54">
        <v>5</v>
      </c>
      <c r="P910" s="54">
        <v>0</v>
      </c>
      <c r="Q910" s="54">
        <v>0</v>
      </c>
      <c r="R910" s="54">
        <v>0</v>
      </c>
      <c r="S910" s="54">
        <v>269</v>
      </c>
    </row>
    <row r="911" spans="1:54" x14ac:dyDescent="0.25">
      <c r="B911" s="54" t="s">
        <v>9</v>
      </c>
      <c r="C911" s="54">
        <v>0</v>
      </c>
      <c r="D911" s="54">
        <v>0</v>
      </c>
      <c r="E911" s="54">
        <v>0</v>
      </c>
      <c r="F911" s="54">
        <v>0</v>
      </c>
      <c r="G911" s="54">
        <v>0</v>
      </c>
      <c r="H911" s="54">
        <v>1</v>
      </c>
      <c r="I911" s="54">
        <v>3</v>
      </c>
      <c r="J911" s="54">
        <v>1</v>
      </c>
      <c r="K911" s="54">
        <v>0</v>
      </c>
      <c r="L911" s="54">
        <v>6</v>
      </c>
      <c r="M911" s="54">
        <v>18</v>
      </c>
      <c r="N911" s="54">
        <v>51</v>
      </c>
      <c r="O911" s="54">
        <v>189</v>
      </c>
      <c r="P911" s="54">
        <v>0</v>
      </c>
      <c r="Q911" s="54">
        <v>0</v>
      </c>
      <c r="R911" s="54">
        <v>0</v>
      </c>
      <c r="S911" s="54">
        <v>269</v>
      </c>
    </row>
    <row r="912" spans="1:54" x14ac:dyDescent="0.25">
      <c r="B912" s="54" t="s">
        <v>10</v>
      </c>
      <c r="C912" s="54">
        <v>0</v>
      </c>
      <c r="D912" s="54">
        <v>0</v>
      </c>
      <c r="E912" s="54">
        <v>19</v>
      </c>
      <c r="F912" s="54">
        <v>0</v>
      </c>
      <c r="G912" s="54">
        <v>72</v>
      </c>
      <c r="H912" s="54">
        <v>102</v>
      </c>
      <c r="I912" s="54">
        <v>52</v>
      </c>
      <c r="J912" s="54">
        <v>20</v>
      </c>
      <c r="K912" s="54">
        <v>2</v>
      </c>
      <c r="L912" s="54">
        <v>1</v>
      </c>
      <c r="M912" s="54">
        <v>1</v>
      </c>
      <c r="N912" s="54">
        <v>0</v>
      </c>
      <c r="O912" s="54">
        <v>0</v>
      </c>
      <c r="P912" s="54">
        <v>0</v>
      </c>
      <c r="Q912" s="54">
        <v>0</v>
      </c>
      <c r="R912" s="54">
        <v>0</v>
      </c>
      <c r="S912" s="54">
        <v>269</v>
      </c>
    </row>
    <row r="913" spans="2:54" x14ac:dyDescent="0.25">
      <c r="B913" s="54" t="s">
        <v>11</v>
      </c>
      <c r="C913" s="54">
        <v>0</v>
      </c>
      <c r="D913" s="54">
        <v>0</v>
      </c>
      <c r="E913" s="54">
        <v>263</v>
      </c>
      <c r="F913" s="54">
        <v>0</v>
      </c>
      <c r="G913" s="54">
        <v>2</v>
      </c>
      <c r="H913" s="54">
        <v>1</v>
      </c>
      <c r="I913" s="54">
        <v>0</v>
      </c>
      <c r="J913" s="54">
        <v>1</v>
      </c>
      <c r="K913" s="54">
        <v>0</v>
      </c>
      <c r="L913" s="54">
        <v>1</v>
      </c>
      <c r="M913" s="54">
        <v>1</v>
      </c>
      <c r="N913" s="54">
        <v>0</v>
      </c>
      <c r="O913" s="54">
        <v>0</v>
      </c>
      <c r="P913" s="54">
        <v>0</v>
      </c>
      <c r="Q913" s="54">
        <v>0</v>
      </c>
      <c r="R913" s="54">
        <v>0</v>
      </c>
      <c r="S913" s="54">
        <v>269</v>
      </c>
    </row>
    <row r="914" spans="2:54" x14ac:dyDescent="0.25">
      <c r="B914" s="54" t="s">
        <v>12</v>
      </c>
      <c r="C914" s="54">
        <v>0</v>
      </c>
      <c r="D914" s="54">
        <v>0</v>
      </c>
      <c r="E914" s="54">
        <v>0</v>
      </c>
      <c r="F914" s="54">
        <v>0</v>
      </c>
      <c r="G914" s="54">
        <v>0</v>
      </c>
      <c r="H914" s="54">
        <v>6</v>
      </c>
      <c r="I914" s="54">
        <v>6</v>
      </c>
      <c r="J914" s="54">
        <v>2</v>
      </c>
      <c r="K914" s="54">
        <v>2</v>
      </c>
      <c r="L914" s="54">
        <v>0</v>
      </c>
      <c r="M914" s="54">
        <v>239</v>
      </c>
      <c r="N914" s="54">
        <v>0</v>
      </c>
      <c r="O914" s="54">
        <v>0</v>
      </c>
      <c r="P914" s="54">
        <v>0</v>
      </c>
      <c r="Q914" s="54">
        <v>0</v>
      </c>
      <c r="R914" s="54">
        <v>0</v>
      </c>
      <c r="S914" s="54">
        <v>255</v>
      </c>
    </row>
    <row r="915" spans="2:54" x14ac:dyDescent="0.25">
      <c r="B915" s="54" t="s">
        <v>13</v>
      </c>
      <c r="C915" s="54">
        <v>0</v>
      </c>
      <c r="D915" s="54">
        <v>0</v>
      </c>
      <c r="E915" s="54">
        <v>0</v>
      </c>
      <c r="F915" s="54">
        <v>0</v>
      </c>
      <c r="G915" s="54">
        <v>25</v>
      </c>
      <c r="H915" s="54">
        <v>0</v>
      </c>
      <c r="I915" s="54">
        <v>138</v>
      </c>
      <c r="J915" s="54">
        <v>70</v>
      </c>
      <c r="K915" s="54">
        <v>13</v>
      </c>
      <c r="L915" s="54">
        <v>3</v>
      </c>
      <c r="M915" s="54">
        <v>3</v>
      </c>
      <c r="N915" s="54">
        <v>1</v>
      </c>
      <c r="O915" s="54">
        <v>2</v>
      </c>
      <c r="P915" s="54">
        <v>0</v>
      </c>
      <c r="Q915" s="54">
        <v>0</v>
      </c>
      <c r="R915" s="54">
        <v>0</v>
      </c>
      <c r="S915" s="54">
        <v>255</v>
      </c>
    </row>
    <row r="916" spans="2:54" x14ac:dyDescent="0.25">
      <c r="B916" s="54" t="s">
        <v>14</v>
      </c>
      <c r="C916" s="54">
        <v>0</v>
      </c>
      <c r="D916" s="54">
        <v>0</v>
      </c>
      <c r="E916" s="54">
        <v>3</v>
      </c>
      <c r="F916" s="54">
        <v>0</v>
      </c>
      <c r="G916" s="54">
        <v>148</v>
      </c>
      <c r="H916" s="54">
        <v>88</v>
      </c>
      <c r="I916" s="54">
        <v>6</v>
      </c>
      <c r="J916" s="54">
        <v>3</v>
      </c>
      <c r="K916" s="54">
        <v>3</v>
      </c>
      <c r="L916" s="54">
        <v>1</v>
      </c>
      <c r="M916" s="54">
        <v>4</v>
      </c>
      <c r="N916" s="54">
        <v>0</v>
      </c>
      <c r="O916" s="54">
        <v>0</v>
      </c>
      <c r="P916" s="54">
        <v>0</v>
      </c>
      <c r="Q916" s="54">
        <v>0</v>
      </c>
      <c r="R916" s="54">
        <v>0</v>
      </c>
      <c r="S916" s="54">
        <v>256</v>
      </c>
    </row>
    <row r="917" spans="2:54" x14ac:dyDescent="0.25">
      <c r="B917" s="54" t="s">
        <v>15</v>
      </c>
      <c r="C917" s="54">
        <v>0</v>
      </c>
      <c r="D917" s="54">
        <v>0</v>
      </c>
      <c r="E917" s="54">
        <v>0</v>
      </c>
      <c r="F917" s="54">
        <v>0</v>
      </c>
      <c r="G917" s="54">
        <v>16</v>
      </c>
      <c r="H917" s="54">
        <v>85</v>
      </c>
      <c r="I917" s="54">
        <v>93</v>
      </c>
      <c r="J917" s="54">
        <v>26</v>
      </c>
      <c r="K917" s="54">
        <v>5</v>
      </c>
      <c r="L917" s="54">
        <v>5</v>
      </c>
      <c r="M917" s="54">
        <v>2</v>
      </c>
      <c r="N917" s="54">
        <v>0</v>
      </c>
      <c r="O917" s="54">
        <v>0</v>
      </c>
      <c r="P917" s="54">
        <v>0</v>
      </c>
      <c r="Q917" s="54">
        <v>0</v>
      </c>
      <c r="R917" s="54">
        <v>0</v>
      </c>
      <c r="S917" s="54">
        <v>232</v>
      </c>
    </row>
    <row r="918" spans="2:54" x14ac:dyDescent="0.25">
      <c r="B918" s="54" t="s">
        <v>16</v>
      </c>
      <c r="C918" s="54">
        <v>0</v>
      </c>
      <c r="D918" s="54">
        <v>0</v>
      </c>
      <c r="E918" s="54">
        <v>0</v>
      </c>
      <c r="F918" s="54">
        <v>0</v>
      </c>
      <c r="G918" s="54">
        <v>0</v>
      </c>
      <c r="H918" s="54">
        <v>4</v>
      </c>
      <c r="I918" s="54">
        <v>0</v>
      </c>
      <c r="J918" s="54">
        <v>5</v>
      </c>
      <c r="K918" s="54">
        <v>32</v>
      </c>
      <c r="L918" s="54">
        <v>65</v>
      </c>
      <c r="M918" s="54">
        <v>87</v>
      </c>
      <c r="N918" s="54">
        <v>55</v>
      </c>
      <c r="O918" s="54">
        <v>13</v>
      </c>
      <c r="P918" s="54">
        <v>3</v>
      </c>
      <c r="Q918" s="54">
        <v>4</v>
      </c>
      <c r="R918" s="54">
        <v>0</v>
      </c>
      <c r="S918" s="54">
        <v>268</v>
      </c>
    </row>
    <row r="919" spans="2:54" x14ac:dyDescent="0.25">
      <c r="B919" s="54" t="s">
        <v>17</v>
      </c>
      <c r="C919" s="54">
        <v>0</v>
      </c>
      <c r="D919" s="54">
        <v>0</v>
      </c>
      <c r="E919" s="54">
        <v>94</v>
      </c>
      <c r="F919" s="54">
        <v>0</v>
      </c>
      <c r="G919" s="54">
        <v>114</v>
      </c>
      <c r="H919" s="54">
        <v>18</v>
      </c>
      <c r="I919" s="54">
        <v>6</v>
      </c>
      <c r="J919" s="54">
        <v>7</v>
      </c>
      <c r="K919" s="54">
        <v>10</v>
      </c>
      <c r="L919" s="54">
        <v>3</v>
      </c>
      <c r="M919" s="54">
        <v>6</v>
      </c>
      <c r="N919" s="54">
        <v>9</v>
      </c>
      <c r="O919" s="54">
        <v>0</v>
      </c>
      <c r="P919" s="54">
        <v>0</v>
      </c>
      <c r="Q919" s="54">
        <v>0</v>
      </c>
      <c r="R919" s="54">
        <v>0</v>
      </c>
      <c r="S919" s="54">
        <v>267</v>
      </c>
    </row>
    <row r="920" spans="2:54" x14ac:dyDescent="0.25">
      <c r="B920" s="54" t="s">
        <v>18</v>
      </c>
      <c r="C920" s="54">
        <v>0</v>
      </c>
      <c r="D920" s="54">
        <v>15</v>
      </c>
      <c r="E920" s="54">
        <v>156</v>
      </c>
      <c r="F920" s="54">
        <v>62</v>
      </c>
      <c r="G920" s="54">
        <v>10</v>
      </c>
      <c r="H920" s="54">
        <v>10</v>
      </c>
      <c r="I920" s="54">
        <v>6</v>
      </c>
      <c r="J920" s="54">
        <v>7</v>
      </c>
      <c r="K920" s="54">
        <v>2</v>
      </c>
      <c r="L920" s="54">
        <v>1</v>
      </c>
      <c r="M920" s="54">
        <v>0</v>
      </c>
      <c r="N920" s="54">
        <v>0</v>
      </c>
      <c r="O920" s="54">
        <v>0</v>
      </c>
      <c r="P920" s="54">
        <v>0</v>
      </c>
      <c r="Q920" s="54">
        <v>0</v>
      </c>
      <c r="R920" s="54">
        <v>0</v>
      </c>
      <c r="S920" s="54">
        <v>269</v>
      </c>
    </row>
    <row r="921" spans="2:54" x14ac:dyDescent="0.25">
      <c r="B921" s="54" t="s">
        <v>19</v>
      </c>
      <c r="C921" s="54">
        <v>0</v>
      </c>
      <c r="D921" s="54">
        <v>63</v>
      </c>
      <c r="E921" s="54">
        <v>0</v>
      </c>
      <c r="F921" s="54">
        <v>157</v>
      </c>
      <c r="G921" s="54">
        <v>19</v>
      </c>
      <c r="H921" s="54">
        <v>15</v>
      </c>
      <c r="I921" s="54">
        <v>9</v>
      </c>
      <c r="J921" s="54">
        <v>3</v>
      </c>
      <c r="K921" s="54">
        <v>2</v>
      </c>
      <c r="L921" s="54">
        <v>1</v>
      </c>
      <c r="M921" s="54">
        <v>0</v>
      </c>
      <c r="N921" s="54">
        <v>0</v>
      </c>
      <c r="O921" s="54">
        <v>0</v>
      </c>
      <c r="P921" s="54">
        <v>0</v>
      </c>
      <c r="Q921" s="54">
        <v>0</v>
      </c>
      <c r="R921" s="54">
        <v>0</v>
      </c>
      <c r="S921" s="54">
        <v>269</v>
      </c>
    </row>
    <row r="922" spans="2:54" x14ac:dyDescent="0.25">
      <c r="B922" s="54" t="s">
        <v>20</v>
      </c>
      <c r="C922" s="54">
        <v>0</v>
      </c>
      <c r="D922" s="54">
        <v>1</v>
      </c>
      <c r="E922" s="54">
        <v>4</v>
      </c>
      <c r="F922" s="54">
        <v>33</v>
      </c>
      <c r="G922" s="54">
        <v>127</v>
      </c>
      <c r="H922" s="54">
        <v>69</v>
      </c>
      <c r="I922" s="54">
        <v>19</v>
      </c>
      <c r="J922" s="54">
        <v>8</v>
      </c>
      <c r="K922" s="54">
        <v>5</v>
      </c>
      <c r="L922" s="54">
        <v>3</v>
      </c>
      <c r="M922" s="54">
        <v>0</v>
      </c>
      <c r="N922" s="54">
        <v>0</v>
      </c>
      <c r="O922" s="54">
        <v>0</v>
      </c>
      <c r="P922" s="54">
        <v>0</v>
      </c>
      <c r="Q922" s="54">
        <v>0</v>
      </c>
      <c r="R922" s="54">
        <v>0</v>
      </c>
      <c r="S922" s="54">
        <v>269</v>
      </c>
    </row>
    <row r="923" spans="2:54" x14ac:dyDescent="0.25">
      <c r="B923" s="54" t="s">
        <v>21</v>
      </c>
      <c r="C923" s="54">
        <v>0</v>
      </c>
      <c r="D923" s="54">
        <v>0</v>
      </c>
      <c r="E923" s="54">
        <v>0</v>
      </c>
      <c r="F923" s="54">
        <v>0</v>
      </c>
      <c r="G923" s="54">
        <v>2</v>
      </c>
      <c r="H923" s="54">
        <v>2</v>
      </c>
      <c r="I923" s="54">
        <v>5</v>
      </c>
      <c r="J923" s="54">
        <v>96</v>
      </c>
      <c r="K923" s="54">
        <v>101</v>
      </c>
      <c r="L923" s="54">
        <v>52</v>
      </c>
      <c r="M923" s="54">
        <v>11</v>
      </c>
      <c r="N923" s="54">
        <v>0</v>
      </c>
      <c r="O923" s="54">
        <v>0</v>
      </c>
      <c r="P923" s="54">
        <v>0</v>
      </c>
      <c r="Q923" s="54">
        <v>0</v>
      </c>
      <c r="R923" s="54">
        <v>0</v>
      </c>
      <c r="S923" s="54">
        <v>269</v>
      </c>
    </row>
    <row r="924" spans="2:54" x14ac:dyDescent="0.25">
      <c r="B924" s="54" t="s">
        <v>22</v>
      </c>
      <c r="C924" s="54">
        <v>0</v>
      </c>
      <c r="D924" s="54">
        <v>1</v>
      </c>
      <c r="E924" s="54">
        <v>0</v>
      </c>
      <c r="F924" s="54">
        <v>4</v>
      </c>
      <c r="G924" s="54">
        <v>98</v>
      </c>
      <c r="H924" s="54">
        <v>145</v>
      </c>
      <c r="I924" s="54">
        <v>12</v>
      </c>
      <c r="J924" s="54">
        <v>7</v>
      </c>
      <c r="K924" s="54">
        <v>0</v>
      </c>
      <c r="L924" s="54">
        <v>1</v>
      </c>
      <c r="M924" s="54">
        <v>1</v>
      </c>
      <c r="N924" s="54">
        <v>0</v>
      </c>
      <c r="O924" s="54">
        <v>0</v>
      </c>
      <c r="P924" s="54">
        <v>0</v>
      </c>
      <c r="Q924" s="54">
        <v>0</v>
      </c>
      <c r="R924" s="54">
        <v>0</v>
      </c>
      <c r="S924" s="54">
        <v>269</v>
      </c>
    </row>
    <row r="925" spans="2:54" x14ac:dyDescent="0.25">
      <c r="B925" s="54" t="s">
        <v>90</v>
      </c>
      <c r="C925" s="54">
        <v>0</v>
      </c>
      <c r="D925" s="54">
        <v>0</v>
      </c>
      <c r="E925" s="54">
        <v>0</v>
      </c>
      <c r="F925" s="54">
        <v>0</v>
      </c>
      <c r="G925" s="54">
        <v>0</v>
      </c>
      <c r="H925" s="54">
        <v>0</v>
      </c>
      <c r="I925" s="54">
        <v>0</v>
      </c>
      <c r="J925" s="54">
        <v>1</v>
      </c>
      <c r="K925" s="54">
        <v>12</v>
      </c>
      <c r="L925" s="54">
        <v>106</v>
      </c>
      <c r="M925" s="54">
        <v>143</v>
      </c>
      <c r="N925" s="54">
        <v>7</v>
      </c>
      <c r="O925" s="54">
        <v>0</v>
      </c>
      <c r="P925" s="54">
        <v>0</v>
      </c>
      <c r="Q925" s="54">
        <v>0</v>
      </c>
      <c r="R925" s="54">
        <v>0</v>
      </c>
      <c r="S925" s="54">
        <v>269</v>
      </c>
    </row>
    <row r="926" spans="2:54" x14ac:dyDescent="0.25">
      <c r="B926" s="54" t="s">
        <v>177</v>
      </c>
      <c r="C926" s="54">
        <v>0</v>
      </c>
      <c r="D926" s="54">
        <v>0</v>
      </c>
      <c r="E926" s="54">
        <v>0</v>
      </c>
      <c r="F926" s="54">
        <v>1</v>
      </c>
      <c r="G926" s="54">
        <v>0</v>
      </c>
      <c r="H926" s="54">
        <v>1</v>
      </c>
      <c r="I926" s="54">
        <v>1</v>
      </c>
      <c r="J926" s="54">
        <v>2</v>
      </c>
      <c r="K926" s="54">
        <v>2</v>
      </c>
      <c r="L926" s="54">
        <v>3</v>
      </c>
      <c r="M926" s="54">
        <v>249</v>
      </c>
      <c r="N926" s="54">
        <v>0</v>
      </c>
      <c r="O926" s="54">
        <v>0</v>
      </c>
      <c r="P926" s="54">
        <v>0</v>
      </c>
      <c r="Q926" s="54">
        <v>0</v>
      </c>
      <c r="R926" s="54">
        <v>0</v>
      </c>
      <c r="S926" s="54">
        <v>259</v>
      </c>
    </row>
    <row r="927" spans="2:54" x14ac:dyDescent="0.25">
      <c r="B927" s="54" t="s">
        <v>96</v>
      </c>
      <c r="C927" s="54">
        <v>0</v>
      </c>
      <c r="D927" s="54">
        <v>0</v>
      </c>
      <c r="E927" s="54">
        <v>0</v>
      </c>
      <c r="F927" s="54">
        <v>229</v>
      </c>
      <c r="G927" s="54">
        <v>0</v>
      </c>
      <c r="H927" s="54">
        <v>25</v>
      </c>
      <c r="I927" s="54">
        <v>5</v>
      </c>
      <c r="J927" s="54">
        <v>3</v>
      </c>
      <c r="K927" s="54">
        <v>2</v>
      </c>
      <c r="L927" s="54">
        <v>2</v>
      </c>
      <c r="M927" s="54">
        <v>2</v>
      </c>
      <c r="N927" s="54">
        <v>0</v>
      </c>
      <c r="O927" s="54">
        <v>1</v>
      </c>
      <c r="P927" s="54">
        <v>0</v>
      </c>
      <c r="Q927" s="54">
        <v>0</v>
      </c>
      <c r="R927" s="54">
        <v>0</v>
      </c>
      <c r="S927" s="54">
        <v>269</v>
      </c>
    </row>
    <row r="928" spans="2:54" s="54" customFormat="1" x14ac:dyDescent="0.25">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row>
    <row r="929" spans="1:19" x14ac:dyDescent="0.25">
      <c r="A929" t="s">
        <v>44</v>
      </c>
    </row>
    <row r="930" spans="1:19" x14ac:dyDescent="0.25">
      <c r="B930" s="54" t="s">
        <v>0</v>
      </c>
      <c r="C930" s="54">
        <v>1.5625E-2</v>
      </c>
      <c r="D930" s="54">
        <v>3.125E-2</v>
      </c>
      <c r="E930" s="54">
        <v>6.25E-2</v>
      </c>
      <c r="F930" s="54">
        <v>0.125</v>
      </c>
      <c r="G930" s="54">
        <v>0.25</v>
      </c>
      <c r="H930" s="54">
        <v>0.5</v>
      </c>
      <c r="I930" s="54">
        <v>1</v>
      </c>
      <c r="J930" s="54">
        <v>2</v>
      </c>
      <c r="K930" s="54">
        <v>4</v>
      </c>
      <c r="L930" s="54">
        <v>8</v>
      </c>
      <c r="M930" s="54">
        <v>16</v>
      </c>
      <c r="N930" s="54">
        <v>32</v>
      </c>
      <c r="O930" s="54">
        <v>64</v>
      </c>
      <c r="P930" s="54">
        <v>128</v>
      </c>
      <c r="Q930" s="54">
        <v>256</v>
      </c>
      <c r="R930" s="54">
        <v>512</v>
      </c>
      <c r="S930" s="54" t="s">
        <v>1</v>
      </c>
    </row>
    <row r="931" spans="1:19" x14ac:dyDescent="0.25">
      <c r="B931" s="54" t="s">
        <v>31</v>
      </c>
      <c r="C931" s="54">
        <v>9</v>
      </c>
      <c r="D931" s="54">
        <v>607</v>
      </c>
      <c r="E931" s="54">
        <v>334</v>
      </c>
      <c r="F931" s="54">
        <v>59</v>
      </c>
      <c r="G931" s="54">
        <v>96</v>
      </c>
      <c r="H931" s="54">
        <v>62</v>
      </c>
      <c r="I931" s="54">
        <v>51</v>
      </c>
      <c r="J931" s="54">
        <v>61</v>
      </c>
      <c r="K931" s="54">
        <v>109</v>
      </c>
      <c r="L931" s="54">
        <v>990</v>
      </c>
      <c r="M931" s="54">
        <v>0</v>
      </c>
      <c r="N931" s="54">
        <v>0</v>
      </c>
      <c r="O931" s="54">
        <v>0</v>
      </c>
      <c r="P931" s="54">
        <v>0</v>
      </c>
      <c r="Q931" s="54">
        <v>0</v>
      </c>
      <c r="R931" s="54">
        <v>0</v>
      </c>
      <c r="S931" s="54">
        <v>2378</v>
      </c>
    </row>
    <row r="932" spans="1:19" x14ac:dyDescent="0.25">
      <c r="B932" s="54" t="s">
        <v>32</v>
      </c>
      <c r="C932" s="54">
        <v>0</v>
      </c>
      <c r="D932" s="54">
        <v>0</v>
      </c>
      <c r="E932" s="54">
        <v>336</v>
      </c>
      <c r="F932" s="54">
        <v>0</v>
      </c>
      <c r="G932" s="54">
        <v>1057</v>
      </c>
      <c r="H932" s="54">
        <v>824</v>
      </c>
      <c r="I932" s="54">
        <v>47</v>
      </c>
      <c r="J932" s="54">
        <v>10</v>
      </c>
      <c r="K932" s="54">
        <v>9</v>
      </c>
      <c r="L932" s="54">
        <v>14</v>
      </c>
      <c r="M932" s="54">
        <v>81</v>
      </c>
      <c r="N932" s="54">
        <v>0</v>
      </c>
      <c r="O932" s="54">
        <v>0</v>
      </c>
      <c r="P932" s="54">
        <v>0</v>
      </c>
      <c r="Q932" s="54">
        <v>0</v>
      </c>
      <c r="R932" s="54">
        <v>0</v>
      </c>
      <c r="S932" s="54">
        <v>2378</v>
      </c>
    </row>
    <row r="933" spans="1:19" x14ac:dyDescent="0.25">
      <c r="B933" s="54" t="s">
        <v>3</v>
      </c>
      <c r="C933" s="54">
        <v>0</v>
      </c>
      <c r="D933" s="54">
        <v>0</v>
      </c>
      <c r="E933" s="54">
        <v>0</v>
      </c>
      <c r="F933" s="54">
        <v>1482</v>
      </c>
      <c r="G933" s="54">
        <v>0</v>
      </c>
      <c r="H933" s="54">
        <v>407</v>
      </c>
      <c r="I933" s="54">
        <v>302</v>
      </c>
      <c r="J933" s="54">
        <v>78</v>
      </c>
      <c r="K933" s="54">
        <v>35</v>
      </c>
      <c r="L933" s="54">
        <v>23</v>
      </c>
      <c r="M933" s="54">
        <v>23</v>
      </c>
      <c r="N933" s="54">
        <v>18</v>
      </c>
      <c r="O933" s="54">
        <v>10</v>
      </c>
      <c r="P933" s="54">
        <v>0</v>
      </c>
      <c r="Q933" s="54">
        <v>0</v>
      </c>
      <c r="R933" s="54">
        <v>0</v>
      </c>
      <c r="S933" s="54">
        <v>2378</v>
      </c>
    </row>
    <row r="934" spans="1:19" x14ac:dyDescent="0.25">
      <c r="B934" s="54" t="s">
        <v>5</v>
      </c>
      <c r="C934" s="54">
        <v>0</v>
      </c>
      <c r="D934" s="54">
        <v>0</v>
      </c>
      <c r="E934" s="54">
        <v>0</v>
      </c>
      <c r="F934" s="54">
        <v>0</v>
      </c>
      <c r="G934" s="54">
        <v>1375</v>
      </c>
      <c r="H934" s="54">
        <v>1</v>
      </c>
      <c r="I934" s="54">
        <v>695</v>
      </c>
      <c r="J934" s="54">
        <v>197</v>
      </c>
      <c r="K934" s="54">
        <v>21</v>
      </c>
      <c r="L934" s="54">
        <v>17</v>
      </c>
      <c r="M934" s="54">
        <v>18</v>
      </c>
      <c r="N934" s="54">
        <v>15</v>
      </c>
      <c r="O934" s="54">
        <v>12</v>
      </c>
      <c r="P934" s="54">
        <v>26</v>
      </c>
      <c r="Q934" s="54">
        <v>0</v>
      </c>
      <c r="R934" s="54">
        <v>0</v>
      </c>
      <c r="S934" s="54">
        <v>2377</v>
      </c>
    </row>
    <row r="935" spans="1:19" x14ac:dyDescent="0.25">
      <c r="B935" s="54" t="s">
        <v>7</v>
      </c>
      <c r="C935" s="54">
        <v>0</v>
      </c>
      <c r="D935" s="54">
        <v>6</v>
      </c>
      <c r="E935" s="54">
        <v>0</v>
      </c>
      <c r="F935" s="54">
        <v>19</v>
      </c>
      <c r="G935" s="54">
        <v>58</v>
      </c>
      <c r="H935" s="54">
        <v>26</v>
      </c>
      <c r="I935" s="54">
        <v>404</v>
      </c>
      <c r="J935" s="54">
        <v>1680</v>
      </c>
      <c r="K935" s="54">
        <v>74</v>
      </c>
      <c r="L935" s="54">
        <v>21</v>
      </c>
      <c r="M935" s="54">
        <v>90</v>
      </c>
      <c r="N935" s="54">
        <v>0</v>
      </c>
      <c r="O935" s="54">
        <v>0</v>
      </c>
      <c r="P935" s="54">
        <v>0</v>
      </c>
      <c r="Q935" s="54">
        <v>0</v>
      </c>
      <c r="R935" s="54">
        <v>0</v>
      </c>
      <c r="S935" s="54">
        <v>2378</v>
      </c>
    </row>
    <row r="936" spans="1:19" x14ac:dyDescent="0.25">
      <c r="B936" s="54" t="s">
        <v>9</v>
      </c>
      <c r="C936" s="54">
        <v>0</v>
      </c>
      <c r="D936" s="54">
        <v>0</v>
      </c>
      <c r="E936" s="54">
        <v>0</v>
      </c>
      <c r="F936" s="54">
        <v>92</v>
      </c>
      <c r="G936" s="54">
        <v>0</v>
      </c>
      <c r="H936" s="54">
        <v>67</v>
      </c>
      <c r="I936" s="54">
        <v>1411</v>
      </c>
      <c r="J936" s="54">
        <v>677</v>
      </c>
      <c r="K936" s="54">
        <v>21</v>
      </c>
      <c r="L936" s="54">
        <v>21</v>
      </c>
      <c r="M936" s="54">
        <v>13</v>
      </c>
      <c r="N936" s="54">
        <v>8</v>
      </c>
      <c r="O936" s="54">
        <v>68</v>
      </c>
      <c r="P936" s="54">
        <v>0</v>
      </c>
      <c r="Q936" s="54">
        <v>0</v>
      </c>
      <c r="R936" s="54">
        <v>0</v>
      </c>
      <c r="S936" s="54">
        <v>2378</v>
      </c>
    </row>
    <row r="937" spans="1:19" x14ac:dyDescent="0.25">
      <c r="B937" s="54" t="s">
        <v>10</v>
      </c>
      <c r="C937" s="54">
        <v>0</v>
      </c>
      <c r="D937" s="54">
        <v>0</v>
      </c>
      <c r="E937" s="54">
        <v>2290</v>
      </c>
      <c r="F937" s="54">
        <v>0</v>
      </c>
      <c r="G937" s="54">
        <v>16</v>
      </c>
      <c r="H937" s="54">
        <v>15</v>
      </c>
      <c r="I937" s="54">
        <v>12</v>
      </c>
      <c r="J937" s="54">
        <v>7</v>
      </c>
      <c r="K937" s="54">
        <v>5</v>
      </c>
      <c r="L937" s="54">
        <v>5</v>
      </c>
      <c r="M937" s="54">
        <v>9</v>
      </c>
      <c r="N937" s="54">
        <v>19</v>
      </c>
      <c r="O937" s="54">
        <v>0</v>
      </c>
      <c r="P937" s="54">
        <v>0</v>
      </c>
      <c r="Q937" s="54">
        <v>0</v>
      </c>
      <c r="R937" s="54">
        <v>0</v>
      </c>
      <c r="S937" s="54">
        <v>2378</v>
      </c>
    </row>
    <row r="938" spans="1:19" x14ac:dyDescent="0.25">
      <c r="B938" s="54" t="s">
        <v>11</v>
      </c>
      <c r="C938" s="54">
        <v>0</v>
      </c>
      <c r="D938" s="54">
        <v>0</v>
      </c>
      <c r="E938" s="54">
        <v>2216</v>
      </c>
      <c r="F938" s="54">
        <v>0</v>
      </c>
      <c r="G938" s="54">
        <v>39</v>
      </c>
      <c r="H938" s="54">
        <v>29</v>
      </c>
      <c r="I938" s="54">
        <v>18</v>
      </c>
      <c r="J938" s="54">
        <v>20</v>
      </c>
      <c r="K938" s="54">
        <v>19</v>
      </c>
      <c r="L938" s="54">
        <v>8</v>
      </c>
      <c r="M938" s="54">
        <v>13</v>
      </c>
      <c r="N938" s="54">
        <v>16</v>
      </c>
      <c r="O938" s="54">
        <v>0</v>
      </c>
      <c r="P938" s="54">
        <v>0</v>
      </c>
      <c r="Q938" s="54">
        <v>0</v>
      </c>
      <c r="R938" s="54">
        <v>0</v>
      </c>
      <c r="S938" s="54">
        <v>2378</v>
      </c>
    </row>
    <row r="939" spans="1:19" x14ac:dyDescent="0.25">
      <c r="B939" s="54" t="s">
        <v>13</v>
      </c>
      <c r="C939" s="54">
        <v>0</v>
      </c>
      <c r="D939" s="54">
        <v>0</v>
      </c>
      <c r="E939" s="54">
        <v>0</v>
      </c>
      <c r="F939" s="54">
        <v>0</v>
      </c>
      <c r="G939" s="54">
        <v>139</v>
      </c>
      <c r="H939" s="54">
        <v>1</v>
      </c>
      <c r="I939" s="54">
        <v>594</v>
      </c>
      <c r="J939" s="54">
        <v>1282</v>
      </c>
      <c r="K939" s="54">
        <v>196</v>
      </c>
      <c r="L939" s="54">
        <v>34</v>
      </c>
      <c r="M939" s="54">
        <v>15</v>
      </c>
      <c r="N939" s="54">
        <v>3</v>
      </c>
      <c r="O939" s="54">
        <v>2</v>
      </c>
      <c r="P939" s="54">
        <v>4</v>
      </c>
      <c r="Q939" s="54">
        <v>0</v>
      </c>
      <c r="R939" s="54">
        <v>0</v>
      </c>
      <c r="S939" s="54">
        <v>2270</v>
      </c>
    </row>
    <row r="940" spans="1:19" x14ac:dyDescent="0.25">
      <c r="B940" s="54" t="s">
        <v>14</v>
      </c>
      <c r="C940" s="54">
        <v>0</v>
      </c>
      <c r="D940" s="54">
        <v>0</v>
      </c>
      <c r="E940" s="54">
        <v>238</v>
      </c>
      <c r="F940" s="54">
        <v>0</v>
      </c>
      <c r="G940" s="54">
        <v>1756</v>
      </c>
      <c r="H940" s="54">
        <v>175</v>
      </c>
      <c r="I940" s="54">
        <v>41</v>
      </c>
      <c r="J940" s="54">
        <v>16</v>
      </c>
      <c r="K940" s="54">
        <v>6</v>
      </c>
      <c r="L940" s="54">
        <v>11</v>
      </c>
      <c r="M940" s="54">
        <v>30</v>
      </c>
      <c r="N940" s="54">
        <v>0</v>
      </c>
      <c r="O940" s="54">
        <v>0</v>
      </c>
      <c r="P940" s="54">
        <v>0</v>
      </c>
      <c r="Q940" s="54">
        <v>0</v>
      </c>
      <c r="R940" s="54">
        <v>0</v>
      </c>
      <c r="S940" s="54">
        <v>2273</v>
      </c>
    </row>
    <row r="941" spans="1:19" x14ac:dyDescent="0.25">
      <c r="B941" s="54" t="s">
        <v>16</v>
      </c>
      <c r="C941" s="54">
        <v>0</v>
      </c>
      <c r="D941" s="54">
        <v>0</v>
      </c>
      <c r="E941" s="54">
        <v>0</v>
      </c>
      <c r="F941" s="54">
        <v>0</v>
      </c>
      <c r="G941" s="54">
        <v>0</v>
      </c>
      <c r="H941" s="54">
        <v>1496</v>
      </c>
      <c r="I941" s="54">
        <v>0</v>
      </c>
      <c r="J941" s="54">
        <v>457</v>
      </c>
      <c r="K941" s="54">
        <v>233</v>
      </c>
      <c r="L941" s="54">
        <v>86</v>
      </c>
      <c r="M941" s="54">
        <v>46</v>
      </c>
      <c r="N941" s="54">
        <v>27</v>
      </c>
      <c r="O941" s="54">
        <v>13</v>
      </c>
      <c r="P941" s="54">
        <v>10</v>
      </c>
      <c r="Q941" s="54">
        <v>10</v>
      </c>
      <c r="R941" s="54">
        <v>0</v>
      </c>
      <c r="S941" s="54">
        <v>2378</v>
      </c>
    </row>
    <row r="942" spans="1:19" x14ac:dyDescent="0.25">
      <c r="B942" s="54" t="s">
        <v>17</v>
      </c>
      <c r="C942" s="54">
        <v>0</v>
      </c>
      <c r="D942" s="54">
        <v>0</v>
      </c>
      <c r="E942" s="54">
        <v>2099</v>
      </c>
      <c r="F942" s="54">
        <v>2</v>
      </c>
      <c r="G942" s="54">
        <v>63</v>
      </c>
      <c r="H942" s="54">
        <v>52</v>
      </c>
      <c r="I942" s="54">
        <v>42</v>
      </c>
      <c r="J942" s="54">
        <v>19</v>
      </c>
      <c r="K942" s="54">
        <v>7</v>
      </c>
      <c r="L942" s="54">
        <v>11</v>
      </c>
      <c r="M942" s="54">
        <v>22</v>
      </c>
      <c r="N942" s="54">
        <v>54</v>
      </c>
      <c r="O942" s="54">
        <v>0</v>
      </c>
      <c r="P942" s="54">
        <v>0</v>
      </c>
      <c r="Q942" s="54">
        <v>0</v>
      </c>
      <c r="R942" s="54">
        <v>0</v>
      </c>
      <c r="S942" s="54">
        <v>2371</v>
      </c>
    </row>
    <row r="943" spans="1:19" x14ac:dyDescent="0.25">
      <c r="B943" s="54" t="s">
        <v>18</v>
      </c>
      <c r="C943" s="54">
        <v>0</v>
      </c>
      <c r="D943" s="54">
        <v>7</v>
      </c>
      <c r="E943" s="54">
        <v>12</v>
      </c>
      <c r="F943" s="54">
        <v>69</v>
      </c>
      <c r="G943" s="54">
        <v>738</v>
      </c>
      <c r="H943" s="54">
        <v>1125</v>
      </c>
      <c r="I943" s="54">
        <v>100</v>
      </c>
      <c r="J943" s="54">
        <v>32</v>
      </c>
      <c r="K943" s="54">
        <v>13</v>
      </c>
      <c r="L943" s="54">
        <v>281</v>
      </c>
      <c r="M943" s="54">
        <v>0</v>
      </c>
      <c r="N943" s="54">
        <v>0</v>
      </c>
      <c r="O943" s="54">
        <v>0</v>
      </c>
      <c r="P943" s="54">
        <v>0</v>
      </c>
      <c r="Q943" s="54">
        <v>0</v>
      </c>
      <c r="R943" s="54">
        <v>0</v>
      </c>
      <c r="S943" s="54">
        <v>2377</v>
      </c>
    </row>
    <row r="944" spans="1:19" x14ac:dyDescent="0.25">
      <c r="B944" s="54" t="s">
        <v>19</v>
      </c>
      <c r="C944" s="54">
        <v>0</v>
      </c>
      <c r="D944" s="54">
        <v>15</v>
      </c>
      <c r="E944" s="54">
        <v>0</v>
      </c>
      <c r="F944" s="54">
        <v>400</v>
      </c>
      <c r="G944" s="54">
        <v>1538</v>
      </c>
      <c r="H944" s="54">
        <v>120</v>
      </c>
      <c r="I944" s="54">
        <v>20</v>
      </c>
      <c r="J944" s="54">
        <v>8</v>
      </c>
      <c r="K944" s="54">
        <v>26</v>
      </c>
      <c r="L944" s="54">
        <v>33</v>
      </c>
      <c r="M944" s="54">
        <v>218</v>
      </c>
      <c r="N944" s="54">
        <v>0</v>
      </c>
      <c r="O944" s="54">
        <v>0</v>
      </c>
      <c r="P944" s="54">
        <v>0</v>
      </c>
      <c r="Q944" s="54">
        <v>0</v>
      </c>
      <c r="R944" s="54">
        <v>0</v>
      </c>
      <c r="S944" s="54">
        <v>2378</v>
      </c>
    </row>
    <row r="945" spans="1:19" x14ac:dyDescent="0.25">
      <c r="B945" s="54" t="s">
        <v>20</v>
      </c>
      <c r="C945" s="54">
        <v>0</v>
      </c>
      <c r="D945" s="54">
        <v>28</v>
      </c>
      <c r="E945" s="54">
        <v>729</v>
      </c>
      <c r="F945" s="54">
        <v>1276</v>
      </c>
      <c r="G945" s="54">
        <v>52</v>
      </c>
      <c r="H945" s="54">
        <v>8</v>
      </c>
      <c r="I945" s="54">
        <v>20</v>
      </c>
      <c r="J945" s="54">
        <v>47</v>
      </c>
      <c r="K945" s="54">
        <v>158</v>
      </c>
      <c r="L945" s="54">
        <v>60</v>
      </c>
      <c r="M945" s="54">
        <v>0</v>
      </c>
      <c r="N945" s="54">
        <v>0</v>
      </c>
      <c r="O945" s="54">
        <v>0</v>
      </c>
      <c r="P945" s="54">
        <v>0</v>
      </c>
      <c r="Q945" s="54">
        <v>0</v>
      </c>
      <c r="R945" s="54">
        <v>0</v>
      </c>
      <c r="S945" s="54">
        <v>2378</v>
      </c>
    </row>
    <row r="946" spans="1:19" x14ac:dyDescent="0.25">
      <c r="B946" s="54" t="s">
        <v>21</v>
      </c>
      <c r="C946" s="54">
        <v>0</v>
      </c>
      <c r="D946" s="54">
        <v>0</v>
      </c>
      <c r="E946" s="54">
        <v>1294</v>
      </c>
      <c r="F946" s="54">
        <v>0</v>
      </c>
      <c r="G946" s="54">
        <v>919</v>
      </c>
      <c r="H946" s="54">
        <v>72</v>
      </c>
      <c r="I946" s="54">
        <v>27</v>
      </c>
      <c r="J946" s="54">
        <v>34</v>
      </c>
      <c r="K946" s="54">
        <v>7</v>
      </c>
      <c r="L946" s="54">
        <v>18</v>
      </c>
      <c r="M946" s="54">
        <v>7</v>
      </c>
      <c r="N946" s="54">
        <v>0</v>
      </c>
      <c r="O946" s="54">
        <v>0</v>
      </c>
      <c r="P946" s="54">
        <v>0</v>
      </c>
      <c r="Q946" s="54">
        <v>0</v>
      </c>
      <c r="R946" s="54">
        <v>0</v>
      </c>
      <c r="S946" s="54">
        <v>2378</v>
      </c>
    </row>
    <row r="947" spans="1:19" x14ac:dyDescent="0.25">
      <c r="B947" s="54" t="s">
        <v>33</v>
      </c>
      <c r="C947" s="54">
        <v>18</v>
      </c>
      <c r="D947" s="54">
        <v>1495</v>
      </c>
      <c r="E947" s="54">
        <v>823</v>
      </c>
      <c r="F947" s="54">
        <v>19</v>
      </c>
      <c r="G947" s="54">
        <v>12</v>
      </c>
      <c r="H947" s="54">
        <v>2</v>
      </c>
      <c r="I947" s="54">
        <v>4</v>
      </c>
      <c r="J947" s="54">
        <v>1</v>
      </c>
      <c r="K947" s="54">
        <v>1</v>
      </c>
      <c r="L947" s="54">
        <v>3</v>
      </c>
      <c r="M947" s="54">
        <v>0</v>
      </c>
      <c r="N947" s="54">
        <v>0</v>
      </c>
      <c r="O947" s="54">
        <v>0</v>
      </c>
      <c r="P947" s="54">
        <v>0</v>
      </c>
      <c r="Q947" s="54">
        <v>0</v>
      </c>
      <c r="R947" s="54">
        <v>0</v>
      </c>
      <c r="S947" s="54">
        <v>2378</v>
      </c>
    </row>
    <row r="948" spans="1:19" x14ac:dyDescent="0.25">
      <c r="B948" s="54" t="s">
        <v>34</v>
      </c>
      <c r="C948" s="54">
        <v>0</v>
      </c>
      <c r="D948" s="54">
        <v>11</v>
      </c>
      <c r="E948" s="54">
        <v>10</v>
      </c>
      <c r="F948" s="54">
        <v>23</v>
      </c>
      <c r="G948" s="54">
        <v>120</v>
      </c>
      <c r="H948" s="54">
        <v>1733</v>
      </c>
      <c r="I948" s="54">
        <v>448</v>
      </c>
      <c r="J948" s="54">
        <v>4</v>
      </c>
      <c r="K948" s="54">
        <v>1</v>
      </c>
      <c r="L948" s="54">
        <v>1</v>
      </c>
      <c r="M948" s="54">
        <v>0</v>
      </c>
      <c r="N948" s="54">
        <v>0</v>
      </c>
      <c r="O948" s="54">
        <v>0</v>
      </c>
      <c r="P948" s="54">
        <v>0</v>
      </c>
      <c r="Q948" s="54">
        <v>0</v>
      </c>
      <c r="R948" s="54">
        <v>0</v>
      </c>
      <c r="S948" s="54">
        <v>2351</v>
      </c>
    </row>
    <row r="949" spans="1:19" x14ac:dyDescent="0.25">
      <c r="B949" s="54" t="s">
        <v>35</v>
      </c>
      <c r="C949" s="54">
        <v>0</v>
      </c>
      <c r="D949" s="54">
        <v>0</v>
      </c>
      <c r="E949" s="54">
        <v>20</v>
      </c>
      <c r="F949" s="54">
        <v>2</v>
      </c>
      <c r="G949" s="54">
        <v>134</v>
      </c>
      <c r="H949" s="54">
        <v>1530</v>
      </c>
      <c r="I949" s="54">
        <v>224</v>
      </c>
      <c r="J949" s="54">
        <v>13</v>
      </c>
      <c r="K949" s="54">
        <v>10</v>
      </c>
      <c r="L949" s="54">
        <v>10</v>
      </c>
      <c r="M949" s="54">
        <v>22</v>
      </c>
      <c r="N949" s="54">
        <v>380</v>
      </c>
      <c r="O949" s="54">
        <v>0</v>
      </c>
      <c r="P949" s="54">
        <v>0</v>
      </c>
      <c r="Q949" s="54">
        <v>0</v>
      </c>
      <c r="R949" s="54">
        <v>0</v>
      </c>
      <c r="S949" s="54">
        <v>2345</v>
      </c>
    </row>
    <row r="950" spans="1:19" x14ac:dyDescent="0.25">
      <c r="B950" s="54" t="s">
        <v>24</v>
      </c>
      <c r="C950" s="54">
        <v>0</v>
      </c>
      <c r="D950" s="54">
        <v>36</v>
      </c>
      <c r="E950" s="54">
        <v>275</v>
      </c>
      <c r="F950" s="54">
        <v>1774</v>
      </c>
      <c r="G950" s="54">
        <v>180</v>
      </c>
      <c r="H950" s="54">
        <v>13</v>
      </c>
      <c r="I950" s="54">
        <v>11</v>
      </c>
      <c r="J950" s="54">
        <v>11</v>
      </c>
      <c r="K950" s="54">
        <v>9</v>
      </c>
      <c r="L950" s="54">
        <v>61</v>
      </c>
      <c r="M950" s="54">
        <v>0</v>
      </c>
      <c r="N950" s="54">
        <v>0</v>
      </c>
      <c r="O950" s="54">
        <v>0</v>
      </c>
      <c r="P950" s="54">
        <v>0</v>
      </c>
      <c r="Q950" s="54">
        <v>0</v>
      </c>
      <c r="R950" s="54">
        <v>0</v>
      </c>
      <c r="S950" s="54">
        <v>2370</v>
      </c>
    </row>
    <row r="951" spans="1:19" x14ac:dyDescent="0.25">
      <c r="B951" s="54" t="s">
        <v>36</v>
      </c>
      <c r="C951" s="54">
        <v>0</v>
      </c>
      <c r="D951" s="54">
        <v>0</v>
      </c>
      <c r="E951" s="54">
        <v>11</v>
      </c>
      <c r="F951" s="54">
        <v>0</v>
      </c>
      <c r="G951" s="54">
        <v>11</v>
      </c>
      <c r="H951" s="54">
        <v>118</v>
      </c>
      <c r="I951" s="54">
        <v>1020</v>
      </c>
      <c r="J951" s="54">
        <v>1166</v>
      </c>
      <c r="K951" s="54">
        <v>50</v>
      </c>
      <c r="L951" s="54">
        <v>1</v>
      </c>
      <c r="M951" s="54">
        <v>0</v>
      </c>
      <c r="N951" s="54">
        <v>0</v>
      </c>
      <c r="O951" s="54">
        <v>0</v>
      </c>
      <c r="P951" s="54">
        <v>0</v>
      </c>
      <c r="Q951" s="54">
        <v>0</v>
      </c>
      <c r="R951" s="54">
        <v>0</v>
      </c>
      <c r="S951" s="54">
        <v>2377</v>
      </c>
    </row>
    <row r="952" spans="1:19" x14ac:dyDescent="0.25">
      <c r="B952" s="54" t="s">
        <v>37</v>
      </c>
      <c r="C952" s="54">
        <v>0</v>
      </c>
      <c r="D952" s="54">
        <v>0</v>
      </c>
      <c r="E952" s="54">
        <v>11</v>
      </c>
      <c r="F952" s="54">
        <v>0</v>
      </c>
      <c r="G952" s="54">
        <v>16</v>
      </c>
      <c r="H952" s="54">
        <v>908</v>
      </c>
      <c r="I952" s="54">
        <v>1406</v>
      </c>
      <c r="J952" s="54">
        <v>36</v>
      </c>
      <c r="K952" s="54">
        <v>1</v>
      </c>
      <c r="L952" s="54">
        <v>0</v>
      </c>
      <c r="M952" s="54">
        <v>0</v>
      </c>
      <c r="N952" s="54">
        <v>0</v>
      </c>
      <c r="O952" s="54">
        <v>0</v>
      </c>
      <c r="P952" s="54">
        <v>0</v>
      </c>
      <c r="Q952" s="54">
        <v>0</v>
      </c>
      <c r="R952" s="54">
        <v>0</v>
      </c>
      <c r="S952" s="54">
        <v>2378</v>
      </c>
    </row>
    <row r="953" spans="1:19" x14ac:dyDescent="0.25">
      <c r="B953" s="54" t="s">
        <v>38</v>
      </c>
      <c r="C953" s="54">
        <v>0</v>
      </c>
      <c r="D953" s="54">
        <v>0</v>
      </c>
      <c r="E953" s="54">
        <v>0</v>
      </c>
      <c r="F953" s="54">
        <v>1792</v>
      </c>
      <c r="G953" s="54">
        <v>0</v>
      </c>
      <c r="H953" s="54">
        <v>543</v>
      </c>
      <c r="I953" s="54">
        <v>36</v>
      </c>
      <c r="J953" s="54">
        <v>7</v>
      </c>
      <c r="K953" s="54">
        <v>0</v>
      </c>
      <c r="L953" s="54">
        <v>0</v>
      </c>
      <c r="M953" s="54">
        <v>0</v>
      </c>
      <c r="N953" s="54">
        <v>0</v>
      </c>
      <c r="O953" s="54">
        <v>0</v>
      </c>
      <c r="P953" s="54">
        <v>0</v>
      </c>
      <c r="Q953" s="54">
        <v>0</v>
      </c>
      <c r="R953" s="54">
        <v>0</v>
      </c>
      <c r="S953" s="54">
        <v>2378</v>
      </c>
    </row>
    <row r="954" spans="1:19" x14ac:dyDescent="0.25">
      <c r="B954" s="54" t="s">
        <v>22</v>
      </c>
      <c r="C954" s="54">
        <v>0</v>
      </c>
      <c r="D954" s="54">
        <v>1154</v>
      </c>
      <c r="E954" s="54">
        <v>17</v>
      </c>
      <c r="F954" s="54">
        <v>995</v>
      </c>
      <c r="G954" s="54">
        <v>135</v>
      </c>
      <c r="H954" s="54">
        <v>65</v>
      </c>
      <c r="I954" s="54">
        <v>2</v>
      </c>
      <c r="J954" s="54">
        <v>0</v>
      </c>
      <c r="K954" s="54">
        <v>0</v>
      </c>
      <c r="L954" s="54">
        <v>0</v>
      </c>
      <c r="M954" s="54">
        <v>0</v>
      </c>
      <c r="N954" s="54">
        <v>0</v>
      </c>
      <c r="O954" s="54">
        <v>0</v>
      </c>
      <c r="P954" s="54">
        <v>0</v>
      </c>
      <c r="Q954" s="54">
        <v>0</v>
      </c>
      <c r="R954" s="54">
        <v>0</v>
      </c>
      <c r="S954" s="54">
        <v>2368</v>
      </c>
    </row>
    <row r="956" spans="1:19" x14ac:dyDescent="0.25">
      <c r="A956" t="s">
        <v>147</v>
      </c>
    </row>
    <row r="957" spans="1:19" x14ac:dyDescent="0.25">
      <c r="B957" s="54" t="s">
        <v>0</v>
      </c>
      <c r="C957" s="54">
        <v>1.5625E-2</v>
      </c>
      <c r="D957" s="54">
        <v>3.125E-2</v>
      </c>
      <c r="E957" s="54">
        <v>6.25E-2</v>
      </c>
      <c r="F957" s="54">
        <v>0.125</v>
      </c>
      <c r="G957" s="54">
        <v>0.25</v>
      </c>
      <c r="H957" s="54">
        <v>0.5</v>
      </c>
      <c r="I957" s="54">
        <v>1</v>
      </c>
      <c r="J957" s="54">
        <v>2</v>
      </c>
      <c r="K957" s="54">
        <v>4</v>
      </c>
      <c r="L957" s="54">
        <v>8</v>
      </c>
      <c r="M957" s="54">
        <v>16</v>
      </c>
      <c r="N957" s="54">
        <v>32</v>
      </c>
      <c r="O957" s="54">
        <v>64</v>
      </c>
      <c r="P957" s="54">
        <v>128</v>
      </c>
      <c r="Q957" s="54">
        <v>256</v>
      </c>
      <c r="R957" s="54">
        <v>512</v>
      </c>
      <c r="S957" s="54" t="s">
        <v>1</v>
      </c>
    </row>
    <row r="958" spans="1:19" x14ac:dyDescent="0.25">
      <c r="B958" s="54" t="s">
        <v>31</v>
      </c>
      <c r="C958" s="54">
        <v>1</v>
      </c>
      <c r="D958" s="54">
        <v>81</v>
      </c>
      <c r="E958" s="54">
        <v>3</v>
      </c>
      <c r="F958" s="54">
        <v>3</v>
      </c>
      <c r="G958" s="54">
        <v>7</v>
      </c>
      <c r="H958" s="54">
        <v>6</v>
      </c>
      <c r="I958" s="54">
        <v>5</v>
      </c>
      <c r="J958" s="54">
        <v>10</v>
      </c>
      <c r="K958" s="54">
        <v>5</v>
      </c>
      <c r="L958" s="54">
        <v>42</v>
      </c>
      <c r="M958" s="54">
        <v>1</v>
      </c>
      <c r="N958" s="54">
        <v>0</v>
      </c>
      <c r="O958" s="54">
        <v>0</v>
      </c>
      <c r="P958" s="54">
        <v>0</v>
      </c>
      <c r="Q958" s="54">
        <v>0</v>
      </c>
      <c r="R958" s="54">
        <v>0</v>
      </c>
      <c r="S958" s="54">
        <v>164</v>
      </c>
    </row>
    <row r="959" spans="1:19" x14ac:dyDescent="0.25">
      <c r="B959" s="54" t="s">
        <v>32</v>
      </c>
      <c r="C959" s="54">
        <v>0</v>
      </c>
      <c r="D959" s="54">
        <v>0</v>
      </c>
      <c r="E959" s="54">
        <v>120</v>
      </c>
      <c r="F959" s="54">
        <v>1</v>
      </c>
      <c r="G959" s="54">
        <v>11</v>
      </c>
      <c r="H959" s="54">
        <v>6</v>
      </c>
      <c r="I959" s="54">
        <v>1</v>
      </c>
      <c r="J959" s="54">
        <v>2</v>
      </c>
      <c r="K959" s="54">
        <v>2</v>
      </c>
      <c r="L959" s="54">
        <v>1</v>
      </c>
      <c r="M959" s="54">
        <v>20</v>
      </c>
      <c r="N959" s="54">
        <v>0</v>
      </c>
      <c r="O959" s="54">
        <v>0</v>
      </c>
      <c r="P959" s="54">
        <v>0</v>
      </c>
      <c r="Q959" s="54">
        <v>0</v>
      </c>
      <c r="R959" s="54">
        <v>0</v>
      </c>
      <c r="S959" s="54">
        <v>164</v>
      </c>
    </row>
    <row r="960" spans="1:19" x14ac:dyDescent="0.25">
      <c r="B960" s="54" t="s">
        <v>3</v>
      </c>
      <c r="C960" s="54">
        <v>0</v>
      </c>
      <c r="D960" s="54">
        <v>0</v>
      </c>
      <c r="E960" s="54">
        <v>0</v>
      </c>
      <c r="F960" s="54">
        <v>137</v>
      </c>
      <c r="G960" s="54">
        <v>0</v>
      </c>
      <c r="H960" s="54">
        <v>5</v>
      </c>
      <c r="I960" s="54">
        <v>4</v>
      </c>
      <c r="J960" s="54">
        <v>3</v>
      </c>
      <c r="K960" s="54">
        <v>1</v>
      </c>
      <c r="L960" s="54">
        <v>6</v>
      </c>
      <c r="M960" s="54">
        <v>4</v>
      </c>
      <c r="N960" s="54">
        <v>1</v>
      </c>
      <c r="O960" s="54">
        <v>1</v>
      </c>
      <c r="P960" s="54">
        <v>0</v>
      </c>
      <c r="Q960" s="54">
        <v>0</v>
      </c>
      <c r="R960" s="54">
        <v>0</v>
      </c>
      <c r="S960" s="54">
        <v>162</v>
      </c>
    </row>
    <row r="961" spans="2:19" x14ac:dyDescent="0.25">
      <c r="B961" s="54" t="s">
        <v>5</v>
      </c>
      <c r="C961" s="54">
        <v>0</v>
      </c>
      <c r="D961" s="54">
        <v>0</v>
      </c>
      <c r="E961" s="54">
        <v>0</v>
      </c>
      <c r="F961" s="54">
        <v>0</v>
      </c>
      <c r="G961" s="54">
        <v>132</v>
      </c>
      <c r="H961" s="54">
        <v>0</v>
      </c>
      <c r="I961" s="54">
        <v>11</v>
      </c>
      <c r="J961" s="54">
        <v>4</v>
      </c>
      <c r="K961" s="54">
        <v>1</v>
      </c>
      <c r="L961" s="54">
        <v>2</v>
      </c>
      <c r="M961" s="54">
        <v>2</v>
      </c>
      <c r="N961" s="54">
        <v>4</v>
      </c>
      <c r="O961" s="54">
        <v>2</v>
      </c>
      <c r="P961" s="54">
        <v>4</v>
      </c>
      <c r="Q961" s="54">
        <v>0</v>
      </c>
      <c r="R961" s="54">
        <v>0</v>
      </c>
      <c r="S961" s="54">
        <v>162</v>
      </c>
    </row>
    <row r="962" spans="2:19" x14ac:dyDescent="0.25">
      <c r="B962" s="54" t="s">
        <v>7</v>
      </c>
      <c r="C962" s="54">
        <v>0</v>
      </c>
      <c r="D962" s="54">
        <v>3</v>
      </c>
      <c r="E962" s="54">
        <v>0</v>
      </c>
      <c r="F962" s="54">
        <v>4</v>
      </c>
      <c r="G962" s="54">
        <v>15</v>
      </c>
      <c r="H962" s="54">
        <v>44</v>
      </c>
      <c r="I962" s="54">
        <v>61</v>
      </c>
      <c r="J962" s="54">
        <v>9</v>
      </c>
      <c r="K962" s="54">
        <v>1</v>
      </c>
      <c r="L962" s="54">
        <v>8</v>
      </c>
      <c r="M962" s="54">
        <v>17</v>
      </c>
      <c r="N962" s="54">
        <v>0</v>
      </c>
      <c r="O962" s="54">
        <v>0</v>
      </c>
      <c r="P962" s="54">
        <v>0</v>
      </c>
      <c r="Q962" s="54">
        <v>0</v>
      </c>
      <c r="R962" s="54">
        <v>0</v>
      </c>
      <c r="S962" s="54">
        <v>162</v>
      </c>
    </row>
    <row r="963" spans="2:19" x14ac:dyDescent="0.25">
      <c r="B963" s="54" t="s">
        <v>9</v>
      </c>
      <c r="C963" s="54">
        <v>0</v>
      </c>
      <c r="D963" s="54">
        <v>0</v>
      </c>
      <c r="E963" s="54">
        <v>0</v>
      </c>
      <c r="F963" s="54">
        <v>66</v>
      </c>
      <c r="G963" s="54">
        <v>0</v>
      </c>
      <c r="H963" s="54">
        <v>54</v>
      </c>
      <c r="I963" s="54">
        <v>17</v>
      </c>
      <c r="J963" s="54">
        <v>0</v>
      </c>
      <c r="K963" s="54">
        <v>5</v>
      </c>
      <c r="L963" s="54">
        <v>4</v>
      </c>
      <c r="M963" s="54">
        <v>1</v>
      </c>
      <c r="N963" s="54">
        <v>2</v>
      </c>
      <c r="O963" s="54">
        <v>14</v>
      </c>
      <c r="P963" s="54">
        <v>0</v>
      </c>
      <c r="Q963" s="54">
        <v>0</v>
      </c>
      <c r="R963" s="54">
        <v>0</v>
      </c>
      <c r="S963" s="54">
        <v>163</v>
      </c>
    </row>
    <row r="964" spans="2:19" x14ac:dyDescent="0.25">
      <c r="B964" s="54" t="s">
        <v>10</v>
      </c>
      <c r="C964" s="54">
        <v>0</v>
      </c>
      <c r="D964" s="54">
        <v>0</v>
      </c>
      <c r="E964" s="54">
        <v>139</v>
      </c>
      <c r="F964" s="54">
        <v>0</v>
      </c>
      <c r="G964" s="54">
        <v>7</v>
      </c>
      <c r="H964" s="54">
        <v>1</v>
      </c>
      <c r="I964" s="54">
        <v>3</v>
      </c>
      <c r="J964" s="54">
        <v>2</v>
      </c>
      <c r="K964" s="54">
        <v>2</v>
      </c>
      <c r="L964" s="54">
        <v>0</v>
      </c>
      <c r="M964" s="54">
        <v>7</v>
      </c>
      <c r="N964" s="54">
        <v>2</v>
      </c>
      <c r="O964" s="54">
        <v>0</v>
      </c>
      <c r="P964" s="54">
        <v>0</v>
      </c>
      <c r="Q964" s="54">
        <v>0</v>
      </c>
      <c r="R964" s="54">
        <v>0</v>
      </c>
      <c r="S964" s="54">
        <v>163</v>
      </c>
    </row>
    <row r="965" spans="2:19" x14ac:dyDescent="0.25">
      <c r="B965" s="54" t="s">
        <v>11</v>
      </c>
      <c r="C965" s="54">
        <v>0</v>
      </c>
      <c r="D965" s="54">
        <v>0</v>
      </c>
      <c r="E965" s="54">
        <v>127</v>
      </c>
      <c r="F965" s="54">
        <v>0</v>
      </c>
      <c r="G965" s="54">
        <v>10</v>
      </c>
      <c r="H965" s="54">
        <v>4</v>
      </c>
      <c r="I965" s="54">
        <v>3</v>
      </c>
      <c r="J965" s="54">
        <v>4</v>
      </c>
      <c r="K965" s="54">
        <v>4</v>
      </c>
      <c r="L965" s="54">
        <v>5</v>
      </c>
      <c r="M965" s="54">
        <v>4</v>
      </c>
      <c r="N965" s="54">
        <v>1</v>
      </c>
      <c r="O965" s="54">
        <v>0</v>
      </c>
      <c r="P965" s="54">
        <v>0</v>
      </c>
      <c r="Q965" s="54">
        <v>0</v>
      </c>
      <c r="R965" s="54">
        <v>0</v>
      </c>
      <c r="S965" s="54">
        <v>162</v>
      </c>
    </row>
    <row r="966" spans="2:19" x14ac:dyDescent="0.25">
      <c r="B966" s="54" t="s">
        <v>13</v>
      </c>
      <c r="C966" s="54">
        <v>0</v>
      </c>
      <c r="D966" s="54">
        <v>0</v>
      </c>
      <c r="E966" s="54">
        <v>0</v>
      </c>
      <c r="F966" s="54">
        <v>0</v>
      </c>
      <c r="G966" s="54">
        <v>127</v>
      </c>
      <c r="H966" s="54">
        <v>0</v>
      </c>
      <c r="I966" s="54">
        <v>16</v>
      </c>
      <c r="J966" s="54">
        <v>5</v>
      </c>
      <c r="K966" s="54">
        <v>2</v>
      </c>
      <c r="L966" s="54">
        <v>1</v>
      </c>
      <c r="M966" s="54">
        <v>0</v>
      </c>
      <c r="N966" s="54">
        <v>1</v>
      </c>
      <c r="O966" s="54">
        <v>0</v>
      </c>
      <c r="P966" s="54">
        <v>0</v>
      </c>
      <c r="Q966" s="54">
        <v>0</v>
      </c>
      <c r="R966" s="54">
        <v>0</v>
      </c>
      <c r="S966" s="54">
        <v>152</v>
      </c>
    </row>
    <row r="967" spans="2:19" x14ac:dyDescent="0.25">
      <c r="B967" s="54" t="s">
        <v>14</v>
      </c>
      <c r="C967" s="54">
        <v>0</v>
      </c>
      <c r="D967" s="54">
        <v>0</v>
      </c>
      <c r="E967" s="54">
        <v>139</v>
      </c>
      <c r="F967" s="54">
        <v>3</v>
      </c>
      <c r="G967" s="54">
        <v>5</v>
      </c>
      <c r="H967" s="54">
        <v>3</v>
      </c>
      <c r="I967" s="54">
        <v>1</v>
      </c>
      <c r="J967" s="54">
        <v>0</v>
      </c>
      <c r="K967" s="54">
        <v>0</v>
      </c>
      <c r="L967" s="54">
        <v>1</v>
      </c>
      <c r="M967" s="54">
        <v>4</v>
      </c>
      <c r="N967" s="54">
        <v>0</v>
      </c>
      <c r="O967" s="54">
        <v>0</v>
      </c>
      <c r="P967" s="54">
        <v>0</v>
      </c>
      <c r="Q967" s="54">
        <v>0</v>
      </c>
      <c r="R967" s="54">
        <v>0</v>
      </c>
      <c r="S967" s="54">
        <v>156</v>
      </c>
    </row>
    <row r="968" spans="2:19" x14ac:dyDescent="0.25">
      <c r="B968" s="54" t="s">
        <v>16</v>
      </c>
      <c r="C968" s="54">
        <v>0</v>
      </c>
      <c r="D968" s="54">
        <v>0</v>
      </c>
      <c r="E968" s="54">
        <v>0</v>
      </c>
      <c r="F968" s="54">
        <v>0</v>
      </c>
      <c r="G968" s="54">
        <v>0</v>
      </c>
      <c r="H968" s="54">
        <v>4</v>
      </c>
      <c r="I968" s="54">
        <v>0</v>
      </c>
      <c r="J968" s="54">
        <v>3</v>
      </c>
      <c r="K968" s="54">
        <v>1</v>
      </c>
      <c r="L968" s="54">
        <v>4</v>
      </c>
      <c r="M968" s="54">
        <v>1</v>
      </c>
      <c r="N968" s="54">
        <v>2</v>
      </c>
      <c r="O968" s="54">
        <v>29</v>
      </c>
      <c r="P968" s="54">
        <v>26</v>
      </c>
      <c r="Q968" s="54">
        <v>94</v>
      </c>
      <c r="R968" s="54">
        <v>1</v>
      </c>
      <c r="S968" s="54">
        <v>165</v>
      </c>
    </row>
    <row r="969" spans="2:19" x14ac:dyDescent="0.25">
      <c r="B969" s="54" t="s">
        <v>17</v>
      </c>
      <c r="C969" s="54">
        <v>0</v>
      </c>
      <c r="D969" s="54">
        <v>0</v>
      </c>
      <c r="E969" s="54">
        <v>121</v>
      </c>
      <c r="F969" s="54">
        <v>0</v>
      </c>
      <c r="G969" s="54">
        <v>6</v>
      </c>
      <c r="H969" s="54">
        <v>7</v>
      </c>
      <c r="I969" s="54">
        <v>2</v>
      </c>
      <c r="J969" s="54">
        <v>3</v>
      </c>
      <c r="K969" s="54">
        <v>2</v>
      </c>
      <c r="L969" s="54">
        <v>1</v>
      </c>
      <c r="M969" s="54">
        <v>6</v>
      </c>
      <c r="N969" s="54">
        <v>14</v>
      </c>
      <c r="O969" s="54">
        <v>0</v>
      </c>
      <c r="P969" s="54">
        <v>0</v>
      </c>
      <c r="Q969" s="54">
        <v>0</v>
      </c>
      <c r="R969" s="54">
        <v>0</v>
      </c>
      <c r="S969" s="54">
        <v>162</v>
      </c>
    </row>
    <row r="970" spans="2:19" x14ac:dyDescent="0.25">
      <c r="B970" s="54" t="s">
        <v>18</v>
      </c>
      <c r="C970" s="54">
        <v>0</v>
      </c>
      <c r="D970" s="54">
        <v>4</v>
      </c>
      <c r="E970" s="54">
        <v>2</v>
      </c>
      <c r="F970" s="54">
        <v>15</v>
      </c>
      <c r="G970" s="54">
        <v>104</v>
      </c>
      <c r="H970" s="54">
        <v>26</v>
      </c>
      <c r="I970" s="54">
        <v>2</v>
      </c>
      <c r="J970" s="54">
        <v>1</v>
      </c>
      <c r="K970" s="54">
        <v>4</v>
      </c>
      <c r="L970" s="54">
        <v>5</v>
      </c>
      <c r="M970" s="54">
        <v>0</v>
      </c>
      <c r="N970" s="54">
        <v>0</v>
      </c>
      <c r="O970" s="54">
        <v>0</v>
      </c>
      <c r="P970" s="54">
        <v>0</v>
      </c>
      <c r="Q970" s="54">
        <v>0</v>
      </c>
      <c r="R970" s="54">
        <v>0</v>
      </c>
      <c r="S970" s="54">
        <v>163</v>
      </c>
    </row>
    <row r="971" spans="2:19" x14ac:dyDescent="0.25">
      <c r="B971" s="54" t="s">
        <v>19</v>
      </c>
      <c r="C971" s="54">
        <v>0</v>
      </c>
      <c r="D971" s="54">
        <v>3</v>
      </c>
      <c r="E971" s="54">
        <v>0</v>
      </c>
      <c r="F971" s="54">
        <v>6</v>
      </c>
      <c r="G971" s="54">
        <v>117</v>
      </c>
      <c r="H971" s="54">
        <v>24</v>
      </c>
      <c r="I971" s="54">
        <v>2</v>
      </c>
      <c r="J971" s="54">
        <v>4</v>
      </c>
      <c r="K971" s="54">
        <v>5</v>
      </c>
      <c r="L971" s="54">
        <v>2</v>
      </c>
      <c r="M971" s="54">
        <v>0</v>
      </c>
      <c r="N971" s="54">
        <v>0</v>
      </c>
      <c r="O971" s="54">
        <v>0</v>
      </c>
      <c r="P971" s="54">
        <v>0</v>
      </c>
      <c r="Q971" s="54">
        <v>0</v>
      </c>
      <c r="R971" s="54">
        <v>0</v>
      </c>
      <c r="S971" s="54">
        <v>163</v>
      </c>
    </row>
    <row r="972" spans="2:19" x14ac:dyDescent="0.25">
      <c r="B972" s="54" t="s">
        <v>20</v>
      </c>
      <c r="C972" s="54">
        <v>0</v>
      </c>
      <c r="D972" s="54">
        <v>0</v>
      </c>
      <c r="E972" s="54">
        <v>6</v>
      </c>
      <c r="F972" s="54">
        <v>110</v>
      </c>
      <c r="G972" s="54">
        <v>30</v>
      </c>
      <c r="H972" s="54">
        <v>7</v>
      </c>
      <c r="I972" s="54">
        <v>5</v>
      </c>
      <c r="J972" s="54">
        <v>3</v>
      </c>
      <c r="K972" s="54">
        <v>1</v>
      </c>
      <c r="L972" s="54">
        <v>1</v>
      </c>
      <c r="M972" s="54">
        <v>0</v>
      </c>
      <c r="N972" s="54">
        <v>0</v>
      </c>
      <c r="O972" s="54">
        <v>0</v>
      </c>
      <c r="P972" s="54">
        <v>0</v>
      </c>
      <c r="Q972" s="54">
        <v>0</v>
      </c>
      <c r="R972" s="54">
        <v>0</v>
      </c>
      <c r="S972" s="54">
        <v>163</v>
      </c>
    </row>
    <row r="973" spans="2:19" x14ac:dyDescent="0.25">
      <c r="B973" s="54" t="s">
        <v>21</v>
      </c>
      <c r="C973" s="54">
        <v>0</v>
      </c>
      <c r="D973" s="54">
        <v>0</v>
      </c>
      <c r="E973" s="54">
        <v>89</v>
      </c>
      <c r="F973" s="54">
        <v>0</v>
      </c>
      <c r="G973" s="54">
        <v>60</v>
      </c>
      <c r="H973" s="54">
        <v>7</v>
      </c>
      <c r="I973" s="54">
        <v>2</v>
      </c>
      <c r="J973" s="54">
        <v>0</v>
      </c>
      <c r="K973" s="54">
        <v>2</v>
      </c>
      <c r="L973" s="54">
        <v>1</v>
      </c>
      <c r="M973" s="54">
        <v>1</v>
      </c>
      <c r="N973" s="54">
        <v>0</v>
      </c>
      <c r="O973" s="54">
        <v>0</v>
      </c>
      <c r="P973" s="54">
        <v>0</v>
      </c>
      <c r="Q973" s="54">
        <v>0</v>
      </c>
      <c r="R973" s="54">
        <v>0</v>
      </c>
      <c r="S973" s="54">
        <v>162</v>
      </c>
    </row>
    <row r="974" spans="2:19" x14ac:dyDescent="0.25">
      <c r="B974" s="54" t="s">
        <v>33</v>
      </c>
      <c r="C974" s="54">
        <v>0</v>
      </c>
      <c r="D974" s="54">
        <v>89</v>
      </c>
      <c r="E974" s="54">
        <v>67</v>
      </c>
      <c r="F974" s="54">
        <v>5</v>
      </c>
      <c r="G974" s="54">
        <v>1</v>
      </c>
      <c r="H974" s="54">
        <v>1</v>
      </c>
      <c r="I974" s="54">
        <v>1</v>
      </c>
      <c r="J974" s="54">
        <v>0</v>
      </c>
      <c r="K974" s="54">
        <v>1</v>
      </c>
      <c r="L974" s="54">
        <v>0</v>
      </c>
      <c r="M974" s="54">
        <v>0</v>
      </c>
      <c r="N974" s="54">
        <v>0</v>
      </c>
      <c r="O974" s="54">
        <v>0</v>
      </c>
      <c r="P974" s="54">
        <v>0</v>
      </c>
      <c r="Q974" s="54">
        <v>0</v>
      </c>
      <c r="R974" s="54">
        <v>0</v>
      </c>
      <c r="S974" s="54">
        <v>165</v>
      </c>
    </row>
    <row r="975" spans="2:19" x14ac:dyDescent="0.25">
      <c r="B975" s="54" t="s">
        <v>34</v>
      </c>
      <c r="C975" s="54">
        <v>0</v>
      </c>
      <c r="D975" s="54">
        <v>0</v>
      </c>
      <c r="E975" s="54">
        <v>3</v>
      </c>
      <c r="F975" s="54">
        <v>8</v>
      </c>
      <c r="G975" s="54">
        <v>12</v>
      </c>
      <c r="H975" s="54">
        <v>32</v>
      </c>
      <c r="I975" s="54">
        <v>104</v>
      </c>
      <c r="J975" s="54">
        <v>4</v>
      </c>
      <c r="K975" s="54">
        <v>0</v>
      </c>
      <c r="L975" s="54">
        <v>0</v>
      </c>
      <c r="M975" s="54">
        <v>0</v>
      </c>
      <c r="N975" s="54">
        <v>0</v>
      </c>
      <c r="O975" s="54">
        <v>0</v>
      </c>
      <c r="P975" s="54">
        <v>0</v>
      </c>
      <c r="Q975" s="54">
        <v>0</v>
      </c>
      <c r="R975" s="54">
        <v>0</v>
      </c>
      <c r="S975" s="54">
        <v>163</v>
      </c>
    </row>
    <row r="976" spans="2:19" x14ac:dyDescent="0.25">
      <c r="B976" s="54" t="s">
        <v>35</v>
      </c>
      <c r="C976" s="54">
        <v>0</v>
      </c>
      <c r="D976" s="54">
        <v>0</v>
      </c>
      <c r="E976" s="54">
        <v>8</v>
      </c>
      <c r="F976" s="54">
        <v>0</v>
      </c>
      <c r="G976" s="54">
        <v>35</v>
      </c>
      <c r="H976" s="54">
        <v>80</v>
      </c>
      <c r="I976" s="54">
        <v>14</v>
      </c>
      <c r="J976" s="54">
        <v>1</v>
      </c>
      <c r="K976" s="54">
        <v>1</v>
      </c>
      <c r="L976" s="54">
        <v>3</v>
      </c>
      <c r="M976" s="54">
        <v>4</v>
      </c>
      <c r="N976" s="54">
        <v>17</v>
      </c>
      <c r="O976" s="54">
        <v>0</v>
      </c>
      <c r="P976" s="54">
        <v>0</v>
      </c>
      <c r="Q976" s="54">
        <v>0</v>
      </c>
      <c r="R976" s="54">
        <v>0</v>
      </c>
      <c r="S976" s="54">
        <v>163</v>
      </c>
    </row>
    <row r="977" spans="1:19" x14ac:dyDescent="0.25">
      <c r="B977" s="54" t="s">
        <v>24</v>
      </c>
      <c r="C977" s="54">
        <v>0</v>
      </c>
      <c r="D977" s="54">
        <v>8</v>
      </c>
      <c r="E977" s="54">
        <v>16</v>
      </c>
      <c r="F977" s="54">
        <v>97</v>
      </c>
      <c r="G977" s="54">
        <v>21</v>
      </c>
      <c r="H977" s="54">
        <v>1</v>
      </c>
      <c r="I977" s="54">
        <v>0</v>
      </c>
      <c r="J977" s="54">
        <v>3</v>
      </c>
      <c r="K977" s="54">
        <v>5</v>
      </c>
      <c r="L977" s="54">
        <v>12</v>
      </c>
      <c r="M977" s="54">
        <v>0</v>
      </c>
      <c r="N977" s="54">
        <v>0</v>
      </c>
      <c r="O977" s="54">
        <v>0</v>
      </c>
      <c r="P977" s="54">
        <v>0</v>
      </c>
      <c r="Q977" s="54">
        <v>0</v>
      </c>
      <c r="R977" s="54">
        <v>0</v>
      </c>
      <c r="S977" s="54">
        <v>163</v>
      </c>
    </row>
    <row r="978" spans="1:19" x14ac:dyDescent="0.25">
      <c r="B978" s="54" t="s">
        <v>36</v>
      </c>
      <c r="C978" s="54">
        <v>0</v>
      </c>
      <c r="D978" s="54">
        <v>0</v>
      </c>
      <c r="E978" s="54">
        <v>0</v>
      </c>
      <c r="F978" s="54">
        <v>0</v>
      </c>
      <c r="G978" s="54">
        <v>2</v>
      </c>
      <c r="H978" s="54">
        <v>31</v>
      </c>
      <c r="I978" s="54">
        <v>85</v>
      </c>
      <c r="J978" s="54">
        <v>46</v>
      </c>
      <c r="K978" s="54">
        <v>0</v>
      </c>
      <c r="L978" s="54">
        <v>0</v>
      </c>
      <c r="M978" s="54">
        <v>0</v>
      </c>
      <c r="N978" s="54">
        <v>0</v>
      </c>
      <c r="O978" s="54">
        <v>0</v>
      </c>
      <c r="P978" s="54">
        <v>0</v>
      </c>
      <c r="Q978" s="54">
        <v>0</v>
      </c>
      <c r="R978" s="54">
        <v>0</v>
      </c>
      <c r="S978" s="54">
        <v>164</v>
      </c>
    </row>
    <row r="979" spans="1:19" x14ac:dyDescent="0.25">
      <c r="B979" s="54" t="s">
        <v>37</v>
      </c>
      <c r="C979" s="54">
        <v>0</v>
      </c>
      <c r="D979" s="54">
        <v>0</v>
      </c>
      <c r="E979" s="54">
        <v>0</v>
      </c>
      <c r="F979" s="54">
        <v>1</v>
      </c>
      <c r="G979" s="54">
        <v>6</v>
      </c>
      <c r="H979" s="54">
        <v>57</v>
      </c>
      <c r="I979" s="54">
        <v>92</v>
      </c>
      <c r="J979" s="54">
        <v>8</v>
      </c>
      <c r="K979" s="54">
        <v>1</v>
      </c>
      <c r="L979" s="54">
        <v>0</v>
      </c>
      <c r="M979" s="54">
        <v>0</v>
      </c>
      <c r="N979" s="54">
        <v>0</v>
      </c>
      <c r="O979" s="54">
        <v>0</v>
      </c>
      <c r="P979" s="54">
        <v>0</v>
      </c>
      <c r="Q979" s="54">
        <v>0</v>
      </c>
      <c r="R979" s="54">
        <v>0</v>
      </c>
      <c r="S979" s="54">
        <v>165</v>
      </c>
    </row>
    <row r="980" spans="1:19" x14ac:dyDescent="0.25">
      <c r="B980" s="54" t="s">
        <v>38</v>
      </c>
      <c r="C980" s="54">
        <v>0</v>
      </c>
      <c r="D980" s="54">
        <v>0</v>
      </c>
      <c r="E980" s="54">
        <v>0</v>
      </c>
      <c r="F980" s="54">
        <v>120</v>
      </c>
      <c r="G980" s="54">
        <v>0</v>
      </c>
      <c r="H980" s="54">
        <v>26</v>
      </c>
      <c r="I980" s="54">
        <v>7</v>
      </c>
      <c r="J980" s="54">
        <v>6</v>
      </c>
      <c r="K980" s="54">
        <v>3</v>
      </c>
      <c r="L980" s="54">
        <v>0</v>
      </c>
      <c r="M980" s="54">
        <v>0</v>
      </c>
      <c r="N980" s="54">
        <v>0</v>
      </c>
      <c r="O980" s="54">
        <v>0</v>
      </c>
      <c r="P980" s="54">
        <v>0</v>
      </c>
      <c r="Q980" s="54">
        <v>0</v>
      </c>
      <c r="R980" s="54">
        <v>0</v>
      </c>
      <c r="S980" s="54">
        <v>162</v>
      </c>
    </row>
    <row r="981" spans="1:19" x14ac:dyDescent="0.25">
      <c r="B981" s="54" t="s">
        <v>22</v>
      </c>
      <c r="C981" s="54">
        <v>0</v>
      </c>
      <c r="D981" s="54">
        <v>92</v>
      </c>
      <c r="E981" s="54">
        <v>2</v>
      </c>
      <c r="F981" s="54">
        <v>57</v>
      </c>
      <c r="G981" s="54">
        <v>4</v>
      </c>
      <c r="H981" s="54">
        <v>6</v>
      </c>
      <c r="I981" s="54">
        <v>0</v>
      </c>
      <c r="J981" s="54">
        <v>0</v>
      </c>
      <c r="K981" s="54">
        <v>0</v>
      </c>
      <c r="L981" s="54">
        <v>0</v>
      </c>
      <c r="M981" s="54">
        <v>0</v>
      </c>
      <c r="N981" s="54">
        <v>0</v>
      </c>
      <c r="O981" s="54">
        <v>0</v>
      </c>
      <c r="P981" s="54">
        <v>0</v>
      </c>
      <c r="Q981" s="54">
        <v>0</v>
      </c>
      <c r="R981" s="54">
        <v>0</v>
      </c>
      <c r="S981" s="54">
        <v>161</v>
      </c>
    </row>
    <row r="983" spans="1:19" x14ac:dyDescent="0.25">
      <c r="A983" t="s">
        <v>148</v>
      </c>
    </row>
    <row r="984" spans="1:19" x14ac:dyDescent="0.25">
      <c r="B984" s="54" t="s">
        <v>0</v>
      </c>
      <c r="C984" s="54">
        <v>1.5625E-2</v>
      </c>
      <c r="D984" s="54">
        <v>3.125E-2</v>
      </c>
      <c r="E984" s="54">
        <v>6.25E-2</v>
      </c>
      <c r="F984" s="54">
        <v>0.125</v>
      </c>
      <c r="G984" s="54">
        <v>0.25</v>
      </c>
      <c r="H984" s="54">
        <v>0.5</v>
      </c>
      <c r="I984" s="54">
        <v>1</v>
      </c>
      <c r="J984" s="54">
        <v>2</v>
      </c>
      <c r="K984" s="54">
        <v>4</v>
      </c>
      <c r="L984" s="54">
        <v>8</v>
      </c>
      <c r="M984" s="54">
        <v>16</v>
      </c>
      <c r="N984" s="54">
        <v>32</v>
      </c>
      <c r="O984" s="54">
        <v>64</v>
      </c>
      <c r="P984" s="54">
        <v>128</v>
      </c>
      <c r="Q984" s="54">
        <v>256</v>
      </c>
      <c r="R984" s="54">
        <v>512</v>
      </c>
      <c r="S984" s="54" t="s">
        <v>1</v>
      </c>
    </row>
    <row r="985" spans="1:19" x14ac:dyDescent="0.25">
      <c r="B985" s="54" t="s">
        <v>31</v>
      </c>
      <c r="C985" s="54">
        <v>1</v>
      </c>
      <c r="D985" s="54">
        <v>157</v>
      </c>
      <c r="E985" s="54">
        <v>8</v>
      </c>
      <c r="F985" s="54">
        <v>16</v>
      </c>
      <c r="G985" s="54">
        <v>28</v>
      </c>
      <c r="H985" s="54">
        <v>45</v>
      </c>
      <c r="I985" s="54">
        <v>55</v>
      </c>
      <c r="J985" s="54">
        <v>65</v>
      </c>
      <c r="K985" s="54">
        <v>74</v>
      </c>
      <c r="L985" s="54">
        <v>629</v>
      </c>
      <c r="M985" s="54">
        <v>0</v>
      </c>
      <c r="N985" s="54">
        <v>0</v>
      </c>
      <c r="O985" s="54">
        <v>1</v>
      </c>
      <c r="P985" s="54">
        <v>0</v>
      </c>
      <c r="Q985" s="54">
        <v>0</v>
      </c>
      <c r="R985" s="54">
        <v>1</v>
      </c>
      <c r="S985" s="54">
        <v>1080</v>
      </c>
    </row>
    <row r="986" spans="1:19" x14ac:dyDescent="0.25">
      <c r="B986" s="54" t="s">
        <v>32</v>
      </c>
      <c r="C986" s="54">
        <v>0</v>
      </c>
      <c r="D986" s="54">
        <v>0</v>
      </c>
      <c r="E986" s="54">
        <v>357</v>
      </c>
      <c r="F986" s="54">
        <v>2</v>
      </c>
      <c r="G986" s="54">
        <v>19</v>
      </c>
      <c r="H986" s="54">
        <v>15</v>
      </c>
      <c r="I986" s="54">
        <v>18</v>
      </c>
      <c r="J986" s="54">
        <v>64</v>
      </c>
      <c r="K986" s="54">
        <v>56</v>
      </c>
      <c r="L986" s="54">
        <v>59</v>
      </c>
      <c r="M986" s="54">
        <v>494</v>
      </c>
      <c r="N986" s="54">
        <v>0</v>
      </c>
      <c r="O986" s="54">
        <v>0</v>
      </c>
      <c r="P986" s="54">
        <v>0</v>
      </c>
      <c r="Q986" s="54">
        <v>0</v>
      </c>
      <c r="R986" s="54">
        <v>0</v>
      </c>
      <c r="S986" s="54">
        <v>1084</v>
      </c>
    </row>
    <row r="987" spans="1:19" x14ac:dyDescent="0.25">
      <c r="B987" s="54" t="s">
        <v>3</v>
      </c>
      <c r="C987" s="54">
        <v>0</v>
      </c>
      <c r="D987" s="54">
        <v>0</v>
      </c>
      <c r="E987" s="54">
        <v>0</v>
      </c>
      <c r="F987" s="54">
        <v>413</v>
      </c>
      <c r="G987" s="54">
        <v>0</v>
      </c>
      <c r="H987" s="54">
        <v>83</v>
      </c>
      <c r="I987" s="54">
        <v>139</v>
      </c>
      <c r="J987" s="54">
        <v>140</v>
      </c>
      <c r="K987" s="54">
        <v>87</v>
      </c>
      <c r="L987" s="54">
        <v>76</v>
      </c>
      <c r="M987" s="54">
        <v>51</v>
      </c>
      <c r="N987" s="54">
        <v>81</v>
      </c>
      <c r="O987" s="54">
        <v>8</v>
      </c>
      <c r="P987" s="54">
        <v>0</v>
      </c>
      <c r="Q987" s="54">
        <v>0</v>
      </c>
      <c r="R987" s="54">
        <v>0</v>
      </c>
      <c r="S987" s="54">
        <v>1078</v>
      </c>
    </row>
    <row r="988" spans="1:19" x14ac:dyDescent="0.25">
      <c r="B988" s="54" t="s">
        <v>5</v>
      </c>
      <c r="C988" s="54">
        <v>0</v>
      </c>
      <c r="D988" s="54">
        <v>0</v>
      </c>
      <c r="E988" s="54">
        <v>0</v>
      </c>
      <c r="F988" s="54">
        <v>0</v>
      </c>
      <c r="G988" s="54">
        <v>469</v>
      </c>
      <c r="H988" s="54">
        <v>0</v>
      </c>
      <c r="I988" s="54">
        <v>151</v>
      </c>
      <c r="J988" s="54">
        <v>177</v>
      </c>
      <c r="K988" s="54">
        <v>58</v>
      </c>
      <c r="L988" s="54">
        <v>29</v>
      </c>
      <c r="M988" s="54">
        <v>13</v>
      </c>
      <c r="N988" s="54">
        <v>23</v>
      </c>
      <c r="O988" s="54">
        <v>43</v>
      </c>
      <c r="P988" s="54">
        <v>115</v>
      </c>
      <c r="Q988" s="54">
        <v>0</v>
      </c>
      <c r="R988" s="54">
        <v>0</v>
      </c>
      <c r="S988" s="54">
        <v>1078</v>
      </c>
    </row>
    <row r="989" spans="1:19" x14ac:dyDescent="0.25">
      <c r="B989" s="54" t="s">
        <v>7</v>
      </c>
      <c r="C989" s="54">
        <v>0</v>
      </c>
      <c r="D989" s="54">
        <v>13</v>
      </c>
      <c r="E989" s="54">
        <v>0</v>
      </c>
      <c r="F989" s="54">
        <v>7</v>
      </c>
      <c r="G989" s="54">
        <v>49</v>
      </c>
      <c r="H989" s="54">
        <v>163</v>
      </c>
      <c r="I989" s="54">
        <v>145</v>
      </c>
      <c r="J989" s="54">
        <v>45</v>
      </c>
      <c r="K989" s="54">
        <v>80</v>
      </c>
      <c r="L989" s="54">
        <v>204</v>
      </c>
      <c r="M989" s="54">
        <v>372</v>
      </c>
      <c r="N989" s="54">
        <v>0</v>
      </c>
      <c r="O989" s="54">
        <v>0</v>
      </c>
      <c r="P989" s="54">
        <v>0</v>
      </c>
      <c r="Q989" s="54">
        <v>0</v>
      </c>
      <c r="R989" s="54">
        <v>0</v>
      </c>
      <c r="S989" s="54">
        <v>1078</v>
      </c>
    </row>
    <row r="990" spans="1:19" x14ac:dyDescent="0.25">
      <c r="B990" s="54" t="s">
        <v>9</v>
      </c>
      <c r="C990" s="54">
        <v>0</v>
      </c>
      <c r="D990" s="54">
        <v>0</v>
      </c>
      <c r="E990" s="54">
        <v>0</v>
      </c>
      <c r="F990" s="54">
        <v>215</v>
      </c>
      <c r="G990" s="54">
        <v>0</v>
      </c>
      <c r="H990" s="54">
        <v>173</v>
      </c>
      <c r="I990" s="54">
        <v>42</v>
      </c>
      <c r="J990" s="54">
        <v>54</v>
      </c>
      <c r="K990" s="54">
        <v>81</v>
      </c>
      <c r="L990" s="54">
        <v>155</v>
      </c>
      <c r="M990" s="54">
        <v>109</v>
      </c>
      <c r="N990" s="54">
        <v>40</v>
      </c>
      <c r="O990" s="54">
        <v>209</v>
      </c>
      <c r="P990" s="54">
        <v>0</v>
      </c>
      <c r="Q990" s="54">
        <v>0</v>
      </c>
      <c r="R990" s="54">
        <v>0</v>
      </c>
      <c r="S990" s="54">
        <v>1078</v>
      </c>
    </row>
    <row r="991" spans="1:19" x14ac:dyDescent="0.25">
      <c r="B991" s="54" t="s">
        <v>10</v>
      </c>
      <c r="C991" s="54">
        <v>0</v>
      </c>
      <c r="D991" s="54">
        <v>0</v>
      </c>
      <c r="E991" s="54">
        <v>526</v>
      </c>
      <c r="F991" s="54">
        <v>0</v>
      </c>
      <c r="G991" s="54">
        <v>84</v>
      </c>
      <c r="H991" s="54">
        <v>87</v>
      </c>
      <c r="I991" s="54">
        <v>66</v>
      </c>
      <c r="J991" s="54">
        <v>51</v>
      </c>
      <c r="K991" s="54">
        <v>67</v>
      </c>
      <c r="L991" s="54">
        <v>63</v>
      </c>
      <c r="M991" s="54">
        <v>82</v>
      </c>
      <c r="N991" s="54">
        <v>52</v>
      </c>
      <c r="O991" s="54">
        <v>0</v>
      </c>
      <c r="P991" s="54">
        <v>0</v>
      </c>
      <c r="Q991" s="54">
        <v>0</v>
      </c>
      <c r="R991" s="54">
        <v>0</v>
      </c>
      <c r="S991" s="54">
        <v>1078</v>
      </c>
    </row>
    <row r="992" spans="1:19" x14ac:dyDescent="0.25">
      <c r="B992" s="54" t="s">
        <v>11</v>
      </c>
      <c r="C992" s="54">
        <v>0</v>
      </c>
      <c r="D992" s="54">
        <v>0</v>
      </c>
      <c r="E992" s="54">
        <v>374</v>
      </c>
      <c r="F992" s="54">
        <v>0</v>
      </c>
      <c r="G992" s="54">
        <v>22</v>
      </c>
      <c r="H992" s="54">
        <v>53</v>
      </c>
      <c r="I992" s="54">
        <v>75</v>
      </c>
      <c r="J992" s="54">
        <v>105</v>
      </c>
      <c r="K992" s="54">
        <v>160</v>
      </c>
      <c r="L992" s="54">
        <v>127</v>
      </c>
      <c r="M992" s="54">
        <v>108</v>
      </c>
      <c r="N992" s="54">
        <v>54</v>
      </c>
      <c r="O992" s="54">
        <v>0</v>
      </c>
      <c r="P992" s="54">
        <v>0</v>
      </c>
      <c r="Q992" s="54">
        <v>0</v>
      </c>
      <c r="R992" s="54">
        <v>0</v>
      </c>
      <c r="S992" s="54">
        <v>1078</v>
      </c>
    </row>
    <row r="993" spans="2:19" x14ac:dyDescent="0.25">
      <c r="B993" s="54" t="s">
        <v>13</v>
      </c>
      <c r="C993" s="54">
        <v>0</v>
      </c>
      <c r="D993" s="54">
        <v>0</v>
      </c>
      <c r="E993" s="54">
        <v>0</v>
      </c>
      <c r="F993" s="54">
        <v>0</v>
      </c>
      <c r="G993" s="54">
        <v>517</v>
      </c>
      <c r="H993" s="54">
        <v>0</v>
      </c>
      <c r="I993" s="54">
        <v>176</v>
      </c>
      <c r="J993" s="54">
        <v>94</v>
      </c>
      <c r="K993" s="54">
        <v>63</v>
      </c>
      <c r="L993" s="54">
        <v>32</v>
      </c>
      <c r="M993" s="54">
        <v>26</v>
      </c>
      <c r="N993" s="54">
        <v>52</v>
      </c>
      <c r="O993" s="54">
        <v>59</v>
      </c>
      <c r="P993" s="54">
        <v>11</v>
      </c>
      <c r="Q993" s="54">
        <v>0</v>
      </c>
      <c r="R993" s="54">
        <v>0</v>
      </c>
      <c r="S993" s="54">
        <v>1030</v>
      </c>
    </row>
    <row r="994" spans="2:19" x14ac:dyDescent="0.25">
      <c r="B994" s="54" t="s">
        <v>14</v>
      </c>
      <c r="C994" s="54">
        <v>0</v>
      </c>
      <c r="D994" s="54">
        <v>0</v>
      </c>
      <c r="E994" s="54">
        <v>589</v>
      </c>
      <c r="F994" s="54">
        <v>1</v>
      </c>
      <c r="G994" s="54">
        <v>23</v>
      </c>
      <c r="H994" s="54">
        <v>5</v>
      </c>
      <c r="I994" s="54">
        <v>7</v>
      </c>
      <c r="J994" s="54">
        <v>29</v>
      </c>
      <c r="K994" s="54">
        <v>44</v>
      </c>
      <c r="L994" s="54">
        <v>72</v>
      </c>
      <c r="M994" s="54">
        <v>263</v>
      </c>
      <c r="N994" s="54">
        <v>0</v>
      </c>
      <c r="O994" s="54">
        <v>0</v>
      </c>
      <c r="P994" s="54">
        <v>0</v>
      </c>
      <c r="Q994" s="54">
        <v>0</v>
      </c>
      <c r="R994" s="54">
        <v>1</v>
      </c>
      <c r="S994" s="54">
        <v>1034</v>
      </c>
    </row>
    <row r="995" spans="2:19" x14ac:dyDescent="0.25">
      <c r="B995" s="54" t="s">
        <v>16</v>
      </c>
      <c r="C995" s="54">
        <v>0</v>
      </c>
      <c r="D995" s="54">
        <v>0</v>
      </c>
      <c r="E995" s="54">
        <v>0</v>
      </c>
      <c r="F995" s="54">
        <v>1</v>
      </c>
      <c r="G995" s="54">
        <v>1</v>
      </c>
      <c r="H995" s="54">
        <v>382</v>
      </c>
      <c r="I995" s="54">
        <v>0</v>
      </c>
      <c r="J995" s="54">
        <v>169</v>
      </c>
      <c r="K995" s="54">
        <v>154</v>
      </c>
      <c r="L995" s="54">
        <v>97</v>
      </c>
      <c r="M995" s="54">
        <v>33</v>
      </c>
      <c r="N995" s="54">
        <v>40</v>
      </c>
      <c r="O995" s="54">
        <v>20</v>
      </c>
      <c r="P995" s="54">
        <v>13</v>
      </c>
      <c r="Q995" s="54">
        <v>169</v>
      </c>
      <c r="R995" s="54">
        <v>0</v>
      </c>
      <c r="S995" s="54">
        <v>1079</v>
      </c>
    </row>
    <row r="996" spans="2:19" x14ac:dyDescent="0.25">
      <c r="B996" s="54" t="s">
        <v>17</v>
      </c>
      <c r="C996" s="54">
        <v>0</v>
      </c>
      <c r="D996" s="54">
        <v>0</v>
      </c>
      <c r="E996" s="54">
        <v>459</v>
      </c>
      <c r="F996" s="54">
        <v>0</v>
      </c>
      <c r="G996" s="54">
        <v>116</v>
      </c>
      <c r="H996" s="54">
        <v>29</v>
      </c>
      <c r="I996" s="54">
        <v>18</v>
      </c>
      <c r="J996" s="54">
        <v>49</v>
      </c>
      <c r="K996" s="54">
        <v>68</v>
      </c>
      <c r="L996" s="54">
        <v>148</v>
      </c>
      <c r="M996" s="54">
        <v>91</v>
      </c>
      <c r="N996" s="54">
        <v>96</v>
      </c>
      <c r="O996" s="54">
        <v>1</v>
      </c>
      <c r="P996" s="54">
        <v>0</v>
      </c>
      <c r="Q996" s="54">
        <v>0</v>
      </c>
      <c r="R996" s="54">
        <v>0</v>
      </c>
      <c r="S996" s="54">
        <v>1075</v>
      </c>
    </row>
    <row r="997" spans="2:19" x14ac:dyDescent="0.25">
      <c r="B997" s="54" t="s">
        <v>18</v>
      </c>
      <c r="C997" s="54">
        <v>0</v>
      </c>
      <c r="D997" s="54">
        <v>12</v>
      </c>
      <c r="E997" s="54">
        <v>4</v>
      </c>
      <c r="F997" s="54">
        <v>60</v>
      </c>
      <c r="G997" s="54">
        <v>332</v>
      </c>
      <c r="H997" s="54">
        <v>78</v>
      </c>
      <c r="I997" s="54">
        <v>7</v>
      </c>
      <c r="J997" s="54">
        <v>48</v>
      </c>
      <c r="K997" s="54">
        <v>185</v>
      </c>
      <c r="L997" s="54">
        <v>352</v>
      </c>
      <c r="M997" s="54">
        <v>0</v>
      </c>
      <c r="N997" s="54">
        <v>0</v>
      </c>
      <c r="O997" s="54">
        <v>0</v>
      </c>
      <c r="P997" s="54">
        <v>0</v>
      </c>
      <c r="Q997" s="54">
        <v>0</v>
      </c>
      <c r="R997" s="54">
        <v>0</v>
      </c>
      <c r="S997" s="54">
        <v>1078</v>
      </c>
    </row>
    <row r="998" spans="2:19" x14ac:dyDescent="0.25">
      <c r="B998" s="54" t="s">
        <v>19</v>
      </c>
      <c r="C998" s="54">
        <v>0</v>
      </c>
      <c r="D998" s="54">
        <v>9</v>
      </c>
      <c r="E998" s="54">
        <v>0</v>
      </c>
      <c r="F998" s="54">
        <v>68</v>
      </c>
      <c r="G998" s="54">
        <v>389</v>
      </c>
      <c r="H998" s="54">
        <v>21</v>
      </c>
      <c r="I998" s="54">
        <v>6</v>
      </c>
      <c r="J998" s="54">
        <v>121</v>
      </c>
      <c r="K998" s="54">
        <v>178</v>
      </c>
      <c r="L998" s="54">
        <v>212</v>
      </c>
      <c r="M998" s="54">
        <v>72</v>
      </c>
      <c r="N998" s="54">
        <v>0</v>
      </c>
      <c r="O998" s="54">
        <v>0</v>
      </c>
      <c r="P998" s="54">
        <v>0</v>
      </c>
      <c r="Q998" s="54">
        <v>0</v>
      </c>
      <c r="R998" s="54">
        <v>0</v>
      </c>
      <c r="S998" s="54">
        <v>1076</v>
      </c>
    </row>
    <row r="999" spans="2:19" x14ac:dyDescent="0.25">
      <c r="B999" s="54" t="s">
        <v>20</v>
      </c>
      <c r="C999" s="54">
        <v>0</v>
      </c>
      <c r="D999" s="54">
        <v>8</v>
      </c>
      <c r="E999" s="54">
        <v>58</v>
      </c>
      <c r="F999" s="54">
        <v>409</v>
      </c>
      <c r="G999" s="54">
        <v>16</v>
      </c>
      <c r="H999" s="54">
        <v>69</v>
      </c>
      <c r="I999" s="54">
        <v>231</v>
      </c>
      <c r="J999" s="54">
        <v>242</v>
      </c>
      <c r="K999" s="54">
        <v>21</v>
      </c>
      <c r="L999" s="54">
        <v>28</v>
      </c>
      <c r="M999" s="54">
        <v>0</v>
      </c>
      <c r="N999" s="54">
        <v>0</v>
      </c>
      <c r="O999" s="54">
        <v>0</v>
      </c>
      <c r="P999" s="54">
        <v>0</v>
      </c>
      <c r="Q999" s="54">
        <v>0</v>
      </c>
      <c r="R999" s="54">
        <v>0</v>
      </c>
      <c r="S999" s="54">
        <v>1082</v>
      </c>
    </row>
    <row r="1000" spans="2:19" x14ac:dyDescent="0.25">
      <c r="B1000" s="54" t="s">
        <v>21</v>
      </c>
      <c r="C1000" s="54">
        <v>0</v>
      </c>
      <c r="D1000" s="54">
        <v>0</v>
      </c>
      <c r="E1000" s="54">
        <v>426</v>
      </c>
      <c r="F1000" s="54">
        <v>0</v>
      </c>
      <c r="G1000" s="54">
        <v>103</v>
      </c>
      <c r="H1000" s="54">
        <v>241</v>
      </c>
      <c r="I1000" s="54">
        <v>172</v>
      </c>
      <c r="J1000" s="54">
        <v>37</v>
      </c>
      <c r="K1000" s="54">
        <v>29</v>
      </c>
      <c r="L1000" s="54">
        <v>55</v>
      </c>
      <c r="M1000" s="54">
        <v>14</v>
      </c>
      <c r="N1000" s="54">
        <v>0</v>
      </c>
      <c r="O1000" s="54">
        <v>0</v>
      </c>
      <c r="P1000" s="54">
        <v>0</v>
      </c>
      <c r="Q1000" s="54">
        <v>0</v>
      </c>
      <c r="R1000" s="54">
        <v>0</v>
      </c>
      <c r="S1000" s="54">
        <v>1077</v>
      </c>
    </row>
    <row r="1001" spans="2:19" x14ac:dyDescent="0.25">
      <c r="B1001" s="54" t="s">
        <v>33</v>
      </c>
      <c r="C1001" s="54">
        <v>8</v>
      </c>
      <c r="D1001" s="54">
        <v>886</v>
      </c>
      <c r="E1001" s="54">
        <v>60</v>
      </c>
      <c r="F1001" s="54">
        <v>2</v>
      </c>
      <c r="G1001" s="54">
        <v>3</v>
      </c>
      <c r="H1001" s="54">
        <v>2</v>
      </c>
      <c r="I1001" s="54">
        <v>1</v>
      </c>
      <c r="J1001" s="54">
        <v>5</v>
      </c>
      <c r="K1001" s="54">
        <v>2</v>
      </c>
      <c r="L1001" s="54">
        <v>111</v>
      </c>
      <c r="M1001" s="54">
        <v>0</v>
      </c>
      <c r="N1001" s="54">
        <v>0</v>
      </c>
      <c r="O1001" s="54">
        <v>0</v>
      </c>
      <c r="P1001" s="54">
        <v>0</v>
      </c>
      <c r="Q1001" s="54">
        <v>0</v>
      </c>
      <c r="R1001" s="54">
        <v>0</v>
      </c>
      <c r="S1001" s="54">
        <v>1080</v>
      </c>
    </row>
    <row r="1002" spans="2:19" x14ac:dyDescent="0.25">
      <c r="B1002" s="54" t="s">
        <v>34</v>
      </c>
      <c r="C1002" s="54">
        <v>0</v>
      </c>
      <c r="D1002" s="54">
        <v>7</v>
      </c>
      <c r="E1002" s="54">
        <v>3</v>
      </c>
      <c r="F1002" s="54">
        <v>6</v>
      </c>
      <c r="G1002" s="54">
        <v>28</v>
      </c>
      <c r="H1002" s="54">
        <v>617</v>
      </c>
      <c r="I1002" s="54">
        <v>412</v>
      </c>
      <c r="J1002" s="54">
        <v>3</v>
      </c>
      <c r="K1002" s="54">
        <v>1</v>
      </c>
      <c r="L1002" s="54">
        <v>0</v>
      </c>
      <c r="M1002" s="54">
        <v>1</v>
      </c>
      <c r="N1002" s="54">
        <v>0</v>
      </c>
      <c r="O1002" s="54">
        <v>0</v>
      </c>
      <c r="P1002" s="54">
        <v>0</v>
      </c>
      <c r="Q1002" s="54">
        <v>0</v>
      </c>
      <c r="R1002" s="54">
        <v>0</v>
      </c>
      <c r="S1002" s="54">
        <v>1078</v>
      </c>
    </row>
    <row r="1003" spans="2:19" x14ac:dyDescent="0.25">
      <c r="B1003" s="54" t="s">
        <v>35</v>
      </c>
      <c r="C1003" s="54">
        <v>0</v>
      </c>
      <c r="D1003" s="54">
        <v>0</v>
      </c>
      <c r="E1003" s="54">
        <v>54</v>
      </c>
      <c r="F1003" s="54">
        <v>1</v>
      </c>
      <c r="G1003" s="54">
        <v>259</v>
      </c>
      <c r="H1003" s="54">
        <v>56</v>
      </c>
      <c r="I1003" s="54">
        <v>5</v>
      </c>
      <c r="J1003" s="54">
        <v>1</v>
      </c>
      <c r="K1003" s="54">
        <v>2</v>
      </c>
      <c r="L1003" s="54">
        <v>7</v>
      </c>
      <c r="M1003" s="54">
        <v>13</v>
      </c>
      <c r="N1003" s="54">
        <v>677</v>
      </c>
      <c r="O1003" s="54">
        <v>0</v>
      </c>
      <c r="P1003" s="54">
        <v>0</v>
      </c>
      <c r="Q1003" s="54">
        <v>0</v>
      </c>
      <c r="R1003" s="54">
        <v>4</v>
      </c>
      <c r="S1003" s="54">
        <v>1079</v>
      </c>
    </row>
    <row r="1004" spans="2:19" x14ac:dyDescent="0.25">
      <c r="B1004" s="54" t="s">
        <v>24</v>
      </c>
      <c r="C1004" s="54">
        <v>0</v>
      </c>
      <c r="D1004" s="54">
        <v>29</v>
      </c>
      <c r="E1004" s="54">
        <v>144</v>
      </c>
      <c r="F1004" s="54">
        <v>375</v>
      </c>
      <c r="G1004" s="54">
        <v>20</v>
      </c>
      <c r="H1004" s="54">
        <v>17</v>
      </c>
      <c r="I1004" s="54">
        <v>6</v>
      </c>
      <c r="J1004" s="54">
        <v>12</v>
      </c>
      <c r="K1004" s="54">
        <v>11</v>
      </c>
      <c r="L1004" s="54">
        <v>465</v>
      </c>
      <c r="M1004" s="54">
        <v>0</v>
      </c>
      <c r="N1004" s="54">
        <v>0</v>
      </c>
      <c r="O1004" s="54">
        <v>0</v>
      </c>
      <c r="P1004" s="54">
        <v>0</v>
      </c>
      <c r="Q1004" s="54">
        <v>0</v>
      </c>
      <c r="R1004" s="54">
        <v>2</v>
      </c>
      <c r="S1004" s="54">
        <v>1081</v>
      </c>
    </row>
    <row r="1005" spans="2:19" x14ac:dyDescent="0.25">
      <c r="B1005" s="54" t="s">
        <v>36</v>
      </c>
      <c r="C1005" s="54">
        <v>0</v>
      </c>
      <c r="D1005" s="54">
        <v>0</v>
      </c>
      <c r="E1005" s="54">
        <v>6</v>
      </c>
      <c r="F1005" s="54">
        <v>0</v>
      </c>
      <c r="G1005" s="54">
        <v>16</v>
      </c>
      <c r="H1005" s="54">
        <v>524</v>
      </c>
      <c r="I1005" s="54">
        <v>494</v>
      </c>
      <c r="J1005" s="54">
        <v>38</v>
      </c>
      <c r="K1005" s="54">
        <v>3</v>
      </c>
      <c r="L1005" s="54">
        <v>0</v>
      </c>
      <c r="M1005" s="54">
        <v>0</v>
      </c>
      <c r="N1005" s="54">
        <v>1</v>
      </c>
      <c r="O1005" s="54">
        <v>0</v>
      </c>
      <c r="P1005" s="54">
        <v>0</v>
      </c>
      <c r="Q1005" s="54">
        <v>0</v>
      </c>
      <c r="R1005" s="54">
        <v>0</v>
      </c>
      <c r="S1005" s="54">
        <v>1082</v>
      </c>
    </row>
    <row r="1006" spans="2:19" x14ac:dyDescent="0.25">
      <c r="B1006" s="54" t="s">
        <v>37</v>
      </c>
      <c r="C1006" s="54">
        <v>0</v>
      </c>
      <c r="D1006" s="54">
        <v>0</v>
      </c>
      <c r="E1006" s="54">
        <v>3</v>
      </c>
      <c r="F1006" s="54">
        <v>0</v>
      </c>
      <c r="G1006" s="54">
        <v>6</v>
      </c>
      <c r="H1006" s="54">
        <v>25</v>
      </c>
      <c r="I1006" s="54">
        <v>575</v>
      </c>
      <c r="J1006" s="54">
        <v>475</v>
      </c>
      <c r="K1006" s="54">
        <v>1</v>
      </c>
      <c r="L1006" s="54">
        <v>0</v>
      </c>
      <c r="M1006" s="54">
        <v>0</v>
      </c>
      <c r="N1006" s="54">
        <v>0</v>
      </c>
      <c r="O1006" s="54">
        <v>0</v>
      </c>
      <c r="P1006" s="54">
        <v>0</v>
      </c>
      <c r="Q1006" s="54">
        <v>0</v>
      </c>
      <c r="R1006" s="54">
        <v>0</v>
      </c>
      <c r="S1006" s="54">
        <v>1085</v>
      </c>
    </row>
    <row r="1007" spans="2:19" x14ac:dyDescent="0.25">
      <c r="B1007" s="54" t="s">
        <v>38</v>
      </c>
      <c r="C1007" s="54">
        <v>0</v>
      </c>
      <c r="D1007" s="54">
        <v>0</v>
      </c>
      <c r="E1007" s="54">
        <v>0</v>
      </c>
      <c r="F1007" s="54">
        <v>121</v>
      </c>
      <c r="G1007" s="54">
        <v>0</v>
      </c>
      <c r="H1007" s="54">
        <v>211</v>
      </c>
      <c r="I1007" s="54">
        <v>299</v>
      </c>
      <c r="J1007" s="54">
        <v>311</v>
      </c>
      <c r="K1007" s="54">
        <v>131</v>
      </c>
      <c r="L1007" s="54">
        <v>3</v>
      </c>
      <c r="M1007" s="54">
        <v>0</v>
      </c>
      <c r="N1007" s="54">
        <v>0</v>
      </c>
      <c r="O1007" s="54">
        <v>0</v>
      </c>
      <c r="P1007" s="54">
        <v>0</v>
      </c>
      <c r="Q1007" s="54">
        <v>0</v>
      </c>
      <c r="R1007" s="54">
        <v>0</v>
      </c>
      <c r="S1007" s="54">
        <v>1076</v>
      </c>
    </row>
    <row r="1008" spans="2:19" x14ac:dyDescent="0.25">
      <c r="B1008" s="54" t="s">
        <v>22</v>
      </c>
      <c r="C1008" s="54">
        <v>0</v>
      </c>
      <c r="D1008" s="54">
        <v>0</v>
      </c>
      <c r="E1008" s="54">
        <v>491</v>
      </c>
      <c r="F1008" s="54">
        <v>397</v>
      </c>
      <c r="G1008" s="54">
        <v>147</v>
      </c>
      <c r="H1008" s="54">
        <v>28</v>
      </c>
      <c r="I1008" s="54">
        <v>1</v>
      </c>
      <c r="J1008" s="54">
        <v>1</v>
      </c>
      <c r="K1008" s="54">
        <v>0</v>
      </c>
      <c r="L1008" s="54">
        <v>0</v>
      </c>
      <c r="M1008" s="54">
        <v>0</v>
      </c>
      <c r="N1008" s="54">
        <v>0</v>
      </c>
      <c r="O1008" s="54">
        <v>0</v>
      </c>
      <c r="P1008" s="54">
        <v>0</v>
      </c>
      <c r="Q1008" s="54">
        <v>0</v>
      </c>
      <c r="R1008" s="54">
        <v>0</v>
      </c>
      <c r="S1008" s="54">
        <v>1065</v>
      </c>
    </row>
    <row r="1010" spans="1:19" x14ac:dyDescent="0.25">
      <c r="A1010" t="s">
        <v>149</v>
      </c>
    </row>
    <row r="1011" spans="1:19" x14ac:dyDescent="0.25">
      <c r="B1011" s="54" t="s">
        <v>0</v>
      </c>
      <c r="C1011" s="54">
        <v>1.5625E-2</v>
      </c>
      <c r="D1011" s="54">
        <v>3.125E-2</v>
      </c>
      <c r="E1011" s="54">
        <v>6.25E-2</v>
      </c>
      <c r="F1011" s="54">
        <v>0.125</v>
      </c>
      <c r="G1011" s="54">
        <v>0.25</v>
      </c>
      <c r="H1011" s="54">
        <v>0.5</v>
      </c>
      <c r="I1011" s="54">
        <v>1</v>
      </c>
      <c r="J1011" s="54">
        <v>2</v>
      </c>
      <c r="K1011" s="54">
        <v>4</v>
      </c>
      <c r="L1011" s="54">
        <v>8</v>
      </c>
      <c r="M1011" s="54">
        <v>16</v>
      </c>
      <c r="N1011" s="54">
        <v>32</v>
      </c>
      <c r="O1011" s="54">
        <v>64</v>
      </c>
      <c r="P1011" s="54">
        <v>128</v>
      </c>
      <c r="Q1011" s="54">
        <v>256</v>
      </c>
      <c r="R1011" s="54">
        <v>512</v>
      </c>
      <c r="S1011" s="54" t="s">
        <v>1</v>
      </c>
    </row>
    <row r="1012" spans="1:19" x14ac:dyDescent="0.25">
      <c r="B1012" s="54" t="s">
        <v>31</v>
      </c>
      <c r="C1012" s="54">
        <v>0</v>
      </c>
      <c r="D1012" s="54">
        <v>22</v>
      </c>
      <c r="E1012" s="54">
        <v>4</v>
      </c>
      <c r="F1012" s="54">
        <v>1</v>
      </c>
      <c r="G1012" s="54">
        <v>1</v>
      </c>
      <c r="H1012" s="54">
        <v>1</v>
      </c>
      <c r="I1012" s="54">
        <v>2</v>
      </c>
      <c r="J1012" s="54">
        <v>0</v>
      </c>
      <c r="K1012" s="54">
        <v>1</v>
      </c>
      <c r="L1012" s="54">
        <v>114</v>
      </c>
      <c r="M1012" s="54">
        <v>0</v>
      </c>
      <c r="N1012" s="54">
        <v>0</v>
      </c>
      <c r="O1012" s="54">
        <v>0</v>
      </c>
      <c r="P1012" s="54">
        <v>0</v>
      </c>
      <c r="Q1012" s="54">
        <v>0</v>
      </c>
      <c r="R1012" s="54">
        <v>0</v>
      </c>
      <c r="S1012" s="54">
        <v>146</v>
      </c>
    </row>
    <row r="1013" spans="1:19" x14ac:dyDescent="0.25">
      <c r="B1013" s="54" t="s">
        <v>32</v>
      </c>
      <c r="C1013" s="54">
        <v>0</v>
      </c>
      <c r="D1013" s="54">
        <v>0</v>
      </c>
      <c r="E1013" s="54">
        <v>24</v>
      </c>
      <c r="F1013" s="54">
        <v>0</v>
      </c>
      <c r="G1013" s="54">
        <v>5</v>
      </c>
      <c r="H1013" s="54">
        <v>4</v>
      </c>
      <c r="I1013" s="54">
        <v>1</v>
      </c>
      <c r="J1013" s="54">
        <v>2</v>
      </c>
      <c r="K1013" s="54">
        <v>3</v>
      </c>
      <c r="L1013" s="54">
        <v>1</v>
      </c>
      <c r="M1013" s="54">
        <v>106</v>
      </c>
      <c r="N1013" s="54">
        <v>0</v>
      </c>
      <c r="O1013" s="54">
        <v>0</v>
      </c>
      <c r="P1013" s="54">
        <v>0</v>
      </c>
      <c r="Q1013" s="54">
        <v>0</v>
      </c>
      <c r="R1013" s="54">
        <v>0</v>
      </c>
      <c r="S1013" s="54">
        <v>146</v>
      </c>
    </row>
    <row r="1014" spans="1:19" x14ac:dyDescent="0.25">
      <c r="B1014" s="54" t="s">
        <v>3</v>
      </c>
      <c r="C1014" s="54">
        <v>0</v>
      </c>
      <c r="D1014" s="54">
        <v>0</v>
      </c>
      <c r="E1014" s="54">
        <v>0</v>
      </c>
      <c r="F1014" s="54">
        <v>30</v>
      </c>
      <c r="G1014" s="54">
        <v>0</v>
      </c>
      <c r="H1014" s="54">
        <v>6</v>
      </c>
      <c r="I1014" s="54">
        <v>4</v>
      </c>
      <c r="J1014" s="54">
        <v>4</v>
      </c>
      <c r="K1014" s="54">
        <v>4</v>
      </c>
      <c r="L1014" s="54">
        <v>4</v>
      </c>
      <c r="M1014" s="54">
        <v>3</v>
      </c>
      <c r="N1014" s="54">
        <v>63</v>
      </c>
      <c r="O1014" s="54">
        <v>28</v>
      </c>
      <c r="P1014" s="54">
        <v>0</v>
      </c>
      <c r="Q1014" s="54">
        <v>0</v>
      </c>
      <c r="R1014" s="54">
        <v>0</v>
      </c>
      <c r="S1014" s="54">
        <v>146</v>
      </c>
    </row>
    <row r="1015" spans="1:19" x14ac:dyDescent="0.25">
      <c r="B1015" s="54" t="s">
        <v>5</v>
      </c>
      <c r="C1015" s="54">
        <v>0</v>
      </c>
      <c r="D1015" s="54">
        <v>0</v>
      </c>
      <c r="E1015" s="54">
        <v>0</v>
      </c>
      <c r="F1015" s="54">
        <v>0</v>
      </c>
      <c r="G1015" s="54">
        <v>27</v>
      </c>
      <c r="H1015" s="54">
        <v>0</v>
      </c>
      <c r="I1015" s="54">
        <v>5</v>
      </c>
      <c r="J1015" s="54">
        <v>5</v>
      </c>
      <c r="K1015" s="54">
        <v>4</v>
      </c>
      <c r="L1015" s="54">
        <v>5</v>
      </c>
      <c r="M1015" s="54">
        <v>4</v>
      </c>
      <c r="N1015" s="54">
        <v>4</v>
      </c>
      <c r="O1015" s="54">
        <v>2</v>
      </c>
      <c r="P1015" s="54">
        <v>90</v>
      </c>
      <c r="Q1015" s="54">
        <v>0</v>
      </c>
      <c r="R1015" s="54">
        <v>0</v>
      </c>
      <c r="S1015" s="54">
        <v>146</v>
      </c>
    </row>
    <row r="1016" spans="1:19" x14ac:dyDescent="0.25">
      <c r="B1016" s="54" t="s">
        <v>7</v>
      </c>
      <c r="C1016" s="54">
        <v>0</v>
      </c>
      <c r="D1016" s="54">
        <v>0</v>
      </c>
      <c r="E1016" s="54">
        <v>0</v>
      </c>
      <c r="F1016" s="54">
        <v>0</v>
      </c>
      <c r="G1016" s="54">
        <v>2</v>
      </c>
      <c r="H1016" s="54">
        <v>1</v>
      </c>
      <c r="I1016" s="54">
        <v>10</v>
      </c>
      <c r="J1016" s="54">
        <v>20</v>
      </c>
      <c r="K1016" s="54">
        <v>2</v>
      </c>
      <c r="L1016" s="54">
        <v>6</v>
      </c>
      <c r="M1016" s="54">
        <v>105</v>
      </c>
      <c r="N1016" s="54">
        <v>0</v>
      </c>
      <c r="O1016" s="54">
        <v>0</v>
      </c>
      <c r="P1016" s="54">
        <v>0</v>
      </c>
      <c r="Q1016" s="54">
        <v>0</v>
      </c>
      <c r="R1016" s="54">
        <v>0</v>
      </c>
      <c r="S1016" s="54">
        <v>146</v>
      </c>
    </row>
    <row r="1017" spans="1:19" x14ac:dyDescent="0.25">
      <c r="B1017" s="54" t="s">
        <v>9</v>
      </c>
      <c r="C1017" s="54">
        <v>0</v>
      </c>
      <c r="D1017" s="54">
        <v>0</v>
      </c>
      <c r="E1017" s="54">
        <v>0</v>
      </c>
      <c r="F1017" s="54">
        <v>2</v>
      </c>
      <c r="G1017" s="54">
        <v>0</v>
      </c>
      <c r="H1017" s="54">
        <v>4</v>
      </c>
      <c r="I1017" s="54">
        <v>22</v>
      </c>
      <c r="J1017" s="54">
        <v>9</v>
      </c>
      <c r="K1017" s="54">
        <v>1</v>
      </c>
      <c r="L1017" s="54">
        <v>3</v>
      </c>
      <c r="M1017" s="54">
        <v>5</v>
      </c>
      <c r="N1017" s="54">
        <v>1</v>
      </c>
      <c r="O1017" s="54">
        <v>99</v>
      </c>
      <c r="P1017" s="54">
        <v>0</v>
      </c>
      <c r="Q1017" s="54">
        <v>0</v>
      </c>
      <c r="R1017" s="54">
        <v>0</v>
      </c>
      <c r="S1017" s="54">
        <v>146</v>
      </c>
    </row>
    <row r="1018" spans="1:19" x14ac:dyDescent="0.25">
      <c r="B1018" s="54" t="s">
        <v>10</v>
      </c>
      <c r="C1018" s="54">
        <v>0</v>
      </c>
      <c r="D1018" s="54">
        <v>0</v>
      </c>
      <c r="E1018" s="54">
        <v>46</v>
      </c>
      <c r="F1018" s="54">
        <v>0</v>
      </c>
      <c r="G1018" s="54">
        <v>8</v>
      </c>
      <c r="H1018" s="54">
        <v>1</v>
      </c>
      <c r="I1018" s="54">
        <v>1</v>
      </c>
      <c r="J1018" s="54">
        <v>0</v>
      </c>
      <c r="K1018" s="54">
        <v>0</v>
      </c>
      <c r="L1018" s="54">
        <v>2</v>
      </c>
      <c r="M1018" s="54">
        <v>1</v>
      </c>
      <c r="N1018" s="54">
        <v>87</v>
      </c>
      <c r="O1018" s="54">
        <v>0</v>
      </c>
      <c r="P1018" s="54">
        <v>0</v>
      </c>
      <c r="Q1018" s="54">
        <v>0</v>
      </c>
      <c r="R1018" s="54">
        <v>0</v>
      </c>
      <c r="S1018" s="54">
        <v>146</v>
      </c>
    </row>
    <row r="1019" spans="1:19" x14ac:dyDescent="0.25">
      <c r="B1019" s="54" t="s">
        <v>11</v>
      </c>
      <c r="C1019" s="54">
        <v>0</v>
      </c>
      <c r="D1019" s="54">
        <v>0</v>
      </c>
      <c r="E1019" s="54">
        <v>31</v>
      </c>
      <c r="F1019" s="54">
        <v>0</v>
      </c>
      <c r="G1019" s="54">
        <v>3</v>
      </c>
      <c r="H1019" s="54">
        <v>6</v>
      </c>
      <c r="I1019" s="54">
        <v>5</v>
      </c>
      <c r="J1019" s="54">
        <v>6</v>
      </c>
      <c r="K1019" s="54">
        <v>4</v>
      </c>
      <c r="L1019" s="54">
        <v>1</v>
      </c>
      <c r="M1019" s="54">
        <v>2</v>
      </c>
      <c r="N1019" s="54">
        <v>88</v>
      </c>
      <c r="O1019" s="54">
        <v>0</v>
      </c>
      <c r="P1019" s="54">
        <v>0</v>
      </c>
      <c r="Q1019" s="54">
        <v>0</v>
      </c>
      <c r="R1019" s="54">
        <v>0</v>
      </c>
      <c r="S1019" s="54">
        <v>146</v>
      </c>
    </row>
    <row r="1020" spans="1:19" x14ac:dyDescent="0.25">
      <c r="B1020" s="54" t="s">
        <v>13</v>
      </c>
      <c r="C1020" s="54">
        <v>0</v>
      </c>
      <c r="D1020" s="54">
        <v>0</v>
      </c>
      <c r="E1020" s="54">
        <v>0</v>
      </c>
      <c r="F1020" s="54">
        <v>0</v>
      </c>
      <c r="G1020" s="54">
        <v>40</v>
      </c>
      <c r="H1020" s="54">
        <v>0</v>
      </c>
      <c r="I1020" s="54">
        <v>16</v>
      </c>
      <c r="J1020" s="54">
        <v>37</v>
      </c>
      <c r="K1020" s="54">
        <v>26</v>
      </c>
      <c r="L1020" s="54">
        <v>14</v>
      </c>
      <c r="M1020" s="54">
        <v>3</v>
      </c>
      <c r="N1020" s="54">
        <v>0</v>
      </c>
      <c r="O1020" s="54">
        <v>3</v>
      </c>
      <c r="P1020" s="54">
        <v>1</v>
      </c>
      <c r="Q1020" s="54">
        <v>0</v>
      </c>
      <c r="R1020" s="54">
        <v>0</v>
      </c>
      <c r="S1020" s="54">
        <v>140</v>
      </c>
    </row>
    <row r="1021" spans="1:19" x14ac:dyDescent="0.25">
      <c r="B1021" s="54" t="s">
        <v>14</v>
      </c>
      <c r="C1021" s="54">
        <v>0</v>
      </c>
      <c r="D1021" s="54">
        <v>0</v>
      </c>
      <c r="E1021" s="54">
        <v>34</v>
      </c>
      <c r="F1021" s="54">
        <v>0</v>
      </c>
      <c r="G1021" s="54">
        <v>2</v>
      </c>
      <c r="H1021" s="54">
        <v>1</v>
      </c>
      <c r="I1021" s="54">
        <v>3</v>
      </c>
      <c r="J1021" s="54">
        <v>4</v>
      </c>
      <c r="K1021" s="54">
        <v>7</v>
      </c>
      <c r="L1021" s="54">
        <v>21</v>
      </c>
      <c r="M1021" s="54">
        <v>68</v>
      </c>
      <c r="N1021" s="54">
        <v>0</v>
      </c>
      <c r="O1021" s="54">
        <v>0</v>
      </c>
      <c r="P1021" s="54">
        <v>0</v>
      </c>
      <c r="Q1021" s="54">
        <v>0</v>
      </c>
      <c r="R1021" s="54">
        <v>0</v>
      </c>
      <c r="S1021" s="54">
        <v>140</v>
      </c>
    </row>
    <row r="1022" spans="1:19" x14ac:dyDescent="0.25">
      <c r="B1022" s="54" t="s">
        <v>16</v>
      </c>
      <c r="C1022" s="54">
        <v>0</v>
      </c>
      <c r="D1022" s="54">
        <v>0</v>
      </c>
      <c r="E1022" s="54">
        <v>0</v>
      </c>
      <c r="F1022" s="54">
        <v>0</v>
      </c>
      <c r="G1022" s="54">
        <v>0</v>
      </c>
      <c r="H1022" s="54">
        <v>3</v>
      </c>
      <c r="I1022" s="54">
        <v>0</v>
      </c>
      <c r="J1022" s="54">
        <v>1</v>
      </c>
      <c r="K1022" s="54">
        <v>1</v>
      </c>
      <c r="L1022" s="54">
        <v>3</v>
      </c>
      <c r="M1022" s="54">
        <v>32</v>
      </c>
      <c r="N1022" s="54">
        <v>38</v>
      </c>
      <c r="O1022" s="54">
        <v>39</v>
      </c>
      <c r="P1022" s="54">
        <v>9</v>
      </c>
      <c r="Q1022" s="54">
        <v>20</v>
      </c>
      <c r="R1022" s="54">
        <v>0</v>
      </c>
      <c r="S1022" s="54">
        <v>146</v>
      </c>
    </row>
    <row r="1023" spans="1:19" x14ac:dyDescent="0.25">
      <c r="B1023" s="54" t="s">
        <v>17</v>
      </c>
      <c r="C1023" s="54">
        <v>0</v>
      </c>
      <c r="D1023" s="54">
        <v>0</v>
      </c>
      <c r="E1023" s="54">
        <v>18</v>
      </c>
      <c r="F1023" s="54">
        <v>0</v>
      </c>
      <c r="G1023" s="54">
        <v>16</v>
      </c>
      <c r="H1023" s="54">
        <v>2</v>
      </c>
      <c r="I1023" s="54">
        <v>15</v>
      </c>
      <c r="J1023" s="54">
        <v>5</v>
      </c>
      <c r="K1023" s="54">
        <v>1</v>
      </c>
      <c r="L1023" s="54">
        <v>4</v>
      </c>
      <c r="M1023" s="54">
        <v>18</v>
      </c>
      <c r="N1023" s="54">
        <v>67</v>
      </c>
      <c r="O1023" s="54">
        <v>0</v>
      </c>
      <c r="P1023" s="54">
        <v>0</v>
      </c>
      <c r="Q1023" s="54">
        <v>0</v>
      </c>
      <c r="R1023" s="54">
        <v>0</v>
      </c>
      <c r="S1023" s="54">
        <v>146</v>
      </c>
    </row>
    <row r="1024" spans="1:19" x14ac:dyDescent="0.25">
      <c r="B1024" s="54" t="s">
        <v>18</v>
      </c>
      <c r="C1024" s="54">
        <v>0</v>
      </c>
      <c r="D1024" s="54">
        <v>1</v>
      </c>
      <c r="E1024" s="54">
        <v>0</v>
      </c>
      <c r="F1024" s="54">
        <v>2</v>
      </c>
      <c r="G1024" s="54">
        <v>26</v>
      </c>
      <c r="H1024" s="54">
        <v>12</v>
      </c>
      <c r="I1024" s="54">
        <v>1</v>
      </c>
      <c r="J1024" s="54">
        <v>1</v>
      </c>
      <c r="K1024" s="54">
        <v>0</v>
      </c>
      <c r="L1024" s="54">
        <v>103</v>
      </c>
      <c r="M1024" s="54">
        <v>0</v>
      </c>
      <c r="N1024" s="54">
        <v>0</v>
      </c>
      <c r="O1024" s="54">
        <v>0</v>
      </c>
      <c r="P1024" s="54">
        <v>0</v>
      </c>
      <c r="Q1024" s="54">
        <v>0</v>
      </c>
      <c r="R1024" s="54">
        <v>0</v>
      </c>
      <c r="S1024" s="54">
        <v>146</v>
      </c>
    </row>
    <row r="1025" spans="1:19" x14ac:dyDescent="0.25">
      <c r="B1025" s="54" t="s">
        <v>19</v>
      </c>
      <c r="C1025" s="54">
        <v>0</v>
      </c>
      <c r="D1025" s="54">
        <v>0</v>
      </c>
      <c r="E1025" s="54">
        <v>0</v>
      </c>
      <c r="F1025" s="54">
        <v>15</v>
      </c>
      <c r="G1025" s="54">
        <v>25</v>
      </c>
      <c r="H1025" s="54">
        <v>0</v>
      </c>
      <c r="I1025" s="54">
        <v>3</v>
      </c>
      <c r="J1025" s="54">
        <v>0</v>
      </c>
      <c r="K1025" s="54">
        <v>12</v>
      </c>
      <c r="L1025" s="54">
        <v>12</v>
      </c>
      <c r="M1025" s="54">
        <v>79</v>
      </c>
      <c r="N1025" s="54">
        <v>0</v>
      </c>
      <c r="O1025" s="54">
        <v>0</v>
      </c>
      <c r="P1025" s="54">
        <v>0</v>
      </c>
      <c r="Q1025" s="54">
        <v>0</v>
      </c>
      <c r="R1025" s="54">
        <v>0</v>
      </c>
      <c r="S1025" s="54">
        <v>146</v>
      </c>
    </row>
    <row r="1026" spans="1:19" x14ac:dyDescent="0.25">
      <c r="B1026" s="54" t="s">
        <v>20</v>
      </c>
      <c r="C1026" s="54">
        <v>0</v>
      </c>
      <c r="D1026" s="54">
        <v>0</v>
      </c>
      <c r="E1026" s="54">
        <v>7</v>
      </c>
      <c r="F1026" s="54">
        <v>33</v>
      </c>
      <c r="G1026" s="54">
        <v>2</v>
      </c>
      <c r="H1026" s="54">
        <v>1</v>
      </c>
      <c r="I1026" s="54">
        <v>11</v>
      </c>
      <c r="J1026" s="54">
        <v>66</v>
      </c>
      <c r="K1026" s="54">
        <v>23</v>
      </c>
      <c r="L1026" s="54">
        <v>3</v>
      </c>
      <c r="M1026" s="54">
        <v>0</v>
      </c>
      <c r="N1026" s="54">
        <v>0</v>
      </c>
      <c r="O1026" s="54">
        <v>0</v>
      </c>
      <c r="P1026" s="54">
        <v>0</v>
      </c>
      <c r="Q1026" s="54">
        <v>0</v>
      </c>
      <c r="R1026" s="54">
        <v>0</v>
      </c>
      <c r="S1026" s="54">
        <v>146</v>
      </c>
    </row>
    <row r="1027" spans="1:19" x14ac:dyDescent="0.25">
      <c r="B1027" s="54" t="s">
        <v>21</v>
      </c>
      <c r="C1027" s="54">
        <v>0</v>
      </c>
      <c r="D1027" s="54">
        <v>0</v>
      </c>
      <c r="E1027" s="54">
        <v>48</v>
      </c>
      <c r="F1027" s="54">
        <v>0</v>
      </c>
      <c r="G1027" s="54">
        <v>8</v>
      </c>
      <c r="H1027" s="54">
        <v>47</v>
      </c>
      <c r="I1027" s="54">
        <v>33</v>
      </c>
      <c r="J1027" s="54">
        <v>3</v>
      </c>
      <c r="K1027" s="54">
        <v>4</v>
      </c>
      <c r="L1027" s="54">
        <v>3</v>
      </c>
      <c r="M1027" s="54">
        <v>0</v>
      </c>
      <c r="N1027" s="54">
        <v>0</v>
      </c>
      <c r="O1027" s="54">
        <v>0</v>
      </c>
      <c r="P1027" s="54">
        <v>0</v>
      </c>
      <c r="Q1027" s="54">
        <v>0</v>
      </c>
      <c r="R1027" s="54">
        <v>0</v>
      </c>
      <c r="S1027" s="54">
        <v>146</v>
      </c>
    </row>
    <row r="1028" spans="1:19" x14ac:dyDescent="0.25">
      <c r="B1028" s="54" t="s">
        <v>33</v>
      </c>
      <c r="C1028" s="54">
        <v>1</v>
      </c>
      <c r="D1028" s="54">
        <v>89</v>
      </c>
      <c r="E1028" s="54">
        <v>17</v>
      </c>
      <c r="F1028" s="54">
        <v>1</v>
      </c>
      <c r="G1028" s="54">
        <v>0</v>
      </c>
      <c r="H1028" s="54">
        <v>0</v>
      </c>
      <c r="I1028" s="54">
        <v>1</v>
      </c>
      <c r="J1028" s="54">
        <v>0</v>
      </c>
      <c r="K1028" s="54">
        <v>0</v>
      </c>
      <c r="L1028" s="54">
        <v>37</v>
      </c>
      <c r="M1028" s="54">
        <v>0</v>
      </c>
      <c r="N1028" s="54">
        <v>0</v>
      </c>
      <c r="O1028" s="54">
        <v>0</v>
      </c>
      <c r="P1028" s="54">
        <v>0</v>
      </c>
      <c r="Q1028" s="54">
        <v>0</v>
      </c>
      <c r="R1028" s="54">
        <v>0</v>
      </c>
      <c r="S1028" s="54">
        <v>146</v>
      </c>
    </row>
    <row r="1029" spans="1:19" x14ac:dyDescent="0.25">
      <c r="B1029" s="54" t="s">
        <v>34</v>
      </c>
      <c r="C1029" s="54">
        <v>0</v>
      </c>
      <c r="D1029" s="54">
        <v>0</v>
      </c>
      <c r="E1029" s="54">
        <v>0</v>
      </c>
      <c r="F1029" s="54">
        <v>4</v>
      </c>
      <c r="G1029" s="54">
        <v>27</v>
      </c>
      <c r="H1029" s="54">
        <v>74</v>
      </c>
      <c r="I1029" s="54">
        <v>41</v>
      </c>
      <c r="J1029" s="54">
        <v>0</v>
      </c>
      <c r="K1029" s="54">
        <v>0</v>
      </c>
      <c r="L1029" s="54">
        <v>0</v>
      </c>
      <c r="M1029" s="54">
        <v>0</v>
      </c>
      <c r="N1029" s="54">
        <v>0</v>
      </c>
      <c r="O1029" s="54">
        <v>0</v>
      </c>
      <c r="P1029" s="54">
        <v>0</v>
      </c>
      <c r="Q1029" s="54">
        <v>0</v>
      </c>
      <c r="R1029" s="54">
        <v>0</v>
      </c>
      <c r="S1029" s="54">
        <v>146</v>
      </c>
    </row>
    <row r="1030" spans="1:19" x14ac:dyDescent="0.25">
      <c r="B1030" s="54" t="s">
        <v>35</v>
      </c>
      <c r="C1030" s="54">
        <v>0</v>
      </c>
      <c r="D1030" s="54">
        <v>0</v>
      </c>
      <c r="E1030" s="54">
        <v>0</v>
      </c>
      <c r="F1030" s="54">
        <v>0</v>
      </c>
      <c r="G1030" s="54">
        <v>9</v>
      </c>
      <c r="H1030" s="54">
        <v>11</v>
      </c>
      <c r="I1030" s="54">
        <v>0</v>
      </c>
      <c r="J1030" s="54">
        <v>0</v>
      </c>
      <c r="K1030" s="54">
        <v>0</v>
      </c>
      <c r="L1030" s="54">
        <v>1</v>
      </c>
      <c r="M1030" s="54">
        <v>1</v>
      </c>
      <c r="N1030" s="54">
        <v>123</v>
      </c>
      <c r="O1030" s="54">
        <v>1</v>
      </c>
      <c r="P1030" s="54">
        <v>0</v>
      </c>
      <c r="Q1030" s="54">
        <v>0</v>
      </c>
      <c r="R1030" s="54">
        <v>0</v>
      </c>
      <c r="S1030" s="54">
        <v>146</v>
      </c>
    </row>
    <row r="1031" spans="1:19" x14ac:dyDescent="0.25">
      <c r="B1031" s="54" t="s">
        <v>24</v>
      </c>
      <c r="C1031" s="54">
        <v>0</v>
      </c>
      <c r="D1031" s="54">
        <v>1</v>
      </c>
      <c r="E1031" s="54">
        <v>15</v>
      </c>
      <c r="F1031" s="54">
        <v>50</v>
      </c>
      <c r="G1031" s="54">
        <v>4</v>
      </c>
      <c r="H1031" s="54">
        <v>2</v>
      </c>
      <c r="I1031" s="54">
        <v>2</v>
      </c>
      <c r="J1031" s="54">
        <v>3</v>
      </c>
      <c r="K1031" s="54">
        <v>3</v>
      </c>
      <c r="L1031" s="54">
        <v>66</v>
      </c>
      <c r="M1031" s="54">
        <v>0</v>
      </c>
      <c r="N1031" s="54">
        <v>0</v>
      </c>
      <c r="O1031" s="54">
        <v>0</v>
      </c>
      <c r="P1031" s="54">
        <v>0</v>
      </c>
      <c r="Q1031" s="54">
        <v>0</v>
      </c>
      <c r="R1031" s="54">
        <v>0</v>
      </c>
      <c r="S1031" s="54">
        <v>146</v>
      </c>
    </row>
    <row r="1032" spans="1:19" x14ac:dyDescent="0.25">
      <c r="B1032" s="54" t="s">
        <v>36</v>
      </c>
      <c r="C1032" s="54">
        <v>0</v>
      </c>
      <c r="D1032" s="54">
        <v>0</v>
      </c>
      <c r="E1032" s="54">
        <v>0</v>
      </c>
      <c r="F1032" s="54">
        <v>0</v>
      </c>
      <c r="G1032" s="54">
        <v>0</v>
      </c>
      <c r="H1032" s="54">
        <v>12</v>
      </c>
      <c r="I1032" s="54">
        <v>122</v>
      </c>
      <c r="J1032" s="54">
        <v>12</v>
      </c>
      <c r="K1032" s="54">
        <v>0</v>
      </c>
      <c r="L1032" s="54">
        <v>0</v>
      </c>
      <c r="M1032" s="54">
        <v>0</v>
      </c>
      <c r="N1032" s="54">
        <v>0</v>
      </c>
      <c r="O1032" s="54">
        <v>0</v>
      </c>
      <c r="P1032" s="54">
        <v>0</v>
      </c>
      <c r="Q1032" s="54">
        <v>0</v>
      </c>
      <c r="R1032" s="54">
        <v>0</v>
      </c>
      <c r="S1032" s="54">
        <v>146</v>
      </c>
    </row>
    <row r="1033" spans="1:19" x14ac:dyDescent="0.25">
      <c r="B1033" s="54" t="s">
        <v>37</v>
      </c>
      <c r="C1033" s="54">
        <v>0</v>
      </c>
      <c r="D1033" s="54">
        <v>0</v>
      </c>
      <c r="E1033" s="54">
        <v>1</v>
      </c>
      <c r="F1033" s="54">
        <v>0</v>
      </c>
      <c r="G1033" s="54">
        <v>4</v>
      </c>
      <c r="H1033" s="54">
        <v>27</v>
      </c>
      <c r="I1033" s="54">
        <v>44</v>
      </c>
      <c r="J1033" s="54">
        <v>69</v>
      </c>
      <c r="K1033" s="54">
        <v>1</v>
      </c>
      <c r="L1033" s="54">
        <v>0</v>
      </c>
      <c r="M1033" s="54">
        <v>0</v>
      </c>
      <c r="N1033" s="54">
        <v>0</v>
      </c>
      <c r="O1033" s="54">
        <v>0</v>
      </c>
      <c r="P1033" s="54">
        <v>0</v>
      </c>
      <c r="Q1033" s="54">
        <v>0</v>
      </c>
      <c r="R1033" s="54">
        <v>0</v>
      </c>
      <c r="S1033" s="54">
        <v>146</v>
      </c>
    </row>
    <row r="1034" spans="1:19" x14ac:dyDescent="0.25">
      <c r="B1034" s="54" t="s">
        <v>38</v>
      </c>
      <c r="C1034" s="54">
        <v>0</v>
      </c>
      <c r="D1034" s="54">
        <v>0</v>
      </c>
      <c r="E1034" s="54">
        <v>0</v>
      </c>
      <c r="F1034" s="54">
        <v>6</v>
      </c>
      <c r="G1034" s="54">
        <v>0</v>
      </c>
      <c r="H1034" s="54">
        <v>9</v>
      </c>
      <c r="I1034" s="54">
        <v>25</v>
      </c>
      <c r="J1034" s="54">
        <v>51</v>
      </c>
      <c r="K1034" s="54">
        <v>47</v>
      </c>
      <c r="L1034" s="54">
        <v>5</v>
      </c>
      <c r="M1034" s="54">
        <v>2</v>
      </c>
      <c r="N1034" s="54">
        <v>0</v>
      </c>
      <c r="O1034" s="54">
        <v>0</v>
      </c>
      <c r="P1034" s="54">
        <v>0</v>
      </c>
      <c r="Q1034" s="54">
        <v>0</v>
      </c>
      <c r="R1034" s="54">
        <v>0</v>
      </c>
      <c r="S1034" s="54">
        <v>145</v>
      </c>
    </row>
    <row r="1035" spans="1:19" x14ac:dyDescent="0.25">
      <c r="B1035" s="54" t="s">
        <v>22</v>
      </c>
      <c r="C1035" s="54">
        <v>0</v>
      </c>
      <c r="D1035" s="54">
        <v>51</v>
      </c>
      <c r="E1035" s="54">
        <v>1</v>
      </c>
      <c r="F1035" s="54">
        <v>47</v>
      </c>
      <c r="G1035" s="54">
        <v>42</v>
      </c>
      <c r="H1035" s="54">
        <v>3</v>
      </c>
      <c r="I1035" s="54">
        <v>0</v>
      </c>
      <c r="J1035" s="54">
        <v>0</v>
      </c>
      <c r="K1035" s="54">
        <v>0</v>
      </c>
      <c r="L1035" s="54">
        <v>0</v>
      </c>
      <c r="M1035" s="54">
        <v>0</v>
      </c>
      <c r="N1035" s="54">
        <v>0</v>
      </c>
      <c r="O1035" s="54">
        <v>0</v>
      </c>
      <c r="P1035" s="54">
        <v>0</v>
      </c>
      <c r="Q1035" s="54">
        <v>0</v>
      </c>
      <c r="R1035" s="54">
        <v>0</v>
      </c>
      <c r="S1035" s="54">
        <v>144</v>
      </c>
    </row>
    <row r="1037" spans="1:19" x14ac:dyDescent="0.25">
      <c r="A1037" t="s">
        <v>94</v>
      </c>
    </row>
    <row r="1038" spans="1:19" x14ac:dyDescent="0.25">
      <c r="B1038" s="54" t="s">
        <v>0</v>
      </c>
      <c r="C1038" s="54">
        <v>1.5625E-2</v>
      </c>
      <c r="D1038" s="54">
        <v>3.125E-2</v>
      </c>
      <c r="E1038" s="54">
        <v>6.25E-2</v>
      </c>
      <c r="F1038" s="54">
        <v>0.125</v>
      </c>
      <c r="G1038" s="54">
        <v>0.25</v>
      </c>
      <c r="H1038" s="54">
        <v>0.5</v>
      </c>
      <c r="I1038" s="54">
        <v>1</v>
      </c>
      <c r="J1038" s="54">
        <v>2</v>
      </c>
      <c r="K1038" s="54">
        <v>4</v>
      </c>
      <c r="L1038" s="54">
        <v>8</v>
      </c>
      <c r="M1038" s="54">
        <v>16</v>
      </c>
      <c r="N1038" s="54">
        <v>32</v>
      </c>
      <c r="O1038" s="54">
        <v>64</v>
      </c>
      <c r="P1038" s="54">
        <v>128</v>
      </c>
      <c r="Q1038" s="54">
        <v>256</v>
      </c>
      <c r="R1038" s="54">
        <v>512</v>
      </c>
      <c r="S1038" s="54" t="s">
        <v>1</v>
      </c>
    </row>
    <row r="1039" spans="1:19" x14ac:dyDescent="0.25">
      <c r="B1039" s="54" t="s">
        <v>31</v>
      </c>
      <c r="C1039" s="54">
        <v>0</v>
      </c>
      <c r="D1039" s="54">
        <v>58</v>
      </c>
      <c r="E1039" s="54">
        <v>1</v>
      </c>
      <c r="F1039" s="54">
        <v>1</v>
      </c>
      <c r="G1039" s="54">
        <v>7</v>
      </c>
      <c r="H1039" s="54">
        <v>15</v>
      </c>
      <c r="I1039" s="54">
        <v>13</v>
      </c>
      <c r="J1039" s="54">
        <v>21</v>
      </c>
      <c r="K1039" s="54">
        <v>15</v>
      </c>
      <c r="L1039" s="54">
        <v>84</v>
      </c>
      <c r="M1039" s="54">
        <v>0</v>
      </c>
      <c r="N1039" s="54">
        <v>0</v>
      </c>
      <c r="O1039" s="54">
        <v>0</v>
      </c>
      <c r="P1039" s="54">
        <v>0</v>
      </c>
      <c r="Q1039" s="54">
        <v>0</v>
      </c>
      <c r="R1039" s="54">
        <v>0</v>
      </c>
      <c r="S1039" s="54">
        <v>215</v>
      </c>
    </row>
    <row r="1040" spans="1:19" x14ac:dyDescent="0.25">
      <c r="B1040" s="54" t="s">
        <v>32</v>
      </c>
      <c r="C1040" s="54">
        <v>0</v>
      </c>
      <c r="D1040" s="54">
        <v>0</v>
      </c>
      <c r="E1040" s="54">
        <v>92</v>
      </c>
      <c r="F1040" s="54">
        <v>0</v>
      </c>
      <c r="G1040" s="54">
        <v>9</v>
      </c>
      <c r="H1040" s="54">
        <v>5</v>
      </c>
      <c r="I1040" s="54">
        <v>11</v>
      </c>
      <c r="J1040" s="54">
        <v>14</v>
      </c>
      <c r="K1040" s="54">
        <v>11</v>
      </c>
      <c r="L1040" s="54">
        <v>9</v>
      </c>
      <c r="M1040" s="54">
        <v>64</v>
      </c>
      <c r="N1040" s="54">
        <v>0</v>
      </c>
      <c r="O1040" s="54">
        <v>0</v>
      </c>
      <c r="P1040" s="54">
        <v>0</v>
      </c>
      <c r="Q1040" s="54">
        <v>0</v>
      </c>
      <c r="R1040" s="54">
        <v>0</v>
      </c>
      <c r="S1040" s="54">
        <v>215</v>
      </c>
    </row>
    <row r="1041" spans="2:19" x14ac:dyDescent="0.25">
      <c r="B1041" s="54" t="s">
        <v>3</v>
      </c>
      <c r="C1041" s="54">
        <v>0</v>
      </c>
      <c r="D1041" s="54">
        <v>0</v>
      </c>
      <c r="E1041" s="54">
        <v>0</v>
      </c>
      <c r="F1041" s="54">
        <v>107</v>
      </c>
      <c r="G1041" s="54">
        <v>0</v>
      </c>
      <c r="H1041" s="54">
        <v>19</v>
      </c>
      <c r="I1041" s="54">
        <v>19</v>
      </c>
      <c r="J1041" s="54">
        <v>18</v>
      </c>
      <c r="K1041" s="54">
        <v>26</v>
      </c>
      <c r="L1041" s="54">
        <v>16</v>
      </c>
      <c r="M1041" s="54">
        <v>7</v>
      </c>
      <c r="N1041" s="54">
        <v>2</v>
      </c>
      <c r="O1041" s="54">
        <v>1</v>
      </c>
      <c r="P1041" s="54">
        <v>0</v>
      </c>
      <c r="Q1041" s="54">
        <v>0</v>
      </c>
      <c r="R1041" s="54">
        <v>0</v>
      </c>
      <c r="S1041" s="54">
        <v>215</v>
      </c>
    </row>
    <row r="1042" spans="2:19" x14ac:dyDescent="0.25">
      <c r="B1042" s="54" t="s">
        <v>5</v>
      </c>
      <c r="C1042" s="54">
        <v>0</v>
      </c>
      <c r="D1042" s="54">
        <v>0</v>
      </c>
      <c r="E1042" s="54">
        <v>0</v>
      </c>
      <c r="F1042" s="54">
        <v>0</v>
      </c>
      <c r="G1042" s="54">
        <v>94</v>
      </c>
      <c r="H1042" s="54">
        <v>0</v>
      </c>
      <c r="I1042" s="54">
        <v>12</v>
      </c>
      <c r="J1042" s="54">
        <v>38</v>
      </c>
      <c r="K1042" s="54">
        <v>21</v>
      </c>
      <c r="L1042" s="54">
        <v>24</v>
      </c>
      <c r="M1042" s="54">
        <v>4</v>
      </c>
      <c r="N1042" s="54">
        <v>12</v>
      </c>
      <c r="O1042" s="54">
        <v>6</v>
      </c>
      <c r="P1042" s="54">
        <v>4</v>
      </c>
      <c r="Q1042" s="54">
        <v>0</v>
      </c>
      <c r="R1042" s="54">
        <v>0</v>
      </c>
      <c r="S1042" s="54">
        <v>215</v>
      </c>
    </row>
    <row r="1043" spans="2:19" x14ac:dyDescent="0.25">
      <c r="B1043" s="54" t="s">
        <v>7</v>
      </c>
      <c r="C1043" s="54">
        <v>0</v>
      </c>
      <c r="D1043" s="54">
        <v>1</v>
      </c>
      <c r="E1043" s="54">
        <v>0</v>
      </c>
      <c r="F1043" s="54">
        <v>1</v>
      </c>
      <c r="G1043" s="54">
        <v>0</v>
      </c>
      <c r="H1043" s="54">
        <v>4</v>
      </c>
      <c r="I1043" s="54">
        <v>60</v>
      </c>
      <c r="J1043" s="54">
        <v>46</v>
      </c>
      <c r="K1043" s="54">
        <v>36</v>
      </c>
      <c r="L1043" s="54">
        <v>35</v>
      </c>
      <c r="M1043" s="54">
        <v>32</v>
      </c>
      <c r="N1043" s="54">
        <v>0</v>
      </c>
      <c r="O1043" s="54">
        <v>0</v>
      </c>
      <c r="P1043" s="54">
        <v>0</v>
      </c>
      <c r="Q1043" s="54">
        <v>0</v>
      </c>
      <c r="R1043" s="54">
        <v>0</v>
      </c>
      <c r="S1043" s="54">
        <v>215</v>
      </c>
    </row>
    <row r="1044" spans="2:19" x14ac:dyDescent="0.25">
      <c r="B1044" s="54" t="s">
        <v>9</v>
      </c>
      <c r="C1044" s="54">
        <v>0</v>
      </c>
      <c r="D1044" s="54">
        <v>0</v>
      </c>
      <c r="E1044" s="54">
        <v>0</v>
      </c>
      <c r="F1044" s="54">
        <v>4</v>
      </c>
      <c r="G1044" s="54">
        <v>0</v>
      </c>
      <c r="H1044" s="54">
        <v>63</v>
      </c>
      <c r="I1044" s="54">
        <v>41</v>
      </c>
      <c r="J1044" s="54">
        <v>50</v>
      </c>
      <c r="K1044" s="54">
        <v>23</v>
      </c>
      <c r="L1044" s="54">
        <v>12</v>
      </c>
      <c r="M1044" s="54">
        <v>6</v>
      </c>
      <c r="N1044" s="54">
        <v>1</v>
      </c>
      <c r="O1044" s="54">
        <v>15</v>
      </c>
      <c r="P1044" s="54">
        <v>0</v>
      </c>
      <c r="Q1044" s="54">
        <v>0</v>
      </c>
      <c r="R1044" s="54">
        <v>0</v>
      </c>
      <c r="S1044" s="54">
        <v>215</v>
      </c>
    </row>
    <row r="1045" spans="2:19" x14ac:dyDescent="0.25">
      <c r="B1045" s="54" t="s">
        <v>10</v>
      </c>
      <c r="C1045" s="54">
        <v>0</v>
      </c>
      <c r="D1045" s="54">
        <v>0</v>
      </c>
      <c r="E1045" s="54">
        <v>148</v>
      </c>
      <c r="F1045" s="54">
        <v>0</v>
      </c>
      <c r="G1045" s="54">
        <v>9</v>
      </c>
      <c r="H1045" s="54">
        <v>11</v>
      </c>
      <c r="I1045" s="54">
        <v>10</v>
      </c>
      <c r="J1045" s="54">
        <v>9</v>
      </c>
      <c r="K1045" s="54">
        <v>10</v>
      </c>
      <c r="L1045" s="54">
        <v>10</v>
      </c>
      <c r="M1045" s="54">
        <v>2</v>
      </c>
      <c r="N1045" s="54">
        <v>6</v>
      </c>
      <c r="O1045" s="54">
        <v>0</v>
      </c>
      <c r="P1045" s="54">
        <v>0</v>
      </c>
      <c r="Q1045" s="54">
        <v>0</v>
      </c>
      <c r="R1045" s="54">
        <v>0</v>
      </c>
      <c r="S1045" s="54">
        <v>215</v>
      </c>
    </row>
    <row r="1046" spans="2:19" x14ac:dyDescent="0.25">
      <c r="B1046" s="54" t="s">
        <v>11</v>
      </c>
      <c r="C1046" s="54">
        <v>0</v>
      </c>
      <c r="D1046" s="54">
        <v>0</v>
      </c>
      <c r="E1046" s="54">
        <v>99</v>
      </c>
      <c r="F1046" s="54">
        <v>0</v>
      </c>
      <c r="G1046" s="54">
        <v>11</v>
      </c>
      <c r="H1046" s="54">
        <v>11</v>
      </c>
      <c r="I1046" s="54">
        <v>14</v>
      </c>
      <c r="J1046" s="54">
        <v>16</v>
      </c>
      <c r="K1046" s="54">
        <v>23</v>
      </c>
      <c r="L1046" s="54">
        <v>32</v>
      </c>
      <c r="M1046" s="54">
        <v>7</v>
      </c>
      <c r="N1046" s="54">
        <v>2</v>
      </c>
      <c r="O1046" s="54">
        <v>0</v>
      </c>
      <c r="P1046" s="54">
        <v>0</v>
      </c>
      <c r="Q1046" s="54">
        <v>0</v>
      </c>
      <c r="R1046" s="54">
        <v>0</v>
      </c>
      <c r="S1046" s="54">
        <v>215</v>
      </c>
    </row>
    <row r="1047" spans="2:19" x14ac:dyDescent="0.25">
      <c r="B1047" s="54" t="s">
        <v>13</v>
      </c>
      <c r="C1047" s="54">
        <v>0</v>
      </c>
      <c r="D1047" s="54">
        <v>0</v>
      </c>
      <c r="E1047" s="54">
        <v>0</v>
      </c>
      <c r="F1047" s="54">
        <v>0</v>
      </c>
      <c r="G1047" s="54">
        <v>158</v>
      </c>
      <c r="H1047" s="54">
        <v>0</v>
      </c>
      <c r="I1047" s="54">
        <v>31</v>
      </c>
      <c r="J1047" s="54">
        <v>13</v>
      </c>
      <c r="K1047" s="54">
        <v>1</v>
      </c>
      <c r="L1047" s="54">
        <v>0</v>
      </c>
      <c r="M1047" s="54">
        <v>0</v>
      </c>
      <c r="N1047" s="54">
        <v>2</v>
      </c>
      <c r="O1047" s="54">
        <v>0</v>
      </c>
      <c r="P1047" s="54">
        <v>0</v>
      </c>
      <c r="Q1047" s="54">
        <v>0</v>
      </c>
      <c r="R1047" s="54">
        <v>0</v>
      </c>
      <c r="S1047" s="54">
        <v>205</v>
      </c>
    </row>
    <row r="1048" spans="2:19" x14ac:dyDescent="0.25">
      <c r="B1048" s="54" t="s">
        <v>14</v>
      </c>
      <c r="C1048" s="54">
        <v>0</v>
      </c>
      <c r="D1048" s="54">
        <v>0</v>
      </c>
      <c r="E1048" s="54">
        <v>153</v>
      </c>
      <c r="F1048" s="54">
        <v>0</v>
      </c>
      <c r="G1048" s="54">
        <v>4</v>
      </c>
      <c r="H1048" s="54">
        <v>3</v>
      </c>
      <c r="I1048" s="54">
        <v>14</v>
      </c>
      <c r="J1048" s="54">
        <v>21</v>
      </c>
      <c r="K1048" s="54">
        <v>4</v>
      </c>
      <c r="L1048" s="54">
        <v>4</v>
      </c>
      <c r="M1048" s="54">
        <v>4</v>
      </c>
      <c r="N1048" s="54">
        <v>0</v>
      </c>
      <c r="O1048" s="54">
        <v>0</v>
      </c>
      <c r="P1048" s="54">
        <v>0</v>
      </c>
      <c r="Q1048" s="54">
        <v>0</v>
      </c>
      <c r="R1048" s="54">
        <v>0</v>
      </c>
      <c r="S1048" s="54">
        <v>207</v>
      </c>
    </row>
    <row r="1049" spans="2:19" x14ac:dyDescent="0.25">
      <c r="B1049" s="54" t="s">
        <v>16</v>
      </c>
      <c r="C1049" s="54">
        <v>0</v>
      </c>
      <c r="D1049" s="54">
        <v>0</v>
      </c>
      <c r="E1049" s="54">
        <v>0</v>
      </c>
      <c r="F1049" s="54">
        <v>0</v>
      </c>
      <c r="G1049" s="54">
        <v>0</v>
      </c>
      <c r="H1049" s="54">
        <v>2</v>
      </c>
      <c r="I1049" s="54">
        <v>0</v>
      </c>
      <c r="J1049" s="54">
        <v>2</v>
      </c>
      <c r="K1049" s="54">
        <v>2</v>
      </c>
      <c r="L1049" s="54">
        <v>6</v>
      </c>
      <c r="M1049" s="54">
        <v>11</v>
      </c>
      <c r="N1049" s="54">
        <v>79</v>
      </c>
      <c r="O1049" s="54">
        <v>85</v>
      </c>
      <c r="P1049" s="54">
        <v>11</v>
      </c>
      <c r="Q1049" s="54">
        <v>17</v>
      </c>
      <c r="R1049" s="54">
        <v>0</v>
      </c>
      <c r="S1049" s="54">
        <v>215</v>
      </c>
    </row>
    <row r="1050" spans="2:19" x14ac:dyDescent="0.25">
      <c r="B1050" s="54" t="s">
        <v>17</v>
      </c>
      <c r="C1050" s="54">
        <v>0</v>
      </c>
      <c r="D1050" s="54">
        <v>0</v>
      </c>
      <c r="E1050" s="54">
        <v>75</v>
      </c>
      <c r="F1050" s="54">
        <v>0</v>
      </c>
      <c r="G1050" s="54">
        <v>26</v>
      </c>
      <c r="H1050" s="54">
        <v>20</v>
      </c>
      <c r="I1050" s="54">
        <v>9</v>
      </c>
      <c r="J1050" s="54">
        <v>22</v>
      </c>
      <c r="K1050" s="54">
        <v>38</v>
      </c>
      <c r="L1050" s="54">
        <v>10</v>
      </c>
      <c r="M1050" s="54">
        <v>6</v>
      </c>
      <c r="N1050" s="54">
        <v>9</v>
      </c>
      <c r="O1050" s="54">
        <v>0</v>
      </c>
      <c r="P1050" s="54">
        <v>0</v>
      </c>
      <c r="Q1050" s="54">
        <v>0</v>
      </c>
      <c r="R1050" s="54">
        <v>0</v>
      </c>
      <c r="S1050" s="54">
        <v>215</v>
      </c>
    </row>
    <row r="1051" spans="2:19" x14ac:dyDescent="0.25">
      <c r="B1051" s="54" t="s">
        <v>18</v>
      </c>
      <c r="C1051" s="54">
        <v>0</v>
      </c>
      <c r="D1051" s="54">
        <v>2</v>
      </c>
      <c r="E1051" s="54">
        <v>9</v>
      </c>
      <c r="F1051" s="54">
        <v>99</v>
      </c>
      <c r="G1051" s="54">
        <v>30</v>
      </c>
      <c r="H1051" s="54">
        <v>8</v>
      </c>
      <c r="I1051" s="54">
        <v>5</v>
      </c>
      <c r="J1051" s="54">
        <v>3</v>
      </c>
      <c r="K1051" s="54">
        <v>2</v>
      </c>
      <c r="L1051" s="54">
        <v>57</v>
      </c>
      <c r="M1051" s="54">
        <v>0</v>
      </c>
      <c r="N1051" s="54">
        <v>0</v>
      </c>
      <c r="O1051" s="54">
        <v>0</v>
      </c>
      <c r="P1051" s="54">
        <v>0</v>
      </c>
      <c r="Q1051" s="54">
        <v>0</v>
      </c>
      <c r="R1051" s="54">
        <v>0</v>
      </c>
      <c r="S1051" s="54">
        <v>215</v>
      </c>
    </row>
    <row r="1052" spans="2:19" x14ac:dyDescent="0.25">
      <c r="B1052" s="54" t="s">
        <v>19</v>
      </c>
      <c r="C1052" s="54">
        <v>0</v>
      </c>
      <c r="D1052" s="54">
        <v>10</v>
      </c>
      <c r="E1052" s="54">
        <v>0</v>
      </c>
      <c r="F1052" s="54">
        <v>97</v>
      </c>
      <c r="G1052" s="54">
        <v>32</v>
      </c>
      <c r="H1052" s="54">
        <v>10</v>
      </c>
      <c r="I1052" s="54">
        <v>4</v>
      </c>
      <c r="J1052" s="54">
        <v>3</v>
      </c>
      <c r="K1052" s="54">
        <v>6</v>
      </c>
      <c r="L1052" s="54">
        <v>13</v>
      </c>
      <c r="M1052" s="54">
        <v>40</v>
      </c>
      <c r="N1052" s="54">
        <v>0</v>
      </c>
      <c r="O1052" s="54">
        <v>0</v>
      </c>
      <c r="P1052" s="54">
        <v>0</v>
      </c>
      <c r="Q1052" s="54">
        <v>0</v>
      </c>
      <c r="R1052" s="54">
        <v>0</v>
      </c>
      <c r="S1052" s="54">
        <v>215</v>
      </c>
    </row>
    <row r="1053" spans="2:19" x14ac:dyDescent="0.25">
      <c r="B1053" s="54" t="s">
        <v>20</v>
      </c>
      <c r="C1053" s="54">
        <v>0</v>
      </c>
      <c r="D1053" s="54">
        <v>5</v>
      </c>
      <c r="E1053" s="54">
        <v>50</v>
      </c>
      <c r="F1053" s="54">
        <v>88</v>
      </c>
      <c r="G1053" s="54">
        <v>8</v>
      </c>
      <c r="H1053" s="54">
        <v>4</v>
      </c>
      <c r="I1053" s="54">
        <v>6</v>
      </c>
      <c r="J1053" s="54">
        <v>28</v>
      </c>
      <c r="K1053" s="54">
        <v>2</v>
      </c>
      <c r="L1053" s="54">
        <v>24</v>
      </c>
      <c r="M1053" s="54">
        <v>0</v>
      </c>
      <c r="N1053" s="54">
        <v>0</v>
      </c>
      <c r="O1053" s="54">
        <v>0</v>
      </c>
      <c r="P1053" s="54">
        <v>0</v>
      </c>
      <c r="Q1053" s="54">
        <v>0</v>
      </c>
      <c r="R1053" s="54">
        <v>0</v>
      </c>
      <c r="S1053" s="54">
        <v>215</v>
      </c>
    </row>
    <row r="1054" spans="2:19" x14ac:dyDescent="0.25">
      <c r="B1054" s="54" t="s">
        <v>21</v>
      </c>
      <c r="C1054" s="54">
        <v>0</v>
      </c>
      <c r="D1054" s="54">
        <v>0</v>
      </c>
      <c r="E1054" s="54">
        <v>125</v>
      </c>
      <c r="F1054" s="54">
        <v>0</v>
      </c>
      <c r="G1054" s="54">
        <v>23</v>
      </c>
      <c r="H1054" s="54">
        <v>15</v>
      </c>
      <c r="I1054" s="54">
        <v>22</v>
      </c>
      <c r="J1054" s="54">
        <v>10</v>
      </c>
      <c r="K1054" s="54">
        <v>12</v>
      </c>
      <c r="L1054" s="54">
        <v>6</v>
      </c>
      <c r="M1054" s="54">
        <v>2</v>
      </c>
      <c r="N1054" s="54">
        <v>0</v>
      </c>
      <c r="O1054" s="54">
        <v>0</v>
      </c>
      <c r="P1054" s="54">
        <v>0</v>
      </c>
      <c r="Q1054" s="54">
        <v>0</v>
      </c>
      <c r="R1054" s="54">
        <v>0</v>
      </c>
      <c r="S1054" s="54">
        <v>215</v>
      </c>
    </row>
    <row r="1055" spans="2:19" x14ac:dyDescent="0.25">
      <c r="B1055" s="54" t="s">
        <v>33</v>
      </c>
      <c r="C1055" s="54">
        <v>1</v>
      </c>
      <c r="D1055" s="54">
        <v>191</v>
      </c>
      <c r="E1055" s="54">
        <v>16</v>
      </c>
      <c r="F1055" s="54">
        <v>4</v>
      </c>
      <c r="G1055" s="54">
        <v>1</v>
      </c>
      <c r="H1055" s="54">
        <v>0</v>
      </c>
      <c r="I1055" s="54">
        <v>0</v>
      </c>
      <c r="J1055" s="54">
        <v>0</v>
      </c>
      <c r="K1055" s="54">
        <v>0</v>
      </c>
      <c r="L1055" s="54">
        <v>2</v>
      </c>
      <c r="M1055" s="54">
        <v>0</v>
      </c>
      <c r="N1055" s="54">
        <v>0</v>
      </c>
      <c r="O1055" s="54">
        <v>0</v>
      </c>
      <c r="P1055" s="54">
        <v>0</v>
      </c>
      <c r="Q1055" s="54">
        <v>0</v>
      </c>
      <c r="R1055" s="54">
        <v>0</v>
      </c>
      <c r="S1055" s="54">
        <v>215</v>
      </c>
    </row>
    <row r="1056" spans="2:19" x14ac:dyDescent="0.25">
      <c r="B1056" s="54" t="s">
        <v>34</v>
      </c>
      <c r="C1056" s="54">
        <v>0</v>
      </c>
      <c r="D1056" s="54">
        <v>0</v>
      </c>
      <c r="E1056" s="54">
        <v>1</v>
      </c>
      <c r="F1056" s="54">
        <v>7</v>
      </c>
      <c r="G1056" s="54">
        <v>120</v>
      </c>
      <c r="H1056" s="54">
        <v>74</v>
      </c>
      <c r="I1056" s="54">
        <v>13</v>
      </c>
      <c r="J1056" s="54">
        <v>0</v>
      </c>
      <c r="K1056" s="54">
        <v>0</v>
      </c>
      <c r="L1056" s="54">
        <v>0</v>
      </c>
      <c r="M1056" s="54">
        <v>0</v>
      </c>
      <c r="N1056" s="54">
        <v>0</v>
      </c>
      <c r="O1056" s="54">
        <v>0</v>
      </c>
      <c r="P1056" s="54">
        <v>0</v>
      </c>
      <c r="Q1056" s="54">
        <v>0</v>
      </c>
      <c r="R1056" s="54">
        <v>0</v>
      </c>
      <c r="S1056" s="54">
        <v>215</v>
      </c>
    </row>
    <row r="1057" spans="1:19" x14ac:dyDescent="0.25">
      <c r="B1057" s="54" t="s">
        <v>35</v>
      </c>
      <c r="C1057" s="54">
        <v>0</v>
      </c>
      <c r="D1057" s="54">
        <v>0</v>
      </c>
      <c r="E1057" s="54">
        <v>6</v>
      </c>
      <c r="F1057" s="54">
        <v>0</v>
      </c>
      <c r="G1057" s="54">
        <v>40</v>
      </c>
      <c r="H1057" s="54">
        <v>35</v>
      </c>
      <c r="I1057" s="54">
        <v>0</v>
      </c>
      <c r="J1057" s="54">
        <v>0</v>
      </c>
      <c r="K1057" s="54">
        <v>1</v>
      </c>
      <c r="L1057" s="54">
        <v>0</v>
      </c>
      <c r="M1057" s="54">
        <v>1</v>
      </c>
      <c r="N1057" s="54">
        <v>131</v>
      </c>
      <c r="O1057" s="54">
        <v>0</v>
      </c>
      <c r="P1057" s="54">
        <v>0</v>
      </c>
      <c r="Q1057" s="54">
        <v>0</v>
      </c>
      <c r="R1057" s="54">
        <v>0</v>
      </c>
      <c r="S1057" s="54">
        <v>214</v>
      </c>
    </row>
    <row r="1058" spans="1:19" x14ac:dyDescent="0.25">
      <c r="B1058" s="54" t="s">
        <v>24</v>
      </c>
      <c r="C1058" s="54">
        <v>0</v>
      </c>
      <c r="D1058" s="54">
        <v>14</v>
      </c>
      <c r="E1058" s="54">
        <v>85</v>
      </c>
      <c r="F1058" s="54">
        <v>45</v>
      </c>
      <c r="G1058" s="54">
        <v>14</v>
      </c>
      <c r="H1058" s="54">
        <v>5</v>
      </c>
      <c r="I1058" s="54">
        <v>1</v>
      </c>
      <c r="J1058" s="54">
        <v>2</v>
      </c>
      <c r="K1058" s="54">
        <v>2</v>
      </c>
      <c r="L1058" s="54">
        <v>46</v>
      </c>
      <c r="M1058" s="54">
        <v>0</v>
      </c>
      <c r="N1058" s="54">
        <v>0</v>
      </c>
      <c r="O1058" s="54">
        <v>0</v>
      </c>
      <c r="P1058" s="54">
        <v>0</v>
      </c>
      <c r="Q1058" s="54">
        <v>0</v>
      </c>
      <c r="R1058" s="54">
        <v>0</v>
      </c>
      <c r="S1058" s="54">
        <v>214</v>
      </c>
    </row>
    <row r="1059" spans="1:19" x14ac:dyDescent="0.25">
      <c r="B1059" s="54" t="s">
        <v>36</v>
      </c>
      <c r="C1059" s="54">
        <v>0</v>
      </c>
      <c r="D1059" s="54">
        <v>0</v>
      </c>
      <c r="E1059" s="54">
        <v>0</v>
      </c>
      <c r="F1059" s="54">
        <v>0</v>
      </c>
      <c r="G1059" s="54">
        <v>0</v>
      </c>
      <c r="H1059" s="54">
        <v>39</v>
      </c>
      <c r="I1059" s="54">
        <v>152</v>
      </c>
      <c r="J1059" s="54">
        <v>23</v>
      </c>
      <c r="K1059" s="54">
        <v>1</v>
      </c>
      <c r="L1059" s="54">
        <v>0</v>
      </c>
      <c r="M1059" s="54">
        <v>0</v>
      </c>
      <c r="N1059" s="54">
        <v>0</v>
      </c>
      <c r="O1059" s="54">
        <v>0</v>
      </c>
      <c r="P1059" s="54">
        <v>0</v>
      </c>
      <c r="Q1059" s="54">
        <v>0</v>
      </c>
      <c r="R1059" s="54">
        <v>0</v>
      </c>
      <c r="S1059" s="54">
        <v>215</v>
      </c>
    </row>
    <row r="1060" spans="1:19" x14ac:dyDescent="0.25">
      <c r="B1060" s="54" t="s">
        <v>37</v>
      </c>
      <c r="C1060" s="54">
        <v>0</v>
      </c>
      <c r="D1060" s="54">
        <v>0</v>
      </c>
      <c r="E1060" s="54">
        <v>2</v>
      </c>
      <c r="F1060" s="54">
        <v>0</v>
      </c>
      <c r="G1060" s="54">
        <v>6</v>
      </c>
      <c r="H1060" s="54">
        <v>112</v>
      </c>
      <c r="I1060" s="54">
        <v>85</v>
      </c>
      <c r="J1060" s="54">
        <v>9</v>
      </c>
      <c r="K1060" s="54">
        <v>1</v>
      </c>
      <c r="L1060" s="54">
        <v>0</v>
      </c>
      <c r="M1060" s="54">
        <v>0</v>
      </c>
      <c r="N1060" s="54">
        <v>0</v>
      </c>
      <c r="O1060" s="54">
        <v>0</v>
      </c>
      <c r="P1060" s="54">
        <v>0</v>
      </c>
      <c r="Q1060" s="54">
        <v>0</v>
      </c>
      <c r="R1060" s="54">
        <v>0</v>
      </c>
      <c r="S1060" s="54">
        <v>215</v>
      </c>
    </row>
    <row r="1061" spans="1:19" x14ac:dyDescent="0.25">
      <c r="B1061" s="54" t="s">
        <v>38</v>
      </c>
      <c r="C1061" s="54">
        <v>0</v>
      </c>
      <c r="D1061" s="54">
        <v>0</v>
      </c>
      <c r="E1061" s="54">
        <v>0</v>
      </c>
      <c r="F1061" s="54">
        <v>149</v>
      </c>
      <c r="G1061" s="54">
        <v>0</v>
      </c>
      <c r="H1061" s="54">
        <v>23</v>
      </c>
      <c r="I1061" s="54">
        <v>22</v>
      </c>
      <c r="J1061" s="54">
        <v>12</v>
      </c>
      <c r="K1061" s="54">
        <v>6</v>
      </c>
      <c r="L1061" s="54">
        <v>1</v>
      </c>
      <c r="M1061" s="54">
        <v>1</v>
      </c>
      <c r="N1061" s="54">
        <v>0</v>
      </c>
      <c r="O1061" s="54">
        <v>0</v>
      </c>
      <c r="P1061" s="54">
        <v>0</v>
      </c>
      <c r="Q1061" s="54">
        <v>0</v>
      </c>
      <c r="R1061" s="54">
        <v>0</v>
      </c>
      <c r="S1061" s="54">
        <v>214</v>
      </c>
    </row>
    <row r="1062" spans="1:19" x14ac:dyDescent="0.25">
      <c r="B1062" s="54" t="s">
        <v>22</v>
      </c>
      <c r="C1062" s="54">
        <v>0</v>
      </c>
      <c r="D1062" s="54">
        <v>148</v>
      </c>
      <c r="E1062" s="54">
        <v>2</v>
      </c>
      <c r="F1062" s="54">
        <v>49</v>
      </c>
      <c r="G1062" s="54">
        <v>10</v>
      </c>
      <c r="H1062" s="54">
        <v>6</v>
      </c>
      <c r="I1062" s="54">
        <v>0</v>
      </c>
      <c r="J1062" s="54">
        <v>0</v>
      </c>
      <c r="K1062" s="54">
        <v>0</v>
      </c>
      <c r="L1062" s="54">
        <v>0</v>
      </c>
      <c r="M1062" s="54">
        <v>0</v>
      </c>
      <c r="N1062" s="54">
        <v>0</v>
      </c>
      <c r="O1062" s="54">
        <v>0</v>
      </c>
      <c r="P1062" s="54">
        <v>0</v>
      </c>
      <c r="Q1062" s="54">
        <v>0</v>
      </c>
      <c r="R1062" s="54">
        <v>0</v>
      </c>
      <c r="S1062" s="54">
        <v>215</v>
      </c>
    </row>
    <row r="1064" spans="1:19" x14ac:dyDescent="0.25">
      <c r="A1064" t="s">
        <v>150</v>
      </c>
    </row>
    <row r="1065" spans="1:19" x14ac:dyDescent="0.25">
      <c r="B1065" s="54" t="s">
        <v>0</v>
      </c>
      <c r="C1065" s="54">
        <v>1.5625E-2</v>
      </c>
      <c r="D1065" s="54">
        <v>3.125E-2</v>
      </c>
      <c r="E1065" s="54">
        <v>6.25E-2</v>
      </c>
      <c r="F1065" s="54">
        <v>0.125</v>
      </c>
      <c r="G1065" s="54">
        <v>0.25</v>
      </c>
      <c r="H1065" s="54">
        <v>0.5</v>
      </c>
      <c r="I1065" s="54">
        <v>1</v>
      </c>
      <c r="J1065" s="54">
        <v>2</v>
      </c>
      <c r="K1065" s="54">
        <v>4</v>
      </c>
      <c r="L1065" s="54">
        <v>8</v>
      </c>
      <c r="M1065" s="54">
        <v>16</v>
      </c>
      <c r="N1065" s="54">
        <v>32</v>
      </c>
      <c r="O1065" s="54">
        <v>64</v>
      </c>
      <c r="P1065" s="54">
        <v>128</v>
      </c>
      <c r="Q1065" s="54">
        <v>256</v>
      </c>
      <c r="R1065" s="54">
        <v>512</v>
      </c>
      <c r="S1065" s="54" t="s">
        <v>1</v>
      </c>
    </row>
    <row r="1066" spans="1:19" x14ac:dyDescent="0.25">
      <c r="B1066" s="54" t="s">
        <v>31</v>
      </c>
      <c r="C1066" s="54">
        <v>0</v>
      </c>
      <c r="D1066" s="54">
        <v>9</v>
      </c>
      <c r="E1066" s="54">
        <v>24</v>
      </c>
      <c r="F1066" s="54">
        <v>10</v>
      </c>
      <c r="G1066" s="54">
        <v>1</v>
      </c>
      <c r="H1066" s="54">
        <v>2</v>
      </c>
      <c r="I1066" s="54">
        <v>0</v>
      </c>
      <c r="J1066" s="54">
        <v>0</v>
      </c>
      <c r="K1066" s="54">
        <v>1</v>
      </c>
      <c r="L1066" s="54">
        <v>14</v>
      </c>
      <c r="M1066" s="54">
        <v>0</v>
      </c>
      <c r="N1066" s="54">
        <v>0</v>
      </c>
      <c r="O1066" s="54">
        <v>0</v>
      </c>
      <c r="P1066" s="54">
        <v>0</v>
      </c>
      <c r="Q1066" s="54">
        <v>0</v>
      </c>
      <c r="R1066" s="54">
        <v>0</v>
      </c>
      <c r="S1066" s="54">
        <v>61</v>
      </c>
    </row>
    <row r="1067" spans="1:19" x14ac:dyDescent="0.25">
      <c r="B1067" s="54" t="s">
        <v>32</v>
      </c>
      <c r="C1067" s="54">
        <v>0</v>
      </c>
      <c r="D1067" s="54">
        <v>0</v>
      </c>
      <c r="E1067" s="54">
        <v>6</v>
      </c>
      <c r="F1067" s="54">
        <v>0</v>
      </c>
      <c r="G1067" s="54">
        <v>4</v>
      </c>
      <c r="H1067" s="54">
        <v>34</v>
      </c>
      <c r="I1067" s="54">
        <v>13</v>
      </c>
      <c r="J1067" s="54">
        <v>1</v>
      </c>
      <c r="K1067" s="54">
        <v>0</v>
      </c>
      <c r="L1067" s="54">
        <v>1</v>
      </c>
      <c r="M1067" s="54">
        <v>2</v>
      </c>
      <c r="N1067" s="54">
        <v>0</v>
      </c>
      <c r="O1067" s="54">
        <v>0</v>
      </c>
      <c r="P1067" s="54">
        <v>0</v>
      </c>
      <c r="Q1067" s="54">
        <v>0</v>
      </c>
      <c r="R1067" s="54">
        <v>0</v>
      </c>
      <c r="S1067" s="54">
        <v>61</v>
      </c>
    </row>
    <row r="1068" spans="1:19" x14ac:dyDescent="0.25">
      <c r="B1068" s="54" t="s">
        <v>3</v>
      </c>
      <c r="C1068" s="54">
        <v>0</v>
      </c>
      <c r="D1068" s="54">
        <v>1</v>
      </c>
      <c r="E1068" s="54">
        <v>0</v>
      </c>
      <c r="F1068" s="54">
        <v>49</v>
      </c>
      <c r="G1068" s="54">
        <v>0</v>
      </c>
      <c r="H1068" s="54">
        <v>6</v>
      </c>
      <c r="I1068" s="54">
        <v>4</v>
      </c>
      <c r="J1068" s="54">
        <v>1</v>
      </c>
      <c r="K1068" s="54">
        <v>1</v>
      </c>
      <c r="L1068" s="54">
        <v>0</v>
      </c>
      <c r="M1068" s="54">
        <v>0</v>
      </c>
      <c r="N1068" s="54">
        <v>0</v>
      </c>
      <c r="O1068" s="54">
        <v>0</v>
      </c>
      <c r="P1068" s="54">
        <v>0</v>
      </c>
      <c r="Q1068" s="54">
        <v>0</v>
      </c>
      <c r="R1068" s="54">
        <v>0</v>
      </c>
      <c r="S1068" s="54">
        <v>62</v>
      </c>
    </row>
    <row r="1069" spans="1:19" x14ac:dyDescent="0.25">
      <c r="B1069" s="54" t="s">
        <v>5</v>
      </c>
      <c r="C1069" s="54">
        <v>0</v>
      </c>
      <c r="D1069" s="54">
        <v>0</v>
      </c>
      <c r="E1069" s="54">
        <v>0</v>
      </c>
      <c r="F1069" s="54">
        <v>0</v>
      </c>
      <c r="G1069" s="54">
        <v>54</v>
      </c>
      <c r="H1069" s="54">
        <v>0</v>
      </c>
      <c r="I1069" s="54">
        <v>4</v>
      </c>
      <c r="J1069" s="54">
        <v>4</v>
      </c>
      <c r="K1069" s="54">
        <v>0</v>
      </c>
      <c r="L1069" s="54">
        <v>0</v>
      </c>
      <c r="M1069" s="54">
        <v>0</v>
      </c>
      <c r="N1069" s="54">
        <v>0</v>
      </c>
      <c r="O1069" s="54">
        <v>0</v>
      </c>
      <c r="P1069" s="54">
        <v>0</v>
      </c>
      <c r="Q1069" s="54">
        <v>0</v>
      </c>
      <c r="R1069" s="54">
        <v>0</v>
      </c>
      <c r="S1069" s="54">
        <v>62</v>
      </c>
    </row>
    <row r="1070" spans="1:19" x14ac:dyDescent="0.25">
      <c r="B1070" s="54" t="s">
        <v>7</v>
      </c>
      <c r="C1070" s="54">
        <v>0</v>
      </c>
      <c r="D1070" s="54">
        <v>0</v>
      </c>
      <c r="E1070" s="54">
        <v>0</v>
      </c>
      <c r="F1070" s="54">
        <v>0</v>
      </c>
      <c r="G1070" s="54">
        <v>2</v>
      </c>
      <c r="H1070" s="54">
        <v>9</v>
      </c>
      <c r="I1070" s="54">
        <v>42</v>
      </c>
      <c r="J1070" s="54">
        <v>4</v>
      </c>
      <c r="K1070" s="54">
        <v>1</v>
      </c>
      <c r="L1070" s="54">
        <v>1</v>
      </c>
      <c r="M1070" s="54">
        <v>2</v>
      </c>
      <c r="N1070" s="54">
        <v>0</v>
      </c>
      <c r="O1070" s="54">
        <v>0</v>
      </c>
      <c r="P1070" s="54">
        <v>0</v>
      </c>
      <c r="Q1070" s="54">
        <v>0</v>
      </c>
      <c r="R1070" s="54">
        <v>0</v>
      </c>
      <c r="S1070" s="54">
        <v>61</v>
      </c>
    </row>
    <row r="1071" spans="1:19" x14ac:dyDescent="0.25">
      <c r="B1071" s="54" t="s">
        <v>9</v>
      </c>
      <c r="C1071" s="54">
        <v>0</v>
      </c>
      <c r="D1071" s="54">
        <v>0</v>
      </c>
      <c r="E1071" s="54">
        <v>0</v>
      </c>
      <c r="F1071" s="54">
        <v>5</v>
      </c>
      <c r="G1071" s="54">
        <v>0</v>
      </c>
      <c r="H1071" s="54">
        <v>14</v>
      </c>
      <c r="I1071" s="54">
        <v>37</v>
      </c>
      <c r="J1071" s="54">
        <v>2</v>
      </c>
      <c r="K1071" s="54">
        <v>0</v>
      </c>
      <c r="L1071" s="54">
        <v>0</v>
      </c>
      <c r="M1071" s="54">
        <v>1</v>
      </c>
      <c r="N1071" s="54">
        <v>1</v>
      </c>
      <c r="O1071" s="54">
        <v>1</v>
      </c>
      <c r="P1071" s="54">
        <v>0</v>
      </c>
      <c r="Q1071" s="54">
        <v>0</v>
      </c>
      <c r="R1071" s="54">
        <v>0</v>
      </c>
      <c r="S1071" s="54">
        <v>61</v>
      </c>
    </row>
    <row r="1072" spans="1:19" x14ac:dyDescent="0.25">
      <c r="B1072" s="54" t="s">
        <v>10</v>
      </c>
      <c r="C1072" s="54">
        <v>0</v>
      </c>
      <c r="D1072" s="54">
        <v>0</v>
      </c>
      <c r="E1072" s="54">
        <v>58</v>
      </c>
      <c r="F1072" s="54">
        <v>0</v>
      </c>
      <c r="G1072" s="54">
        <v>1</v>
      </c>
      <c r="H1072" s="54">
        <v>2</v>
      </c>
      <c r="I1072" s="54">
        <v>0</v>
      </c>
      <c r="J1072" s="54">
        <v>0</v>
      </c>
      <c r="K1072" s="54">
        <v>1</v>
      </c>
      <c r="L1072" s="54">
        <v>0</v>
      </c>
      <c r="M1072" s="54">
        <v>0</v>
      </c>
      <c r="N1072" s="54">
        <v>0</v>
      </c>
      <c r="O1072" s="54">
        <v>0</v>
      </c>
      <c r="P1072" s="54">
        <v>0</v>
      </c>
      <c r="Q1072" s="54">
        <v>0</v>
      </c>
      <c r="R1072" s="54">
        <v>0</v>
      </c>
      <c r="S1072" s="54">
        <v>62</v>
      </c>
    </row>
    <row r="1073" spans="2:19" x14ac:dyDescent="0.25">
      <c r="B1073" s="54" t="s">
        <v>11</v>
      </c>
      <c r="C1073" s="54">
        <v>0</v>
      </c>
      <c r="D1073" s="54">
        <v>0</v>
      </c>
      <c r="E1073" s="54">
        <v>22</v>
      </c>
      <c r="F1073" s="54">
        <v>0</v>
      </c>
      <c r="G1073" s="54">
        <v>31</v>
      </c>
      <c r="H1073" s="54">
        <v>4</v>
      </c>
      <c r="I1073" s="54">
        <v>0</v>
      </c>
      <c r="J1073" s="54">
        <v>1</v>
      </c>
      <c r="K1073" s="54">
        <v>1</v>
      </c>
      <c r="L1073" s="54">
        <v>1</v>
      </c>
      <c r="M1073" s="54">
        <v>0</v>
      </c>
      <c r="N1073" s="54">
        <v>0</v>
      </c>
      <c r="O1073" s="54">
        <v>0</v>
      </c>
      <c r="P1073" s="54">
        <v>0</v>
      </c>
      <c r="Q1073" s="54">
        <v>0</v>
      </c>
      <c r="R1073" s="54">
        <v>0</v>
      </c>
      <c r="S1073" s="54">
        <v>60</v>
      </c>
    </row>
    <row r="1074" spans="2:19" x14ac:dyDescent="0.25">
      <c r="B1074" s="54" t="s">
        <v>13</v>
      </c>
      <c r="C1074" s="54">
        <v>0</v>
      </c>
      <c r="D1074" s="54">
        <v>0</v>
      </c>
      <c r="E1074" s="54">
        <v>0</v>
      </c>
      <c r="F1074" s="54">
        <v>0</v>
      </c>
      <c r="G1074" s="54">
        <v>32</v>
      </c>
      <c r="H1074" s="54">
        <v>0</v>
      </c>
      <c r="I1074" s="54">
        <v>18</v>
      </c>
      <c r="J1074" s="54">
        <v>2</v>
      </c>
      <c r="K1074" s="54">
        <v>2</v>
      </c>
      <c r="L1074" s="54">
        <v>3</v>
      </c>
      <c r="M1074" s="54">
        <v>0</v>
      </c>
      <c r="N1074" s="54">
        <v>0</v>
      </c>
      <c r="O1074" s="54">
        <v>0</v>
      </c>
      <c r="P1074" s="54">
        <v>1</v>
      </c>
      <c r="Q1074" s="54">
        <v>0</v>
      </c>
      <c r="R1074" s="54">
        <v>0</v>
      </c>
      <c r="S1074" s="54">
        <v>58</v>
      </c>
    </row>
    <row r="1075" spans="2:19" x14ac:dyDescent="0.25">
      <c r="B1075" s="54" t="s">
        <v>14</v>
      </c>
      <c r="C1075" s="54">
        <v>0</v>
      </c>
      <c r="D1075" s="54">
        <v>0</v>
      </c>
      <c r="E1075" s="54">
        <v>50</v>
      </c>
      <c r="F1075" s="54">
        <v>0</v>
      </c>
      <c r="G1075" s="54">
        <v>1</v>
      </c>
      <c r="H1075" s="54">
        <v>3</v>
      </c>
      <c r="I1075" s="54">
        <v>1</v>
      </c>
      <c r="J1075" s="54">
        <v>0</v>
      </c>
      <c r="K1075" s="54">
        <v>1</v>
      </c>
      <c r="L1075" s="54">
        <v>0</v>
      </c>
      <c r="M1075" s="54">
        <v>2</v>
      </c>
      <c r="N1075" s="54">
        <v>0</v>
      </c>
      <c r="O1075" s="54">
        <v>0</v>
      </c>
      <c r="P1075" s="54">
        <v>0</v>
      </c>
      <c r="Q1075" s="54">
        <v>0</v>
      </c>
      <c r="R1075" s="54">
        <v>0</v>
      </c>
      <c r="S1075" s="54">
        <v>58</v>
      </c>
    </row>
    <row r="1076" spans="2:19" x14ac:dyDescent="0.25">
      <c r="B1076" s="54" t="s">
        <v>16</v>
      </c>
      <c r="C1076" s="54">
        <v>0</v>
      </c>
      <c r="D1076" s="54">
        <v>0</v>
      </c>
      <c r="E1076" s="54">
        <v>0</v>
      </c>
      <c r="F1076" s="54">
        <v>0</v>
      </c>
      <c r="G1076" s="54">
        <v>0</v>
      </c>
      <c r="H1076" s="54">
        <v>1</v>
      </c>
      <c r="I1076" s="54">
        <v>0</v>
      </c>
      <c r="J1076" s="54">
        <v>2</v>
      </c>
      <c r="K1076" s="54">
        <v>14</v>
      </c>
      <c r="L1076" s="54">
        <v>20</v>
      </c>
      <c r="M1076" s="54">
        <v>10</v>
      </c>
      <c r="N1076" s="54">
        <v>5</v>
      </c>
      <c r="O1076" s="54">
        <v>2</v>
      </c>
      <c r="P1076" s="54">
        <v>3</v>
      </c>
      <c r="Q1076" s="54">
        <v>4</v>
      </c>
      <c r="R1076" s="54">
        <v>0</v>
      </c>
      <c r="S1076" s="54">
        <v>61</v>
      </c>
    </row>
    <row r="1077" spans="2:19" x14ac:dyDescent="0.25">
      <c r="B1077" s="54" t="s">
        <v>17</v>
      </c>
      <c r="C1077" s="54">
        <v>0</v>
      </c>
      <c r="D1077" s="54">
        <v>0</v>
      </c>
      <c r="E1077" s="54">
        <v>33</v>
      </c>
      <c r="F1077" s="54">
        <v>0</v>
      </c>
      <c r="G1077" s="54">
        <v>16</v>
      </c>
      <c r="H1077" s="54">
        <v>3</v>
      </c>
      <c r="I1077" s="54">
        <v>3</v>
      </c>
      <c r="J1077" s="54">
        <v>1</v>
      </c>
      <c r="K1077" s="54">
        <v>1</v>
      </c>
      <c r="L1077" s="54">
        <v>0</v>
      </c>
      <c r="M1077" s="54">
        <v>0</v>
      </c>
      <c r="N1077" s="54">
        <v>4</v>
      </c>
      <c r="O1077" s="54">
        <v>0</v>
      </c>
      <c r="P1077" s="54">
        <v>0</v>
      </c>
      <c r="Q1077" s="54">
        <v>0</v>
      </c>
      <c r="R1077" s="54">
        <v>0</v>
      </c>
      <c r="S1077" s="54">
        <v>61</v>
      </c>
    </row>
    <row r="1078" spans="2:19" x14ac:dyDescent="0.25">
      <c r="B1078" s="54" t="s">
        <v>18</v>
      </c>
      <c r="C1078" s="54">
        <v>0</v>
      </c>
      <c r="D1078" s="54">
        <v>0</v>
      </c>
      <c r="E1078" s="54">
        <v>0</v>
      </c>
      <c r="F1078" s="54">
        <v>4</v>
      </c>
      <c r="G1078" s="54">
        <v>43</v>
      </c>
      <c r="H1078" s="54">
        <v>10</v>
      </c>
      <c r="I1078" s="54">
        <v>1</v>
      </c>
      <c r="J1078" s="54">
        <v>0</v>
      </c>
      <c r="K1078" s="54">
        <v>2</v>
      </c>
      <c r="L1078" s="54">
        <v>1</v>
      </c>
      <c r="M1078" s="54">
        <v>0</v>
      </c>
      <c r="N1078" s="54">
        <v>0</v>
      </c>
      <c r="O1078" s="54">
        <v>0</v>
      </c>
      <c r="P1078" s="54">
        <v>0</v>
      </c>
      <c r="Q1078" s="54">
        <v>0</v>
      </c>
      <c r="R1078" s="54">
        <v>0</v>
      </c>
      <c r="S1078" s="54">
        <v>61</v>
      </c>
    </row>
    <row r="1079" spans="2:19" x14ac:dyDescent="0.25">
      <c r="B1079" s="54" t="s">
        <v>19</v>
      </c>
      <c r="C1079" s="54">
        <v>0</v>
      </c>
      <c r="D1079" s="54">
        <v>0</v>
      </c>
      <c r="E1079" s="54">
        <v>0</v>
      </c>
      <c r="F1079" s="54">
        <v>4</v>
      </c>
      <c r="G1079" s="54">
        <v>47</v>
      </c>
      <c r="H1079" s="54">
        <v>6</v>
      </c>
      <c r="I1079" s="54">
        <v>1</v>
      </c>
      <c r="J1079" s="54">
        <v>1</v>
      </c>
      <c r="K1079" s="54">
        <v>2</v>
      </c>
      <c r="L1079" s="54">
        <v>0</v>
      </c>
      <c r="M1079" s="54">
        <v>0</v>
      </c>
      <c r="N1079" s="54">
        <v>0</v>
      </c>
      <c r="O1079" s="54">
        <v>0</v>
      </c>
      <c r="P1079" s="54">
        <v>0</v>
      </c>
      <c r="Q1079" s="54">
        <v>0</v>
      </c>
      <c r="R1079" s="54">
        <v>0</v>
      </c>
      <c r="S1079" s="54">
        <v>61</v>
      </c>
    </row>
    <row r="1080" spans="2:19" x14ac:dyDescent="0.25">
      <c r="B1080" s="54" t="s">
        <v>20</v>
      </c>
      <c r="C1080" s="54">
        <v>0</v>
      </c>
      <c r="D1080" s="54">
        <v>0</v>
      </c>
      <c r="E1080" s="54">
        <v>0</v>
      </c>
      <c r="F1080" s="54">
        <v>27</v>
      </c>
      <c r="G1080" s="54">
        <v>30</v>
      </c>
      <c r="H1080" s="54">
        <v>1</v>
      </c>
      <c r="I1080" s="54">
        <v>2</v>
      </c>
      <c r="J1080" s="54">
        <v>1</v>
      </c>
      <c r="K1080" s="54">
        <v>0</v>
      </c>
      <c r="L1080" s="54">
        <v>0</v>
      </c>
      <c r="M1080" s="54">
        <v>0</v>
      </c>
      <c r="N1080" s="54">
        <v>0</v>
      </c>
      <c r="O1080" s="54">
        <v>0</v>
      </c>
      <c r="P1080" s="54">
        <v>0</v>
      </c>
      <c r="Q1080" s="54">
        <v>0</v>
      </c>
      <c r="R1080" s="54">
        <v>0</v>
      </c>
      <c r="S1080" s="54">
        <v>61</v>
      </c>
    </row>
    <row r="1081" spans="2:19" x14ac:dyDescent="0.25">
      <c r="B1081" s="54" t="s">
        <v>21</v>
      </c>
      <c r="C1081" s="54">
        <v>0</v>
      </c>
      <c r="D1081" s="54">
        <v>0</v>
      </c>
      <c r="E1081" s="54">
        <v>55</v>
      </c>
      <c r="F1081" s="54">
        <v>0</v>
      </c>
      <c r="G1081" s="54">
        <v>3</v>
      </c>
      <c r="H1081" s="54">
        <v>0</v>
      </c>
      <c r="I1081" s="54">
        <v>0</v>
      </c>
      <c r="J1081" s="54">
        <v>0</v>
      </c>
      <c r="K1081" s="54">
        <v>3</v>
      </c>
      <c r="L1081" s="54">
        <v>0</v>
      </c>
      <c r="M1081" s="54">
        <v>0</v>
      </c>
      <c r="N1081" s="54">
        <v>0</v>
      </c>
      <c r="O1081" s="54">
        <v>0</v>
      </c>
      <c r="P1081" s="54">
        <v>0</v>
      </c>
      <c r="Q1081" s="54">
        <v>0</v>
      </c>
      <c r="R1081" s="54">
        <v>0</v>
      </c>
      <c r="S1081" s="54">
        <v>61</v>
      </c>
    </row>
    <row r="1082" spans="2:19" x14ac:dyDescent="0.25">
      <c r="B1082" s="54" t="s">
        <v>33</v>
      </c>
      <c r="C1082" s="54">
        <v>0</v>
      </c>
      <c r="D1082" s="54">
        <v>56</v>
      </c>
      <c r="E1082" s="54">
        <v>4</v>
      </c>
      <c r="F1082" s="54">
        <v>0</v>
      </c>
      <c r="G1082" s="54">
        <v>0</v>
      </c>
      <c r="H1082" s="54">
        <v>0</v>
      </c>
      <c r="I1082" s="54">
        <v>0</v>
      </c>
      <c r="J1082" s="54">
        <v>1</v>
      </c>
      <c r="K1082" s="54">
        <v>0</v>
      </c>
      <c r="L1082" s="54">
        <v>0</v>
      </c>
      <c r="M1082" s="54">
        <v>0</v>
      </c>
      <c r="N1082" s="54">
        <v>0</v>
      </c>
      <c r="O1082" s="54">
        <v>0</v>
      </c>
      <c r="P1082" s="54">
        <v>0</v>
      </c>
      <c r="Q1082" s="54">
        <v>0</v>
      </c>
      <c r="R1082" s="54">
        <v>0</v>
      </c>
      <c r="S1082" s="54">
        <v>61</v>
      </c>
    </row>
    <row r="1083" spans="2:19" x14ac:dyDescent="0.25">
      <c r="B1083" s="54" t="s">
        <v>34</v>
      </c>
      <c r="C1083" s="54">
        <v>0</v>
      </c>
      <c r="D1083" s="54">
        <v>0</v>
      </c>
      <c r="E1083" s="54">
        <v>0</v>
      </c>
      <c r="F1083" s="54">
        <v>2</v>
      </c>
      <c r="G1083" s="54">
        <v>21</v>
      </c>
      <c r="H1083" s="54">
        <v>36</v>
      </c>
      <c r="I1083" s="54">
        <v>1</v>
      </c>
      <c r="J1083" s="54">
        <v>0</v>
      </c>
      <c r="K1083" s="54">
        <v>0</v>
      </c>
      <c r="L1083" s="54">
        <v>0</v>
      </c>
      <c r="M1083" s="54">
        <v>0</v>
      </c>
      <c r="N1083" s="54">
        <v>0</v>
      </c>
      <c r="O1083" s="54">
        <v>0</v>
      </c>
      <c r="P1083" s="54">
        <v>0</v>
      </c>
      <c r="Q1083" s="54">
        <v>0</v>
      </c>
      <c r="R1083" s="54">
        <v>0</v>
      </c>
      <c r="S1083" s="54">
        <v>60</v>
      </c>
    </row>
    <row r="1084" spans="2:19" x14ac:dyDescent="0.25">
      <c r="B1084" s="54" t="s">
        <v>35</v>
      </c>
      <c r="C1084" s="54">
        <v>0</v>
      </c>
      <c r="D1084" s="54">
        <v>0</v>
      </c>
      <c r="E1084" s="54">
        <v>27</v>
      </c>
      <c r="F1084" s="54">
        <v>0</v>
      </c>
      <c r="G1084" s="54">
        <v>23</v>
      </c>
      <c r="H1084" s="54">
        <v>3</v>
      </c>
      <c r="I1084" s="54">
        <v>0</v>
      </c>
      <c r="J1084" s="54">
        <v>0</v>
      </c>
      <c r="K1084" s="54">
        <v>0</v>
      </c>
      <c r="L1084" s="54">
        <v>2</v>
      </c>
      <c r="M1084" s="54">
        <v>1</v>
      </c>
      <c r="N1084" s="54">
        <v>5</v>
      </c>
      <c r="O1084" s="54">
        <v>0</v>
      </c>
      <c r="P1084" s="54">
        <v>0</v>
      </c>
      <c r="Q1084" s="54">
        <v>0</v>
      </c>
      <c r="R1084" s="54">
        <v>0</v>
      </c>
      <c r="S1084" s="54">
        <v>61</v>
      </c>
    </row>
    <row r="1085" spans="2:19" x14ac:dyDescent="0.25">
      <c r="B1085" s="54" t="s">
        <v>24</v>
      </c>
      <c r="C1085" s="54">
        <v>0</v>
      </c>
      <c r="D1085" s="54">
        <v>1</v>
      </c>
      <c r="E1085" s="54">
        <v>22</v>
      </c>
      <c r="F1085" s="54">
        <v>31</v>
      </c>
      <c r="G1085" s="54">
        <v>1</v>
      </c>
      <c r="H1085" s="54">
        <v>1</v>
      </c>
      <c r="I1085" s="54">
        <v>1</v>
      </c>
      <c r="J1085" s="54">
        <v>2</v>
      </c>
      <c r="K1085" s="54">
        <v>0</v>
      </c>
      <c r="L1085" s="54">
        <v>3</v>
      </c>
      <c r="M1085" s="54">
        <v>0</v>
      </c>
      <c r="N1085" s="54">
        <v>0</v>
      </c>
      <c r="O1085" s="54">
        <v>0</v>
      </c>
      <c r="P1085" s="54">
        <v>0</v>
      </c>
      <c r="Q1085" s="54">
        <v>0</v>
      </c>
      <c r="R1085" s="54">
        <v>0</v>
      </c>
      <c r="S1085" s="54">
        <v>62</v>
      </c>
    </row>
    <row r="1086" spans="2:19" x14ac:dyDescent="0.25">
      <c r="B1086" s="54" t="s">
        <v>36</v>
      </c>
      <c r="C1086" s="54">
        <v>0</v>
      </c>
      <c r="D1086" s="54">
        <v>0</v>
      </c>
      <c r="E1086" s="54">
        <v>0</v>
      </c>
      <c r="F1086" s="54">
        <v>0</v>
      </c>
      <c r="G1086" s="54">
        <v>0</v>
      </c>
      <c r="H1086" s="54">
        <v>41</v>
      </c>
      <c r="I1086" s="54">
        <v>18</v>
      </c>
      <c r="J1086" s="54">
        <v>2</v>
      </c>
      <c r="K1086" s="54">
        <v>0</v>
      </c>
      <c r="L1086" s="54">
        <v>0</v>
      </c>
      <c r="M1086" s="54">
        <v>0</v>
      </c>
      <c r="N1086" s="54">
        <v>0</v>
      </c>
      <c r="O1086" s="54">
        <v>0</v>
      </c>
      <c r="P1086" s="54">
        <v>0</v>
      </c>
      <c r="Q1086" s="54">
        <v>0</v>
      </c>
      <c r="R1086" s="54">
        <v>0</v>
      </c>
      <c r="S1086" s="54">
        <v>61</v>
      </c>
    </row>
    <row r="1087" spans="2:19" x14ac:dyDescent="0.25">
      <c r="B1087" s="54" t="s">
        <v>37</v>
      </c>
      <c r="C1087" s="54">
        <v>0</v>
      </c>
      <c r="D1087" s="54">
        <v>0</v>
      </c>
      <c r="E1087" s="54">
        <v>0</v>
      </c>
      <c r="F1087" s="54">
        <v>0</v>
      </c>
      <c r="G1087" s="54">
        <v>0</v>
      </c>
      <c r="H1087" s="54">
        <v>46</v>
      </c>
      <c r="I1087" s="54">
        <v>13</v>
      </c>
      <c r="J1087" s="54">
        <v>2</v>
      </c>
      <c r="K1087" s="54">
        <v>0</v>
      </c>
      <c r="L1087" s="54">
        <v>0</v>
      </c>
      <c r="M1087" s="54">
        <v>0</v>
      </c>
      <c r="N1087" s="54">
        <v>0</v>
      </c>
      <c r="O1087" s="54">
        <v>0</v>
      </c>
      <c r="P1087" s="54">
        <v>0</v>
      </c>
      <c r="Q1087" s="54">
        <v>0</v>
      </c>
      <c r="R1087" s="54">
        <v>0</v>
      </c>
      <c r="S1087" s="54">
        <v>61</v>
      </c>
    </row>
    <row r="1088" spans="2:19" x14ac:dyDescent="0.25">
      <c r="B1088" s="54" t="s">
        <v>38</v>
      </c>
      <c r="C1088" s="54">
        <v>0</v>
      </c>
      <c r="D1088" s="54">
        <v>0</v>
      </c>
      <c r="E1088" s="54">
        <v>0</v>
      </c>
      <c r="F1088" s="54">
        <v>54</v>
      </c>
      <c r="G1088" s="54">
        <v>0</v>
      </c>
      <c r="H1088" s="54">
        <v>3</v>
      </c>
      <c r="I1088" s="54">
        <v>3</v>
      </c>
      <c r="J1088" s="54">
        <v>1</v>
      </c>
      <c r="K1088" s="54">
        <v>0</v>
      </c>
      <c r="L1088" s="54">
        <v>0</v>
      </c>
      <c r="M1088" s="54">
        <v>0</v>
      </c>
      <c r="N1088" s="54">
        <v>0</v>
      </c>
      <c r="O1088" s="54">
        <v>0</v>
      </c>
      <c r="P1088" s="54">
        <v>0</v>
      </c>
      <c r="Q1088" s="54">
        <v>0</v>
      </c>
      <c r="R1088" s="54">
        <v>0</v>
      </c>
      <c r="S1088" s="54">
        <v>61</v>
      </c>
    </row>
    <row r="1089" spans="1:19" x14ac:dyDescent="0.25">
      <c r="B1089" s="54" t="s">
        <v>22</v>
      </c>
      <c r="C1089" s="54">
        <v>0</v>
      </c>
      <c r="D1089" s="54">
        <v>52</v>
      </c>
      <c r="E1089" s="54">
        <v>0</v>
      </c>
      <c r="F1089" s="54">
        <v>5</v>
      </c>
      <c r="G1089" s="54">
        <v>3</v>
      </c>
      <c r="H1089" s="54">
        <v>1</v>
      </c>
      <c r="I1089" s="54">
        <v>0</v>
      </c>
      <c r="J1089" s="54">
        <v>0</v>
      </c>
      <c r="K1089" s="54">
        <v>0</v>
      </c>
      <c r="L1089" s="54">
        <v>0</v>
      </c>
      <c r="M1089" s="54">
        <v>0</v>
      </c>
      <c r="N1089" s="54">
        <v>0</v>
      </c>
      <c r="O1089" s="54">
        <v>0</v>
      </c>
      <c r="P1089" s="54">
        <v>0</v>
      </c>
      <c r="Q1089" s="54">
        <v>0</v>
      </c>
      <c r="R1089" s="54">
        <v>0</v>
      </c>
      <c r="S1089" s="54">
        <v>61</v>
      </c>
    </row>
    <row r="1091" spans="1:19" x14ac:dyDescent="0.25">
      <c r="A1091" t="s">
        <v>151</v>
      </c>
    </row>
    <row r="1092" spans="1:19" x14ac:dyDescent="0.25">
      <c r="B1092" s="54" t="s">
        <v>0</v>
      </c>
      <c r="C1092" s="54">
        <v>1.5625E-2</v>
      </c>
      <c r="D1092" s="54">
        <v>3.125E-2</v>
      </c>
      <c r="E1092" s="54">
        <v>6.25E-2</v>
      </c>
      <c r="F1092" s="54">
        <v>0.125</v>
      </c>
      <c r="G1092" s="54">
        <v>0.25</v>
      </c>
      <c r="H1092" s="54">
        <v>0.5</v>
      </c>
      <c r="I1092" s="54">
        <v>1</v>
      </c>
      <c r="J1092" s="54">
        <v>2</v>
      </c>
      <c r="K1092" s="54">
        <v>4</v>
      </c>
      <c r="L1092" s="54">
        <v>8</v>
      </c>
      <c r="M1092" s="54">
        <v>16</v>
      </c>
      <c r="N1092" s="54">
        <v>32</v>
      </c>
      <c r="O1092" s="54">
        <v>64</v>
      </c>
      <c r="P1092" s="54">
        <v>128</v>
      </c>
      <c r="Q1092" s="54">
        <v>256</v>
      </c>
      <c r="R1092" s="54">
        <v>512</v>
      </c>
      <c r="S1092" s="54" t="s">
        <v>1</v>
      </c>
    </row>
    <row r="1093" spans="1:19" x14ac:dyDescent="0.25">
      <c r="B1093" s="54" t="s">
        <v>3</v>
      </c>
      <c r="C1093" s="54">
        <v>0</v>
      </c>
      <c r="D1093" s="54">
        <v>24</v>
      </c>
      <c r="E1093" s="54">
        <v>1</v>
      </c>
      <c r="F1093" s="54">
        <v>0</v>
      </c>
      <c r="G1093" s="54">
        <v>1</v>
      </c>
      <c r="H1093" s="54">
        <v>0</v>
      </c>
      <c r="I1093" s="54">
        <v>0</v>
      </c>
      <c r="J1093" s="54">
        <v>0</v>
      </c>
      <c r="K1093" s="54">
        <v>0</v>
      </c>
      <c r="L1093" s="54">
        <v>0</v>
      </c>
      <c r="M1093" s="54">
        <v>0</v>
      </c>
      <c r="N1093" s="54">
        <v>0</v>
      </c>
      <c r="O1093" s="54">
        <v>0</v>
      </c>
      <c r="P1093" s="54">
        <v>0</v>
      </c>
      <c r="Q1093" s="54">
        <v>0</v>
      </c>
      <c r="R1093" s="54">
        <v>0</v>
      </c>
      <c r="S1093" s="54">
        <v>26</v>
      </c>
    </row>
    <row r="1094" spans="1:19" x14ac:dyDescent="0.25">
      <c r="B1094" s="54" t="s">
        <v>5</v>
      </c>
      <c r="C1094" s="54">
        <v>0</v>
      </c>
      <c r="D1094" s="54">
        <v>22</v>
      </c>
      <c r="E1094" s="54">
        <v>2</v>
      </c>
      <c r="F1094" s="54">
        <v>0</v>
      </c>
      <c r="G1094" s="54">
        <v>0</v>
      </c>
      <c r="H1094" s="54">
        <v>0</v>
      </c>
      <c r="I1094" s="54">
        <v>1</v>
      </c>
      <c r="J1094" s="54">
        <v>0</v>
      </c>
      <c r="K1094" s="54">
        <v>0</v>
      </c>
      <c r="L1094" s="54">
        <v>0</v>
      </c>
      <c r="M1094" s="54">
        <v>0</v>
      </c>
      <c r="N1094" s="54">
        <v>0</v>
      </c>
      <c r="O1094" s="54">
        <v>0</v>
      </c>
      <c r="P1094" s="54">
        <v>0</v>
      </c>
      <c r="Q1094" s="54">
        <v>0</v>
      </c>
      <c r="R1094" s="54">
        <v>0</v>
      </c>
      <c r="S1094" s="54">
        <v>25</v>
      </c>
    </row>
    <row r="1095" spans="1:19" x14ac:dyDescent="0.25">
      <c r="B1095" s="54" t="s">
        <v>10</v>
      </c>
      <c r="C1095" s="54">
        <v>0</v>
      </c>
      <c r="D1095" s="54">
        <v>24</v>
      </c>
      <c r="E1095" s="54">
        <v>1</v>
      </c>
      <c r="F1095" s="54">
        <v>0</v>
      </c>
      <c r="G1095" s="54">
        <v>0</v>
      </c>
      <c r="H1095" s="54">
        <v>0</v>
      </c>
      <c r="I1095" s="54">
        <v>0</v>
      </c>
      <c r="J1095" s="54">
        <v>0</v>
      </c>
      <c r="K1095" s="54">
        <v>0</v>
      </c>
      <c r="L1095" s="54">
        <v>0</v>
      </c>
      <c r="M1095" s="54">
        <v>0</v>
      </c>
      <c r="N1095" s="54">
        <v>0</v>
      </c>
      <c r="O1095" s="54">
        <v>0</v>
      </c>
      <c r="P1095" s="54">
        <v>0</v>
      </c>
      <c r="Q1095" s="54">
        <v>0</v>
      </c>
      <c r="R1095" s="54">
        <v>0</v>
      </c>
      <c r="S1095" s="54">
        <v>25</v>
      </c>
    </row>
    <row r="1096" spans="1:19" x14ac:dyDescent="0.25">
      <c r="B1096" s="54" t="s">
        <v>24</v>
      </c>
      <c r="C1096" s="54">
        <v>0</v>
      </c>
      <c r="D1096" s="54">
        <v>10</v>
      </c>
      <c r="E1096" s="54">
        <v>10</v>
      </c>
      <c r="F1096" s="54">
        <v>9</v>
      </c>
      <c r="G1096" s="54">
        <v>1</v>
      </c>
      <c r="H1096" s="54">
        <v>0</v>
      </c>
      <c r="I1096" s="54">
        <v>0</v>
      </c>
      <c r="J1096" s="54">
        <v>0</v>
      </c>
      <c r="K1096" s="54">
        <v>0</v>
      </c>
      <c r="L1096" s="54">
        <v>0</v>
      </c>
      <c r="M1096" s="54">
        <v>0</v>
      </c>
      <c r="N1096" s="54">
        <v>0</v>
      </c>
      <c r="O1096" s="54">
        <v>0</v>
      </c>
      <c r="P1096" s="54">
        <v>0</v>
      </c>
      <c r="Q1096" s="54">
        <v>0</v>
      </c>
      <c r="R1096" s="54">
        <v>0</v>
      </c>
      <c r="S1096" s="54">
        <v>30</v>
      </c>
    </row>
    <row r="1097" spans="1:19" x14ac:dyDescent="0.25">
      <c r="B1097" s="54" t="s">
        <v>25</v>
      </c>
      <c r="C1097" s="54">
        <v>0</v>
      </c>
      <c r="D1097" s="54">
        <v>1</v>
      </c>
      <c r="E1097" s="54">
        <v>0</v>
      </c>
      <c r="F1097" s="54">
        <v>0</v>
      </c>
      <c r="G1097" s="54">
        <v>1</v>
      </c>
      <c r="H1097" s="54">
        <v>0</v>
      </c>
      <c r="I1097" s="54">
        <v>0</v>
      </c>
      <c r="J1097" s="54">
        <v>0</v>
      </c>
      <c r="K1097" s="54">
        <v>0</v>
      </c>
      <c r="L1097" s="54">
        <v>1</v>
      </c>
      <c r="M1097" s="54">
        <v>0</v>
      </c>
      <c r="N1097" s="54">
        <v>0</v>
      </c>
      <c r="O1097" s="54">
        <v>0</v>
      </c>
      <c r="P1097" s="54">
        <v>20</v>
      </c>
      <c r="Q1097" s="54">
        <v>0</v>
      </c>
      <c r="R1097" s="54">
        <v>0</v>
      </c>
      <c r="S1097" s="54">
        <v>23</v>
      </c>
    </row>
    <row r="1098" spans="1:19" x14ac:dyDescent="0.25">
      <c r="B1098" s="54" t="s">
        <v>26</v>
      </c>
      <c r="C1098" s="54">
        <v>0</v>
      </c>
      <c r="D1098" s="54">
        <v>22</v>
      </c>
      <c r="E1098" s="54">
        <v>0</v>
      </c>
      <c r="F1098" s="54">
        <v>1</v>
      </c>
      <c r="G1098" s="54">
        <v>1</v>
      </c>
      <c r="H1098" s="54">
        <v>0</v>
      </c>
      <c r="I1098" s="54">
        <v>0</v>
      </c>
      <c r="J1098" s="54">
        <v>0</v>
      </c>
      <c r="K1098" s="54">
        <v>0</v>
      </c>
      <c r="L1098" s="54">
        <v>0</v>
      </c>
      <c r="M1098" s="54">
        <v>0</v>
      </c>
      <c r="N1098" s="54">
        <v>0</v>
      </c>
      <c r="O1098" s="54">
        <v>1</v>
      </c>
      <c r="P1098" s="54">
        <v>1</v>
      </c>
      <c r="Q1098" s="54">
        <v>0</v>
      </c>
      <c r="R1098" s="54">
        <v>0</v>
      </c>
      <c r="S1098" s="54">
        <v>26</v>
      </c>
    </row>
    <row r="1100" spans="1:19" x14ac:dyDescent="0.25">
      <c r="A1100" t="s">
        <v>152</v>
      </c>
    </row>
    <row r="1101" spans="1:19" x14ac:dyDescent="0.25">
      <c r="B1101" s="54" t="s">
        <v>0</v>
      </c>
      <c r="C1101" s="54">
        <v>1.5625E-2</v>
      </c>
      <c r="D1101" s="54">
        <v>3.125E-2</v>
      </c>
      <c r="E1101" s="54">
        <v>6.25E-2</v>
      </c>
      <c r="F1101" s="54">
        <v>0.125</v>
      </c>
      <c r="G1101" s="54">
        <v>0.25</v>
      </c>
      <c r="H1101" s="54">
        <v>0.5</v>
      </c>
      <c r="I1101" s="54">
        <v>1</v>
      </c>
      <c r="J1101" s="54">
        <v>2</v>
      </c>
      <c r="K1101" s="54">
        <v>4</v>
      </c>
      <c r="L1101" s="54">
        <v>8</v>
      </c>
      <c r="M1101" s="54">
        <v>16</v>
      </c>
      <c r="N1101" s="54">
        <v>32</v>
      </c>
      <c r="O1101" s="54">
        <v>64</v>
      </c>
      <c r="P1101" s="54">
        <v>128</v>
      </c>
      <c r="Q1101" s="54">
        <v>256</v>
      </c>
      <c r="R1101" s="54">
        <v>512</v>
      </c>
      <c r="S1101" s="54" t="s">
        <v>1</v>
      </c>
    </row>
    <row r="1102" spans="1:19" x14ac:dyDescent="0.25">
      <c r="B1102" s="54" t="s">
        <v>31</v>
      </c>
      <c r="C1102" s="54">
        <v>0</v>
      </c>
      <c r="D1102" s="54">
        <v>1</v>
      </c>
      <c r="E1102" s="54">
        <v>0</v>
      </c>
      <c r="F1102" s="54">
        <v>18</v>
      </c>
      <c r="G1102" s="54">
        <v>29</v>
      </c>
      <c r="H1102" s="54">
        <v>0</v>
      </c>
      <c r="I1102" s="54">
        <v>0</v>
      </c>
      <c r="J1102" s="54">
        <v>1</v>
      </c>
      <c r="K1102" s="54">
        <v>0</v>
      </c>
      <c r="L1102" s="54">
        <v>0</v>
      </c>
      <c r="M1102" s="54">
        <v>0</v>
      </c>
      <c r="N1102" s="54">
        <v>0</v>
      </c>
      <c r="O1102" s="54">
        <v>0</v>
      </c>
      <c r="P1102" s="54">
        <v>0</v>
      </c>
      <c r="Q1102" s="54">
        <v>0</v>
      </c>
      <c r="R1102" s="54">
        <v>0</v>
      </c>
      <c r="S1102" s="54">
        <v>49</v>
      </c>
    </row>
    <row r="1103" spans="1:19" x14ac:dyDescent="0.25">
      <c r="B1103" s="54" t="s">
        <v>32</v>
      </c>
      <c r="C1103" s="54">
        <v>0</v>
      </c>
      <c r="D1103" s="54">
        <v>0</v>
      </c>
      <c r="E1103" s="54">
        <v>0</v>
      </c>
      <c r="F1103" s="54">
        <v>0</v>
      </c>
      <c r="G1103" s="54">
        <v>1</v>
      </c>
      <c r="H1103" s="54">
        <v>18</v>
      </c>
      <c r="I1103" s="54">
        <v>29</v>
      </c>
      <c r="J1103" s="54">
        <v>0</v>
      </c>
      <c r="K1103" s="54">
        <v>0</v>
      </c>
      <c r="L1103" s="54">
        <v>0</v>
      </c>
      <c r="M1103" s="54">
        <v>1</v>
      </c>
      <c r="N1103" s="54">
        <v>0</v>
      </c>
      <c r="O1103" s="54">
        <v>0</v>
      </c>
      <c r="P1103" s="54">
        <v>0</v>
      </c>
      <c r="Q1103" s="54">
        <v>0</v>
      </c>
      <c r="R1103" s="54">
        <v>0</v>
      </c>
      <c r="S1103" s="54">
        <v>49</v>
      </c>
    </row>
    <row r="1104" spans="1:19" x14ac:dyDescent="0.25">
      <c r="B1104" s="54" t="s">
        <v>3</v>
      </c>
      <c r="C1104" s="54">
        <v>0</v>
      </c>
      <c r="D1104" s="54">
        <v>0</v>
      </c>
      <c r="E1104" s="54">
        <v>0</v>
      </c>
      <c r="F1104" s="54">
        <v>48</v>
      </c>
      <c r="G1104" s="54">
        <v>0</v>
      </c>
      <c r="H1104" s="54">
        <v>0</v>
      </c>
      <c r="I1104" s="54">
        <v>1</v>
      </c>
      <c r="J1104" s="54">
        <v>0</v>
      </c>
      <c r="K1104" s="54">
        <v>0</v>
      </c>
      <c r="L1104" s="54">
        <v>0</v>
      </c>
      <c r="M1104" s="54">
        <v>0</v>
      </c>
      <c r="N1104" s="54">
        <v>0</v>
      </c>
      <c r="O1104" s="54">
        <v>0</v>
      </c>
      <c r="P1104" s="54">
        <v>0</v>
      </c>
      <c r="Q1104" s="54">
        <v>0</v>
      </c>
      <c r="R1104" s="54">
        <v>0</v>
      </c>
      <c r="S1104" s="54">
        <v>49</v>
      </c>
    </row>
    <row r="1105" spans="2:19" x14ac:dyDescent="0.25">
      <c r="B1105" s="54" t="s">
        <v>5</v>
      </c>
      <c r="C1105" s="54">
        <v>0</v>
      </c>
      <c r="D1105" s="54">
        <v>0</v>
      </c>
      <c r="E1105" s="54">
        <v>0</v>
      </c>
      <c r="F1105" s="54">
        <v>0</v>
      </c>
      <c r="G1105" s="54">
        <v>4</v>
      </c>
      <c r="H1105" s="54">
        <v>0</v>
      </c>
      <c r="I1105" s="54">
        <v>22</v>
      </c>
      <c r="J1105" s="54">
        <v>22</v>
      </c>
      <c r="K1105" s="54">
        <v>0</v>
      </c>
      <c r="L1105" s="54">
        <v>1</v>
      </c>
      <c r="M1105" s="54">
        <v>0</v>
      </c>
      <c r="N1105" s="54">
        <v>0</v>
      </c>
      <c r="O1105" s="54">
        <v>0</v>
      </c>
      <c r="P1105" s="54">
        <v>0</v>
      </c>
      <c r="Q1105" s="54">
        <v>0</v>
      </c>
      <c r="R1105" s="54">
        <v>0</v>
      </c>
      <c r="S1105" s="54">
        <v>49</v>
      </c>
    </row>
    <row r="1106" spans="2:19" x14ac:dyDescent="0.25">
      <c r="B1106" s="54" t="s">
        <v>7</v>
      </c>
      <c r="C1106" s="54">
        <v>0</v>
      </c>
      <c r="D1106" s="54">
        <v>1</v>
      </c>
      <c r="E1106" s="54">
        <v>0</v>
      </c>
      <c r="F1106" s="54">
        <v>0</v>
      </c>
      <c r="G1106" s="54">
        <v>0</v>
      </c>
      <c r="H1106" s="54">
        <v>0</v>
      </c>
      <c r="I1106" s="54">
        <v>1</v>
      </c>
      <c r="J1106" s="54">
        <v>9</v>
      </c>
      <c r="K1106" s="54">
        <v>35</v>
      </c>
      <c r="L1106" s="54">
        <v>2</v>
      </c>
      <c r="M1106" s="54">
        <v>1</v>
      </c>
      <c r="N1106" s="54">
        <v>0</v>
      </c>
      <c r="O1106" s="54">
        <v>0</v>
      </c>
      <c r="P1106" s="54">
        <v>0</v>
      </c>
      <c r="Q1106" s="54">
        <v>0</v>
      </c>
      <c r="R1106" s="54">
        <v>0</v>
      </c>
      <c r="S1106" s="54">
        <v>49</v>
      </c>
    </row>
    <row r="1107" spans="2:19" x14ac:dyDescent="0.25">
      <c r="B1107" s="54" t="s">
        <v>9</v>
      </c>
      <c r="C1107" s="54">
        <v>0</v>
      </c>
      <c r="D1107" s="54">
        <v>0</v>
      </c>
      <c r="E1107" s="54">
        <v>0</v>
      </c>
      <c r="F1107" s="54">
        <v>1</v>
      </c>
      <c r="G1107" s="54">
        <v>0</v>
      </c>
      <c r="H1107" s="54">
        <v>1</v>
      </c>
      <c r="I1107" s="54">
        <v>3</v>
      </c>
      <c r="J1107" s="54">
        <v>29</v>
      </c>
      <c r="K1107" s="54">
        <v>14</v>
      </c>
      <c r="L1107" s="54">
        <v>0</v>
      </c>
      <c r="M1107" s="54">
        <v>0</v>
      </c>
      <c r="N1107" s="54">
        <v>1</v>
      </c>
      <c r="O1107" s="54">
        <v>0</v>
      </c>
      <c r="P1107" s="54">
        <v>0</v>
      </c>
      <c r="Q1107" s="54">
        <v>0</v>
      </c>
      <c r="R1107" s="54">
        <v>0</v>
      </c>
      <c r="S1107" s="54">
        <v>49</v>
      </c>
    </row>
    <row r="1108" spans="2:19" x14ac:dyDescent="0.25">
      <c r="B1108" s="54" t="s">
        <v>10</v>
      </c>
      <c r="C1108" s="54">
        <v>0</v>
      </c>
      <c r="D1108" s="54">
        <v>0</v>
      </c>
      <c r="E1108" s="54">
        <v>47</v>
      </c>
      <c r="F1108" s="54">
        <v>0</v>
      </c>
      <c r="G1108" s="54">
        <v>1</v>
      </c>
      <c r="H1108" s="54">
        <v>1</v>
      </c>
      <c r="I1108" s="54">
        <v>0</v>
      </c>
      <c r="J1108" s="54">
        <v>0</v>
      </c>
      <c r="K1108" s="54">
        <v>0</v>
      </c>
      <c r="L1108" s="54">
        <v>0</v>
      </c>
      <c r="M1108" s="54">
        <v>0</v>
      </c>
      <c r="N1108" s="54">
        <v>0</v>
      </c>
      <c r="O1108" s="54">
        <v>0</v>
      </c>
      <c r="P1108" s="54">
        <v>0</v>
      </c>
      <c r="Q1108" s="54">
        <v>0</v>
      </c>
      <c r="R1108" s="54">
        <v>0</v>
      </c>
      <c r="S1108" s="54">
        <v>49</v>
      </c>
    </row>
    <row r="1109" spans="2:19" x14ac:dyDescent="0.25">
      <c r="B1109" s="54" t="s">
        <v>11</v>
      </c>
      <c r="C1109" s="54">
        <v>0</v>
      </c>
      <c r="D1109" s="54">
        <v>0</v>
      </c>
      <c r="E1109" s="54">
        <v>29</v>
      </c>
      <c r="F1109" s="54">
        <v>0</v>
      </c>
      <c r="G1109" s="54">
        <v>17</v>
      </c>
      <c r="H1109" s="54">
        <v>2</v>
      </c>
      <c r="I1109" s="54">
        <v>0</v>
      </c>
      <c r="J1109" s="54">
        <v>1</v>
      </c>
      <c r="K1109" s="54">
        <v>0</v>
      </c>
      <c r="L1109" s="54">
        <v>0</v>
      </c>
      <c r="M1109" s="54">
        <v>0</v>
      </c>
      <c r="N1109" s="54">
        <v>0</v>
      </c>
      <c r="O1109" s="54">
        <v>0</v>
      </c>
      <c r="P1109" s="54">
        <v>0</v>
      </c>
      <c r="Q1109" s="54">
        <v>0</v>
      </c>
      <c r="R1109" s="54">
        <v>0</v>
      </c>
      <c r="S1109" s="54">
        <v>49</v>
      </c>
    </row>
    <row r="1110" spans="2:19" x14ac:dyDescent="0.25">
      <c r="B1110" s="54" t="s">
        <v>13</v>
      </c>
      <c r="C1110" s="54">
        <v>0</v>
      </c>
      <c r="D1110" s="54">
        <v>0</v>
      </c>
      <c r="E1110" s="54">
        <v>0</v>
      </c>
      <c r="F1110" s="54">
        <v>0</v>
      </c>
      <c r="G1110" s="54">
        <v>45</v>
      </c>
      <c r="H1110" s="54">
        <v>0</v>
      </c>
      <c r="I1110" s="54">
        <v>1</v>
      </c>
      <c r="J1110" s="54">
        <v>0</v>
      </c>
      <c r="K1110" s="54">
        <v>0</v>
      </c>
      <c r="L1110" s="54">
        <v>0</v>
      </c>
      <c r="M1110" s="54">
        <v>0</v>
      </c>
      <c r="N1110" s="54">
        <v>0</v>
      </c>
      <c r="O1110" s="54">
        <v>0</v>
      </c>
      <c r="P1110" s="54">
        <v>0</v>
      </c>
      <c r="Q1110" s="54">
        <v>0</v>
      </c>
      <c r="R1110" s="54">
        <v>0</v>
      </c>
      <c r="S1110" s="54">
        <v>46</v>
      </c>
    </row>
    <row r="1111" spans="2:19" x14ac:dyDescent="0.25">
      <c r="B1111" s="54" t="s">
        <v>14</v>
      </c>
      <c r="C1111" s="54">
        <v>0</v>
      </c>
      <c r="D1111" s="54">
        <v>0</v>
      </c>
      <c r="E1111" s="54">
        <v>43</v>
      </c>
      <c r="F1111" s="54">
        <v>0</v>
      </c>
      <c r="G1111" s="54">
        <v>1</v>
      </c>
      <c r="H1111" s="54">
        <v>2</v>
      </c>
      <c r="I1111" s="54">
        <v>0</v>
      </c>
      <c r="J1111" s="54">
        <v>0</v>
      </c>
      <c r="K1111" s="54">
        <v>0</v>
      </c>
      <c r="L1111" s="54">
        <v>0</v>
      </c>
      <c r="M1111" s="54">
        <v>0</v>
      </c>
      <c r="N1111" s="54">
        <v>0</v>
      </c>
      <c r="O1111" s="54">
        <v>0</v>
      </c>
      <c r="P1111" s="54">
        <v>0</v>
      </c>
      <c r="Q1111" s="54">
        <v>0</v>
      </c>
      <c r="R1111" s="54">
        <v>0</v>
      </c>
      <c r="S1111" s="54">
        <v>46</v>
      </c>
    </row>
    <row r="1112" spans="2:19" x14ac:dyDescent="0.25">
      <c r="B1112" s="54" t="s">
        <v>16</v>
      </c>
      <c r="C1112" s="54">
        <v>0</v>
      </c>
      <c r="D1112" s="54">
        <v>0</v>
      </c>
      <c r="E1112" s="54">
        <v>0</v>
      </c>
      <c r="F1112" s="54">
        <v>0</v>
      </c>
      <c r="G1112" s="54">
        <v>0</v>
      </c>
      <c r="H1112" s="54">
        <v>0</v>
      </c>
      <c r="I1112" s="54">
        <v>0</v>
      </c>
      <c r="J1112" s="54">
        <v>0</v>
      </c>
      <c r="K1112" s="54">
        <v>0</v>
      </c>
      <c r="L1112" s="54">
        <v>2</v>
      </c>
      <c r="M1112" s="54">
        <v>0</v>
      </c>
      <c r="N1112" s="54">
        <v>3</v>
      </c>
      <c r="O1112" s="54">
        <v>21</v>
      </c>
      <c r="P1112" s="54">
        <v>15</v>
      </c>
      <c r="Q1112" s="54">
        <v>8</v>
      </c>
      <c r="R1112" s="54">
        <v>0</v>
      </c>
      <c r="S1112" s="54">
        <v>49</v>
      </c>
    </row>
    <row r="1113" spans="2:19" x14ac:dyDescent="0.25">
      <c r="B1113" s="54" t="s">
        <v>17</v>
      </c>
      <c r="C1113" s="54">
        <v>0</v>
      </c>
      <c r="D1113" s="54">
        <v>0</v>
      </c>
      <c r="E1113" s="54">
        <v>43</v>
      </c>
      <c r="F1113" s="54">
        <v>0</v>
      </c>
      <c r="G1113" s="54">
        <v>1</v>
      </c>
      <c r="H1113" s="54">
        <v>2</v>
      </c>
      <c r="I1113" s="54">
        <v>0</v>
      </c>
      <c r="J1113" s="54">
        <v>0</v>
      </c>
      <c r="K1113" s="54">
        <v>1</v>
      </c>
      <c r="L1113" s="54">
        <v>0</v>
      </c>
      <c r="M1113" s="54">
        <v>2</v>
      </c>
      <c r="N1113" s="54">
        <v>0</v>
      </c>
      <c r="O1113" s="54">
        <v>0</v>
      </c>
      <c r="P1113" s="54">
        <v>0</v>
      </c>
      <c r="Q1113" s="54">
        <v>0</v>
      </c>
      <c r="R1113" s="54">
        <v>0</v>
      </c>
      <c r="S1113" s="54">
        <v>49</v>
      </c>
    </row>
    <row r="1114" spans="2:19" x14ac:dyDescent="0.25">
      <c r="B1114" s="54" t="s">
        <v>18</v>
      </c>
      <c r="C1114" s="54">
        <v>0</v>
      </c>
      <c r="D1114" s="54">
        <v>0</v>
      </c>
      <c r="E1114" s="54">
        <v>0</v>
      </c>
      <c r="F1114" s="54">
        <v>2</v>
      </c>
      <c r="G1114" s="54">
        <v>20</v>
      </c>
      <c r="H1114" s="54">
        <v>25</v>
      </c>
      <c r="I1114" s="54">
        <v>1</v>
      </c>
      <c r="J1114" s="54">
        <v>0</v>
      </c>
      <c r="K1114" s="54">
        <v>1</v>
      </c>
      <c r="L1114" s="54">
        <v>0</v>
      </c>
      <c r="M1114" s="54">
        <v>0</v>
      </c>
      <c r="N1114" s="54">
        <v>0</v>
      </c>
      <c r="O1114" s="54">
        <v>0</v>
      </c>
      <c r="P1114" s="54">
        <v>0</v>
      </c>
      <c r="Q1114" s="54">
        <v>0</v>
      </c>
      <c r="R1114" s="54">
        <v>0</v>
      </c>
      <c r="S1114" s="54">
        <v>49</v>
      </c>
    </row>
    <row r="1115" spans="2:19" x14ac:dyDescent="0.25">
      <c r="B1115" s="54" t="s">
        <v>19</v>
      </c>
      <c r="C1115" s="54">
        <v>0</v>
      </c>
      <c r="D1115" s="54">
        <v>0</v>
      </c>
      <c r="E1115" s="54">
        <v>0</v>
      </c>
      <c r="F1115" s="54">
        <v>0</v>
      </c>
      <c r="G1115" s="54">
        <v>2</v>
      </c>
      <c r="H1115" s="54">
        <v>44</v>
      </c>
      <c r="I1115" s="54">
        <v>2</v>
      </c>
      <c r="J1115" s="54">
        <v>1</v>
      </c>
      <c r="K1115" s="54">
        <v>0</v>
      </c>
      <c r="L1115" s="54">
        <v>0</v>
      </c>
      <c r="M1115" s="54">
        <v>0</v>
      </c>
      <c r="N1115" s="54">
        <v>0</v>
      </c>
      <c r="O1115" s="54">
        <v>0</v>
      </c>
      <c r="P1115" s="54">
        <v>0</v>
      </c>
      <c r="Q1115" s="54">
        <v>0</v>
      </c>
      <c r="R1115" s="54">
        <v>0</v>
      </c>
      <c r="S1115" s="54">
        <v>49</v>
      </c>
    </row>
    <row r="1116" spans="2:19" x14ac:dyDescent="0.25">
      <c r="B1116" s="54" t="s">
        <v>20</v>
      </c>
      <c r="C1116" s="54">
        <v>0</v>
      </c>
      <c r="D1116" s="54">
        <v>0</v>
      </c>
      <c r="E1116" s="54">
        <v>0</v>
      </c>
      <c r="F1116" s="54">
        <v>8</v>
      </c>
      <c r="G1116" s="54">
        <v>40</v>
      </c>
      <c r="H1116" s="54">
        <v>0</v>
      </c>
      <c r="I1116" s="54">
        <v>1</v>
      </c>
      <c r="J1116" s="54">
        <v>0</v>
      </c>
      <c r="K1116" s="54">
        <v>0</v>
      </c>
      <c r="L1116" s="54">
        <v>0</v>
      </c>
      <c r="M1116" s="54">
        <v>0</v>
      </c>
      <c r="N1116" s="54">
        <v>0</v>
      </c>
      <c r="O1116" s="54">
        <v>0</v>
      </c>
      <c r="P1116" s="54">
        <v>0</v>
      </c>
      <c r="Q1116" s="54">
        <v>0</v>
      </c>
      <c r="R1116" s="54">
        <v>0</v>
      </c>
      <c r="S1116" s="54">
        <v>49</v>
      </c>
    </row>
    <row r="1117" spans="2:19" x14ac:dyDescent="0.25">
      <c r="B1117" s="54" t="s">
        <v>21</v>
      </c>
      <c r="C1117" s="54">
        <v>0</v>
      </c>
      <c r="D1117" s="54">
        <v>0</v>
      </c>
      <c r="E1117" s="54">
        <v>7</v>
      </c>
      <c r="F1117" s="54">
        <v>0</v>
      </c>
      <c r="G1117" s="54">
        <v>35</v>
      </c>
      <c r="H1117" s="54">
        <v>3</v>
      </c>
      <c r="I1117" s="54">
        <v>0</v>
      </c>
      <c r="J1117" s="54">
        <v>2</v>
      </c>
      <c r="K1117" s="54">
        <v>2</v>
      </c>
      <c r="L1117" s="54">
        <v>0</v>
      </c>
      <c r="M1117" s="54">
        <v>0</v>
      </c>
      <c r="N1117" s="54">
        <v>0</v>
      </c>
      <c r="O1117" s="54">
        <v>0</v>
      </c>
      <c r="P1117" s="54">
        <v>0</v>
      </c>
      <c r="Q1117" s="54">
        <v>0</v>
      </c>
      <c r="R1117" s="54">
        <v>0</v>
      </c>
      <c r="S1117" s="54">
        <v>49</v>
      </c>
    </row>
    <row r="1118" spans="2:19" x14ac:dyDescent="0.25">
      <c r="B1118" s="54" t="s">
        <v>33</v>
      </c>
      <c r="C1118" s="54">
        <v>0</v>
      </c>
      <c r="D1118" s="54">
        <v>5</v>
      </c>
      <c r="E1118" s="54">
        <v>44</v>
      </c>
      <c r="F1118" s="54">
        <v>0</v>
      </c>
      <c r="G1118" s="54">
        <v>0</v>
      </c>
      <c r="H1118" s="54">
        <v>0</v>
      </c>
      <c r="I1118" s="54">
        <v>0</v>
      </c>
      <c r="J1118" s="54">
        <v>0</v>
      </c>
      <c r="K1118" s="54">
        <v>0</v>
      </c>
      <c r="L1118" s="54">
        <v>0</v>
      </c>
      <c r="M1118" s="54">
        <v>0</v>
      </c>
      <c r="N1118" s="54">
        <v>0</v>
      </c>
      <c r="O1118" s="54">
        <v>0</v>
      </c>
      <c r="P1118" s="54">
        <v>0</v>
      </c>
      <c r="Q1118" s="54">
        <v>0</v>
      </c>
      <c r="R1118" s="54">
        <v>0</v>
      </c>
      <c r="S1118" s="54">
        <v>49</v>
      </c>
    </row>
    <row r="1119" spans="2:19" x14ac:dyDescent="0.25">
      <c r="B1119" s="54" t="s">
        <v>34</v>
      </c>
      <c r="C1119" s="54">
        <v>0</v>
      </c>
      <c r="D1119" s="54">
        <v>0</v>
      </c>
      <c r="E1119" s="54">
        <v>0</v>
      </c>
      <c r="F1119" s="54">
        <v>0</v>
      </c>
      <c r="G1119" s="54">
        <v>12</v>
      </c>
      <c r="H1119" s="54">
        <v>32</v>
      </c>
      <c r="I1119" s="54">
        <v>5</v>
      </c>
      <c r="J1119" s="54">
        <v>0</v>
      </c>
      <c r="K1119" s="54">
        <v>0</v>
      </c>
      <c r="L1119" s="54">
        <v>0</v>
      </c>
      <c r="M1119" s="54">
        <v>0</v>
      </c>
      <c r="N1119" s="54">
        <v>0</v>
      </c>
      <c r="O1119" s="54">
        <v>0</v>
      </c>
      <c r="P1119" s="54">
        <v>0</v>
      </c>
      <c r="Q1119" s="54">
        <v>0</v>
      </c>
      <c r="R1119" s="54">
        <v>0</v>
      </c>
      <c r="S1119" s="54">
        <v>49</v>
      </c>
    </row>
    <row r="1120" spans="2:19" x14ac:dyDescent="0.25">
      <c r="B1120" s="54" t="s">
        <v>35</v>
      </c>
      <c r="C1120" s="54">
        <v>0</v>
      </c>
      <c r="D1120" s="54">
        <v>0</v>
      </c>
      <c r="E1120" s="54">
        <v>0</v>
      </c>
      <c r="F1120" s="54">
        <v>0</v>
      </c>
      <c r="G1120" s="54">
        <v>8</v>
      </c>
      <c r="H1120" s="54">
        <v>17</v>
      </c>
      <c r="I1120" s="54">
        <v>1</v>
      </c>
      <c r="J1120" s="54">
        <v>1</v>
      </c>
      <c r="K1120" s="54">
        <v>0</v>
      </c>
      <c r="L1120" s="54">
        <v>1</v>
      </c>
      <c r="M1120" s="54">
        <v>1</v>
      </c>
      <c r="N1120" s="54">
        <v>19</v>
      </c>
      <c r="O1120" s="54">
        <v>0</v>
      </c>
      <c r="P1120" s="54">
        <v>0</v>
      </c>
      <c r="Q1120" s="54">
        <v>0</v>
      </c>
      <c r="R1120" s="54">
        <v>0</v>
      </c>
      <c r="S1120" s="54">
        <v>48</v>
      </c>
    </row>
    <row r="1121" spans="1:19" x14ac:dyDescent="0.25">
      <c r="B1121" s="54" t="s">
        <v>24</v>
      </c>
      <c r="C1121" s="54">
        <v>0</v>
      </c>
      <c r="D1121" s="54">
        <v>2</v>
      </c>
      <c r="E1121" s="54">
        <v>15</v>
      </c>
      <c r="F1121" s="54">
        <v>29</v>
      </c>
      <c r="G1121" s="54">
        <v>0</v>
      </c>
      <c r="H1121" s="54">
        <v>0</v>
      </c>
      <c r="I1121" s="54">
        <v>0</v>
      </c>
      <c r="J1121" s="54">
        <v>0</v>
      </c>
      <c r="K1121" s="54">
        <v>0</v>
      </c>
      <c r="L1121" s="54">
        <v>3</v>
      </c>
      <c r="M1121" s="54">
        <v>0</v>
      </c>
      <c r="N1121" s="54">
        <v>0</v>
      </c>
      <c r="O1121" s="54">
        <v>0</v>
      </c>
      <c r="P1121" s="54">
        <v>0</v>
      </c>
      <c r="Q1121" s="54">
        <v>0</v>
      </c>
      <c r="R1121" s="54">
        <v>0</v>
      </c>
      <c r="S1121" s="54">
        <v>49</v>
      </c>
    </row>
    <row r="1122" spans="1:19" x14ac:dyDescent="0.25">
      <c r="B1122" s="54" t="s">
        <v>36</v>
      </c>
      <c r="C1122" s="54">
        <v>0</v>
      </c>
      <c r="D1122" s="54">
        <v>0</v>
      </c>
      <c r="E1122" s="54">
        <v>0</v>
      </c>
      <c r="F1122" s="54">
        <v>0</v>
      </c>
      <c r="G1122" s="54">
        <v>0</v>
      </c>
      <c r="H1122" s="54">
        <v>1</v>
      </c>
      <c r="I1122" s="54">
        <v>12</v>
      </c>
      <c r="J1122" s="54">
        <v>33</v>
      </c>
      <c r="K1122" s="54">
        <v>3</v>
      </c>
      <c r="L1122" s="54">
        <v>0</v>
      </c>
      <c r="M1122" s="54">
        <v>0</v>
      </c>
      <c r="N1122" s="54">
        <v>0</v>
      </c>
      <c r="O1122" s="54">
        <v>0</v>
      </c>
      <c r="P1122" s="54">
        <v>0</v>
      </c>
      <c r="Q1122" s="54">
        <v>0</v>
      </c>
      <c r="R1122" s="54">
        <v>0</v>
      </c>
      <c r="S1122" s="54">
        <v>49</v>
      </c>
    </row>
    <row r="1123" spans="1:19" x14ac:dyDescent="0.25">
      <c r="B1123" s="54" t="s">
        <v>37</v>
      </c>
      <c r="C1123" s="54">
        <v>0</v>
      </c>
      <c r="D1123" s="54">
        <v>0</v>
      </c>
      <c r="E1123" s="54">
        <v>0</v>
      </c>
      <c r="F1123" s="54">
        <v>0</v>
      </c>
      <c r="G1123" s="54">
        <v>0</v>
      </c>
      <c r="H1123" s="54">
        <v>3</v>
      </c>
      <c r="I1123" s="54">
        <v>40</v>
      </c>
      <c r="J1123" s="54">
        <v>6</v>
      </c>
      <c r="K1123" s="54">
        <v>0</v>
      </c>
      <c r="L1123" s="54">
        <v>0</v>
      </c>
      <c r="M1123" s="54">
        <v>0</v>
      </c>
      <c r="N1123" s="54">
        <v>0</v>
      </c>
      <c r="O1123" s="54">
        <v>0</v>
      </c>
      <c r="P1123" s="54">
        <v>0</v>
      </c>
      <c r="Q1123" s="54">
        <v>0</v>
      </c>
      <c r="R1123" s="54">
        <v>0</v>
      </c>
      <c r="S1123" s="54">
        <v>49</v>
      </c>
    </row>
    <row r="1124" spans="1:19" x14ac:dyDescent="0.25">
      <c r="B1124" s="54" t="s">
        <v>38</v>
      </c>
      <c r="C1124" s="54">
        <v>0</v>
      </c>
      <c r="D1124" s="54">
        <v>0</v>
      </c>
      <c r="E1124" s="54">
        <v>0</v>
      </c>
      <c r="F1124" s="54">
        <v>1</v>
      </c>
      <c r="G1124" s="54">
        <v>0</v>
      </c>
      <c r="H1124" s="54">
        <v>8</v>
      </c>
      <c r="I1124" s="54">
        <v>34</v>
      </c>
      <c r="J1124" s="54">
        <v>6</v>
      </c>
      <c r="K1124" s="54">
        <v>0</v>
      </c>
      <c r="L1124" s="54">
        <v>0</v>
      </c>
      <c r="M1124" s="54">
        <v>0</v>
      </c>
      <c r="N1124" s="54">
        <v>0</v>
      </c>
      <c r="O1124" s="54">
        <v>0</v>
      </c>
      <c r="P1124" s="54">
        <v>0</v>
      </c>
      <c r="Q1124" s="54">
        <v>0</v>
      </c>
      <c r="R1124" s="54">
        <v>0</v>
      </c>
      <c r="S1124" s="54">
        <v>49</v>
      </c>
    </row>
    <row r="1125" spans="1:19" x14ac:dyDescent="0.25">
      <c r="B1125" s="54" t="s">
        <v>22</v>
      </c>
      <c r="C1125" s="54">
        <v>0</v>
      </c>
      <c r="D1125" s="54">
        <v>13</v>
      </c>
      <c r="E1125" s="54">
        <v>0</v>
      </c>
      <c r="F1125" s="54">
        <v>30</v>
      </c>
      <c r="G1125" s="54">
        <v>4</v>
      </c>
      <c r="H1125" s="54">
        <v>2</v>
      </c>
      <c r="I1125" s="54">
        <v>0</v>
      </c>
      <c r="J1125" s="54">
        <v>0</v>
      </c>
      <c r="K1125" s="54">
        <v>0</v>
      </c>
      <c r="L1125" s="54">
        <v>0</v>
      </c>
      <c r="M1125" s="54">
        <v>0</v>
      </c>
      <c r="N1125" s="54">
        <v>0</v>
      </c>
      <c r="O1125" s="54">
        <v>0</v>
      </c>
      <c r="P1125" s="54">
        <v>0</v>
      </c>
      <c r="Q1125" s="54">
        <v>0</v>
      </c>
      <c r="R1125" s="54">
        <v>0</v>
      </c>
      <c r="S1125" s="54">
        <v>49</v>
      </c>
    </row>
    <row r="1127" spans="1:19" x14ac:dyDescent="0.25">
      <c r="A1127" t="s">
        <v>153</v>
      </c>
    </row>
    <row r="1128" spans="1:19" x14ac:dyDescent="0.25">
      <c r="B1128" s="54" t="s">
        <v>0</v>
      </c>
      <c r="C1128" s="54">
        <v>1.5625E-2</v>
      </c>
      <c r="D1128" s="54">
        <v>3.125E-2</v>
      </c>
      <c r="E1128" s="54">
        <v>6.25E-2</v>
      </c>
      <c r="F1128" s="54">
        <v>0.125</v>
      </c>
      <c r="G1128" s="54">
        <v>0.25</v>
      </c>
      <c r="H1128" s="54">
        <v>0.5</v>
      </c>
      <c r="I1128" s="54">
        <v>1</v>
      </c>
      <c r="J1128" s="54">
        <v>2</v>
      </c>
      <c r="K1128" s="54">
        <v>4</v>
      </c>
      <c r="L1128" s="54">
        <v>8</v>
      </c>
      <c r="M1128" s="54">
        <v>16</v>
      </c>
      <c r="N1128" s="54">
        <v>32</v>
      </c>
      <c r="O1128" s="54">
        <v>64</v>
      </c>
      <c r="P1128" s="54">
        <v>128</v>
      </c>
      <c r="Q1128" s="54">
        <v>256</v>
      </c>
      <c r="R1128" s="54">
        <v>512</v>
      </c>
      <c r="S1128" s="54" t="s">
        <v>1</v>
      </c>
    </row>
    <row r="1129" spans="1:19" x14ac:dyDescent="0.25">
      <c r="B1129" s="54" t="s">
        <v>31</v>
      </c>
      <c r="C1129" s="54">
        <v>0</v>
      </c>
      <c r="D1129" s="54">
        <v>15</v>
      </c>
      <c r="E1129" s="54">
        <v>2</v>
      </c>
      <c r="F1129" s="54">
        <v>1</v>
      </c>
      <c r="G1129" s="54">
        <v>0</v>
      </c>
      <c r="H1129" s="54">
        <v>1</v>
      </c>
      <c r="I1129" s="54">
        <v>1</v>
      </c>
      <c r="J1129" s="54">
        <v>2</v>
      </c>
      <c r="K1129" s="54">
        <v>1</v>
      </c>
      <c r="L1129" s="54">
        <v>7</v>
      </c>
      <c r="M1129" s="54">
        <v>0</v>
      </c>
      <c r="N1129" s="54">
        <v>0</v>
      </c>
      <c r="O1129" s="54">
        <v>0</v>
      </c>
      <c r="P1129" s="54">
        <v>0</v>
      </c>
      <c r="Q1129" s="54">
        <v>0</v>
      </c>
      <c r="R1129" s="54">
        <v>0</v>
      </c>
      <c r="S1129" s="54">
        <v>30</v>
      </c>
    </row>
    <row r="1130" spans="1:19" x14ac:dyDescent="0.25">
      <c r="B1130" s="54" t="s">
        <v>32</v>
      </c>
      <c r="C1130" s="54">
        <v>0</v>
      </c>
      <c r="D1130" s="54">
        <v>0</v>
      </c>
      <c r="E1130" s="54">
        <v>8</v>
      </c>
      <c r="F1130" s="54">
        <v>0</v>
      </c>
      <c r="G1130" s="54">
        <v>14</v>
      </c>
      <c r="H1130" s="54">
        <v>2</v>
      </c>
      <c r="I1130" s="54">
        <v>0</v>
      </c>
      <c r="J1130" s="54">
        <v>1</v>
      </c>
      <c r="K1130" s="54">
        <v>0</v>
      </c>
      <c r="L1130" s="54">
        <v>1</v>
      </c>
      <c r="M1130" s="54">
        <v>4</v>
      </c>
      <c r="N1130" s="54">
        <v>0</v>
      </c>
      <c r="O1130" s="54">
        <v>0</v>
      </c>
      <c r="P1130" s="54">
        <v>0</v>
      </c>
      <c r="Q1130" s="54">
        <v>0</v>
      </c>
      <c r="R1130" s="54">
        <v>0</v>
      </c>
      <c r="S1130" s="54">
        <v>30</v>
      </c>
    </row>
    <row r="1131" spans="1:19" x14ac:dyDescent="0.25">
      <c r="B1131" s="54" t="s">
        <v>3</v>
      </c>
      <c r="C1131" s="54">
        <v>0</v>
      </c>
      <c r="D1131" s="54">
        <v>0</v>
      </c>
      <c r="E1131" s="54">
        <v>0</v>
      </c>
      <c r="F1131" s="54">
        <v>24</v>
      </c>
      <c r="G1131" s="54">
        <v>0</v>
      </c>
      <c r="H1131" s="54">
        <v>2</v>
      </c>
      <c r="I1131" s="54">
        <v>1</v>
      </c>
      <c r="J1131" s="54">
        <v>1</v>
      </c>
      <c r="K1131" s="54">
        <v>1</v>
      </c>
      <c r="L1131" s="54">
        <v>0</v>
      </c>
      <c r="M1131" s="54">
        <v>1</v>
      </c>
      <c r="N1131" s="54">
        <v>0</v>
      </c>
      <c r="O1131" s="54">
        <v>0</v>
      </c>
      <c r="P1131" s="54">
        <v>0</v>
      </c>
      <c r="Q1131" s="54">
        <v>0</v>
      </c>
      <c r="R1131" s="54">
        <v>0</v>
      </c>
      <c r="S1131" s="54">
        <v>30</v>
      </c>
    </row>
    <row r="1132" spans="1:19" x14ac:dyDescent="0.25">
      <c r="B1132" s="54" t="s">
        <v>5</v>
      </c>
      <c r="C1132" s="54">
        <v>0</v>
      </c>
      <c r="D1132" s="54">
        <v>0</v>
      </c>
      <c r="E1132" s="54">
        <v>0</v>
      </c>
      <c r="F1132" s="54">
        <v>0</v>
      </c>
      <c r="G1132" s="54">
        <v>25</v>
      </c>
      <c r="H1132" s="54">
        <v>0</v>
      </c>
      <c r="I1132" s="54">
        <v>0</v>
      </c>
      <c r="J1132" s="54">
        <v>2</v>
      </c>
      <c r="K1132" s="54">
        <v>0</v>
      </c>
      <c r="L1132" s="54">
        <v>1</v>
      </c>
      <c r="M1132" s="54">
        <v>0</v>
      </c>
      <c r="N1132" s="54">
        <v>1</v>
      </c>
      <c r="O1132" s="54">
        <v>1</v>
      </c>
      <c r="P1132" s="54">
        <v>0</v>
      </c>
      <c r="Q1132" s="54">
        <v>0</v>
      </c>
      <c r="R1132" s="54">
        <v>0</v>
      </c>
      <c r="S1132" s="54">
        <v>30</v>
      </c>
    </row>
    <row r="1133" spans="1:19" x14ac:dyDescent="0.25">
      <c r="B1133" s="54" t="s">
        <v>7</v>
      </c>
      <c r="C1133" s="54">
        <v>0</v>
      </c>
      <c r="D1133" s="54">
        <v>1</v>
      </c>
      <c r="E1133" s="54">
        <v>0</v>
      </c>
      <c r="F1133" s="54">
        <v>0</v>
      </c>
      <c r="G1133" s="54">
        <v>2</v>
      </c>
      <c r="H1133" s="54">
        <v>12</v>
      </c>
      <c r="I1133" s="54">
        <v>9</v>
      </c>
      <c r="J1133" s="54">
        <v>0</v>
      </c>
      <c r="K1133" s="54">
        <v>0</v>
      </c>
      <c r="L1133" s="54">
        <v>3</v>
      </c>
      <c r="M1133" s="54">
        <v>3</v>
      </c>
      <c r="N1133" s="54">
        <v>0</v>
      </c>
      <c r="O1133" s="54">
        <v>0</v>
      </c>
      <c r="P1133" s="54">
        <v>0</v>
      </c>
      <c r="Q1133" s="54">
        <v>0</v>
      </c>
      <c r="R1133" s="54">
        <v>0</v>
      </c>
      <c r="S1133" s="54">
        <v>30</v>
      </c>
    </row>
    <row r="1134" spans="1:19" x14ac:dyDescent="0.25">
      <c r="B1134" s="54" t="s">
        <v>9</v>
      </c>
      <c r="C1134" s="54">
        <v>0</v>
      </c>
      <c r="D1134" s="54">
        <v>0</v>
      </c>
      <c r="E1134" s="54">
        <v>0</v>
      </c>
      <c r="F1134" s="54">
        <v>13</v>
      </c>
      <c r="G1134" s="54">
        <v>0</v>
      </c>
      <c r="H1134" s="54">
        <v>11</v>
      </c>
      <c r="I1134" s="54">
        <v>0</v>
      </c>
      <c r="J1134" s="54">
        <v>0</v>
      </c>
      <c r="K1134" s="54">
        <v>0</v>
      </c>
      <c r="L1134" s="54">
        <v>2</v>
      </c>
      <c r="M1134" s="54">
        <v>0</v>
      </c>
      <c r="N1134" s="54">
        <v>2</v>
      </c>
      <c r="O1134" s="54">
        <v>2</v>
      </c>
      <c r="P1134" s="54">
        <v>0</v>
      </c>
      <c r="Q1134" s="54">
        <v>0</v>
      </c>
      <c r="R1134" s="54">
        <v>0</v>
      </c>
      <c r="S1134" s="54">
        <v>30</v>
      </c>
    </row>
    <row r="1135" spans="1:19" x14ac:dyDescent="0.25">
      <c r="B1135" s="54" t="s">
        <v>10</v>
      </c>
      <c r="C1135" s="54">
        <v>0</v>
      </c>
      <c r="D1135" s="54">
        <v>0</v>
      </c>
      <c r="E1135" s="54">
        <v>26</v>
      </c>
      <c r="F1135" s="54">
        <v>0</v>
      </c>
      <c r="G1135" s="54">
        <v>1</v>
      </c>
      <c r="H1135" s="54">
        <v>1</v>
      </c>
      <c r="I1135" s="54">
        <v>1</v>
      </c>
      <c r="J1135" s="54">
        <v>1</v>
      </c>
      <c r="K1135" s="54">
        <v>0</v>
      </c>
      <c r="L1135" s="54">
        <v>0</v>
      </c>
      <c r="M1135" s="54">
        <v>0</v>
      </c>
      <c r="N1135" s="54">
        <v>0</v>
      </c>
      <c r="O1135" s="54">
        <v>0</v>
      </c>
      <c r="P1135" s="54">
        <v>0</v>
      </c>
      <c r="Q1135" s="54">
        <v>0</v>
      </c>
      <c r="R1135" s="54">
        <v>0</v>
      </c>
      <c r="S1135" s="54">
        <v>30</v>
      </c>
    </row>
    <row r="1136" spans="1:19" x14ac:dyDescent="0.25">
      <c r="B1136" s="54" t="s">
        <v>11</v>
      </c>
      <c r="C1136" s="54">
        <v>0</v>
      </c>
      <c r="D1136" s="54">
        <v>0</v>
      </c>
      <c r="E1136" s="54">
        <v>23</v>
      </c>
      <c r="F1136" s="54">
        <v>0</v>
      </c>
      <c r="G1136" s="54">
        <v>1</v>
      </c>
      <c r="H1136" s="54">
        <v>1</v>
      </c>
      <c r="I1136" s="54">
        <v>0</v>
      </c>
      <c r="J1136" s="54">
        <v>3</v>
      </c>
      <c r="K1136" s="54">
        <v>1</v>
      </c>
      <c r="L1136" s="54">
        <v>0</v>
      </c>
      <c r="M1136" s="54">
        <v>1</v>
      </c>
      <c r="N1136" s="54">
        <v>0</v>
      </c>
      <c r="O1136" s="54">
        <v>0</v>
      </c>
      <c r="P1136" s="54">
        <v>0</v>
      </c>
      <c r="Q1136" s="54">
        <v>0</v>
      </c>
      <c r="R1136" s="54">
        <v>0</v>
      </c>
      <c r="S1136" s="54">
        <v>30</v>
      </c>
    </row>
    <row r="1137" spans="2:19" x14ac:dyDescent="0.25">
      <c r="B1137" s="54" t="s">
        <v>13</v>
      </c>
      <c r="C1137" s="54">
        <v>0</v>
      </c>
      <c r="D1137" s="54">
        <v>0</v>
      </c>
      <c r="E1137" s="54">
        <v>0</v>
      </c>
      <c r="F1137" s="54">
        <v>0</v>
      </c>
      <c r="G1137" s="54">
        <v>17</v>
      </c>
      <c r="H1137" s="54">
        <v>0</v>
      </c>
      <c r="I1137" s="54">
        <v>8</v>
      </c>
      <c r="J1137" s="54">
        <v>3</v>
      </c>
      <c r="K1137" s="54">
        <v>0</v>
      </c>
      <c r="L1137" s="54">
        <v>0</v>
      </c>
      <c r="M1137" s="54">
        <v>1</v>
      </c>
      <c r="N1137" s="54">
        <v>0</v>
      </c>
      <c r="O1137" s="54">
        <v>0</v>
      </c>
      <c r="P1137" s="54">
        <v>0</v>
      </c>
      <c r="Q1137" s="54">
        <v>0</v>
      </c>
      <c r="R1137" s="54">
        <v>0</v>
      </c>
      <c r="S1137" s="54">
        <v>29</v>
      </c>
    </row>
    <row r="1138" spans="2:19" x14ac:dyDescent="0.25">
      <c r="B1138" s="54" t="s">
        <v>14</v>
      </c>
      <c r="C1138" s="54">
        <v>0</v>
      </c>
      <c r="D1138" s="54">
        <v>0</v>
      </c>
      <c r="E1138" s="54">
        <v>17</v>
      </c>
      <c r="F1138" s="54">
        <v>0</v>
      </c>
      <c r="G1138" s="54">
        <v>0</v>
      </c>
      <c r="H1138" s="54">
        <v>1</v>
      </c>
      <c r="I1138" s="54">
        <v>0</v>
      </c>
      <c r="J1138" s="54">
        <v>2</v>
      </c>
      <c r="K1138" s="54">
        <v>3</v>
      </c>
      <c r="L1138" s="54">
        <v>4</v>
      </c>
      <c r="M1138" s="54">
        <v>2</v>
      </c>
      <c r="N1138" s="54">
        <v>0</v>
      </c>
      <c r="O1138" s="54">
        <v>0</v>
      </c>
      <c r="P1138" s="54">
        <v>0</v>
      </c>
      <c r="Q1138" s="54">
        <v>0</v>
      </c>
      <c r="R1138" s="54">
        <v>0</v>
      </c>
      <c r="S1138" s="54">
        <v>29</v>
      </c>
    </row>
    <row r="1139" spans="2:19" x14ac:dyDescent="0.25">
      <c r="B1139" s="54" t="s">
        <v>16</v>
      </c>
      <c r="C1139" s="54">
        <v>0</v>
      </c>
      <c r="D1139" s="54">
        <v>0</v>
      </c>
      <c r="E1139" s="54">
        <v>0</v>
      </c>
      <c r="F1139" s="54">
        <v>0</v>
      </c>
      <c r="G1139" s="54">
        <v>0</v>
      </c>
      <c r="H1139" s="54">
        <v>0</v>
      </c>
      <c r="I1139" s="54">
        <v>0</v>
      </c>
      <c r="J1139" s="54">
        <v>0</v>
      </c>
      <c r="K1139" s="54">
        <v>0</v>
      </c>
      <c r="L1139" s="54">
        <v>0</v>
      </c>
      <c r="M1139" s="54">
        <v>1</v>
      </c>
      <c r="N1139" s="54">
        <v>2</v>
      </c>
      <c r="O1139" s="54">
        <v>9</v>
      </c>
      <c r="P1139" s="54">
        <v>11</v>
      </c>
      <c r="Q1139" s="54">
        <v>7</v>
      </c>
      <c r="R1139" s="54">
        <v>0</v>
      </c>
      <c r="S1139" s="54">
        <v>30</v>
      </c>
    </row>
    <row r="1140" spans="2:19" x14ac:dyDescent="0.25">
      <c r="B1140" s="54" t="s">
        <v>17</v>
      </c>
      <c r="C1140" s="54">
        <v>0</v>
      </c>
      <c r="D1140" s="54">
        <v>0</v>
      </c>
      <c r="E1140" s="54">
        <v>24</v>
      </c>
      <c r="F1140" s="54">
        <v>0</v>
      </c>
      <c r="G1140" s="54">
        <v>3</v>
      </c>
      <c r="H1140" s="54">
        <v>0</v>
      </c>
      <c r="I1140" s="54">
        <v>0</v>
      </c>
      <c r="J1140" s="54">
        <v>0</v>
      </c>
      <c r="K1140" s="54">
        <v>1</v>
      </c>
      <c r="L1140" s="54">
        <v>0</v>
      </c>
      <c r="M1140" s="54">
        <v>2</v>
      </c>
      <c r="N1140" s="54">
        <v>0</v>
      </c>
      <c r="O1140" s="54">
        <v>0</v>
      </c>
      <c r="P1140" s="54">
        <v>0</v>
      </c>
      <c r="Q1140" s="54">
        <v>0</v>
      </c>
      <c r="R1140" s="54">
        <v>0</v>
      </c>
      <c r="S1140" s="54">
        <v>30</v>
      </c>
    </row>
    <row r="1141" spans="2:19" x14ac:dyDescent="0.25">
      <c r="B1141" s="54" t="s">
        <v>18</v>
      </c>
      <c r="C1141" s="54">
        <v>0</v>
      </c>
      <c r="D1141" s="54">
        <v>1</v>
      </c>
      <c r="E1141" s="54">
        <v>0</v>
      </c>
      <c r="F1141" s="54">
        <v>1</v>
      </c>
      <c r="G1141" s="54">
        <v>22</v>
      </c>
      <c r="H1141" s="54">
        <v>4</v>
      </c>
      <c r="I1141" s="54">
        <v>0</v>
      </c>
      <c r="J1141" s="54">
        <v>0</v>
      </c>
      <c r="K1141" s="54">
        <v>1</v>
      </c>
      <c r="L1141" s="54">
        <v>1</v>
      </c>
      <c r="M1141" s="54">
        <v>0</v>
      </c>
      <c r="N1141" s="54">
        <v>0</v>
      </c>
      <c r="O1141" s="54">
        <v>0</v>
      </c>
      <c r="P1141" s="54">
        <v>0</v>
      </c>
      <c r="Q1141" s="54">
        <v>0</v>
      </c>
      <c r="R1141" s="54">
        <v>0</v>
      </c>
      <c r="S1141" s="54">
        <v>30</v>
      </c>
    </row>
    <row r="1142" spans="2:19" x14ac:dyDescent="0.25">
      <c r="B1142" s="54" t="s">
        <v>19</v>
      </c>
      <c r="C1142" s="54">
        <v>0</v>
      </c>
      <c r="D1142" s="54">
        <v>1</v>
      </c>
      <c r="E1142" s="54">
        <v>0</v>
      </c>
      <c r="F1142" s="54">
        <v>0</v>
      </c>
      <c r="G1142" s="54">
        <v>22</v>
      </c>
      <c r="H1142" s="54">
        <v>5</v>
      </c>
      <c r="I1142" s="54">
        <v>0</v>
      </c>
      <c r="J1142" s="54">
        <v>1</v>
      </c>
      <c r="K1142" s="54">
        <v>0</v>
      </c>
      <c r="L1142" s="54">
        <v>1</v>
      </c>
      <c r="M1142" s="54">
        <v>0</v>
      </c>
      <c r="N1142" s="54">
        <v>0</v>
      </c>
      <c r="O1142" s="54">
        <v>0</v>
      </c>
      <c r="P1142" s="54">
        <v>0</v>
      </c>
      <c r="Q1142" s="54">
        <v>0</v>
      </c>
      <c r="R1142" s="54">
        <v>0</v>
      </c>
      <c r="S1142" s="54">
        <v>30</v>
      </c>
    </row>
    <row r="1143" spans="2:19" x14ac:dyDescent="0.25">
      <c r="B1143" s="54" t="s">
        <v>20</v>
      </c>
      <c r="C1143" s="54">
        <v>0</v>
      </c>
      <c r="D1143" s="54">
        <v>1</v>
      </c>
      <c r="E1143" s="54">
        <v>1</v>
      </c>
      <c r="F1143" s="54">
        <v>24</v>
      </c>
      <c r="G1143" s="54">
        <v>2</v>
      </c>
      <c r="H1143" s="54">
        <v>0</v>
      </c>
      <c r="I1143" s="54">
        <v>1</v>
      </c>
      <c r="J1143" s="54">
        <v>1</v>
      </c>
      <c r="K1143" s="54">
        <v>0</v>
      </c>
      <c r="L1143" s="54">
        <v>0</v>
      </c>
      <c r="M1143" s="54">
        <v>0</v>
      </c>
      <c r="N1143" s="54">
        <v>0</v>
      </c>
      <c r="O1143" s="54">
        <v>0</v>
      </c>
      <c r="P1143" s="54">
        <v>0</v>
      </c>
      <c r="Q1143" s="54">
        <v>0</v>
      </c>
      <c r="R1143" s="54">
        <v>0</v>
      </c>
      <c r="S1143" s="54">
        <v>30</v>
      </c>
    </row>
    <row r="1144" spans="2:19" x14ac:dyDescent="0.25">
      <c r="B1144" s="54" t="s">
        <v>21</v>
      </c>
      <c r="C1144" s="54">
        <v>0</v>
      </c>
      <c r="D1144" s="54">
        <v>0</v>
      </c>
      <c r="E1144" s="54">
        <v>8</v>
      </c>
      <c r="F1144" s="54">
        <v>0</v>
      </c>
      <c r="G1144" s="54">
        <v>20</v>
      </c>
      <c r="H1144" s="54">
        <v>2</v>
      </c>
      <c r="I1144" s="54">
        <v>0</v>
      </c>
      <c r="J1144" s="54">
        <v>0</v>
      </c>
      <c r="K1144" s="54">
        <v>0</v>
      </c>
      <c r="L1144" s="54">
        <v>0</v>
      </c>
      <c r="M1144" s="54">
        <v>0</v>
      </c>
      <c r="N1144" s="54">
        <v>0</v>
      </c>
      <c r="O1144" s="54">
        <v>0</v>
      </c>
      <c r="P1144" s="54">
        <v>0</v>
      </c>
      <c r="Q1144" s="54">
        <v>0</v>
      </c>
      <c r="R1144" s="54">
        <v>0</v>
      </c>
      <c r="S1144" s="54">
        <v>30</v>
      </c>
    </row>
    <row r="1145" spans="2:19" x14ac:dyDescent="0.25">
      <c r="B1145" s="54" t="s">
        <v>33</v>
      </c>
      <c r="C1145" s="54">
        <v>0</v>
      </c>
      <c r="D1145" s="54">
        <v>13</v>
      </c>
      <c r="E1145" s="54">
        <v>17</v>
      </c>
      <c r="F1145" s="54">
        <v>0</v>
      </c>
      <c r="G1145" s="54">
        <v>0</v>
      </c>
      <c r="H1145" s="54">
        <v>0</v>
      </c>
      <c r="I1145" s="54">
        <v>0</v>
      </c>
      <c r="J1145" s="54">
        <v>0</v>
      </c>
      <c r="K1145" s="54">
        <v>0</v>
      </c>
      <c r="L1145" s="54">
        <v>0</v>
      </c>
      <c r="M1145" s="54">
        <v>0</v>
      </c>
      <c r="N1145" s="54">
        <v>0</v>
      </c>
      <c r="O1145" s="54">
        <v>0</v>
      </c>
      <c r="P1145" s="54">
        <v>0</v>
      </c>
      <c r="Q1145" s="54">
        <v>0</v>
      </c>
      <c r="R1145" s="54">
        <v>0</v>
      </c>
      <c r="S1145" s="54">
        <v>30</v>
      </c>
    </row>
    <row r="1146" spans="2:19" x14ac:dyDescent="0.25">
      <c r="B1146" s="54" t="s">
        <v>34</v>
      </c>
      <c r="C1146" s="54">
        <v>0</v>
      </c>
      <c r="D1146" s="54">
        <v>0</v>
      </c>
      <c r="E1146" s="54">
        <v>0</v>
      </c>
      <c r="F1146" s="54">
        <v>0</v>
      </c>
      <c r="G1146" s="54">
        <v>3</v>
      </c>
      <c r="H1146" s="54">
        <v>18</v>
      </c>
      <c r="I1146" s="54">
        <v>8</v>
      </c>
      <c r="J1146" s="54">
        <v>1</v>
      </c>
      <c r="K1146" s="54">
        <v>0</v>
      </c>
      <c r="L1146" s="54">
        <v>0</v>
      </c>
      <c r="M1146" s="54">
        <v>0</v>
      </c>
      <c r="N1146" s="54">
        <v>0</v>
      </c>
      <c r="O1146" s="54">
        <v>0</v>
      </c>
      <c r="P1146" s="54">
        <v>0</v>
      </c>
      <c r="Q1146" s="54">
        <v>0</v>
      </c>
      <c r="R1146" s="54">
        <v>0</v>
      </c>
      <c r="S1146" s="54">
        <v>30</v>
      </c>
    </row>
    <row r="1147" spans="2:19" x14ac:dyDescent="0.25">
      <c r="B1147" s="54" t="s">
        <v>35</v>
      </c>
      <c r="C1147" s="54">
        <v>0</v>
      </c>
      <c r="D1147" s="54">
        <v>0</v>
      </c>
      <c r="E1147" s="54">
        <v>0</v>
      </c>
      <c r="F1147" s="54">
        <v>0</v>
      </c>
      <c r="G1147" s="54">
        <v>5</v>
      </c>
      <c r="H1147" s="54">
        <v>15</v>
      </c>
      <c r="I1147" s="54">
        <v>0</v>
      </c>
      <c r="J1147" s="54">
        <v>0</v>
      </c>
      <c r="K1147" s="54">
        <v>0</v>
      </c>
      <c r="L1147" s="54">
        <v>1</v>
      </c>
      <c r="M1147" s="54">
        <v>0</v>
      </c>
      <c r="N1147" s="54">
        <v>9</v>
      </c>
      <c r="O1147" s="54">
        <v>0</v>
      </c>
      <c r="P1147" s="54">
        <v>0</v>
      </c>
      <c r="Q1147" s="54">
        <v>0</v>
      </c>
      <c r="R1147" s="54">
        <v>0</v>
      </c>
      <c r="S1147" s="54">
        <v>30</v>
      </c>
    </row>
    <row r="1148" spans="2:19" x14ac:dyDescent="0.25">
      <c r="B1148" s="54" t="s">
        <v>24</v>
      </c>
      <c r="C1148" s="54">
        <v>0</v>
      </c>
      <c r="D1148" s="54">
        <v>0</v>
      </c>
      <c r="E1148" s="54">
        <v>10</v>
      </c>
      <c r="F1148" s="54">
        <v>18</v>
      </c>
      <c r="G1148" s="54">
        <v>0</v>
      </c>
      <c r="H1148" s="54">
        <v>0</v>
      </c>
      <c r="I1148" s="54">
        <v>0</v>
      </c>
      <c r="J1148" s="54">
        <v>0</v>
      </c>
      <c r="K1148" s="54">
        <v>0</v>
      </c>
      <c r="L1148" s="54">
        <v>2</v>
      </c>
      <c r="M1148" s="54">
        <v>0</v>
      </c>
      <c r="N1148" s="54">
        <v>0</v>
      </c>
      <c r="O1148" s="54">
        <v>0</v>
      </c>
      <c r="P1148" s="54">
        <v>0</v>
      </c>
      <c r="Q1148" s="54">
        <v>0</v>
      </c>
      <c r="R1148" s="54">
        <v>0</v>
      </c>
      <c r="S1148" s="54">
        <v>30</v>
      </c>
    </row>
    <row r="1149" spans="2:19" x14ac:dyDescent="0.25">
      <c r="B1149" s="54" t="s">
        <v>36</v>
      </c>
      <c r="C1149" s="54">
        <v>0</v>
      </c>
      <c r="D1149" s="54">
        <v>0</v>
      </c>
      <c r="E1149" s="54">
        <v>0</v>
      </c>
      <c r="F1149" s="54">
        <v>0</v>
      </c>
      <c r="G1149" s="54">
        <v>0</v>
      </c>
      <c r="H1149" s="54">
        <v>1</v>
      </c>
      <c r="I1149" s="54">
        <v>18</v>
      </c>
      <c r="J1149" s="54">
        <v>11</v>
      </c>
      <c r="K1149" s="54">
        <v>0</v>
      </c>
      <c r="L1149" s="54">
        <v>0</v>
      </c>
      <c r="M1149" s="54">
        <v>0</v>
      </c>
      <c r="N1149" s="54">
        <v>0</v>
      </c>
      <c r="O1149" s="54">
        <v>0</v>
      </c>
      <c r="P1149" s="54">
        <v>0</v>
      </c>
      <c r="Q1149" s="54">
        <v>0</v>
      </c>
      <c r="R1149" s="54">
        <v>0</v>
      </c>
      <c r="S1149" s="54">
        <v>30</v>
      </c>
    </row>
    <row r="1150" spans="2:19" x14ac:dyDescent="0.25">
      <c r="B1150" s="54" t="s">
        <v>37</v>
      </c>
      <c r="C1150" s="54">
        <v>0</v>
      </c>
      <c r="D1150" s="54">
        <v>0</v>
      </c>
      <c r="E1150" s="54">
        <v>0</v>
      </c>
      <c r="F1150" s="54">
        <v>0</v>
      </c>
      <c r="G1150" s="54">
        <v>1</v>
      </c>
      <c r="H1150" s="54">
        <v>8</v>
      </c>
      <c r="I1150" s="54">
        <v>11</v>
      </c>
      <c r="J1150" s="54">
        <v>9</v>
      </c>
      <c r="K1150" s="54">
        <v>1</v>
      </c>
      <c r="L1150" s="54">
        <v>0</v>
      </c>
      <c r="M1150" s="54">
        <v>0</v>
      </c>
      <c r="N1150" s="54">
        <v>0</v>
      </c>
      <c r="O1150" s="54">
        <v>0</v>
      </c>
      <c r="P1150" s="54">
        <v>0</v>
      </c>
      <c r="Q1150" s="54">
        <v>0</v>
      </c>
      <c r="R1150" s="54">
        <v>0</v>
      </c>
      <c r="S1150" s="54">
        <v>30</v>
      </c>
    </row>
    <row r="1151" spans="2:19" x14ac:dyDescent="0.25">
      <c r="B1151" s="54" t="s">
        <v>38</v>
      </c>
      <c r="C1151" s="54">
        <v>0</v>
      </c>
      <c r="D1151" s="54">
        <v>0</v>
      </c>
      <c r="E1151" s="54">
        <v>0</v>
      </c>
      <c r="F1151" s="54">
        <v>11</v>
      </c>
      <c r="G1151" s="54">
        <v>0</v>
      </c>
      <c r="H1151" s="54">
        <v>7</v>
      </c>
      <c r="I1151" s="54">
        <v>3</v>
      </c>
      <c r="J1151" s="54">
        <v>6</v>
      </c>
      <c r="K1151" s="54">
        <v>2</v>
      </c>
      <c r="L1151" s="54">
        <v>0</v>
      </c>
      <c r="M1151" s="54">
        <v>0</v>
      </c>
      <c r="N1151" s="54">
        <v>0</v>
      </c>
      <c r="O1151" s="54">
        <v>0</v>
      </c>
      <c r="P1151" s="54">
        <v>0</v>
      </c>
      <c r="Q1151" s="54">
        <v>0</v>
      </c>
      <c r="R1151" s="54">
        <v>0</v>
      </c>
      <c r="S1151" s="54">
        <v>29</v>
      </c>
    </row>
    <row r="1152" spans="2:19" x14ac:dyDescent="0.25">
      <c r="B1152" s="54" t="s">
        <v>22</v>
      </c>
      <c r="C1152" s="54">
        <v>0</v>
      </c>
      <c r="D1152" s="54">
        <v>10</v>
      </c>
      <c r="E1152" s="54">
        <v>0</v>
      </c>
      <c r="F1152" s="54">
        <v>16</v>
      </c>
      <c r="G1152" s="54">
        <v>3</v>
      </c>
      <c r="H1152" s="54">
        <v>0</v>
      </c>
      <c r="I1152" s="54">
        <v>0</v>
      </c>
      <c r="J1152" s="54">
        <v>0</v>
      </c>
      <c r="K1152" s="54">
        <v>0</v>
      </c>
      <c r="L1152" s="54">
        <v>0</v>
      </c>
      <c r="M1152" s="54">
        <v>0</v>
      </c>
      <c r="N1152" s="54">
        <v>0</v>
      </c>
      <c r="O1152" s="54">
        <v>0</v>
      </c>
      <c r="P1152" s="54">
        <v>0</v>
      </c>
      <c r="Q1152" s="54">
        <v>0</v>
      </c>
      <c r="R1152" s="54">
        <v>0</v>
      </c>
      <c r="S1152" s="54">
        <v>29</v>
      </c>
    </row>
    <row r="1154" spans="1:19" x14ac:dyDescent="0.25">
      <c r="A1154" t="s">
        <v>154</v>
      </c>
    </row>
    <row r="1155" spans="1:19" x14ac:dyDescent="0.25">
      <c r="B1155" s="54" t="s">
        <v>0</v>
      </c>
      <c r="C1155" s="54">
        <v>1.5625E-2</v>
      </c>
      <c r="D1155" s="54">
        <v>3.125E-2</v>
      </c>
      <c r="E1155" s="54">
        <v>6.25E-2</v>
      </c>
      <c r="F1155" s="54">
        <v>0.125</v>
      </c>
      <c r="G1155" s="54">
        <v>0.25</v>
      </c>
      <c r="H1155" s="54">
        <v>0.5</v>
      </c>
      <c r="I1155" s="54">
        <v>1</v>
      </c>
      <c r="J1155" s="54">
        <v>2</v>
      </c>
      <c r="K1155" s="54">
        <v>4</v>
      </c>
      <c r="L1155" s="54">
        <v>8</v>
      </c>
      <c r="M1155" s="54">
        <v>16</v>
      </c>
      <c r="N1155" s="54">
        <v>32</v>
      </c>
      <c r="O1155" s="54">
        <v>64</v>
      </c>
      <c r="P1155" s="54">
        <v>128</v>
      </c>
      <c r="Q1155" s="54">
        <v>256</v>
      </c>
      <c r="R1155" s="54">
        <v>512</v>
      </c>
      <c r="S1155" s="54" t="s">
        <v>1</v>
      </c>
    </row>
    <row r="1156" spans="1:19" x14ac:dyDescent="0.25">
      <c r="B1156" s="54" t="s">
        <v>2</v>
      </c>
      <c r="C1156" s="54">
        <v>0</v>
      </c>
      <c r="D1156" s="54">
        <v>0</v>
      </c>
      <c r="E1156" s="54">
        <v>0</v>
      </c>
      <c r="F1156" s="54">
        <v>0</v>
      </c>
      <c r="G1156" s="54">
        <v>0</v>
      </c>
      <c r="H1156" s="54">
        <v>0</v>
      </c>
      <c r="I1156" s="54">
        <v>0</v>
      </c>
      <c r="J1156" s="54">
        <v>1</v>
      </c>
      <c r="K1156" s="54">
        <v>0</v>
      </c>
      <c r="L1156" s="54">
        <v>0</v>
      </c>
      <c r="M1156" s="54">
        <v>1</v>
      </c>
      <c r="N1156" s="54">
        <v>2</v>
      </c>
      <c r="O1156" s="54">
        <v>128</v>
      </c>
      <c r="P1156" s="54">
        <v>0</v>
      </c>
      <c r="Q1156" s="54">
        <v>0</v>
      </c>
      <c r="R1156" s="54">
        <v>0</v>
      </c>
      <c r="S1156" s="54">
        <v>132</v>
      </c>
    </row>
    <row r="1157" spans="1:19" x14ac:dyDescent="0.25">
      <c r="B1157" s="54" t="s">
        <v>3</v>
      </c>
      <c r="C1157" s="54">
        <v>0</v>
      </c>
      <c r="D1157" s="54">
        <v>0</v>
      </c>
      <c r="E1157" s="54">
        <v>0</v>
      </c>
      <c r="F1157" s="54">
        <v>0</v>
      </c>
      <c r="G1157" s="54">
        <v>0</v>
      </c>
      <c r="H1157" s="54">
        <v>1</v>
      </c>
      <c r="I1157" s="54">
        <v>1</v>
      </c>
      <c r="J1157" s="54">
        <v>1</v>
      </c>
      <c r="K1157" s="54">
        <v>1</v>
      </c>
      <c r="L1157" s="54">
        <v>1</v>
      </c>
      <c r="M1157" s="54">
        <v>0</v>
      </c>
      <c r="N1157" s="54">
        <v>5</v>
      </c>
      <c r="O1157" s="54">
        <v>124</v>
      </c>
      <c r="P1157" s="54">
        <v>0</v>
      </c>
      <c r="Q1157" s="54">
        <v>0</v>
      </c>
      <c r="R1157" s="54">
        <v>0</v>
      </c>
      <c r="S1157" s="54">
        <v>134</v>
      </c>
    </row>
    <row r="1158" spans="1:19" x14ac:dyDescent="0.25">
      <c r="B1158" s="54" t="s">
        <v>4</v>
      </c>
      <c r="C1158" s="54">
        <v>0</v>
      </c>
      <c r="D1158" s="54">
        <v>0</v>
      </c>
      <c r="E1158" s="54">
        <v>0</v>
      </c>
      <c r="F1158" s="54">
        <v>0</v>
      </c>
      <c r="G1158" s="54">
        <v>0</v>
      </c>
      <c r="H1158" s="54">
        <v>0</v>
      </c>
      <c r="I1158" s="54">
        <v>0</v>
      </c>
      <c r="J1158" s="54">
        <v>2</v>
      </c>
      <c r="K1158" s="54">
        <v>2</v>
      </c>
      <c r="L1158" s="54">
        <v>3</v>
      </c>
      <c r="M1158" s="54">
        <v>2</v>
      </c>
      <c r="N1158" s="54">
        <v>5</v>
      </c>
      <c r="O1158" s="54">
        <v>10</v>
      </c>
      <c r="P1158" s="54">
        <v>108</v>
      </c>
      <c r="Q1158" s="54">
        <v>0</v>
      </c>
      <c r="R1158" s="54">
        <v>0</v>
      </c>
      <c r="S1158" s="54">
        <v>132</v>
      </c>
    </row>
    <row r="1159" spans="1:19" x14ac:dyDescent="0.25">
      <c r="B1159" s="54" t="s">
        <v>5</v>
      </c>
      <c r="C1159" s="54">
        <v>0</v>
      </c>
      <c r="D1159" s="54">
        <v>0</v>
      </c>
      <c r="E1159" s="54">
        <v>0</v>
      </c>
      <c r="F1159" s="54">
        <v>0</v>
      </c>
      <c r="G1159" s="54">
        <v>1</v>
      </c>
      <c r="H1159" s="54">
        <v>0</v>
      </c>
      <c r="I1159" s="54">
        <v>0</v>
      </c>
      <c r="J1159" s="54">
        <v>3</v>
      </c>
      <c r="K1159" s="54">
        <v>0</v>
      </c>
      <c r="L1159" s="54">
        <v>5</v>
      </c>
      <c r="M1159" s="54">
        <v>9</v>
      </c>
      <c r="N1159" s="54">
        <v>15</v>
      </c>
      <c r="O1159" s="54">
        <v>15</v>
      </c>
      <c r="P1159" s="54">
        <v>86</v>
      </c>
      <c r="Q1159" s="54">
        <v>0</v>
      </c>
      <c r="R1159" s="54">
        <v>0</v>
      </c>
      <c r="S1159" s="54">
        <v>134</v>
      </c>
    </row>
    <row r="1160" spans="1:19" x14ac:dyDescent="0.25">
      <c r="B1160" s="54" t="s">
        <v>6</v>
      </c>
      <c r="C1160" s="54">
        <v>0</v>
      </c>
      <c r="D1160" s="54">
        <v>0</v>
      </c>
      <c r="E1160" s="54">
        <v>0</v>
      </c>
      <c r="F1160" s="54">
        <v>0</v>
      </c>
      <c r="G1160" s="54">
        <v>0</v>
      </c>
      <c r="H1160" s="54">
        <v>0</v>
      </c>
      <c r="I1160" s="54">
        <v>0</v>
      </c>
      <c r="J1160" s="54">
        <v>0</v>
      </c>
      <c r="K1160" s="54">
        <v>0</v>
      </c>
      <c r="L1160" s="54">
        <v>4</v>
      </c>
      <c r="M1160" s="54">
        <v>2</v>
      </c>
      <c r="N1160" s="54">
        <v>126</v>
      </c>
      <c r="O1160" s="54">
        <v>0</v>
      </c>
      <c r="P1160" s="54">
        <v>0</v>
      </c>
      <c r="Q1160" s="54">
        <v>0</v>
      </c>
      <c r="R1160" s="54">
        <v>0</v>
      </c>
      <c r="S1160" s="54">
        <v>132</v>
      </c>
    </row>
    <row r="1161" spans="1:19" x14ac:dyDescent="0.25">
      <c r="B1161" s="54" t="s">
        <v>7</v>
      </c>
      <c r="C1161" s="54">
        <v>0</v>
      </c>
      <c r="D1161" s="54">
        <v>0</v>
      </c>
      <c r="E1161" s="54">
        <v>0</v>
      </c>
      <c r="F1161" s="54">
        <v>0</v>
      </c>
      <c r="G1161" s="54">
        <v>0</v>
      </c>
      <c r="H1161" s="54">
        <v>0</v>
      </c>
      <c r="I1161" s="54">
        <v>0</v>
      </c>
      <c r="J1161" s="54">
        <v>1</v>
      </c>
      <c r="K1161" s="54">
        <v>1</v>
      </c>
      <c r="L1161" s="54">
        <v>5</v>
      </c>
      <c r="M1161" s="54">
        <v>127</v>
      </c>
      <c r="N1161" s="54">
        <v>0</v>
      </c>
      <c r="O1161" s="54">
        <v>0</v>
      </c>
      <c r="P1161" s="54">
        <v>0</v>
      </c>
      <c r="Q1161" s="54">
        <v>0</v>
      </c>
      <c r="R1161" s="54">
        <v>0</v>
      </c>
      <c r="S1161" s="54">
        <v>134</v>
      </c>
    </row>
    <row r="1162" spans="1:19" x14ac:dyDescent="0.25">
      <c r="B1162" s="54" t="s">
        <v>8</v>
      </c>
      <c r="C1162" s="54">
        <v>0</v>
      </c>
      <c r="D1162" s="54">
        <v>0</v>
      </c>
      <c r="E1162" s="54">
        <v>0</v>
      </c>
      <c r="F1162" s="54">
        <v>0</v>
      </c>
      <c r="G1162" s="54">
        <v>0</v>
      </c>
      <c r="H1162" s="54">
        <v>2</v>
      </c>
      <c r="I1162" s="54">
        <v>11</v>
      </c>
      <c r="J1162" s="54">
        <v>15</v>
      </c>
      <c r="K1162" s="54">
        <v>15</v>
      </c>
      <c r="L1162" s="54">
        <v>13</v>
      </c>
      <c r="M1162" s="54">
        <v>16</v>
      </c>
      <c r="N1162" s="54">
        <v>18</v>
      </c>
      <c r="O1162" s="54">
        <v>42</v>
      </c>
      <c r="P1162" s="54">
        <v>0</v>
      </c>
      <c r="Q1162" s="54">
        <v>0</v>
      </c>
      <c r="R1162" s="54">
        <v>0</v>
      </c>
      <c r="S1162" s="54">
        <v>132</v>
      </c>
    </row>
    <row r="1163" spans="1:19" x14ac:dyDescent="0.25">
      <c r="B1163" s="54" t="s">
        <v>9</v>
      </c>
      <c r="C1163" s="54">
        <v>0</v>
      </c>
      <c r="D1163" s="54">
        <v>0</v>
      </c>
      <c r="E1163" s="54">
        <v>0</v>
      </c>
      <c r="F1163" s="54">
        <v>0</v>
      </c>
      <c r="G1163" s="54">
        <v>0</v>
      </c>
      <c r="H1163" s="54">
        <v>0</v>
      </c>
      <c r="I1163" s="54">
        <v>0</v>
      </c>
      <c r="J1163" s="54">
        <v>0</v>
      </c>
      <c r="K1163" s="54">
        <v>0</v>
      </c>
      <c r="L1163" s="54">
        <v>0</v>
      </c>
      <c r="M1163" s="54">
        <v>0</v>
      </c>
      <c r="N1163" s="54">
        <v>1</v>
      </c>
      <c r="O1163" s="54">
        <v>133</v>
      </c>
      <c r="P1163" s="54">
        <v>0</v>
      </c>
      <c r="Q1163" s="54">
        <v>0</v>
      </c>
      <c r="R1163" s="54">
        <v>0</v>
      </c>
      <c r="S1163" s="54">
        <v>134</v>
      </c>
    </row>
    <row r="1164" spans="1:19" x14ac:dyDescent="0.25">
      <c r="B1164" s="54" t="s">
        <v>10</v>
      </c>
      <c r="C1164" s="54">
        <v>0</v>
      </c>
      <c r="D1164" s="54">
        <v>0</v>
      </c>
      <c r="E1164" s="54">
        <v>0</v>
      </c>
      <c r="F1164" s="54">
        <v>0</v>
      </c>
      <c r="G1164" s="54">
        <v>0</v>
      </c>
      <c r="H1164" s="54">
        <v>0</v>
      </c>
      <c r="I1164" s="54">
        <v>0</v>
      </c>
      <c r="J1164" s="54">
        <v>0</v>
      </c>
      <c r="K1164" s="54">
        <v>1</v>
      </c>
      <c r="L1164" s="54">
        <v>1</v>
      </c>
      <c r="M1164" s="54">
        <v>2</v>
      </c>
      <c r="N1164" s="54">
        <v>130</v>
      </c>
      <c r="O1164" s="54">
        <v>0</v>
      </c>
      <c r="P1164" s="54">
        <v>0</v>
      </c>
      <c r="Q1164" s="54">
        <v>0</v>
      </c>
      <c r="R1164" s="54">
        <v>0</v>
      </c>
      <c r="S1164" s="54">
        <v>134</v>
      </c>
    </row>
    <row r="1165" spans="1:19" x14ac:dyDescent="0.25">
      <c r="B1165" s="54" t="s">
        <v>11</v>
      </c>
      <c r="C1165" s="54">
        <v>0</v>
      </c>
      <c r="D1165" s="54">
        <v>0</v>
      </c>
      <c r="E1165" s="54">
        <v>0</v>
      </c>
      <c r="F1165" s="54">
        <v>0</v>
      </c>
      <c r="G1165" s="54">
        <v>0</v>
      </c>
      <c r="H1165" s="54">
        <v>2</v>
      </c>
      <c r="I1165" s="54">
        <v>0</v>
      </c>
      <c r="J1165" s="54">
        <v>1</v>
      </c>
      <c r="K1165" s="54">
        <v>1</v>
      </c>
      <c r="L1165" s="54">
        <v>1</v>
      </c>
      <c r="M1165" s="54">
        <v>8</v>
      </c>
      <c r="N1165" s="54">
        <v>121</v>
      </c>
      <c r="O1165" s="54">
        <v>0</v>
      </c>
      <c r="P1165" s="54">
        <v>0</v>
      </c>
      <c r="Q1165" s="54">
        <v>0</v>
      </c>
      <c r="R1165" s="54">
        <v>0</v>
      </c>
      <c r="S1165" s="54">
        <v>134</v>
      </c>
    </row>
    <row r="1166" spans="1:19" x14ac:dyDescent="0.25">
      <c r="B1166" s="54" t="s">
        <v>12</v>
      </c>
      <c r="C1166" s="54">
        <v>0</v>
      </c>
      <c r="D1166" s="54">
        <v>0</v>
      </c>
      <c r="E1166" s="54">
        <v>0</v>
      </c>
      <c r="F1166" s="54">
        <v>1</v>
      </c>
      <c r="G1166" s="54">
        <v>3</v>
      </c>
      <c r="H1166" s="54">
        <v>5</v>
      </c>
      <c r="I1166" s="54">
        <v>14</v>
      </c>
      <c r="J1166" s="54">
        <v>5</v>
      </c>
      <c r="K1166" s="54">
        <v>8</v>
      </c>
      <c r="L1166" s="54">
        <v>17</v>
      </c>
      <c r="M1166" s="54">
        <v>70</v>
      </c>
      <c r="N1166" s="54">
        <v>0</v>
      </c>
      <c r="O1166" s="54">
        <v>0</v>
      </c>
      <c r="P1166" s="54">
        <v>0</v>
      </c>
      <c r="Q1166" s="54">
        <v>0</v>
      </c>
      <c r="R1166" s="54">
        <v>0</v>
      </c>
      <c r="S1166" s="54">
        <v>123</v>
      </c>
    </row>
    <row r="1167" spans="1:19" x14ac:dyDescent="0.25">
      <c r="B1167" s="54" t="s">
        <v>13</v>
      </c>
      <c r="C1167" s="54">
        <v>0</v>
      </c>
      <c r="D1167" s="54">
        <v>0</v>
      </c>
      <c r="E1167" s="54">
        <v>0</v>
      </c>
      <c r="F1167" s="54">
        <v>0</v>
      </c>
      <c r="G1167" s="54">
        <v>1</v>
      </c>
      <c r="H1167" s="54">
        <v>0</v>
      </c>
      <c r="I1167" s="54">
        <v>0</v>
      </c>
      <c r="J1167" s="54">
        <v>9</v>
      </c>
      <c r="K1167" s="54">
        <v>18</v>
      </c>
      <c r="L1167" s="54">
        <v>14</v>
      </c>
      <c r="M1167" s="54">
        <v>26</v>
      </c>
      <c r="N1167" s="54">
        <v>21</v>
      </c>
      <c r="O1167" s="54">
        <v>25</v>
      </c>
      <c r="P1167" s="54">
        <v>12</v>
      </c>
      <c r="Q1167" s="54">
        <v>0</v>
      </c>
      <c r="R1167" s="54">
        <v>0</v>
      </c>
      <c r="S1167" s="54">
        <v>126</v>
      </c>
    </row>
    <row r="1168" spans="1:19" x14ac:dyDescent="0.25">
      <c r="B1168" s="54" t="s">
        <v>14</v>
      </c>
      <c r="C1168" s="54">
        <v>0</v>
      </c>
      <c r="D1168" s="54">
        <v>0</v>
      </c>
      <c r="E1168" s="54">
        <v>0</v>
      </c>
      <c r="F1168" s="54">
        <v>0</v>
      </c>
      <c r="G1168" s="54">
        <v>1</v>
      </c>
      <c r="H1168" s="54">
        <v>5</v>
      </c>
      <c r="I1168" s="54">
        <v>17</v>
      </c>
      <c r="J1168" s="54">
        <v>22</v>
      </c>
      <c r="K1168" s="54">
        <v>16</v>
      </c>
      <c r="L1168" s="54">
        <v>21</v>
      </c>
      <c r="M1168" s="54">
        <v>44</v>
      </c>
      <c r="N1168" s="54">
        <v>0</v>
      </c>
      <c r="O1168" s="54">
        <v>0</v>
      </c>
      <c r="P1168" s="54">
        <v>0</v>
      </c>
      <c r="Q1168" s="54">
        <v>0</v>
      </c>
      <c r="R1168" s="54">
        <v>0</v>
      </c>
      <c r="S1168" s="54">
        <v>126</v>
      </c>
    </row>
    <row r="1169" spans="1:54" x14ac:dyDescent="0.25">
      <c r="B1169" s="54" t="s">
        <v>15</v>
      </c>
      <c r="C1169" s="54">
        <v>0</v>
      </c>
      <c r="D1169" s="54">
        <v>0</v>
      </c>
      <c r="E1169" s="54">
        <v>0</v>
      </c>
      <c r="F1169" s="54">
        <v>0</v>
      </c>
      <c r="G1169" s="54">
        <v>0</v>
      </c>
      <c r="H1169" s="54">
        <v>2</v>
      </c>
      <c r="I1169" s="54">
        <v>23</v>
      </c>
      <c r="J1169" s="54">
        <v>18</v>
      </c>
      <c r="K1169" s="54">
        <v>10</v>
      </c>
      <c r="L1169" s="54">
        <v>16</v>
      </c>
      <c r="M1169" s="54">
        <v>25</v>
      </c>
      <c r="N1169" s="54">
        <v>23</v>
      </c>
      <c r="O1169" s="54">
        <v>0</v>
      </c>
      <c r="P1169" s="54">
        <v>0</v>
      </c>
      <c r="Q1169" s="54">
        <v>0</v>
      </c>
      <c r="R1169" s="54">
        <v>0</v>
      </c>
      <c r="S1169" s="54">
        <v>117</v>
      </c>
    </row>
    <row r="1170" spans="1:54" x14ac:dyDescent="0.25">
      <c r="B1170" s="54" t="s">
        <v>16</v>
      </c>
      <c r="C1170" s="54">
        <v>0</v>
      </c>
      <c r="D1170" s="54">
        <v>0</v>
      </c>
      <c r="E1170" s="54">
        <v>0</v>
      </c>
      <c r="F1170" s="54">
        <v>0</v>
      </c>
      <c r="G1170" s="54">
        <v>0</v>
      </c>
      <c r="H1170" s="54">
        <v>0</v>
      </c>
      <c r="I1170" s="54">
        <v>0</v>
      </c>
      <c r="J1170" s="54">
        <v>1</v>
      </c>
      <c r="K1170" s="54">
        <v>2</v>
      </c>
      <c r="L1170" s="54">
        <v>3</v>
      </c>
      <c r="M1170" s="54">
        <v>1</v>
      </c>
      <c r="N1170" s="54">
        <v>11</v>
      </c>
      <c r="O1170" s="54">
        <v>65</v>
      </c>
      <c r="P1170" s="54">
        <v>43</v>
      </c>
      <c r="Q1170" s="54">
        <v>7</v>
      </c>
      <c r="R1170" s="54">
        <v>0</v>
      </c>
      <c r="S1170" s="54">
        <v>133</v>
      </c>
    </row>
    <row r="1171" spans="1:54" x14ac:dyDescent="0.25">
      <c r="B1171" s="54" t="s">
        <v>17</v>
      </c>
      <c r="C1171" s="54">
        <v>0</v>
      </c>
      <c r="D1171" s="54">
        <v>0</v>
      </c>
      <c r="E1171" s="54">
        <v>86</v>
      </c>
      <c r="F1171" s="54">
        <v>0</v>
      </c>
      <c r="G1171" s="54">
        <v>15</v>
      </c>
      <c r="H1171" s="54">
        <v>13</v>
      </c>
      <c r="I1171" s="54">
        <v>6</v>
      </c>
      <c r="J1171" s="54">
        <v>6</v>
      </c>
      <c r="K1171" s="54">
        <v>4</v>
      </c>
      <c r="L1171" s="54">
        <v>3</v>
      </c>
      <c r="M1171" s="54">
        <v>0</v>
      </c>
      <c r="N1171" s="54">
        <v>1</v>
      </c>
      <c r="O1171" s="54">
        <v>0</v>
      </c>
      <c r="P1171" s="54">
        <v>0</v>
      </c>
      <c r="Q1171" s="54">
        <v>0</v>
      </c>
      <c r="R1171" s="54">
        <v>0</v>
      </c>
      <c r="S1171" s="54">
        <v>134</v>
      </c>
    </row>
    <row r="1172" spans="1:54" x14ac:dyDescent="0.25">
      <c r="B1172" s="54" t="s">
        <v>18</v>
      </c>
      <c r="C1172" s="54">
        <v>0</v>
      </c>
      <c r="D1172" s="54">
        <v>0</v>
      </c>
      <c r="E1172" s="54">
        <v>0</v>
      </c>
      <c r="F1172" s="54">
        <v>0</v>
      </c>
      <c r="G1172" s="54">
        <v>1</v>
      </c>
      <c r="H1172" s="54">
        <v>15</v>
      </c>
      <c r="I1172" s="54">
        <v>68</v>
      </c>
      <c r="J1172" s="54">
        <v>26</v>
      </c>
      <c r="K1172" s="54">
        <v>8</v>
      </c>
      <c r="L1172" s="54">
        <v>16</v>
      </c>
      <c r="M1172" s="54">
        <v>0</v>
      </c>
      <c r="N1172" s="54">
        <v>0</v>
      </c>
      <c r="O1172" s="54">
        <v>0</v>
      </c>
      <c r="P1172" s="54">
        <v>0</v>
      </c>
      <c r="Q1172" s="54">
        <v>0</v>
      </c>
      <c r="R1172" s="54">
        <v>0</v>
      </c>
      <c r="S1172" s="54">
        <v>134</v>
      </c>
    </row>
    <row r="1173" spans="1:54" x14ac:dyDescent="0.25">
      <c r="B1173" s="54" t="s">
        <v>19</v>
      </c>
      <c r="C1173" s="54">
        <v>0</v>
      </c>
      <c r="D1173" s="54">
        <v>0</v>
      </c>
      <c r="E1173" s="54">
        <v>1</v>
      </c>
      <c r="F1173" s="54">
        <v>1</v>
      </c>
      <c r="G1173" s="54">
        <v>20</v>
      </c>
      <c r="H1173" s="54">
        <v>62</v>
      </c>
      <c r="I1173" s="54">
        <v>30</v>
      </c>
      <c r="J1173" s="54">
        <v>6</v>
      </c>
      <c r="K1173" s="54">
        <v>5</v>
      </c>
      <c r="L1173" s="54">
        <v>1</v>
      </c>
      <c r="M1173" s="54">
        <v>7</v>
      </c>
      <c r="N1173" s="54">
        <v>0</v>
      </c>
      <c r="O1173" s="54">
        <v>1</v>
      </c>
      <c r="P1173" s="54">
        <v>0</v>
      </c>
      <c r="Q1173" s="54">
        <v>0</v>
      </c>
      <c r="R1173" s="54">
        <v>0</v>
      </c>
      <c r="S1173" s="54">
        <v>134</v>
      </c>
    </row>
    <row r="1174" spans="1:54" x14ac:dyDescent="0.25">
      <c r="B1174" s="54" t="s">
        <v>20</v>
      </c>
      <c r="C1174" s="54">
        <v>0</v>
      </c>
      <c r="D1174" s="54">
        <v>0</v>
      </c>
      <c r="E1174" s="54">
        <v>1</v>
      </c>
      <c r="F1174" s="54">
        <v>25</v>
      </c>
      <c r="G1174" s="54">
        <v>58</v>
      </c>
      <c r="H1174" s="54">
        <v>25</v>
      </c>
      <c r="I1174" s="54">
        <v>11</v>
      </c>
      <c r="J1174" s="54">
        <v>4</v>
      </c>
      <c r="K1174" s="54">
        <v>3</v>
      </c>
      <c r="L1174" s="54">
        <v>6</v>
      </c>
      <c r="M1174" s="54">
        <v>0</v>
      </c>
      <c r="N1174" s="54">
        <v>0</v>
      </c>
      <c r="O1174" s="54">
        <v>1</v>
      </c>
      <c r="P1174" s="54">
        <v>0</v>
      </c>
      <c r="Q1174" s="54">
        <v>0</v>
      </c>
      <c r="R1174" s="54">
        <v>0</v>
      </c>
      <c r="S1174" s="54">
        <v>134</v>
      </c>
    </row>
    <row r="1175" spans="1:54" x14ac:dyDescent="0.25">
      <c r="B1175" s="54" t="s">
        <v>21</v>
      </c>
      <c r="C1175" s="54">
        <v>0</v>
      </c>
      <c r="D1175" s="54">
        <v>0</v>
      </c>
      <c r="E1175" s="54">
        <v>1</v>
      </c>
      <c r="F1175" s="54">
        <v>0</v>
      </c>
      <c r="G1175" s="54">
        <v>2</v>
      </c>
      <c r="H1175" s="54">
        <v>21</v>
      </c>
      <c r="I1175" s="54">
        <v>44</v>
      </c>
      <c r="J1175" s="54">
        <v>48</v>
      </c>
      <c r="K1175" s="54">
        <v>11</v>
      </c>
      <c r="L1175" s="54">
        <v>2</v>
      </c>
      <c r="M1175" s="54">
        <v>5</v>
      </c>
      <c r="N1175" s="54">
        <v>0</v>
      </c>
      <c r="O1175" s="54">
        <v>0</v>
      </c>
      <c r="P1175" s="54">
        <v>0</v>
      </c>
      <c r="Q1175" s="54">
        <v>0</v>
      </c>
      <c r="R1175" s="54">
        <v>0</v>
      </c>
      <c r="S1175" s="54">
        <v>134</v>
      </c>
    </row>
    <row r="1176" spans="1:54" x14ac:dyDescent="0.25">
      <c r="B1176" s="54" t="s">
        <v>22</v>
      </c>
      <c r="C1176" s="54">
        <v>0</v>
      </c>
      <c r="D1176" s="54">
        <v>6</v>
      </c>
      <c r="E1176" s="54">
        <v>0</v>
      </c>
      <c r="F1176" s="54">
        <v>36</v>
      </c>
      <c r="G1176" s="54">
        <v>56</v>
      </c>
      <c r="H1176" s="54">
        <v>19</v>
      </c>
      <c r="I1176" s="54">
        <v>4</v>
      </c>
      <c r="J1176" s="54">
        <v>9</v>
      </c>
      <c r="K1176" s="54">
        <v>1</v>
      </c>
      <c r="L1176" s="54">
        <v>1</v>
      </c>
      <c r="M1176" s="54">
        <v>1</v>
      </c>
      <c r="N1176" s="54">
        <v>0</v>
      </c>
      <c r="O1176" s="54">
        <v>0</v>
      </c>
      <c r="P1176" s="54">
        <v>0</v>
      </c>
      <c r="Q1176" s="54">
        <v>0</v>
      </c>
      <c r="R1176" s="54">
        <v>0</v>
      </c>
      <c r="S1176" s="54">
        <v>133</v>
      </c>
    </row>
    <row r="1177" spans="1:54" x14ac:dyDescent="0.25">
      <c r="B1177" s="54" t="s">
        <v>90</v>
      </c>
      <c r="C1177" s="54">
        <v>0</v>
      </c>
      <c r="D1177" s="54">
        <v>0</v>
      </c>
      <c r="E1177" s="54">
        <v>0</v>
      </c>
      <c r="F1177" s="54">
        <v>0</v>
      </c>
      <c r="G1177" s="54">
        <v>0</v>
      </c>
      <c r="H1177" s="54">
        <v>20</v>
      </c>
      <c r="I1177" s="54">
        <v>0</v>
      </c>
      <c r="J1177" s="54">
        <v>45</v>
      </c>
      <c r="K1177" s="54">
        <v>47</v>
      </c>
      <c r="L1177" s="54">
        <v>16</v>
      </c>
      <c r="M1177" s="54">
        <v>2</v>
      </c>
      <c r="N1177" s="54">
        <v>1</v>
      </c>
      <c r="O1177" s="54">
        <v>0</v>
      </c>
      <c r="P1177" s="54">
        <v>0</v>
      </c>
      <c r="Q1177" s="54">
        <v>1</v>
      </c>
      <c r="R1177" s="54">
        <v>0</v>
      </c>
      <c r="S1177" s="54">
        <v>132</v>
      </c>
    </row>
    <row r="1178" spans="1:54" x14ac:dyDescent="0.25">
      <c r="B1178" s="54" t="s">
        <v>177</v>
      </c>
      <c r="C1178" s="54">
        <v>0</v>
      </c>
      <c r="D1178" s="54">
        <v>0</v>
      </c>
      <c r="E1178" s="54">
        <v>0</v>
      </c>
      <c r="F1178" s="54">
        <v>0</v>
      </c>
      <c r="G1178" s="54">
        <v>0</v>
      </c>
      <c r="H1178" s="54">
        <v>0</v>
      </c>
      <c r="I1178" s="54">
        <v>0</v>
      </c>
      <c r="J1178" s="54">
        <v>0</v>
      </c>
      <c r="K1178" s="54">
        <v>0</v>
      </c>
      <c r="L1178" s="54">
        <v>0</v>
      </c>
      <c r="M1178" s="54">
        <v>129</v>
      </c>
      <c r="N1178" s="54">
        <v>0</v>
      </c>
      <c r="O1178" s="54">
        <v>0</v>
      </c>
      <c r="P1178" s="54">
        <v>0</v>
      </c>
      <c r="Q1178" s="54">
        <v>0</v>
      </c>
      <c r="R1178" s="54">
        <v>0</v>
      </c>
      <c r="S1178" s="54">
        <v>129</v>
      </c>
    </row>
    <row r="1179" spans="1:54" x14ac:dyDescent="0.25">
      <c r="B1179" s="54" t="s">
        <v>96</v>
      </c>
      <c r="C1179" s="54">
        <v>0</v>
      </c>
      <c r="D1179" s="54">
        <v>0</v>
      </c>
      <c r="E1179" s="54">
        <v>0</v>
      </c>
      <c r="F1179" s="54">
        <v>0</v>
      </c>
      <c r="G1179" s="54">
        <v>0</v>
      </c>
      <c r="H1179" s="54">
        <v>4</v>
      </c>
      <c r="I1179" s="54">
        <v>20</v>
      </c>
      <c r="J1179" s="54">
        <v>18</v>
      </c>
      <c r="K1179" s="54">
        <v>9</v>
      </c>
      <c r="L1179" s="54">
        <v>21</v>
      </c>
      <c r="M1179" s="54">
        <v>19</v>
      </c>
      <c r="N1179" s="54">
        <v>16</v>
      </c>
      <c r="O1179" s="54">
        <v>25</v>
      </c>
      <c r="P1179" s="54">
        <v>0</v>
      </c>
      <c r="Q1179" s="54">
        <v>0</v>
      </c>
      <c r="R1179" s="54">
        <v>0</v>
      </c>
      <c r="S1179" s="54">
        <v>132</v>
      </c>
    </row>
    <row r="1180" spans="1:54" s="54" customFormat="1" x14ac:dyDescent="0.25">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row>
    <row r="1181" spans="1:54" x14ac:dyDescent="0.25">
      <c r="A1181" t="s">
        <v>155</v>
      </c>
    </row>
    <row r="1182" spans="1:54" x14ac:dyDescent="0.25">
      <c r="B1182" s="54" t="s">
        <v>0</v>
      </c>
      <c r="C1182" s="54">
        <v>1.5625E-2</v>
      </c>
      <c r="D1182" s="54">
        <v>3.125E-2</v>
      </c>
      <c r="E1182" s="54">
        <v>6.25E-2</v>
      </c>
      <c r="F1182" s="54">
        <v>0.125</v>
      </c>
      <c r="G1182" s="54">
        <v>0.25</v>
      </c>
      <c r="H1182" s="54">
        <v>0.5</v>
      </c>
      <c r="I1182" s="54">
        <v>1</v>
      </c>
      <c r="J1182" s="54">
        <v>2</v>
      </c>
      <c r="K1182" s="54">
        <v>4</v>
      </c>
      <c r="L1182" s="54">
        <v>8</v>
      </c>
      <c r="M1182" s="54">
        <v>16</v>
      </c>
      <c r="N1182" s="54">
        <v>32</v>
      </c>
      <c r="O1182" s="54">
        <v>64</v>
      </c>
      <c r="P1182" s="54">
        <v>128</v>
      </c>
      <c r="Q1182" s="54">
        <v>256</v>
      </c>
      <c r="R1182" s="54">
        <v>512</v>
      </c>
      <c r="S1182" s="54" t="s">
        <v>1</v>
      </c>
    </row>
    <row r="1183" spans="1:54" x14ac:dyDescent="0.25">
      <c r="B1183" s="54" t="s">
        <v>9</v>
      </c>
      <c r="C1183" s="54">
        <v>0</v>
      </c>
      <c r="D1183" s="54">
        <v>18</v>
      </c>
      <c r="E1183" s="54">
        <v>8</v>
      </c>
      <c r="F1183" s="54">
        <v>291</v>
      </c>
      <c r="G1183" s="54">
        <v>0</v>
      </c>
      <c r="H1183" s="54">
        <v>11</v>
      </c>
      <c r="I1183" s="54">
        <v>5</v>
      </c>
      <c r="J1183" s="54">
        <v>6</v>
      </c>
      <c r="K1183" s="54">
        <v>3</v>
      </c>
      <c r="L1183" s="54">
        <v>0</v>
      </c>
      <c r="M1183" s="54">
        <v>0</v>
      </c>
      <c r="N1183" s="54">
        <v>0</v>
      </c>
      <c r="O1183" s="54">
        <v>0</v>
      </c>
      <c r="P1183" s="54">
        <v>0</v>
      </c>
      <c r="Q1183" s="54">
        <v>0</v>
      </c>
      <c r="R1183" s="54">
        <v>0</v>
      </c>
      <c r="S1183" s="54">
        <v>342</v>
      </c>
    </row>
    <row r="1184" spans="1:54" x14ac:dyDescent="0.25">
      <c r="B1184" s="54" t="s">
        <v>20</v>
      </c>
      <c r="C1184" s="54">
        <v>0</v>
      </c>
      <c r="D1184" s="54">
        <v>33</v>
      </c>
      <c r="E1184" s="54">
        <v>30</v>
      </c>
      <c r="F1184" s="54">
        <v>134</v>
      </c>
      <c r="G1184" s="54">
        <v>130</v>
      </c>
      <c r="H1184" s="54">
        <v>12</v>
      </c>
      <c r="I1184" s="54">
        <v>2</v>
      </c>
      <c r="J1184" s="54">
        <v>0</v>
      </c>
      <c r="K1184" s="54">
        <v>3</v>
      </c>
      <c r="L1184" s="54">
        <v>0</v>
      </c>
      <c r="M1184" s="54">
        <v>0</v>
      </c>
      <c r="N1184" s="54">
        <v>0</v>
      </c>
      <c r="O1184" s="54">
        <v>0</v>
      </c>
      <c r="P1184" s="54">
        <v>0</v>
      </c>
      <c r="Q1184" s="54">
        <v>0</v>
      </c>
      <c r="R1184" s="54">
        <v>0</v>
      </c>
      <c r="S1184" s="54">
        <v>344</v>
      </c>
    </row>
    <row r="1185" spans="1:54" x14ac:dyDescent="0.25">
      <c r="B1185" s="54" t="s">
        <v>24</v>
      </c>
      <c r="C1185" s="54">
        <v>0</v>
      </c>
      <c r="D1185" s="54">
        <v>56</v>
      </c>
      <c r="E1185" s="54">
        <v>171</v>
      </c>
      <c r="F1185" s="54">
        <v>48</v>
      </c>
      <c r="G1185" s="54">
        <v>9</v>
      </c>
      <c r="H1185" s="54">
        <v>5</v>
      </c>
      <c r="I1185" s="54">
        <v>3</v>
      </c>
      <c r="J1185" s="54">
        <v>2</v>
      </c>
      <c r="K1185" s="54">
        <v>1</v>
      </c>
      <c r="L1185" s="54">
        <v>45</v>
      </c>
      <c r="M1185" s="54">
        <v>0</v>
      </c>
      <c r="N1185" s="54">
        <v>0</v>
      </c>
      <c r="O1185" s="54">
        <v>0</v>
      </c>
      <c r="P1185" s="54">
        <v>0</v>
      </c>
      <c r="Q1185" s="54">
        <v>0</v>
      </c>
      <c r="R1185" s="54">
        <v>3</v>
      </c>
      <c r="S1185" s="54">
        <v>343</v>
      </c>
    </row>
    <row r="1186" spans="1:54" x14ac:dyDescent="0.25">
      <c r="B1186" s="54" t="s">
        <v>26</v>
      </c>
      <c r="C1186" s="54">
        <v>0</v>
      </c>
      <c r="D1186" s="54">
        <v>312</v>
      </c>
      <c r="E1186" s="54">
        <v>21</v>
      </c>
      <c r="F1186" s="54">
        <v>3</v>
      </c>
      <c r="G1186" s="54">
        <v>6</v>
      </c>
      <c r="H1186" s="54">
        <v>0</v>
      </c>
      <c r="I1186" s="54">
        <v>0</v>
      </c>
      <c r="J1186" s="54">
        <v>1</v>
      </c>
      <c r="K1186" s="54">
        <v>0</v>
      </c>
      <c r="L1186" s="54">
        <v>0</v>
      </c>
      <c r="M1186" s="54">
        <v>0</v>
      </c>
      <c r="N1186" s="54">
        <v>0</v>
      </c>
      <c r="O1186" s="54">
        <v>0</v>
      </c>
      <c r="P1186" s="54">
        <v>0</v>
      </c>
      <c r="Q1186" s="54">
        <v>0</v>
      </c>
      <c r="R1186" s="54">
        <v>0</v>
      </c>
      <c r="S1186" s="54">
        <v>343</v>
      </c>
    </row>
    <row r="1187" spans="1:54" x14ac:dyDescent="0.25">
      <c r="B1187" s="54" t="s">
        <v>35</v>
      </c>
      <c r="C1187" s="54">
        <v>0</v>
      </c>
      <c r="D1187" s="54">
        <v>1</v>
      </c>
      <c r="E1187" s="54">
        <v>223</v>
      </c>
      <c r="F1187" s="54">
        <v>11</v>
      </c>
      <c r="G1187" s="54">
        <v>20</v>
      </c>
      <c r="H1187" s="54">
        <v>3</v>
      </c>
      <c r="I1187" s="54">
        <v>7</v>
      </c>
      <c r="J1187" s="54">
        <v>3</v>
      </c>
      <c r="K1187" s="54">
        <v>14</v>
      </c>
      <c r="L1187" s="54">
        <v>6</v>
      </c>
      <c r="M1187" s="54">
        <v>5</v>
      </c>
      <c r="N1187" s="54">
        <v>46</v>
      </c>
      <c r="O1187" s="54">
        <v>0</v>
      </c>
      <c r="P1187" s="54">
        <v>1</v>
      </c>
      <c r="Q1187" s="54">
        <v>0</v>
      </c>
      <c r="R1187" s="54">
        <v>3</v>
      </c>
      <c r="S1187" s="54">
        <v>343</v>
      </c>
    </row>
    <row r="1188" spans="1:54" s="45" customFormat="1" x14ac:dyDescent="0.25">
      <c r="AC1188" s="46"/>
      <c r="AD1188" s="46"/>
      <c r="AE1188" s="46"/>
      <c r="AF1188" s="46"/>
      <c r="AG1188" s="46"/>
      <c r="AH1188" s="46"/>
      <c r="AI1188" s="46"/>
      <c r="AJ1188" s="46"/>
      <c r="AK1188" s="46"/>
      <c r="AL1188" s="46"/>
      <c r="AM1188" s="46"/>
      <c r="AN1188" s="46"/>
      <c r="AO1188" s="46"/>
      <c r="AP1188" s="46"/>
      <c r="AQ1188" s="46"/>
      <c r="AR1188" s="46"/>
      <c r="AS1188" s="46"/>
      <c r="AT1188" s="46"/>
      <c r="AU1188" s="46"/>
      <c r="AV1188" s="46"/>
      <c r="AW1188" s="46"/>
      <c r="AX1188" s="46"/>
      <c r="AY1188" s="46"/>
      <c r="AZ1188" s="46"/>
      <c r="BA1188" s="46"/>
      <c r="BB1188" s="46"/>
    </row>
    <row r="1189" spans="1:54" x14ac:dyDescent="0.25">
      <c r="A1189" t="s">
        <v>156</v>
      </c>
    </row>
    <row r="1190" spans="1:54" x14ac:dyDescent="0.25">
      <c r="B1190" s="54" t="s">
        <v>0</v>
      </c>
      <c r="C1190" s="54">
        <v>1.5625E-2</v>
      </c>
      <c r="D1190" s="54">
        <v>3.125E-2</v>
      </c>
      <c r="E1190" s="54">
        <v>6.25E-2</v>
      </c>
      <c r="F1190" s="54">
        <v>0.125</v>
      </c>
      <c r="G1190" s="54">
        <v>0.25</v>
      </c>
      <c r="H1190" s="54">
        <v>0.5</v>
      </c>
      <c r="I1190" s="54">
        <v>1</v>
      </c>
      <c r="J1190" s="54">
        <v>2</v>
      </c>
      <c r="K1190" s="54">
        <v>4</v>
      </c>
      <c r="L1190" s="54">
        <v>8</v>
      </c>
      <c r="M1190" s="54">
        <v>16</v>
      </c>
      <c r="N1190" s="54">
        <v>32</v>
      </c>
      <c r="O1190" s="54">
        <v>64</v>
      </c>
      <c r="P1190" s="54">
        <v>128</v>
      </c>
      <c r="Q1190" s="54">
        <v>256</v>
      </c>
      <c r="R1190" s="54">
        <v>512</v>
      </c>
      <c r="S1190" s="54" t="s">
        <v>1</v>
      </c>
    </row>
    <row r="1191" spans="1:54" x14ac:dyDescent="0.25">
      <c r="B1191" s="54" t="s">
        <v>9</v>
      </c>
      <c r="C1191" s="54">
        <v>0</v>
      </c>
      <c r="D1191" s="54">
        <v>5</v>
      </c>
      <c r="E1191" s="54">
        <v>5</v>
      </c>
      <c r="F1191" s="54">
        <v>22</v>
      </c>
      <c r="G1191" s="54">
        <v>30</v>
      </c>
      <c r="H1191" s="54">
        <v>9</v>
      </c>
      <c r="I1191" s="54">
        <v>1</v>
      </c>
      <c r="J1191" s="54">
        <v>0</v>
      </c>
      <c r="K1191" s="54">
        <v>1</v>
      </c>
      <c r="L1191" s="54">
        <v>0</v>
      </c>
      <c r="M1191" s="54">
        <v>0</v>
      </c>
      <c r="N1191" s="54">
        <v>0</v>
      </c>
      <c r="O1191" s="54">
        <v>0</v>
      </c>
      <c r="P1191" s="54">
        <v>0</v>
      </c>
      <c r="Q1191" s="54">
        <v>0</v>
      </c>
      <c r="R1191" s="54">
        <v>0</v>
      </c>
      <c r="S1191" s="54">
        <v>73</v>
      </c>
    </row>
    <row r="1192" spans="1:54" x14ac:dyDescent="0.25">
      <c r="B1192" s="54" t="s">
        <v>20</v>
      </c>
      <c r="C1192" s="54">
        <v>0</v>
      </c>
      <c r="D1192" s="54">
        <v>5</v>
      </c>
      <c r="E1192" s="54">
        <v>18</v>
      </c>
      <c r="F1192" s="54">
        <v>31</v>
      </c>
      <c r="G1192" s="54">
        <v>17</v>
      </c>
      <c r="H1192" s="54">
        <v>1</v>
      </c>
      <c r="I1192" s="54">
        <v>0</v>
      </c>
      <c r="J1192" s="54">
        <v>1</v>
      </c>
      <c r="K1192" s="54">
        <v>0</v>
      </c>
      <c r="L1192" s="54">
        <v>0</v>
      </c>
      <c r="M1192" s="54">
        <v>0</v>
      </c>
      <c r="N1192" s="54">
        <v>0</v>
      </c>
      <c r="O1192" s="54">
        <v>0</v>
      </c>
      <c r="P1192" s="54">
        <v>0</v>
      </c>
      <c r="Q1192" s="54">
        <v>0</v>
      </c>
      <c r="R1192" s="54">
        <v>0</v>
      </c>
      <c r="S1192" s="54">
        <v>73</v>
      </c>
    </row>
    <row r="1193" spans="1:54" x14ac:dyDescent="0.25">
      <c r="B1193" s="54" t="s">
        <v>24</v>
      </c>
      <c r="C1193" s="54">
        <v>0</v>
      </c>
      <c r="D1193" s="54">
        <v>19</v>
      </c>
      <c r="E1193" s="54">
        <v>28</v>
      </c>
      <c r="F1193" s="54">
        <v>19</v>
      </c>
      <c r="G1193" s="54">
        <v>2</v>
      </c>
      <c r="H1193" s="54">
        <v>0</v>
      </c>
      <c r="I1193" s="54">
        <v>0</v>
      </c>
      <c r="J1193" s="54">
        <v>0</v>
      </c>
      <c r="K1193" s="54">
        <v>0</v>
      </c>
      <c r="L1193" s="54">
        <v>0</v>
      </c>
      <c r="M1193" s="54">
        <v>0</v>
      </c>
      <c r="N1193" s="54">
        <v>0</v>
      </c>
      <c r="O1193" s="54">
        <v>0</v>
      </c>
      <c r="P1193" s="54">
        <v>1</v>
      </c>
      <c r="Q1193" s="54">
        <v>0</v>
      </c>
      <c r="R1193" s="54">
        <v>5</v>
      </c>
      <c r="S1193" s="54">
        <v>74</v>
      </c>
    </row>
    <row r="1194" spans="1:54" x14ac:dyDescent="0.25">
      <c r="B1194" s="54" t="s">
        <v>26</v>
      </c>
      <c r="C1194" s="54">
        <v>0</v>
      </c>
      <c r="D1194" s="54">
        <v>54</v>
      </c>
      <c r="E1194" s="54">
        <v>15</v>
      </c>
      <c r="F1194" s="54">
        <v>2</v>
      </c>
      <c r="G1194" s="54">
        <v>0</v>
      </c>
      <c r="H1194" s="54">
        <v>1</v>
      </c>
      <c r="I1194" s="54">
        <v>0</v>
      </c>
      <c r="J1194" s="54">
        <v>0</v>
      </c>
      <c r="K1194" s="54">
        <v>0</v>
      </c>
      <c r="L1194" s="54">
        <v>0</v>
      </c>
      <c r="M1194" s="54">
        <v>0</v>
      </c>
      <c r="N1194" s="54">
        <v>0</v>
      </c>
      <c r="O1194" s="54">
        <v>0</v>
      </c>
      <c r="P1194" s="54">
        <v>0</v>
      </c>
      <c r="Q1194" s="54">
        <v>0</v>
      </c>
      <c r="R1194" s="54">
        <v>0</v>
      </c>
      <c r="S1194" s="54">
        <v>72</v>
      </c>
    </row>
    <row r="1195" spans="1:54" x14ac:dyDescent="0.25">
      <c r="B1195" s="54" t="s">
        <v>45</v>
      </c>
      <c r="C1195" s="54">
        <v>0</v>
      </c>
      <c r="D1195" s="54">
        <v>23</v>
      </c>
      <c r="E1195" s="54">
        <v>16</v>
      </c>
      <c r="F1195" s="54">
        <v>15</v>
      </c>
      <c r="G1195" s="54">
        <v>2</v>
      </c>
      <c r="H1195" s="54">
        <v>3</v>
      </c>
      <c r="I1195" s="54">
        <v>0</v>
      </c>
      <c r="J1195" s="54">
        <v>2</v>
      </c>
      <c r="K1195" s="54">
        <v>3</v>
      </c>
      <c r="L1195" s="54">
        <v>0</v>
      </c>
      <c r="M1195" s="54">
        <v>0</v>
      </c>
      <c r="N1195" s="54">
        <v>0</v>
      </c>
      <c r="O1195" s="54">
        <v>1</v>
      </c>
      <c r="P1195" s="54">
        <v>0</v>
      </c>
      <c r="Q1195" s="54">
        <v>0</v>
      </c>
      <c r="R1195" s="54">
        <v>6</v>
      </c>
      <c r="S1195" s="54">
        <v>71</v>
      </c>
    </row>
    <row r="1197" spans="1:54" x14ac:dyDescent="0.25">
      <c r="A1197" t="s">
        <v>157</v>
      </c>
    </row>
    <row r="1198" spans="1:54" x14ac:dyDescent="0.25">
      <c r="B1198" s="54" t="s">
        <v>0</v>
      </c>
      <c r="C1198" s="54">
        <v>1.5625E-2</v>
      </c>
      <c r="D1198" s="54">
        <v>3.125E-2</v>
      </c>
      <c r="E1198" s="54">
        <v>6.25E-2</v>
      </c>
      <c r="F1198" s="54">
        <v>0.125</v>
      </c>
      <c r="G1198" s="54">
        <v>0.25</v>
      </c>
      <c r="H1198" s="54">
        <v>0.5</v>
      </c>
      <c r="I1198" s="54">
        <v>1</v>
      </c>
      <c r="J1198" s="54">
        <v>2</v>
      </c>
      <c r="K1198" s="54">
        <v>4</v>
      </c>
      <c r="L1198" s="54">
        <v>8</v>
      </c>
      <c r="M1198" s="54">
        <v>16</v>
      </c>
      <c r="N1198" s="54">
        <v>32</v>
      </c>
      <c r="O1198" s="54">
        <v>64</v>
      </c>
      <c r="P1198" s="54">
        <v>128</v>
      </c>
      <c r="Q1198" s="54">
        <v>256</v>
      </c>
      <c r="R1198" s="54">
        <v>512</v>
      </c>
      <c r="S1198" s="54" t="s">
        <v>1</v>
      </c>
    </row>
    <row r="1199" spans="1:54" x14ac:dyDescent="0.25">
      <c r="B1199" s="54" t="s">
        <v>9</v>
      </c>
      <c r="C1199" s="54">
        <v>0</v>
      </c>
      <c r="D1199" s="54">
        <v>8</v>
      </c>
      <c r="E1199" s="54">
        <v>6</v>
      </c>
      <c r="F1199" s="54">
        <v>12</v>
      </c>
      <c r="G1199" s="54">
        <v>13</v>
      </c>
      <c r="H1199" s="54">
        <v>24</v>
      </c>
      <c r="I1199" s="54">
        <v>1</v>
      </c>
      <c r="J1199" s="54">
        <v>0</v>
      </c>
      <c r="K1199" s="54">
        <v>0</v>
      </c>
      <c r="L1199" s="54">
        <v>0</v>
      </c>
      <c r="M1199" s="54">
        <v>0</v>
      </c>
      <c r="N1199" s="54">
        <v>0</v>
      </c>
      <c r="O1199" s="54">
        <v>0</v>
      </c>
      <c r="P1199" s="54">
        <v>0</v>
      </c>
      <c r="Q1199" s="54">
        <v>0</v>
      </c>
      <c r="R1199" s="54">
        <v>0</v>
      </c>
      <c r="S1199" s="54">
        <v>64</v>
      </c>
    </row>
    <row r="1200" spans="1:54" x14ac:dyDescent="0.25">
      <c r="B1200" s="54" t="s">
        <v>20</v>
      </c>
      <c r="C1200" s="54">
        <v>0</v>
      </c>
      <c r="D1200" s="54">
        <v>12</v>
      </c>
      <c r="E1200" s="54">
        <v>15</v>
      </c>
      <c r="F1200" s="54">
        <v>27</v>
      </c>
      <c r="G1200" s="54">
        <v>9</v>
      </c>
      <c r="H1200" s="54">
        <v>0</v>
      </c>
      <c r="I1200" s="54">
        <v>0</v>
      </c>
      <c r="J1200" s="54">
        <v>0</v>
      </c>
      <c r="K1200" s="54">
        <v>0</v>
      </c>
      <c r="L1200" s="54">
        <v>0</v>
      </c>
      <c r="M1200" s="54">
        <v>0</v>
      </c>
      <c r="N1200" s="54">
        <v>0</v>
      </c>
      <c r="O1200" s="54">
        <v>1</v>
      </c>
      <c r="P1200" s="54">
        <v>0</v>
      </c>
      <c r="Q1200" s="54">
        <v>0</v>
      </c>
      <c r="R1200" s="54">
        <v>0</v>
      </c>
      <c r="S1200" s="54">
        <v>64</v>
      </c>
    </row>
    <row r="1201" spans="1:19" x14ac:dyDescent="0.25">
      <c r="B1201" s="54" t="s">
        <v>24</v>
      </c>
      <c r="C1201" s="54">
        <v>0</v>
      </c>
      <c r="D1201" s="54">
        <v>11</v>
      </c>
      <c r="E1201" s="54">
        <v>24</v>
      </c>
      <c r="F1201" s="54">
        <v>16</v>
      </c>
      <c r="G1201" s="54">
        <v>7</v>
      </c>
      <c r="H1201" s="54">
        <v>3</v>
      </c>
      <c r="I1201" s="54">
        <v>2</v>
      </c>
      <c r="J1201" s="54">
        <v>0</v>
      </c>
      <c r="K1201" s="54">
        <v>1</v>
      </c>
      <c r="L1201" s="54">
        <v>1</v>
      </c>
      <c r="M1201" s="54">
        <v>0</v>
      </c>
      <c r="N1201" s="54">
        <v>0</v>
      </c>
      <c r="O1201" s="54">
        <v>1</v>
      </c>
      <c r="P1201" s="54">
        <v>0</v>
      </c>
      <c r="Q1201" s="54">
        <v>0</v>
      </c>
      <c r="R1201" s="54">
        <v>1</v>
      </c>
      <c r="S1201" s="54">
        <v>67</v>
      </c>
    </row>
    <row r="1202" spans="1:19" x14ac:dyDescent="0.25">
      <c r="B1202" s="54" t="s">
        <v>26</v>
      </c>
      <c r="C1202" s="54">
        <v>0</v>
      </c>
      <c r="D1202" s="54">
        <v>33</v>
      </c>
      <c r="E1202" s="54">
        <v>24</v>
      </c>
      <c r="F1202" s="54">
        <v>8</v>
      </c>
      <c r="G1202" s="54">
        <v>1</v>
      </c>
      <c r="H1202" s="54">
        <v>1</v>
      </c>
      <c r="I1202" s="54">
        <v>0</v>
      </c>
      <c r="J1202" s="54">
        <v>0</v>
      </c>
      <c r="K1202" s="54">
        <v>0</v>
      </c>
      <c r="L1202" s="54">
        <v>0</v>
      </c>
      <c r="M1202" s="54">
        <v>0</v>
      </c>
      <c r="N1202" s="54">
        <v>0</v>
      </c>
      <c r="O1202" s="54">
        <v>0</v>
      </c>
      <c r="P1202" s="54">
        <v>0</v>
      </c>
      <c r="Q1202" s="54">
        <v>0</v>
      </c>
      <c r="R1202" s="54">
        <v>0</v>
      </c>
      <c r="S1202" s="54">
        <v>67</v>
      </c>
    </row>
    <row r="1203" spans="1:19" x14ac:dyDescent="0.25">
      <c r="B1203" s="54" t="s">
        <v>45</v>
      </c>
      <c r="C1203" s="54">
        <v>0</v>
      </c>
      <c r="D1203" s="54">
        <v>15</v>
      </c>
      <c r="E1203" s="54">
        <v>21</v>
      </c>
      <c r="F1203" s="54">
        <v>16</v>
      </c>
      <c r="G1203" s="54">
        <v>4</v>
      </c>
      <c r="H1203" s="54">
        <v>2</v>
      </c>
      <c r="I1203" s="54">
        <v>1</v>
      </c>
      <c r="J1203" s="54">
        <v>0</v>
      </c>
      <c r="K1203" s="54">
        <v>1</v>
      </c>
      <c r="L1203" s="54">
        <v>1</v>
      </c>
      <c r="M1203" s="54">
        <v>0</v>
      </c>
      <c r="N1203" s="54">
        <v>0</v>
      </c>
      <c r="O1203" s="54">
        <v>0</v>
      </c>
      <c r="P1203" s="54">
        <v>0</v>
      </c>
      <c r="Q1203" s="54">
        <v>0</v>
      </c>
      <c r="R1203" s="54">
        <v>3</v>
      </c>
      <c r="S1203" s="54">
        <v>64</v>
      </c>
    </row>
    <row r="1205" spans="1:19" x14ac:dyDescent="0.25">
      <c r="A1205" t="s">
        <v>179</v>
      </c>
    </row>
    <row r="1206" spans="1:19" x14ac:dyDescent="0.25">
      <c r="B1206" s="54" t="s">
        <v>0</v>
      </c>
      <c r="C1206" s="54">
        <v>1.5625E-2</v>
      </c>
      <c r="D1206" s="54">
        <v>3.125E-2</v>
      </c>
      <c r="E1206" s="54">
        <v>6.25E-2</v>
      </c>
      <c r="F1206" s="54">
        <v>0.125</v>
      </c>
      <c r="G1206" s="54">
        <v>0.25</v>
      </c>
      <c r="H1206" s="54">
        <v>0.5</v>
      </c>
      <c r="I1206" s="54">
        <v>1</v>
      </c>
      <c r="J1206" s="54">
        <v>2</v>
      </c>
      <c r="K1206" s="54">
        <v>4</v>
      </c>
      <c r="L1206" s="54">
        <v>8</v>
      </c>
      <c r="M1206" s="54">
        <v>16</v>
      </c>
      <c r="N1206" s="54">
        <v>32</v>
      </c>
      <c r="O1206" s="54">
        <v>64</v>
      </c>
      <c r="P1206" s="54">
        <v>128</v>
      </c>
      <c r="Q1206" s="54">
        <v>256</v>
      </c>
      <c r="R1206" s="54">
        <v>512</v>
      </c>
      <c r="S1206" s="54" t="s">
        <v>1</v>
      </c>
    </row>
    <row r="1207" spans="1:19" x14ac:dyDescent="0.25">
      <c r="B1207" s="54" t="s">
        <v>9</v>
      </c>
      <c r="C1207" s="54">
        <v>0</v>
      </c>
      <c r="D1207" s="54">
        <v>177</v>
      </c>
      <c r="E1207" s="54">
        <v>2</v>
      </c>
      <c r="F1207" s="54">
        <v>3</v>
      </c>
      <c r="G1207" s="54">
        <v>0</v>
      </c>
      <c r="H1207" s="54">
        <v>0</v>
      </c>
      <c r="I1207" s="54">
        <v>0</v>
      </c>
      <c r="J1207" s="54">
        <v>0</v>
      </c>
      <c r="K1207" s="54">
        <v>0</v>
      </c>
      <c r="L1207" s="54">
        <v>0</v>
      </c>
      <c r="M1207" s="54">
        <v>0</v>
      </c>
      <c r="N1207" s="54">
        <v>0</v>
      </c>
      <c r="O1207" s="54">
        <v>0</v>
      </c>
      <c r="P1207" s="54">
        <v>0</v>
      </c>
      <c r="Q1207" s="54">
        <v>0</v>
      </c>
      <c r="R1207" s="54">
        <v>0</v>
      </c>
      <c r="S1207" s="54">
        <v>182</v>
      </c>
    </row>
    <row r="1208" spans="1:19" x14ac:dyDescent="0.25">
      <c r="B1208" s="54" t="s">
        <v>20</v>
      </c>
      <c r="C1208" s="54">
        <v>0</v>
      </c>
      <c r="D1208" s="54">
        <v>4</v>
      </c>
      <c r="E1208" s="54">
        <v>33</v>
      </c>
      <c r="F1208" s="54">
        <v>83</v>
      </c>
      <c r="G1208" s="54">
        <v>60</v>
      </c>
      <c r="H1208" s="54">
        <v>2</v>
      </c>
      <c r="I1208" s="54">
        <v>0</v>
      </c>
      <c r="J1208" s="54">
        <v>0</v>
      </c>
      <c r="K1208" s="54">
        <v>0</v>
      </c>
      <c r="L1208" s="54">
        <v>0</v>
      </c>
      <c r="M1208" s="54">
        <v>0</v>
      </c>
      <c r="N1208" s="54">
        <v>0</v>
      </c>
      <c r="O1208" s="54">
        <v>0</v>
      </c>
      <c r="P1208" s="54">
        <v>0</v>
      </c>
      <c r="Q1208" s="54">
        <v>0</v>
      </c>
      <c r="R1208" s="54">
        <v>0</v>
      </c>
      <c r="S1208" s="54">
        <v>182</v>
      </c>
    </row>
    <row r="1209" spans="1:19" x14ac:dyDescent="0.25">
      <c r="B1209" s="54" t="s">
        <v>24</v>
      </c>
      <c r="C1209" s="54">
        <v>0</v>
      </c>
      <c r="D1209" s="54">
        <v>15</v>
      </c>
      <c r="E1209" s="54">
        <v>40</v>
      </c>
      <c r="F1209" s="54">
        <v>82</v>
      </c>
      <c r="G1209" s="54">
        <v>29</v>
      </c>
      <c r="H1209" s="54">
        <v>1</v>
      </c>
      <c r="I1209" s="54">
        <v>0</v>
      </c>
      <c r="J1209" s="54">
        <v>0</v>
      </c>
      <c r="K1209" s="54">
        <v>0</v>
      </c>
      <c r="L1209" s="54">
        <v>0</v>
      </c>
      <c r="M1209" s="54">
        <v>0</v>
      </c>
      <c r="N1209" s="54">
        <v>1</v>
      </c>
      <c r="O1209" s="54">
        <v>1</v>
      </c>
      <c r="P1209" s="54">
        <v>0</v>
      </c>
      <c r="Q1209" s="54">
        <v>1</v>
      </c>
      <c r="R1209" s="54">
        <v>12</v>
      </c>
      <c r="S1209" s="54">
        <v>182</v>
      </c>
    </row>
    <row r="1210" spans="1:19" x14ac:dyDescent="0.25">
      <c r="B1210" s="54" t="s">
        <v>26</v>
      </c>
      <c r="C1210" s="54">
        <v>0</v>
      </c>
      <c r="D1210" s="54">
        <v>178</v>
      </c>
      <c r="E1210" s="54">
        <v>2</v>
      </c>
      <c r="F1210" s="54">
        <v>1</v>
      </c>
      <c r="G1210" s="54">
        <v>0</v>
      </c>
      <c r="H1210" s="54">
        <v>0</v>
      </c>
      <c r="I1210" s="54">
        <v>0</v>
      </c>
      <c r="J1210" s="54">
        <v>0</v>
      </c>
      <c r="K1210" s="54">
        <v>0</v>
      </c>
      <c r="L1210" s="54">
        <v>1</v>
      </c>
      <c r="M1210" s="54">
        <v>0</v>
      </c>
      <c r="N1210" s="54">
        <v>0</v>
      </c>
      <c r="O1210" s="54">
        <v>0</v>
      </c>
      <c r="P1210" s="54">
        <v>0</v>
      </c>
      <c r="Q1210" s="54">
        <v>0</v>
      </c>
      <c r="R1210" s="54">
        <v>0</v>
      </c>
      <c r="S1210" s="54">
        <v>182</v>
      </c>
    </row>
    <row r="1211" spans="1:19" x14ac:dyDescent="0.25">
      <c r="B1211" s="54" t="s">
        <v>45</v>
      </c>
      <c r="C1211" s="54">
        <v>0</v>
      </c>
      <c r="D1211" s="54">
        <v>8</v>
      </c>
      <c r="E1211" s="54">
        <v>27</v>
      </c>
      <c r="F1211" s="54">
        <v>73</v>
      </c>
      <c r="G1211" s="54">
        <v>42</v>
      </c>
      <c r="H1211" s="54">
        <v>7</v>
      </c>
      <c r="I1211" s="54">
        <v>1</v>
      </c>
      <c r="J1211" s="54">
        <v>1</v>
      </c>
      <c r="K1211" s="54">
        <v>2</v>
      </c>
      <c r="L1211" s="54">
        <v>5</v>
      </c>
      <c r="M1211" s="54">
        <v>7</v>
      </c>
      <c r="N1211" s="54">
        <v>2</v>
      </c>
      <c r="O1211" s="54">
        <v>1</v>
      </c>
      <c r="P1211" s="54">
        <v>0</v>
      </c>
      <c r="Q1211" s="54">
        <v>1</v>
      </c>
      <c r="R1211" s="54">
        <v>5</v>
      </c>
      <c r="S1211" s="54">
        <v>182</v>
      </c>
    </row>
    <row r="1213" spans="1:19" x14ac:dyDescent="0.25">
      <c r="A1213" t="s">
        <v>158</v>
      </c>
    </row>
    <row r="1214" spans="1:19" x14ac:dyDescent="0.25">
      <c r="B1214" s="54" t="s">
        <v>0</v>
      </c>
      <c r="C1214" s="54">
        <v>1.5625E-2</v>
      </c>
      <c r="D1214" s="54">
        <v>3.125E-2</v>
      </c>
      <c r="E1214" s="54">
        <v>6.25E-2</v>
      </c>
      <c r="F1214" s="54">
        <v>0.125</v>
      </c>
      <c r="G1214" s="54">
        <v>0.25</v>
      </c>
      <c r="H1214" s="54">
        <v>0.5</v>
      </c>
      <c r="I1214" s="54">
        <v>1</v>
      </c>
      <c r="J1214" s="54">
        <v>2</v>
      </c>
      <c r="K1214" s="54">
        <v>4</v>
      </c>
      <c r="L1214" s="54">
        <v>8</v>
      </c>
      <c r="M1214" s="54">
        <v>16</v>
      </c>
      <c r="N1214" s="54">
        <v>32</v>
      </c>
      <c r="O1214" s="54">
        <v>64</v>
      </c>
      <c r="P1214" s="54">
        <v>128</v>
      </c>
      <c r="Q1214" s="54">
        <v>256</v>
      </c>
      <c r="R1214" s="54">
        <v>512</v>
      </c>
      <c r="S1214" s="54" t="s">
        <v>1</v>
      </c>
    </row>
    <row r="1215" spans="1:19" x14ac:dyDescent="0.25">
      <c r="B1215" s="54" t="s">
        <v>9</v>
      </c>
      <c r="C1215" s="54">
        <v>0</v>
      </c>
      <c r="D1215" s="54">
        <v>6</v>
      </c>
      <c r="E1215" s="54">
        <v>9</v>
      </c>
      <c r="F1215" s="54">
        <v>7</v>
      </c>
      <c r="G1215" s="54">
        <v>1</v>
      </c>
      <c r="H1215" s="54">
        <v>0</v>
      </c>
      <c r="I1215" s="54">
        <v>0</v>
      </c>
      <c r="J1215" s="54">
        <v>0</v>
      </c>
      <c r="K1215" s="54">
        <v>0</v>
      </c>
      <c r="L1215" s="54">
        <v>0</v>
      </c>
      <c r="M1215" s="54">
        <v>0</v>
      </c>
      <c r="N1215" s="54">
        <v>0</v>
      </c>
      <c r="O1215" s="54">
        <v>0</v>
      </c>
      <c r="P1215" s="54">
        <v>0</v>
      </c>
      <c r="Q1215" s="54">
        <v>0</v>
      </c>
      <c r="R1215" s="54">
        <v>0</v>
      </c>
      <c r="S1215" s="54">
        <v>23</v>
      </c>
    </row>
    <row r="1216" spans="1:19" x14ac:dyDescent="0.25">
      <c r="B1216" s="54" t="s">
        <v>20</v>
      </c>
      <c r="C1216" s="54">
        <v>0</v>
      </c>
      <c r="D1216" s="54">
        <v>2</v>
      </c>
      <c r="E1216" s="54">
        <v>4</v>
      </c>
      <c r="F1216" s="54">
        <v>12</v>
      </c>
      <c r="G1216" s="54">
        <v>5</v>
      </c>
      <c r="H1216" s="54">
        <v>1</v>
      </c>
      <c r="I1216" s="54">
        <v>0</v>
      </c>
      <c r="J1216" s="54">
        <v>0</v>
      </c>
      <c r="K1216" s="54">
        <v>0</v>
      </c>
      <c r="L1216" s="54">
        <v>0</v>
      </c>
      <c r="M1216" s="54">
        <v>0</v>
      </c>
      <c r="N1216" s="54">
        <v>0</v>
      </c>
      <c r="O1216" s="54">
        <v>0</v>
      </c>
      <c r="P1216" s="54">
        <v>0</v>
      </c>
      <c r="Q1216" s="54">
        <v>0</v>
      </c>
      <c r="R1216" s="54">
        <v>0</v>
      </c>
      <c r="S1216" s="54">
        <v>24</v>
      </c>
    </row>
    <row r="1217" spans="1:19" x14ac:dyDescent="0.25">
      <c r="B1217" s="54" t="s">
        <v>24</v>
      </c>
      <c r="C1217" s="54">
        <v>0</v>
      </c>
      <c r="D1217" s="54">
        <v>1</v>
      </c>
      <c r="E1217" s="54">
        <v>5</v>
      </c>
      <c r="F1217" s="54">
        <v>14</v>
      </c>
      <c r="G1217" s="54">
        <v>4</v>
      </c>
      <c r="H1217" s="54">
        <v>1</v>
      </c>
      <c r="I1217" s="54">
        <v>0</v>
      </c>
      <c r="J1217" s="54">
        <v>0</v>
      </c>
      <c r="K1217" s="54">
        <v>1</v>
      </c>
      <c r="L1217" s="54">
        <v>0</v>
      </c>
      <c r="M1217" s="54">
        <v>0</v>
      </c>
      <c r="N1217" s="54">
        <v>0</v>
      </c>
      <c r="O1217" s="54">
        <v>0</v>
      </c>
      <c r="P1217" s="54">
        <v>0</v>
      </c>
      <c r="Q1217" s="54">
        <v>0</v>
      </c>
      <c r="R1217" s="54">
        <v>0</v>
      </c>
      <c r="S1217" s="54">
        <v>26</v>
      </c>
    </row>
    <row r="1218" spans="1:19" x14ac:dyDescent="0.25">
      <c r="B1218" s="54" t="s">
        <v>26</v>
      </c>
      <c r="C1218" s="54">
        <v>0</v>
      </c>
      <c r="D1218" s="54">
        <v>23</v>
      </c>
      <c r="E1218" s="54">
        <v>3</v>
      </c>
      <c r="F1218" s="54">
        <v>0</v>
      </c>
      <c r="G1218" s="54">
        <v>0</v>
      </c>
      <c r="H1218" s="54">
        <v>0</v>
      </c>
      <c r="I1218" s="54">
        <v>0</v>
      </c>
      <c r="J1218" s="54">
        <v>0</v>
      </c>
      <c r="K1218" s="54">
        <v>0</v>
      </c>
      <c r="L1218" s="54">
        <v>0</v>
      </c>
      <c r="M1218" s="54">
        <v>0</v>
      </c>
      <c r="N1218" s="54">
        <v>0</v>
      </c>
      <c r="O1218" s="54">
        <v>0</v>
      </c>
      <c r="P1218" s="54">
        <v>0</v>
      </c>
      <c r="Q1218" s="54">
        <v>0</v>
      </c>
      <c r="R1218" s="54">
        <v>0</v>
      </c>
      <c r="S1218" s="54">
        <v>26</v>
      </c>
    </row>
    <row r="1219" spans="1:19" x14ac:dyDescent="0.25">
      <c r="B1219" s="54" t="s">
        <v>45</v>
      </c>
      <c r="C1219" s="54">
        <v>0</v>
      </c>
      <c r="D1219" s="54">
        <v>3</v>
      </c>
      <c r="E1219" s="54">
        <v>6</v>
      </c>
      <c r="F1219" s="54">
        <v>10</v>
      </c>
      <c r="G1219" s="54">
        <v>2</v>
      </c>
      <c r="H1219" s="54">
        <v>0</v>
      </c>
      <c r="I1219" s="54">
        <v>0</v>
      </c>
      <c r="J1219" s="54">
        <v>0</v>
      </c>
      <c r="K1219" s="54">
        <v>0</v>
      </c>
      <c r="L1219" s="54">
        <v>1</v>
      </c>
      <c r="M1219" s="54">
        <v>0</v>
      </c>
      <c r="N1219" s="54">
        <v>0</v>
      </c>
      <c r="O1219" s="54">
        <v>0</v>
      </c>
      <c r="P1219" s="54">
        <v>0</v>
      </c>
      <c r="Q1219" s="54">
        <v>0</v>
      </c>
      <c r="R1219" s="54">
        <v>1</v>
      </c>
      <c r="S1219" s="54">
        <v>23</v>
      </c>
    </row>
    <row r="1221" spans="1:19" x14ac:dyDescent="0.25">
      <c r="A1221" t="s">
        <v>159</v>
      </c>
    </row>
    <row r="1222" spans="1:19" x14ac:dyDescent="0.25">
      <c r="B1222" s="54" t="s">
        <v>0</v>
      </c>
      <c r="C1222" s="54">
        <v>1.5625E-2</v>
      </c>
      <c r="D1222" s="54">
        <v>3.125E-2</v>
      </c>
      <c r="E1222" s="54">
        <v>6.25E-2</v>
      </c>
      <c r="F1222" s="54">
        <v>0.125</v>
      </c>
      <c r="G1222" s="54">
        <v>0.25</v>
      </c>
      <c r="H1222" s="54">
        <v>0.5</v>
      </c>
      <c r="I1222" s="54">
        <v>1</v>
      </c>
      <c r="J1222" s="54">
        <v>2</v>
      </c>
      <c r="K1222" s="54">
        <v>4</v>
      </c>
      <c r="L1222" s="54">
        <v>8</v>
      </c>
      <c r="M1222" s="54">
        <v>16</v>
      </c>
      <c r="N1222" s="54">
        <v>32</v>
      </c>
      <c r="O1222" s="54">
        <v>64</v>
      </c>
      <c r="P1222" s="54">
        <v>128</v>
      </c>
      <c r="Q1222" s="54">
        <v>256</v>
      </c>
      <c r="R1222" s="54">
        <v>512</v>
      </c>
      <c r="S1222" s="54" t="s">
        <v>1</v>
      </c>
    </row>
    <row r="1223" spans="1:19" x14ac:dyDescent="0.25">
      <c r="B1223" s="54" t="s">
        <v>9</v>
      </c>
      <c r="C1223" s="54">
        <v>0</v>
      </c>
      <c r="D1223" s="54">
        <v>20</v>
      </c>
      <c r="E1223" s="54">
        <v>11</v>
      </c>
      <c r="F1223" s="54">
        <v>38</v>
      </c>
      <c r="G1223" s="54">
        <v>21</v>
      </c>
      <c r="H1223" s="54">
        <v>6</v>
      </c>
      <c r="I1223" s="54">
        <v>13</v>
      </c>
      <c r="J1223" s="54">
        <v>2</v>
      </c>
      <c r="K1223" s="54">
        <v>0</v>
      </c>
      <c r="L1223" s="54">
        <v>1</v>
      </c>
      <c r="M1223" s="54">
        <v>1</v>
      </c>
      <c r="N1223" s="54">
        <v>0</v>
      </c>
      <c r="O1223" s="54">
        <v>0</v>
      </c>
      <c r="P1223" s="54">
        <v>0</v>
      </c>
      <c r="Q1223" s="54">
        <v>0</v>
      </c>
      <c r="R1223" s="54">
        <v>0</v>
      </c>
      <c r="S1223" s="54">
        <v>113</v>
      </c>
    </row>
    <row r="1224" spans="1:19" x14ac:dyDescent="0.25">
      <c r="B1224" s="54" t="s">
        <v>20</v>
      </c>
      <c r="C1224" s="54">
        <v>0</v>
      </c>
      <c r="D1224" s="54">
        <v>5</v>
      </c>
      <c r="E1224" s="54">
        <v>11</v>
      </c>
      <c r="F1224" s="54">
        <v>52</v>
      </c>
      <c r="G1224" s="54">
        <v>32</v>
      </c>
      <c r="H1224" s="54">
        <v>6</v>
      </c>
      <c r="I1224" s="54">
        <v>3</v>
      </c>
      <c r="J1224" s="54">
        <v>0</v>
      </c>
      <c r="K1224" s="54">
        <v>2</v>
      </c>
      <c r="L1224" s="54">
        <v>0</v>
      </c>
      <c r="M1224" s="54">
        <v>0</v>
      </c>
      <c r="N1224" s="54">
        <v>0</v>
      </c>
      <c r="O1224" s="54">
        <v>2</v>
      </c>
      <c r="P1224" s="54">
        <v>0</v>
      </c>
      <c r="Q1224" s="54">
        <v>0</v>
      </c>
      <c r="R1224" s="54">
        <v>0</v>
      </c>
      <c r="S1224" s="54">
        <v>113</v>
      </c>
    </row>
    <row r="1225" spans="1:19" x14ac:dyDescent="0.25">
      <c r="B1225" s="54" t="s">
        <v>24</v>
      </c>
      <c r="C1225" s="54">
        <v>0</v>
      </c>
      <c r="D1225" s="54">
        <v>27</v>
      </c>
      <c r="E1225" s="54">
        <v>35</v>
      </c>
      <c r="F1225" s="54">
        <v>34</v>
      </c>
      <c r="G1225" s="54">
        <v>5</v>
      </c>
      <c r="H1225" s="54">
        <v>0</v>
      </c>
      <c r="I1225" s="54">
        <v>0</v>
      </c>
      <c r="J1225" s="54">
        <v>0</v>
      </c>
      <c r="K1225" s="54">
        <v>0</v>
      </c>
      <c r="L1225" s="54">
        <v>0</v>
      </c>
      <c r="M1225" s="54">
        <v>0</v>
      </c>
      <c r="N1225" s="54">
        <v>2</v>
      </c>
      <c r="O1225" s="54">
        <v>0</v>
      </c>
      <c r="P1225" s="54">
        <v>0</v>
      </c>
      <c r="Q1225" s="54">
        <v>0</v>
      </c>
      <c r="R1225" s="54">
        <v>7</v>
      </c>
      <c r="S1225" s="54">
        <v>110</v>
      </c>
    </row>
    <row r="1226" spans="1:19" x14ac:dyDescent="0.25">
      <c r="B1226" s="54" t="s">
        <v>26</v>
      </c>
      <c r="C1226" s="54">
        <v>0</v>
      </c>
      <c r="D1226" s="54">
        <v>60</v>
      </c>
      <c r="E1226" s="54">
        <v>20</v>
      </c>
      <c r="F1226" s="54">
        <v>14</v>
      </c>
      <c r="G1226" s="54">
        <v>7</v>
      </c>
      <c r="H1226" s="54">
        <v>5</v>
      </c>
      <c r="I1226" s="54">
        <v>3</v>
      </c>
      <c r="J1226" s="54">
        <v>2</v>
      </c>
      <c r="K1226" s="54">
        <v>1</v>
      </c>
      <c r="L1226" s="54">
        <v>1</v>
      </c>
      <c r="M1226" s="54">
        <v>0</v>
      </c>
      <c r="N1226" s="54">
        <v>0</v>
      </c>
      <c r="O1226" s="54">
        <v>0</v>
      </c>
      <c r="P1226" s="54">
        <v>0</v>
      </c>
      <c r="Q1226" s="54">
        <v>0</v>
      </c>
      <c r="R1226" s="54">
        <v>0</v>
      </c>
      <c r="S1226" s="54">
        <v>113</v>
      </c>
    </row>
    <row r="1227" spans="1:19" x14ac:dyDescent="0.25">
      <c r="B1227" s="54" t="s">
        <v>45</v>
      </c>
      <c r="C1227" s="54">
        <v>0</v>
      </c>
      <c r="D1227" s="54">
        <v>10</v>
      </c>
      <c r="E1227" s="54">
        <v>23</v>
      </c>
      <c r="F1227" s="54">
        <v>16</v>
      </c>
      <c r="G1227" s="54">
        <v>4</v>
      </c>
      <c r="H1227" s="54">
        <v>3</v>
      </c>
      <c r="I1227" s="54">
        <v>3</v>
      </c>
      <c r="J1227" s="54">
        <v>12</v>
      </c>
      <c r="K1227" s="54">
        <v>13</v>
      </c>
      <c r="L1227" s="54">
        <v>17</v>
      </c>
      <c r="M1227" s="54">
        <v>2</v>
      </c>
      <c r="N1227" s="54">
        <v>1</v>
      </c>
      <c r="O1227" s="54">
        <v>2</v>
      </c>
      <c r="P1227" s="54">
        <v>0</v>
      </c>
      <c r="Q1227" s="54">
        <v>0</v>
      </c>
      <c r="R1227" s="54">
        <v>7</v>
      </c>
      <c r="S1227" s="54">
        <v>113</v>
      </c>
    </row>
    <row r="1229" spans="1:19" x14ac:dyDescent="0.25">
      <c r="A1229" t="s">
        <v>160</v>
      </c>
    </row>
    <row r="1230" spans="1:19" x14ac:dyDescent="0.25">
      <c r="B1230" s="54" t="s">
        <v>0</v>
      </c>
      <c r="C1230" s="54">
        <v>1.5625E-2</v>
      </c>
      <c r="D1230" s="54">
        <v>3.125E-2</v>
      </c>
      <c r="E1230" s="54">
        <v>6.25E-2</v>
      </c>
      <c r="F1230" s="54">
        <v>0.125</v>
      </c>
      <c r="G1230" s="54">
        <v>0.25</v>
      </c>
      <c r="H1230" s="54">
        <v>0.5</v>
      </c>
      <c r="I1230" s="54">
        <v>1</v>
      </c>
      <c r="J1230" s="54">
        <v>2</v>
      </c>
      <c r="K1230" s="54">
        <v>4</v>
      </c>
      <c r="L1230" s="54">
        <v>8</v>
      </c>
      <c r="M1230" s="54">
        <v>16</v>
      </c>
      <c r="N1230" s="54">
        <v>32</v>
      </c>
      <c r="O1230" s="54">
        <v>64</v>
      </c>
      <c r="P1230" s="54">
        <v>128</v>
      </c>
      <c r="Q1230" s="54">
        <v>256</v>
      </c>
      <c r="R1230" s="54">
        <v>512</v>
      </c>
      <c r="S1230" s="54" t="s">
        <v>1</v>
      </c>
    </row>
    <row r="1231" spans="1:19" x14ac:dyDescent="0.25">
      <c r="B1231" s="54" t="s">
        <v>9</v>
      </c>
      <c r="C1231" s="54">
        <v>0</v>
      </c>
      <c r="D1231" s="54">
        <v>1</v>
      </c>
      <c r="E1231" s="54">
        <v>2</v>
      </c>
      <c r="F1231" s="54">
        <v>6</v>
      </c>
      <c r="G1231" s="54">
        <v>6</v>
      </c>
      <c r="H1231" s="54">
        <v>2</v>
      </c>
      <c r="I1231" s="54">
        <v>3</v>
      </c>
      <c r="J1231" s="54">
        <v>0</v>
      </c>
      <c r="K1231" s="54">
        <v>0</v>
      </c>
      <c r="L1231" s="54">
        <v>0</v>
      </c>
      <c r="M1231" s="54">
        <v>0</v>
      </c>
      <c r="N1231" s="54">
        <v>0</v>
      </c>
      <c r="O1231" s="54">
        <v>0</v>
      </c>
      <c r="P1231" s="54">
        <v>0</v>
      </c>
      <c r="Q1231" s="54">
        <v>0</v>
      </c>
      <c r="R1231" s="54">
        <v>0</v>
      </c>
      <c r="S1231" s="54">
        <v>20</v>
      </c>
    </row>
    <row r="1232" spans="1:19" x14ac:dyDescent="0.25">
      <c r="B1232" s="54" t="s">
        <v>20</v>
      </c>
      <c r="C1232" s="54">
        <v>0</v>
      </c>
      <c r="D1232" s="54">
        <v>0</v>
      </c>
      <c r="E1232" s="54">
        <v>2</v>
      </c>
      <c r="F1232" s="54">
        <v>5</v>
      </c>
      <c r="G1232" s="54">
        <v>10</v>
      </c>
      <c r="H1232" s="54">
        <v>0</v>
      </c>
      <c r="I1232" s="54">
        <v>1</v>
      </c>
      <c r="J1232" s="54">
        <v>0</v>
      </c>
      <c r="K1232" s="54">
        <v>1</v>
      </c>
      <c r="L1232" s="54">
        <v>0</v>
      </c>
      <c r="M1232" s="54">
        <v>0</v>
      </c>
      <c r="N1232" s="54">
        <v>0</v>
      </c>
      <c r="O1232" s="54">
        <v>1</v>
      </c>
      <c r="P1232" s="54">
        <v>0</v>
      </c>
      <c r="Q1232" s="54">
        <v>0</v>
      </c>
      <c r="R1232" s="54">
        <v>0</v>
      </c>
      <c r="S1232" s="54">
        <v>20</v>
      </c>
    </row>
    <row r="1233" spans="1:19" x14ac:dyDescent="0.25">
      <c r="B1233" s="54" t="s">
        <v>24</v>
      </c>
      <c r="C1233" s="54">
        <v>0</v>
      </c>
      <c r="D1233" s="54">
        <v>8</v>
      </c>
      <c r="E1233" s="54">
        <v>6</v>
      </c>
      <c r="F1233" s="54">
        <v>3</v>
      </c>
      <c r="G1233" s="54">
        <v>0</v>
      </c>
      <c r="H1233" s="54">
        <v>0</v>
      </c>
      <c r="I1233" s="54">
        <v>0</v>
      </c>
      <c r="J1233" s="54">
        <v>0</v>
      </c>
      <c r="K1233" s="54">
        <v>0</v>
      </c>
      <c r="L1233" s="54">
        <v>0</v>
      </c>
      <c r="M1233" s="54">
        <v>0</v>
      </c>
      <c r="N1233" s="54">
        <v>0</v>
      </c>
      <c r="O1233" s="54">
        <v>0</v>
      </c>
      <c r="P1233" s="54">
        <v>0</v>
      </c>
      <c r="Q1233" s="54">
        <v>0</v>
      </c>
      <c r="R1233" s="54">
        <v>2</v>
      </c>
      <c r="S1233" s="54">
        <v>19</v>
      </c>
    </row>
    <row r="1234" spans="1:19" x14ac:dyDescent="0.25">
      <c r="B1234" s="54" t="s">
        <v>26</v>
      </c>
      <c r="C1234" s="54">
        <v>0</v>
      </c>
      <c r="D1234" s="54">
        <v>4</v>
      </c>
      <c r="E1234" s="54">
        <v>2</v>
      </c>
      <c r="F1234" s="54">
        <v>5</v>
      </c>
      <c r="G1234" s="54">
        <v>5</v>
      </c>
      <c r="H1234" s="54">
        <v>2</v>
      </c>
      <c r="I1234" s="54">
        <v>2</v>
      </c>
      <c r="J1234" s="54">
        <v>0</v>
      </c>
      <c r="K1234" s="54">
        <v>0</v>
      </c>
      <c r="L1234" s="54">
        <v>0</v>
      </c>
      <c r="M1234" s="54">
        <v>0</v>
      </c>
      <c r="N1234" s="54">
        <v>0</v>
      </c>
      <c r="O1234" s="54">
        <v>0</v>
      </c>
      <c r="P1234" s="54">
        <v>0</v>
      </c>
      <c r="Q1234" s="54">
        <v>0</v>
      </c>
      <c r="R1234" s="54">
        <v>0</v>
      </c>
      <c r="S1234" s="54">
        <v>20</v>
      </c>
    </row>
    <row r="1235" spans="1:19" x14ac:dyDescent="0.25">
      <c r="B1235" s="54" t="s">
        <v>45</v>
      </c>
      <c r="C1235" s="54">
        <v>0</v>
      </c>
      <c r="D1235" s="54">
        <v>1</v>
      </c>
      <c r="E1235" s="54">
        <v>2</v>
      </c>
      <c r="F1235" s="54">
        <v>3</v>
      </c>
      <c r="G1235" s="54">
        <v>0</v>
      </c>
      <c r="H1235" s="54">
        <v>1</v>
      </c>
      <c r="I1235" s="54">
        <v>0</v>
      </c>
      <c r="J1235" s="54">
        <v>2</v>
      </c>
      <c r="K1235" s="54">
        <v>2</v>
      </c>
      <c r="L1235" s="54">
        <v>6</v>
      </c>
      <c r="M1235" s="54">
        <v>0</v>
      </c>
      <c r="N1235" s="54">
        <v>1</v>
      </c>
      <c r="O1235" s="54">
        <v>0</v>
      </c>
      <c r="P1235" s="54">
        <v>0</v>
      </c>
      <c r="Q1235" s="54">
        <v>0</v>
      </c>
      <c r="R1235" s="54">
        <v>2</v>
      </c>
      <c r="S1235" s="54">
        <v>20</v>
      </c>
    </row>
    <row r="1237" spans="1:19" x14ac:dyDescent="0.25">
      <c r="A1237" t="s">
        <v>161</v>
      </c>
    </row>
    <row r="1238" spans="1:19" x14ac:dyDescent="0.25">
      <c r="B1238" s="54" t="s">
        <v>0</v>
      </c>
      <c r="C1238" s="54">
        <v>1.5625E-2</v>
      </c>
      <c r="D1238" s="54">
        <v>3.125E-2</v>
      </c>
      <c r="E1238" s="54">
        <v>6.25E-2</v>
      </c>
      <c r="F1238" s="54">
        <v>0.125</v>
      </c>
      <c r="G1238" s="54">
        <v>0.25</v>
      </c>
      <c r="H1238" s="54">
        <v>0.5</v>
      </c>
      <c r="I1238" s="54">
        <v>1</v>
      </c>
      <c r="J1238" s="54">
        <v>2</v>
      </c>
      <c r="K1238" s="54">
        <v>4</v>
      </c>
      <c r="L1238" s="54">
        <v>8</v>
      </c>
      <c r="M1238" s="54">
        <v>16</v>
      </c>
      <c r="N1238" s="54">
        <v>32</v>
      </c>
      <c r="O1238" s="54">
        <v>64</v>
      </c>
      <c r="P1238" s="54">
        <v>128</v>
      </c>
      <c r="Q1238" s="54">
        <v>256</v>
      </c>
      <c r="R1238" s="54">
        <v>512</v>
      </c>
      <c r="S1238" s="54" t="s">
        <v>1</v>
      </c>
    </row>
    <row r="1239" spans="1:19" x14ac:dyDescent="0.25">
      <c r="B1239" s="54" t="s">
        <v>7</v>
      </c>
      <c r="C1239" s="54">
        <v>0</v>
      </c>
      <c r="D1239" s="54">
        <v>52</v>
      </c>
      <c r="E1239" s="54">
        <v>1</v>
      </c>
      <c r="F1239" s="54">
        <v>1</v>
      </c>
      <c r="G1239" s="54">
        <v>0</v>
      </c>
      <c r="H1239" s="54">
        <v>0</v>
      </c>
      <c r="I1239" s="54">
        <v>0</v>
      </c>
      <c r="J1239" s="54">
        <v>0</v>
      </c>
      <c r="K1239" s="54">
        <v>0</v>
      </c>
      <c r="L1239" s="54">
        <v>0</v>
      </c>
      <c r="M1239" s="54">
        <v>0</v>
      </c>
      <c r="N1239" s="54">
        <v>0</v>
      </c>
      <c r="O1239" s="54">
        <v>0</v>
      </c>
      <c r="P1239" s="54">
        <v>0</v>
      </c>
      <c r="Q1239" s="54">
        <v>0</v>
      </c>
      <c r="R1239" s="54">
        <v>0</v>
      </c>
      <c r="S1239" s="54">
        <v>54</v>
      </c>
    </row>
    <row r="1240" spans="1:19" x14ac:dyDescent="0.25">
      <c r="B1240" s="54" t="s">
        <v>9</v>
      </c>
      <c r="C1240" s="54">
        <v>0</v>
      </c>
      <c r="D1240" s="54">
        <v>46</v>
      </c>
      <c r="E1240" s="54">
        <v>7</v>
      </c>
      <c r="F1240" s="54">
        <v>1</v>
      </c>
      <c r="G1240" s="54">
        <v>2</v>
      </c>
      <c r="H1240" s="54">
        <v>0</v>
      </c>
      <c r="I1240" s="54">
        <v>0</v>
      </c>
      <c r="J1240" s="54">
        <v>0</v>
      </c>
      <c r="K1240" s="54">
        <v>0</v>
      </c>
      <c r="L1240" s="54">
        <v>0</v>
      </c>
      <c r="M1240" s="54">
        <v>0</v>
      </c>
      <c r="N1240" s="54">
        <v>0</v>
      </c>
      <c r="O1240" s="54">
        <v>0</v>
      </c>
      <c r="P1240" s="54">
        <v>0</v>
      </c>
      <c r="Q1240" s="54">
        <v>0</v>
      </c>
      <c r="R1240" s="54">
        <v>0</v>
      </c>
      <c r="S1240" s="54">
        <v>56</v>
      </c>
    </row>
    <row r="1241" spans="1:19" x14ac:dyDescent="0.25">
      <c r="B1241" s="54" t="s">
        <v>20</v>
      </c>
      <c r="C1241" s="54">
        <v>0</v>
      </c>
      <c r="D1241" s="54">
        <v>5</v>
      </c>
      <c r="E1241" s="54">
        <v>18</v>
      </c>
      <c r="F1241" s="54">
        <v>30</v>
      </c>
      <c r="G1241" s="54">
        <v>3</v>
      </c>
      <c r="H1241" s="54">
        <v>0</v>
      </c>
      <c r="I1241" s="54">
        <v>0</v>
      </c>
      <c r="J1241" s="54">
        <v>0</v>
      </c>
      <c r="K1241" s="54">
        <v>0</v>
      </c>
      <c r="L1241" s="54">
        <v>0</v>
      </c>
      <c r="M1241" s="54">
        <v>0</v>
      </c>
      <c r="N1241" s="54">
        <v>0</v>
      </c>
      <c r="O1241" s="54">
        <v>0</v>
      </c>
      <c r="P1241" s="54">
        <v>0</v>
      </c>
      <c r="Q1241" s="54">
        <v>0</v>
      </c>
      <c r="R1241" s="54">
        <v>0</v>
      </c>
      <c r="S1241" s="54">
        <v>56</v>
      </c>
    </row>
    <row r="1242" spans="1:19" x14ac:dyDescent="0.25">
      <c r="B1242" s="54" t="s">
        <v>26</v>
      </c>
      <c r="C1242" s="54">
        <v>0</v>
      </c>
      <c r="D1242" s="54">
        <v>52</v>
      </c>
      <c r="E1242" s="54">
        <v>2</v>
      </c>
      <c r="F1242" s="54">
        <v>2</v>
      </c>
      <c r="G1242" s="54">
        <v>0</v>
      </c>
      <c r="H1242" s="54">
        <v>0</v>
      </c>
      <c r="I1242" s="54">
        <v>0</v>
      </c>
      <c r="J1242" s="54">
        <v>0</v>
      </c>
      <c r="K1242" s="54">
        <v>0</v>
      </c>
      <c r="L1242" s="54">
        <v>0</v>
      </c>
      <c r="M1242" s="54">
        <v>0</v>
      </c>
      <c r="N1242" s="54">
        <v>0</v>
      </c>
      <c r="O1242" s="54">
        <v>0</v>
      </c>
      <c r="P1242" s="54">
        <v>0</v>
      </c>
      <c r="Q1242" s="54">
        <v>0</v>
      </c>
      <c r="R1242" s="54">
        <v>0</v>
      </c>
      <c r="S1242" s="54">
        <v>56</v>
      </c>
    </row>
    <row r="1243" spans="1:19" x14ac:dyDescent="0.25">
      <c r="B1243" s="54" t="s">
        <v>45</v>
      </c>
      <c r="C1243" s="54">
        <v>0</v>
      </c>
      <c r="D1243" s="54">
        <v>7</v>
      </c>
      <c r="E1243" s="54">
        <v>18</v>
      </c>
      <c r="F1243" s="54">
        <v>22</v>
      </c>
      <c r="G1243" s="54">
        <v>5</v>
      </c>
      <c r="H1243" s="54">
        <v>1</v>
      </c>
      <c r="I1243" s="54">
        <v>0</v>
      </c>
      <c r="J1243" s="54">
        <v>0</v>
      </c>
      <c r="K1243" s="54">
        <v>1</v>
      </c>
      <c r="L1243" s="54">
        <v>0</v>
      </c>
      <c r="M1243" s="54">
        <v>1</v>
      </c>
      <c r="N1243" s="54">
        <v>0</v>
      </c>
      <c r="O1243" s="54">
        <v>0</v>
      </c>
      <c r="P1243" s="54">
        <v>0</v>
      </c>
      <c r="Q1243" s="54">
        <v>0</v>
      </c>
      <c r="R1243" s="54">
        <v>0</v>
      </c>
      <c r="S1243" s="54">
        <v>55</v>
      </c>
    </row>
    <row r="1245" spans="1:19" x14ac:dyDescent="0.25">
      <c r="A1245" t="s">
        <v>162</v>
      </c>
    </row>
    <row r="1246" spans="1:19" x14ac:dyDescent="0.25">
      <c r="B1246" s="54" t="s">
        <v>0</v>
      </c>
      <c r="C1246" s="54">
        <v>1.5625E-2</v>
      </c>
      <c r="D1246" s="54">
        <v>3.125E-2</v>
      </c>
      <c r="E1246" s="54">
        <v>6.25E-2</v>
      </c>
      <c r="F1246" s="54">
        <v>0.125</v>
      </c>
      <c r="G1246" s="54">
        <v>0.25</v>
      </c>
      <c r="H1246" s="54">
        <v>0.5</v>
      </c>
      <c r="I1246" s="54">
        <v>1</v>
      </c>
      <c r="J1246" s="54">
        <v>2</v>
      </c>
      <c r="K1246" s="54">
        <v>4</v>
      </c>
      <c r="L1246" s="54">
        <v>8</v>
      </c>
      <c r="M1246" s="54">
        <v>16</v>
      </c>
      <c r="N1246" s="54">
        <v>32</v>
      </c>
      <c r="O1246" s="54">
        <v>64</v>
      </c>
      <c r="P1246" s="54">
        <v>128</v>
      </c>
      <c r="Q1246" s="54">
        <v>256</v>
      </c>
      <c r="R1246" s="54">
        <v>512</v>
      </c>
      <c r="S1246" s="54" t="s">
        <v>1</v>
      </c>
    </row>
    <row r="1247" spans="1:19" x14ac:dyDescent="0.25">
      <c r="B1247" s="54" t="s">
        <v>9</v>
      </c>
      <c r="C1247" s="54">
        <v>0</v>
      </c>
      <c r="D1247" s="54">
        <v>92</v>
      </c>
      <c r="E1247" s="54">
        <v>1</v>
      </c>
      <c r="F1247" s="54">
        <v>1</v>
      </c>
      <c r="G1247" s="54">
        <v>0</v>
      </c>
      <c r="H1247" s="54">
        <v>0</v>
      </c>
      <c r="I1247" s="54">
        <v>0</v>
      </c>
      <c r="J1247" s="54">
        <v>0</v>
      </c>
      <c r="K1247" s="54">
        <v>0</v>
      </c>
      <c r="L1247" s="54">
        <v>0</v>
      </c>
      <c r="M1247" s="54">
        <v>0</v>
      </c>
      <c r="N1247" s="54">
        <v>0</v>
      </c>
      <c r="O1247" s="54">
        <v>0</v>
      </c>
      <c r="P1247" s="54">
        <v>0</v>
      </c>
      <c r="Q1247" s="54">
        <v>0</v>
      </c>
      <c r="R1247" s="54">
        <v>0</v>
      </c>
      <c r="S1247" s="54">
        <v>94</v>
      </c>
    </row>
    <row r="1248" spans="1:19" x14ac:dyDescent="0.25">
      <c r="B1248" s="54" t="s">
        <v>20</v>
      </c>
      <c r="C1248" s="54">
        <v>0</v>
      </c>
      <c r="D1248" s="54">
        <v>7</v>
      </c>
      <c r="E1248" s="54">
        <v>15</v>
      </c>
      <c r="F1248" s="54">
        <v>47</v>
      </c>
      <c r="G1248" s="54">
        <v>19</v>
      </c>
      <c r="H1248" s="54">
        <v>6</v>
      </c>
      <c r="I1248" s="54">
        <v>0</v>
      </c>
      <c r="J1248" s="54">
        <v>0</v>
      </c>
      <c r="K1248" s="54">
        <v>0</v>
      </c>
      <c r="L1248" s="54">
        <v>0</v>
      </c>
      <c r="M1248" s="54">
        <v>0</v>
      </c>
      <c r="N1248" s="54">
        <v>0</v>
      </c>
      <c r="O1248" s="54">
        <v>0</v>
      </c>
      <c r="P1248" s="54">
        <v>0</v>
      </c>
      <c r="Q1248" s="54">
        <v>0</v>
      </c>
      <c r="R1248" s="54">
        <v>0</v>
      </c>
      <c r="S1248" s="54">
        <v>94</v>
      </c>
    </row>
    <row r="1249" spans="1:19" x14ac:dyDescent="0.25">
      <c r="B1249" s="54" t="s">
        <v>24</v>
      </c>
      <c r="C1249" s="54">
        <v>0</v>
      </c>
      <c r="D1249" s="54">
        <v>19</v>
      </c>
      <c r="E1249" s="54">
        <v>34</v>
      </c>
      <c r="F1249" s="54">
        <v>32</v>
      </c>
      <c r="G1249" s="54">
        <v>6</v>
      </c>
      <c r="H1249" s="54">
        <v>1</v>
      </c>
      <c r="I1249" s="54">
        <v>0</v>
      </c>
      <c r="J1249" s="54">
        <v>0</v>
      </c>
      <c r="K1249" s="54">
        <v>0</v>
      </c>
      <c r="L1249" s="54">
        <v>0</v>
      </c>
      <c r="M1249" s="54">
        <v>0</v>
      </c>
      <c r="N1249" s="54">
        <v>0</v>
      </c>
      <c r="O1249" s="54">
        <v>1</v>
      </c>
      <c r="P1249" s="54">
        <v>0</v>
      </c>
      <c r="Q1249" s="54">
        <v>0</v>
      </c>
      <c r="R1249" s="54">
        <v>0</v>
      </c>
      <c r="S1249" s="54">
        <v>93</v>
      </c>
    </row>
    <row r="1250" spans="1:19" x14ac:dyDescent="0.25">
      <c r="B1250" s="54" t="s">
        <v>26</v>
      </c>
      <c r="C1250" s="54">
        <v>0</v>
      </c>
      <c r="D1250" s="54">
        <v>93</v>
      </c>
      <c r="E1250" s="54">
        <v>0</v>
      </c>
      <c r="F1250" s="54">
        <v>0</v>
      </c>
      <c r="G1250" s="54">
        <v>0</v>
      </c>
      <c r="H1250" s="54">
        <v>0</v>
      </c>
      <c r="I1250" s="54">
        <v>0</v>
      </c>
      <c r="J1250" s="54">
        <v>0</v>
      </c>
      <c r="K1250" s="54">
        <v>0</v>
      </c>
      <c r="L1250" s="54">
        <v>0</v>
      </c>
      <c r="M1250" s="54">
        <v>0</v>
      </c>
      <c r="N1250" s="54">
        <v>0</v>
      </c>
      <c r="O1250" s="54">
        <v>0</v>
      </c>
      <c r="P1250" s="54">
        <v>0</v>
      </c>
      <c r="Q1250" s="54">
        <v>0</v>
      </c>
      <c r="R1250" s="54">
        <v>0</v>
      </c>
      <c r="S1250" s="54">
        <v>93</v>
      </c>
    </row>
    <row r="1251" spans="1:19" x14ac:dyDescent="0.25">
      <c r="B1251" s="54" t="s">
        <v>45</v>
      </c>
      <c r="C1251" s="54">
        <v>0</v>
      </c>
      <c r="D1251" s="54">
        <v>8</v>
      </c>
      <c r="E1251" s="54">
        <v>35</v>
      </c>
      <c r="F1251" s="54">
        <v>37</v>
      </c>
      <c r="G1251" s="54">
        <v>8</v>
      </c>
      <c r="H1251" s="54">
        <v>1</v>
      </c>
      <c r="I1251" s="54">
        <v>0</v>
      </c>
      <c r="J1251" s="54">
        <v>0</v>
      </c>
      <c r="K1251" s="54">
        <v>0</v>
      </c>
      <c r="L1251" s="54">
        <v>1</v>
      </c>
      <c r="M1251" s="54">
        <v>0</v>
      </c>
      <c r="N1251" s="54">
        <v>0</v>
      </c>
      <c r="O1251" s="54">
        <v>0</v>
      </c>
      <c r="P1251" s="54">
        <v>0</v>
      </c>
      <c r="Q1251" s="54">
        <v>0</v>
      </c>
      <c r="R1251" s="54">
        <v>3</v>
      </c>
      <c r="S1251" s="54">
        <v>93</v>
      </c>
    </row>
    <row r="1253" spans="1:19" x14ac:dyDescent="0.25">
      <c r="A1253" t="s">
        <v>163</v>
      </c>
    </row>
    <row r="1254" spans="1:19" x14ac:dyDescent="0.25">
      <c r="B1254" s="54" t="s">
        <v>0</v>
      </c>
      <c r="C1254" s="54">
        <v>1.5625E-2</v>
      </c>
      <c r="D1254" s="54">
        <v>3.125E-2</v>
      </c>
      <c r="E1254" s="54">
        <v>6.25E-2</v>
      </c>
      <c r="F1254" s="54">
        <v>0.125</v>
      </c>
      <c r="G1254" s="54">
        <v>0.25</v>
      </c>
      <c r="H1254" s="54">
        <v>0.5</v>
      </c>
      <c r="I1254" s="54">
        <v>1</v>
      </c>
      <c r="J1254" s="54">
        <v>2</v>
      </c>
      <c r="K1254" s="54">
        <v>4</v>
      </c>
      <c r="L1254" s="54">
        <v>8</v>
      </c>
      <c r="M1254" s="54">
        <v>16</v>
      </c>
      <c r="N1254" s="54">
        <v>32</v>
      </c>
      <c r="O1254" s="54">
        <v>64</v>
      </c>
      <c r="P1254" s="54">
        <v>128</v>
      </c>
      <c r="Q1254" s="54">
        <v>256</v>
      </c>
      <c r="R1254" s="54">
        <v>512</v>
      </c>
      <c r="S1254" s="54" t="s">
        <v>1</v>
      </c>
    </row>
    <row r="1255" spans="1:19" x14ac:dyDescent="0.25">
      <c r="B1255" s="54" t="s">
        <v>9</v>
      </c>
      <c r="C1255" s="54">
        <v>0</v>
      </c>
      <c r="D1255" s="54">
        <v>6</v>
      </c>
      <c r="E1255" s="54">
        <v>4</v>
      </c>
      <c r="F1255" s="54">
        <v>0</v>
      </c>
      <c r="G1255" s="54">
        <v>3</v>
      </c>
      <c r="H1255" s="54">
        <v>4</v>
      </c>
      <c r="I1255" s="54">
        <v>0</v>
      </c>
      <c r="J1255" s="54">
        <v>0</v>
      </c>
      <c r="K1255" s="54">
        <v>0</v>
      </c>
      <c r="L1255" s="54">
        <v>0</v>
      </c>
      <c r="M1255" s="54">
        <v>0</v>
      </c>
      <c r="N1255" s="54">
        <v>0</v>
      </c>
      <c r="O1255" s="54">
        <v>0</v>
      </c>
      <c r="P1255" s="54">
        <v>0</v>
      </c>
      <c r="Q1255" s="54">
        <v>0</v>
      </c>
      <c r="R1255" s="54">
        <v>0</v>
      </c>
      <c r="S1255" s="54">
        <v>17</v>
      </c>
    </row>
    <row r="1256" spans="1:19" x14ac:dyDescent="0.25">
      <c r="B1256" s="54" t="s">
        <v>20</v>
      </c>
      <c r="C1256" s="54">
        <v>0</v>
      </c>
      <c r="D1256" s="54">
        <v>0</v>
      </c>
      <c r="E1256" s="54">
        <v>1</v>
      </c>
      <c r="F1256" s="54">
        <v>6</v>
      </c>
      <c r="G1256" s="54">
        <v>7</v>
      </c>
      <c r="H1256" s="54">
        <v>1</v>
      </c>
      <c r="I1256" s="54">
        <v>0</v>
      </c>
      <c r="J1256" s="54">
        <v>0</v>
      </c>
      <c r="K1256" s="54">
        <v>0</v>
      </c>
      <c r="L1256" s="54">
        <v>0</v>
      </c>
      <c r="M1256" s="54">
        <v>0</v>
      </c>
      <c r="N1256" s="54">
        <v>1</v>
      </c>
      <c r="O1256" s="54">
        <v>0</v>
      </c>
      <c r="P1256" s="54">
        <v>0</v>
      </c>
      <c r="Q1256" s="54">
        <v>0</v>
      </c>
      <c r="R1256" s="54">
        <v>0</v>
      </c>
      <c r="S1256" s="54">
        <v>16</v>
      </c>
    </row>
    <row r="1257" spans="1:19" x14ac:dyDescent="0.25">
      <c r="B1257" s="54" t="s">
        <v>24</v>
      </c>
      <c r="C1257" s="54">
        <v>0</v>
      </c>
      <c r="D1257" s="54">
        <v>4</v>
      </c>
      <c r="E1257" s="54">
        <v>5</v>
      </c>
      <c r="F1257" s="54">
        <v>6</v>
      </c>
      <c r="G1257" s="54">
        <v>1</v>
      </c>
      <c r="H1257" s="54">
        <v>0</v>
      </c>
      <c r="I1257" s="54">
        <v>0</v>
      </c>
      <c r="J1257" s="54">
        <v>0</v>
      </c>
      <c r="K1257" s="54">
        <v>0</v>
      </c>
      <c r="L1257" s="54">
        <v>0</v>
      </c>
      <c r="M1257" s="54">
        <v>0</v>
      </c>
      <c r="N1257" s="54">
        <v>0</v>
      </c>
      <c r="O1257" s="54">
        <v>0</v>
      </c>
      <c r="P1257" s="54">
        <v>0</v>
      </c>
      <c r="Q1257" s="54">
        <v>0</v>
      </c>
      <c r="R1257" s="54">
        <v>0</v>
      </c>
      <c r="S1257" s="54">
        <v>16</v>
      </c>
    </row>
    <row r="1258" spans="1:19" x14ac:dyDescent="0.25">
      <c r="B1258" s="54" t="s">
        <v>26</v>
      </c>
      <c r="C1258" s="54">
        <v>0</v>
      </c>
      <c r="D1258" s="54">
        <v>2</v>
      </c>
      <c r="E1258" s="54">
        <v>5</v>
      </c>
      <c r="F1258" s="54">
        <v>3</v>
      </c>
      <c r="G1258" s="54">
        <v>3</v>
      </c>
      <c r="H1258" s="54">
        <v>2</v>
      </c>
      <c r="I1258" s="54">
        <v>0</v>
      </c>
      <c r="J1258" s="54">
        <v>0</v>
      </c>
      <c r="K1258" s="54">
        <v>0</v>
      </c>
      <c r="L1258" s="54">
        <v>0</v>
      </c>
      <c r="M1258" s="54">
        <v>0</v>
      </c>
      <c r="N1258" s="54">
        <v>0</v>
      </c>
      <c r="O1258" s="54">
        <v>0</v>
      </c>
      <c r="P1258" s="54">
        <v>0</v>
      </c>
      <c r="Q1258" s="54">
        <v>0</v>
      </c>
      <c r="R1258" s="54">
        <v>0</v>
      </c>
      <c r="S1258" s="54">
        <v>15</v>
      </c>
    </row>
    <row r="1259" spans="1:19" x14ac:dyDescent="0.25">
      <c r="B1259" s="54" t="s">
        <v>45</v>
      </c>
      <c r="C1259" s="54">
        <v>0</v>
      </c>
      <c r="D1259" s="54">
        <v>1</v>
      </c>
      <c r="E1259" s="54">
        <v>2</v>
      </c>
      <c r="F1259" s="54">
        <v>3</v>
      </c>
      <c r="G1259" s="54">
        <v>4</v>
      </c>
      <c r="H1259" s="54">
        <v>0</v>
      </c>
      <c r="I1259" s="54">
        <v>0</v>
      </c>
      <c r="J1259" s="54">
        <v>1</v>
      </c>
      <c r="K1259" s="54">
        <v>2</v>
      </c>
      <c r="L1259" s="54">
        <v>1</v>
      </c>
      <c r="M1259" s="54">
        <v>1</v>
      </c>
      <c r="N1259" s="54">
        <v>0</v>
      </c>
      <c r="O1259" s="54">
        <v>0</v>
      </c>
      <c r="P1259" s="54">
        <v>0</v>
      </c>
      <c r="Q1259" s="54">
        <v>0</v>
      </c>
      <c r="R1259" s="54">
        <v>0</v>
      </c>
      <c r="S1259" s="54">
        <v>15</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90"/>
  <sheetViews>
    <sheetView topLeftCell="A37" zoomScale="75" zoomScaleNormal="75" workbookViewId="0">
      <selection activeCell="C64" sqref="C64:S68"/>
    </sheetView>
  </sheetViews>
  <sheetFormatPr baseColWidth="10" defaultRowHeight="15" x14ac:dyDescent="0.25"/>
  <cols>
    <col min="1" max="2" width="11.42578125" style="1"/>
    <col min="3" max="18" width="8.28515625" style="1" customWidth="1"/>
    <col min="19" max="22" width="11.42578125" style="1"/>
    <col min="23" max="27" width="8.28515625" style="1" customWidth="1"/>
    <col min="28" max="29" width="11.42578125" style="1"/>
    <col min="30" max="34" width="8.28515625" style="30" customWidth="1"/>
    <col min="35" max="35" width="8.28515625" style="1" customWidth="1"/>
    <col min="36" max="36" width="11.42578125" style="1"/>
    <col min="37" max="41" width="8.28515625" style="30" customWidth="1"/>
    <col min="42" max="43" width="8.28515625" style="1" customWidth="1"/>
    <col min="44" max="44" width="2.42578125" style="1" bestFit="1" customWidth="1"/>
    <col min="45" max="50" width="6.28515625" style="1" customWidth="1"/>
    <col min="51" max="51" width="4.7109375" style="1" customWidth="1"/>
    <col min="52" max="16384" width="11.42578125" style="1"/>
  </cols>
  <sheetData>
    <row r="2" spans="1:52" x14ac:dyDescent="0.25">
      <c r="A2" s="1" t="s">
        <v>107</v>
      </c>
      <c r="W2" s="1" t="str">
        <f>A2</f>
        <v>Streptococcus agalactiae</v>
      </c>
      <c r="AD2" s="30" t="str">
        <f>A2</f>
        <v>Streptococcus agalactiae</v>
      </c>
      <c r="AI2" s="30"/>
      <c r="AK2" s="30" t="str">
        <f>A2</f>
        <v>Streptococcus agalactiae</v>
      </c>
      <c r="AP2" s="30"/>
      <c r="AQ2" s="30"/>
      <c r="AS2" s="10"/>
      <c r="AT2" s="10"/>
      <c r="AU2" s="10"/>
      <c r="AV2" s="10"/>
      <c r="AW2" s="10"/>
      <c r="AX2" s="10"/>
      <c r="AY2" s="10"/>
      <c r="AZ2" s="10"/>
    </row>
    <row r="3" spans="1:52" ht="18.75" x14ac:dyDescent="0.25">
      <c r="B3" s="1" t="s">
        <v>0</v>
      </c>
      <c r="C3" s="1">
        <v>1.5625E-2</v>
      </c>
      <c r="D3" s="1">
        <v>3.125E-2</v>
      </c>
      <c r="E3" s="1">
        <v>6.25E-2</v>
      </c>
      <c r="F3" s="1">
        <v>0.125</v>
      </c>
      <c r="G3" s="1">
        <v>0.25</v>
      </c>
      <c r="H3" s="1">
        <v>0.5</v>
      </c>
      <c r="I3" s="1">
        <v>1</v>
      </c>
      <c r="J3" s="1">
        <v>2</v>
      </c>
      <c r="K3" s="1">
        <v>4</v>
      </c>
      <c r="L3" s="1">
        <v>8</v>
      </c>
      <c r="M3" s="1">
        <v>16</v>
      </c>
      <c r="N3" s="1">
        <v>32</v>
      </c>
      <c r="O3" s="1">
        <v>64</v>
      </c>
      <c r="P3" s="1">
        <v>128</v>
      </c>
      <c r="Q3" s="1">
        <v>256</v>
      </c>
      <c r="R3" s="1">
        <v>512</v>
      </c>
      <c r="S3" s="1" t="s">
        <v>1</v>
      </c>
      <c r="V3" s="1" t="s">
        <v>0</v>
      </c>
      <c r="W3" s="1" t="str">
        <f>B4</f>
        <v>Cefuroxim</v>
      </c>
      <c r="X3" s="1" t="str">
        <f>B5</f>
        <v>Moxifloxacin</v>
      </c>
      <c r="Y3" s="1" t="str">
        <f>B6</f>
        <v>Clindamycin</v>
      </c>
      <c r="Z3" s="1" t="str">
        <f>B7</f>
        <v>Benzylpenicillin</v>
      </c>
      <c r="AA3" s="1" t="str">
        <f>B8</f>
        <v>Roxythromycin</v>
      </c>
      <c r="AD3" s="30" t="str">
        <f>W3</f>
        <v>Cefuroxim</v>
      </c>
      <c r="AE3" s="30" t="str">
        <f>X3</f>
        <v>Moxifloxacin</v>
      </c>
      <c r="AF3" s="30" t="str">
        <f>Y3</f>
        <v>Clindamycin</v>
      </c>
      <c r="AG3" s="30" t="str">
        <f>Z3</f>
        <v>Benzylpenicillin</v>
      </c>
      <c r="AH3" s="30" t="str">
        <f>AA3</f>
        <v>Roxythromycin</v>
      </c>
      <c r="AK3" s="30" t="str">
        <f>W3</f>
        <v>Cefuroxim</v>
      </c>
      <c r="AL3" s="30" t="str">
        <f>X3</f>
        <v>Moxifloxacin</v>
      </c>
      <c r="AM3" s="30" t="str">
        <f>Y3</f>
        <v>Clindamycin</v>
      </c>
      <c r="AN3" s="30" t="str">
        <f>Z3</f>
        <v>Benzylpenicillin</v>
      </c>
      <c r="AO3" s="30" t="str">
        <f>AA3</f>
        <v>Roxythromycin</v>
      </c>
      <c r="AP3" s="30"/>
      <c r="AR3" s="39"/>
      <c r="AS3" s="24" t="s">
        <v>75</v>
      </c>
      <c r="AT3" s="24" t="s">
        <v>69</v>
      </c>
      <c r="AU3" s="24" t="s">
        <v>79</v>
      </c>
      <c r="AV3" s="24" t="s">
        <v>73</v>
      </c>
      <c r="AW3" s="24" t="s">
        <v>78</v>
      </c>
      <c r="AX3" s="10"/>
    </row>
    <row r="4" spans="1:52" ht="18.75" x14ac:dyDescent="0.25">
      <c r="B4" s="1" t="s">
        <v>9</v>
      </c>
      <c r="C4" s="1">
        <v>0</v>
      </c>
      <c r="D4" s="1">
        <v>18</v>
      </c>
      <c r="E4" s="1">
        <v>8</v>
      </c>
      <c r="F4" s="1">
        <v>291</v>
      </c>
      <c r="G4" s="1">
        <v>0</v>
      </c>
      <c r="H4" s="1">
        <v>11</v>
      </c>
      <c r="I4" s="1">
        <v>5</v>
      </c>
      <c r="J4" s="1">
        <v>6</v>
      </c>
      <c r="K4" s="1">
        <v>3</v>
      </c>
      <c r="L4" s="1">
        <v>0</v>
      </c>
      <c r="M4" s="1">
        <v>0</v>
      </c>
      <c r="N4" s="1">
        <v>0</v>
      </c>
      <c r="O4" s="1">
        <v>0</v>
      </c>
      <c r="P4" s="1">
        <v>0</v>
      </c>
      <c r="Q4" s="1">
        <v>0</v>
      </c>
      <c r="R4" s="1">
        <v>0</v>
      </c>
      <c r="S4" s="1">
        <v>342</v>
      </c>
      <c r="V4" s="1">
        <v>1.5625E-2</v>
      </c>
      <c r="W4" s="1">
        <f>C4</f>
        <v>0</v>
      </c>
      <c r="X4" s="2">
        <f>C5</f>
        <v>0</v>
      </c>
      <c r="Y4" s="2">
        <f>C6</f>
        <v>0</v>
      </c>
      <c r="Z4" s="2">
        <f>C7</f>
        <v>0</v>
      </c>
      <c r="AA4" s="2">
        <f>C8</f>
        <v>0</v>
      </c>
      <c r="AC4" s="1">
        <v>1.5625E-2</v>
      </c>
      <c r="AD4" s="30">
        <f>PRODUCT(W4*100*1/W20)</f>
        <v>0</v>
      </c>
      <c r="AE4" s="31">
        <f>PRODUCT(X4*100*1/X20)</f>
        <v>0</v>
      </c>
      <c r="AF4" s="31">
        <f>PRODUCT(Y4*100*1/Y20)</f>
        <v>0</v>
      </c>
      <c r="AG4" s="31">
        <f>PRODUCT(Z4*100*1/Z20)</f>
        <v>0</v>
      </c>
      <c r="AH4" s="31">
        <f>PRODUCT(AA4*100*1/AA20)</f>
        <v>0</v>
      </c>
      <c r="AJ4" s="1">
        <v>1.5625E-2</v>
      </c>
      <c r="AK4" s="30">
        <f>AD4</f>
        <v>0</v>
      </c>
      <c r="AL4" s="31">
        <f>AE4</f>
        <v>0</v>
      </c>
      <c r="AM4" s="31">
        <f>AF4</f>
        <v>0</v>
      </c>
      <c r="AN4" s="31">
        <f>AG4</f>
        <v>0</v>
      </c>
      <c r="AO4" s="31">
        <f>AH4</f>
        <v>0</v>
      </c>
      <c r="AR4" s="25" t="s">
        <v>49</v>
      </c>
      <c r="AS4" s="26">
        <f>W20</f>
        <v>342</v>
      </c>
      <c r="AT4" s="26">
        <f>X20</f>
        <v>344</v>
      </c>
      <c r="AU4" s="26">
        <f>Y20</f>
        <v>343</v>
      </c>
      <c r="AV4" s="26">
        <f>Z20</f>
        <v>343</v>
      </c>
      <c r="AW4" s="26">
        <f>AA20</f>
        <v>343</v>
      </c>
      <c r="AX4" s="10"/>
    </row>
    <row r="5" spans="1:52" ht="18.75" x14ac:dyDescent="0.25">
      <c r="B5" s="1" t="s">
        <v>20</v>
      </c>
      <c r="C5" s="2">
        <v>0</v>
      </c>
      <c r="D5" s="2">
        <v>33</v>
      </c>
      <c r="E5" s="2">
        <v>30</v>
      </c>
      <c r="F5" s="2">
        <v>134</v>
      </c>
      <c r="G5" s="2">
        <v>130</v>
      </c>
      <c r="H5" s="2">
        <v>12</v>
      </c>
      <c r="I5" s="3">
        <v>2</v>
      </c>
      <c r="J5" s="3">
        <v>0</v>
      </c>
      <c r="K5" s="3">
        <v>3</v>
      </c>
      <c r="L5" s="3">
        <v>0</v>
      </c>
      <c r="M5" s="3">
        <v>0</v>
      </c>
      <c r="N5" s="3">
        <v>0</v>
      </c>
      <c r="O5" s="3">
        <v>0</v>
      </c>
      <c r="P5" s="3">
        <v>0</v>
      </c>
      <c r="Q5" s="3">
        <v>0</v>
      </c>
      <c r="R5" s="3">
        <v>0</v>
      </c>
      <c r="S5" s="1">
        <v>344</v>
      </c>
      <c r="V5" s="1">
        <v>3.125E-2</v>
      </c>
      <c r="W5" s="1">
        <f>D4</f>
        <v>18</v>
      </c>
      <c r="X5" s="2">
        <f>D5</f>
        <v>33</v>
      </c>
      <c r="Y5" s="2">
        <f>D6</f>
        <v>56</v>
      </c>
      <c r="Z5" s="2">
        <f>D7</f>
        <v>312</v>
      </c>
      <c r="AA5" s="2">
        <f>D8</f>
        <v>1</v>
      </c>
      <c r="AC5" s="1">
        <v>3.125E-2</v>
      </c>
      <c r="AD5" s="30">
        <f>PRODUCT(W5*100*1/W20)</f>
        <v>5.2631578947368425</v>
      </c>
      <c r="AE5" s="31">
        <f>PRODUCT(X5*100*1/X20)</f>
        <v>9.5930232558139537</v>
      </c>
      <c r="AF5" s="31">
        <f>PRODUCT(Y5*100*1/Y20)</f>
        <v>16.326530612244898</v>
      </c>
      <c r="AG5" s="31">
        <f>PRODUCT(Z5*100*1/Z20)</f>
        <v>90.962099125364432</v>
      </c>
      <c r="AH5" s="31">
        <f>PRODUCT(AA5*100*1/AA20)</f>
        <v>0.29154518950437319</v>
      </c>
      <c r="AJ5" s="1">
        <v>3.125E-2</v>
      </c>
      <c r="AK5" s="30">
        <f>AD4+AD5</f>
        <v>5.2631578947368425</v>
      </c>
      <c r="AL5" s="31">
        <f>AE4+AE5</f>
        <v>9.5930232558139537</v>
      </c>
      <c r="AM5" s="31">
        <f>AF4+AF5</f>
        <v>16.326530612244898</v>
      </c>
      <c r="AN5" s="31">
        <f>AG4+AG5</f>
        <v>90.962099125364432</v>
      </c>
      <c r="AO5" s="31">
        <f>AH4+AH5</f>
        <v>0.29154518950437319</v>
      </c>
      <c r="AR5" s="25" t="s">
        <v>50</v>
      </c>
      <c r="AS5" s="18"/>
      <c r="AT5" s="18">
        <f>AL9</f>
        <v>98.54651162790698</v>
      </c>
      <c r="AU5" s="18">
        <f>AM9</f>
        <v>84.256559766763843</v>
      </c>
      <c r="AV5" s="18">
        <f>AN8</f>
        <v>99.708454810495624</v>
      </c>
      <c r="AW5" s="18">
        <f>AO8</f>
        <v>74.344023323615161</v>
      </c>
      <c r="AX5" s="10"/>
    </row>
    <row r="6" spans="1:52" ht="18.75" x14ac:dyDescent="0.25">
      <c r="B6" s="1" t="s">
        <v>24</v>
      </c>
      <c r="C6" s="2">
        <v>0</v>
      </c>
      <c r="D6" s="2">
        <v>56</v>
      </c>
      <c r="E6" s="2">
        <v>171</v>
      </c>
      <c r="F6" s="2">
        <v>48</v>
      </c>
      <c r="G6" s="2">
        <v>9</v>
      </c>
      <c r="H6" s="2">
        <v>5</v>
      </c>
      <c r="I6" s="3">
        <v>3</v>
      </c>
      <c r="J6" s="3">
        <v>2</v>
      </c>
      <c r="K6" s="3">
        <v>1</v>
      </c>
      <c r="L6" s="3">
        <v>45</v>
      </c>
      <c r="M6" s="3">
        <v>0</v>
      </c>
      <c r="N6" s="3">
        <v>0</v>
      </c>
      <c r="O6" s="3">
        <v>0</v>
      </c>
      <c r="P6" s="3">
        <v>0</v>
      </c>
      <c r="Q6" s="3">
        <v>0</v>
      </c>
      <c r="R6" s="3">
        <v>3</v>
      </c>
      <c r="S6" s="1">
        <v>343</v>
      </c>
      <c r="V6" s="1">
        <v>6.25E-2</v>
      </c>
      <c r="W6" s="1">
        <f>E4</f>
        <v>8</v>
      </c>
      <c r="X6" s="2">
        <f>E5</f>
        <v>30</v>
      </c>
      <c r="Y6" s="2">
        <f>E6</f>
        <v>171</v>
      </c>
      <c r="Z6" s="2">
        <f>E7</f>
        <v>21</v>
      </c>
      <c r="AA6" s="2">
        <f>E8</f>
        <v>223</v>
      </c>
      <c r="AC6" s="1">
        <v>6.25E-2</v>
      </c>
      <c r="AD6" s="30">
        <f>PRODUCT(W6*100*1/W20)</f>
        <v>2.3391812865497075</v>
      </c>
      <c r="AE6" s="31">
        <f>PRODUCT(X6*100*1/X20)</f>
        <v>8.720930232558139</v>
      </c>
      <c r="AF6" s="31">
        <f>PRODUCT(Y6*100*1/Y20)</f>
        <v>49.854227405247812</v>
      </c>
      <c r="AG6" s="31">
        <f>PRODUCT(Z6*100*1/Z20)</f>
        <v>6.1224489795918364</v>
      </c>
      <c r="AH6" s="31">
        <f>PRODUCT(AA6*100*1/AA20)</f>
        <v>65.014577259475217</v>
      </c>
      <c r="AJ6" s="1">
        <v>6.25E-2</v>
      </c>
      <c r="AK6" s="30">
        <f>AD4+AD5+AD6</f>
        <v>7.60233918128655</v>
      </c>
      <c r="AL6" s="31">
        <f>AE4+AE5+AE6</f>
        <v>18.313953488372093</v>
      </c>
      <c r="AM6" s="31">
        <f>AF4+AF5+AF6</f>
        <v>66.180758017492707</v>
      </c>
      <c r="AN6" s="31">
        <f>AG4+AG5+AG6</f>
        <v>97.084548104956269</v>
      </c>
      <c r="AO6" s="31">
        <f>AH4+AH5+AH6</f>
        <v>65.306122448979593</v>
      </c>
      <c r="AR6" s="25" t="s">
        <v>51</v>
      </c>
      <c r="AS6" s="18"/>
      <c r="AT6" s="18"/>
      <c r="AU6" s="18"/>
      <c r="AV6" s="18"/>
      <c r="AW6" s="18">
        <f>AO9-AO8</f>
        <v>0.87463556851311353</v>
      </c>
      <c r="AX6" s="10"/>
    </row>
    <row r="7" spans="1:52" ht="18.75" x14ac:dyDescent="0.25">
      <c r="B7" s="1" t="s">
        <v>26</v>
      </c>
      <c r="C7" s="2">
        <v>0</v>
      </c>
      <c r="D7" s="2">
        <v>312</v>
      </c>
      <c r="E7" s="2">
        <v>21</v>
      </c>
      <c r="F7" s="2">
        <v>3</v>
      </c>
      <c r="G7" s="2">
        <v>6</v>
      </c>
      <c r="H7" s="3">
        <v>0</v>
      </c>
      <c r="I7" s="3">
        <v>0</v>
      </c>
      <c r="J7" s="3">
        <v>1</v>
      </c>
      <c r="K7" s="3">
        <v>0</v>
      </c>
      <c r="L7" s="3">
        <v>0</v>
      </c>
      <c r="M7" s="3">
        <v>0</v>
      </c>
      <c r="N7" s="3">
        <v>0</v>
      </c>
      <c r="O7" s="3">
        <v>0</v>
      </c>
      <c r="P7" s="3">
        <v>0</v>
      </c>
      <c r="Q7" s="3">
        <v>0</v>
      </c>
      <c r="R7" s="3">
        <v>0</v>
      </c>
      <c r="S7" s="1">
        <v>343</v>
      </c>
      <c r="V7" s="1">
        <v>0.125</v>
      </c>
      <c r="W7" s="1">
        <f>F4</f>
        <v>291</v>
      </c>
      <c r="X7" s="2">
        <f>F5</f>
        <v>134</v>
      </c>
      <c r="Y7" s="2">
        <f>F6</f>
        <v>48</v>
      </c>
      <c r="Z7" s="2">
        <f>F7</f>
        <v>3</v>
      </c>
      <c r="AA7" s="2">
        <f>F8</f>
        <v>11</v>
      </c>
      <c r="AC7" s="1">
        <v>0.125</v>
      </c>
      <c r="AD7" s="30">
        <f>PRODUCT(W7*100*1/W20)</f>
        <v>85.087719298245617</v>
      </c>
      <c r="AE7" s="31">
        <f>PRODUCT(X7*100*1/X20)</f>
        <v>38.953488372093027</v>
      </c>
      <c r="AF7" s="31">
        <f>PRODUCT(Y7*100*1/Y20)</f>
        <v>13.994169096209912</v>
      </c>
      <c r="AG7" s="31">
        <f>PRODUCT(Z7*100*1/Z20)</f>
        <v>0.87463556851311952</v>
      </c>
      <c r="AH7" s="31">
        <f>PRODUCT(AA7*100*1/AA20)</f>
        <v>3.2069970845481048</v>
      </c>
      <c r="AJ7" s="1">
        <v>0.125</v>
      </c>
      <c r="AK7" s="30">
        <f>AD4+AD5+AD6+AD7</f>
        <v>92.690058479532169</v>
      </c>
      <c r="AL7" s="31">
        <f>AE4+AE5+AE6+AE7</f>
        <v>57.267441860465119</v>
      </c>
      <c r="AM7" s="31">
        <f>AF4+AF5+AF6+AF7</f>
        <v>80.174927113702623</v>
      </c>
      <c r="AN7" s="31">
        <f>AG4+AG5+AG6+AG7</f>
        <v>97.959183673469383</v>
      </c>
      <c r="AO7" s="31">
        <f>AH4+AH5+AH6+AH7</f>
        <v>68.5131195335277</v>
      </c>
      <c r="AR7" s="25" t="s">
        <v>52</v>
      </c>
      <c r="AS7" s="18"/>
      <c r="AT7" s="18">
        <f>AL19-AL9</f>
        <v>1.4534883720930196</v>
      </c>
      <c r="AU7" s="18">
        <f>AM19-AM9</f>
        <v>15.743440233236143</v>
      </c>
      <c r="AV7" s="18">
        <f>AN19-AN8</f>
        <v>0.29154518950437591</v>
      </c>
      <c r="AW7" s="18">
        <f>AO19-AO9</f>
        <v>24.781341107871711</v>
      </c>
      <c r="AX7" s="10"/>
    </row>
    <row r="8" spans="1:52" x14ac:dyDescent="0.25">
      <c r="B8" s="1" t="s">
        <v>35</v>
      </c>
      <c r="C8" s="2">
        <v>0</v>
      </c>
      <c r="D8" s="2">
        <v>1</v>
      </c>
      <c r="E8" s="2">
        <v>223</v>
      </c>
      <c r="F8" s="2">
        <v>11</v>
      </c>
      <c r="G8" s="2">
        <v>20</v>
      </c>
      <c r="H8" s="4">
        <v>3</v>
      </c>
      <c r="I8" s="3">
        <v>7</v>
      </c>
      <c r="J8" s="3">
        <v>3</v>
      </c>
      <c r="K8" s="3">
        <v>14</v>
      </c>
      <c r="L8" s="3">
        <v>6</v>
      </c>
      <c r="M8" s="3">
        <v>5</v>
      </c>
      <c r="N8" s="3">
        <v>46</v>
      </c>
      <c r="O8" s="3">
        <v>0</v>
      </c>
      <c r="P8" s="3">
        <v>1</v>
      </c>
      <c r="Q8" s="3">
        <v>0</v>
      </c>
      <c r="R8" s="3">
        <v>3</v>
      </c>
      <c r="S8" s="1">
        <v>343</v>
      </c>
      <c r="V8" s="1">
        <v>0.25</v>
      </c>
      <c r="W8" s="1">
        <f>G4</f>
        <v>0</v>
      </c>
      <c r="X8" s="2">
        <f>G5</f>
        <v>130</v>
      </c>
      <c r="Y8" s="2">
        <f>G6</f>
        <v>9</v>
      </c>
      <c r="Z8" s="2">
        <f>G7</f>
        <v>6</v>
      </c>
      <c r="AA8" s="2">
        <f>G8</f>
        <v>20</v>
      </c>
      <c r="AC8" s="1">
        <v>0.25</v>
      </c>
      <c r="AD8" s="30">
        <f>PRODUCT(W8*100*1/W20)</f>
        <v>0</v>
      </c>
      <c r="AE8" s="31">
        <f>PRODUCT(X8*100*1/X20)</f>
        <v>37.790697674418603</v>
      </c>
      <c r="AF8" s="31">
        <f>PRODUCT(Y8*100*1/Y20)</f>
        <v>2.6239067055393588</v>
      </c>
      <c r="AG8" s="31">
        <f>PRODUCT(Z8*100*1/Z20)</f>
        <v>1.749271137026239</v>
      </c>
      <c r="AH8" s="31">
        <f>PRODUCT(AA8*100*1/AA20)</f>
        <v>5.8309037900874632</v>
      </c>
      <c r="AJ8" s="1">
        <v>0.25</v>
      </c>
      <c r="AK8" s="30">
        <f>AD4+AD5+AD6+AD7+AD8</f>
        <v>92.690058479532169</v>
      </c>
      <c r="AL8" s="31">
        <f>AE4+AE5+AE6+AE7+AE8</f>
        <v>95.058139534883722</v>
      </c>
      <c r="AM8" s="31">
        <f>AF4+AF5+AF6+AF7+AF8</f>
        <v>82.798833819241977</v>
      </c>
      <c r="AN8" s="31">
        <f>AG4+AG5+AG6+AG7+AG8</f>
        <v>99.708454810495624</v>
      </c>
      <c r="AO8" s="31">
        <f>AH4+AH5+AH6+AH7+AH8</f>
        <v>74.344023323615161</v>
      </c>
      <c r="AR8" s="10"/>
      <c r="AS8" s="10"/>
      <c r="AT8" s="10"/>
      <c r="AU8" s="10"/>
      <c r="AV8" s="10"/>
      <c r="AW8" s="10"/>
      <c r="AX8" s="10"/>
    </row>
    <row r="9" spans="1:52" x14ac:dyDescent="0.25">
      <c r="V9" s="1">
        <v>0.5</v>
      </c>
      <c r="W9" s="1">
        <f>H4</f>
        <v>11</v>
      </c>
      <c r="X9" s="2">
        <f>H5</f>
        <v>12</v>
      </c>
      <c r="Y9" s="2">
        <f>H6</f>
        <v>5</v>
      </c>
      <c r="Z9" s="3">
        <f>H7</f>
        <v>0</v>
      </c>
      <c r="AA9" s="4">
        <f>H8</f>
        <v>3</v>
      </c>
      <c r="AC9" s="1">
        <v>0.5</v>
      </c>
      <c r="AD9" s="30">
        <f>PRODUCT(W9*100*1/W20)</f>
        <v>3.2163742690058479</v>
      </c>
      <c r="AE9" s="31">
        <f>PRODUCT(X9*100*1/X20)</f>
        <v>3.4883720930232558</v>
      </c>
      <c r="AF9" s="31">
        <f>PRODUCT(Y9*100*1/Y20)</f>
        <v>1.4577259475218658</v>
      </c>
      <c r="AG9" s="33">
        <f>PRODUCT(Z9*100*1/Z20)</f>
        <v>0</v>
      </c>
      <c r="AH9" s="32">
        <f>PRODUCT(AA9*100*1/AA20)</f>
        <v>0.87463556851311952</v>
      </c>
      <c r="AJ9" s="1">
        <v>0.5</v>
      </c>
      <c r="AK9" s="30">
        <f>AD4+AD5+AD6+AD7+AD8+AD9</f>
        <v>95.906432748538023</v>
      </c>
      <c r="AL9" s="31">
        <f>AE4+AE5+AE6+AE7+AE8+AE9</f>
        <v>98.54651162790698</v>
      </c>
      <c r="AM9" s="31">
        <f>AF4+AF5+AF6+AF7+AF8+AF9</f>
        <v>84.256559766763843</v>
      </c>
      <c r="AN9" s="33">
        <f>AG4+AG5+AG6+AG7+AG8+AG9</f>
        <v>99.708454810495624</v>
      </c>
      <c r="AO9" s="32">
        <f>AH4+AH5+AH6+AH7+AH8+AH9</f>
        <v>75.218658892128275</v>
      </c>
      <c r="AR9" s="10"/>
      <c r="AS9" s="10"/>
      <c r="AT9" s="10"/>
      <c r="AU9" s="10"/>
      <c r="AV9" s="10"/>
      <c r="AW9" s="10"/>
      <c r="AX9" s="10"/>
    </row>
    <row r="10" spans="1:52" x14ac:dyDescent="0.25">
      <c r="V10" s="1">
        <v>1</v>
      </c>
      <c r="W10" s="1">
        <f>I4</f>
        <v>5</v>
      </c>
      <c r="X10" s="3">
        <f>I5</f>
        <v>2</v>
      </c>
      <c r="Y10" s="3">
        <f>I6</f>
        <v>3</v>
      </c>
      <c r="Z10" s="3">
        <f>I7</f>
        <v>0</v>
      </c>
      <c r="AA10" s="3">
        <f>I8</f>
        <v>7</v>
      </c>
      <c r="AC10" s="1">
        <v>1</v>
      </c>
      <c r="AD10" s="30">
        <f>PRODUCT(W10*100*1/W20)</f>
        <v>1.4619883040935673</v>
      </c>
      <c r="AE10" s="33">
        <f>PRODUCT(X10*100*1/X20)</f>
        <v>0.58139534883720934</v>
      </c>
      <c r="AF10" s="33">
        <f>PRODUCT(Y10*100*1/Y20)</f>
        <v>0.87463556851311952</v>
      </c>
      <c r="AG10" s="33">
        <f>PRODUCT(Z10*100*1/Z20)</f>
        <v>0</v>
      </c>
      <c r="AH10" s="33">
        <f>PRODUCT(AA10*100*1/AA20)</f>
        <v>2.0408163265306123</v>
      </c>
      <c r="AJ10" s="1">
        <v>1</v>
      </c>
      <c r="AK10" s="30">
        <f>AD4+AD5+AD6+AD7+AD8+AD9+AD10</f>
        <v>97.368421052631589</v>
      </c>
      <c r="AL10" s="33">
        <f>AE4+AE5+AE6+AE7+AE8+AE9+AE10</f>
        <v>99.127906976744185</v>
      </c>
      <c r="AM10" s="33">
        <f>AF4+AF5+AF6+AF7+AF8+AF9+AF10</f>
        <v>85.131195335276956</v>
      </c>
      <c r="AN10" s="33">
        <f>AG4+AG5+AG6+AG7+AG8+AG9+AG10</f>
        <v>99.708454810495624</v>
      </c>
      <c r="AO10" s="33">
        <f>AH4+AH5+AH6+AH7+AH8+AH9+AH10</f>
        <v>77.259475218658892</v>
      </c>
      <c r="AR10" s="10"/>
      <c r="AS10" s="10" t="str">
        <f>A2</f>
        <v>Streptococcus agalactiae</v>
      </c>
      <c r="AT10" s="10"/>
      <c r="AU10" s="10"/>
      <c r="AV10" s="10"/>
      <c r="AW10" s="10"/>
      <c r="AX10" s="10"/>
    </row>
    <row r="11" spans="1:52" x14ac:dyDescent="0.25">
      <c r="V11" s="1">
        <v>2</v>
      </c>
      <c r="W11" s="1">
        <f>J4</f>
        <v>6</v>
      </c>
      <c r="X11" s="3">
        <f>J5</f>
        <v>0</v>
      </c>
      <c r="Y11" s="3">
        <f>J6</f>
        <v>2</v>
      </c>
      <c r="Z11" s="3">
        <f>J7</f>
        <v>1</v>
      </c>
      <c r="AA11" s="3">
        <f>J8</f>
        <v>3</v>
      </c>
      <c r="AC11" s="1">
        <v>2</v>
      </c>
      <c r="AD11" s="30">
        <f>PRODUCT(W11*100*1/W20)</f>
        <v>1.7543859649122806</v>
      </c>
      <c r="AE11" s="33">
        <f>PRODUCT(X11*100*1/X20)</f>
        <v>0</v>
      </c>
      <c r="AF11" s="33">
        <f>PRODUCT(Y11*100*1/Y20)</f>
        <v>0.58309037900874638</v>
      </c>
      <c r="AG11" s="33">
        <f>PRODUCT(Z11*100*1/Z20)</f>
        <v>0.29154518950437319</v>
      </c>
      <c r="AH11" s="33">
        <f>PRODUCT(AA11*100*1/AA20)</f>
        <v>0.87463556851311952</v>
      </c>
      <c r="AJ11" s="1">
        <v>2</v>
      </c>
      <c r="AK11" s="30">
        <f>AD4+AD5+AD6+AD7+AD8+AD9+AD10+AD11</f>
        <v>99.122807017543863</v>
      </c>
      <c r="AL11" s="33">
        <f>AE4+AE5+AE6+AE7+AE8+AE9+AE10+AE11</f>
        <v>99.127906976744185</v>
      </c>
      <c r="AM11" s="33">
        <f>AF4+AF5+AF6+AF7+AF8+AF9+AF10+AF11</f>
        <v>85.714285714285708</v>
      </c>
      <c r="AN11" s="33">
        <f>AG4+AG5+AG6+AG7+AG8+AG9+AG10+AG11</f>
        <v>100</v>
      </c>
      <c r="AO11" s="33">
        <f>AH4+AH5+AH6+AH7+AH8+AH9+AH10+AH11</f>
        <v>78.134110787172006</v>
      </c>
      <c r="AR11" s="10"/>
      <c r="AS11" s="10"/>
      <c r="AT11" s="10"/>
      <c r="AU11" s="10"/>
      <c r="AV11" s="10"/>
      <c r="AW11" s="10"/>
      <c r="AX11" s="10"/>
    </row>
    <row r="12" spans="1:52" x14ac:dyDescent="0.25">
      <c r="V12" s="1">
        <v>4</v>
      </c>
      <c r="W12" s="1">
        <f>K4</f>
        <v>3</v>
      </c>
      <c r="X12" s="3">
        <f>K5</f>
        <v>3</v>
      </c>
      <c r="Y12" s="3">
        <f>K6</f>
        <v>1</v>
      </c>
      <c r="Z12" s="3">
        <f>K7</f>
        <v>0</v>
      </c>
      <c r="AA12" s="3">
        <f>K8</f>
        <v>14</v>
      </c>
      <c r="AC12" s="1">
        <v>4</v>
      </c>
      <c r="AD12" s="30">
        <f>PRODUCT(W12*100*1/W20)</f>
        <v>0.8771929824561403</v>
      </c>
      <c r="AE12" s="33">
        <f>PRODUCT(X12*100*1/X20)</f>
        <v>0.87209302325581395</v>
      </c>
      <c r="AF12" s="33">
        <f>PRODUCT(Y12*100*1/Y20)</f>
        <v>0.29154518950437319</v>
      </c>
      <c r="AG12" s="33">
        <f>PRODUCT(Z12*100*1/Z20)</f>
        <v>0</v>
      </c>
      <c r="AH12" s="33">
        <f>PRODUCT(AA12*100*1/AA20)</f>
        <v>4.0816326530612246</v>
      </c>
      <c r="AJ12" s="1">
        <v>4</v>
      </c>
      <c r="AK12" s="30">
        <f>AD4+AD5+AD6+AD7+AD8+AD9+AD10+AD11+AD12</f>
        <v>100</v>
      </c>
      <c r="AL12" s="33">
        <f>AE4+AE5+AE6+AE7+AE8+AE9+AE10+AE11+AE12</f>
        <v>100</v>
      </c>
      <c r="AM12" s="33">
        <f>AF4+AF5+AF6+AF7+AF8+AF9+AF10+AF11+AF12</f>
        <v>86.005830903790084</v>
      </c>
      <c r="AN12" s="33">
        <f>AG4+AG5+AG6+AG7+AG8+AG9+AG10+AG11+AG12</f>
        <v>100</v>
      </c>
      <c r="AO12" s="33">
        <f>AH4+AH5+AH6+AH7+AH8+AH9+AH10+AH11+AH12</f>
        <v>82.215743440233226</v>
      </c>
      <c r="AR12" s="10"/>
      <c r="AS12" s="10"/>
      <c r="AT12" s="10"/>
      <c r="AU12" s="10"/>
      <c r="AV12" s="10"/>
      <c r="AW12" s="10"/>
      <c r="AX12" s="10"/>
    </row>
    <row r="13" spans="1:52" x14ac:dyDescent="0.25">
      <c r="V13" s="1">
        <v>8</v>
      </c>
      <c r="W13" s="1">
        <f>L4</f>
        <v>0</v>
      </c>
      <c r="X13" s="3">
        <f>L5</f>
        <v>0</v>
      </c>
      <c r="Y13" s="3">
        <f>L6</f>
        <v>45</v>
      </c>
      <c r="Z13" s="3">
        <f>L7</f>
        <v>0</v>
      </c>
      <c r="AA13" s="3">
        <f>L8</f>
        <v>6</v>
      </c>
      <c r="AC13" s="1">
        <v>8</v>
      </c>
      <c r="AD13" s="30">
        <f>PRODUCT(W13*100*1/W20)</f>
        <v>0</v>
      </c>
      <c r="AE13" s="33">
        <f>PRODUCT(X13*100*1/X20)</f>
        <v>0</v>
      </c>
      <c r="AF13" s="33">
        <f>PRODUCT(Y13*100*1/Y20)</f>
        <v>13.119533527696793</v>
      </c>
      <c r="AG13" s="33">
        <f>PRODUCT(Z13*100*1/Z20)</f>
        <v>0</v>
      </c>
      <c r="AH13" s="33">
        <f>PRODUCT(AA13*100*1/AA20)</f>
        <v>1.749271137026239</v>
      </c>
      <c r="AJ13" s="1">
        <v>8</v>
      </c>
      <c r="AK13" s="30">
        <f>AD4+AD5+AD6+AD7+AD8+AD9+AD10+AD11+AD12+AD13</f>
        <v>100</v>
      </c>
      <c r="AL13" s="33">
        <f>AE4+AE5+AE6+AE7+AE8+AE9+AE10+AE11+AE12+AE13</f>
        <v>100</v>
      </c>
      <c r="AM13" s="33">
        <f>AF4+AF5+AF6+AF7+AF8+AF9+AF10+AF11+AF12+AF13</f>
        <v>99.125364431486872</v>
      </c>
      <c r="AN13" s="33">
        <f>AG4+AG5+AG6+AG7+AG8+AG9+AG10+AG11+AG12+AG13</f>
        <v>100</v>
      </c>
      <c r="AO13" s="33">
        <f>AH4+AH5+AH6+AH7+AH8+AH9+AH10+AH11+AH12+AH13</f>
        <v>83.965014577259467</v>
      </c>
      <c r="AR13" s="10"/>
      <c r="AS13" s="10"/>
      <c r="AT13" s="10"/>
      <c r="AU13" s="10"/>
      <c r="AV13" s="10"/>
      <c r="AW13" s="10"/>
      <c r="AX13" s="10"/>
    </row>
    <row r="14" spans="1:52" x14ac:dyDescent="0.25">
      <c r="V14" s="1">
        <v>16</v>
      </c>
      <c r="W14" s="1">
        <f>M4</f>
        <v>0</v>
      </c>
      <c r="X14" s="3">
        <f>M5</f>
        <v>0</v>
      </c>
      <c r="Y14" s="3">
        <f>M6</f>
        <v>0</v>
      </c>
      <c r="Z14" s="3">
        <f>M7</f>
        <v>0</v>
      </c>
      <c r="AA14" s="3">
        <f>M8</f>
        <v>5</v>
      </c>
      <c r="AC14" s="1">
        <v>16</v>
      </c>
      <c r="AD14" s="30">
        <f>PRODUCT(W14*100*1/W20)</f>
        <v>0</v>
      </c>
      <c r="AE14" s="33">
        <f>PRODUCT(X14*100*1/X20)</f>
        <v>0</v>
      </c>
      <c r="AF14" s="33">
        <f>PRODUCT(Y14*100*1/Y20)</f>
        <v>0</v>
      </c>
      <c r="AG14" s="33">
        <f>PRODUCT(Z14*100*1/Z20)</f>
        <v>0</v>
      </c>
      <c r="AH14" s="33">
        <f>PRODUCT(AA14*100*1/AA20)</f>
        <v>1.4577259475218658</v>
      </c>
      <c r="AJ14" s="1">
        <v>16</v>
      </c>
      <c r="AK14" s="30">
        <f>AD4+AD5+AD6+AD7+AD8+AD9+AD10+AD11+AD12+AD13+AD14</f>
        <v>100</v>
      </c>
      <c r="AL14" s="33">
        <f>AE4+AE5+AE6+AE7+AE8+AE9+AE10+AE11+AE12+AE13+AE14</f>
        <v>100</v>
      </c>
      <c r="AM14" s="33">
        <f>AF4+AF5+AF6+AF7+AF8+AF9+AF10+AF11+AF12+AF13+AF14</f>
        <v>99.125364431486872</v>
      </c>
      <c r="AN14" s="33">
        <f>AG4+AG5+AG6+AG7+AG8+AG9+AG10+AG11+AG12+AG13+AG14</f>
        <v>100</v>
      </c>
      <c r="AO14" s="33">
        <f>AH4+AH5+AH6+AH7+AH8+AH9+AH10+AH11+AH12+AH13+AH14</f>
        <v>85.422740524781332</v>
      </c>
      <c r="AR14" s="10"/>
      <c r="AS14" s="10"/>
      <c r="AT14" s="10"/>
      <c r="AU14" s="10"/>
      <c r="AV14" s="10"/>
      <c r="AW14" s="10"/>
      <c r="AX14" s="10"/>
    </row>
    <row r="15" spans="1:52" x14ac:dyDescent="0.25">
      <c r="V15" s="1">
        <v>32</v>
      </c>
      <c r="W15" s="1">
        <f>N4</f>
        <v>0</v>
      </c>
      <c r="X15" s="3">
        <f>N5</f>
        <v>0</v>
      </c>
      <c r="Y15" s="3">
        <f>N6</f>
        <v>0</v>
      </c>
      <c r="Z15" s="3">
        <f>N7</f>
        <v>0</v>
      </c>
      <c r="AA15" s="3">
        <f>N8</f>
        <v>46</v>
      </c>
      <c r="AC15" s="1">
        <v>32</v>
      </c>
      <c r="AD15" s="30">
        <f>PRODUCT(W15*100*1/W20)</f>
        <v>0</v>
      </c>
      <c r="AE15" s="33">
        <f>PRODUCT(X15*100*1/X20)</f>
        <v>0</v>
      </c>
      <c r="AF15" s="33">
        <f>PRODUCT(Y15*100*1/Y20)</f>
        <v>0</v>
      </c>
      <c r="AG15" s="33">
        <f>PRODUCT(Z15*100*1/Z20)</f>
        <v>0</v>
      </c>
      <c r="AH15" s="33">
        <f>PRODUCT(AA15*100*1/AA20)</f>
        <v>13.411078717201166</v>
      </c>
      <c r="AJ15" s="1">
        <v>32</v>
      </c>
      <c r="AK15" s="30">
        <f>AD4+AD5+AD6+AD7+AD8+AD9+AD10+AD11+AD12+AD13+AD14+AD15</f>
        <v>100</v>
      </c>
      <c r="AL15" s="33">
        <f>AE4+AE5+AE6+AE7+AE8+AE9+AE10+AE11+AE12+AE13+AE14+AE15</f>
        <v>100</v>
      </c>
      <c r="AM15" s="33">
        <f>AF4+AF5+AF6+AF7+AF8+AF9+AF10+AF11+AF12+AF13+AF14+AF15</f>
        <v>99.125364431486872</v>
      </c>
      <c r="AN15" s="33">
        <f>AG4+AG5+AG6+AG7+AG8+AG9+AG10+AG11+AG12+AG13+AG14+AG15</f>
        <v>100</v>
      </c>
      <c r="AO15" s="33">
        <f>AH4+AH5+AH6+AH7+AH8+AH9+AH10+AH11+AH12+AH13+AH14+AH15</f>
        <v>98.833819241982496</v>
      </c>
      <c r="AR15" s="10"/>
      <c r="AS15" s="10"/>
      <c r="AT15" s="10"/>
      <c r="AU15" s="10"/>
      <c r="AV15" s="10"/>
      <c r="AW15" s="10"/>
      <c r="AX15" s="10"/>
    </row>
    <row r="16" spans="1:52" x14ac:dyDescent="0.25">
      <c r="V16" s="1">
        <v>64</v>
      </c>
      <c r="W16" s="1">
        <f>O4</f>
        <v>0</v>
      </c>
      <c r="X16" s="3">
        <f>O5</f>
        <v>0</v>
      </c>
      <c r="Y16" s="3">
        <f>O6</f>
        <v>0</v>
      </c>
      <c r="Z16" s="3">
        <f>O7</f>
        <v>0</v>
      </c>
      <c r="AA16" s="3">
        <f>O8</f>
        <v>0</v>
      </c>
      <c r="AC16" s="1">
        <v>64</v>
      </c>
      <c r="AD16" s="30">
        <f>PRODUCT(W16*100*1/W20)</f>
        <v>0</v>
      </c>
      <c r="AE16" s="33">
        <f>PRODUCT(X16*100*1/X20)</f>
        <v>0</v>
      </c>
      <c r="AF16" s="33">
        <f>PRODUCT(Y16*100*1/Y20)</f>
        <v>0</v>
      </c>
      <c r="AG16" s="33">
        <f>PRODUCT(Z16*100*1/Z20)</f>
        <v>0</v>
      </c>
      <c r="AH16" s="33">
        <f>PRODUCT(AA16*100*1/AA20)</f>
        <v>0</v>
      </c>
      <c r="AJ16" s="1">
        <v>64</v>
      </c>
      <c r="AK16" s="30">
        <f>AD4+AD5+AD6+AD7+AD8+AD9+AD10+AD11+AD12+AD13+AD14+AD15+AD16</f>
        <v>100</v>
      </c>
      <c r="AL16" s="33">
        <f>AE4+AE5+AE6+AE7+AE8+AE9+AE10+AE11+AE12+AE13+AE14+AE15+AE16</f>
        <v>100</v>
      </c>
      <c r="AM16" s="33">
        <f>AF4+AF5+AF6+AF7+AF8+AF9+AF10+AF11+AF12+AF13+AF14+AF15+AF16</f>
        <v>99.125364431486872</v>
      </c>
      <c r="AN16" s="33">
        <f>AG4+AG5+AG6+AG7+AG8+AG9+AG10+AG11+AG12+AG13+AG14+AG15+AG16</f>
        <v>100</v>
      </c>
      <c r="AO16" s="33">
        <f>AH4+AH5+AH6+AH7+AH8+AH9+AH10+AH11+AH12+AH13+AH14+AH15+AH16</f>
        <v>98.833819241982496</v>
      </c>
      <c r="AR16" s="10"/>
      <c r="AS16" s="10"/>
      <c r="AT16" s="10"/>
      <c r="AU16" s="10"/>
      <c r="AV16" s="10"/>
      <c r="AW16" s="10"/>
      <c r="AX16" s="10"/>
    </row>
    <row r="17" spans="22:52" x14ac:dyDescent="0.25">
      <c r="V17" s="1">
        <v>128</v>
      </c>
      <c r="W17" s="1">
        <f>P4</f>
        <v>0</v>
      </c>
      <c r="X17" s="3">
        <f>P5</f>
        <v>0</v>
      </c>
      <c r="Y17" s="3">
        <f>P6</f>
        <v>0</v>
      </c>
      <c r="Z17" s="3">
        <f>P7</f>
        <v>0</v>
      </c>
      <c r="AA17" s="3">
        <f>P8</f>
        <v>1</v>
      </c>
      <c r="AC17" s="1">
        <v>128</v>
      </c>
      <c r="AD17" s="30">
        <f>PRODUCT(W17*100*1/W20)</f>
        <v>0</v>
      </c>
      <c r="AE17" s="33">
        <f>PRODUCT(X17*100*1/X20)</f>
        <v>0</v>
      </c>
      <c r="AF17" s="33">
        <f>PRODUCT(Y17*100*1/Y20)</f>
        <v>0</v>
      </c>
      <c r="AG17" s="33">
        <f>PRODUCT(Z17*100*1/Z20)</f>
        <v>0</v>
      </c>
      <c r="AH17" s="33">
        <f>PRODUCT(AA17*100*1/AA20)</f>
        <v>0.29154518950437319</v>
      </c>
      <c r="AJ17" s="1">
        <v>128</v>
      </c>
      <c r="AK17" s="30">
        <f>AD4+AD5+AD6+AD7+AD8+AD9+AD10+AD11+AD12+AD13+AD14+AD15+AD16+AD17</f>
        <v>100</v>
      </c>
      <c r="AL17" s="33">
        <f>AE4+AE5+AE6+AE7+AE8+AE9+AE10+AE11+AE12+AE13+AE14+AE15+AE16+AE17</f>
        <v>100</v>
      </c>
      <c r="AM17" s="33">
        <f>AF4+AF5+AF6+AF7+AF8+AF9+AF10+AF11+AF12+AF13+AF14+AF15+AF16+AF17</f>
        <v>99.125364431486872</v>
      </c>
      <c r="AN17" s="33">
        <f>AG4+AG5+AG6+AG7+AG8+AG9+AG10+AG11+AG12+AG13+AG14+AG15+AG16+AG17</f>
        <v>100</v>
      </c>
      <c r="AO17" s="33">
        <f>AH4+AH5+AH6+AH7+AH8+AH9+AH10+AH11+AH12+AH13+AH14+AH15+AH16+AH17</f>
        <v>99.125364431486872</v>
      </c>
      <c r="AR17" s="10"/>
      <c r="AS17" s="10"/>
      <c r="AT17" s="10"/>
      <c r="AU17" s="10"/>
      <c r="AV17" s="10"/>
      <c r="AW17" s="10"/>
      <c r="AX17" s="10"/>
    </row>
    <row r="18" spans="22:52" x14ac:dyDescent="0.25">
      <c r="V18" s="1">
        <v>256</v>
      </c>
      <c r="W18" s="1">
        <f>Q4</f>
        <v>0</v>
      </c>
      <c r="X18" s="3">
        <f>Q5</f>
        <v>0</v>
      </c>
      <c r="Y18" s="3">
        <f>Q6</f>
        <v>0</v>
      </c>
      <c r="Z18" s="3">
        <f>Q7</f>
        <v>0</v>
      </c>
      <c r="AA18" s="3">
        <f>Q8</f>
        <v>0</v>
      </c>
      <c r="AC18" s="1">
        <v>256</v>
      </c>
      <c r="AD18" s="30">
        <f>PRODUCT(W18*100*1/W20)</f>
        <v>0</v>
      </c>
      <c r="AE18" s="33">
        <f>PRODUCT(X18*100*1/X20)</f>
        <v>0</v>
      </c>
      <c r="AF18" s="33">
        <f>PRODUCT(Y18*100*1/Y20)</f>
        <v>0</v>
      </c>
      <c r="AG18" s="33">
        <f>PRODUCT(Z18*100*1/Z20)</f>
        <v>0</v>
      </c>
      <c r="AH18" s="33">
        <f>PRODUCT(AA18*100*1/AA20)</f>
        <v>0</v>
      </c>
      <c r="AJ18" s="1">
        <v>256</v>
      </c>
      <c r="AK18" s="30">
        <f>AD4+AD5+AD6+AD7+AD8+AD9+AD10+AD11+AD12+AD13+AD14+AD15+AD16+AD17+AD18</f>
        <v>100</v>
      </c>
      <c r="AL18" s="33">
        <f>AE4+AE5+AE6+AE7+AE8+AE9+AE10+AE11+AE12+AE13+AE14+AE15+AE16+AE17+AE18</f>
        <v>100</v>
      </c>
      <c r="AM18" s="33">
        <f>AF4+AF5+AF6+AF7+AF8+AF9+AF10+AF11+AF12+AF13+AF14+AF15+AF16+AF17+AF18</f>
        <v>99.125364431486872</v>
      </c>
      <c r="AN18" s="33">
        <f>AG4+AG5+AG6+AG7+AG8+AG9+AG10+AG11+AG12+AG13+AG14+AG15+AG16+AG17+AG18</f>
        <v>100</v>
      </c>
      <c r="AO18" s="33">
        <f>AH4+AH5+AH6+AH7+AH8+AH9+AH10+AH11+AH12+AH13+AH14+AH15+AH16+AH17+AH18</f>
        <v>99.125364431486872</v>
      </c>
      <c r="AR18" s="10"/>
      <c r="AS18" s="10"/>
      <c r="AT18" s="10"/>
      <c r="AU18" s="10"/>
      <c r="AV18" s="10"/>
      <c r="AW18" s="10"/>
      <c r="AX18" s="10"/>
    </row>
    <row r="19" spans="22:52" x14ac:dyDescent="0.25">
      <c r="V19" s="1">
        <v>512</v>
      </c>
      <c r="W19" s="1">
        <f>R4</f>
        <v>0</v>
      </c>
      <c r="X19" s="3">
        <f>R5</f>
        <v>0</v>
      </c>
      <c r="Y19" s="3">
        <f>R6</f>
        <v>3</v>
      </c>
      <c r="Z19" s="3">
        <f>R7</f>
        <v>0</v>
      </c>
      <c r="AA19" s="3">
        <f>R8</f>
        <v>3</v>
      </c>
      <c r="AC19" s="1">
        <v>512</v>
      </c>
      <c r="AD19" s="30">
        <f>PRODUCT(W19*100*1/W20)</f>
        <v>0</v>
      </c>
      <c r="AE19" s="33">
        <f>PRODUCT(X19*100*1/X20)</f>
        <v>0</v>
      </c>
      <c r="AF19" s="33">
        <f>PRODUCT(Y19*100*1/Y20)</f>
        <v>0.87463556851311952</v>
      </c>
      <c r="AG19" s="33">
        <f>PRODUCT(Z19*100*1/Z20)</f>
        <v>0</v>
      </c>
      <c r="AH19" s="33">
        <f>PRODUCT(AA19*100*1/AA20)</f>
        <v>0.87463556851311952</v>
      </c>
      <c r="AJ19" s="1">
        <v>512</v>
      </c>
      <c r="AK19" s="30">
        <f>AD4+AD5+AD6+AD7+AD8+AD9+AD10+AD11+AD12+AD13+AD14+AD15+AD16+AD17+AD18+AD19</f>
        <v>100</v>
      </c>
      <c r="AL19" s="33">
        <f>AE4+AE5+AE6+AE7+AE8+AE9+AE10+AE11+AE12+AE13+AE14+AE15+AE16+AE17+AE18+AE19</f>
        <v>100</v>
      </c>
      <c r="AM19" s="33">
        <f>AF4+AF5+AF6+AF7+AF8+AF9+AF10+AF11+AF12+AF13+AF14+AF15+AF16+AF17+AF18+AF19</f>
        <v>99.999999999999986</v>
      </c>
      <c r="AN19" s="33">
        <f>AG4+AG5+AG6+AG7+AG8+AG9+AG10+AG11+AG12+AG13+AG14+AG15+AG16+AG17+AG18+AG19</f>
        <v>100</v>
      </c>
      <c r="AO19" s="33">
        <f>AH4+AH5+AH6+AH7+AH8+AH9+AH10+AH11+AH12+AH13+AH14+AH15+AH16+AH17+AH18+AH19</f>
        <v>99.999999999999986</v>
      </c>
      <c r="AR19" s="10"/>
      <c r="AS19" s="10"/>
      <c r="AT19" s="10"/>
      <c r="AU19" s="10"/>
      <c r="AV19" s="10"/>
      <c r="AW19" s="10"/>
      <c r="AX19" s="10"/>
    </row>
    <row r="20" spans="22:52" x14ac:dyDescent="0.25">
      <c r="V20" s="1" t="s">
        <v>1</v>
      </c>
      <c r="W20" s="1">
        <f>S4</f>
        <v>342</v>
      </c>
      <c r="X20" s="1">
        <f>S5</f>
        <v>344</v>
      </c>
      <c r="Y20" s="1">
        <f>S6</f>
        <v>343</v>
      </c>
      <c r="Z20" s="1">
        <f>S7</f>
        <v>343</v>
      </c>
      <c r="AA20" s="1">
        <f>S8</f>
        <v>343</v>
      </c>
      <c r="AC20" s="1" t="s">
        <v>1</v>
      </c>
      <c r="AD20" s="30">
        <f>SUM(AD4:AD19)</f>
        <v>100</v>
      </c>
      <c r="AE20" s="30">
        <f>SUM(AE4:AE19)</f>
        <v>100</v>
      </c>
      <c r="AF20" s="30">
        <f>SUM(AF4:AF19)</f>
        <v>99.999999999999986</v>
      </c>
      <c r="AG20" s="30">
        <f>SUM(AG4:AG19)</f>
        <v>100</v>
      </c>
      <c r="AH20" s="30">
        <f>SUM(AH4:AH19)</f>
        <v>99.999999999999986</v>
      </c>
      <c r="AP20" s="30"/>
      <c r="AS20" s="10"/>
      <c r="AT20" s="10"/>
      <c r="AU20" s="10"/>
      <c r="AV20" s="10"/>
      <c r="AW20" s="10"/>
      <c r="AX20" s="10"/>
      <c r="AY20" s="10"/>
    </row>
    <row r="21" spans="22:52" x14ac:dyDescent="0.25">
      <c r="AI21" s="30"/>
      <c r="AP21" s="30"/>
      <c r="AQ21" s="30"/>
      <c r="AS21" s="10"/>
      <c r="AT21" s="10"/>
      <c r="AU21" s="10"/>
      <c r="AV21" s="10"/>
      <c r="AW21" s="10"/>
      <c r="AX21" s="10"/>
      <c r="AY21" s="10"/>
      <c r="AZ21" s="10"/>
    </row>
    <row r="22" spans="22:52" x14ac:dyDescent="0.25">
      <c r="AI22" s="30"/>
      <c r="AP22" s="30"/>
      <c r="AQ22" s="30"/>
      <c r="AS22" s="10"/>
      <c r="AT22" s="10"/>
      <c r="AU22" s="10"/>
      <c r="AV22" s="10"/>
      <c r="AW22" s="10"/>
      <c r="AX22" s="10"/>
      <c r="AY22" s="10"/>
      <c r="AZ22" s="10"/>
    </row>
    <row r="23" spans="22:52" x14ac:dyDescent="0.25">
      <c r="AI23" s="30"/>
      <c r="AP23" s="30"/>
      <c r="AQ23" s="30"/>
      <c r="AS23" s="10"/>
      <c r="AT23" s="10"/>
      <c r="AU23" s="10"/>
      <c r="AV23" s="10"/>
      <c r="AW23" s="10"/>
      <c r="AX23" s="10"/>
      <c r="AY23" s="10"/>
      <c r="AZ23" s="10"/>
    </row>
    <row r="24" spans="22:52" x14ac:dyDescent="0.25">
      <c r="AI24" s="30"/>
      <c r="AP24" s="30"/>
      <c r="AQ24" s="30"/>
      <c r="AS24" s="10"/>
      <c r="AT24" s="10"/>
      <c r="AU24" s="10"/>
      <c r="AV24" s="10"/>
      <c r="AW24" s="10"/>
      <c r="AX24" s="10"/>
      <c r="AY24" s="10"/>
      <c r="AZ24" s="10"/>
    </row>
    <row r="25" spans="22:52" x14ac:dyDescent="0.25">
      <c r="AI25" s="30"/>
      <c r="AP25" s="30"/>
      <c r="AQ25" s="30"/>
      <c r="AS25" s="10"/>
      <c r="AT25" s="10"/>
      <c r="AU25" s="10"/>
      <c r="AV25" s="10"/>
      <c r="AW25" s="10"/>
      <c r="AX25" s="10"/>
      <c r="AY25" s="10"/>
      <c r="AZ25" s="10"/>
    </row>
    <row r="26" spans="22:52" x14ac:dyDescent="0.25">
      <c r="AI26" s="30"/>
      <c r="AP26" s="30"/>
      <c r="AQ26" s="30"/>
      <c r="AS26" s="10"/>
      <c r="AT26" s="10"/>
      <c r="AU26" s="10"/>
      <c r="AV26" s="10"/>
      <c r="AW26" s="10"/>
      <c r="AX26" s="10"/>
      <c r="AY26" s="10"/>
      <c r="AZ26" s="10"/>
    </row>
    <row r="27" spans="22:52" x14ac:dyDescent="0.25">
      <c r="AI27" s="30"/>
      <c r="AP27" s="30"/>
      <c r="AQ27" s="30"/>
      <c r="AS27" s="10"/>
      <c r="AT27" s="10"/>
      <c r="AU27" s="10"/>
      <c r="AV27" s="10"/>
      <c r="AW27" s="10"/>
      <c r="AX27" s="10"/>
      <c r="AY27" s="10"/>
      <c r="AZ27" s="10"/>
    </row>
    <row r="28" spans="22:52" x14ac:dyDescent="0.25">
      <c r="AI28" s="30"/>
      <c r="AP28" s="30"/>
      <c r="AQ28" s="30"/>
      <c r="AS28" s="10"/>
      <c r="AT28" s="10"/>
      <c r="AU28" s="10"/>
      <c r="AV28" s="10"/>
      <c r="AW28" s="10"/>
      <c r="AX28" s="10"/>
      <c r="AY28" s="10"/>
      <c r="AZ28" s="10"/>
    </row>
    <row r="29" spans="22:52" x14ac:dyDescent="0.25">
      <c r="AI29" s="30"/>
      <c r="AP29" s="30"/>
      <c r="AQ29" s="30"/>
      <c r="AS29" s="10"/>
      <c r="AT29" s="10"/>
      <c r="AU29" s="10"/>
      <c r="AV29" s="10"/>
      <c r="AW29" s="10"/>
      <c r="AX29" s="10"/>
      <c r="AY29" s="10"/>
      <c r="AZ29" s="10"/>
    </row>
    <row r="30" spans="22:52" x14ac:dyDescent="0.25">
      <c r="AI30" s="30"/>
      <c r="AP30" s="30"/>
      <c r="AQ30" s="30"/>
      <c r="AS30" s="10"/>
      <c r="AT30" s="10"/>
      <c r="AU30" s="10"/>
      <c r="AV30" s="10"/>
      <c r="AW30" s="10"/>
      <c r="AX30" s="10"/>
      <c r="AY30" s="10"/>
      <c r="AZ30" s="10"/>
    </row>
    <row r="31" spans="22:52" x14ac:dyDescent="0.25">
      <c r="AI31" s="30"/>
      <c r="AP31" s="30"/>
      <c r="AQ31" s="30"/>
      <c r="AS31" s="10"/>
      <c r="AT31" s="10"/>
      <c r="AU31" s="10"/>
      <c r="AV31" s="10"/>
      <c r="AW31" s="10"/>
      <c r="AX31" s="10"/>
      <c r="AY31" s="10"/>
      <c r="AZ31" s="10"/>
    </row>
    <row r="32" spans="22:52" x14ac:dyDescent="0.25">
      <c r="AI32" s="30"/>
      <c r="AP32" s="30"/>
      <c r="AQ32" s="30"/>
      <c r="AS32" s="10"/>
      <c r="AT32" s="10"/>
      <c r="AU32" s="10"/>
      <c r="AV32" s="10"/>
      <c r="AW32" s="10"/>
      <c r="AX32" s="10"/>
      <c r="AY32" s="10"/>
      <c r="AZ32" s="10"/>
    </row>
    <row r="33" spans="1:52" x14ac:dyDescent="0.25">
      <c r="A33" s="1" t="s">
        <v>92</v>
      </c>
      <c r="W33" s="1" t="str">
        <f>A33</f>
        <v>Streptococcus dysgalactiae ssp. equisimilis</v>
      </c>
      <c r="AD33" s="30" t="str">
        <f>A33</f>
        <v>Streptococcus dysgalactiae ssp. equisimilis</v>
      </c>
      <c r="AI33" s="30"/>
      <c r="AK33" s="30" t="str">
        <f>A33</f>
        <v>Streptococcus dysgalactiae ssp. equisimilis</v>
      </c>
      <c r="AP33" s="30"/>
      <c r="AQ33" s="30"/>
      <c r="AS33" s="10"/>
      <c r="AT33" s="10"/>
      <c r="AU33" s="10"/>
      <c r="AV33" s="10"/>
      <c r="AW33" s="10"/>
      <c r="AX33" s="10"/>
      <c r="AY33" s="10"/>
      <c r="AZ33" s="10"/>
    </row>
    <row r="34" spans="1:52" ht="18.75" x14ac:dyDescent="0.25">
      <c r="B34" s="1" t="s">
        <v>0</v>
      </c>
      <c r="C34" s="1">
        <v>1.5625E-2</v>
      </c>
      <c r="D34" s="1">
        <v>3.125E-2</v>
      </c>
      <c r="E34" s="1">
        <v>6.25E-2</v>
      </c>
      <c r="F34" s="1">
        <v>0.125</v>
      </c>
      <c r="G34" s="1">
        <v>0.25</v>
      </c>
      <c r="H34" s="1">
        <v>0.5</v>
      </c>
      <c r="I34" s="1">
        <v>1</v>
      </c>
      <c r="J34" s="1">
        <v>2</v>
      </c>
      <c r="K34" s="1">
        <v>4</v>
      </c>
      <c r="L34" s="1">
        <v>8</v>
      </c>
      <c r="M34" s="1">
        <v>16</v>
      </c>
      <c r="N34" s="1">
        <v>32</v>
      </c>
      <c r="O34" s="1">
        <v>64</v>
      </c>
      <c r="P34" s="1">
        <v>128</v>
      </c>
      <c r="Q34" s="1">
        <v>256</v>
      </c>
      <c r="R34" s="1">
        <v>512</v>
      </c>
      <c r="S34" s="1" t="s">
        <v>1</v>
      </c>
      <c r="V34" s="1" t="s">
        <v>0</v>
      </c>
      <c r="W34" s="1" t="str">
        <f>B35</f>
        <v>Cefuroxim</v>
      </c>
      <c r="X34" s="1" t="str">
        <f>B36</f>
        <v>Moxifloxacin</v>
      </c>
      <c r="Y34" s="1" t="str">
        <f>B37</f>
        <v>Clindamycin</v>
      </c>
      <c r="Z34" s="1" t="str">
        <f>B38</f>
        <v>Benzylpenicillin</v>
      </c>
      <c r="AA34" s="1" t="str">
        <f>B39</f>
        <v>Erythromycin</v>
      </c>
      <c r="AD34" s="30" t="str">
        <f>W34</f>
        <v>Cefuroxim</v>
      </c>
      <c r="AE34" s="30" t="str">
        <f>X34</f>
        <v>Moxifloxacin</v>
      </c>
      <c r="AF34" s="30" t="str">
        <f>Y34</f>
        <v>Clindamycin</v>
      </c>
      <c r="AG34" s="30" t="str">
        <f>Z34</f>
        <v>Benzylpenicillin</v>
      </c>
      <c r="AH34" s="30" t="str">
        <f>AA34</f>
        <v>Erythromycin</v>
      </c>
      <c r="AK34" s="30" t="str">
        <f>W34</f>
        <v>Cefuroxim</v>
      </c>
      <c r="AL34" s="30" t="str">
        <f>X34</f>
        <v>Moxifloxacin</v>
      </c>
      <c r="AM34" s="30" t="str">
        <f>Y34</f>
        <v>Clindamycin</v>
      </c>
      <c r="AN34" s="30" t="str">
        <f>Z34</f>
        <v>Benzylpenicillin</v>
      </c>
      <c r="AO34" s="30" t="str">
        <f>AA34</f>
        <v>Erythromycin</v>
      </c>
      <c r="AP34" s="30"/>
      <c r="AR34" s="39"/>
      <c r="AS34" s="24" t="s">
        <v>75</v>
      </c>
      <c r="AT34" s="24" t="s">
        <v>69</v>
      </c>
      <c r="AU34" s="24" t="s">
        <v>79</v>
      </c>
      <c r="AV34" s="24" t="s">
        <v>73</v>
      </c>
      <c r="AW34" s="24" t="s">
        <v>78</v>
      </c>
      <c r="AX34" s="10"/>
    </row>
    <row r="35" spans="1:52" ht="18.75" x14ac:dyDescent="0.25">
      <c r="B35" s="1" t="s">
        <v>9</v>
      </c>
      <c r="C35" s="1">
        <v>0</v>
      </c>
      <c r="D35" s="1">
        <v>177</v>
      </c>
      <c r="E35" s="1">
        <v>2</v>
      </c>
      <c r="F35" s="1">
        <v>3</v>
      </c>
      <c r="G35" s="1">
        <v>0</v>
      </c>
      <c r="H35" s="1">
        <v>0</v>
      </c>
      <c r="I35" s="1">
        <v>0</v>
      </c>
      <c r="J35" s="1">
        <v>0</v>
      </c>
      <c r="K35" s="1">
        <v>0</v>
      </c>
      <c r="L35" s="1">
        <v>0</v>
      </c>
      <c r="M35" s="1">
        <v>0</v>
      </c>
      <c r="N35" s="1">
        <v>0</v>
      </c>
      <c r="O35" s="1">
        <v>0</v>
      </c>
      <c r="P35" s="1">
        <v>0</v>
      </c>
      <c r="Q35" s="1">
        <v>0</v>
      </c>
      <c r="R35" s="1">
        <v>0</v>
      </c>
      <c r="S35" s="1">
        <v>182</v>
      </c>
      <c r="V35" s="1">
        <v>1.5625E-2</v>
      </c>
      <c r="W35" s="1">
        <f>C35</f>
        <v>0</v>
      </c>
      <c r="X35" s="2">
        <f>C36</f>
        <v>0</v>
      </c>
      <c r="Y35" s="2">
        <f>C37</f>
        <v>0</v>
      </c>
      <c r="Z35" s="2">
        <f>C38</f>
        <v>0</v>
      </c>
      <c r="AA35" s="2">
        <f>C39</f>
        <v>0</v>
      </c>
      <c r="AC35" s="1">
        <v>1.5625E-2</v>
      </c>
      <c r="AD35" s="30">
        <f>PRODUCT(W35*100*1/W51)</f>
        <v>0</v>
      </c>
      <c r="AE35" s="31">
        <f>PRODUCT(X35*100*1/X51)</f>
        <v>0</v>
      </c>
      <c r="AF35" s="31">
        <f>PRODUCT(Y35*100*1/Y51)</f>
        <v>0</v>
      </c>
      <c r="AG35" s="31">
        <f>PRODUCT(Z35*100*1/Z51)</f>
        <v>0</v>
      </c>
      <c r="AH35" s="31">
        <f>PRODUCT(AA35*100*1/AA51)</f>
        <v>0</v>
      </c>
      <c r="AJ35" s="1">
        <v>1.5625E-2</v>
      </c>
      <c r="AK35" s="30">
        <f>AD35</f>
        <v>0</v>
      </c>
      <c r="AL35" s="31">
        <f>AE35</f>
        <v>0</v>
      </c>
      <c r="AM35" s="31">
        <f>AF35</f>
        <v>0</v>
      </c>
      <c r="AN35" s="31">
        <f>AG35</f>
        <v>0</v>
      </c>
      <c r="AO35" s="31">
        <f>AH35</f>
        <v>0</v>
      </c>
      <c r="AR35" s="25" t="s">
        <v>49</v>
      </c>
      <c r="AS35" s="26">
        <f>W51</f>
        <v>182</v>
      </c>
      <c r="AT35" s="26">
        <f>X51</f>
        <v>182</v>
      </c>
      <c r="AU35" s="26">
        <f>Y51</f>
        <v>182</v>
      </c>
      <c r="AV35" s="26">
        <f>Z51</f>
        <v>182</v>
      </c>
      <c r="AW35" s="26">
        <f>AA51</f>
        <v>182</v>
      </c>
      <c r="AX35" s="10"/>
    </row>
    <row r="36" spans="1:52" ht="18.75" x14ac:dyDescent="0.25">
      <c r="B36" s="1" t="s">
        <v>20</v>
      </c>
      <c r="C36" s="2">
        <v>0</v>
      </c>
      <c r="D36" s="2">
        <v>4</v>
      </c>
      <c r="E36" s="2">
        <v>33</v>
      </c>
      <c r="F36" s="2">
        <v>83</v>
      </c>
      <c r="G36" s="2">
        <v>60</v>
      </c>
      <c r="H36" s="2">
        <v>2</v>
      </c>
      <c r="I36" s="3">
        <v>0</v>
      </c>
      <c r="J36" s="3">
        <v>0</v>
      </c>
      <c r="K36" s="3">
        <v>0</v>
      </c>
      <c r="L36" s="3">
        <v>0</v>
      </c>
      <c r="M36" s="3">
        <v>0</v>
      </c>
      <c r="N36" s="3">
        <v>0</v>
      </c>
      <c r="O36" s="3">
        <v>0</v>
      </c>
      <c r="P36" s="3">
        <v>0</v>
      </c>
      <c r="Q36" s="3">
        <v>0</v>
      </c>
      <c r="R36" s="3">
        <v>0</v>
      </c>
      <c r="S36" s="1">
        <v>182</v>
      </c>
      <c r="V36" s="1">
        <v>3.125E-2</v>
      </c>
      <c r="W36" s="1">
        <f>D35</f>
        <v>177</v>
      </c>
      <c r="X36" s="2">
        <f>D36</f>
        <v>4</v>
      </c>
      <c r="Y36" s="2">
        <f>D37</f>
        <v>15</v>
      </c>
      <c r="Z36" s="2">
        <f>D38</f>
        <v>178</v>
      </c>
      <c r="AA36" s="2">
        <f>D39</f>
        <v>8</v>
      </c>
      <c r="AC36" s="1">
        <v>3.125E-2</v>
      </c>
      <c r="AD36" s="30">
        <f>PRODUCT(W36*100*1/W51)</f>
        <v>97.252747252747255</v>
      </c>
      <c r="AE36" s="31">
        <f>PRODUCT(X36*100*1/X51)</f>
        <v>2.197802197802198</v>
      </c>
      <c r="AF36" s="31">
        <f>PRODUCT(Y36*100*1/Y51)</f>
        <v>8.2417582417582409</v>
      </c>
      <c r="AG36" s="31">
        <f>PRODUCT(Z36*100*1/Z51)</f>
        <v>97.802197802197796</v>
      </c>
      <c r="AH36" s="31">
        <f>PRODUCT(AA36*100*1/AA51)</f>
        <v>4.395604395604396</v>
      </c>
      <c r="AJ36" s="1">
        <v>3.125E-2</v>
      </c>
      <c r="AK36" s="30">
        <f>AD35+AD36</f>
        <v>97.252747252747255</v>
      </c>
      <c r="AL36" s="31">
        <f>AE35+AE36</f>
        <v>2.197802197802198</v>
      </c>
      <c r="AM36" s="31">
        <f>AF35+AF36</f>
        <v>8.2417582417582409</v>
      </c>
      <c r="AN36" s="31">
        <f>AG35+AG36</f>
        <v>97.802197802197796</v>
      </c>
      <c r="AO36" s="31">
        <f>AH35+AH36</f>
        <v>4.395604395604396</v>
      </c>
      <c r="AR36" s="25" t="s">
        <v>50</v>
      </c>
      <c r="AS36" s="18"/>
      <c r="AT36" s="18">
        <f>AL40</f>
        <v>99.999999999999986</v>
      </c>
      <c r="AU36" s="18">
        <f>AM40</f>
        <v>91.758241758241766</v>
      </c>
      <c r="AV36" s="18">
        <f>AN39</f>
        <v>99.450549450549445</v>
      </c>
      <c r="AW36" s="18">
        <f>AO39</f>
        <v>82.417582417582423</v>
      </c>
      <c r="AX36" s="10"/>
    </row>
    <row r="37" spans="1:52" ht="18.75" x14ac:dyDescent="0.25">
      <c r="B37" s="1" t="s">
        <v>24</v>
      </c>
      <c r="C37" s="2">
        <v>0</v>
      </c>
      <c r="D37" s="2">
        <v>15</v>
      </c>
      <c r="E37" s="2">
        <v>40</v>
      </c>
      <c r="F37" s="2">
        <v>82</v>
      </c>
      <c r="G37" s="2">
        <v>29</v>
      </c>
      <c r="H37" s="2">
        <v>1</v>
      </c>
      <c r="I37" s="3">
        <v>0</v>
      </c>
      <c r="J37" s="3">
        <v>0</v>
      </c>
      <c r="K37" s="3">
        <v>0</v>
      </c>
      <c r="L37" s="3">
        <v>0</v>
      </c>
      <c r="M37" s="3">
        <v>0</v>
      </c>
      <c r="N37" s="3">
        <v>1</v>
      </c>
      <c r="O37" s="3">
        <v>1</v>
      </c>
      <c r="P37" s="3">
        <v>0</v>
      </c>
      <c r="Q37" s="3">
        <v>1</v>
      </c>
      <c r="R37" s="3">
        <v>12</v>
      </c>
      <c r="S37" s="1">
        <v>182</v>
      </c>
      <c r="V37" s="1">
        <v>6.25E-2</v>
      </c>
      <c r="W37" s="1">
        <f>E35</f>
        <v>2</v>
      </c>
      <c r="X37" s="2">
        <f>E36</f>
        <v>33</v>
      </c>
      <c r="Y37" s="2">
        <f>E37</f>
        <v>40</v>
      </c>
      <c r="Z37" s="2">
        <f>E38</f>
        <v>2</v>
      </c>
      <c r="AA37" s="2">
        <f>E39</f>
        <v>27</v>
      </c>
      <c r="AC37" s="1">
        <v>6.25E-2</v>
      </c>
      <c r="AD37" s="30">
        <f>PRODUCT(W37*100*1/W51)</f>
        <v>1.098901098901099</v>
      </c>
      <c r="AE37" s="31">
        <f>PRODUCT(X37*100*1/X51)</f>
        <v>18.131868131868131</v>
      </c>
      <c r="AF37" s="31">
        <f>PRODUCT(Y37*100*1/Y51)</f>
        <v>21.978021978021978</v>
      </c>
      <c r="AG37" s="31">
        <f>PRODUCT(Z37*100*1/Z51)</f>
        <v>1.098901098901099</v>
      </c>
      <c r="AH37" s="31">
        <f>PRODUCT(AA37*100*1/AA51)</f>
        <v>14.835164835164836</v>
      </c>
      <c r="AJ37" s="1">
        <v>6.25E-2</v>
      </c>
      <c r="AK37" s="30">
        <f>AD35+AD36+AD37</f>
        <v>98.35164835164835</v>
      </c>
      <c r="AL37" s="31">
        <f>AE35+AE36+AE37</f>
        <v>20.329670329670328</v>
      </c>
      <c r="AM37" s="31">
        <f>AF35+AF36+AF37</f>
        <v>30.219780219780219</v>
      </c>
      <c r="AN37" s="31">
        <f>AG35+AG36+AG37</f>
        <v>98.901098901098891</v>
      </c>
      <c r="AO37" s="31">
        <f>AH35+AH36+AH37</f>
        <v>19.230769230769234</v>
      </c>
      <c r="AR37" s="25" t="s">
        <v>51</v>
      </c>
      <c r="AS37" s="18"/>
      <c r="AT37" s="18"/>
      <c r="AU37" s="18"/>
      <c r="AV37" s="18"/>
      <c r="AW37" s="18">
        <f>AO40-AO39</f>
        <v>3.8461538461538396</v>
      </c>
      <c r="AX37" s="10"/>
    </row>
    <row r="38" spans="1:52" ht="18.75" x14ac:dyDescent="0.25">
      <c r="B38" s="1" t="s">
        <v>26</v>
      </c>
      <c r="C38" s="2">
        <v>0</v>
      </c>
      <c r="D38" s="2">
        <v>178</v>
      </c>
      <c r="E38" s="2">
        <v>2</v>
      </c>
      <c r="F38" s="2">
        <v>1</v>
      </c>
      <c r="G38" s="2">
        <v>0</v>
      </c>
      <c r="H38" s="3">
        <v>0</v>
      </c>
      <c r="I38" s="3">
        <v>0</v>
      </c>
      <c r="J38" s="3">
        <v>0</v>
      </c>
      <c r="K38" s="3">
        <v>0</v>
      </c>
      <c r="L38" s="3">
        <v>1</v>
      </c>
      <c r="M38" s="3">
        <v>0</v>
      </c>
      <c r="N38" s="3">
        <v>0</v>
      </c>
      <c r="O38" s="3">
        <v>0</v>
      </c>
      <c r="P38" s="3">
        <v>0</v>
      </c>
      <c r="Q38" s="3">
        <v>0</v>
      </c>
      <c r="R38" s="3">
        <v>0</v>
      </c>
      <c r="S38" s="1">
        <v>182</v>
      </c>
      <c r="V38" s="1">
        <v>0.125</v>
      </c>
      <c r="W38" s="1">
        <f>F35</f>
        <v>3</v>
      </c>
      <c r="X38" s="2">
        <f>F36</f>
        <v>83</v>
      </c>
      <c r="Y38" s="2">
        <f>F37</f>
        <v>82</v>
      </c>
      <c r="Z38" s="2">
        <f>F38</f>
        <v>1</v>
      </c>
      <c r="AA38" s="2">
        <f>F39</f>
        <v>73</v>
      </c>
      <c r="AC38" s="1">
        <v>0.125</v>
      </c>
      <c r="AD38" s="30">
        <f>PRODUCT(W38*100*1/W51)</f>
        <v>1.6483516483516483</v>
      </c>
      <c r="AE38" s="31">
        <f>PRODUCT(X38*100*1/X51)</f>
        <v>45.604395604395606</v>
      </c>
      <c r="AF38" s="31">
        <f>PRODUCT(Y38*100*1/Y51)</f>
        <v>45.054945054945058</v>
      </c>
      <c r="AG38" s="31">
        <f>PRODUCT(Z38*100*1/Z51)</f>
        <v>0.5494505494505495</v>
      </c>
      <c r="AH38" s="31">
        <f>PRODUCT(AA38*100*1/AA51)</f>
        <v>40.109890109890109</v>
      </c>
      <c r="AJ38" s="1">
        <v>0.125</v>
      </c>
      <c r="AK38" s="30">
        <f>AD35+AD36+AD37+AD38</f>
        <v>100</v>
      </c>
      <c r="AL38" s="31">
        <f>AE35+AE36+AE37+AE38</f>
        <v>65.934065934065927</v>
      </c>
      <c r="AM38" s="31">
        <f>AF35+AF36+AF37+AF38</f>
        <v>75.274725274725284</v>
      </c>
      <c r="AN38" s="31">
        <f>AG35+AG36+AG37+AG38</f>
        <v>99.450549450549445</v>
      </c>
      <c r="AO38" s="31">
        <f>AH35+AH36+AH37+AH38</f>
        <v>59.340659340659343</v>
      </c>
      <c r="AR38" s="25" t="s">
        <v>52</v>
      </c>
      <c r="AS38" s="18"/>
      <c r="AT38" s="18">
        <f>AL50-AL40</f>
        <v>0</v>
      </c>
      <c r="AU38" s="18">
        <f>AM50-AM40</f>
        <v>8.2417582417582622</v>
      </c>
      <c r="AV38" s="18">
        <f>AN50-AN39</f>
        <v>0.5494505494505546</v>
      </c>
      <c r="AW38" s="18">
        <f>AO50-AO40</f>
        <v>13.736263736263737</v>
      </c>
      <c r="AX38" s="10"/>
    </row>
    <row r="39" spans="1:52" x14ac:dyDescent="0.25">
      <c r="B39" s="1" t="s">
        <v>45</v>
      </c>
      <c r="C39" s="2">
        <v>0</v>
      </c>
      <c r="D39" s="2">
        <v>8</v>
      </c>
      <c r="E39" s="2">
        <v>27</v>
      </c>
      <c r="F39" s="2">
        <v>73</v>
      </c>
      <c r="G39" s="2">
        <v>42</v>
      </c>
      <c r="H39" s="4">
        <v>7</v>
      </c>
      <c r="I39" s="3">
        <v>1</v>
      </c>
      <c r="J39" s="3">
        <v>1</v>
      </c>
      <c r="K39" s="3">
        <v>2</v>
      </c>
      <c r="L39" s="3">
        <v>5</v>
      </c>
      <c r="M39" s="3">
        <v>7</v>
      </c>
      <c r="N39" s="3">
        <v>2</v>
      </c>
      <c r="O39" s="3">
        <v>1</v>
      </c>
      <c r="P39" s="3">
        <v>0</v>
      </c>
      <c r="Q39" s="3">
        <v>1</v>
      </c>
      <c r="R39" s="3">
        <v>5</v>
      </c>
      <c r="S39" s="1">
        <v>182</v>
      </c>
      <c r="V39" s="1">
        <v>0.25</v>
      </c>
      <c r="W39" s="1">
        <f>G35</f>
        <v>0</v>
      </c>
      <c r="X39" s="2">
        <f>G36</f>
        <v>60</v>
      </c>
      <c r="Y39" s="2">
        <f>G37</f>
        <v>29</v>
      </c>
      <c r="Z39" s="2">
        <f>G38</f>
        <v>0</v>
      </c>
      <c r="AA39" s="2">
        <f>G39</f>
        <v>42</v>
      </c>
      <c r="AC39" s="1">
        <v>0.25</v>
      </c>
      <c r="AD39" s="30">
        <f>PRODUCT(W39*100*1/W51)</f>
        <v>0</v>
      </c>
      <c r="AE39" s="31">
        <f>PRODUCT(X39*100*1/X51)</f>
        <v>32.967032967032964</v>
      </c>
      <c r="AF39" s="31">
        <f>PRODUCT(Y39*100*1/Y51)</f>
        <v>15.934065934065934</v>
      </c>
      <c r="AG39" s="31">
        <f>PRODUCT(Z39*100*1/Z51)</f>
        <v>0</v>
      </c>
      <c r="AH39" s="31">
        <f>PRODUCT(AA39*100*1/AA51)</f>
        <v>23.076923076923077</v>
      </c>
      <c r="AJ39" s="1">
        <v>0.25</v>
      </c>
      <c r="AK39" s="30">
        <f>AD35+AD36+AD37+AD38+AD39</f>
        <v>100</v>
      </c>
      <c r="AL39" s="31">
        <f>AE35+AE36+AE37+AE38+AE39</f>
        <v>98.901098901098891</v>
      </c>
      <c r="AM39" s="31">
        <f>AF35+AF36+AF37+AF38+AF39</f>
        <v>91.208791208791212</v>
      </c>
      <c r="AN39" s="31">
        <f>AG35+AG36+AG37+AG38+AG39</f>
        <v>99.450549450549445</v>
      </c>
      <c r="AO39" s="31">
        <f>AH35+AH36+AH37+AH38+AH39</f>
        <v>82.417582417582423</v>
      </c>
      <c r="AR39" s="10"/>
      <c r="AS39" s="10"/>
      <c r="AT39" s="10"/>
      <c r="AU39" s="10"/>
      <c r="AV39" s="10"/>
      <c r="AW39" s="10"/>
      <c r="AX39" s="10"/>
    </row>
    <row r="40" spans="1:52" x14ac:dyDescent="0.25">
      <c r="V40" s="1">
        <v>0.5</v>
      </c>
      <c r="W40" s="1">
        <f>H35</f>
        <v>0</v>
      </c>
      <c r="X40" s="2">
        <f>H36</f>
        <v>2</v>
      </c>
      <c r="Y40" s="2">
        <f>H37</f>
        <v>1</v>
      </c>
      <c r="Z40" s="3">
        <f>H38</f>
        <v>0</v>
      </c>
      <c r="AA40" s="4">
        <f>H39</f>
        <v>7</v>
      </c>
      <c r="AC40" s="1">
        <v>0.5</v>
      </c>
      <c r="AD40" s="30">
        <f>PRODUCT(W40*100*1/W51)</f>
        <v>0</v>
      </c>
      <c r="AE40" s="31">
        <f>PRODUCT(X40*100*1/X51)</f>
        <v>1.098901098901099</v>
      </c>
      <c r="AF40" s="31">
        <f>PRODUCT(Y40*100*1/Y51)</f>
        <v>0.5494505494505495</v>
      </c>
      <c r="AG40" s="33">
        <f>PRODUCT(Z40*100*1/Z51)</f>
        <v>0</v>
      </c>
      <c r="AH40" s="32">
        <f>PRODUCT(AA40*100*1/AA51)</f>
        <v>3.8461538461538463</v>
      </c>
      <c r="AJ40" s="1">
        <v>0.5</v>
      </c>
      <c r="AK40" s="30">
        <f>AD35+AD36+AD37+AD38+AD39+AD40</f>
        <v>100</v>
      </c>
      <c r="AL40" s="31">
        <f>AE35+AE36+AE37+AE38+AE39+AE40</f>
        <v>99.999999999999986</v>
      </c>
      <c r="AM40" s="31">
        <f>AF35+AF36+AF37+AF38+AF39+AF40</f>
        <v>91.758241758241766</v>
      </c>
      <c r="AN40" s="33">
        <f>AG35+AG36+AG37+AG38+AG39+AG40</f>
        <v>99.450549450549445</v>
      </c>
      <c r="AO40" s="32">
        <f>AH35+AH36+AH37+AH38+AH39+AH40</f>
        <v>86.263736263736263</v>
      </c>
      <c r="AR40" s="10"/>
      <c r="AS40" s="10"/>
      <c r="AT40" s="10"/>
      <c r="AU40" s="10"/>
      <c r="AV40" s="10"/>
      <c r="AW40" s="10"/>
      <c r="AX40" s="10"/>
    </row>
    <row r="41" spans="1:52" x14ac:dyDescent="0.25">
      <c r="V41" s="1">
        <v>1</v>
      </c>
      <c r="W41" s="1">
        <f>I35</f>
        <v>0</v>
      </c>
      <c r="X41" s="3">
        <f>I36</f>
        <v>0</v>
      </c>
      <c r="Y41" s="3">
        <f>I37</f>
        <v>0</v>
      </c>
      <c r="Z41" s="3">
        <f>I38</f>
        <v>0</v>
      </c>
      <c r="AA41" s="3">
        <f>I39</f>
        <v>1</v>
      </c>
      <c r="AC41" s="1">
        <v>1</v>
      </c>
      <c r="AD41" s="30">
        <f>PRODUCT(W41*100*1/W51)</f>
        <v>0</v>
      </c>
      <c r="AE41" s="33">
        <f>PRODUCT(X41*100*1/X51)</f>
        <v>0</v>
      </c>
      <c r="AF41" s="33">
        <f>PRODUCT(Y41*100*1/Y51)</f>
        <v>0</v>
      </c>
      <c r="AG41" s="33">
        <f>PRODUCT(Z41*100*1/Z51)</f>
        <v>0</v>
      </c>
      <c r="AH41" s="33">
        <f>PRODUCT(AA41*100*1/AA51)</f>
        <v>0.5494505494505495</v>
      </c>
      <c r="AJ41" s="1">
        <v>1</v>
      </c>
      <c r="AK41" s="30">
        <f>AD35+AD36+AD37+AD38+AD39+AD40+AD41</f>
        <v>100</v>
      </c>
      <c r="AL41" s="33">
        <f>AE35+AE36+AE37+AE38+AE39+AE40+AE41</f>
        <v>99.999999999999986</v>
      </c>
      <c r="AM41" s="33">
        <f>AF35+AF36+AF37+AF38+AF39+AF40+AF41</f>
        <v>91.758241758241766</v>
      </c>
      <c r="AN41" s="33">
        <f>AG35+AG36+AG37+AG38+AG39+AG40+AG41</f>
        <v>99.450549450549445</v>
      </c>
      <c r="AO41" s="33">
        <f>AH35+AH36+AH37+AH38+AH39+AH40+AH41</f>
        <v>86.813186813186817</v>
      </c>
      <c r="AR41" s="10"/>
      <c r="AS41" s="10" t="str">
        <f>A33</f>
        <v>Streptococcus dysgalactiae ssp. equisimilis</v>
      </c>
      <c r="AT41" s="10"/>
      <c r="AU41" s="10"/>
      <c r="AV41" s="10"/>
      <c r="AW41" s="10"/>
      <c r="AX41" s="10"/>
    </row>
    <row r="42" spans="1:52" x14ac:dyDescent="0.25">
      <c r="V42" s="1">
        <v>2</v>
      </c>
      <c r="W42" s="1">
        <f>J35</f>
        <v>0</v>
      </c>
      <c r="X42" s="3">
        <f>J36</f>
        <v>0</v>
      </c>
      <c r="Y42" s="3">
        <f>J37</f>
        <v>0</v>
      </c>
      <c r="Z42" s="3">
        <f>J38</f>
        <v>0</v>
      </c>
      <c r="AA42" s="3">
        <f>J39</f>
        <v>1</v>
      </c>
      <c r="AC42" s="1">
        <v>2</v>
      </c>
      <c r="AD42" s="30">
        <f>PRODUCT(W42*100*1/W51)</f>
        <v>0</v>
      </c>
      <c r="AE42" s="33">
        <f>PRODUCT(X42*100*1/X51)</f>
        <v>0</v>
      </c>
      <c r="AF42" s="33">
        <f>PRODUCT(Y42*100*1/Y51)</f>
        <v>0</v>
      </c>
      <c r="AG42" s="33">
        <f>PRODUCT(Z42*100*1/Z51)</f>
        <v>0</v>
      </c>
      <c r="AH42" s="33">
        <f>PRODUCT(AA42*100*1/AA51)</f>
        <v>0.5494505494505495</v>
      </c>
      <c r="AJ42" s="1">
        <v>2</v>
      </c>
      <c r="AK42" s="30">
        <f>AD35+AD36+AD37+AD38+AD39+AD40+AD41+AD42</f>
        <v>100</v>
      </c>
      <c r="AL42" s="33">
        <f>AE35+AE36+AE37+AE38+AE39+AE40+AE41+AE42</f>
        <v>99.999999999999986</v>
      </c>
      <c r="AM42" s="33">
        <f>AF35+AF36+AF37+AF38+AF39+AF40+AF41+AF42</f>
        <v>91.758241758241766</v>
      </c>
      <c r="AN42" s="33">
        <f>AG35+AG36+AG37+AG38+AG39+AG40+AG41+AG42</f>
        <v>99.450549450549445</v>
      </c>
      <c r="AO42" s="33">
        <f>AH35+AH36+AH37+AH38+AH39+AH40+AH41+AH42</f>
        <v>87.362637362637372</v>
      </c>
      <c r="AR42" s="10"/>
      <c r="AS42" s="10"/>
      <c r="AT42" s="10"/>
      <c r="AU42" s="10"/>
      <c r="AV42" s="10"/>
      <c r="AW42" s="10"/>
      <c r="AX42" s="10"/>
    </row>
    <row r="43" spans="1:52" x14ac:dyDescent="0.25">
      <c r="V43" s="1">
        <v>4</v>
      </c>
      <c r="W43" s="1">
        <f>K35</f>
        <v>0</v>
      </c>
      <c r="X43" s="3">
        <f>K36</f>
        <v>0</v>
      </c>
      <c r="Y43" s="3">
        <f>K37</f>
        <v>0</v>
      </c>
      <c r="Z43" s="3">
        <f>K38</f>
        <v>0</v>
      </c>
      <c r="AA43" s="3">
        <f>K39</f>
        <v>2</v>
      </c>
      <c r="AC43" s="1">
        <v>4</v>
      </c>
      <c r="AD43" s="30">
        <f>PRODUCT(W43*100*1/W51)</f>
        <v>0</v>
      </c>
      <c r="AE43" s="33">
        <f>PRODUCT(X43*100*1/X51)</f>
        <v>0</v>
      </c>
      <c r="AF43" s="33">
        <f>PRODUCT(Y43*100*1/Y51)</f>
        <v>0</v>
      </c>
      <c r="AG43" s="33">
        <f>PRODUCT(Z43*100*1/Z51)</f>
        <v>0</v>
      </c>
      <c r="AH43" s="33">
        <f>PRODUCT(AA43*100*1/AA51)</f>
        <v>1.098901098901099</v>
      </c>
      <c r="AJ43" s="1">
        <v>4</v>
      </c>
      <c r="AK43" s="30">
        <f>AD35+AD36+AD37+AD38+AD39+AD40+AD41+AD42+AD43</f>
        <v>100</v>
      </c>
      <c r="AL43" s="33">
        <f>AE35+AE36+AE37+AE38+AE39+AE40+AE41+AE42+AE43</f>
        <v>99.999999999999986</v>
      </c>
      <c r="AM43" s="33">
        <f>AF35+AF36+AF37+AF38+AF39+AF40+AF41+AF42+AF43</f>
        <v>91.758241758241766</v>
      </c>
      <c r="AN43" s="33">
        <f>AG35+AG36+AG37+AG38+AG39+AG40+AG41+AG42+AG43</f>
        <v>99.450549450549445</v>
      </c>
      <c r="AO43" s="33">
        <f>AH35+AH36+AH37+AH38+AH39+AH40+AH41+AH42+AH43</f>
        <v>88.461538461538467</v>
      </c>
      <c r="AR43" s="10"/>
      <c r="AS43" s="10"/>
      <c r="AT43" s="10"/>
      <c r="AU43" s="10"/>
      <c r="AV43" s="10"/>
      <c r="AW43" s="10"/>
      <c r="AX43" s="10"/>
    </row>
    <row r="44" spans="1:52" x14ac:dyDescent="0.25">
      <c r="V44" s="1">
        <v>8</v>
      </c>
      <c r="W44" s="1">
        <f>L35</f>
        <v>0</v>
      </c>
      <c r="X44" s="3">
        <f>L36</f>
        <v>0</v>
      </c>
      <c r="Y44" s="3">
        <f>L37</f>
        <v>0</v>
      </c>
      <c r="Z44" s="3">
        <f>L38</f>
        <v>1</v>
      </c>
      <c r="AA44" s="3">
        <f>L39</f>
        <v>5</v>
      </c>
      <c r="AC44" s="1">
        <v>8</v>
      </c>
      <c r="AD44" s="30">
        <f>PRODUCT(W44*100*1/W51)</f>
        <v>0</v>
      </c>
      <c r="AE44" s="33">
        <f>PRODUCT(X44*100*1/X51)</f>
        <v>0</v>
      </c>
      <c r="AF44" s="33">
        <f>PRODUCT(Y44*100*1/Y51)</f>
        <v>0</v>
      </c>
      <c r="AG44" s="33">
        <f>PRODUCT(Z44*100*1/Z51)</f>
        <v>0.5494505494505495</v>
      </c>
      <c r="AH44" s="33">
        <f>PRODUCT(AA44*100*1/AA51)</f>
        <v>2.7472527472527473</v>
      </c>
      <c r="AJ44" s="1">
        <v>8</v>
      </c>
      <c r="AK44" s="30">
        <f>AD35+AD36+AD37+AD38+AD39+AD40+AD41+AD42+AD43+AD44</f>
        <v>100</v>
      </c>
      <c r="AL44" s="33">
        <f>AE35+AE36+AE37+AE38+AE39+AE40+AE41+AE42+AE43+AE44</f>
        <v>99.999999999999986</v>
      </c>
      <c r="AM44" s="33">
        <f>AF35+AF36+AF37+AF38+AF39+AF40+AF41+AF42+AF43+AF44</f>
        <v>91.758241758241766</v>
      </c>
      <c r="AN44" s="33">
        <f>AG35+AG36+AG37+AG38+AG39+AG40+AG41+AG42+AG43+AG44</f>
        <v>100</v>
      </c>
      <c r="AO44" s="33">
        <f>AH35+AH36+AH37+AH38+AH39+AH40+AH41+AH42+AH43+AH44</f>
        <v>91.208791208791212</v>
      </c>
      <c r="AR44" s="10"/>
      <c r="AS44" s="10"/>
      <c r="AT44" s="10"/>
      <c r="AU44" s="10"/>
      <c r="AV44" s="10"/>
      <c r="AW44" s="10"/>
      <c r="AX44" s="10"/>
    </row>
    <row r="45" spans="1:52" x14ac:dyDescent="0.25">
      <c r="V45" s="1">
        <v>16</v>
      </c>
      <c r="W45" s="1">
        <f>M35</f>
        <v>0</v>
      </c>
      <c r="X45" s="3">
        <f>M36</f>
        <v>0</v>
      </c>
      <c r="Y45" s="3">
        <f>M37</f>
        <v>0</v>
      </c>
      <c r="Z45" s="3">
        <f>M38</f>
        <v>0</v>
      </c>
      <c r="AA45" s="3">
        <f>M39</f>
        <v>7</v>
      </c>
      <c r="AC45" s="1">
        <v>16</v>
      </c>
      <c r="AD45" s="30">
        <f>PRODUCT(W45*100*1/W51)</f>
        <v>0</v>
      </c>
      <c r="AE45" s="33">
        <f>PRODUCT(X45*100*1/X51)</f>
        <v>0</v>
      </c>
      <c r="AF45" s="33">
        <f>PRODUCT(Y45*100*1/Y51)</f>
        <v>0</v>
      </c>
      <c r="AG45" s="33">
        <f>PRODUCT(Z45*100*1/Z51)</f>
        <v>0</v>
      </c>
      <c r="AH45" s="33">
        <f>PRODUCT(AA45*100*1/AA51)</f>
        <v>3.8461538461538463</v>
      </c>
      <c r="AJ45" s="1">
        <v>16</v>
      </c>
      <c r="AK45" s="30">
        <f>AD35+AD36+AD37+AD38+AD39+AD40+AD41+AD42+AD43+AD44+AD45</f>
        <v>100</v>
      </c>
      <c r="AL45" s="33">
        <f>AE35+AE36+AE37+AE38+AE39+AE40+AE41+AE42+AE43+AE44+AE45</f>
        <v>99.999999999999986</v>
      </c>
      <c r="AM45" s="33">
        <f>AF35+AF36+AF37+AF38+AF39+AF40+AF41+AF42+AF43+AF44+AF45</f>
        <v>91.758241758241766</v>
      </c>
      <c r="AN45" s="33">
        <f>AG35+AG36+AG37+AG38+AG39+AG40+AG41+AG42+AG43+AG44+AG45</f>
        <v>100</v>
      </c>
      <c r="AO45" s="33">
        <f>AH35+AH36+AH37+AH38+AH39+AH40+AH41+AH42+AH43+AH44+AH45</f>
        <v>95.054945054945051</v>
      </c>
      <c r="AR45" s="10"/>
      <c r="AS45" s="10"/>
      <c r="AT45" s="10"/>
      <c r="AU45" s="10"/>
      <c r="AV45" s="10"/>
      <c r="AW45" s="10"/>
      <c r="AX45" s="10"/>
    </row>
    <row r="46" spans="1:52" x14ac:dyDescent="0.25">
      <c r="V46" s="1">
        <v>32</v>
      </c>
      <c r="W46" s="1">
        <f>N35</f>
        <v>0</v>
      </c>
      <c r="X46" s="3">
        <f>N36</f>
        <v>0</v>
      </c>
      <c r="Y46" s="3">
        <f>N37</f>
        <v>1</v>
      </c>
      <c r="Z46" s="3">
        <f>N38</f>
        <v>0</v>
      </c>
      <c r="AA46" s="3">
        <f>N39</f>
        <v>2</v>
      </c>
      <c r="AC46" s="1">
        <v>32</v>
      </c>
      <c r="AD46" s="30">
        <f>PRODUCT(W46*100*1/W51)</f>
        <v>0</v>
      </c>
      <c r="AE46" s="33">
        <f>PRODUCT(X46*100*1/X51)</f>
        <v>0</v>
      </c>
      <c r="AF46" s="33">
        <f>PRODUCT(Y46*100*1/Y51)</f>
        <v>0.5494505494505495</v>
      </c>
      <c r="AG46" s="33">
        <f>PRODUCT(Z46*100*1/Z51)</f>
        <v>0</v>
      </c>
      <c r="AH46" s="33">
        <f>PRODUCT(AA46*100*1/AA51)</f>
        <v>1.098901098901099</v>
      </c>
      <c r="AJ46" s="1">
        <v>32</v>
      </c>
      <c r="AK46" s="30">
        <f>AD35+AD36+AD37+AD38+AD39+AD40+AD41+AD42+AD43+AD44+AD45+AD46</f>
        <v>100</v>
      </c>
      <c r="AL46" s="33">
        <f>AE35+AE36+AE37+AE38+AE39+AE40+AE41+AE42+AE43+AE44+AE45+AE46</f>
        <v>99.999999999999986</v>
      </c>
      <c r="AM46" s="33">
        <f>AF35+AF36+AF37+AF38+AF39+AF40+AF41+AF42+AF43+AF44+AF45+AF46</f>
        <v>92.307692307692321</v>
      </c>
      <c r="AN46" s="33">
        <f>AG35+AG36+AG37+AG38+AG39+AG40+AG41+AG42+AG43+AG44+AG45+AG46</f>
        <v>100</v>
      </c>
      <c r="AO46" s="33">
        <f>AH35+AH36+AH37+AH38+AH39+AH40+AH41+AH42+AH43+AH44+AH45+AH46</f>
        <v>96.153846153846146</v>
      </c>
      <c r="AR46" s="10"/>
      <c r="AS46" s="10"/>
      <c r="AT46" s="10"/>
      <c r="AU46" s="10"/>
      <c r="AV46" s="10"/>
      <c r="AW46" s="10"/>
      <c r="AX46" s="10"/>
    </row>
    <row r="47" spans="1:52" x14ac:dyDescent="0.25">
      <c r="V47" s="1">
        <v>64</v>
      </c>
      <c r="W47" s="1">
        <f>O35</f>
        <v>0</v>
      </c>
      <c r="X47" s="3">
        <f>O36</f>
        <v>0</v>
      </c>
      <c r="Y47" s="3">
        <f>O37</f>
        <v>1</v>
      </c>
      <c r="Z47" s="3">
        <f>O38</f>
        <v>0</v>
      </c>
      <c r="AA47" s="3">
        <f>O39</f>
        <v>1</v>
      </c>
      <c r="AC47" s="1">
        <v>64</v>
      </c>
      <c r="AD47" s="30">
        <f>PRODUCT(W47*100*1/W51)</f>
        <v>0</v>
      </c>
      <c r="AE47" s="33">
        <f>PRODUCT(X47*100*1/X51)</f>
        <v>0</v>
      </c>
      <c r="AF47" s="33">
        <f>PRODUCT(Y47*100*1/Y51)</f>
        <v>0.5494505494505495</v>
      </c>
      <c r="AG47" s="33">
        <f>PRODUCT(Z47*100*1/Z51)</f>
        <v>0</v>
      </c>
      <c r="AH47" s="33">
        <f>PRODUCT(AA47*100*1/AA51)</f>
        <v>0.5494505494505495</v>
      </c>
      <c r="AJ47" s="1">
        <v>64</v>
      </c>
      <c r="AK47" s="30">
        <f>AD35+AD36+AD37+AD38+AD39+AD40+AD41+AD42+AD43+AD44+AD45+AD46+AD47</f>
        <v>100</v>
      </c>
      <c r="AL47" s="33">
        <f>AE35+AE36+AE37+AE38+AE39+AE40+AE41+AE42+AE43+AE44+AE45+AE46+AE47</f>
        <v>99.999999999999986</v>
      </c>
      <c r="AM47" s="33">
        <f>AF35+AF36+AF37+AF38+AF39+AF40+AF41+AF42+AF43+AF44+AF45+AF46+AF47</f>
        <v>92.857142857142875</v>
      </c>
      <c r="AN47" s="33">
        <f>AG35+AG36+AG37+AG38+AG39+AG40+AG41+AG42+AG43+AG44+AG45+AG46+AG47</f>
        <v>100</v>
      </c>
      <c r="AO47" s="33">
        <f>AH35+AH36+AH37+AH38+AH39+AH40+AH41+AH42+AH43+AH44+AH45+AH46+AH47</f>
        <v>96.703296703296701</v>
      </c>
      <c r="AR47" s="10"/>
      <c r="AS47" s="10"/>
      <c r="AT47" s="10"/>
      <c r="AU47" s="10"/>
      <c r="AV47" s="10"/>
      <c r="AW47" s="10"/>
      <c r="AX47" s="10"/>
    </row>
    <row r="48" spans="1:52" x14ac:dyDescent="0.25">
      <c r="V48" s="1">
        <v>128</v>
      </c>
      <c r="W48" s="1">
        <f>P35</f>
        <v>0</v>
      </c>
      <c r="X48" s="3">
        <f>P36</f>
        <v>0</v>
      </c>
      <c r="Y48" s="3">
        <f>P37</f>
        <v>0</v>
      </c>
      <c r="Z48" s="3">
        <f>P38</f>
        <v>0</v>
      </c>
      <c r="AA48" s="3">
        <f>P39</f>
        <v>0</v>
      </c>
      <c r="AC48" s="1">
        <v>128</v>
      </c>
      <c r="AD48" s="30">
        <f>PRODUCT(W48*100*1/W51)</f>
        <v>0</v>
      </c>
      <c r="AE48" s="33">
        <f>PRODUCT(X48*100*1/X51)</f>
        <v>0</v>
      </c>
      <c r="AF48" s="33">
        <f>PRODUCT(Y48*100*1/Y51)</f>
        <v>0</v>
      </c>
      <c r="AG48" s="33">
        <f>PRODUCT(Z48*100*1/Z51)</f>
        <v>0</v>
      </c>
      <c r="AH48" s="33">
        <f>PRODUCT(AA48*100*1/AA51)</f>
        <v>0</v>
      </c>
      <c r="AJ48" s="1">
        <v>128</v>
      </c>
      <c r="AK48" s="30">
        <f>AD35+AD36+AD37+AD38+AD39+AD40+AD41+AD42+AD43+AD44+AD45+AD46+AD47+AD48</f>
        <v>100</v>
      </c>
      <c r="AL48" s="33">
        <f>AE35+AE36+AE37+AE38+AE39+AE40+AE41+AE42+AE43+AE44+AE45+AE46+AE47+AE48</f>
        <v>99.999999999999986</v>
      </c>
      <c r="AM48" s="33">
        <f>AF35+AF36+AF37+AF38+AF39+AF40+AF41+AF42+AF43+AF44+AF45+AF46+AF47+AF48</f>
        <v>92.857142857142875</v>
      </c>
      <c r="AN48" s="33">
        <f>AG35+AG36+AG37+AG38+AG39+AG40+AG41+AG42+AG43+AG44+AG45+AG46+AG47+AG48</f>
        <v>100</v>
      </c>
      <c r="AO48" s="33">
        <f>AH35+AH36+AH37+AH38+AH39+AH40+AH41+AH42+AH43+AH44+AH45+AH46+AH47+AH48</f>
        <v>96.703296703296701</v>
      </c>
      <c r="AR48" s="10"/>
      <c r="AS48" s="10"/>
      <c r="AT48" s="10"/>
      <c r="AU48" s="10"/>
      <c r="AV48" s="10"/>
      <c r="AW48" s="10"/>
      <c r="AX48" s="10"/>
    </row>
    <row r="49" spans="1:52" x14ac:dyDescent="0.25">
      <c r="V49" s="1">
        <v>256</v>
      </c>
      <c r="W49" s="1">
        <f>Q35</f>
        <v>0</v>
      </c>
      <c r="X49" s="3">
        <f>Q36</f>
        <v>0</v>
      </c>
      <c r="Y49" s="3">
        <f>Q37</f>
        <v>1</v>
      </c>
      <c r="Z49" s="3">
        <f>Q38</f>
        <v>0</v>
      </c>
      <c r="AA49" s="3">
        <f>Q39</f>
        <v>1</v>
      </c>
      <c r="AC49" s="1">
        <v>256</v>
      </c>
      <c r="AD49" s="30">
        <f>PRODUCT(W49*100*1/W51)</f>
        <v>0</v>
      </c>
      <c r="AE49" s="33">
        <f>PRODUCT(X49*100*1/X51)</f>
        <v>0</v>
      </c>
      <c r="AF49" s="33">
        <f>PRODUCT(Y49*100*1/Y51)</f>
        <v>0.5494505494505495</v>
      </c>
      <c r="AG49" s="33">
        <f>PRODUCT(Z49*100*1/Z51)</f>
        <v>0</v>
      </c>
      <c r="AH49" s="33">
        <f>PRODUCT(AA49*100*1/AA51)</f>
        <v>0.5494505494505495</v>
      </c>
      <c r="AJ49" s="1">
        <v>256</v>
      </c>
      <c r="AK49" s="30">
        <f>AD35+AD36+AD37+AD38+AD39+AD40+AD41+AD42+AD43+AD44+AD45+AD46+AD47+AD48+AD49</f>
        <v>100</v>
      </c>
      <c r="AL49" s="33">
        <f>AE35+AE36+AE37+AE38+AE39+AE40+AE41+AE42+AE43+AE44+AE45+AE46+AE47+AE48+AE49</f>
        <v>99.999999999999986</v>
      </c>
      <c r="AM49" s="33">
        <f>AF35+AF36+AF37+AF38+AF39+AF40+AF41+AF42+AF43+AF44+AF45+AF46+AF47+AF48+AF49</f>
        <v>93.40659340659343</v>
      </c>
      <c r="AN49" s="33">
        <f>AG35+AG36+AG37+AG38+AG39+AG40+AG41+AG42+AG43+AG44+AG45+AG46+AG47+AG48+AG49</f>
        <v>100</v>
      </c>
      <c r="AO49" s="33">
        <f>AH35+AH36+AH37+AH38+AH39+AH40+AH41+AH42+AH43+AH44+AH45+AH46+AH47+AH48+AH49</f>
        <v>97.252747252747255</v>
      </c>
      <c r="AR49" s="10"/>
      <c r="AS49" s="10"/>
      <c r="AT49" s="10"/>
      <c r="AU49" s="10"/>
      <c r="AV49" s="10"/>
      <c r="AW49" s="10"/>
      <c r="AX49" s="10"/>
    </row>
    <row r="50" spans="1:52" x14ac:dyDescent="0.25">
      <c r="V50" s="1">
        <v>512</v>
      </c>
      <c r="W50" s="1">
        <f>R35</f>
        <v>0</v>
      </c>
      <c r="X50" s="3">
        <f>R36</f>
        <v>0</v>
      </c>
      <c r="Y50" s="3">
        <f>R37</f>
        <v>12</v>
      </c>
      <c r="Z50" s="3">
        <f>R38</f>
        <v>0</v>
      </c>
      <c r="AA50" s="3">
        <f>R39</f>
        <v>5</v>
      </c>
      <c r="AC50" s="1">
        <v>512</v>
      </c>
      <c r="AD50" s="30">
        <f>PRODUCT(W50*100*1/W51)</f>
        <v>0</v>
      </c>
      <c r="AE50" s="33">
        <f>PRODUCT(X50*100*1/X51)</f>
        <v>0</v>
      </c>
      <c r="AF50" s="33">
        <f>PRODUCT(Y50*100*1/Y51)</f>
        <v>6.5934065934065931</v>
      </c>
      <c r="AG50" s="33">
        <f>PRODUCT(Z50*100*1/Z51)</f>
        <v>0</v>
      </c>
      <c r="AH50" s="33">
        <f>PRODUCT(AA50*100*1/AA51)</f>
        <v>2.7472527472527473</v>
      </c>
      <c r="AJ50" s="1">
        <v>512</v>
      </c>
      <c r="AK50" s="30">
        <f>AD35+AD36+AD37+AD38+AD39+AD40+AD41+AD42+AD43+AD44+AD45+AD46+AD47+AD48+AD49+AD50</f>
        <v>100</v>
      </c>
      <c r="AL50" s="33">
        <f>AE35+AE36+AE37+AE38+AE39+AE40+AE41+AE42+AE43+AE44+AE45+AE46+AE47+AE48+AE49+AE50</f>
        <v>99.999999999999986</v>
      </c>
      <c r="AM50" s="33">
        <f>AF35+AF36+AF37+AF38+AF39+AF40+AF41+AF42+AF43+AF44+AF45+AF46+AF47+AF48+AF49+AF50</f>
        <v>100.00000000000003</v>
      </c>
      <c r="AN50" s="33">
        <f>AG35+AG36+AG37+AG38+AG39+AG40+AG41+AG42+AG43+AG44+AG45+AG46+AG47+AG48+AG49+AG50</f>
        <v>100</v>
      </c>
      <c r="AO50" s="33">
        <f>AH35+AH36+AH37+AH38+AH39+AH40+AH41+AH42+AH43+AH44+AH45+AH46+AH47+AH48+AH49+AH50</f>
        <v>100</v>
      </c>
      <c r="AR50" s="10"/>
      <c r="AS50" s="10"/>
      <c r="AT50" s="10"/>
      <c r="AU50" s="10"/>
      <c r="AV50" s="10"/>
      <c r="AW50" s="10"/>
      <c r="AX50" s="10"/>
    </row>
    <row r="51" spans="1:52" x14ac:dyDescent="0.25">
      <c r="V51" s="1" t="s">
        <v>1</v>
      </c>
      <c r="W51" s="1">
        <f>S35</f>
        <v>182</v>
      </c>
      <c r="X51" s="1">
        <f>S36</f>
        <v>182</v>
      </c>
      <c r="Y51" s="1">
        <f>S37</f>
        <v>182</v>
      </c>
      <c r="Z51" s="1">
        <f>S38</f>
        <v>182</v>
      </c>
      <c r="AA51" s="1">
        <f>S39</f>
        <v>182</v>
      </c>
      <c r="AC51" s="1" t="s">
        <v>1</v>
      </c>
      <c r="AD51" s="30">
        <f>SUM(AD35:AD50)</f>
        <v>100</v>
      </c>
      <c r="AE51" s="30">
        <f>SUM(AE35:AE50)</f>
        <v>99.999999999999986</v>
      </c>
      <c r="AF51" s="30">
        <f>SUM(AF35:AF50)</f>
        <v>100.00000000000003</v>
      </c>
      <c r="AG51" s="30">
        <f>SUM(AG35:AG50)</f>
        <v>100</v>
      </c>
      <c r="AH51" s="30">
        <f>SUM(AH35:AH50)</f>
        <v>100</v>
      </c>
      <c r="AP51" s="30"/>
      <c r="AS51" s="10"/>
      <c r="AT51" s="10"/>
      <c r="AU51" s="10"/>
      <c r="AV51" s="10"/>
      <c r="AW51" s="10"/>
      <c r="AX51" s="10"/>
      <c r="AY51" s="10"/>
    </row>
    <row r="52" spans="1:52" x14ac:dyDescent="0.25">
      <c r="AI52" s="30"/>
      <c r="AP52" s="30"/>
      <c r="AQ52" s="30"/>
      <c r="AS52" s="10"/>
      <c r="AT52" s="10"/>
      <c r="AU52" s="10"/>
      <c r="AV52" s="10"/>
      <c r="AW52" s="10"/>
      <c r="AX52" s="10"/>
      <c r="AY52" s="10"/>
      <c r="AZ52" s="10"/>
    </row>
    <row r="53" spans="1:52" x14ac:dyDescent="0.25">
      <c r="AI53" s="30"/>
      <c r="AP53" s="30"/>
      <c r="AQ53" s="30"/>
      <c r="AS53" s="10"/>
      <c r="AT53" s="10"/>
      <c r="AU53" s="10"/>
      <c r="AV53" s="10"/>
      <c r="AW53" s="10"/>
      <c r="AX53" s="10"/>
      <c r="AY53" s="10"/>
      <c r="AZ53" s="10"/>
    </row>
    <row r="54" spans="1:52" x14ac:dyDescent="0.25">
      <c r="AI54" s="30"/>
      <c r="AP54" s="30"/>
      <c r="AQ54" s="30"/>
      <c r="AS54" s="10"/>
      <c r="AT54" s="10"/>
      <c r="AU54" s="10"/>
      <c r="AV54" s="10"/>
      <c r="AW54" s="10"/>
      <c r="AX54" s="10"/>
      <c r="AY54" s="10"/>
      <c r="AZ54" s="10"/>
    </row>
    <row r="55" spans="1:52" x14ac:dyDescent="0.25">
      <c r="AI55" s="30"/>
      <c r="AP55" s="30"/>
      <c r="AQ55" s="30"/>
      <c r="AS55" s="10"/>
      <c r="AT55" s="10"/>
      <c r="AU55" s="10"/>
      <c r="AV55" s="10"/>
      <c r="AW55" s="10"/>
      <c r="AX55" s="10"/>
      <c r="AY55" s="10"/>
      <c r="AZ55" s="10"/>
    </row>
    <row r="56" spans="1:52" x14ac:dyDescent="0.25">
      <c r="AI56" s="30"/>
      <c r="AP56" s="30"/>
      <c r="AQ56" s="30"/>
      <c r="AS56" s="10"/>
      <c r="AT56" s="10"/>
      <c r="AU56" s="10"/>
      <c r="AV56" s="10"/>
      <c r="AW56" s="10"/>
      <c r="AX56" s="10"/>
      <c r="AY56" s="10"/>
      <c r="AZ56" s="10"/>
    </row>
    <row r="57" spans="1:52" x14ac:dyDescent="0.25">
      <c r="AI57" s="30"/>
      <c r="AP57" s="30"/>
      <c r="AQ57" s="30"/>
      <c r="AS57" s="10"/>
      <c r="AT57" s="10"/>
      <c r="AU57" s="10"/>
      <c r="AV57" s="10"/>
      <c r="AW57" s="10"/>
      <c r="AX57" s="10"/>
      <c r="AY57" s="10"/>
      <c r="AZ57" s="10"/>
    </row>
    <row r="58" spans="1:52" x14ac:dyDescent="0.25">
      <c r="AI58" s="30"/>
      <c r="AP58" s="30"/>
      <c r="AQ58" s="30"/>
      <c r="AS58" s="10"/>
      <c r="AT58" s="10"/>
      <c r="AU58" s="10"/>
      <c r="AV58" s="10"/>
      <c r="AW58" s="10"/>
      <c r="AX58" s="10"/>
      <c r="AY58" s="10"/>
      <c r="AZ58" s="10"/>
    </row>
    <row r="59" spans="1:52" x14ac:dyDescent="0.25">
      <c r="AI59" s="30"/>
      <c r="AP59" s="30"/>
      <c r="AQ59" s="30"/>
      <c r="AS59" s="10"/>
      <c r="AT59" s="10"/>
      <c r="AU59" s="10"/>
      <c r="AV59" s="10"/>
      <c r="AW59" s="10"/>
      <c r="AX59" s="10"/>
      <c r="AY59" s="10"/>
      <c r="AZ59" s="10"/>
    </row>
    <row r="60" spans="1:52" x14ac:dyDescent="0.25">
      <c r="AI60" s="30"/>
      <c r="AP60" s="30"/>
      <c r="AQ60" s="30"/>
      <c r="AS60" s="10"/>
      <c r="AT60" s="10"/>
      <c r="AU60" s="10"/>
      <c r="AV60" s="10"/>
      <c r="AW60" s="10"/>
      <c r="AX60" s="10"/>
      <c r="AY60" s="10"/>
      <c r="AZ60" s="10"/>
    </row>
    <row r="61" spans="1:52" x14ac:dyDescent="0.25">
      <c r="AI61" s="30"/>
      <c r="AP61" s="30"/>
      <c r="AQ61" s="30"/>
      <c r="AS61" s="10"/>
      <c r="AT61" s="10"/>
      <c r="AU61" s="10"/>
      <c r="AV61" s="10"/>
      <c r="AW61" s="10"/>
      <c r="AX61" s="10"/>
      <c r="AY61" s="10"/>
      <c r="AZ61" s="10"/>
    </row>
    <row r="62" spans="1:52" x14ac:dyDescent="0.25">
      <c r="A62" s="1" t="s">
        <v>162</v>
      </c>
      <c r="W62" s="1" t="str">
        <f>A62</f>
        <v xml:space="preserve">Streptococcus pyogenes  </v>
      </c>
      <c r="AD62" s="30" t="str">
        <f>A62</f>
        <v xml:space="preserve">Streptococcus pyogenes  </v>
      </c>
      <c r="AI62" s="30"/>
      <c r="AK62" s="30" t="str">
        <f>A62</f>
        <v xml:space="preserve">Streptococcus pyogenes  </v>
      </c>
      <c r="AP62" s="30"/>
      <c r="AQ62" s="30"/>
      <c r="AS62" s="10"/>
      <c r="AT62" s="10"/>
      <c r="AU62" s="10"/>
      <c r="AV62" s="10"/>
      <c r="AW62" s="10"/>
      <c r="AX62" s="10"/>
      <c r="AY62" s="10"/>
      <c r="AZ62" s="10"/>
    </row>
    <row r="63" spans="1:52" ht="18.75" x14ac:dyDescent="0.25">
      <c r="B63" s="1" t="s">
        <v>0</v>
      </c>
      <c r="C63" s="1">
        <v>1.5625E-2</v>
      </c>
      <c r="D63" s="1">
        <v>3.125E-2</v>
      </c>
      <c r="E63" s="1">
        <v>6.25E-2</v>
      </c>
      <c r="F63" s="1">
        <v>0.125</v>
      </c>
      <c r="G63" s="1">
        <v>0.25</v>
      </c>
      <c r="H63" s="1">
        <v>0.5</v>
      </c>
      <c r="I63" s="1">
        <v>1</v>
      </c>
      <c r="J63" s="1">
        <v>2</v>
      </c>
      <c r="K63" s="1">
        <v>4</v>
      </c>
      <c r="L63" s="1">
        <v>8</v>
      </c>
      <c r="M63" s="1">
        <v>16</v>
      </c>
      <c r="N63" s="1">
        <v>32</v>
      </c>
      <c r="O63" s="1">
        <v>64</v>
      </c>
      <c r="P63" s="1">
        <v>128</v>
      </c>
      <c r="Q63" s="1">
        <v>256</v>
      </c>
      <c r="R63" s="1">
        <v>512</v>
      </c>
      <c r="S63" s="1" t="s">
        <v>1</v>
      </c>
      <c r="V63" s="1" t="s">
        <v>0</v>
      </c>
      <c r="W63" s="1" t="str">
        <f>B64</f>
        <v>Cefuroxim</v>
      </c>
      <c r="X63" s="1" t="str">
        <f>B65</f>
        <v>Moxifloxacin</v>
      </c>
      <c r="Y63" s="1" t="str">
        <f>B66</f>
        <v>Clindamycin</v>
      </c>
      <c r="Z63" s="1" t="str">
        <f>B67</f>
        <v>Benzylpenicillin</v>
      </c>
      <c r="AA63" s="1" t="str">
        <f>B68</f>
        <v>Erythromycin</v>
      </c>
      <c r="AD63" s="30" t="str">
        <f>W63</f>
        <v>Cefuroxim</v>
      </c>
      <c r="AE63" s="30" t="str">
        <f>X63</f>
        <v>Moxifloxacin</v>
      </c>
      <c r="AF63" s="30" t="str">
        <f>Y63</f>
        <v>Clindamycin</v>
      </c>
      <c r="AG63" s="30" t="str">
        <f>Z63</f>
        <v>Benzylpenicillin</v>
      </c>
      <c r="AH63" s="30" t="str">
        <f>AA63</f>
        <v>Erythromycin</v>
      </c>
      <c r="AK63" s="30" t="str">
        <f>W63</f>
        <v>Cefuroxim</v>
      </c>
      <c r="AL63" s="30" t="str">
        <f>X63</f>
        <v>Moxifloxacin</v>
      </c>
      <c r="AM63" s="30" t="str">
        <f>Y63</f>
        <v>Clindamycin</v>
      </c>
      <c r="AN63" s="30" t="str">
        <f>Z63</f>
        <v>Benzylpenicillin</v>
      </c>
      <c r="AO63" s="30" t="str">
        <f>AA63</f>
        <v>Erythromycin</v>
      </c>
      <c r="AP63" s="30"/>
      <c r="AR63" s="39"/>
      <c r="AS63" s="24" t="s">
        <v>75</v>
      </c>
      <c r="AT63" s="24" t="s">
        <v>69</v>
      </c>
      <c r="AU63" s="24" t="s">
        <v>79</v>
      </c>
      <c r="AV63" s="24" t="s">
        <v>73</v>
      </c>
      <c r="AW63" s="24" t="s">
        <v>78</v>
      </c>
      <c r="AX63" s="10"/>
    </row>
    <row r="64" spans="1:52" ht="18.75" x14ac:dyDescent="0.25">
      <c r="B64" s="1" t="s">
        <v>9</v>
      </c>
      <c r="C64" s="1">
        <v>0</v>
      </c>
      <c r="D64" s="1">
        <v>92</v>
      </c>
      <c r="E64" s="1">
        <v>1</v>
      </c>
      <c r="F64" s="1">
        <v>1</v>
      </c>
      <c r="G64" s="1">
        <v>0</v>
      </c>
      <c r="H64" s="1">
        <v>0</v>
      </c>
      <c r="I64" s="1">
        <v>0</v>
      </c>
      <c r="J64" s="1">
        <v>0</v>
      </c>
      <c r="K64" s="1">
        <v>0</v>
      </c>
      <c r="L64" s="1">
        <v>0</v>
      </c>
      <c r="M64" s="1">
        <v>0</v>
      </c>
      <c r="N64" s="1">
        <v>0</v>
      </c>
      <c r="O64" s="1">
        <v>0</v>
      </c>
      <c r="P64" s="1">
        <v>0</v>
      </c>
      <c r="Q64" s="1">
        <v>0</v>
      </c>
      <c r="R64" s="1">
        <v>0</v>
      </c>
      <c r="S64" s="1">
        <v>94</v>
      </c>
      <c r="V64" s="1">
        <v>1.5625E-2</v>
      </c>
      <c r="W64" s="1">
        <f>C64</f>
        <v>0</v>
      </c>
      <c r="X64" s="2">
        <f>C65</f>
        <v>0</v>
      </c>
      <c r="Y64" s="2">
        <f>C66</f>
        <v>0</v>
      </c>
      <c r="Z64" s="2">
        <f>C67</f>
        <v>0</v>
      </c>
      <c r="AA64" s="2">
        <f>C68</f>
        <v>0</v>
      </c>
      <c r="AC64" s="1">
        <v>1.5625E-2</v>
      </c>
      <c r="AD64" s="30">
        <f>PRODUCT(W64*100*1/W80)</f>
        <v>0</v>
      </c>
      <c r="AE64" s="31">
        <f>PRODUCT(X64*100*1/X80)</f>
        <v>0</v>
      </c>
      <c r="AF64" s="31">
        <f>PRODUCT(Y64*100*1/Y80)</f>
        <v>0</v>
      </c>
      <c r="AG64" s="31">
        <f>PRODUCT(Z64*100*1/Z80)</f>
        <v>0</v>
      </c>
      <c r="AH64" s="31">
        <f>PRODUCT(AA64*100*1/AA80)</f>
        <v>0</v>
      </c>
      <c r="AJ64" s="1">
        <v>1.5625E-2</v>
      </c>
      <c r="AK64" s="30">
        <f>AD64</f>
        <v>0</v>
      </c>
      <c r="AL64" s="31">
        <f>AE64</f>
        <v>0</v>
      </c>
      <c r="AM64" s="31">
        <f>AF64</f>
        <v>0</v>
      </c>
      <c r="AN64" s="31">
        <f>AG64</f>
        <v>0</v>
      </c>
      <c r="AO64" s="31">
        <f>AH64</f>
        <v>0</v>
      </c>
      <c r="AR64" s="25" t="s">
        <v>49</v>
      </c>
      <c r="AS64" s="26">
        <f>W80</f>
        <v>94</v>
      </c>
      <c r="AT64" s="26">
        <f>X80</f>
        <v>94</v>
      </c>
      <c r="AU64" s="26">
        <f>Y80</f>
        <v>93</v>
      </c>
      <c r="AV64" s="26">
        <f>Z80</f>
        <v>93</v>
      </c>
      <c r="AW64" s="26">
        <f>AA80</f>
        <v>93</v>
      </c>
      <c r="AX64" s="10"/>
    </row>
    <row r="65" spans="2:51" ht="18.75" x14ac:dyDescent="0.25">
      <c r="B65" s="1" t="s">
        <v>20</v>
      </c>
      <c r="C65" s="2">
        <v>0</v>
      </c>
      <c r="D65" s="2">
        <v>7</v>
      </c>
      <c r="E65" s="2">
        <v>15</v>
      </c>
      <c r="F65" s="2">
        <v>47</v>
      </c>
      <c r="G65" s="2">
        <v>19</v>
      </c>
      <c r="H65" s="2">
        <v>6</v>
      </c>
      <c r="I65" s="3">
        <v>0</v>
      </c>
      <c r="J65" s="3">
        <v>0</v>
      </c>
      <c r="K65" s="3">
        <v>0</v>
      </c>
      <c r="L65" s="3">
        <v>0</v>
      </c>
      <c r="M65" s="3">
        <v>0</v>
      </c>
      <c r="N65" s="3">
        <v>0</v>
      </c>
      <c r="O65" s="3">
        <v>0</v>
      </c>
      <c r="P65" s="3">
        <v>0</v>
      </c>
      <c r="Q65" s="3">
        <v>0</v>
      </c>
      <c r="R65" s="3">
        <v>0</v>
      </c>
      <c r="S65" s="1">
        <v>94</v>
      </c>
      <c r="V65" s="1">
        <v>3.125E-2</v>
      </c>
      <c r="W65" s="1">
        <f>D64</f>
        <v>92</v>
      </c>
      <c r="X65" s="2">
        <f>D65</f>
        <v>7</v>
      </c>
      <c r="Y65" s="2">
        <f>D66</f>
        <v>19</v>
      </c>
      <c r="Z65" s="2">
        <f>D67</f>
        <v>93</v>
      </c>
      <c r="AA65" s="2">
        <f>D68</f>
        <v>8</v>
      </c>
      <c r="AC65" s="1">
        <v>3.125E-2</v>
      </c>
      <c r="AD65" s="30">
        <f>PRODUCT(W65*100*1/W80)</f>
        <v>97.872340425531917</v>
      </c>
      <c r="AE65" s="31">
        <f>PRODUCT(X65*100*1/X80)</f>
        <v>7.4468085106382977</v>
      </c>
      <c r="AF65" s="31">
        <f>PRODUCT(Y65*100*1/Y80)</f>
        <v>20.43010752688172</v>
      </c>
      <c r="AG65" s="31">
        <f>PRODUCT(Z65*100*1/Z80)</f>
        <v>100</v>
      </c>
      <c r="AH65" s="31">
        <f>PRODUCT(AA65*100*1/AA80)</f>
        <v>8.6021505376344081</v>
      </c>
      <c r="AJ65" s="1">
        <v>3.125E-2</v>
      </c>
      <c r="AK65" s="30">
        <f>AD64+AD65</f>
        <v>97.872340425531917</v>
      </c>
      <c r="AL65" s="31">
        <f>AE64+AE65</f>
        <v>7.4468085106382977</v>
      </c>
      <c r="AM65" s="31">
        <f>AF64+AF65</f>
        <v>20.43010752688172</v>
      </c>
      <c r="AN65" s="31">
        <f>AG64+AG65</f>
        <v>100</v>
      </c>
      <c r="AO65" s="31">
        <f>AH64+AH65</f>
        <v>8.6021505376344081</v>
      </c>
      <c r="AR65" s="25" t="s">
        <v>50</v>
      </c>
      <c r="AS65" s="18"/>
      <c r="AT65" s="18">
        <f>AL69</f>
        <v>100</v>
      </c>
      <c r="AU65" s="18">
        <f>AM69</f>
        <v>98.924731182795711</v>
      </c>
      <c r="AV65" s="18">
        <f>AN68</f>
        <v>100</v>
      </c>
      <c r="AW65" s="18">
        <f>AO68</f>
        <v>94.623655913978496</v>
      </c>
      <c r="AX65" s="10"/>
    </row>
    <row r="66" spans="2:51" ht="18.75" x14ac:dyDescent="0.25">
      <c r="B66" s="1" t="s">
        <v>24</v>
      </c>
      <c r="C66" s="2">
        <v>0</v>
      </c>
      <c r="D66" s="2">
        <v>19</v>
      </c>
      <c r="E66" s="2">
        <v>34</v>
      </c>
      <c r="F66" s="2">
        <v>32</v>
      </c>
      <c r="G66" s="2">
        <v>6</v>
      </c>
      <c r="H66" s="2">
        <v>1</v>
      </c>
      <c r="I66" s="3">
        <v>0</v>
      </c>
      <c r="J66" s="3">
        <v>0</v>
      </c>
      <c r="K66" s="3">
        <v>0</v>
      </c>
      <c r="L66" s="3">
        <v>0</v>
      </c>
      <c r="M66" s="3">
        <v>0</v>
      </c>
      <c r="N66" s="3">
        <v>0</v>
      </c>
      <c r="O66" s="3">
        <v>1</v>
      </c>
      <c r="P66" s="3">
        <v>0</v>
      </c>
      <c r="Q66" s="3">
        <v>0</v>
      </c>
      <c r="R66" s="3">
        <v>0</v>
      </c>
      <c r="S66" s="1">
        <v>93</v>
      </c>
      <c r="V66" s="1">
        <v>6.25E-2</v>
      </c>
      <c r="W66" s="1">
        <f>E64</f>
        <v>1</v>
      </c>
      <c r="X66" s="2">
        <f>E65</f>
        <v>15</v>
      </c>
      <c r="Y66" s="2">
        <f>E66</f>
        <v>34</v>
      </c>
      <c r="Z66" s="2">
        <f>E67</f>
        <v>0</v>
      </c>
      <c r="AA66" s="2">
        <f>E68</f>
        <v>35</v>
      </c>
      <c r="AC66" s="1">
        <v>6.25E-2</v>
      </c>
      <c r="AD66" s="30">
        <f>PRODUCT(W66*100*1/W80)</f>
        <v>1.0638297872340425</v>
      </c>
      <c r="AE66" s="31">
        <f>PRODUCT(X66*100*1/X80)</f>
        <v>15.957446808510639</v>
      </c>
      <c r="AF66" s="31">
        <f>PRODUCT(Y66*100*1/Y80)</f>
        <v>36.55913978494624</v>
      </c>
      <c r="AG66" s="31">
        <f>PRODUCT(Z66*100*1/Z80)</f>
        <v>0</v>
      </c>
      <c r="AH66" s="31">
        <f>PRODUCT(AA66*100*1/AA80)</f>
        <v>37.634408602150536</v>
      </c>
      <c r="AJ66" s="1">
        <v>6.25E-2</v>
      </c>
      <c r="AK66" s="30">
        <f>AD64+AD65+AD66</f>
        <v>98.936170212765958</v>
      </c>
      <c r="AL66" s="31">
        <f>AE64+AE65+AE66</f>
        <v>23.404255319148938</v>
      </c>
      <c r="AM66" s="31">
        <f>AF64+AF65+AF66</f>
        <v>56.98924731182796</v>
      </c>
      <c r="AN66" s="31">
        <f>AG64+AG65+AG66</f>
        <v>100</v>
      </c>
      <c r="AO66" s="31">
        <f>AH64+AH65+AH66</f>
        <v>46.236559139784944</v>
      </c>
      <c r="AR66" s="25" t="s">
        <v>51</v>
      </c>
      <c r="AS66" s="18"/>
      <c r="AT66" s="18"/>
      <c r="AU66" s="18"/>
      <c r="AV66" s="18"/>
      <c r="AW66" s="18">
        <f>AO69-AO68</f>
        <v>1.0752688172043037</v>
      </c>
      <c r="AX66" s="10"/>
    </row>
    <row r="67" spans="2:51" ht="18.75" x14ac:dyDescent="0.25">
      <c r="B67" s="1" t="s">
        <v>26</v>
      </c>
      <c r="C67" s="2">
        <v>0</v>
      </c>
      <c r="D67" s="2">
        <v>93</v>
      </c>
      <c r="E67" s="2">
        <v>0</v>
      </c>
      <c r="F67" s="2">
        <v>0</v>
      </c>
      <c r="G67" s="2">
        <v>0</v>
      </c>
      <c r="H67" s="3">
        <v>0</v>
      </c>
      <c r="I67" s="3">
        <v>0</v>
      </c>
      <c r="J67" s="3">
        <v>0</v>
      </c>
      <c r="K67" s="3">
        <v>0</v>
      </c>
      <c r="L67" s="3">
        <v>0</v>
      </c>
      <c r="M67" s="3">
        <v>0</v>
      </c>
      <c r="N67" s="3">
        <v>0</v>
      </c>
      <c r="O67" s="3">
        <v>0</v>
      </c>
      <c r="P67" s="3">
        <v>0</v>
      </c>
      <c r="Q67" s="3">
        <v>0</v>
      </c>
      <c r="R67" s="3">
        <v>0</v>
      </c>
      <c r="S67" s="1">
        <v>93</v>
      </c>
      <c r="V67" s="1">
        <v>0.125</v>
      </c>
      <c r="W67" s="1">
        <f>F64</f>
        <v>1</v>
      </c>
      <c r="X67" s="2">
        <f>F65</f>
        <v>47</v>
      </c>
      <c r="Y67" s="2">
        <f>F66</f>
        <v>32</v>
      </c>
      <c r="Z67" s="2">
        <f>F67</f>
        <v>0</v>
      </c>
      <c r="AA67" s="2">
        <f>F68</f>
        <v>37</v>
      </c>
      <c r="AC67" s="1">
        <v>0.125</v>
      </c>
      <c r="AD67" s="30">
        <f>PRODUCT(W67*100*1/W80)</f>
        <v>1.0638297872340425</v>
      </c>
      <c r="AE67" s="31">
        <f>PRODUCT(X67*100*1/X80)</f>
        <v>50</v>
      </c>
      <c r="AF67" s="31">
        <f>PRODUCT(Y67*100*1/Y80)</f>
        <v>34.408602150537632</v>
      </c>
      <c r="AG67" s="31">
        <f>PRODUCT(Z67*100*1/Z80)</f>
        <v>0</v>
      </c>
      <c r="AH67" s="31">
        <f>PRODUCT(AA67*100*1/AA80)</f>
        <v>39.784946236559136</v>
      </c>
      <c r="AJ67" s="1">
        <v>0.125</v>
      </c>
      <c r="AK67" s="30">
        <f>AD64+AD65+AD66+AD67</f>
        <v>100</v>
      </c>
      <c r="AL67" s="31">
        <f>AE64+AE65+AE66+AE67</f>
        <v>73.404255319148945</v>
      </c>
      <c r="AM67" s="31">
        <f>AF64+AF65+AF66+AF67</f>
        <v>91.397849462365599</v>
      </c>
      <c r="AN67" s="31">
        <f>AG64+AG65+AG66+AG67</f>
        <v>100</v>
      </c>
      <c r="AO67" s="31">
        <f>AH64+AH65+AH66+AH67</f>
        <v>86.021505376344081</v>
      </c>
      <c r="AR67" s="25" t="s">
        <v>52</v>
      </c>
      <c r="AS67" s="18"/>
      <c r="AT67" s="18">
        <f>AL79-AL69</f>
        <v>0</v>
      </c>
      <c r="AU67" s="18">
        <f>AM79-AM69</f>
        <v>1.0752688172043037</v>
      </c>
      <c r="AV67" s="18">
        <f>AN79-AN68</f>
        <v>0</v>
      </c>
      <c r="AW67" s="18">
        <f>AO79-AO69</f>
        <v>4.3010752688172005</v>
      </c>
      <c r="AX67" s="10"/>
    </row>
    <row r="68" spans="2:51" x14ac:dyDescent="0.25">
      <c r="B68" s="1" t="s">
        <v>45</v>
      </c>
      <c r="C68" s="2">
        <v>0</v>
      </c>
      <c r="D68" s="2">
        <v>8</v>
      </c>
      <c r="E68" s="2">
        <v>35</v>
      </c>
      <c r="F68" s="2">
        <v>37</v>
      </c>
      <c r="G68" s="2">
        <v>8</v>
      </c>
      <c r="H68" s="4">
        <v>1</v>
      </c>
      <c r="I68" s="3">
        <v>0</v>
      </c>
      <c r="J68" s="3">
        <v>0</v>
      </c>
      <c r="K68" s="3">
        <v>0</v>
      </c>
      <c r="L68" s="3">
        <v>1</v>
      </c>
      <c r="M68" s="3">
        <v>0</v>
      </c>
      <c r="N68" s="3">
        <v>0</v>
      </c>
      <c r="O68" s="3">
        <v>0</v>
      </c>
      <c r="P68" s="3">
        <v>0</v>
      </c>
      <c r="Q68" s="3">
        <v>0</v>
      </c>
      <c r="R68" s="3">
        <v>3</v>
      </c>
      <c r="S68" s="1">
        <v>93</v>
      </c>
      <c r="V68" s="1">
        <v>0.25</v>
      </c>
      <c r="W68" s="1">
        <f>G64</f>
        <v>0</v>
      </c>
      <c r="X68" s="2">
        <f>G65</f>
        <v>19</v>
      </c>
      <c r="Y68" s="2">
        <f>G66</f>
        <v>6</v>
      </c>
      <c r="Z68" s="2">
        <f>G67</f>
        <v>0</v>
      </c>
      <c r="AA68" s="2">
        <f>G68</f>
        <v>8</v>
      </c>
      <c r="AC68" s="1">
        <v>0.25</v>
      </c>
      <c r="AD68" s="30">
        <f>PRODUCT(W68*100*1/W80)</f>
        <v>0</v>
      </c>
      <c r="AE68" s="31">
        <f>PRODUCT(X68*100*1/X80)</f>
        <v>20.212765957446809</v>
      </c>
      <c r="AF68" s="31">
        <f>PRODUCT(Y68*100*1/Y80)</f>
        <v>6.4516129032258061</v>
      </c>
      <c r="AG68" s="31">
        <f>PRODUCT(Z68*100*1/Z80)</f>
        <v>0</v>
      </c>
      <c r="AH68" s="31">
        <f>PRODUCT(AA68*100*1/AA80)</f>
        <v>8.6021505376344081</v>
      </c>
      <c r="AJ68" s="1">
        <v>0.25</v>
      </c>
      <c r="AK68" s="30">
        <f>AD64+AD65+AD66+AD67+AD68</f>
        <v>100</v>
      </c>
      <c r="AL68" s="31">
        <f>AE64+AE65+AE66+AE67+AE68</f>
        <v>93.61702127659575</v>
      </c>
      <c r="AM68" s="31">
        <f>AF64+AF65+AF66+AF67+AF68</f>
        <v>97.849462365591407</v>
      </c>
      <c r="AN68" s="31">
        <f>AG64+AG65+AG66+AG67+AG68</f>
        <v>100</v>
      </c>
      <c r="AO68" s="31">
        <f>AH64+AH65+AH66+AH67+AH68</f>
        <v>94.623655913978496</v>
      </c>
      <c r="AR68" s="10"/>
      <c r="AS68" s="10"/>
      <c r="AT68" s="10"/>
      <c r="AU68" s="10"/>
      <c r="AV68" s="10"/>
      <c r="AW68" s="10"/>
      <c r="AX68" s="10"/>
    </row>
    <row r="69" spans="2:51" x14ac:dyDescent="0.25">
      <c r="V69" s="1">
        <v>0.5</v>
      </c>
      <c r="W69" s="1">
        <f>H64</f>
        <v>0</v>
      </c>
      <c r="X69" s="2">
        <f>H65</f>
        <v>6</v>
      </c>
      <c r="Y69" s="2">
        <f>H66</f>
        <v>1</v>
      </c>
      <c r="Z69" s="3">
        <f>H67</f>
        <v>0</v>
      </c>
      <c r="AA69" s="4">
        <f>H68</f>
        <v>1</v>
      </c>
      <c r="AC69" s="1">
        <v>0.5</v>
      </c>
      <c r="AD69" s="30">
        <f>PRODUCT(W69*100*1/W80)</f>
        <v>0</v>
      </c>
      <c r="AE69" s="31">
        <f>PRODUCT(X69*100*1/X80)</f>
        <v>6.3829787234042552</v>
      </c>
      <c r="AF69" s="31">
        <f>PRODUCT(Y69*100*1/Y80)</f>
        <v>1.075268817204301</v>
      </c>
      <c r="AG69" s="33">
        <f>PRODUCT(Z69*100*1/Z80)</f>
        <v>0</v>
      </c>
      <c r="AH69" s="32">
        <f>PRODUCT(AA69*100*1/AA80)</f>
        <v>1.075268817204301</v>
      </c>
      <c r="AJ69" s="1">
        <v>0.5</v>
      </c>
      <c r="AK69" s="30">
        <f>AD64+AD65+AD66+AD67+AD68+AD69</f>
        <v>100</v>
      </c>
      <c r="AL69" s="31">
        <f>AE64+AE65+AE66+AE67+AE68+AE69</f>
        <v>100</v>
      </c>
      <c r="AM69" s="31">
        <f>AF64+AF65+AF66+AF67+AF68+AF69</f>
        <v>98.924731182795711</v>
      </c>
      <c r="AN69" s="33">
        <f>AG64+AG65+AG66+AG67+AG68+AG69</f>
        <v>100</v>
      </c>
      <c r="AO69" s="32">
        <f>AH64+AH65+AH66+AH67+AH68+AH69</f>
        <v>95.6989247311828</v>
      </c>
      <c r="AR69" s="10"/>
      <c r="AS69" s="10"/>
      <c r="AT69" s="10"/>
      <c r="AU69" s="10"/>
      <c r="AV69" s="10"/>
      <c r="AW69" s="10"/>
      <c r="AX69" s="10"/>
    </row>
    <row r="70" spans="2:51" x14ac:dyDescent="0.25">
      <c r="V70" s="1">
        <v>1</v>
      </c>
      <c r="W70" s="1">
        <f>I64</f>
        <v>0</v>
      </c>
      <c r="X70" s="3">
        <f>I65</f>
        <v>0</v>
      </c>
      <c r="Y70" s="3">
        <f>I66</f>
        <v>0</v>
      </c>
      <c r="Z70" s="3">
        <f>I67</f>
        <v>0</v>
      </c>
      <c r="AA70" s="3">
        <f>I68</f>
        <v>0</v>
      </c>
      <c r="AC70" s="1">
        <v>1</v>
      </c>
      <c r="AD70" s="30">
        <f>PRODUCT(W70*100*1/W80)</f>
        <v>0</v>
      </c>
      <c r="AE70" s="33">
        <f>PRODUCT(X70*100*1/X80)</f>
        <v>0</v>
      </c>
      <c r="AF70" s="33">
        <f>PRODUCT(Y70*100*1/Y80)</f>
        <v>0</v>
      </c>
      <c r="AG70" s="33">
        <f>PRODUCT(Z70*100*1/Z80)</f>
        <v>0</v>
      </c>
      <c r="AH70" s="33">
        <f>PRODUCT(AA70*100*1/AA80)</f>
        <v>0</v>
      </c>
      <c r="AJ70" s="1">
        <v>1</v>
      </c>
      <c r="AK70" s="30">
        <f>AD64+AD65+AD66+AD67+AD68+AD69+AD70</f>
        <v>100</v>
      </c>
      <c r="AL70" s="33">
        <f>AE64+AE65+AE66+AE67+AE68+AE69+AE70</f>
        <v>100</v>
      </c>
      <c r="AM70" s="33">
        <f>AF64+AF65+AF66+AF67+AF68+AF69+AF70</f>
        <v>98.924731182795711</v>
      </c>
      <c r="AN70" s="33">
        <f>AG64+AG65+AG66+AG67+AG68+AG69+AG70</f>
        <v>100</v>
      </c>
      <c r="AO70" s="33">
        <f>AH64+AH65+AH66+AH67+AH68+AH69+AH70</f>
        <v>95.6989247311828</v>
      </c>
      <c r="AR70" s="10"/>
      <c r="AS70" s="10" t="str">
        <f>A62</f>
        <v xml:space="preserve">Streptococcus pyogenes  </v>
      </c>
      <c r="AT70" s="10"/>
      <c r="AU70" s="10"/>
      <c r="AV70" s="10"/>
      <c r="AW70" s="10"/>
      <c r="AX70" s="10"/>
    </row>
    <row r="71" spans="2:51" x14ac:dyDescent="0.25">
      <c r="V71" s="1">
        <v>2</v>
      </c>
      <c r="W71" s="1">
        <f>J64</f>
        <v>0</v>
      </c>
      <c r="X71" s="3">
        <f>J65</f>
        <v>0</v>
      </c>
      <c r="Y71" s="3">
        <f>J66</f>
        <v>0</v>
      </c>
      <c r="Z71" s="3">
        <f>J67</f>
        <v>0</v>
      </c>
      <c r="AA71" s="3">
        <f>J68</f>
        <v>0</v>
      </c>
      <c r="AC71" s="1">
        <v>2</v>
      </c>
      <c r="AD71" s="30">
        <f>PRODUCT(W71*100*1/W80)</f>
        <v>0</v>
      </c>
      <c r="AE71" s="33">
        <f>PRODUCT(X71*100*1/X80)</f>
        <v>0</v>
      </c>
      <c r="AF71" s="33">
        <f>PRODUCT(Y71*100*1/Y80)</f>
        <v>0</v>
      </c>
      <c r="AG71" s="33">
        <f>PRODUCT(Z71*100*1/Z80)</f>
        <v>0</v>
      </c>
      <c r="AH71" s="33">
        <f>PRODUCT(AA71*100*1/AA80)</f>
        <v>0</v>
      </c>
      <c r="AJ71" s="1">
        <v>2</v>
      </c>
      <c r="AK71" s="30">
        <f>AD64+AD65+AD66+AD67+AD68+AD69+AD70+AD71</f>
        <v>100</v>
      </c>
      <c r="AL71" s="33">
        <f>AE64+AE65+AE66+AE67+AE68+AE69+AE70+AE71</f>
        <v>100</v>
      </c>
      <c r="AM71" s="33">
        <f>AF64+AF65+AF66+AF67+AF68+AF69+AF70+AF71</f>
        <v>98.924731182795711</v>
      </c>
      <c r="AN71" s="33">
        <f>AG64+AG65+AG66+AG67+AG68+AG69+AG70+AG71</f>
        <v>100</v>
      </c>
      <c r="AO71" s="33">
        <f>AH64+AH65+AH66+AH67+AH68+AH69+AH70+AH71</f>
        <v>95.6989247311828</v>
      </c>
      <c r="AR71" s="10"/>
      <c r="AS71" s="10"/>
      <c r="AT71" s="10"/>
      <c r="AU71" s="10"/>
      <c r="AV71" s="10"/>
      <c r="AW71" s="10"/>
      <c r="AX71" s="10"/>
    </row>
    <row r="72" spans="2:51" x14ac:dyDescent="0.25">
      <c r="V72" s="1">
        <v>4</v>
      </c>
      <c r="W72" s="1">
        <f>K64</f>
        <v>0</v>
      </c>
      <c r="X72" s="3">
        <f>K65</f>
        <v>0</v>
      </c>
      <c r="Y72" s="3">
        <f>K66</f>
        <v>0</v>
      </c>
      <c r="Z72" s="3">
        <f>K67</f>
        <v>0</v>
      </c>
      <c r="AA72" s="3">
        <f>K68</f>
        <v>0</v>
      </c>
      <c r="AC72" s="1">
        <v>4</v>
      </c>
      <c r="AD72" s="30">
        <f>PRODUCT(W72*100*1/W80)</f>
        <v>0</v>
      </c>
      <c r="AE72" s="33">
        <f>PRODUCT(X72*100*1/X80)</f>
        <v>0</v>
      </c>
      <c r="AF72" s="33">
        <f>PRODUCT(Y72*100*1/Y80)</f>
        <v>0</v>
      </c>
      <c r="AG72" s="33">
        <f>PRODUCT(Z72*100*1/Z80)</f>
        <v>0</v>
      </c>
      <c r="AH72" s="33">
        <f>PRODUCT(AA72*100*1/AA80)</f>
        <v>0</v>
      </c>
      <c r="AJ72" s="1">
        <v>4</v>
      </c>
      <c r="AK72" s="30">
        <f>AD64+AD65+AD66+AD67+AD68+AD69+AD70+AD71+AD72</f>
        <v>100</v>
      </c>
      <c r="AL72" s="33">
        <f>AE64+AE65+AE66+AE67+AE68+AE69+AE70+AE71+AE72</f>
        <v>100</v>
      </c>
      <c r="AM72" s="33">
        <f>AF64+AF65+AF66+AF67+AF68+AF69+AF70+AF71+AF72</f>
        <v>98.924731182795711</v>
      </c>
      <c r="AN72" s="33">
        <f>AG64+AG65+AG66+AG67+AG68+AG69+AG70+AG71+AG72</f>
        <v>100</v>
      </c>
      <c r="AO72" s="33">
        <f>AH64+AH65+AH66+AH67+AH68+AH69+AH70+AH71+AH72</f>
        <v>95.6989247311828</v>
      </c>
      <c r="AR72" s="10"/>
      <c r="AS72" s="10"/>
      <c r="AT72" s="10"/>
      <c r="AU72" s="10"/>
      <c r="AV72" s="10"/>
      <c r="AW72" s="10"/>
      <c r="AX72" s="10"/>
    </row>
    <row r="73" spans="2:51" x14ac:dyDescent="0.25">
      <c r="V73" s="1">
        <v>8</v>
      </c>
      <c r="W73" s="1">
        <f>L64</f>
        <v>0</v>
      </c>
      <c r="X73" s="3">
        <f>L65</f>
        <v>0</v>
      </c>
      <c r="Y73" s="3">
        <f>L66</f>
        <v>0</v>
      </c>
      <c r="Z73" s="3">
        <f>L67</f>
        <v>0</v>
      </c>
      <c r="AA73" s="3">
        <f>L68</f>
        <v>1</v>
      </c>
      <c r="AC73" s="1">
        <v>8</v>
      </c>
      <c r="AD73" s="30">
        <f>PRODUCT(W73*100*1/W80)</f>
        <v>0</v>
      </c>
      <c r="AE73" s="33">
        <f>PRODUCT(X73*100*1/X80)</f>
        <v>0</v>
      </c>
      <c r="AF73" s="33">
        <f>PRODUCT(Y73*100*1/Y80)</f>
        <v>0</v>
      </c>
      <c r="AG73" s="33">
        <f>PRODUCT(Z73*100*1/Z80)</f>
        <v>0</v>
      </c>
      <c r="AH73" s="33">
        <f>PRODUCT(AA73*100*1/AA80)</f>
        <v>1.075268817204301</v>
      </c>
      <c r="AJ73" s="1">
        <v>8</v>
      </c>
      <c r="AK73" s="30">
        <f>AD64+AD65+AD66+AD67+AD68+AD69+AD70+AD71+AD72+AD73</f>
        <v>100</v>
      </c>
      <c r="AL73" s="33">
        <f>AE64+AE65+AE66+AE67+AE68+AE69+AE70+AE71+AE72+AE73</f>
        <v>100</v>
      </c>
      <c r="AM73" s="33">
        <f>AF64+AF65+AF66+AF67+AF68+AF69+AF70+AF71+AF72+AF73</f>
        <v>98.924731182795711</v>
      </c>
      <c r="AN73" s="33">
        <f>AG64+AG65+AG66+AG67+AG68+AG69+AG70+AG71+AG72+AG73</f>
        <v>100</v>
      </c>
      <c r="AO73" s="33">
        <f>AH64+AH65+AH66+AH67+AH68+AH69+AH70+AH71+AH72+AH73</f>
        <v>96.774193548387103</v>
      </c>
      <c r="AR73" s="10"/>
      <c r="AS73" s="10"/>
      <c r="AT73" s="10"/>
      <c r="AU73" s="10"/>
      <c r="AV73" s="10"/>
      <c r="AW73" s="10"/>
      <c r="AX73" s="10"/>
    </row>
    <row r="74" spans="2:51" x14ac:dyDescent="0.25">
      <c r="V74" s="1">
        <v>16</v>
      </c>
      <c r="W74" s="1">
        <f>M64</f>
        <v>0</v>
      </c>
      <c r="X74" s="3">
        <f>M65</f>
        <v>0</v>
      </c>
      <c r="Y74" s="3">
        <f>M66</f>
        <v>0</v>
      </c>
      <c r="Z74" s="3">
        <f>M67</f>
        <v>0</v>
      </c>
      <c r="AA74" s="3">
        <f>M68</f>
        <v>0</v>
      </c>
      <c r="AC74" s="1">
        <v>16</v>
      </c>
      <c r="AD74" s="30">
        <f>PRODUCT(W74*100*1/W80)</f>
        <v>0</v>
      </c>
      <c r="AE74" s="33">
        <f>PRODUCT(X74*100*1/X80)</f>
        <v>0</v>
      </c>
      <c r="AF74" s="33">
        <f>PRODUCT(Y74*100*1/Y80)</f>
        <v>0</v>
      </c>
      <c r="AG74" s="33">
        <f>PRODUCT(Z74*100*1/Z80)</f>
        <v>0</v>
      </c>
      <c r="AH74" s="33">
        <f>PRODUCT(AA74*100*1/AA80)</f>
        <v>0</v>
      </c>
      <c r="AJ74" s="1">
        <v>16</v>
      </c>
      <c r="AK74" s="30">
        <f>AD64+AD65+AD66+AD67+AD68+AD69+AD70+AD71+AD72+AD73+AD74</f>
        <v>100</v>
      </c>
      <c r="AL74" s="33">
        <f>AE64+AE65+AE66+AE67+AE68+AE69+AE70+AE71+AE72+AE73+AE74</f>
        <v>100</v>
      </c>
      <c r="AM74" s="33">
        <f>AF64+AF65+AF66+AF67+AF68+AF69+AF70+AF71+AF72+AF73+AF74</f>
        <v>98.924731182795711</v>
      </c>
      <c r="AN74" s="33">
        <f>AG64+AG65+AG66+AG67+AG68+AG69+AG70+AG71+AG72+AG73+AG74</f>
        <v>100</v>
      </c>
      <c r="AO74" s="33">
        <f>AH64+AH65+AH66+AH67+AH68+AH69+AH70+AH71+AH72+AH73+AH74</f>
        <v>96.774193548387103</v>
      </c>
      <c r="AR74" s="10"/>
      <c r="AS74" s="10"/>
      <c r="AT74" s="10"/>
      <c r="AU74" s="10"/>
      <c r="AV74" s="10"/>
      <c r="AW74" s="10"/>
      <c r="AX74" s="10"/>
    </row>
    <row r="75" spans="2:51" x14ac:dyDescent="0.25">
      <c r="V75" s="1">
        <v>32</v>
      </c>
      <c r="W75" s="1">
        <f>N64</f>
        <v>0</v>
      </c>
      <c r="X75" s="3">
        <f>N65</f>
        <v>0</v>
      </c>
      <c r="Y75" s="3">
        <f>N66</f>
        <v>0</v>
      </c>
      <c r="Z75" s="3">
        <f>N67</f>
        <v>0</v>
      </c>
      <c r="AA75" s="3">
        <f>N68</f>
        <v>0</v>
      </c>
      <c r="AC75" s="1">
        <v>32</v>
      </c>
      <c r="AD75" s="30">
        <f>PRODUCT(W75*100*1/W80)</f>
        <v>0</v>
      </c>
      <c r="AE75" s="33">
        <f>PRODUCT(X75*100*1/X80)</f>
        <v>0</v>
      </c>
      <c r="AF75" s="33">
        <f>PRODUCT(Y75*100*1/Y80)</f>
        <v>0</v>
      </c>
      <c r="AG75" s="33">
        <f>PRODUCT(Z75*100*1/Z80)</f>
        <v>0</v>
      </c>
      <c r="AH75" s="33">
        <f>PRODUCT(AA75*100*1/AA80)</f>
        <v>0</v>
      </c>
      <c r="AJ75" s="1">
        <v>32</v>
      </c>
      <c r="AK75" s="30">
        <f>AD64+AD65+AD66+AD67+AD68+AD69+AD70+AD71+AD72+AD73+AD74+AD75</f>
        <v>100</v>
      </c>
      <c r="AL75" s="33">
        <f>AE64+AE65+AE66+AE67+AE68+AE69+AE70+AE71+AE72+AE73+AE74+AE75</f>
        <v>100</v>
      </c>
      <c r="AM75" s="33">
        <f>AF64+AF65+AF66+AF67+AF68+AF69+AF70+AF71+AF72+AF73+AF74+AF75</f>
        <v>98.924731182795711</v>
      </c>
      <c r="AN75" s="33">
        <f>AG64+AG65+AG66+AG67+AG68+AG69+AG70+AG71+AG72+AG73+AG74+AG75</f>
        <v>100</v>
      </c>
      <c r="AO75" s="33">
        <f>AH64+AH65+AH66+AH67+AH68+AH69+AH70+AH71+AH72+AH73+AH74+AH75</f>
        <v>96.774193548387103</v>
      </c>
      <c r="AR75" s="10"/>
      <c r="AS75" s="10"/>
      <c r="AT75" s="10"/>
      <c r="AU75" s="10"/>
      <c r="AV75" s="10"/>
      <c r="AW75" s="10"/>
      <c r="AX75" s="10"/>
    </row>
    <row r="76" spans="2:51" x14ac:dyDescent="0.25">
      <c r="V76" s="1">
        <v>64</v>
      </c>
      <c r="W76" s="1">
        <f>O64</f>
        <v>0</v>
      </c>
      <c r="X76" s="3">
        <f>O65</f>
        <v>0</v>
      </c>
      <c r="Y76" s="3">
        <f>O66</f>
        <v>1</v>
      </c>
      <c r="Z76" s="3">
        <f>O67</f>
        <v>0</v>
      </c>
      <c r="AA76" s="3">
        <f>O68</f>
        <v>0</v>
      </c>
      <c r="AC76" s="1">
        <v>64</v>
      </c>
      <c r="AD76" s="30">
        <f>PRODUCT(W76*100*1/W80)</f>
        <v>0</v>
      </c>
      <c r="AE76" s="33">
        <f>PRODUCT(X76*100*1/X80)</f>
        <v>0</v>
      </c>
      <c r="AF76" s="33">
        <f>PRODUCT(Y76*100*1/Y80)</f>
        <v>1.075268817204301</v>
      </c>
      <c r="AG76" s="33">
        <f>PRODUCT(Z76*100*1/Z80)</f>
        <v>0</v>
      </c>
      <c r="AH76" s="33">
        <f>PRODUCT(AA76*100*1/AA80)</f>
        <v>0</v>
      </c>
      <c r="AJ76" s="1">
        <v>64</v>
      </c>
      <c r="AK76" s="30">
        <f>AD64+AD65+AD66+AD67+AD68+AD69+AD70+AD71+AD72+AD73+AD74+AD75+AD76</f>
        <v>100</v>
      </c>
      <c r="AL76" s="33">
        <f>AE64+AE65+AE66+AE67+AE68+AE69+AE70+AE71+AE72+AE73+AE74+AE75+AE76</f>
        <v>100</v>
      </c>
      <c r="AM76" s="33">
        <f>AF64+AF65+AF66+AF67+AF68+AF69+AF70+AF71+AF72+AF73+AF74+AF75+AF76</f>
        <v>100.00000000000001</v>
      </c>
      <c r="AN76" s="33">
        <f>AG64+AG65+AG66+AG67+AG68+AG69+AG70+AG71+AG72+AG73+AG74+AG75+AG76</f>
        <v>100</v>
      </c>
      <c r="AO76" s="33">
        <f>AH64+AH65+AH66+AH67+AH68+AH69+AH70+AH71+AH72+AH73+AH74+AH75+AH76</f>
        <v>96.774193548387103</v>
      </c>
      <c r="AR76" s="10"/>
      <c r="AS76" s="10"/>
      <c r="AT76" s="10"/>
      <c r="AU76" s="10"/>
      <c r="AV76" s="10"/>
      <c r="AW76" s="10"/>
      <c r="AX76" s="10"/>
    </row>
    <row r="77" spans="2:51" x14ac:dyDescent="0.25">
      <c r="V77" s="1">
        <v>128</v>
      </c>
      <c r="W77" s="1">
        <f>P64</f>
        <v>0</v>
      </c>
      <c r="X77" s="3">
        <f>P65</f>
        <v>0</v>
      </c>
      <c r="Y77" s="3">
        <f>P66</f>
        <v>0</v>
      </c>
      <c r="Z77" s="3">
        <f>P67</f>
        <v>0</v>
      </c>
      <c r="AA77" s="3">
        <f>P68</f>
        <v>0</v>
      </c>
      <c r="AC77" s="1">
        <v>128</v>
      </c>
      <c r="AD77" s="30">
        <f>PRODUCT(W77*100*1/W80)</f>
        <v>0</v>
      </c>
      <c r="AE77" s="33">
        <f>PRODUCT(X77*100*1/X80)</f>
        <v>0</v>
      </c>
      <c r="AF77" s="33">
        <f>PRODUCT(Y77*100*1/Y80)</f>
        <v>0</v>
      </c>
      <c r="AG77" s="33">
        <f>PRODUCT(Z77*100*1/Z80)</f>
        <v>0</v>
      </c>
      <c r="AH77" s="33">
        <f>PRODUCT(AA77*100*1/AA80)</f>
        <v>0</v>
      </c>
      <c r="AJ77" s="1">
        <v>128</v>
      </c>
      <c r="AK77" s="30">
        <f>AD64+AD65+AD66+AD67+AD68+AD69+AD70+AD71+AD72+AD73+AD74+AD75+AD76+AD77</f>
        <v>100</v>
      </c>
      <c r="AL77" s="33">
        <f>AE64+AE65+AE66+AE67+AE68+AE69+AE70+AE71+AE72+AE73+AE74+AE75+AE76+AE77</f>
        <v>100</v>
      </c>
      <c r="AM77" s="33">
        <f>AF64+AF65+AF66+AF67+AF68+AF69+AF70+AF71+AF72+AF73+AF74+AF75+AF76+AF77</f>
        <v>100.00000000000001</v>
      </c>
      <c r="AN77" s="33">
        <f>AG64+AG65+AG66+AG67+AG68+AG69+AG70+AG71+AG72+AG73+AG74+AG75+AG76+AG77</f>
        <v>100</v>
      </c>
      <c r="AO77" s="33">
        <f>AH64+AH65+AH66+AH67+AH68+AH69+AH70+AH71+AH72+AH73+AH74+AH75+AH76+AH77</f>
        <v>96.774193548387103</v>
      </c>
      <c r="AR77" s="10"/>
      <c r="AS77" s="10"/>
      <c r="AT77" s="10"/>
      <c r="AU77" s="10"/>
      <c r="AV77" s="10"/>
      <c r="AW77" s="10"/>
      <c r="AX77" s="10"/>
    </row>
    <row r="78" spans="2:51" x14ac:dyDescent="0.25">
      <c r="V78" s="1">
        <v>256</v>
      </c>
      <c r="W78" s="1">
        <f>Q64</f>
        <v>0</v>
      </c>
      <c r="X78" s="3">
        <f>Q65</f>
        <v>0</v>
      </c>
      <c r="Y78" s="3">
        <f>Q66</f>
        <v>0</v>
      </c>
      <c r="Z78" s="3">
        <f>Q67</f>
        <v>0</v>
      </c>
      <c r="AA78" s="3">
        <f>Q68</f>
        <v>0</v>
      </c>
      <c r="AC78" s="1">
        <v>256</v>
      </c>
      <c r="AD78" s="30">
        <f>PRODUCT(W78*100*1/W80)</f>
        <v>0</v>
      </c>
      <c r="AE78" s="33">
        <f>PRODUCT(X78*100*1/X80)</f>
        <v>0</v>
      </c>
      <c r="AF78" s="33">
        <f>PRODUCT(Y78*100*1/Y80)</f>
        <v>0</v>
      </c>
      <c r="AG78" s="33">
        <f>PRODUCT(Z78*100*1/Z80)</f>
        <v>0</v>
      </c>
      <c r="AH78" s="33">
        <f>PRODUCT(AA78*100*1/AA80)</f>
        <v>0</v>
      </c>
      <c r="AJ78" s="1">
        <v>256</v>
      </c>
      <c r="AK78" s="30">
        <f>AD64+AD65+AD66+AD67+AD68+AD69+AD70+AD71+AD72+AD73+AD74+AD75+AD76+AD77+AD78</f>
        <v>100</v>
      </c>
      <c r="AL78" s="33">
        <f>AE64+AE65+AE66+AE67+AE68+AE69+AE70+AE71+AE72+AE73+AE74+AE75+AE76+AE77+AE78</f>
        <v>100</v>
      </c>
      <c r="AM78" s="33">
        <f>AF64+AF65+AF66+AF67+AF68+AF69+AF70+AF71+AF72+AF73+AF74+AF75+AF76+AF77+AF78</f>
        <v>100.00000000000001</v>
      </c>
      <c r="AN78" s="33">
        <f>AG64+AG65+AG66+AG67+AG68+AG69+AG70+AG71+AG72+AG73+AG74+AG75+AG76+AG77+AG78</f>
        <v>100</v>
      </c>
      <c r="AO78" s="33">
        <f>AH64+AH65+AH66+AH67+AH68+AH69+AH70+AH71+AH72+AH73+AH74+AH75+AH76+AH77+AH78</f>
        <v>96.774193548387103</v>
      </c>
      <c r="AR78" s="10"/>
      <c r="AS78" s="10"/>
      <c r="AT78" s="10"/>
      <c r="AU78" s="10"/>
      <c r="AV78" s="10"/>
      <c r="AW78" s="10"/>
      <c r="AX78" s="10"/>
    </row>
    <row r="79" spans="2:51" x14ac:dyDescent="0.25">
      <c r="V79" s="1">
        <v>512</v>
      </c>
      <c r="W79" s="1">
        <f>R64</f>
        <v>0</v>
      </c>
      <c r="X79" s="3">
        <f>R65</f>
        <v>0</v>
      </c>
      <c r="Y79" s="3">
        <f>R66</f>
        <v>0</v>
      </c>
      <c r="Z79" s="3">
        <f>R67</f>
        <v>0</v>
      </c>
      <c r="AA79" s="3">
        <f>R68</f>
        <v>3</v>
      </c>
      <c r="AC79" s="1">
        <v>512</v>
      </c>
      <c r="AD79" s="30">
        <f>PRODUCT(W79*100*1/W80)</f>
        <v>0</v>
      </c>
      <c r="AE79" s="33">
        <f>PRODUCT(X79*100*1/X80)</f>
        <v>0</v>
      </c>
      <c r="AF79" s="33">
        <f>PRODUCT(Y79*100*1/Y80)</f>
        <v>0</v>
      </c>
      <c r="AG79" s="33">
        <f>PRODUCT(Z79*100*1/Z80)</f>
        <v>0</v>
      </c>
      <c r="AH79" s="33">
        <f>PRODUCT(AA79*100*1/AA80)</f>
        <v>3.225806451612903</v>
      </c>
      <c r="AJ79" s="1">
        <v>512</v>
      </c>
      <c r="AK79" s="30">
        <f>AD64+AD65+AD66+AD67+AD68+AD69+AD70+AD71+AD72+AD73+AD74+AD75+AD76+AD77+AD78+AD79</f>
        <v>100</v>
      </c>
      <c r="AL79" s="33">
        <f>AE64+AE65+AE66+AE67+AE68+AE69+AE70+AE71+AE72+AE73+AE74+AE75+AE76+AE77+AE78+AE79</f>
        <v>100</v>
      </c>
      <c r="AM79" s="33">
        <f>AF64+AF65+AF66+AF67+AF68+AF69+AF70+AF71+AF72+AF73+AF74+AF75+AF76+AF77+AF78+AF79</f>
        <v>100.00000000000001</v>
      </c>
      <c r="AN79" s="33">
        <f>AG64+AG65+AG66+AG67+AG68+AG69+AG70+AG71+AG72+AG73+AG74+AG75+AG76+AG77+AG78+AG79</f>
        <v>100</v>
      </c>
      <c r="AO79" s="33">
        <f>AH64+AH65+AH66+AH67+AH68+AH69+AH70+AH71+AH72+AH73+AH74+AH75+AH76+AH77+AH78+AH79</f>
        <v>100</v>
      </c>
      <c r="AR79" s="10"/>
      <c r="AS79" s="10"/>
      <c r="AT79" s="10"/>
      <c r="AU79" s="10"/>
      <c r="AV79" s="10"/>
      <c r="AW79" s="10"/>
      <c r="AX79" s="10"/>
    </row>
    <row r="80" spans="2:51" x14ac:dyDescent="0.25">
      <c r="V80" s="1" t="s">
        <v>1</v>
      </c>
      <c r="W80" s="1">
        <f>S64</f>
        <v>94</v>
      </c>
      <c r="X80" s="1">
        <f>S65</f>
        <v>94</v>
      </c>
      <c r="Y80" s="1">
        <f>S66</f>
        <v>93</v>
      </c>
      <c r="Z80" s="1">
        <f>S67</f>
        <v>93</v>
      </c>
      <c r="AA80" s="1">
        <f>S68</f>
        <v>93</v>
      </c>
      <c r="AC80" s="1" t="s">
        <v>1</v>
      </c>
      <c r="AD80" s="30">
        <f>SUM(AD64:AD79)</f>
        <v>100</v>
      </c>
      <c r="AE80" s="30">
        <f>SUM(AE64:AE79)</f>
        <v>100</v>
      </c>
      <c r="AF80" s="30">
        <f>SUM(AF64:AF79)</f>
        <v>100.00000000000001</v>
      </c>
      <c r="AG80" s="30">
        <f>SUM(AG64:AG79)</f>
        <v>100</v>
      </c>
      <c r="AH80" s="30">
        <f>SUM(AH64:AH79)</f>
        <v>100</v>
      </c>
      <c r="AP80" s="30"/>
      <c r="AS80" s="10"/>
      <c r="AT80" s="10"/>
      <c r="AU80" s="10"/>
      <c r="AV80" s="10"/>
      <c r="AW80" s="10"/>
      <c r="AX80" s="10"/>
      <c r="AY80" s="10"/>
    </row>
    <row r="81" spans="35:52" x14ac:dyDescent="0.25">
      <c r="AI81" s="30"/>
      <c r="AP81" s="30"/>
      <c r="AQ81" s="30"/>
      <c r="AS81" s="10"/>
      <c r="AT81" s="10"/>
      <c r="AU81" s="10"/>
      <c r="AV81" s="10"/>
      <c r="AW81" s="10"/>
      <c r="AX81" s="10"/>
      <c r="AY81" s="10"/>
      <c r="AZ81" s="10"/>
    </row>
    <row r="82" spans="35:52" x14ac:dyDescent="0.25">
      <c r="AI82" s="30"/>
      <c r="AP82" s="30"/>
      <c r="AQ82" s="30"/>
      <c r="AS82" s="10"/>
      <c r="AT82" s="10"/>
      <c r="AU82" s="10"/>
      <c r="AV82" s="10"/>
      <c r="AW82" s="10"/>
      <c r="AX82" s="10"/>
      <c r="AY82" s="10"/>
      <c r="AZ82" s="10"/>
    </row>
    <row r="83" spans="35:52" x14ac:dyDescent="0.25">
      <c r="AI83" s="30"/>
      <c r="AP83" s="30"/>
      <c r="AQ83" s="30"/>
      <c r="AS83" s="10"/>
      <c r="AT83" s="10"/>
      <c r="AU83" s="10"/>
      <c r="AV83" s="10"/>
      <c r="AW83" s="10"/>
      <c r="AX83" s="10"/>
      <c r="AY83" s="10"/>
      <c r="AZ83" s="10"/>
    </row>
    <row r="84" spans="35:52" x14ac:dyDescent="0.25">
      <c r="AI84" s="30"/>
      <c r="AP84" s="30"/>
      <c r="AQ84" s="30"/>
      <c r="AS84" s="10"/>
      <c r="AT84" s="10"/>
      <c r="AU84" s="10"/>
      <c r="AV84" s="10"/>
      <c r="AW84" s="10"/>
      <c r="AX84" s="10"/>
      <c r="AY84" s="10"/>
      <c r="AZ84" s="10"/>
    </row>
    <row r="85" spans="35:52" x14ac:dyDescent="0.25">
      <c r="AI85" s="30"/>
      <c r="AP85" s="30"/>
      <c r="AQ85" s="30"/>
      <c r="AS85" s="10"/>
      <c r="AT85" s="10"/>
      <c r="AU85" s="10"/>
      <c r="AV85" s="10"/>
      <c r="AW85" s="10"/>
      <c r="AX85" s="10"/>
      <c r="AY85" s="10"/>
      <c r="AZ85" s="10"/>
    </row>
    <row r="86" spans="35:52" x14ac:dyDescent="0.25">
      <c r="AI86" s="30"/>
      <c r="AP86" s="30"/>
      <c r="AQ86" s="30"/>
      <c r="AS86" s="10"/>
      <c r="AT86" s="10"/>
      <c r="AU86" s="10"/>
      <c r="AV86" s="10"/>
      <c r="AW86" s="10"/>
      <c r="AX86" s="10"/>
      <c r="AY86" s="10"/>
      <c r="AZ86" s="10"/>
    </row>
    <row r="87" spans="35:52" x14ac:dyDescent="0.25">
      <c r="AI87" s="30"/>
      <c r="AP87" s="30"/>
      <c r="AQ87" s="30"/>
      <c r="AS87" s="10"/>
      <c r="AT87" s="10"/>
      <c r="AU87" s="10"/>
      <c r="AV87" s="10"/>
      <c r="AW87" s="10"/>
      <c r="AX87" s="10"/>
      <c r="AY87" s="10"/>
      <c r="AZ87" s="10"/>
    </row>
    <row r="88" spans="35:52" x14ac:dyDescent="0.25">
      <c r="AI88" s="30"/>
      <c r="AP88" s="30"/>
      <c r="AQ88" s="30"/>
      <c r="AS88" s="10"/>
      <c r="AT88" s="10"/>
      <c r="AU88" s="10"/>
      <c r="AV88" s="10"/>
      <c r="AW88" s="10"/>
      <c r="AX88" s="10"/>
      <c r="AY88" s="10"/>
      <c r="AZ88" s="10"/>
    </row>
    <row r="89" spans="35:52" x14ac:dyDescent="0.25">
      <c r="AI89" s="30"/>
      <c r="AP89" s="30"/>
      <c r="AQ89" s="30"/>
      <c r="AS89" s="10"/>
      <c r="AT89" s="10"/>
      <c r="AU89" s="10"/>
      <c r="AV89" s="10"/>
      <c r="AW89" s="10"/>
      <c r="AX89" s="10"/>
      <c r="AY89" s="10"/>
      <c r="AZ89" s="10"/>
    </row>
    <row r="90" spans="35:52" x14ac:dyDescent="0.25">
      <c r="AI90" s="30"/>
      <c r="AP90" s="30"/>
      <c r="AQ90" s="30"/>
      <c r="AS90" s="10"/>
      <c r="AT90" s="10"/>
      <c r="AU90" s="10"/>
      <c r="AV90" s="10"/>
      <c r="AW90" s="10"/>
      <c r="AX90" s="10"/>
      <c r="AY90" s="10"/>
      <c r="AZ90" s="10"/>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77"/>
  <sheetViews>
    <sheetView topLeftCell="A115" zoomScale="75" zoomScaleNormal="75" workbookViewId="0">
      <selection activeCell="S164" sqref="S164"/>
    </sheetView>
  </sheetViews>
  <sheetFormatPr baseColWidth="10" defaultRowHeight="15" x14ac:dyDescent="0.25"/>
  <cols>
    <col min="3" max="18" width="8.28515625" customWidth="1"/>
    <col min="23" max="27" width="8.28515625" customWidth="1"/>
    <col min="30" max="35" width="8.28515625" style="30" customWidth="1"/>
    <col min="37" max="42" width="8.28515625" style="30" customWidth="1"/>
    <col min="43" max="43" width="8.28515625" customWidth="1"/>
    <col min="45" max="50" width="6.28515625" customWidth="1"/>
    <col min="51" max="51" width="4.7109375" customWidth="1"/>
  </cols>
  <sheetData>
    <row r="1" spans="1:52" s="1" customFormat="1" x14ac:dyDescent="0.25">
      <c r="AD1" s="30"/>
      <c r="AE1" s="30"/>
      <c r="AF1" s="30"/>
      <c r="AG1" s="30"/>
      <c r="AH1" s="30"/>
      <c r="AI1" s="30"/>
      <c r="AK1" s="30"/>
      <c r="AL1" s="30"/>
      <c r="AM1" s="30"/>
      <c r="AN1" s="30"/>
      <c r="AO1" s="30"/>
      <c r="AP1" s="30"/>
      <c r="AQ1" s="30"/>
    </row>
    <row r="2" spans="1:52" s="1" customFormat="1" x14ac:dyDescent="0.25">
      <c r="AD2" s="30"/>
      <c r="AE2" s="30"/>
      <c r="AF2" s="30"/>
      <c r="AG2" s="30"/>
      <c r="AH2" s="30"/>
      <c r="AI2" s="30"/>
      <c r="AK2" s="30"/>
      <c r="AL2" s="30"/>
      <c r="AM2" s="30"/>
      <c r="AN2" s="30"/>
      <c r="AO2" s="30"/>
      <c r="AP2" s="30"/>
      <c r="AQ2" s="30"/>
    </row>
    <row r="3" spans="1:52" s="1" customFormat="1" x14ac:dyDescent="0.25">
      <c r="A3" s="1" t="s">
        <v>102</v>
      </c>
      <c r="W3" s="1" t="str">
        <f>A3</f>
        <v>Streptococcus anginosus</v>
      </c>
      <c r="AD3" s="30" t="str">
        <f>A3</f>
        <v>Streptococcus anginosus</v>
      </c>
      <c r="AE3" s="30"/>
      <c r="AF3" s="30"/>
      <c r="AG3" s="30"/>
      <c r="AH3" s="30"/>
      <c r="AI3" s="30"/>
      <c r="AK3" s="30" t="str">
        <f>A3</f>
        <v>Streptococcus anginosus</v>
      </c>
      <c r="AL3" s="30"/>
      <c r="AM3" s="30"/>
      <c r="AN3" s="30"/>
      <c r="AO3" s="30"/>
      <c r="AP3" s="30"/>
      <c r="AQ3" s="30"/>
      <c r="AS3" s="10"/>
      <c r="AT3" s="10"/>
      <c r="AU3" s="10"/>
      <c r="AV3" s="10"/>
      <c r="AW3" s="10"/>
      <c r="AX3" s="10"/>
      <c r="AY3" s="10"/>
      <c r="AZ3" s="10"/>
    </row>
    <row r="4" spans="1:52"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Cefuroxim</v>
      </c>
      <c r="X4" s="1" t="str">
        <f>B6</f>
        <v>Moxifloxacin</v>
      </c>
      <c r="Y4" s="1" t="str">
        <f>B7</f>
        <v>Clindamycin</v>
      </c>
      <c r="Z4" s="1" t="str">
        <f>B8</f>
        <v>Benzylpenicillin</v>
      </c>
      <c r="AA4" s="1" t="str">
        <f>B9</f>
        <v>Erythromycin</v>
      </c>
      <c r="AD4" s="30" t="str">
        <f>W4</f>
        <v>Cefuroxim</v>
      </c>
      <c r="AE4" s="30" t="str">
        <f>X4</f>
        <v>Moxifloxacin</v>
      </c>
      <c r="AF4" s="30" t="str">
        <f>Y4</f>
        <v>Clindamycin</v>
      </c>
      <c r="AG4" s="30" t="str">
        <f>Z4</f>
        <v>Benzylpenicillin</v>
      </c>
      <c r="AH4" s="30" t="str">
        <f>AA4</f>
        <v>Erythromycin</v>
      </c>
      <c r="AK4" s="30" t="str">
        <f>W4</f>
        <v>Cefuroxim</v>
      </c>
      <c r="AL4" s="30" t="str">
        <f>X4</f>
        <v>Moxifloxacin</v>
      </c>
      <c r="AM4" s="30" t="str">
        <f>Y4</f>
        <v>Clindamycin</v>
      </c>
      <c r="AN4" s="30" t="str">
        <f>Z4</f>
        <v>Benzylpenicillin</v>
      </c>
      <c r="AO4" s="30" t="str">
        <f>AA4</f>
        <v>Erythromycin</v>
      </c>
      <c r="AP4" s="30"/>
      <c r="AR4" s="39"/>
      <c r="AS4" s="24" t="s">
        <v>75</v>
      </c>
      <c r="AT4" s="24" t="s">
        <v>69</v>
      </c>
      <c r="AU4" s="24" t="s">
        <v>79</v>
      </c>
      <c r="AV4" s="24" t="s">
        <v>73</v>
      </c>
      <c r="AW4" s="24" t="s">
        <v>84</v>
      </c>
      <c r="AX4" s="10"/>
    </row>
    <row r="5" spans="1:52" s="1" customFormat="1" ht="18.75" x14ac:dyDescent="0.25">
      <c r="B5" s="1" t="s">
        <v>9</v>
      </c>
      <c r="C5" s="2">
        <v>0</v>
      </c>
      <c r="D5" s="2">
        <v>5</v>
      </c>
      <c r="E5" s="2">
        <v>5</v>
      </c>
      <c r="F5" s="2">
        <v>22</v>
      </c>
      <c r="G5" s="2">
        <v>30</v>
      </c>
      <c r="H5" s="2">
        <v>9</v>
      </c>
      <c r="I5" s="3">
        <v>1</v>
      </c>
      <c r="J5" s="3">
        <v>0</v>
      </c>
      <c r="K5" s="3">
        <v>1</v>
      </c>
      <c r="L5" s="3">
        <v>0</v>
      </c>
      <c r="M5" s="3">
        <v>0</v>
      </c>
      <c r="N5" s="3">
        <v>0</v>
      </c>
      <c r="O5" s="3">
        <v>0</v>
      </c>
      <c r="P5" s="3">
        <v>0</v>
      </c>
      <c r="Q5" s="3">
        <v>0</v>
      </c>
      <c r="R5" s="3">
        <v>0</v>
      </c>
      <c r="S5" s="1">
        <v>73</v>
      </c>
      <c r="V5" s="1">
        <v>1.5625E-2</v>
      </c>
      <c r="W5" s="2">
        <f>C5</f>
        <v>0</v>
      </c>
      <c r="X5" s="1">
        <f>C6</f>
        <v>0</v>
      </c>
      <c r="Y5" s="2">
        <f>C7</f>
        <v>0</v>
      </c>
      <c r="Z5" s="2">
        <f>C8</f>
        <v>0</v>
      </c>
      <c r="AA5" s="1">
        <f>C9</f>
        <v>0</v>
      </c>
      <c r="AC5" s="1">
        <v>1.5625E-2</v>
      </c>
      <c r="AD5" s="31">
        <f>PRODUCT(W5*100*1/W21)</f>
        <v>0</v>
      </c>
      <c r="AE5" s="30">
        <f>PRODUCT(X5*100*1/X21)</f>
        <v>0</v>
      </c>
      <c r="AF5" s="31">
        <f>PRODUCT(Y5*100*1/Y21)</f>
        <v>0</v>
      </c>
      <c r="AG5" s="31">
        <f>PRODUCT(Z5*100*1/Z21)</f>
        <v>0</v>
      </c>
      <c r="AH5" s="30">
        <f>PRODUCT(AA5*100*1/AA21)</f>
        <v>0</v>
      </c>
      <c r="AJ5" s="1">
        <v>1.5625E-2</v>
      </c>
      <c r="AK5" s="31">
        <f>AD5</f>
        <v>0</v>
      </c>
      <c r="AL5" s="30">
        <f>AE5</f>
        <v>0</v>
      </c>
      <c r="AM5" s="31">
        <f>AF5</f>
        <v>0</v>
      </c>
      <c r="AN5" s="31">
        <f>AG5</f>
        <v>0</v>
      </c>
      <c r="AO5" s="30">
        <f>AH5</f>
        <v>0</v>
      </c>
      <c r="AR5" s="25" t="s">
        <v>49</v>
      </c>
      <c r="AS5" s="26">
        <f>W21</f>
        <v>73</v>
      </c>
      <c r="AT5" s="26">
        <f>X21</f>
        <v>73</v>
      </c>
      <c r="AU5" s="26">
        <f>Y21</f>
        <v>74</v>
      </c>
      <c r="AV5" s="26">
        <f>Z21</f>
        <v>72</v>
      </c>
      <c r="AW5" s="26">
        <f>AA21</f>
        <v>71</v>
      </c>
      <c r="AX5" s="10"/>
    </row>
    <row r="6" spans="1:52" s="1" customFormat="1" ht="18.75" x14ac:dyDescent="0.25">
      <c r="B6" s="1" t="s">
        <v>20</v>
      </c>
      <c r="C6" s="1">
        <v>0</v>
      </c>
      <c r="D6" s="1">
        <v>5</v>
      </c>
      <c r="E6" s="1">
        <v>18</v>
      </c>
      <c r="F6" s="1">
        <v>31</v>
      </c>
      <c r="G6" s="1">
        <v>17</v>
      </c>
      <c r="H6" s="1">
        <v>1</v>
      </c>
      <c r="I6" s="1">
        <v>0</v>
      </c>
      <c r="J6" s="1">
        <v>1</v>
      </c>
      <c r="K6" s="1">
        <v>0</v>
      </c>
      <c r="L6" s="1">
        <v>0</v>
      </c>
      <c r="M6" s="1">
        <v>0</v>
      </c>
      <c r="N6" s="1">
        <v>0</v>
      </c>
      <c r="O6" s="1">
        <v>0</v>
      </c>
      <c r="P6" s="1">
        <v>0</v>
      </c>
      <c r="Q6" s="1">
        <v>0</v>
      </c>
      <c r="R6" s="1">
        <v>0</v>
      </c>
      <c r="S6" s="1">
        <v>73</v>
      </c>
      <c r="V6" s="1">
        <v>3.125E-2</v>
      </c>
      <c r="W6" s="2">
        <f>D5</f>
        <v>5</v>
      </c>
      <c r="X6" s="1">
        <f>D6</f>
        <v>5</v>
      </c>
      <c r="Y6" s="2">
        <f>D7</f>
        <v>19</v>
      </c>
      <c r="Z6" s="2">
        <f>D8</f>
        <v>54</v>
      </c>
      <c r="AA6" s="1">
        <f>D9</f>
        <v>23</v>
      </c>
      <c r="AC6" s="1">
        <v>3.125E-2</v>
      </c>
      <c r="AD6" s="31">
        <f>PRODUCT(W6*100*1/W21)</f>
        <v>6.8493150684931505</v>
      </c>
      <c r="AE6" s="30">
        <f>PRODUCT(X6*100*1/X21)</f>
        <v>6.8493150684931505</v>
      </c>
      <c r="AF6" s="31">
        <f>PRODUCT(Y6*100*1/Y21)</f>
        <v>25.675675675675677</v>
      </c>
      <c r="AG6" s="31">
        <f>PRODUCT(Z6*100*1/Z21)</f>
        <v>75</v>
      </c>
      <c r="AH6" s="30">
        <f>PRODUCT(AA6*100*1/AA21)</f>
        <v>32.394366197183096</v>
      </c>
      <c r="AJ6" s="1">
        <v>3.125E-2</v>
      </c>
      <c r="AK6" s="31">
        <f>AD5+AD6</f>
        <v>6.8493150684931505</v>
      </c>
      <c r="AL6" s="30">
        <f>AE5+AE6</f>
        <v>6.8493150684931505</v>
      </c>
      <c r="AM6" s="31">
        <f>AF5+AF6</f>
        <v>25.675675675675677</v>
      </c>
      <c r="AN6" s="31">
        <f>AG5+AG6</f>
        <v>75</v>
      </c>
      <c r="AO6" s="30">
        <f>AH5+AH6</f>
        <v>32.394366197183096</v>
      </c>
      <c r="AR6" s="25" t="s">
        <v>50</v>
      </c>
      <c r="AS6" s="18">
        <f>AK10</f>
        <v>97.260273972602747</v>
      </c>
      <c r="AT6" s="18"/>
      <c r="AU6" s="18">
        <f>AM10</f>
        <v>91.891891891891902</v>
      </c>
      <c r="AV6" s="18">
        <f>AN9</f>
        <v>98.6111111111111</v>
      </c>
      <c r="AW6" s="18"/>
      <c r="AX6" s="10"/>
    </row>
    <row r="7" spans="1:52" s="1" customFormat="1" ht="18.75" x14ac:dyDescent="0.25">
      <c r="B7" s="1" t="s">
        <v>24</v>
      </c>
      <c r="C7" s="2">
        <v>0</v>
      </c>
      <c r="D7" s="2">
        <v>19</v>
      </c>
      <c r="E7" s="2">
        <v>28</v>
      </c>
      <c r="F7" s="2">
        <v>19</v>
      </c>
      <c r="G7" s="2">
        <v>2</v>
      </c>
      <c r="H7" s="2">
        <v>0</v>
      </c>
      <c r="I7" s="3">
        <v>0</v>
      </c>
      <c r="J7" s="3">
        <v>0</v>
      </c>
      <c r="K7" s="3">
        <v>0</v>
      </c>
      <c r="L7" s="3">
        <v>0</v>
      </c>
      <c r="M7" s="3">
        <v>0</v>
      </c>
      <c r="N7" s="3">
        <v>0</v>
      </c>
      <c r="O7" s="3">
        <v>0</v>
      </c>
      <c r="P7" s="3">
        <v>1</v>
      </c>
      <c r="Q7" s="3">
        <v>0</v>
      </c>
      <c r="R7" s="3">
        <v>5</v>
      </c>
      <c r="S7" s="1">
        <v>74</v>
      </c>
      <c r="V7" s="1">
        <v>6.25E-2</v>
      </c>
      <c r="W7" s="2">
        <f>E5</f>
        <v>5</v>
      </c>
      <c r="X7" s="1">
        <f>E6</f>
        <v>18</v>
      </c>
      <c r="Y7" s="2">
        <f>E7</f>
        <v>28</v>
      </c>
      <c r="Z7" s="2">
        <f>E8</f>
        <v>15</v>
      </c>
      <c r="AA7" s="1">
        <f>E9</f>
        <v>16</v>
      </c>
      <c r="AC7" s="1">
        <v>6.25E-2</v>
      </c>
      <c r="AD7" s="31">
        <f>PRODUCT(W7*100*1/W21)</f>
        <v>6.8493150684931505</v>
      </c>
      <c r="AE7" s="30">
        <f>PRODUCT(X7*100*1/X21)</f>
        <v>24.657534246575342</v>
      </c>
      <c r="AF7" s="31">
        <f>PRODUCT(Y7*100*1/Y21)</f>
        <v>37.837837837837839</v>
      </c>
      <c r="AG7" s="31">
        <f>PRODUCT(Z7*100*1/Z21)</f>
        <v>20.833333333333332</v>
      </c>
      <c r="AH7" s="30">
        <f>PRODUCT(AA7*100*1/AA21)</f>
        <v>22.535211267605632</v>
      </c>
      <c r="AJ7" s="1">
        <v>6.25E-2</v>
      </c>
      <c r="AK7" s="31">
        <f>AD5+AD6+AD7</f>
        <v>13.698630136986301</v>
      </c>
      <c r="AL7" s="30">
        <f>AE5+AE6+AE7</f>
        <v>31.506849315068493</v>
      </c>
      <c r="AM7" s="31">
        <f>AF5+AF6+AF7</f>
        <v>63.513513513513516</v>
      </c>
      <c r="AN7" s="31">
        <f>AG5+AG6+AG7</f>
        <v>95.833333333333329</v>
      </c>
      <c r="AO7" s="30">
        <f>AH5+AH6+AH7</f>
        <v>54.929577464788728</v>
      </c>
      <c r="AR7" s="25" t="s">
        <v>51</v>
      </c>
      <c r="AS7" s="18"/>
      <c r="AT7" s="18"/>
      <c r="AU7" s="18"/>
      <c r="AV7" s="18">
        <f>AN12-AN9</f>
        <v>1.3888888888888857</v>
      </c>
      <c r="AW7" s="18"/>
      <c r="AX7" s="10"/>
    </row>
    <row r="8" spans="1:52" s="1" customFormat="1" ht="18.75" x14ac:dyDescent="0.25">
      <c r="B8" s="1" t="s">
        <v>26</v>
      </c>
      <c r="C8" s="2">
        <v>0</v>
      </c>
      <c r="D8" s="2">
        <v>54</v>
      </c>
      <c r="E8" s="2">
        <v>15</v>
      </c>
      <c r="F8" s="2">
        <v>2</v>
      </c>
      <c r="G8" s="2">
        <v>0</v>
      </c>
      <c r="H8" s="4">
        <v>1</v>
      </c>
      <c r="I8" s="4">
        <v>0</v>
      </c>
      <c r="J8" s="4">
        <v>0</v>
      </c>
      <c r="K8" s="3">
        <v>0</v>
      </c>
      <c r="L8" s="3">
        <v>0</v>
      </c>
      <c r="M8" s="3">
        <v>0</v>
      </c>
      <c r="N8" s="3">
        <v>0</v>
      </c>
      <c r="O8" s="3">
        <v>0</v>
      </c>
      <c r="P8" s="3">
        <v>0</v>
      </c>
      <c r="Q8" s="3">
        <v>0</v>
      </c>
      <c r="R8" s="3">
        <v>0</v>
      </c>
      <c r="S8" s="1">
        <v>72</v>
      </c>
      <c r="V8" s="1">
        <v>0.125</v>
      </c>
      <c r="W8" s="2">
        <f>F5</f>
        <v>22</v>
      </c>
      <c r="X8" s="1">
        <f>F6</f>
        <v>31</v>
      </c>
      <c r="Y8" s="2">
        <f>F7</f>
        <v>19</v>
      </c>
      <c r="Z8" s="2">
        <f>F8</f>
        <v>2</v>
      </c>
      <c r="AA8" s="1">
        <f>F9</f>
        <v>15</v>
      </c>
      <c r="AC8" s="1">
        <v>0.125</v>
      </c>
      <c r="AD8" s="31">
        <f>PRODUCT(W8*100*1/W21)</f>
        <v>30.136986301369863</v>
      </c>
      <c r="AE8" s="30">
        <f>PRODUCT(X8*100*1/X21)</f>
        <v>42.465753424657535</v>
      </c>
      <c r="AF8" s="31">
        <f>PRODUCT(Y8*100*1/Y21)</f>
        <v>25.675675675675677</v>
      </c>
      <c r="AG8" s="31">
        <f>PRODUCT(Z8*100*1/Z21)</f>
        <v>2.7777777777777777</v>
      </c>
      <c r="AH8" s="30">
        <f>PRODUCT(AA8*100*1/AA21)</f>
        <v>21.12676056338028</v>
      </c>
      <c r="AJ8" s="1">
        <v>0.125</v>
      </c>
      <c r="AK8" s="31">
        <f>AD5+AD6+AD7+AD8</f>
        <v>43.835616438356162</v>
      </c>
      <c r="AL8" s="30">
        <f>AE5+AE6+AE7+AE8</f>
        <v>73.972602739726028</v>
      </c>
      <c r="AM8" s="31">
        <f>AF5+AF6+AF7+AF8</f>
        <v>89.189189189189193</v>
      </c>
      <c r="AN8" s="31">
        <f>AG5+AG6+AG7+AG8</f>
        <v>98.6111111111111</v>
      </c>
      <c r="AO8" s="30">
        <f>AH5+AH6+AH7+AH8</f>
        <v>76.056338028169009</v>
      </c>
      <c r="AR8" s="25" t="s">
        <v>52</v>
      </c>
      <c r="AS8" s="18">
        <f>AK20-AK10</f>
        <v>2.7397260273972677</v>
      </c>
      <c r="AT8" s="18"/>
      <c r="AU8" s="18">
        <f>AM20-AM10</f>
        <v>8.1081081081081123</v>
      </c>
      <c r="AV8" s="18">
        <f>AN20-AN12</f>
        <v>0</v>
      </c>
      <c r="AW8" s="18"/>
      <c r="AX8" s="10"/>
    </row>
    <row r="9" spans="1:52" s="1" customFormat="1" x14ac:dyDescent="0.25">
      <c r="B9" s="1" t="s">
        <v>45</v>
      </c>
      <c r="C9" s="1">
        <v>0</v>
      </c>
      <c r="D9" s="1">
        <v>23</v>
      </c>
      <c r="E9" s="1">
        <v>16</v>
      </c>
      <c r="F9" s="1">
        <v>15</v>
      </c>
      <c r="G9" s="1">
        <v>2</v>
      </c>
      <c r="H9" s="1">
        <v>3</v>
      </c>
      <c r="I9" s="1">
        <v>0</v>
      </c>
      <c r="J9" s="1">
        <v>2</v>
      </c>
      <c r="K9" s="1">
        <v>3</v>
      </c>
      <c r="L9" s="1">
        <v>0</v>
      </c>
      <c r="M9" s="1">
        <v>0</v>
      </c>
      <c r="N9" s="1">
        <v>0</v>
      </c>
      <c r="O9" s="1">
        <v>1</v>
      </c>
      <c r="P9" s="1">
        <v>0</v>
      </c>
      <c r="Q9" s="1">
        <v>0</v>
      </c>
      <c r="R9" s="1">
        <v>6</v>
      </c>
      <c r="S9" s="1">
        <v>71</v>
      </c>
      <c r="V9" s="1">
        <v>0.25</v>
      </c>
      <c r="W9" s="2">
        <f>G5</f>
        <v>30</v>
      </c>
      <c r="X9" s="1">
        <f>G6</f>
        <v>17</v>
      </c>
      <c r="Y9" s="2">
        <f>G7</f>
        <v>2</v>
      </c>
      <c r="Z9" s="2">
        <f>G8</f>
        <v>0</v>
      </c>
      <c r="AA9" s="1">
        <f>G9</f>
        <v>2</v>
      </c>
      <c r="AC9" s="1">
        <v>0.25</v>
      </c>
      <c r="AD9" s="31">
        <f>PRODUCT(W9*100*1/W21)</f>
        <v>41.095890410958901</v>
      </c>
      <c r="AE9" s="30">
        <f>PRODUCT(X9*100*1/X21)</f>
        <v>23.287671232876711</v>
      </c>
      <c r="AF9" s="31">
        <f>PRODUCT(Y9*100*1/Y21)</f>
        <v>2.7027027027027026</v>
      </c>
      <c r="AG9" s="31">
        <f>PRODUCT(Z9*100*1/Z21)</f>
        <v>0</v>
      </c>
      <c r="AH9" s="30">
        <f>PRODUCT(AA9*100*1/AA21)</f>
        <v>2.816901408450704</v>
      </c>
      <c r="AJ9" s="1">
        <v>0.25</v>
      </c>
      <c r="AK9" s="31">
        <f>AD5+AD6+AD7+AD8+AD9</f>
        <v>84.93150684931507</v>
      </c>
      <c r="AL9" s="30">
        <f>AE5+AE6+AE7+AE8+AE9</f>
        <v>97.260273972602732</v>
      </c>
      <c r="AM9" s="31">
        <f>AF5+AF6+AF7+AF8+AF9</f>
        <v>91.891891891891902</v>
      </c>
      <c r="AN9" s="31">
        <f>AG5+AG6+AG7+AG8+AG9</f>
        <v>98.6111111111111</v>
      </c>
      <c r="AO9" s="30">
        <f>AH5+AH6+AH7+AH8+AH9</f>
        <v>78.873239436619713</v>
      </c>
      <c r="AR9" s="10"/>
      <c r="AS9" s="10"/>
      <c r="AT9" s="10"/>
      <c r="AU9" s="10"/>
      <c r="AV9" s="10"/>
      <c r="AW9" s="10"/>
      <c r="AX9" s="10"/>
    </row>
    <row r="10" spans="1:52" s="1" customFormat="1" x14ac:dyDescent="0.25">
      <c r="V10" s="1">
        <v>0.5</v>
      </c>
      <c r="W10" s="2">
        <f>H5</f>
        <v>9</v>
      </c>
      <c r="X10" s="1">
        <f>H6</f>
        <v>1</v>
      </c>
      <c r="Y10" s="2">
        <f>H7</f>
        <v>0</v>
      </c>
      <c r="Z10" s="4">
        <f>H8</f>
        <v>1</v>
      </c>
      <c r="AA10" s="1">
        <f>H9</f>
        <v>3</v>
      </c>
      <c r="AC10" s="1">
        <v>0.5</v>
      </c>
      <c r="AD10" s="31">
        <f>PRODUCT(W10*100*1/W21)</f>
        <v>12.328767123287671</v>
      </c>
      <c r="AE10" s="30">
        <f>PRODUCT(X10*100*1/X21)</f>
        <v>1.3698630136986301</v>
      </c>
      <c r="AF10" s="31">
        <f>PRODUCT(Y10*100*1/Y21)</f>
        <v>0</v>
      </c>
      <c r="AG10" s="32">
        <f>PRODUCT(Z10*100*1/Z21)</f>
        <v>1.3888888888888888</v>
      </c>
      <c r="AH10" s="30">
        <f>PRODUCT(AA10*100*1/AA21)</f>
        <v>4.225352112676056</v>
      </c>
      <c r="AJ10" s="1">
        <v>0.5</v>
      </c>
      <c r="AK10" s="31">
        <f>AD5+AD6+AD7+AD8+AD9+AD10</f>
        <v>97.260273972602747</v>
      </c>
      <c r="AL10" s="30">
        <f>AE5+AE6+AE7+AE8+AE9+AE10</f>
        <v>98.630136986301366</v>
      </c>
      <c r="AM10" s="31">
        <f>AF5+AF6+AF7+AF8+AF9+AF10</f>
        <v>91.891891891891902</v>
      </c>
      <c r="AN10" s="32">
        <f>AG5+AG6+AG7+AG8+AG9+AG10</f>
        <v>99.999999999999986</v>
      </c>
      <c r="AO10" s="30">
        <f>AH5+AH6+AH7+AH8+AH9+AH10</f>
        <v>83.098591549295776</v>
      </c>
      <c r="AR10" s="10"/>
      <c r="AS10" s="10"/>
      <c r="AT10" s="10"/>
      <c r="AU10" s="10"/>
      <c r="AV10" s="10"/>
      <c r="AW10" s="10"/>
      <c r="AX10" s="10"/>
    </row>
    <row r="11" spans="1:52" s="1" customFormat="1" x14ac:dyDescent="0.25">
      <c r="V11" s="1">
        <v>1</v>
      </c>
      <c r="W11" s="3">
        <f>I5</f>
        <v>1</v>
      </c>
      <c r="X11" s="1">
        <f>I6</f>
        <v>0</v>
      </c>
      <c r="Y11" s="3">
        <f>I7</f>
        <v>0</v>
      </c>
      <c r="Z11" s="4">
        <f>I8</f>
        <v>0</v>
      </c>
      <c r="AA11" s="1">
        <f>I9</f>
        <v>0</v>
      </c>
      <c r="AC11" s="1">
        <v>1</v>
      </c>
      <c r="AD11" s="33">
        <f>PRODUCT(W11*100*1/W21)</f>
        <v>1.3698630136986301</v>
      </c>
      <c r="AE11" s="30">
        <f>PRODUCT(X11*100*1/X21)</f>
        <v>0</v>
      </c>
      <c r="AF11" s="33">
        <f>PRODUCT(Y11*100*1/Y21)</f>
        <v>0</v>
      </c>
      <c r="AG11" s="32">
        <f>PRODUCT(Z11*100*1/Z21)</f>
        <v>0</v>
      </c>
      <c r="AH11" s="30">
        <f>PRODUCT(AA11*100*1/AA21)</f>
        <v>0</v>
      </c>
      <c r="AJ11" s="1">
        <v>1</v>
      </c>
      <c r="AK11" s="33">
        <f>AD5+AD6+AD7+AD8+AD9+AD10+AD11</f>
        <v>98.63013698630138</v>
      </c>
      <c r="AL11" s="30">
        <f>AE5+AE6+AE7+AE8+AE9+AE10+AE11</f>
        <v>98.630136986301366</v>
      </c>
      <c r="AM11" s="33">
        <f>AF5+AF6+AF7+AF8+AF9+AF10+AF11</f>
        <v>91.891891891891902</v>
      </c>
      <c r="AN11" s="32">
        <f>AG5+AG6+AG7+AG8+AG9+AG10+AG11</f>
        <v>99.999999999999986</v>
      </c>
      <c r="AO11" s="30">
        <f>AH5+AH6+AH7+AH8+AH9+AH10+AH11</f>
        <v>83.098591549295776</v>
      </c>
      <c r="AR11" s="10"/>
      <c r="AS11" s="10" t="str">
        <f>A3</f>
        <v>Streptococcus anginosus</v>
      </c>
      <c r="AT11" s="10"/>
      <c r="AU11" s="10"/>
      <c r="AV11" s="10"/>
      <c r="AW11" s="10"/>
      <c r="AX11" s="10"/>
    </row>
    <row r="12" spans="1:52" s="1" customFormat="1" x14ac:dyDescent="0.25">
      <c r="V12" s="1">
        <v>2</v>
      </c>
      <c r="W12" s="3">
        <f>J5</f>
        <v>0</v>
      </c>
      <c r="X12" s="1">
        <f>J6</f>
        <v>1</v>
      </c>
      <c r="Y12" s="3">
        <f>J7</f>
        <v>0</v>
      </c>
      <c r="Z12" s="4">
        <f>J8</f>
        <v>0</v>
      </c>
      <c r="AA12" s="1">
        <f>J9</f>
        <v>2</v>
      </c>
      <c r="AC12" s="1">
        <v>2</v>
      </c>
      <c r="AD12" s="33">
        <f>PRODUCT(W12*100*1/W21)</f>
        <v>0</v>
      </c>
      <c r="AE12" s="30">
        <f>PRODUCT(X12*100*1/X21)</f>
        <v>1.3698630136986301</v>
      </c>
      <c r="AF12" s="33">
        <f>PRODUCT(Y12*100*1/Y21)</f>
        <v>0</v>
      </c>
      <c r="AG12" s="32">
        <f>PRODUCT(Z12*100*1/Z21)</f>
        <v>0</v>
      </c>
      <c r="AH12" s="30">
        <f>PRODUCT(AA12*100*1/AA21)</f>
        <v>2.816901408450704</v>
      </c>
      <c r="AJ12" s="1">
        <v>2</v>
      </c>
      <c r="AK12" s="33">
        <f>AD5+AD6+AD7+AD8+AD9+AD10+AD11+AD12</f>
        <v>98.63013698630138</v>
      </c>
      <c r="AL12" s="30">
        <f>AE5+AE6+AE7+AE8+AE9+AE10+AE11+AE12</f>
        <v>100</v>
      </c>
      <c r="AM12" s="33">
        <f>AF5+AF6+AF7+AF8+AF9+AF10+AF11+AF12</f>
        <v>91.891891891891902</v>
      </c>
      <c r="AN12" s="32">
        <f>AG5+AG6+AG7+AG8+AG9+AG10+AG11+AG12</f>
        <v>99.999999999999986</v>
      </c>
      <c r="AO12" s="30">
        <f>AH5+AH6+AH7+AH8+AH9+AH10+AH11+AH12</f>
        <v>85.91549295774648</v>
      </c>
      <c r="AR12" s="10"/>
      <c r="AS12" s="10"/>
      <c r="AT12" s="10"/>
      <c r="AU12" s="10"/>
      <c r="AV12" s="10"/>
      <c r="AW12" s="10"/>
      <c r="AX12" s="10"/>
    </row>
    <row r="13" spans="1:52" s="1" customFormat="1" x14ac:dyDescent="0.25">
      <c r="V13" s="1">
        <v>4</v>
      </c>
      <c r="W13" s="3">
        <f>K5</f>
        <v>1</v>
      </c>
      <c r="X13" s="1">
        <f>K6</f>
        <v>0</v>
      </c>
      <c r="Y13" s="3">
        <f>K7</f>
        <v>0</v>
      </c>
      <c r="Z13" s="3">
        <f>K8</f>
        <v>0</v>
      </c>
      <c r="AA13" s="1">
        <f>K9</f>
        <v>3</v>
      </c>
      <c r="AC13" s="1">
        <v>4</v>
      </c>
      <c r="AD13" s="33">
        <f>PRODUCT(W13*100*1/W21)</f>
        <v>1.3698630136986301</v>
      </c>
      <c r="AE13" s="30">
        <f>PRODUCT(X13*100*1/X21)</f>
        <v>0</v>
      </c>
      <c r="AF13" s="33">
        <f>PRODUCT(Y13*100*1/Y21)</f>
        <v>0</v>
      </c>
      <c r="AG13" s="33">
        <f>PRODUCT(Z13*100*1/Z21)</f>
        <v>0</v>
      </c>
      <c r="AH13" s="30">
        <f>PRODUCT(AA13*100*1/AA21)</f>
        <v>4.225352112676056</v>
      </c>
      <c r="AJ13" s="1">
        <v>4</v>
      </c>
      <c r="AK13" s="33">
        <f>AD5+AD6+AD7+AD8+AD9+AD10+AD11+AD12+AD13</f>
        <v>100.00000000000001</v>
      </c>
      <c r="AL13" s="30">
        <f>AE5+AE6+AE7+AE8+AE9+AE10+AE11+AE12+AE13</f>
        <v>100</v>
      </c>
      <c r="AM13" s="33">
        <f>AF5+AF6+AF7+AF8+AF9+AF10+AF11+AF12+AF13</f>
        <v>91.891891891891902</v>
      </c>
      <c r="AN13" s="33">
        <f>AG5+AG6+AG7+AG8+AG9+AG10+AG11+AG12+AG13</f>
        <v>99.999999999999986</v>
      </c>
      <c r="AO13" s="30">
        <f>AH5+AH6+AH7+AH8+AH9+AH10+AH11+AH12+AH13</f>
        <v>90.140845070422529</v>
      </c>
      <c r="AR13" s="10"/>
      <c r="AS13" s="10"/>
      <c r="AT13" s="10"/>
      <c r="AU13" s="10"/>
      <c r="AV13" s="10"/>
      <c r="AW13" s="10"/>
      <c r="AX13" s="10"/>
    </row>
    <row r="14" spans="1:52" s="1" customFormat="1" x14ac:dyDescent="0.25">
      <c r="V14" s="1">
        <v>8</v>
      </c>
      <c r="W14" s="3">
        <f>L5</f>
        <v>0</v>
      </c>
      <c r="X14" s="1">
        <f>L6</f>
        <v>0</v>
      </c>
      <c r="Y14" s="3">
        <f>L7</f>
        <v>0</v>
      </c>
      <c r="Z14" s="3">
        <f>L8</f>
        <v>0</v>
      </c>
      <c r="AA14" s="1">
        <f>L9</f>
        <v>0</v>
      </c>
      <c r="AC14" s="1">
        <v>8</v>
      </c>
      <c r="AD14" s="33">
        <f>PRODUCT(W14*100*1/W21)</f>
        <v>0</v>
      </c>
      <c r="AE14" s="30">
        <f>PRODUCT(X14*100*1/X21)</f>
        <v>0</v>
      </c>
      <c r="AF14" s="33">
        <f>PRODUCT(Y14*100*1/Y21)</f>
        <v>0</v>
      </c>
      <c r="AG14" s="33">
        <f>PRODUCT(Z14*100*1/Z21)</f>
        <v>0</v>
      </c>
      <c r="AH14" s="30">
        <f>PRODUCT(AA14*100*1/AA21)</f>
        <v>0</v>
      </c>
      <c r="AJ14" s="1">
        <v>8</v>
      </c>
      <c r="AK14" s="33">
        <f>AD5+AD6+AD7+AD8+AD9+AD10+AD11+AD12+AD13+AD14</f>
        <v>100.00000000000001</v>
      </c>
      <c r="AL14" s="30">
        <f>AE5+AE6+AE7+AE8+AE9+AE10+AE11+AE12+AE13+AE14</f>
        <v>100</v>
      </c>
      <c r="AM14" s="33">
        <f>AF5+AF6+AF7+AF8+AF9+AF10+AF11+AF12+AF13+AF14</f>
        <v>91.891891891891902</v>
      </c>
      <c r="AN14" s="33">
        <f>AG5+AG6+AG7+AG8+AG9+AG10+AG11+AG12+AG13+AG14</f>
        <v>99.999999999999986</v>
      </c>
      <c r="AO14" s="30">
        <f>AH5+AH6+AH7+AH8+AH9+AH10+AH11+AH12+AH13+AH14</f>
        <v>90.140845070422529</v>
      </c>
      <c r="AR14" s="10"/>
      <c r="AS14" s="10"/>
      <c r="AT14" s="10"/>
      <c r="AU14" s="10"/>
      <c r="AV14" s="10"/>
      <c r="AW14" s="10"/>
      <c r="AX14" s="10"/>
    </row>
    <row r="15" spans="1:52" s="1" customFormat="1" x14ac:dyDescent="0.25">
      <c r="V15" s="1">
        <v>16</v>
      </c>
      <c r="W15" s="3">
        <f>M5</f>
        <v>0</v>
      </c>
      <c r="X15" s="1">
        <f>M6</f>
        <v>0</v>
      </c>
      <c r="Y15" s="3">
        <f>M7</f>
        <v>0</v>
      </c>
      <c r="Z15" s="3">
        <f>M8</f>
        <v>0</v>
      </c>
      <c r="AA15" s="1">
        <f>M9</f>
        <v>0</v>
      </c>
      <c r="AC15" s="1">
        <v>16</v>
      </c>
      <c r="AD15" s="33">
        <f>PRODUCT(W15*100*1/W21)</f>
        <v>0</v>
      </c>
      <c r="AE15" s="30">
        <f>PRODUCT(X15*100*1/X21)</f>
        <v>0</v>
      </c>
      <c r="AF15" s="33">
        <f>PRODUCT(Y15*100*1/Y21)</f>
        <v>0</v>
      </c>
      <c r="AG15" s="33">
        <f>PRODUCT(Z15*100*1/Z21)</f>
        <v>0</v>
      </c>
      <c r="AH15" s="30">
        <f>PRODUCT(AA15*100*1/AA21)</f>
        <v>0</v>
      </c>
      <c r="AJ15" s="1">
        <v>16</v>
      </c>
      <c r="AK15" s="33">
        <f>AD5+AD6+AD7+AD8+AD9+AD10+AD11+AD12+AD13+AD14+AD15</f>
        <v>100.00000000000001</v>
      </c>
      <c r="AL15" s="30">
        <f>AE5+AE6+AE7+AE8+AE9+AE10+AE11+AE12+AE13+AE14+AE15</f>
        <v>100</v>
      </c>
      <c r="AM15" s="33">
        <f>AF5+AF6+AF7+AF8+AF9+AF10+AF11+AF12+AF13+AF14+AF15</f>
        <v>91.891891891891902</v>
      </c>
      <c r="AN15" s="33">
        <f>AG5+AG6+AG7+AG8+AG9+AG10+AG11+AG12+AG13+AG14+AG15</f>
        <v>99.999999999999986</v>
      </c>
      <c r="AO15" s="30">
        <f>AH5+AH6+AH7+AH8+AH9+AH10+AH11+AH12+AH13+AH14+AH15</f>
        <v>90.140845070422529</v>
      </c>
      <c r="AR15" s="10"/>
      <c r="AS15" s="10"/>
      <c r="AT15" s="10"/>
      <c r="AU15" s="10"/>
      <c r="AV15" s="10"/>
      <c r="AW15" s="10"/>
      <c r="AX15" s="10"/>
    </row>
    <row r="16" spans="1:52" s="1" customFormat="1" x14ac:dyDescent="0.25">
      <c r="V16" s="1">
        <v>32</v>
      </c>
      <c r="W16" s="3">
        <f>N5</f>
        <v>0</v>
      </c>
      <c r="X16" s="1">
        <f>N6</f>
        <v>0</v>
      </c>
      <c r="Y16" s="3">
        <f>N7</f>
        <v>0</v>
      </c>
      <c r="Z16" s="3">
        <f>N8</f>
        <v>0</v>
      </c>
      <c r="AA16" s="1">
        <f>N9</f>
        <v>0</v>
      </c>
      <c r="AC16" s="1">
        <v>32</v>
      </c>
      <c r="AD16" s="33">
        <f>PRODUCT(W16*100*1/W21)</f>
        <v>0</v>
      </c>
      <c r="AE16" s="30">
        <f>PRODUCT(X16*100*1/X21)</f>
        <v>0</v>
      </c>
      <c r="AF16" s="33">
        <f>PRODUCT(Y16*100*1/Y21)</f>
        <v>0</v>
      </c>
      <c r="AG16" s="33">
        <f>PRODUCT(Z16*100*1/Z21)</f>
        <v>0</v>
      </c>
      <c r="AH16" s="30">
        <f>PRODUCT(AA16*100*1/AA21)</f>
        <v>0</v>
      </c>
      <c r="AJ16" s="1">
        <v>32</v>
      </c>
      <c r="AK16" s="33">
        <f>AD5+AD6+AD7+AD8+AD9+AD10+AD11+AD12+AD13+AD14+AD15+AD16</f>
        <v>100.00000000000001</v>
      </c>
      <c r="AL16" s="30">
        <f>AE5+AE6+AE7+AE8+AE9+AE10+AE11+AE12+AE13+AE14+AE15+AE16</f>
        <v>100</v>
      </c>
      <c r="AM16" s="33">
        <f>AF5+AF6+AF7+AF8+AF9+AF10+AF11+AF12+AF13+AF14+AF15+AF16</f>
        <v>91.891891891891902</v>
      </c>
      <c r="AN16" s="33">
        <f>AG5+AG6+AG7+AG8+AG9+AG10+AG11+AG12+AG13+AG14+AG15+AG16</f>
        <v>99.999999999999986</v>
      </c>
      <c r="AO16" s="30">
        <f>AH5+AH6+AH7+AH8+AH9+AH10+AH11+AH12+AH13+AH14+AH15+AH16</f>
        <v>90.140845070422529</v>
      </c>
      <c r="AR16" s="10"/>
      <c r="AS16" s="10"/>
      <c r="AT16" s="10"/>
      <c r="AU16" s="10"/>
      <c r="AV16" s="10"/>
      <c r="AW16" s="10"/>
      <c r="AX16" s="10"/>
    </row>
    <row r="17" spans="22:52" s="1" customFormat="1" x14ac:dyDescent="0.25">
      <c r="V17" s="1">
        <v>64</v>
      </c>
      <c r="W17" s="3">
        <f>O5</f>
        <v>0</v>
      </c>
      <c r="X17" s="1">
        <f>O6</f>
        <v>0</v>
      </c>
      <c r="Y17" s="3">
        <f>O7</f>
        <v>0</v>
      </c>
      <c r="Z17" s="3">
        <f>O8</f>
        <v>0</v>
      </c>
      <c r="AA17" s="1">
        <f>O9</f>
        <v>1</v>
      </c>
      <c r="AC17" s="1">
        <v>64</v>
      </c>
      <c r="AD17" s="33">
        <f>PRODUCT(W17*100*1/W21)</f>
        <v>0</v>
      </c>
      <c r="AE17" s="30">
        <f>PRODUCT(X17*100*1/X21)</f>
        <v>0</v>
      </c>
      <c r="AF17" s="33">
        <f>PRODUCT(Y17*100*1/Y21)</f>
        <v>0</v>
      </c>
      <c r="AG17" s="33">
        <f>PRODUCT(Z17*100*1/Z21)</f>
        <v>0</v>
      </c>
      <c r="AH17" s="30">
        <f>PRODUCT(AA17*100*1/AA21)</f>
        <v>1.408450704225352</v>
      </c>
      <c r="AJ17" s="1">
        <v>64</v>
      </c>
      <c r="AK17" s="33">
        <f>AD5+AD6+AD7+AD8+AD9+AD10+AD11+AD12+AD13+AD14+AD15+AD16+AD17</f>
        <v>100.00000000000001</v>
      </c>
      <c r="AL17" s="30">
        <f>AE5+AE6+AE7+AE8+AE9+AE10+AE11+AE12+AE13+AE14+AE15+AE16+AE17</f>
        <v>100</v>
      </c>
      <c r="AM17" s="33">
        <f>AF5+AF6+AF7+AF8+AF9+AF10+AF11+AF12+AF13+AF14+AF15+AF16+AF17</f>
        <v>91.891891891891902</v>
      </c>
      <c r="AN17" s="33">
        <f>AG5+AG6+AG7+AG8+AG9+AG10+AG11+AG12+AG13+AG14+AG15+AG16+AG17</f>
        <v>99.999999999999986</v>
      </c>
      <c r="AO17" s="30">
        <f>AH5+AH6+AH7+AH8+AH9+AH10+AH11+AH12+AH13+AH14+AH15+AH16+AH17</f>
        <v>91.549295774647874</v>
      </c>
      <c r="AR17" s="10"/>
      <c r="AS17" s="10"/>
      <c r="AT17" s="10"/>
      <c r="AU17" s="10"/>
      <c r="AV17" s="10"/>
      <c r="AW17" s="10"/>
      <c r="AX17" s="10"/>
    </row>
    <row r="18" spans="22:52" s="1" customFormat="1" x14ac:dyDescent="0.25">
      <c r="V18" s="1">
        <v>128</v>
      </c>
      <c r="W18" s="3">
        <f>P5</f>
        <v>0</v>
      </c>
      <c r="X18" s="1">
        <f>P6</f>
        <v>0</v>
      </c>
      <c r="Y18" s="3">
        <f>P7</f>
        <v>1</v>
      </c>
      <c r="Z18" s="3">
        <f>P8</f>
        <v>0</v>
      </c>
      <c r="AA18" s="1">
        <f>P9</f>
        <v>0</v>
      </c>
      <c r="AC18" s="1">
        <v>128</v>
      </c>
      <c r="AD18" s="33">
        <f>PRODUCT(W18*100*1/W21)</f>
        <v>0</v>
      </c>
      <c r="AE18" s="30">
        <f>PRODUCT(X18*100*1/X21)</f>
        <v>0</v>
      </c>
      <c r="AF18" s="33">
        <f>PRODUCT(Y18*100*1/Y21)</f>
        <v>1.3513513513513513</v>
      </c>
      <c r="AG18" s="33">
        <f>PRODUCT(Z18*100*1/Z21)</f>
        <v>0</v>
      </c>
      <c r="AH18" s="30">
        <f>PRODUCT(AA18*100*1/AA21)</f>
        <v>0</v>
      </c>
      <c r="AJ18" s="1">
        <v>128</v>
      </c>
      <c r="AK18" s="33">
        <f>AD5+AD6+AD7+AD8+AD9+AD10+AD11+AD12+AD13+AD14+AD15+AD16+AD17+AD18</f>
        <v>100.00000000000001</v>
      </c>
      <c r="AL18" s="30">
        <f>AE5+AE6+AE7+AE8+AE9+AE10+AE11+AE12+AE13+AE14+AE15+AE16+AE17+AE18</f>
        <v>100</v>
      </c>
      <c r="AM18" s="33">
        <f>AF5+AF6+AF7+AF8+AF9+AF10+AF11+AF12+AF13+AF14+AF15+AF16+AF17+AF18</f>
        <v>93.243243243243256</v>
      </c>
      <c r="AN18" s="33">
        <f>AG5+AG6+AG7+AG8+AG9+AG10+AG11+AG12+AG13+AG14+AG15+AG16+AG17+AG18</f>
        <v>99.999999999999986</v>
      </c>
      <c r="AO18" s="30">
        <f>AH5+AH6+AH7+AH8+AH9+AH10+AH11+AH12+AH13+AH14+AH15+AH16+AH17+AH18</f>
        <v>91.549295774647874</v>
      </c>
      <c r="AR18" s="10"/>
      <c r="AS18" s="10"/>
      <c r="AT18" s="10"/>
      <c r="AU18" s="10"/>
      <c r="AV18" s="10"/>
      <c r="AW18" s="10"/>
      <c r="AX18" s="10"/>
    </row>
    <row r="19" spans="22:52" s="1" customFormat="1" x14ac:dyDescent="0.25">
      <c r="V19" s="1">
        <v>256</v>
      </c>
      <c r="W19" s="3">
        <f>Q5</f>
        <v>0</v>
      </c>
      <c r="X19" s="1">
        <f>Q6</f>
        <v>0</v>
      </c>
      <c r="Y19" s="3">
        <f>Q7</f>
        <v>0</v>
      </c>
      <c r="Z19" s="3">
        <f>Q8</f>
        <v>0</v>
      </c>
      <c r="AA19" s="1">
        <f>Q9</f>
        <v>0</v>
      </c>
      <c r="AC19" s="1">
        <v>256</v>
      </c>
      <c r="AD19" s="33">
        <f>PRODUCT(W19*100*1/W21)</f>
        <v>0</v>
      </c>
      <c r="AE19" s="30">
        <f>PRODUCT(X19*100*1/X21)</f>
        <v>0</v>
      </c>
      <c r="AF19" s="33">
        <f>PRODUCT(Y19*100*1/Y21)</f>
        <v>0</v>
      </c>
      <c r="AG19" s="33">
        <f>PRODUCT(Z19*100*1/Z21)</f>
        <v>0</v>
      </c>
      <c r="AH19" s="30">
        <f>PRODUCT(AA19*100*1/AA21)</f>
        <v>0</v>
      </c>
      <c r="AJ19" s="1">
        <v>256</v>
      </c>
      <c r="AK19" s="33">
        <f>AD5+AD6+AD7+AD8+AD9+AD10+AD11+AD12+AD13+AD14+AD15+AD16+AD17+AD18+AD19</f>
        <v>100.00000000000001</v>
      </c>
      <c r="AL19" s="30">
        <f>AE5+AE6+AE7+AE8+AE9+AE10+AE11+AE12+AE13+AE14+AE15+AE16+AE17+AE18+AE19</f>
        <v>100</v>
      </c>
      <c r="AM19" s="33">
        <f>AF5+AF6+AF7+AF8+AF9+AF10+AF11+AF12+AF13+AF14+AF15+AF16+AF17+AF18+AF19</f>
        <v>93.243243243243256</v>
      </c>
      <c r="AN19" s="33">
        <f>AG5+AG6+AG7+AG8+AG9+AG10+AG11+AG12+AG13+AG14+AG15+AG16+AG17+AG18+AG19</f>
        <v>99.999999999999986</v>
      </c>
      <c r="AO19" s="30">
        <f>AH5+AH6+AH7+AH8+AH9+AH10+AH11+AH12+AH13+AH14+AH15+AH16+AH17+AH18+AH19</f>
        <v>91.549295774647874</v>
      </c>
      <c r="AR19" s="10"/>
      <c r="AS19" s="10"/>
      <c r="AT19" s="10"/>
      <c r="AU19" s="10"/>
      <c r="AV19" s="10"/>
      <c r="AW19" s="10"/>
      <c r="AX19" s="10"/>
    </row>
    <row r="20" spans="22:52" s="1" customFormat="1" x14ac:dyDescent="0.25">
      <c r="V20" s="1">
        <v>512</v>
      </c>
      <c r="W20" s="3">
        <f>R5</f>
        <v>0</v>
      </c>
      <c r="X20" s="1">
        <f>R6</f>
        <v>0</v>
      </c>
      <c r="Y20" s="3">
        <f>R7</f>
        <v>5</v>
      </c>
      <c r="Z20" s="3">
        <f>R8</f>
        <v>0</v>
      </c>
      <c r="AA20" s="1">
        <f>R9</f>
        <v>6</v>
      </c>
      <c r="AC20" s="1">
        <v>512</v>
      </c>
      <c r="AD20" s="33">
        <f>PRODUCT(W20*100*1/W21)</f>
        <v>0</v>
      </c>
      <c r="AE20" s="30">
        <f>PRODUCT(X20*100*1/X21)</f>
        <v>0</v>
      </c>
      <c r="AF20" s="33">
        <f>PRODUCT(Y20*100*1/Y21)</f>
        <v>6.756756756756757</v>
      </c>
      <c r="AG20" s="33">
        <f>PRODUCT(Z20*100*1/Z21)</f>
        <v>0</v>
      </c>
      <c r="AH20" s="30">
        <f>PRODUCT(AA20*100*1/AA21)</f>
        <v>8.4507042253521121</v>
      </c>
      <c r="AJ20" s="1">
        <v>512</v>
      </c>
      <c r="AK20" s="33">
        <f>AD5+AD6+AD7+AD8+AD9+AD10+AD11+AD12+AD13+AD14+AD15+AD16+AD17+AD18+AD19+AD20</f>
        <v>100.00000000000001</v>
      </c>
      <c r="AL20" s="30">
        <f>AE5+AE6+AE7+AE8+AE9+AE10+AE11+AE12+AE13+AE14+AE15+AE16+AE17+AE18+AE19+AE20</f>
        <v>100</v>
      </c>
      <c r="AM20" s="33">
        <f>AF5+AF6+AF7+AF8+AF9+AF10+AF11+AF12+AF13+AF14+AF15+AF16+AF17+AF18+AF19+AF20</f>
        <v>100.00000000000001</v>
      </c>
      <c r="AN20" s="33">
        <f>AG5+AG6+AG7+AG8+AG9+AG10+AG11+AG12+AG13+AG14+AG15+AG16+AG17+AG18+AG19+AG20</f>
        <v>99.999999999999986</v>
      </c>
      <c r="AO20" s="30">
        <f>AH5+AH6+AH7+AH8+AH9+AH10+AH11+AH12+AH13+AH14+AH15+AH16+AH17+AH18+AH19+AH20</f>
        <v>99.999999999999986</v>
      </c>
      <c r="AR20" s="10"/>
      <c r="AS20" s="10"/>
      <c r="AT20" s="10"/>
      <c r="AU20" s="10"/>
      <c r="AV20" s="10"/>
      <c r="AW20" s="10"/>
      <c r="AX20" s="10"/>
    </row>
    <row r="21" spans="22:52" s="1" customFormat="1" x14ac:dyDescent="0.25">
      <c r="V21" s="1" t="s">
        <v>1</v>
      </c>
      <c r="W21" s="1">
        <f>S5</f>
        <v>73</v>
      </c>
      <c r="X21" s="1">
        <f>S6</f>
        <v>73</v>
      </c>
      <c r="Y21" s="1">
        <f>S7</f>
        <v>74</v>
      </c>
      <c r="Z21" s="1">
        <f>S8</f>
        <v>72</v>
      </c>
      <c r="AA21" s="1">
        <f>S9</f>
        <v>71</v>
      </c>
      <c r="AC21" s="1" t="s">
        <v>1</v>
      </c>
      <c r="AD21" s="30">
        <f>SUM(AD5:AD20)</f>
        <v>100.00000000000001</v>
      </c>
      <c r="AE21" s="30">
        <f>SUM(AE5:AE20)</f>
        <v>100</v>
      </c>
      <c r="AF21" s="30">
        <f>SUM(AF5:AF20)</f>
        <v>100.00000000000001</v>
      </c>
      <c r="AG21" s="30">
        <f>SUM(AG5:AG20)</f>
        <v>99.999999999999986</v>
      </c>
      <c r="AH21" s="30">
        <f>SUM(AH5:AH20)</f>
        <v>99.999999999999986</v>
      </c>
      <c r="AK21" s="30"/>
      <c r="AL21" s="30"/>
      <c r="AM21" s="30"/>
      <c r="AN21" s="30"/>
      <c r="AO21" s="30"/>
      <c r="AP21" s="30"/>
      <c r="AS21" s="10"/>
      <c r="AT21" s="10"/>
      <c r="AU21" s="10"/>
      <c r="AV21" s="10"/>
      <c r="AW21" s="10"/>
      <c r="AX21" s="10"/>
      <c r="AY21" s="10"/>
    </row>
    <row r="22" spans="22:52" s="1" customFormat="1" x14ac:dyDescent="0.25">
      <c r="AD22" s="30"/>
      <c r="AE22" s="30"/>
      <c r="AF22" s="30"/>
      <c r="AG22" s="30"/>
      <c r="AH22" s="30"/>
      <c r="AI22" s="30"/>
      <c r="AK22" s="30"/>
      <c r="AL22" s="30"/>
      <c r="AM22" s="30"/>
      <c r="AN22" s="30"/>
      <c r="AO22" s="30"/>
      <c r="AP22" s="30"/>
      <c r="AQ22" s="30"/>
      <c r="AS22" s="10"/>
      <c r="AT22" s="10"/>
      <c r="AU22" s="10"/>
      <c r="AV22" s="10"/>
      <c r="AW22" s="10"/>
      <c r="AX22" s="10"/>
      <c r="AY22" s="10"/>
      <c r="AZ22" s="10"/>
    </row>
    <row r="23" spans="22:52" s="1" customFormat="1" x14ac:dyDescent="0.25">
      <c r="AD23" s="30"/>
      <c r="AE23" s="30"/>
      <c r="AF23" s="30"/>
      <c r="AG23" s="30"/>
      <c r="AH23" s="30"/>
      <c r="AI23" s="30"/>
      <c r="AK23" s="30"/>
      <c r="AL23" s="30"/>
      <c r="AM23" s="30"/>
      <c r="AN23" s="30"/>
      <c r="AO23" s="30"/>
      <c r="AP23" s="30"/>
      <c r="AQ23" s="30"/>
      <c r="AS23" s="10"/>
      <c r="AT23" s="10"/>
      <c r="AU23" s="10"/>
      <c r="AV23" s="10"/>
      <c r="AW23" s="10"/>
      <c r="AX23" s="10"/>
      <c r="AY23" s="10"/>
      <c r="AZ23" s="10"/>
    </row>
    <row r="24" spans="22:52" s="1" customFormat="1" x14ac:dyDescent="0.25">
      <c r="AD24" s="30"/>
      <c r="AE24" s="30"/>
      <c r="AF24" s="30"/>
      <c r="AG24" s="30"/>
      <c r="AH24" s="30"/>
      <c r="AI24" s="30"/>
      <c r="AK24" s="30"/>
      <c r="AL24" s="30"/>
      <c r="AM24" s="30"/>
      <c r="AN24" s="30"/>
      <c r="AO24" s="30"/>
      <c r="AP24" s="30"/>
      <c r="AQ24" s="30"/>
      <c r="AS24" s="10"/>
      <c r="AT24" s="10"/>
      <c r="AU24" s="10"/>
      <c r="AV24" s="10"/>
      <c r="AW24" s="10"/>
      <c r="AX24" s="10"/>
      <c r="AY24" s="10"/>
      <c r="AZ24" s="10"/>
    </row>
    <row r="25" spans="22:52" s="1" customFormat="1" x14ac:dyDescent="0.25">
      <c r="AD25" s="30"/>
      <c r="AE25" s="30"/>
      <c r="AF25" s="30"/>
      <c r="AG25" s="30"/>
      <c r="AH25" s="30"/>
      <c r="AI25" s="30"/>
      <c r="AK25" s="30"/>
      <c r="AL25" s="30"/>
      <c r="AM25" s="30"/>
      <c r="AN25" s="30"/>
      <c r="AO25" s="30"/>
      <c r="AP25" s="30"/>
      <c r="AQ25" s="30"/>
      <c r="AS25" s="10"/>
      <c r="AT25" s="10"/>
      <c r="AU25" s="10"/>
      <c r="AV25" s="10"/>
      <c r="AW25" s="10"/>
      <c r="AX25" s="10"/>
      <c r="AY25" s="10"/>
      <c r="AZ25" s="10"/>
    </row>
    <row r="26" spans="22:52" s="1" customFormat="1" x14ac:dyDescent="0.25">
      <c r="AD26" s="30"/>
      <c r="AE26" s="30"/>
      <c r="AF26" s="30"/>
      <c r="AG26" s="30"/>
      <c r="AH26" s="30"/>
      <c r="AI26" s="30"/>
      <c r="AK26" s="30"/>
      <c r="AL26" s="30"/>
      <c r="AM26" s="30"/>
      <c r="AN26" s="30"/>
      <c r="AO26" s="30"/>
      <c r="AP26" s="30"/>
      <c r="AQ26" s="30"/>
      <c r="AS26" s="10"/>
      <c r="AT26" s="10"/>
      <c r="AU26" s="10"/>
      <c r="AV26" s="10"/>
      <c r="AW26" s="10"/>
      <c r="AX26" s="10"/>
      <c r="AY26" s="10"/>
      <c r="AZ26" s="10"/>
    </row>
    <row r="27" spans="22:52" s="1" customFormat="1" x14ac:dyDescent="0.25">
      <c r="AD27" s="30"/>
      <c r="AE27" s="30"/>
      <c r="AF27" s="30"/>
      <c r="AG27" s="30"/>
      <c r="AH27" s="30"/>
      <c r="AI27" s="30"/>
      <c r="AK27" s="30"/>
      <c r="AL27" s="30"/>
      <c r="AM27" s="30"/>
      <c r="AN27" s="30"/>
      <c r="AO27" s="30"/>
      <c r="AP27" s="30"/>
      <c r="AQ27" s="30"/>
      <c r="AS27" s="10"/>
      <c r="AT27" s="10"/>
      <c r="AU27" s="10"/>
      <c r="AV27" s="10"/>
      <c r="AW27" s="10"/>
      <c r="AX27" s="10"/>
      <c r="AY27" s="10"/>
      <c r="AZ27" s="10"/>
    </row>
    <row r="28" spans="22:52" s="1" customFormat="1" x14ac:dyDescent="0.25">
      <c r="AD28" s="30"/>
      <c r="AE28" s="30"/>
      <c r="AF28" s="30"/>
      <c r="AG28" s="30"/>
      <c r="AH28" s="30"/>
      <c r="AI28" s="30"/>
      <c r="AK28" s="30"/>
      <c r="AL28" s="30"/>
      <c r="AM28" s="30"/>
      <c r="AN28" s="30"/>
      <c r="AO28" s="30"/>
      <c r="AP28" s="30"/>
      <c r="AQ28" s="30"/>
      <c r="AS28" s="10"/>
      <c r="AT28" s="10"/>
      <c r="AU28" s="10"/>
      <c r="AV28" s="10"/>
      <c r="AW28" s="10"/>
      <c r="AX28" s="10"/>
      <c r="AY28" s="10"/>
      <c r="AZ28" s="10"/>
    </row>
    <row r="29" spans="22:52" s="1" customFormat="1" x14ac:dyDescent="0.25">
      <c r="AD29" s="30"/>
      <c r="AE29" s="30"/>
      <c r="AF29" s="30"/>
      <c r="AG29" s="30"/>
      <c r="AH29" s="30"/>
      <c r="AI29" s="30"/>
      <c r="AK29" s="30"/>
      <c r="AL29" s="30"/>
      <c r="AM29" s="30"/>
      <c r="AN29" s="30"/>
      <c r="AO29" s="30"/>
      <c r="AP29" s="30"/>
      <c r="AQ29" s="30"/>
      <c r="AS29" s="10"/>
      <c r="AT29" s="10"/>
      <c r="AU29" s="10"/>
      <c r="AV29" s="10"/>
      <c r="AW29" s="10"/>
      <c r="AX29" s="10"/>
      <c r="AY29" s="10"/>
      <c r="AZ29" s="10"/>
    </row>
    <row r="30" spans="22:52" s="1" customFormat="1" x14ac:dyDescent="0.25">
      <c r="AD30" s="30"/>
      <c r="AE30" s="30"/>
      <c r="AF30" s="30"/>
      <c r="AG30" s="30"/>
      <c r="AH30" s="30"/>
      <c r="AI30" s="30"/>
      <c r="AK30" s="30"/>
      <c r="AL30" s="30"/>
      <c r="AM30" s="30"/>
      <c r="AN30" s="30"/>
      <c r="AO30" s="30"/>
      <c r="AP30" s="30"/>
      <c r="AQ30" s="30"/>
      <c r="AS30" s="10"/>
      <c r="AT30" s="10"/>
      <c r="AU30" s="10"/>
      <c r="AV30" s="10"/>
      <c r="AW30" s="10"/>
      <c r="AX30" s="10"/>
      <c r="AY30" s="10"/>
      <c r="AZ30" s="10"/>
    </row>
    <row r="31" spans="22:52" s="1" customFormat="1" x14ac:dyDescent="0.25">
      <c r="AD31" s="30"/>
      <c r="AE31" s="30"/>
      <c r="AF31" s="30"/>
      <c r="AG31" s="30"/>
      <c r="AH31" s="30"/>
      <c r="AI31" s="30"/>
      <c r="AK31" s="30"/>
      <c r="AL31" s="30"/>
      <c r="AM31" s="30"/>
      <c r="AN31" s="30"/>
      <c r="AO31" s="30"/>
      <c r="AP31" s="30"/>
      <c r="AQ31" s="30"/>
      <c r="AS31" s="10"/>
      <c r="AT31" s="10"/>
      <c r="AU31" s="10"/>
      <c r="AV31" s="10"/>
      <c r="AW31" s="10"/>
      <c r="AX31" s="10"/>
      <c r="AY31" s="10"/>
      <c r="AZ31" s="10"/>
    </row>
    <row r="32" spans="22:52" s="1" customFormat="1" x14ac:dyDescent="0.25">
      <c r="AD32" s="30"/>
      <c r="AE32" s="30"/>
      <c r="AF32" s="30"/>
      <c r="AG32" s="30"/>
      <c r="AH32" s="30"/>
      <c r="AI32" s="30"/>
      <c r="AK32" s="30"/>
      <c r="AL32" s="30"/>
      <c r="AM32" s="30"/>
      <c r="AN32" s="30"/>
      <c r="AO32" s="30"/>
      <c r="AP32" s="30"/>
      <c r="AQ32" s="30"/>
      <c r="AS32" s="10"/>
      <c r="AT32" s="10"/>
      <c r="AU32" s="10"/>
      <c r="AV32" s="10"/>
      <c r="AW32" s="10"/>
      <c r="AX32" s="10"/>
      <c r="AY32" s="10"/>
      <c r="AZ32" s="10"/>
    </row>
    <row r="33" spans="1:52" s="1" customFormat="1" x14ac:dyDescent="0.25">
      <c r="A33" s="1" t="s">
        <v>103</v>
      </c>
      <c r="W33" s="1" t="str">
        <f>A33</f>
        <v>Streptococcus constellatus</v>
      </c>
      <c r="AD33" s="30" t="str">
        <f>A33</f>
        <v>Streptococcus constellatus</v>
      </c>
      <c r="AE33" s="30"/>
      <c r="AF33" s="30"/>
      <c r="AG33" s="30"/>
      <c r="AH33" s="30"/>
      <c r="AI33" s="30"/>
      <c r="AK33" s="30" t="str">
        <f>A33</f>
        <v>Streptococcus constellatus</v>
      </c>
      <c r="AL33" s="30"/>
      <c r="AM33" s="30"/>
      <c r="AN33" s="30"/>
      <c r="AO33" s="30"/>
      <c r="AP33" s="30"/>
      <c r="AQ33" s="30"/>
      <c r="AS33" s="10"/>
      <c r="AT33" s="10"/>
      <c r="AU33" s="10"/>
      <c r="AV33" s="10"/>
      <c r="AW33" s="10"/>
      <c r="AX33" s="10"/>
      <c r="AY33" s="10"/>
      <c r="AZ33" s="10"/>
    </row>
    <row r="34" spans="1:52" s="1" customFormat="1" ht="18.75" x14ac:dyDescent="0.25">
      <c r="B34" s="1" t="s">
        <v>0</v>
      </c>
      <c r="C34" s="1">
        <v>1.5625E-2</v>
      </c>
      <c r="D34" s="1">
        <v>3.125E-2</v>
      </c>
      <c r="E34" s="1">
        <v>6.25E-2</v>
      </c>
      <c r="F34" s="1">
        <v>0.125</v>
      </c>
      <c r="G34" s="1">
        <v>0.25</v>
      </c>
      <c r="H34" s="1">
        <v>0.5</v>
      </c>
      <c r="I34" s="1">
        <v>1</v>
      </c>
      <c r="J34" s="1">
        <v>2</v>
      </c>
      <c r="K34" s="1">
        <v>4</v>
      </c>
      <c r="L34" s="1">
        <v>8</v>
      </c>
      <c r="M34" s="1">
        <v>16</v>
      </c>
      <c r="N34" s="1">
        <v>32</v>
      </c>
      <c r="O34" s="1">
        <v>64</v>
      </c>
      <c r="P34" s="1">
        <v>128</v>
      </c>
      <c r="Q34" s="1">
        <v>256</v>
      </c>
      <c r="R34" s="1">
        <v>512</v>
      </c>
      <c r="S34" s="1" t="s">
        <v>1</v>
      </c>
      <c r="V34" s="1" t="s">
        <v>0</v>
      </c>
      <c r="W34" s="1" t="str">
        <f>B35</f>
        <v>Cefuroxim</v>
      </c>
      <c r="X34" s="1" t="str">
        <f>B36</f>
        <v>Moxifloxacin</v>
      </c>
      <c r="Y34" s="1" t="str">
        <f>B37</f>
        <v>Clindamycin</v>
      </c>
      <c r="Z34" s="1" t="str">
        <f>B38</f>
        <v>Benzylpenicillin</v>
      </c>
      <c r="AA34" s="1" t="str">
        <f>B39</f>
        <v>Erythromycin</v>
      </c>
      <c r="AD34" s="30" t="str">
        <f>W34</f>
        <v>Cefuroxim</v>
      </c>
      <c r="AE34" s="30" t="str">
        <f>X34</f>
        <v>Moxifloxacin</v>
      </c>
      <c r="AF34" s="30" t="str">
        <f>Y34</f>
        <v>Clindamycin</v>
      </c>
      <c r="AG34" s="30" t="str">
        <f>Z34</f>
        <v>Benzylpenicillin</v>
      </c>
      <c r="AH34" s="30" t="str">
        <f>AA34</f>
        <v>Erythromycin</v>
      </c>
      <c r="AK34" s="30" t="str">
        <f>W34</f>
        <v>Cefuroxim</v>
      </c>
      <c r="AL34" s="30" t="str">
        <f>X34</f>
        <v>Moxifloxacin</v>
      </c>
      <c r="AM34" s="30" t="str">
        <f>Y34</f>
        <v>Clindamycin</v>
      </c>
      <c r="AN34" s="30" t="str">
        <f>Z34</f>
        <v>Benzylpenicillin</v>
      </c>
      <c r="AO34" s="30" t="str">
        <f>AA34</f>
        <v>Erythromycin</v>
      </c>
      <c r="AP34" s="30"/>
      <c r="AR34" s="39"/>
      <c r="AS34" s="24" t="s">
        <v>75</v>
      </c>
      <c r="AT34" s="24" t="s">
        <v>69</v>
      </c>
      <c r="AU34" s="24" t="s">
        <v>79</v>
      </c>
      <c r="AV34" s="24" t="s">
        <v>73</v>
      </c>
      <c r="AW34" s="24" t="s">
        <v>84</v>
      </c>
      <c r="AX34" s="10"/>
    </row>
    <row r="35" spans="1:52" s="1" customFormat="1" ht="18.75" x14ac:dyDescent="0.25">
      <c r="B35" s="1" t="s">
        <v>9</v>
      </c>
      <c r="C35" s="2">
        <v>0</v>
      </c>
      <c r="D35" s="2">
        <v>8</v>
      </c>
      <c r="E35" s="2">
        <v>6</v>
      </c>
      <c r="F35" s="2">
        <v>12</v>
      </c>
      <c r="G35" s="2">
        <v>13</v>
      </c>
      <c r="H35" s="2">
        <v>24</v>
      </c>
      <c r="I35" s="3">
        <v>1</v>
      </c>
      <c r="J35" s="3">
        <v>0</v>
      </c>
      <c r="K35" s="3">
        <v>0</v>
      </c>
      <c r="L35" s="3">
        <v>0</v>
      </c>
      <c r="M35" s="3">
        <v>0</v>
      </c>
      <c r="N35" s="3">
        <v>0</v>
      </c>
      <c r="O35" s="3">
        <v>0</v>
      </c>
      <c r="P35" s="3">
        <v>0</v>
      </c>
      <c r="Q35" s="3">
        <v>0</v>
      </c>
      <c r="R35" s="3">
        <v>0</v>
      </c>
      <c r="S35" s="1">
        <v>64</v>
      </c>
      <c r="V35" s="1">
        <v>1.5625E-2</v>
      </c>
      <c r="W35" s="2">
        <f>C35</f>
        <v>0</v>
      </c>
      <c r="X35" s="1">
        <f>C36</f>
        <v>0</v>
      </c>
      <c r="Y35" s="2">
        <f>C37</f>
        <v>0</v>
      </c>
      <c r="Z35" s="2">
        <f>C38</f>
        <v>0</v>
      </c>
      <c r="AA35" s="1">
        <f>C39</f>
        <v>0</v>
      </c>
      <c r="AC35" s="1">
        <v>1.5625E-2</v>
      </c>
      <c r="AD35" s="31">
        <f>PRODUCT(W35*100*1/W51)</f>
        <v>0</v>
      </c>
      <c r="AE35" s="30">
        <f>PRODUCT(X35*100*1/X51)</f>
        <v>0</v>
      </c>
      <c r="AF35" s="31">
        <f>PRODUCT(Y35*100*1/Y51)</f>
        <v>0</v>
      </c>
      <c r="AG35" s="31">
        <f>PRODUCT(Z35*100*1/Z51)</f>
        <v>0</v>
      </c>
      <c r="AH35" s="30">
        <f>PRODUCT(AA35*100*1/AA51)</f>
        <v>0</v>
      </c>
      <c r="AJ35" s="1">
        <v>1.5625E-2</v>
      </c>
      <c r="AK35" s="31">
        <f>AD35</f>
        <v>0</v>
      </c>
      <c r="AL35" s="30">
        <f>AE35</f>
        <v>0</v>
      </c>
      <c r="AM35" s="31">
        <f>AF35</f>
        <v>0</v>
      </c>
      <c r="AN35" s="31">
        <f>AG35</f>
        <v>0</v>
      </c>
      <c r="AO35" s="30">
        <f>AH35</f>
        <v>0</v>
      </c>
      <c r="AR35" s="25" t="s">
        <v>49</v>
      </c>
      <c r="AS35" s="26">
        <f>W51</f>
        <v>64</v>
      </c>
      <c r="AT35" s="26">
        <f>X51</f>
        <v>64</v>
      </c>
      <c r="AU35" s="26">
        <f>Y51</f>
        <v>67</v>
      </c>
      <c r="AV35" s="26">
        <f>Z51</f>
        <v>67</v>
      </c>
      <c r="AW35" s="26">
        <f>AA51</f>
        <v>64</v>
      </c>
      <c r="AX35" s="10"/>
    </row>
    <row r="36" spans="1:52" s="1" customFormat="1" ht="18.75" x14ac:dyDescent="0.25">
      <c r="B36" s="1" t="s">
        <v>20</v>
      </c>
      <c r="C36" s="1">
        <v>0</v>
      </c>
      <c r="D36" s="1">
        <v>12</v>
      </c>
      <c r="E36" s="1">
        <v>15</v>
      </c>
      <c r="F36" s="1">
        <v>27</v>
      </c>
      <c r="G36" s="1">
        <v>9</v>
      </c>
      <c r="H36" s="1">
        <v>0</v>
      </c>
      <c r="I36" s="1">
        <v>0</v>
      </c>
      <c r="J36" s="1">
        <v>0</v>
      </c>
      <c r="K36" s="1">
        <v>0</v>
      </c>
      <c r="L36" s="1">
        <v>0</v>
      </c>
      <c r="M36" s="1">
        <v>0</v>
      </c>
      <c r="N36" s="1">
        <v>0</v>
      </c>
      <c r="O36" s="1">
        <v>1</v>
      </c>
      <c r="P36" s="1">
        <v>0</v>
      </c>
      <c r="Q36" s="1">
        <v>0</v>
      </c>
      <c r="R36" s="1">
        <v>0</v>
      </c>
      <c r="S36" s="1">
        <v>64</v>
      </c>
      <c r="V36" s="1">
        <v>3.125E-2</v>
      </c>
      <c r="W36" s="2">
        <f>D35</f>
        <v>8</v>
      </c>
      <c r="X36" s="1">
        <f>D36</f>
        <v>12</v>
      </c>
      <c r="Y36" s="2">
        <f>D37</f>
        <v>11</v>
      </c>
      <c r="Z36" s="2">
        <f>D38</f>
        <v>33</v>
      </c>
      <c r="AA36" s="1">
        <f>D39</f>
        <v>15</v>
      </c>
      <c r="AC36" s="1">
        <v>3.125E-2</v>
      </c>
      <c r="AD36" s="31">
        <f>PRODUCT(W36*100*1/W51)</f>
        <v>12.5</v>
      </c>
      <c r="AE36" s="30">
        <f>PRODUCT(X36*100*1/X51)</f>
        <v>18.75</v>
      </c>
      <c r="AF36" s="31">
        <f>PRODUCT(Y36*100*1/Y51)</f>
        <v>16.417910447761194</v>
      </c>
      <c r="AG36" s="31">
        <f>PRODUCT(Z36*100*1/Z51)</f>
        <v>49.253731343283583</v>
      </c>
      <c r="AH36" s="30">
        <f>PRODUCT(AA36*100*1/AA51)</f>
        <v>23.4375</v>
      </c>
      <c r="AJ36" s="1">
        <v>3.125E-2</v>
      </c>
      <c r="AK36" s="31">
        <f>AD35+AD36</f>
        <v>12.5</v>
      </c>
      <c r="AL36" s="30">
        <f>AE35+AE36</f>
        <v>18.75</v>
      </c>
      <c r="AM36" s="31">
        <f>AF35+AF36</f>
        <v>16.417910447761194</v>
      </c>
      <c r="AN36" s="31">
        <f>AG35+AG36</f>
        <v>49.253731343283583</v>
      </c>
      <c r="AO36" s="30">
        <f>AH35+AH36</f>
        <v>23.4375</v>
      </c>
      <c r="AR36" s="25" t="s">
        <v>50</v>
      </c>
      <c r="AS36" s="18">
        <f>AK40</f>
        <v>98.4375</v>
      </c>
      <c r="AT36" s="18"/>
      <c r="AU36" s="18">
        <f>AM40</f>
        <v>91.044776119402982</v>
      </c>
      <c r="AV36" s="18">
        <f>AN39</f>
        <v>98.507462686567152</v>
      </c>
      <c r="AW36" s="18"/>
      <c r="AX36" s="10"/>
    </row>
    <row r="37" spans="1:52" s="1" customFormat="1" ht="18.75" x14ac:dyDescent="0.25">
      <c r="B37" s="1" t="s">
        <v>24</v>
      </c>
      <c r="C37" s="2">
        <v>0</v>
      </c>
      <c r="D37" s="2">
        <v>11</v>
      </c>
      <c r="E37" s="2">
        <v>24</v>
      </c>
      <c r="F37" s="2">
        <v>16</v>
      </c>
      <c r="G37" s="2">
        <v>7</v>
      </c>
      <c r="H37" s="2">
        <v>3</v>
      </c>
      <c r="I37" s="3">
        <v>2</v>
      </c>
      <c r="J37" s="3">
        <v>0</v>
      </c>
      <c r="K37" s="3">
        <v>1</v>
      </c>
      <c r="L37" s="3">
        <v>1</v>
      </c>
      <c r="M37" s="3">
        <v>0</v>
      </c>
      <c r="N37" s="3">
        <v>0</v>
      </c>
      <c r="O37" s="3">
        <v>1</v>
      </c>
      <c r="P37" s="3">
        <v>0</v>
      </c>
      <c r="Q37" s="3">
        <v>0</v>
      </c>
      <c r="R37" s="3">
        <v>1</v>
      </c>
      <c r="S37" s="1">
        <v>67</v>
      </c>
      <c r="V37" s="1">
        <v>6.25E-2</v>
      </c>
      <c r="W37" s="2">
        <f>E35</f>
        <v>6</v>
      </c>
      <c r="X37" s="1">
        <f>E36</f>
        <v>15</v>
      </c>
      <c r="Y37" s="2">
        <f>E37</f>
        <v>24</v>
      </c>
      <c r="Z37" s="2">
        <f>E38</f>
        <v>24</v>
      </c>
      <c r="AA37" s="1">
        <f>E39</f>
        <v>21</v>
      </c>
      <c r="AC37" s="1">
        <v>6.25E-2</v>
      </c>
      <c r="AD37" s="31">
        <f>PRODUCT(W37*100*1/W51)</f>
        <v>9.375</v>
      </c>
      <c r="AE37" s="30">
        <f>PRODUCT(X37*100*1/X51)</f>
        <v>23.4375</v>
      </c>
      <c r="AF37" s="31">
        <f>PRODUCT(Y37*100*1/Y51)</f>
        <v>35.820895522388057</v>
      </c>
      <c r="AG37" s="31">
        <f>PRODUCT(Z37*100*1/Z51)</f>
        <v>35.820895522388057</v>
      </c>
      <c r="AH37" s="30">
        <f>PRODUCT(AA37*100*1/AA51)</f>
        <v>32.8125</v>
      </c>
      <c r="AJ37" s="1">
        <v>6.25E-2</v>
      </c>
      <c r="AK37" s="31">
        <f>AD35+AD36+AD37</f>
        <v>21.875</v>
      </c>
      <c r="AL37" s="30">
        <f>AE35+AE36+AE37</f>
        <v>42.1875</v>
      </c>
      <c r="AM37" s="31">
        <f>AF35+AF36+AF37</f>
        <v>52.238805970149251</v>
      </c>
      <c r="AN37" s="31">
        <f>AG35+AG36+AG37</f>
        <v>85.074626865671632</v>
      </c>
      <c r="AO37" s="30">
        <f>AH35+AH36+AH37</f>
        <v>56.25</v>
      </c>
      <c r="AR37" s="25" t="s">
        <v>51</v>
      </c>
      <c r="AS37" s="18"/>
      <c r="AT37" s="18"/>
      <c r="AU37" s="18"/>
      <c r="AV37" s="18">
        <f>AN42-AN39</f>
        <v>1.4925373134328339</v>
      </c>
      <c r="AW37" s="18"/>
      <c r="AX37" s="10"/>
    </row>
    <row r="38" spans="1:52" s="1" customFormat="1" ht="18.75" x14ac:dyDescent="0.25">
      <c r="B38" s="1" t="s">
        <v>26</v>
      </c>
      <c r="C38" s="2">
        <v>0</v>
      </c>
      <c r="D38" s="2">
        <v>33</v>
      </c>
      <c r="E38" s="2">
        <v>24</v>
      </c>
      <c r="F38" s="2">
        <v>8</v>
      </c>
      <c r="G38" s="2">
        <v>1</v>
      </c>
      <c r="H38" s="4">
        <v>1</v>
      </c>
      <c r="I38" s="4">
        <v>0</v>
      </c>
      <c r="J38" s="4">
        <v>0</v>
      </c>
      <c r="K38" s="3">
        <v>0</v>
      </c>
      <c r="L38" s="3">
        <v>0</v>
      </c>
      <c r="M38" s="3">
        <v>0</v>
      </c>
      <c r="N38" s="3">
        <v>0</v>
      </c>
      <c r="O38" s="3">
        <v>0</v>
      </c>
      <c r="P38" s="3">
        <v>0</v>
      </c>
      <c r="Q38" s="3">
        <v>0</v>
      </c>
      <c r="R38" s="3">
        <v>0</v>
      </c>
      <c r="S38" s="1">
        <v>67</v>
      </c>
      <c r="V38" s="1">
        <v>0.125</v>
      </c>
      <c r="W38" s="2">
        <f>F35</f>
        <v>12</v>
      </c>
      <c r="X38" s="1">
        <f>F36</f>
        <v>27</v>
      </c>
      <c r="Y38" s="2">
        <f>F37</f>
        <v>16</v>
      </c>
      <c r="Z38" s="2">
        <f>F38</f>
        <v>8</v>
      </c>
      <c r="AA38" s="1">
        <f>F39</f>
        <v>16</v>
      </c>
      <c r="AC38" s="1">
        <v>0.125</v>
      </c>
      <c r="AD38" s="31">
        <f>PRODUCT(W38*100*1/W51)</f>
        <v>18.75</v>
      </c>
      <c r="AE38" s="30">
        <f>PRODUCT(X38*100*1/X51)</f>
        <v>42.1875</v>
      </c>
      <c r="AF38" s="31">
        <f>PRODUCT(Y38*100*1/Y51)</f>
        <v>23.880597014925375</v>
      </c>
      <c r="AG38" s="31">
        <f>PRODUCT(Z38*100*1/Z51)</f>
        <v>11.940298507462687</v>
      </c>
      <c r="AH38" s="30">
        <f>PRODUCT(AA38*100*1/AA51)</f>
        <v>25</v>
      </c>
      <c r="AJ38" s="1">
        <v>0.125</v>
      </c>
      <c r="AK38" s="31">
        <f>AD35+AD36+AD37+AD38</f>
        <v>40.625</v>
      </c>
      <c r="AL38" s="30">
        <f>AE35+AE36+AE37+AE38</f>
        <v>84.375</v>
      </c>
      <c r="AM38" s="31">
        <f>AF35+AF36+AF37+AF38</f>
        <v>76.119402985074629</v>
      </c>
      <c r="AN38" s="31">
        <f>AG35+AG36+AG37+AG38</f>
        <v>97.014925373134318</v>
      </c>
      <c r="AO38" s="30">
        <f>AH35+AH36+AH37+AH38</f>
        <v>81.25</v>
      </c>
      <c r="AR38" s="25" t="s">
        <v>52</v>
      </c>
      <c r="AS38" s="18">
        <f>AK50-AK40</f>
        <v>1.5625</v>
      </c>
      <c r="AT38" s="18"/>
      <c r="AU38" s="18">
        <f>AM50-AM40</f>
        <v>8.9552238805970035</v>
      </c>
      <c r="AV38" s="18">
        <f>AN50-AN42</f>
        <v>0</v>
      </c>
      <c r="AW38" s="18"/>
      <c r="AX38" s="10"/>
    </row>
    <row r="39" spans="1:52" s="1" customFormat="1" x14ac:dyDescent="0.25">
      <c r="B39" s="1" t="s">
        <v>45</v>
      </c>
      <c r="C39" s="1">
        <v>0</v>
      </c>
      <c r="D39" s="1">
        <v>15</v>
      </c>
      <c r="E39" s="1">
        <v>21</v>
      </c>
      <c r="F39" s="1">
        <v>16</v>
      </c>
      <c r="G39" s="1">
        <v>4</v>
      </c>
      <c r="H39" s="1">
        <v>2</v>
      </c>
      <c r="I39" s="1">
        <v>1</v>
      </c>
      <c r="J39" s="1">
        <v>0</v>
      </c>
      <c r="K39" s="1">
        <v>1</v>
      </c>
      <c r="L39" s="1">
        <v>1</v>
      </c>
      <c r="M39" s="1">
        <v>0</v>
      </c>
      <c r="N39" s="1">
        <v>0</v>
      </c>
      <c r="O39" s="1">
        <v>0</v>
      </c>
      <c r="P39" s="1">
        <v>0</v>
      </c>
      <c r="Q39" s="1">
        <v>0</v>
      </c>
      <c r="R39" s="1">
        <v>3</v>
      </c>
      <c r="S39" s="1">
        <v>64</v>
      </c>
      <c r="V39" s="1">
        <v>0.25</v>
      </c>
      <c r="W39" s="2">
        <f>G35</f>
        <v>13</v>
      </c>
      <c r="X39" s="1">
        <f>G36</f>
        <v>9</v>
      </c>
      <c r="Y39" s="2">
        <f>G37</f>
        <v>7</v>
      </c>
      <c r="Z39" s="2">
        <f>G38</f>
        <v>1</v>
      </c>
      <c r="AA39" s="1">
        <f>G39</f>
        <v>4</v>
      </c>
      <c r="AC39" s="1">
        <v>0.25</v>
      </c>
      <c r="AD39" s="31">
        <f>PRODUCT(W39*100*1/W51)</f>
        <v>20.3125</v>
      </c>
      <c r="AE39" s="30">
        <f>PRODUCT(X39*100*1/X51)</f>
        <v>14.0625</v>
      </c>
      <c r="AF39" s="31">
        <f>PRODUCT(Y39*100*1/Y51)</f>
        <v>10.447761194029852</v>
      </c>
      <c r="AG39" s="31">
        <f>PRODUCT(Z39*100*1/Z51)</f>
        <v>1.4925373134328359</v>
      </c>
      <c r="AH39" s="30">
        <f>PRODUCT(AA39*100*1/AA51)</f>
        <v>6.25</v>
      </c>
      <c r="AJ39" s="1">
        <v>0.25</v>
      </c>
      <c r="AK39" s="31">
        <f>AD35+AD36+AD37+AD38+AD39</f>
        <v>60.9375</v>
      </c>
      <c r="AL39" s="30">
        <f>AE35+AE36+AE37+AE38+AE39</f>
        <v>98.4375</v>
      </c>
      <c r="AM39" s="31">
        <f>AF35+AF36+AF37+AF38+AF39</f>
        <v>86.567164179104481</v>
      </c>
      <c r="AN39" s="31">
        <f>AG35+AG36+AG37+AG38+AG39</f>
        <v>98.507462686567152</v>
      </c>
      <c r="AO39" s="30">
        <f>AH35+AH36+AH37+AH38+AH39</f>
        <v>87.5</v>
      </c>
      <c r="AR39" s="10"/>
      <c r="AS39" s="10"/>
      <c r="AT39" s="10"/>
      <c r="AU39" s="10"/>
      <c r="AV39" s="10"/>
      <c r="AW39" s="10"/>
      <c r="AX39" s="10"/>
    </row>
    <row r="40" spans="1:52" s="1" customFormat="1" x14ac:dyDescent="0.25">
      <c r="V40" s="1">
        <v>0.5</v>
      </c>
      <c r="W40" s="2">
        <f>H35</f>
        <v>24</v>
      </c>
      <c r="X40" s="1">
        <f>H36</f>
        <v>0</v>
      </c>
      <c r="Y40" s="2">
        <f>H37</f>
        <v>3</v>
      </c>
      <c r="Z40" s="4">
        <f>H38</f>
        <v>1</v>
      </c>
      <c r="AA40" s="1">
        <f>H39</f>
        <v>2</v>
      </c>
      <c r="AC40" s="1">
        <v>0.5</v>
      </c>
      <c r="AD40" s="31">
        <f>PRODUCT(W40*100*1/W51)</f>
        <v>37.5</v>
      </c>
      <c r="AE40" s="30">
        <f>PRODUCT(X40*100*1/X51)</f>
        <v>0</v>
      </c>
      <c r="AF40" s="31">
        <f>PRODUCT(Y40*100*1/Y51)</f>
        <v>4.4776119402985071</v>
      </c>
      <c r="AG40" s="32">
        <f>PRODUCT(Z40*100*1/Z51)</f>
        <v>1.4925373134328359</v>
      </c>
      <c r="AH40" s="30">
        <f>PRODUCT(AA40*100*1/AA51)</f>
        <v>3.125</v>
      </c>
      <c r="AJ40" s="1">
        <v>0.5</v>
      </c>
      <c r="AK40" s="31">
        <f>AD35+AD36+AD37+AD38+AD39+AD40</f>
        <v>98.4375</v>
      </c>
      <c r="AL40" s="30">
        <f>AE35+AE36+AE37+AE38+AE39+AE40</f>
        <v>98.4375</v>
      </c>
      <c r="AM40" s="31">
        <f>AF35+AF36+AF37+AF38+AF39+AF40</f>
        <v>91.044776119402982</v>
      </c>
      <c r="AN40" s="32">
        <f>AG35+AG36+AG37+AG38+AG39+AG40</f>
        <v>99.999999999999986</v>
      </c>
      <c r="AO40" s="30">
        <f>AH35+AH36+AH37+AH38+AH39+AH40</f>
        <v>90.625</v>
      </c>
      <c r="AR40" s="10"/>
      <c r="AS40" s="10"/>
      <c r="AT40" s="10"/>
      <c r="AU40" s="10"/>
      <c r="AV40" s="10"/>
      <c r="AW40" s="10"/>
      <c r="AX40" s="10"/>
    </row>
    <row r="41" spans="1:52" s="1" customFormat="1" x14ac:dyDescent="0.25">
      <c r="V41" s="1">
        <v>1</v>
      </c>
      <c r="W41" s="3">
        <f>I35</f>
        <v>1</v>
      </c>
      <c r="X41" s="1">
        <f>I36</f>
        <v>0</v>
      </c>
      <c r="Y41" s="3">
        <f>I37</f>
        <v>2</v>
      </c>
      <c r="Z41" s="4">
        <f>I38</f>
        <v>0</v>
      </c>
      <c r="AA41" s="1">
        <f>I39</f>
        <v>1</v>
      </c>
      <c r="AC41" s="1">
        <v>1</v>
      </c>
      <c r="AD41" s="33">
        <f>PRODUCT(W41*100*1/W51)</f>
        <v>1.5625</v>
      </c>
      <c r="AE41" s="30">
        <f>PRODUCT(X41*100*1/X51)</f>
        <v>0</v>
      </c>
      <c r="AF41" s="33">
        <f>PRODUCT(Y41*100*1/Y51)</f>
        <v>2.9850746268656718</v>
      </c>
      <c r="AG41" s="32">
        <f>PRODUCT(Z41*100*1/Z51)</f>
        <v>0</v>
      </c>
      <c r="AH41" s="30">
        <f>PRODUCT(AA41*100*1/AA51)</f>
        <v>1.5625</v>
      </c>
      <c r="AJ41" s="1">
        <v>1</v>
      </c>
      <c r="AK41" s="33">
        <f>AD35+AD36+AD37+AD38+AD39+AD40+AD41</f>
        <v>100</v>
      </c>
      <c r="AL41" s="30">
        <f>AE35+AE36+AE37+AE38+AE39+AE40+AE41</f>
        <v>98.4375</v>
      </c>
      <c r="AM41" s="33">
        <f>AF35+AF36+AF37+AF38+AF39+AF40+AF41</f>
        <v>94.02985074626865</v>
      </c>
      <c r="AN41" s="32">
        <f>AG35+AG36+AG37+AG38+AG39+AG40+AG41</f>
        <v>99.999999999999986</v>
      </c>
      <c r="AO41" s="30">
        <f>AH35+AH36+AH37+AH38+AH39+AH40+AH41</f>
        <v>92.1875</v>
      </c>
      <c r="AR41" s="10"/>
      <c r="AS41" s="10" t="str">
        <f>A33</f>
        <v>Streptococcus constellatus</v>
      </c>
      <c r="AT41" s="10"/>
      <c r="AU41" s="10"/>
      <c r="AV41" s="10"/>
      <c r="AW41" s="10"/>
      <c r="AX41" s="10"/>
    </row>
    <row r="42" spans="1:52" s="1" customFormat="1" x14ac:dyDescent="0.25">
      <c r="V42" s="1">
        <v>2</v>
      </c>
      <c r="W42" s="3">
        <f>J35</f>
        <v>0</v>
      </c>
      <c r="X42" s="1">
        <f>J36</f>
        <v>0</v>
      </c>
      <c r="Y42" s="3">
        <f>J37</f>
        <v>0</v>
      </c>
      <c r="Z42" s="4">
        <f>J38</f>
        <v>0</v>
      </c>
      <c r="AA42" s="1">
        <f>J39</f>
        <v>0</v>
      </c>
      <c r="AC42" s="1">
        <v>2</v>
      </c>
      <c r="AD42" s="33">
        <f>PRODUCT(W42*100*1/W51)</f>
        <v>0</v>
      </c>
      <c r="AE42" s="30">
        <f>PRODUCT(X42*100*1/X51)</f>
        <v>0</v>
      </c>
      <c r="AF42" s="33">
        <f>PRODUCT(Y42*100*1/Y51)</f>
        <v>0</v>
      </c>
      <c r="AG42" s="32">
        <f>PRODUCT(Z42*100*1/Z51)</f>
        <v>0</v>
      </c>
      <c r="AH42" s="30">
        <f>PRODUCT(AA42*100*1/AA51)</f>
        <v>0</v>
      </c>
      <c r="AJ42" s="1">
        <v>2</v>
      </c>
      <c r="AK42" s="33">
        <f>AD35+AD36+AD37+AD38+AD39+AD40+AD41+AD42</f>
        <v>100</v>
      </c>
      <c r="AL42" s="30">
        <f>AE35+AE36+AE37+AE38+AE39+AE40+AE41+AE42</f>
        <v>98.4375</v>
      </c>
      <c r="AM42" s="33">
        <f>AF35+AF36+AF37+AF38+AF39+AF40+AF41+AF42</f>
        <v>94.02985074626865</v>
      </c>
      <c r="AN42" s="32">
        <f>AG35+AG36+AG37+AG38+AG39+AG40+AG41+AG42</f>
        <v>99.999999999999986</v>
      </c>
      <c r="AO42" s="30">
        <f>AH35+AH36+AH37+AH38+AH39+AH40+AH41+AH42</f>
        <v>92.1875</v>
      </c>
      <c r="AR42" s="10"/>
      <c r="AS42" s="10"/>
      <c r="AT42" s="10"/>
      <c r="AU42" s="10"/>
      <c r="AV42" s="10"/>
      <c r="AW42" s="10"/>
      <c r="AX42" s="10"/>
    </row>
    <row r="43" spans="1:52" s="1" customFormat="1" x14ac:dyDescent="0.25">
      <c r="V43" s="1">
        <v>4</v>
      </c>
      <c r="W43" s="3">
        <f>K35</f>
        <v>0</v>
      </c>
      <c r="X43" s="1">
        <f>K36</f>
        <v>0</v>
      </c>
      <c r="Y43" s="3">
        <f>K37</f>
        <v>1</v>
      </c>
      <c r="Z43" s="3">
        <f>K38</f>
        <v>0</v>
      </c>
      <c r="AA43" s="1">
        <f>K39</f>
        <v>1</v>
      </c>
      <c r="AC43" s="1">
        <v>4</v>
      </c>
      <c r="AD43" s="33">
        <f>PRODUCT(W43*100*1/W51)</f>
        <v>0</v>
      </c>
      <c r="AE43" s="30">
        <f>PRODUCT(X43*100*1/X51)</f>
        <v>0</v>
      </c>
      <c r="AF43" s="33">
        <f>PRODUCT(Y43*100*1/Y51)</f>
        <v>1.4925373134328359</v>
      </c>
      <c r="AG43" s="33">
        <f>PRODUCT(Z43*100*1/Z51)</f>
        <v>0</v>
      </c>
      <c r="AH43" s="30">
        <f>PRODUCT(AA43*100*1/AA51)</f>
        <v>1.5625</v>
      </c>
      <c r="AJ43" s="1">
        <v>4</v>
      </c>
      <c r="AK43" s="33">
        <f>AD35+AD36+AD37+AD38+AD39+AD40+AD41+AD42+AD43</f>
        <v>100</v>
      </c>
      <c r="AL43" s="30">
        <f>AE35+AE36+AE37+AE38+AE39+AE40+AE41+AE42+AE43</f>
        <v>98.4375</v>
      </c>
      <c r="AM43" s="33">
        <f>AF35+AF36+AF37+AF38+AF39+AF40+AF41+AF42+AF43</f>
        <v>95.522388059701484</v>
      </c>
      <c r="AN43" s="33">
        <f>AG35+AG36+AG37+AG38+AG39+AG40+AG41+AG42+AG43</f>
        <v>99.999999999999986</v>
      </c>
      <c r="AO43" s="30">
        <f>AH35+AH36+AH37+AH38+AH39+AH40+AH41+AH42+AH43</f>
        <v>93.75</v>
      </c>
      <c r="AR43" s="10"/>
      <c r="AS43" s="10"/>
      <c r="AT43" s="10"/>
      <c r="AU43" s="10"/>
      <c r="AV43" s="10"/>
      <c r="AW43" s="10"/>
      <c r="AX43" s="10"/>
    </row>
    <row r="44" spans="1:52" s="1" customFormat="1" x14ac:dyDescent="0.25">
      <c r="V44" s="1">
        <v>8</v>
      </c>
      <c r="W44" s="3">
        <f>L35</f>
        <v>0</v>
      </c>
      <c r="X44" s="1">
        <f>L36</f>
        <v>0</v>
      </c>
      <c r="Y44" s="3">
        <f>L37</f>
        <v>1</v>
      </c>
      <c r="Z44" s="3">
        <f>L38</f>
        <v>0</v>
      </c>
      <c r="AA44" s="1">
        <f>L39</f>
        <v>1</v>
      </c>
      <c r="AC44" s="1">
        <v>8</v>
      </c>
      <c r="AD44" s="33">
        <f>PRODUCT(W44*100*1/W51)</f>
        <v>0</v>
      </c>
      <c r="AE44" s="30">
        <f>PRODUCT(X44*100*1/X51)</f>
        <v>0</v>
      </c>
      <c r="AF44" s="33">
        <f>PRODUCT(Y44*100*1/Y51)</f>
        <v>1.4925373134328359</v>
      </c>
      <c r="AG44" s="33">
        <f>PRODUCT(Z44*100*1/Z51)</f>
        <v>0</v>
      </c>
      <c r="AH44" s="30">
        <f>PRODUCT(AA44*100*1/AA51)</f>
        <v>1.5625</v>
      </c>
      <c r="AJ44" s="1">
        <v>8</v>
      </c>
      <c r="AK44" s="33">
        <f>AD35+AD36+AD37+AD38+AD39+AD40+AD41+AD42+AD43+AD44</f>
        <v>100</v>
      </c>
      <c r="AL44" s="30">
        <f>AE35+AE36+AE37+AE38+AE39+AE40+AE41+AE42+AE43+AE44</f>
        <v>98.4375</v>
      </c>
      <c r="AM44" s="33">
        <f>AF35+AF36+AF37+AF38+AF39+AF40+AF41+AF42+AF43+AF44</f>
        <v>97.014925373134318</v>
      </c>
      <c r="AN44" s="33">
        <f>AG35+AG36+AG37+AG38+AG39+AG40+AG41+AG42+AG43+AG44</f>
        <v>99.999999999999986</v>
      </c>
      <c r="AO44" s="30">
        <f>AH35+AH36+AH37+AH38+AH39+AH40+AH41+AH42+AH43+AH44</f>
        <v>95.3125</v>
      </c>
      <c r="AR44" s="10"/>
      <c r="AS44" s="10"/>
      <c r="AT44" s="10"/>
      <c r="AU44" s="10"/>
      <c r="AV44" s="10"/>
      <c r="AW44" s="10"/>
      <c r="AX44" s="10"/>
    </row>
    <row r="45" spans="1:52" s="1" customFormat="1" x14ac:dyDescent="0.25">
      <c r="V45" s="1">
        <v>16</v>
      </c>
      <c r="W45" s="3">
        <f>M35</f>
        <v>0</v>
      </c>
      <c r="X45" s="1">
        <f>M36</f>
        <v>0</v>
      </c>
      <c r="Y45" s="3">
        <f>M37</f>
        <v>0</v>
      </c>
      <c r="Z45" s="3">
        <f>M38</f>
        <v>0</v>
      </c>
      <c r="AA45" s="1">
        <f>M39</f>
        <v>0</v>
      </c>
      <c r="AC45" s="1">
        <v>16</v>
      </c>
      <c r="AD45" s="33">
        <f>PRODUCT(W45*100*1/W51)</f>
        <v>0</v>
      </c>
      <c r="AE45" s="30">
        <f>PRODUCT(X45*100*1/X51)</f>
        <v>0</v>
      </c>
      <c r="AF45" s="33">
        <f>PRODUCT(Y45*100*1/Y51)</f>
        <v>0</v>
      </c>
      <c r="AG45" s="33">
        <f>PRODUCT(Z45*100*1/Z51)</f>
        <v>0</v>
      </c>
      <c r="AH45" s="30">
        <f>PRODUCT(AA45*100*1/AA51)</f>
        <v>0</v>
      </c>
      <c r="AJ45" s="1">
        <v>16</v>
      </c>
      <c r="AK45" s="33">
        <f>AD35+AD36+AD37+AD38+AD39+AD40+AD41+AD42+AD43+AD44+AD45</f>
        <v>100</v>
      </c>
      <c r="AL45" s="30">
        <f>AE35+AE36+AE37+AE38+AE39+AE40+AE41+AE42+AE43+AE44+AE45</f>
        <v>98.4375</v>
      </c>
      <c r="AM45" s="33">
        <f>AF35+AF36+AF37+AF38+AF39+AF40+AF41+AF42+AF43+AF44+AF45</f>
        <v>97.014925373134318</v>
      </c>
      <c r="AN45" s="33">
        <f>AG35+AG36+AG37+AG38+AG39+AG40+AG41+AG42+AG43+AG44+AG45</f>
        <v>99.999999999999986</v>
      </c>
      <c r="AO45" s="30">
        <f>AH35+AH36+AH37+AH38+AH39+AH40+AH41+AH42+AH43+AH44+AH45</f>
        <v>95.3125</v>
      </c>
      <c r="AR45" s="10"/>
      <c r="AS45" s="10"/>
      <c r="AT45" s="10"/>
      <c r="AU45" s="10"/>
      <c r="AV45" s="10"/>
      <c r="AW45" s="10"/>
      <c r="AX45" s="10"/>
    </row>
    <row r="46" spans="1:52" s="1" customFormat="1" x14ac:dyDescent="0.25">
      <c r="V46" s="1">
        <v>32</v>
      </c>
      <c r="W46" s="3">
        <f>N35</f>
        <v>0</v>
      </c>
      <c r="X46" s="1">
        <f>N36</f>
        <v>0</v>
      </c>
      <c r="Y46" s="3">
        <f>N37</f>
        <v>0</v>
      </c>
      <c r="Z46" s="3">
        <f>N38</f>
        <v>0</v>
      </c>
      <c r="AA46" s="1">
        <f>N39</f>
        <v>0</v>
      </c>
      <c r="AC46" s="1">
        <v>32</v>
      </c>
      <c r="AD46" s="33">
        <f>PRODUCT(W46*100*1/W51)</f>
        <v>0</v>
      </c>
      <c r="AE46" s="30">
        <f>PRODUCT(X46*100*1/X51)</f>
        <v>0</v>
      </c>
      <c r="AF46" s="33">
        <f>PRODUCT(Y46*100*1/Y51)</f>
        <v>0</v>
      </c>
      <c r="AG46" s="33">
        <f>PRODUCT(Z46*100*1/Z51)</f>
        <v>0</v>
      </c>
      <c r="AH46" s="30">
        <f>PRODUCT(AA46*100*1/AA51)</f>
        <v>0</v>
      </c>
      <c r="AJ46" s="1">
        <v>32</v>
      </c>
      <c r="AK46" s="33">
        <f>AD35+AD36+AD37+AD38+AD39+AD40+AD41+AD42+AD43+AD44+AD45+AD46</f>
        <v>100</v>
      </c>
      <c r="AL46" s="30">
        <f>AE35+AE36+AE37+AE38+AE39+AE40+AE41+AE42+AE43+AE44+AE45+AE46</f>
        <v>98.4375</v>
      </c>
      <c r="AM46" s="33">
        <f>AF35+AF36+AF37+AF38+AF39+AF40+AF41+AF42+AF43+AF44+AF45+AF46</f>
        <v>97.014925373134318</v>
      </c>
      <c r="AN46" s="33">
        <f>AG35+AG36+AG37+AG38+AG39+AG40+AG41+AG42+AG43+AG44+AG45+AG46</f>
        <v>99.999999999999986</v>
      </c>
      <c r="AO46" s="30">
        <f>AH35+AH36+AH37+AH38+AH39+AH40+AH41+AH42+AH43+AH44+AH45+AH46</f>
        <v>95.3125</v>
      </c>
      <c r="AR46" s="10"/>
      <c r="AS46" s="10"/>
      <c r="AT46" s="10"/>
      <c r="AU46" s="10"/>
      <c r="AV46" s="10"/>
      <c r="AW46" s="10"/>
      <c r="AX46" s="10"/>
    </row>
    <row r="47" spans="1:52" s="1" customFormat="1" x14ac:dyDescent="0.25">
      <c r="V47" s="1">
        <v>64</v>
      </c>
      <c r="W47" s="3">
        <f>O35</f>
        <v>0</v>
      </c>
      <c r="X47" s="1">
        <f>O36</f>
        <v>1</v>
      </c>
      <c r="Y47" s="3">
        <f>O37</f>
        <v>1</v>
      </c>
      <c r="Z47" s="3">
        <f>O38</f>
        <v>0</v>
      </c>
      <c r="AA47" s="1">
        <f>O39</f>
        <v>0</v>
      </c>
      <c r="AC47" s="1">
        <v>64</v>
      </c>
      <c r="AD47" s="33">
        <f>PRODUCT(W47*100*1/W51)</f>
        <v>0</v>
      </c>
      <c r="AE47" s="30">
        <f>PRODUCT(X47*100*1/X51)</f>
        <v>1.5625</v>
      </c>
      <c r="AF47" s="33">
        <f>PRODUCT(Y47*100*1/Y51)</f>
        <v>1.4925373134328359</v>
      </c>
      <c r="AG47" s="33">
        <f>PRODUCT(Z47*100*1/Z51)</f>
        <v>0</v>
      </c>
      <c r="AH47" s="30">
        <f>PRODUCT(AA47*100*1/AA51)</f>
        <v>0</v>
      </c>
      <c r="AJ47" s="1">
        <v>64</v>
      </c>
      <c r="AK47" s="33">
        <f>AD35+AD36+AD37+AD38+AD39+AD40+AD41+AD42+AD43+AD44+AD45+AD46+AD47</f>
        <v>100</v>
      </c>
      <c r="AL47" s="30">
        <f>AE35+AE36+AE37+AE38+AE39+AE40+AE41+AE42+AE43+AE44+AE45+AE46+AE47</f>
        <v>100</v>
      </c>
      <c r="AM47" s="33">
        <f>AF35+AF36+AF37+AF38+AF39+AF40+AF41+AF42+AF43+AF44+AF45+AF46+AF47</f>
        <v>98.507462686567152</v>
      </c>
      <c r="AN47" s="33">
        <f>AG35+AG36+AG37+AG38+AG39+AG40+AG41+AG42+AG43+AG44+AG45+AG46+AG47</f>
        <v>99.999999999999986</v>
      </c>
      <c r="AO47" s="30">
        <f>AH35+AH36+AH37+AH38+AH39+AH40+AH41+AH42+AH43+AH44+AH45+AH46+AH47</f>
        <v>95.3125</v>
      </c>
      <c r="AR47" s="10"/>
      <c r="AS47" s="10"/>
      <c r="AT47" s="10"/>
      <c r="AU47" s="10"/>
      <c r="AV47" s="10"/>
      <c r="AW47" s="10"/>
      <c r="AX47" s="10"/>
    </row>
    <row r="48" spans="1:52" s="1" customFormat="1" x14ac:dyDescent="0.25">
      <c r="V48" s="1">
        <v>128</v>
      </c>
      <c r="W48" s="3">
        <f>P35</f>
        <v>0</v>
      </c>
      <c r="X48" s="1">
        <f>P36</f>
        <v>0</v>
      </c>
      <c r="Y48" s="3">
        <f>P37</f>
        <v>0</v>
      </c>
      <c r="Z48" s="3">
        <f>P38</f>
        <v>0</v>
      </c>
      <c r="AA48" s="1">
        <f>P39</f>
        <v>0</v>
      </c>
      <c r="AC48" s="1">
        <v>128</v>
      </c>
      <c r="AD48" s="33">
        <f>PRODUCT(W48*100*1/W51)</f>
        <v>0</v>
      </c>
      <c r="AE48" s="30">
        <f>PRODUCT(X48*100*1/X51)</f>
        <v>0</v>
      </c>
      <c r="AF48" s="33">
        <f>PRODUCT(Y48*100*1/Y51)</f>
        <v>0</v>
      </c>
      <c r="AG48" s="33">
        <f>PRODUCT(Z48*100*1/Z51)</f>
        <v>0</v>
      </c>
      <c r="AH48" s="30">
        <f>PRODUCT(AA48*100*1/AA51)</f>
        <v>0</v>
      </c>
      <c r="AJ48" s="1">
        <v>128</v>
      </c>
      <c r="AK48" s="33">
        <f>AD35+AD36+AD37+AD38+AD39+AD40+AD41+AD42+AD43+AD44+AD45+AD46+AD47+AD48</f>
        <v>100</v>
      </c>
      <c r="AL48" s="30">
        <f>AE35+AE36+AE37+AE38+AE39+AE40+AE41+AE42+AE43+AE44+AE45+AE46+AE47+AE48</f>
        <v>100</v>
      </c>
      <c r="AM48" s="33">
        <f>AF35+AF36+AF37+AF38+AF39+AF40+AF41+AF42+AF43+AF44+AF45+AF46+AF47+AF48</f>
        <v>98.507462686567152</v>
      </c>
      <c r="AN48" s="33">
        <f>AG35+AG36+AG37+AG38+AG39+AG40+AG41+AG42+AG43+AG44+AG45+AG46+AG47+AG48</f>
        <v>99.999999999999986</v>
      </c>
      <c r="AO48" s="30">
        <f>AH35+AH36+AH37+AH38+AH39+AH40+AH41+AH42+AH43+AH44+AH45+AH46+AH47+AH48</f>
        <v>95.3125</v>
      </c>
      <c r="AR48" s="10"/>
      <c r="AS48" s="10"/>
      <c r="AT48" s="10"/>
      <c r="AU48" s="10"/>
      <c r="AV48" s="10"/>
      <c r="AW48" s="10"/>
      <c r="AX48" s="10"/>
    </row>
    <row r="49" spans="1:52" s="1" customFormat="1" x14ac:dyDescent="0.25">
      <c r="V49" s="1">
        <v>256</v>
      </c>
      <c r="W49" s="3">
        <f>Q35</f>
        <v>0</v>
      </c>
      <c r="X49" s="1">
        <f>Q36</f>
        <v>0</v>
      </c>
      <c r="Y49" s="3">
        <f>Q37</f>
        <v>0</v>
      </c>
      <c r="Z49" s="3">
        <f>Q38</f>
        <v>0</v>
      </c>
      <c r="AA49" s="1">
        <f>Q39</f>
        <v>0</v>
      </c>
      <c r="AC49" s="1">
        <v>256</v>
      </c>
      <c r="AD49" s="33">
        <f>PRODUCT(W49*100*1/W51)</f>
        <v>0</v>
      </c>
      <c r="AE49" s="30">
        <f>PRODUCT(X49*100*1/X51)</f>
        <v>0</v>
      </c>
      <c r="AF49" s="33">
        <f>PRODUCT(Y49*100*1/Y51)</f>
        <v>0</v>
      </c>
      <c r="AG49" s="33">
        <f>PRODUCT(Z49*100*1/Z51)</f>
        <v>0</v>
      </c>
      <c r="AH49" s="30">
        <f>PRODUCT(AA49*100*1/AA51)</f>
        <v>0</v>
      </c>
      <c r="AJ49" s="1">
        <v>256</v>
      </c>
      <c r="AK49" s="33">
        <f>AD35+AD36+AD37+AD38+AD39+AD40+AD41+AD42+AD43+AD44+AD45+AD46+AD47+AD48+AD49</f>
        <v>100</v>
      </c>
      <c r="AL49" s="30">
        <f>AE35+AE36+AE37+AE38+AE39+AE40+AE41+AE42+AE43+AE44+AE45+AE46+AE47+AE48+AE49</f>
        <v>100</v>
      </c>
      <c r="AM49" s="33">
        <f>AF35+AF36+AF37+AF38+AF39+AF40+AF41+AF42+AF43+AF44+AF45+AF46+AF47+AF48+AF49</f>
        <v>98.507462686567152</v>
      </c>
      <c r="AN49" s="33">
        <f>AG35+AG36+AG37+AG38+AG39+AG40+AG41+AG42+AG43+AG44+AG45+AG46+AG47+AG48+AG49</f>
        <v>99.999999999999986</v>
      </c>
      <c r="AO49" s="30">
        <f>AH35+AH36+AH37+AH38+AH39+AH40+AH41+AH42+AH43+AH44+AH45+AH46+AH47+AH48+AH49</f>
        <v>95.3125</v>
      </c>
      <c r="AR49" s="10"/>
      <c r="AS49" s="10"/>
      <c r="AT49" s="10"/>
      <c r="AU49" s="10"/>
      <c r="AV49" s="10"/>
      <c r="AW49" s="10"/>
      <c r="AX49" s="10"/>
    </row>
    <row r="50" spans="1:52" s="1" customFormat="1" x14ac:dyDescent="0.25">
      <c r="V50" s="1">
        <v>512</v>
      </c>
      <c r="W50" s="3">
        <f>R35</f>
        <v>0</v>
      </c>
      <c r="X50" s="1">
        <f>R36</f>
        <v>0</v>
      </c>
      <c r="Y50" s="3">
        <f>R37</f>
        <v>1</v>
      </c>
      <c r="Z50" s="3">
        <f>R38</f>
        <v>0</v>
      </c>
      <c r="AA50" s="1">
        <f>R39</f>
        <v>3</v>
      </c>
      <c r="AC50" s="1">
        <v>512</v>
      </c>
      <c r="AD50" s="33">
        <f>PRODUCT(W50*100*1/W51)</f>
        <v>0</v>
      </c>
      <c r="AE50" s="30">
        <f>PRODUCT(X50*100*1/X51)</f>
        <v>0</v>
      </c>
      <c r="AF50" s="33">
        <f>PRODUCT(Y50*100*1/Y51)</f>
        <v>1.4925373134328359</v>
      </c>
      <c r="AG50" s="33">
        <f>PRODUCT(Z50*100*1/Z51)</f>
        <v>0</v>
      </c>
      <c r="AH50" s="30">
        <f>PRODUCT(AA50*100*1/AA51)</f>
        <v>4.6875</v>
      </c>
      <c r="AJ50" s="1">
        <v>512</v>
      </c>
      <c r="AK50" s="33">
        <f>AD35+AD36+AD37+AD38+AD39+AD40+AD41+AD42+AD43+AD44+AD45+AD46+AD47+AD48+AD49+AD50</f>
        <v>100</v>
      </c>
      <c r="AL50" s="30">
        <f>AE35+AE36+AE37+AE38+AE39+AE40+AE41+AE42+AE43+AE44+AE45+AE46+AE47+AE48+AE49+AE50</f>
        <v>100</v>
      </c>
      <c r="AM50" s="33">
        <f>AF35+AF36+AF37+AF38+AF39+AF40+AF41+AF42+AF43+AF44+AF45+AF46+AF47+AF48+AF49+AF50</f>
        <v>99.999999999999986</v>
      </c>
      <c r="AN50" s="33">
        <f>AG35+AG36+AG37+AG38+AG39+AG40+AG41+AG42+AG43+AG44+AG45+AG46+AG47+AG48+AG49+AG50</f>
        <v>99.999999999999986</v>
      </c>
      <c r="AO50" s="30">
        <f>AH35+AH36+AH37+AH38+AH39+AH40+AH41+AH42+AH43+AH44+AH45+AH46+AH47+AH48+AH49+AH50</f>
        <v>100</v>
      </c>
      <c r="AR50" s="10"/>
      <c r="AS50" s="10"/>
      <c r="AT50" s="10"/>
      <c r="AU50" s="10"/>
      <c r="AV50" s="10"/>
      <c r="AW50" s="10"/>
      <c r="AX50" s="10"/>
    </row>
    <row r="51" spans="1:52" s="1" customFormat="1" x14ac:dyDescent="0.25">
      <c r="V51" s="1" t="s">
        <v>1</v>
      </c>
      <c r="W51" s="1">
        <f>S35</f>
        <v>64</v>
      </c>
      <c r="X51" s="1">
        <f>S36</f>
        <v>64</v>
      </c>
      <c r="Y51" s="1">
        <f>S37</f>
        <v>67</v>
      </c>
      <c r="Z51" s="1">
        <f>S38</f>
        <v>67</v>
      </c>
      <c r="AA51" s="1">
        <f>S39</f>
        <v>64</v>
      </c>
      <c r="AC51" s="1" t="s">
        <v>1</v>
      </c>
      <c r="AD51" s="30">
        <f>SUM(AD35:AD50)</f>
        <v>100</v>
      </c>
      <c r="AE51" s="30">
        <f>SUM(AE35:AE50)</f>
        <v>100</v>
      </c>
      <c r="AF51" s="30">
        <f>SUM(AF35:AF50)</f>
        <v>99.999999999999986</v>
      </c>
      <c r="AG51" s="30">
        <f>SUM(AG35:AG50)</f>
        <v>99.999999999999986</v>
      </c>
      <c r="AH51" s="30">
        <f>SUM(AH35:AH50)</f>
        <v>100</v>
      </c>
      <c r="AK51" s="30"/>
      <c r="AL51" s="30"/>
      <c r="AM51" s="30"/>
      <c r="AN51" s="30"/>
      <c r="AO51" s="30"/>
      <c r="AP51" s="30"/>
      <c r="AS51" s="10"/>
      <c r="AT51" s="10"/>
      <c r="AU51" s="10"/>
      <c r="AV51" s="10"/>
      <c r="AW51" s="10"/>
      <c r="AX51" s="10"/>
      <c r="AY51" s="10"/>
    </row>
    <row r="52" spans="1:52" s="1" customFormat="1" x14ac:dyDescent="0.25">
      <c r="AD52" s="30"/>
      <c r="AE52" s="30"/>
      <c r="AF52" s="30"/>
      <c r="AG52" s="30"/>
      <c r="AH52" s="30"/>
      <c r="AI52" s="30"/>
      <c r="AK52" s="30"/>
      <c r="AL52" s="30"/>
      <c r="AM52" s="30"/>
      <c r="AN52" s="30"/>
      <c r="AO52" s="30"/>
      <c r="AP52" s="30"/>
      <c r="AQ52" s="30"/>
      <c r="AS52" s="10"/>
      <c r="AT52" s="10"/>
      <c r="AU52" s="10"/>
      <c r="AV52" s="10"/>
      <c r="AW52" s="10"/>
      <c r="AX52" s="10"/>
      <c r="AY52" s="10"/>
      <c r="AZ52" s="10"/>
    </row>
    <row r="53" spans="1:52" s="1" customFormat="1" x14ac:dyDescent="0.25">
      <c r="AD53" s="30"/>
      <c r="AE53" s="30"/>
      <c r="AF53" s="30"/>
      <c r="AG53" s="30"/>
      <c r="AH53" s="30"/>
      <c r="AI53" s="30"/>
      <c r="AK53" s="30"/>
      <c r="AL53" s="30"/>
      <c r="AM53" s="30"/>
      <c r="AN53" s="30"/>
      <c r="AO53" s="30"/>
      <c r="AP53" s="30"/>
      <c r="AQ53" s="30"/>
      <c r="AS53" s="10"/>
      <c r="AT53" s="10"/>
      <c r="AU53" s="10"/>
      <c r="AV53" s="10"/>
      <c r="AW53" s="10"/>
      <c r="AX53" s="10"/>
      <c r="AY53" s="10"/>
      <c r="AZ53" s="10"/>
    </row>
    <row r="54" spans="1:52" s="1" customFormat="1" x14ac:dyDescent="0.25">
      <c r="AD54" s="30"/>
      <c r="AE54" s="30"/>
      <c r="AF54" s="30"/>
      <c r="AG54" s="30"/>
      <c r="AH54" s="30"/>
      <c r="AI54" s="30"/>
      <c r="AK54" s="30"/>
      <c r="AL54" s="30"/>
      <c r="AM54" s="30"/>
      <c r="AN54" s="30"/>
      <c r="AO54" s="30"/>
      <c r="AP54" s="30"/>
      <c r="AQ54" s="30"/>
      <c r="AS54" s="10"/>
      <c r="AT54" s="10"/>
      <c r="AU54" s="10"/>
      <c r="AV54" s="10"/>
      <c r="AW54" s="10"/>
      <c r="AX54" s="10"/>
      <c r="AY54" s="10"/>
      <c r="AZ54" s="10"/>
    </row>
    <row r="55" spans="1:52" s="1" customFormat="1" x14ac:dyDescent="0.25">
      <c r="AD55" s="30"/>
      <c r="AE55" s="30"/>
      <c r="AF55" s="30"/>
      <c r="AG55" s="30"/>
      <c r="AH55" s="30"/>
      <c r="AI55" s="30"/>
      <c r="AK55" s="30"/>
      <c r="AL55" s="30"/>
      <c r="AM55" s="30"/>
      <c r="AN55" s="30"/>
      <c r="AO55" s="30"/>
      <c r="AP55" s="30"/>
      <c r="AQ55" s="30"/>
      <c r="AS55" s="10"/>
      <c r="AT55" s="10"/>
      <c r="AU55" s="10"/>
      <c r="AV55" s="10"/>
      <c r="AW55" s="10"/>
      <c r="AX55" s="10"/>
      <c r="AY55" s="10"/>
      <c r="AZ55" s="10"/>
    </row>
    <row r="56" spans="1:52" s="1" customFormat="1" x14ac:dyDescent="0.25">
      <c r="AD56" s="30"/>
      <c r="AE56" s="30"/>
      <c r="AF56" s="30"/>
      <c r="AG56" s="30"/>
      <c r="AH56" s="30"/>
      <c r="AI56" s="30"/>
      <c r="AK56" s="30"/>
      <c r="AL56" s="30"/>
      <c r="AM56" s="30"/>
      <c r="AN56" s="30"/>
      <c r="AO56" s="30"/>
      <c r="AP56" s="30"/>
      <c r="AQ56" s="30"/>
      <c r="AS56" s="10"/>
      <c r="AT56" s="10"/>
      <c r="AU56" s="10"/>
      <c r="AV56" s="10"/>
      <c r="AW56" s="10"/>
      <c r="AX56" s="10"/>
      <c r="AY56" s="10"/>
      <c r="AZ56" s="10"/>
    </row>
    <row r="57" spans="1:52" s="1" customFormat="1" x14ac:dyDescent="0.25">
      <c r="AD57" s="30"/>
      <c r="AE57" s="30"/>
      <c r="AF57" s="30"/>
      <c r="AG57" s="30"/>
      <c r="AH57" s="30"/>
      <c r="AI57" s="30"/>
      <c r="AK57" s="30"/>
      <c r="AL57" s="30"/>
      <c r="AM57" s="30"/>
      <c r="AN57" s="30"/>
      <c r="AO57" s="30"/>
      <c r="AP57" s="30"/>
      <c r="AQ57" s="30"/>
      <c r="AS57" s="10"/>
      <c r="AT57" s="10"/>
      <c r="AU57" s="10"/>
      <c r="AV57" s="10"/>
      <c r="AW57" s="10"/>
      <c r="AX57" s="10"/>
      <c r="AY57" s="10"/>
      <c r="AZ57" s="10"/>
    </row>
    <row r="58" spans="1:52" s="1" customFormat="1" x14ac:dyDescent="0.25">
      <c r="AD58" s="30"/>
      <c r="AE58" s="30"/>
      <c r="AF58" s="30"/>
      <c r="AG58" s="30"/>
      <c r="AH58" s="30"/>
      <c r="AI58" s="30"/>
      <c r="AK58" s="30"/>
      <c r="AL58" s="30"/>
      <c r="AM58" s="30"/>
      <c r="AN58" s="30"/>
      <c r="AO58" s="30"/>
      <c r="AP58" s="30"/>
      <c r="AQ58" s="30"/>
      <c r="AS58" s="10"/>
      <c r="AT58" s="10"/>
      <c r="AU58" s="10"/>
      <c r="AV58" s="10"/>
      <c r="AW58" s="10"/>
      <c r="AX58" s="10"/>
      <c r="AY58" s="10"/>
      <c r="AZ58" s="10"/>
    </row>
    <row r="59" spans="1:52" s="1" customFormat="1" x14ac:dyDescent="0.25">
      <c r="AD59" s="30"/>
      <c r="AE59" s="30"/>
      <c r="AF59" s="30"/>
      <c r="AG59" s="30"/>
      <c r="AH59" s="30"/>
      <c r="AI59" s="30"/>
      <c r="AK59" s="30"/>
      <c r="AL59" s="30"/>
      <c r="AM59" s="30"/>
      <c r="AN59" s="30"/>
      <c r="AO59" s="30"/>
      <c r="AP59" s="30"/>
      <c r="AQ59" s="30"/>
      <c r="AS59" s="10"/>
      <c r="AT59" s="10"/>
      <c r="AU59" s="10"/>
      <c r="AV59" s="10"/>
      <c r="AW59" s="10"/>
      <c r="AX59" s="10"/>
      <c r="AY59" s="10"/>
      <c r="AZ59" s="10"/>
    </row>
    <row r="60" spans="1:52" s="1" customFormat="1" x14ac:dyDescent="0.25">
      <c r="AD60" s="30"/>
      <c r="AE60" s="30"/>
      <c r="AF60" s="30"/>
      <c r="AG60" s="30"/>
      <c r="AH60" s="30"/>
      <c r="AI60" s="30"/>
      <c r="AK60" s="30"/>
      <c r="AL60" s="30"/>
      <c r="AM60" s="30"/>
      <c r="AN60" s="30"/>
      <c r="AO60" s="30"/>
      <c r="AP60" s="30"/>
      <c r="AQ60" s="30"/>
      <c r="AS60" s="10"/>
      <c r="AT60" s="10"/>
      <c r="AU60" s="10"/>
      <c r="AV60" s="10"/>
      <c r="AW60" s="10"/>
      <c r="AX60" s="10"/>
      <c r="AY60" s="10"/>
      <c r="AZ60" s="10"/>
    </row>
    <row r="61" spans="1:52" s="1" customFormat="1" x14ac:dyDescent="0.25">
      <c r="AD61" s="30"/>
      <c r="AE61" s="30"/>
      <c r="AF61" s="30"/>
      <c r="AG61" s="30"/>
      <c r="AH61" s="30"/>
      <c r="AI61" s="30"/>
      <c r="AK61" s="30"/>
      <c r="AL61" s="30"/>
      <c r="AM61" s="30"/>
      <c r="AN61" s="30"/>
      <c r="AO61" s="30"/>
      <c r="AP61" s="30"/>
      <c r="AQ61" s="30"/>
      <c r="AS61" s="10"/>
      <c r="AT61" s="10"/>
      <c r="AU61" s="10"/>
      <c r="AV61" s="10"/>
      <c r="AW61" s="10"/>
      <c r="AX61" s="10"/>
      <c r="AY61" s="10"/>
      <c r="AZ61" s="10"/>
    </row>
    <row r="62" spans="1:52" s="1" customFormat="1" x14ac:dyDescent="0.25">
      <c r="A62" s="1" t="s">
        <v>158</v>
      </c>
      <c r="W62" s="1" t="str">
        <f>A62</f>
        <v xml:space="preserve">Streptococcus intermedius  </v>
      </c>
      <c r="AD62" s="30" t="str">
        <f>A62</f>
        <v xml:space="preserve">Streptococcus intermedius  </v>
      </c>
      <c r="AE62" s="30"/>
      <c r="AF62" s="30"/>
      <c r="AG62" s="30"/>
      <c r="AH62" s="30"/>
      <c r="AI62" s="30"/>
      <c r="AK62" s="30" t="str">
        <f>A62</f>
        <v xml:space="preserve">Streptococcus intermedius  </v>
      </c>
      <c r="AL62" s="30"/>
      <c r="AM62" s="30"/>
      <c r="AN62" s="30"/>
      <c r="AO62" s="30"/>
      <c r="AP62" s="30"/>
      <c r="AQ62" s="30"/>
      <c r="AS62" s="10"/>
      <c r="AT62" s="10"/>
      <c r="AU62" s="10"/>
      <c r="AV62" s="10"/>
      <c r="AW62" s="10"/>
      <c r="AX62" s="10"/>
      <c r="AY62" s="10"/>
      <c r="AZ62" s="10"/>
    </row>
    <row r="63" spans="1:52" s="1" customFormat="1" ht="18.75" x14ac:dyDescent="0.25">
      <c r="B63" s="1" t="s">
        <v>0</v>
      </c>
      <c r="C63" s="1">
        <v>1.5625E-2</v>
      </c>
      <c r="D63" s="1">
        <v>3.125E-2</v>
      </c>
      <c r="E63" s="1">
        <v>6.25E-2</v>
      </c>
      <c r="F63" s="1">
        <v>0.125</v>
      </c>
      <c r="G63" s="1">
        <v>0.25</v>
      </c>
      <c r="H63" s="1">
        <v>0.5</v>
      </c>
      <c r="I63" s="1">
        <v>1</v>
      </c>
      <c r="J63" s="1">
        <v>2</v>
      </c>
      <c r="K63" s="1">
        <v>4</v>
      </c>
      <c r="L63" s="1">
        <v>8</v>
      </c>
      <c r="M63" s="1">
        <v>16</v>
      </c>
      <c r="N63" s="1">
        <v>32</v>
      </c>
      <c r="O63" s="1">
        <v>64</v>
      </c>
      <c r="P63" s="1">
        <v>128</v>
      </c>
      <c r="Q63" s="1">
        <v>256</v>
      </c>
      <c r="R63" s="1">
        <v>512</v>
      </c>
      <c r="S63" s="1" t="s">
        <v>1</v>
      </c>
      <c r="V63" s="1" t="s">
        <v>0</v>
      </c>
      <c r="W63" s="1" t="str">
        <f>B64</f>
        <v>Cefuroxim</v>
      </c>
      <c r="X63" s="1" t="str">
        <f>B65</f>
        <v>Moxifloxacin</v>
      </c>
      <c r="Y63" s="1" t="str">
        <f>B66</f>
        <v>Clindamycin</v>
      </c>
      <c r="Z63" s="1" t="str">
        <f>B67</f>
        <v>Benzylpenicillin</v>
      </c>
      <c r="AA63" s="1" t="str">
        <f>B68</f>
        <v>Erythromycin</v>
      </c>
      <c r="AD63" s="30" t="str">
        <f>W63</f>
        <v>Cefuroxim</v>
      </c>
      <c r="AE63" s="30" t="str">
        <f>X63</f>
        <v>Moxifloxacin</v>
      </c>
      <c r="AF63" s="30" t="str">
        <f>Y63</f>
        <v>Clindamycin</v>
      </c>
      <c r="AG63" s="30" t="str">
        <f>Z63</f>
        <v>Benzylpenicillin</v>
      </c>
      <c r="AH63" s="30" t="str">
        <f>AA63</f>
        <v>Erythromycin</v>
      </c>
      <c r="AK63" s="30" t="str">
        <f>W63</f>
        <v>Cefuroxim</v>
      </c>
      <c r="AL63" s="30" t="str">
        <f>X63</f>
        <v>Moxifloxacin</v>
      </c>
      <c r="AM63" s="30" t="str">
        <f>Y63</f>
        <v>Clindamycin</v>
      </c>
      <c r="AN63" s="30" t="str">
        <f>Z63</f>
        <v>Benzylpenicillin</v>
      </c>
      <c r="AO63" s="30" t="str">
        <f>AA63</f>
        <v>Erythromycin</v>
      </c>
      <c r="AP63" s="30"/>
      <c r="AR63" s="39"/>
      <c r="AS63" s="24" t="s">
        <v>75</v>
      </c>
      <c r="AT63" s="24" t="s">
        <v>69</v>
      </c>
      <c r="AU63" s="24" t="s">
        <v>79</v>
      </c>
      <c r="AV63" s="24" t="s">
        <v>73</v>
      </c>
      <c r="AW63" s="24" t="s">
        <v>84</v>
      </c>
      <c r="AX63" s="10"/>
    </row>
    <row r="64" spans="1:52" s="1" customFormat="1" ht="18.75" x14ac:dyDescent="0.25">
      <c r="B64" s="1" t="s">
        <v>9</v>
      </c>
      <c r="C64" s="2">
        <v>0</v>
      </c>
      <c r="D64" s="2">
        <v>6</v>
      </c>
      <c r="E64" s="2">
        <v>9</v>
      </c>
      <c r="F64" s="2">
        <v>7</v>
      </c>
      <c r="G64" s="2">
        <v>1</v>
      </c>
      <c r="H64" s="2">
        <v>0</v>
      </c>
      <c r="I64" s="3">
        <v>0</v>
      </c>
      <c r="J64" s="3">
        <v>0</v>
      </c>
      <c r="K64" s="3">
        <v>0</v>
      </c>
      <c r="L64" s="3">
        <v>0</v>
      </c>
      <c r="M64" s="3">
        <v>0</v>
      </c>
      <c r="N64" s="3">
        <v>0</v>
      </c>
      <c r="O64" s="3">
        <v>0</v>
      </c>
      <c r="P64" s="3">
        <v>0</v>
      </c>
      <c r="Q64" s="3">
        <v>0</v>
      </c>
      <c r="R64" s="3">
        <v>0</v>
      </c>
      <c r="S64" s="1">
        <v>23</v>
      </c>
      <c r="V64" s="1">
        <v>1.5625E-2</v>
      </c>
      <c r="W64" s="2">
        <f>C64</f>
        <v>0</v>
      </c>
      <c r="X64" s="1">
        <f>C65</f>
        <v>0</v>
      </c>
      <c r="Y64" s="2">
        <f>C66</f>
        <v>0</v>
      </c>
      <c r="Z64" s="2">
        <f>C67</f>
        <v>0</v>
      </c>
      <c r="AA64" s="1">
        <f>C68</f>
        <v>0</v>
      </c>
      <c r="AC64" s="1">
        <v>1.5625E-2</v>
      </c>
      <c r="AD64" s="31">
        <f>PRODUCT(W64*100*1/W80)</f>
        <v>0</v>
      </c>
      <c r="AE64" s="30">
        <f>PRODUCT(X64*100*1/X80)</f>
        <v>0</v>
      </c>
      <c r="AF64" s="31">
        <f>PRODUCT(Y64*100*1/Y80)</f>
        <v>0</v>
      </c>
      <c r="AG64" s="31">
        <f>PRODUCT(Z64*100*1/Z80)</f>
        <v>0</v>
      </c>
      <c r="AH64" s="30">
        <f>PRODUCT(AA64*100*1/AA80)</f>
        <v>0</v>
      </c>
      <c r="AJ64" s="1">
        <v>1.5625E-2</v>
      </c>
      <c r="AK64" s="31">
        <f>AD64</f>
        <v>0</v>
      </c>
      <c r="AL64" s="30">
        <f>AE64</f>
        <v>0</v>
      </c>
      <c r="AM64" s="31">
        <f>AF64</f>
        <v>0</v>
      </c>
      <c r="AN64" s="31">
        <f>AG64</f>
        <v>0</v>
      </c>
      <c r="AO64" s="30">
        <f>AH64</f>
        <v>0</v>
      </c>
      <c r="AR64" s="25" t="s">
        <v>49</v>
      </c>
      <c r="AS64" s="26">
        <f>W80</f>
        <v>23</v>
      </c>
      <c r="AT64" s="26">
        <f>X80</f>
        <v>24</v>
      </c>
      <c r="AU64" s="26">
        <f>Y80</f>
        <v>26</v>
      </c>
      <c r="AV64" s="26">
        <f>Z80</f>
        <v>26</v>
      </c>
      <c r="AW64" s="26">
        <f>AA80</f>
        <v>23</v>
      </c>
      <c r="AX64" s="10"/>
    </row>
    <row r="65" spans="2:51" s="1" customFormat="1" ht="18.75" x14ac:dyDescent="0.25">
      <c r="B65" s="1" t="s">
        <v>20</v>
      </c>
      <c r="C65" s="1">
        <v>0</v>
      </c>
      <c r="D65" s="1">
        <v>2</v>
      </c>
      <c r="E65" s="1">
        <v>4</v>
      </c>
      <c r="F65" s="1">
        <v>12</v>
      </c>
      <c r="G65" s="1">
        <v>5</v>
      </c>
      <c r="H65" s="1">
        <v>1</v>
      </c>
      <c r="I65" s="1">
        <v>0</v>
      </c>
      <c r="J65" s="1">
        <v>0</v>
      </c>
      <c r="K65" s="1">
        <v>0</v>
      </c>
      <c r="L65" s="1">
        <v>0</v>
      </c>
      <c r="M65" s="1">
        <v>0</v>
      </c>
      <c r="N65" s="1">
        <v>0</v>
      </c>
      <c r="O65" s="1">
        <v>0</v>
      </c>
      <c r="P65" s="1">
        <v>0</v>
      </c>
      <c r="Q65" s="1">
        <v>0</v>
      </c>
      <c r="R65" s="1">
        <v>0</v>
      </c>
      <c r="S65" s="1">
        <v>24</v>
      </c>
      <c r="V65" s="1">
        <v>3.125E-2</v>
      </c>
      <c r="W65" s="2">
        <f>D64</f>
        <v>6</v>
      </c>
      <c r="X65" s="1">
        <f>D65</f>
        <v>2</v>
      </c>
      <c r="Y65" s="2">
        <f>D66</f>
        <v>1</v>
      </c>
      <c r="Z65" s="2">
        <f>D67</f>
        <v>23</v>
      </c>
      <c r="AA65" s="1">
        <f>D68</f>
        <v>3</v>
      </c>
      <c r="AC65" s="1">
        <v>3.125E-2</v>
      </c>
      <c r="AD65" s="31">
        <f>PRODUCT(W65*100*1/W80)</f>
        <v>26.086956521739129</v>
      </c>
      <c r="AE65" s="30">
        <f>PRODUCT(X65*100*1/X80)</f>
        <v>8.3333333333333339</v>
      </c>
      <c r="AF65" s="31">
        <f>PRODUCT(Y65*100*1/Y80)</f>
        <v>3.8461538461538463</v>
      </c>
      <c r="AG65" s="31">
        <f>PRODUCT(Z65*100*1/Z80)</f>
        <v>88.461538461538467</v>
      </c>
      <c r="AH65" s="30">
        <f>PRODUCT(AA65*100*1/AA80)</f>
        <v>13.043478260869565</v>
      </c>
      <c r="AJ65" s="1">
        <v>3.125E-2</v>
      </c>
      <c r="AK65" s="31">
        <f>AD64+AD65</f>
        <v>26.086956521739129</v>
      </c>
      <c r="AL65" s="30">
        <f>AE64+AE65</f>
        <v>8.3333333333333339</v>
      </c>
      <c r="AM65" s="31">
        <f>AF64+AF65</f>
        <v>3.8461538461538463</v>
      </c>
      <c r="AN65" s="31">
        <f>AG64+AG65</f>
        <v>88.461538461538467</v>
      </c>
      <c r="AO65" s="30">
        <f>AH64+AH65</f>
        <v>13.043478260869565</v>
      </c>
      <c r="AR65" s="25" t="s">
        <v>50</v>
      </c>
      <c r="AS65" s="18">
        <f>AK69</f>
        <v>100</v>
      </c>
      <c r="AT65" s="18"/>
      <c r="AU65" s="18">
        <f>AM69</f>
        <v>96.153846153846146</v>
      </c>
      <c r="AV65" s="18">
        <f>AN68</f>
        <v>100</v>
      </c>
      <c r="AW65" s="18"/>
      <c r="AX65" s="10"/>
    </row>
    <row r="66" spans="2:51" s="1" customFormat="1" ht="18.75" x14ac:dyDescent="0.25">
      <c r="B66" s="1" t="s">
        <v>24</v>
      </c>
      <c r="C66" s="2">
        <v>0</v>
      </c>
      <c r="D66" s="2">
        <v>1</v>
      </c>
      <c r="E66" s="2">
        <v>5</v>
      </c>
      <c r="F66" s="2">
        <v>14</v>
      </c>
      <c r="G66" s="2">
        <v>4</v>
      </c>
      <c r="H66" s="2">
        <v>1</v>
      </c>
      <c r="I66" s="3">
        <v>0</v>
      </c>
      <c r="J66" s="3">
        <v>0</v>
      </c>
      <c r="K66" s="3">
        <v>1</v>
      </c>
      <c r="L66" s="3">
        <v>0</v>
      </c>
      <c r="M66" s="3">
        <v>0</v>
      </c>
      <c r="N66" s="3">
        <v>0</v>
      </c>
      <c r="O66" s="3">
        <v>0</v>
      </c>
      <c r="P66" s="3">
        <v>0</v>
      </c>
      <c r="Q66" s="3">
        <v>0</v>
      </c>
      <c r="R66" s="3">
        <v>0</v>
      </c>
      <c r="S66" s="1">
        <v>26</v>
      </c>
      <c r="V66" s="1">
        <v>6.25E-2</v>
      </c>
      <c r="W66" s="2">
        <f>E64</f>
        <v>9</v>
      </c>
      <c r="X66" s="1">
        <f>E65</f>
        <v>4</v>
      </c>
      <c r="Y66" s="2">
        <f>E66</f>
        <v>5</v>
      </c>
      <c r="Z66" s="2">
        <f>E67</f>
        <v>3</v>
      </c>
      <c r="AA66" s="1">
        <f>E68</f>
        <v>6</v>
      </c>
      <c r="AC66" s="1">
        <v>6.25E-2</v>
      </c>
      <c r="AD66" s="31">
        <f>PRODUCT(W66*100*1/W80)</f>
        <v>39.130434782608695</v>
      </c>
      <c r="AE66" s="30">
        <f>PRODUCT(X66*100*1/X80)</f>
        <v>16.666666666666668</v>
      </c>
      <c r="AF66" s="31">
        <f>PRODUCT(Y66*100*1/Y80)</f>
        <v>19.23076923076923</v>
      </c>
      <c r="AG66" s="31">
        <f>PRODUCT(Z66*100*1/Z80)</f>
        <v>11.538461538461538</v>
      </c>
      <c r="AH66" s="30">
        <f>PRODUCT(AA66*100*1/AA80)</f>
        <v>26.086956521739129</v>
      </c>
      <c r="AJ66" s="1">
        <v>6.25E-2</v>
      </c>
      <c r="AK66" s="31">
        <f>AD64+AD65+AD66</f>
        <v>65.217391304347828</v>
      </c>
      <c r="AL66" s="30">
        <f>AE64+AE65+AE66</f>
        <v>25</v>
      </c>
      <c r="AM66" s="31">
        <f>AF64+AF65+AF66</f>
        <v>23.076923076923077</v>
      </c>
      <c r="AN66" s="31">
        <f>AG64+AG65+AG66</f>
        <v>100</v>
      </c>
      <c r="AO66" s="30">
        <f>AH64+AH65+AH66</f>
        <v>39.130434782608695</v>
      </c>
      <c r="AR66" s="25" t="s">
        <v>51</v>
      </c>
      <c r="AS66" s="18"/>
      <c r="AT66" s="18"/>
      <c r="AU66" s="18"/>
      <c r="AV66" s="18">
        <f>AN71-AN68</f>
        <v>0</v>
      </c>
      <c r="AW66" s="18"/>
      <c r="AX66" s="10"/>
    </row>
    <row r="67" spans="2:51" s="1" customFormat="1" ht="18.75" x14ac:dyDescent="0.25">
      <c r="B67" s="1" t="s">
        <v>26</v>
      </c>
      <c r="C67" s="2">
        <v>0</v>
      </c>
      <c r="D67" s="2">
        <v>23</v>
      </c>
      <c r="E67" s="2">
        <v>3</v>
      </c>
      <c r="F67" s="2">
        <v>0</v>
      </c>
      <c r="G67" s="2">
        <v>0</v>
      </c>
      <c r="H67" s="4">
        <v>0</v>
      </c>
      <c r="I67" s="4">
        <v>0</v>
      </c>
      <c r="J67" s="4">
        <v>0</v>
      </c>
      <c r="K67" s="3">
        <v>0</v>
      </c>
      <c r="L67" s="3">
        <v>0</v>
      </c>
      <c r="M67" s="3">
        <v>0</v>
      </c>
      <c r="N67" s="3">
        <v>0</v>
      </c>
      <c r="O67" s="3">
        <v>0</v>
      </c>
      <c r="P67" s="3">
        <v>0</v>
      </c>
      <c r="Q67" s="3">
        <v>0</v>
      </c>
      <c r="R67" s="3">
        <v>0</v>
      </c>
      <c r="S67" s="1">
        <v>26</v>
      </c>
      <c r="V67" s="1">
        <v>0.125</v>
      </c>
      <c r="W67" s="2">
        <f>F64</f>
        <v>7</v>
      </c>
      <c r="X67" s="1">
        <f>F65</f>
        <v>12</v>
      </c>
      <c r="Y67" s="2">
        <f>F66</f>
        <v>14</v>
      </c>
      <c r="Z67" s="2">
        <f>F67</f>
        <v>0</v>
      </c>
      <c r="AA67" s="1">
        <f>F68</f>
        <v>10</v>
      </c>
      <c r="AC67" s="1">
        <v>0.125</v>
      </c>
      <c r="AD67" s="31">
        <f>PRODUCT(W67*100*1/W80)</f>
        <v>30.434782608695652</v>
      </c>
      <c r="AE67" s="30">
        <f>PRODUCT(X67*100*1/X80)</f>
        <v>50</v>
      </c>
      <c r="AF67" s="31">
        <f>PRODUCT(Y67*100*1/Y80)</f>
        <v>53.846153846153847</v>
      </c>
      <c r="AG67" s="31">
        <f>PRODUCT(Z67*100*1/Z80)</f>
        <v>0</v>
      </c>
      <c r="AH67" s="30">
        <f>PRODUCT(AA67*100*1/AA80)</f>
        <v>43.478260869565219</v>
      </c>
      <c r="AJ67" s="1">
        <v>0.125</v>
      </c>
      <c r="AK67" s="31">
        <f>AD64+AD65+AD66+AD67</f>
        <v>95.652173913043484</v>
      </c>
      <c r="AL67" s="30">
        <f>AE64+AE65+AE66+AE67</f>
        <v>75</v>
      </c>
      <c r="AM67" s="31">
        <f>AF64+AF65+AF66+AF67</f>
        <v>76.92307692307692</v>
      </c>
      <c r="AN67" s="31">
        <f>AG64+AG65+AG66+AG67</f>
        <v>100</v>
      </c>
      <c r="AO67" s="30">
        <f>AH64+AH65+AH66+AH67</f>
        <v>82.608695652173907</v>
      </c>
      <c r="AR67" s="25" t="s">
        <v>52</v>
      </c>
      <c r="AS67" s="18">
        <f>AK79-AK69</f>
        <v>0</v>
      </c>
      <c r="AT67" s="18"/>
      <c r="AU67" s="18">
        <f>AM79-AM69</f>
        <v>3.8461538461538396</v>
      </c>
      <c r="AV67" s="18">
        <f>AN79-AN71</f>
        <v>0</v>
      </c>
      <c r="AW67" s="18"/>
      <c r="AX67" s="10"/>
    </row>
    <row r="68" spans="2:51" s="1" customFormat="1" x14ac:dyDescent="0.25">
      <c r="B68" s="1" t="s">
        <v>45</v>
      </c>
      <c r="C68" s="1">
        <v>0</v>
      </c>
      <c r="D68" s="1">
        <v>3</v>
      </c>
      <c r="E68" s="1">
        <v>6</v>
      </c>
      <c r="F68" s="1">
        <v>10</v>
      </c>
      <c r="G68" s="1">
        <v>2</v>
      </c>
      <c r="H68" s="1">
        <v>0</v>
      </c>
      <c r="I68" s="1">
        <v>0</v>
      </c>
      <c r="J68" s="1">
        <v>0</v>
      </c>
      <c r="K68" s="1">
        <v>0</v>
      </c>
      <c r="L68" s="1">
        <v>1</v>
      </c>
      <c r="M68" s="1">
        <v>0</v>
      </c>
      <c r="N68" s="1">
        <v>0</v>
      </c>
      <c r="O68" s="1">
        <v>0</v>
      </c>
      <c r="P68" s="1">
        <v>0</v>
      </c>
      <c r="Q68" s="1">
        <v>0</v>
      </c>
      <c r="R68" s="1">
        <v>1</v>
      </c>
      <c r="S68" s="1">
        <v>23</v>
      </c>
      <c r="V68" s="1">
        <v>0.25</v>
      </c>
      <c r="W68" s="2">
        <f>G64</f>
        <v>1</v>
      </c>
      <c r="X68" s="1">
        <f>G65</f>
        <v>5</v>
      </c>
      <c r="Y68" s="2">
        <f>G66</f>
        <v>4</v>
      </c>
      <c r="Z68" s="2">
        <f>G67</f>
        <v>0</v>
      </c>
      <c r="AA68" s="1">
        <f>G68</f>
        <v>2</v>
      </c>
      <c r="AC68" s="1">
        <v>0.25</v>
      </c>
      <c r="AD68" s="31">
        <f>PRODUCT(W68*100*1/W80)</f>
        <v>4.3478260869565215</v>
      </c>
      <c r="AE68" s="30">
        <f>PRODUCT(X68*100*1/X80)</f>
        <v>20.833333333333332</v>
      </c>
      <c r="AF68" s="31">
        <f>PRODUCT(Y68*100*1/Y80)</f>
        <v>15.384615384615385</v>
      </c>
      <c r="AG68" s="31">
        <f>PRODUCT(Z68*100*1/Z80)</f>
        <v>0</v>
      </c>
      <c r="AH68" s="30">
        <f>PRODUCT(AA68*100*1/AA80)</f>
        <v>8.695652173913043</v>
      </c>
      <c r="AJ68" s="1">
        <v>0.25</v>
      </c>
      <c r="AK68" s="31">
        <f>AD64+AD65+AD66+AD67+AD68</f>
        <v>100</v>
      </c>
      <c r="AL68" s="30">
        <f>AE64+AE65+AE66+AE67+AE68</f>
        <v>95.833333333333329</v>
      </c>
      <c r="AM68" s="31">
        <f>AF64+AF65+AF66+AF67+AF68</f>
        <v>92.307692307692307</v>
      </c>
      <c r="AN68" s="31">
        <f>AG64+AG65+AG66+AG67+AG68</f>
        <v>100</v>
      </c>
      <c r="AO68" s="30">
        <f>AH64+AH65+AH66+AH67+AH68</f>
        <v>91.304347826086953</v>
      </c>
      <c r="AR68" s="10"/>
      <c r="AS68" s="10"/>
      <c r="AT68" s="10"/>
      <c r="AU68" s="10"/>
      <c r="AV68" s="10"/>
      <c r="AW68" s="10"/>
      <c r="AX68" s="10"/>
    </row>
    <row r="69" spans="2:51" s="1" customFormat="1" x14ac:dyDescent="0.25">
      <c r="V69" s="1">
        <v>0.5</v>
      </c>
      <c r="W69" s="2">
        <f>H64</f>
        <v>0</v>
      </c>
      <c r="X69" s="1">
        <f>H65</f>
        <v>1</v>
      </c>
      <c r="Y69" s="2">
        <f>H66</f>
        <v>1</v>
      </c>
      <c r="Z69" s="4">
        <f>H67</f>
        <v>0</v>
      </c>
      <c r="AA69" s="1">
        <f>H68</f>
        <v>0</v>
      </c>
      <c r="AC69" s="1">
        <v>0.5</v>
      </c>
      <c r="AD69" s="31">
        <f>PRODUCT(W69*100*1/W80)</f>
        <v>0</v>
      </c>
      <c r="AE69" s="30">
        <f>PRODUCT(X69*100*1/X80)</f>
        <v>4.166666666666667</v>
      </c>
      <c r="AF69" s="31">
        <f>PRODUCT(Y69*100*1/Y80)</f>
        <v>3.8461538461538463</v>
      </c>
      <c r="AG69" s="32">
        <f>PRODUCT(Z69*100*1/Z80)</f>
        <v>0</v>
      </c>
      <c r="AH69" s="30">
        <f>PRODUCT(AA69*100*1/AA80)</f>
        <v>0</v>
      </c>
      <c r="AJ69" s="1">
        <v>0.5</v>
      </c>
      <c r="AK69" s="31">
        <f>AD64+AD65+AD66+AD67+AD68+AD69</f>
        <v>100</v>
      </c>
      <c r="AL69" s="30">
        <f>AE64+AE65+AE66+AE67+AE68+AE69</f>
        <v>100</v>
      </c>
      <c r="AM69" s="31">
        <f>AF64+AF65+AF66+AF67+AF68+AF69</f>
        <v>96.153846153846146</v>
      </c>
      <c r="AN69" s="32">
        <f>AG64+AG65+AG66+AG67+AG68+AG69</f>
        <v>100</v>
      </c>
      <c r="AO69" s="30">
        <f>AH64+AH65+AH66+AH67+AH68+AH69</f>
        <v>91.304347826086953</v>
      </c>
      <c r="AR69" s="10"/>
      <c r="AS69" s="10"/>
      <c r="AT69" s="10"/>
      <c r="AU69" s="10"/>
      <c r="AV69" s="10"/>
      <c r="AW69" s="10"/>
      <c r="AX69" s="10"/>
    </row>
    <row r="70" spans="2:51" s="1" customFormat="1" x14ac:dyDescent="0.25">
      <c r="V70" s="1">
        <v>1</v>
      </c>
      <c r="W70" s="3">
        <f>I64</f>
        <v>0</v>
      </c>
      <c r="X70" s="1">
        <f>I65</f>
        <v>0</v>
      </c>
      <c r="Y70" s="3">
        <f>I66</f>
        <v>0</v>
      </c>
      <c r="Z70" s="4">
        <f>I67</f>
        <v>0</v>
      </c>
      <c r="AA70" s="1">
        <f>I68</f>
        <v>0</v>
      </c>
      <c r="AC70" s="1">
        <v>1</v>
      </c>
      <c r="AD70" s="33">
        <f>PRODUCT(W70*100*1/W80)</f>
        <v>0</v>
      </c>
      <c r="AE70" s="30">
        <f>PRODUCT(X70*100*1/X80)</f>
        <v>0</v>
      </c>
      <c r="AF70" s="33">
        <f>PRODUCT(Y70*100*1/Y80)</f>
        <v>0</v>
      </c>
      <c r="AG70" s="32">
        <f>PRODUCT(Z70*100*1/Z80)</f>
        <v>0</v>
      </c>
      <c r="AH70" s="30">
        <f>PRODUCT(AA70*100*1/AA80)</f>
        <v>0</v>
      </c>
      <c r="AJ70" s="1">
        <v>1</v>
      </c>
      <c r="AK70" s="33">
        <f>AD64+AD65+AD66+AD67+AD68+AD69+AD70</f>
        <v>100</v>
      </c>
      <c r="AL70" s="30">
        <f>AE64+AE65+AE66+AE67+AE68+AE69+AE70</f>
        <v>100</v>
      </c>
      <c r="AM70" s="33">
        <f>AF64+AF65+AF66+AF67+AF68+AF69+AF70</f>
        <v>96.153846153846146</v>
      </c>
      <c r="AN70" s="32">
        <f>AG64+AG65+AG66+AG67+AG68+AG69+AG70</f>
        <v>100</v>
      </c>
      <c r="AO70" s="30">
        <f>AH64+AH65+AH66+AH67+AH68+AH69+AH70</f>
        <v>91.304347826086953</v>
      </c>
      <c r="AR70" s="10"/>
      <c r="AS70" s="10" t="str">
        <f>A62</f>
        <v xml:space="preserve">Streptococcus intermedius  </v>
      </c>
      <c r="AT70" s="10"/>
      <c r="AU70" s="10"/>
      <c r="AV70" s="10"/>
      <c r="AW70" s="10"/>
      <c r="AX70" s="10"/>
    </row>
    <row r="71" spans="2:51" s="1" customFormat="1" x14ac:dyDescent="0.25">
      <c r="V71" s="1">
        <v>2</v>
      </c>
      <c r="W71" s="3">
        <f>J64</f>
        <v>0</v>
      </c>
      <c r="X71" s="1">
        <f>J65</f>
        <v>0</v>
      </c>
      <c r="Y71" s="3">
        <f>J66</f>
        <v>0</v>
      </c>
      <c r="Z71" s="4">
        <f>J67</f>
        <v>0</v>
      </c>
      <c r="AA71" s="1">
        <f>J68</f>
        <v>0</v>
      </c>
      <c r="AC71" s="1">
        <v>2</v>
      </c>
      <c r="AD71" s="33">
        <f>PRODUCT(W71*100*1/W80)</f>
        <v>0</v>
      </c>
      <c r="AE71" s="30">
        <f>PRODUCT(X71*100*1/X80)</f>
        <v>0</v>
      </c>
      <c r="AF71" s="33">
        <f>PRODUCT(Y71*100*1/Y80)</f>
        <v>0</v>
      </c>
      <c r="AG71" s="32">
        <f>PRODUCT(Z71*100*1/Z80)</f>
        <v>0</v>
      </c>
      <c r="AH71" s="30">
        <f>PRODUCT(AA71*100*1/AA80)</f>
        <v>0</v>
      </c>
      <c r="AJ71" s="1">
        <v>2</v>
      </c>
      <c r="AK71" s="33">
        <f>AD64+AD65+AD66+AD67+AD68+AD69+AD70+AD71</f>
        <v>100</v>
      </c>
      <c r="AL71" s="30">
        <f>AE64+AE65+AE66+AE67+AE68+AE69+AE70+AE71</f>
        <v>100</v>
      </c>
      <c r="AM71" s="33">
        <f>AF64+AF65+AF66+AF67+AF68+AF69+AF70+AF71</f>
        <v>96.153846153846146</v>
      </c>
      <c r="AN71" s="32">
        <f>AG64+AG65+AG66+AG67+AG68+AG69+AG70+AG71</f>
        <v>100</v>
      </c>
      <c r="AO71" s="30">
        <f>AH64+AH65+AH66+AH67+AH68+AH69+AH70+AH71</f>
        <v>91.304347826086953</v>
      </c>
      <c r="AR71" s="10"/>
      <c r="AS71" s="10"/>
      <c r="AT71" s="10"/>
      <c r="AU71" s="10"/>
      <c r="AV71" s="10"/>
      <c r="AW71" s="10"/>
      <c r="AX71" s="10"/>
    </row>
    <row r="72" spans="2:51" s="1" customFormat="1" x14ac:dyDescent="0.25">
      <c r="V72" s="1">
        <v>4</v>
      </c>
      <c r="W72" s="3">
        <f>K64</f>
        <v>0</v>
      </c>
      <c r="X72" s="1">
        <f>K65</f>
        <v>0</v>
      </c>
      <c r="Y72" s="3">
        <f>K66</f>
        <v>1</v>
      </c>
      <c r="Z72" s="3">
        <f>K67</f>
        <v>0</v>
      </c>
      <c r="AA72" s="1">
        <f>K68</f>
        <v>0</v>
      </c>
      <c r="AC72" s="1">
        <v>4</v>
      </c>
      <c r="AD72" s="33">
        <f>PRODUCT(W72*100*1/W80)</f>
        <v>0</v>
      </c>
      <c r="AE72" s="30">
        <f>PRODUCT(X72*100*1/X80)</f>
        <v>0</v>
      </c>
      <c r="AF72" s="33">
        <f>PRODUCT(Y72*100*1/Y80)</f>
        <v>3.8461538461538463</v>
      </c>
      <c r="AG72" s="33">
        <f>PRODUCT(Z72*100*1/Z80)</f>
        <v>0</v>
      </c>
      <c r="AH72" s="30">
        <f>PRODUCT(AA72*100*1/AA80)</f>
        <v>0</v>
      </c>
      <c r="AJ72" s="1">
        <v>4</v>
      </c>
      <c r="AK72" s="33">
        <f>AD64+AD65+AD66+AD67+AD68+AD69+AD70+AD71+AD72</f>
        <v>100</v>
      </c>
      <c r="AL72" s="30">
        <f>AE64+AE65+AE66+AE67+AE68+AE69+AE70+AE71+AE72</f>
        <v>100</v>
      </c>
      <c r="AM72" s="33">
        <f>AF64+AF65+AF66+AF67+AF68+AF69+AF70+AF71+AF72</f>
        <v>99.999999999999986</v>
      </c>
      <c r="AN72" s="33">
        <f>AG64+AG65+AG66+AG67+AG68+AG69+AG70+AG71+AG72</f>
        <v>100</v>
      </c>
      <c r="AO72" s="30">
        <f>AH64+AH65+AH66+AH67+AH68+AH69+AH70+AH71+AH72</f>
        <v>91.304347826086953</v>
      </c>
      <c r="AR72" s="10"/>
      <c r="AS72" s="10"/>
      <c r="AT72" s="10"/>
      <c r="AU72" s="10"/>
      <c r="AV72" s="10"/>
      <c r="AW72" s="10"/>
      <c r="AX72" s="10"/>
    </row>
    <row r="73" spans="2:51" s="1" customFormat="1" x14ac:dyDescent="0.25">
      <c r="V73" s="1">
        <v>8</v>
      </c>
      <c r="W73" s="3">
        <f>L64</f>
        <v>0</v>
      </c>
      <c r="X73" s="1">
        <f>L65</f>
        <v>0</v>
      </c>
      <c r="Y73" s="3">
        <f>L66</f>
        <v>0</v>
      </c>
      <c r="Z73" s="3">
        <f>L67</f>
        <v>0</v>
      </c>
      <c r="AA73" s="1">
        <f>L68</f>
        <v>1</v>
      </c>
      <c r="AC73" s="1">
        <v>8</v>
      </c>
      <c r="AD73" s="33">
        <f>PRODUCT(W73*100*1/W80)</f>
        <v>0</v>
      </c>
      <c r="AE73" s="30">
        <f>PRODUCT(X73*100*1/X80)</f>
        <v>0</v>
      </c>
      <c r="AF73" s="33">
        <f>PRODUCT(Y73*100*1/Y80)</f>
        <v>0</v>
      </c>
      <c r="AG73" s="33">
        <f>PRODUCT(Z73*100*1/Z80)</f>
        <v>0</v>
      </c>
      <c r="AH73" s="30">
        <f>PRODUCT(AA73*100*1/AA80)</f>
        <v>4.3478260869565215</v>
      </c>
      <c r="AJ73" s="1">
        <v>8</v>
      </c>
      <c r="AK73" s="33">
        <f>AD64+AD65+AD66+AD67+AD68+AD69+AD70+AD71+AD72+AD73</f>
        <v>100</v>
      </c>
      <c r="AL73" s="30">
        <f>AE64+AE65+AE66+AE67+AE68+AE69+AE70+AE71+AE72+AE73</f>
        <v>100</v>
      </c>
      <c r="AM73" s="33">
        <f>AF64+AF65+AF66+AF67+AF68+AF69+AF70+AF71+AF72+AF73</f>
        <v>99.999999999999986</v>
      </c>
      <c r="AN73" s="33">
        <f>AG64+AG65+AG66+AG67+AG68+AG69+AG70+AG71+AG72+AG73</f>
        <v>100</v>
      </c>
      <c r="AO73" s="30">
        <f>AH64+AH65+AH66+AH67+AH68+AH69+AH70+AH71+AH72+AH73</f>
        <v>95.65217391304347</v>
      </c>
      <c r="AR73" s="10"/>
      <c r="AS73" s="10"/>
      <c r="AT73" s="10"/>
      <c r="AU73" s="10"/>
      <c r="AV73" s="10"/>
      <c r="AW73" s="10"/>
      <c r="AX73" s="10"/>
    </row>
    <row r="74" spans="2:51" s="1" customFormat="1" x14ac:dyDescent="0.25">
      <c r="V74" s="1">
        <v>16</v>
      </c>
      <c r="W74" s="3">
        <f>M64</f>
        <v>0</v>
      </c>
      <c r="X74" s="1">
        <f>M65</f>
        <v>0</v>
      </c>
      <c r="Y74" s="3">
        <f>M66</f>
        <v>0</v>
      </c>
      <c r="Z74" s="3">
        <f>M67</f>
        <v>0</v>
      </c>
      <c r="AA74" s="1">
        <f>M68</f>
        <v>0</v>
      </c>
      <c r="AC74" s="1">
        <v>16</v>
      </c>
      <c r="AD74" s="33">
        <f>PRODUCT(W74*100*1/W80)</f>
        <v>0</v>
      </c>
      <c r="AE74" s="30">
        <f>PRODUCT(X74*100*1/X80)</f>
        <v>0</v>
      </c>
      <c r="AF74" s="33">
        <f>PRODUCT(Y74*100*1/Y80)</f>
        <v>0</v>
      </c>
      <c r="AG74" s="33">
        <f>PRODUCT(Z74*100*1/Z80)</f>
        <v>0</v>
      </c>
      <c r="AH74" s="30">
        <f>PRODUCT(AA74*100*1/AA80)</f>
        <v>0</v>
      </c>
      <c r="AJ74" s="1">
        <v>16</v>
      </c>
      <c r="AK74" s="33">
        <f>AD64+AD65+AD66+AD67+AD68+AD69+AD70+AD71+AD72+AD73+AD74</f>
        <v>100</v>
      </c>
      <c r="AL74" s="30">
        <f>AE64+AE65+AE66+AE67+AE68+AE69+AE70+AE71+AE72+AE73+AE74</f>
        <v>100</v>
      </c>
      <c r="AM74" s="33">
        <f>AF64+AF65+AF66+AF67+AF68+AF69+AF70+AF71+AF72+AF73+AF74</f>
        <v>99.999999999999986</v>
      </c>
      <c r="AN74" s="33">
        <f>AG64+AG65+AG66+AG67+AG68+AG69+AG70+AG71+AG72+AG73+AG74</f>
        <v>100</v>
      </c>
      <c r="AO74" s="30">
        <f>AH64+AH65+AH66+AH67+AH68+AH69+AH70+AH71+AH72+AH73+AH74</f>
        <v>95.65217391304347</v>
      </c>
      <c r="AR74" s="10"/>
      <c r="AS74" s="10"/>
      <c r="AT74" s="10"/>
      <c r="AU74" s="10"/>
      <c r="AV74" s="10"/>
      <c r="AW74" s="10"/>
      <c r="AX74" s="10"/>
    </row>
    <row r="75" spans="2:51" s="1" customFormat="1" x14ac:dyDescent="0.25">
      <c r="V75" s="1">
        <v>32</v>
      </c>
      <c r="W75" s="3">
        <f>N64</f>
        <v>0</v>
      </c>
      <c r="X75" s="1">
        <f>N65</f>
        <v>0</v>
      </c>
      <c r="Y75" s="3">
        <f>N66</f>
        <v>0</v>
      </c>
      <c r="Z75" s="3">
        <f>N67</f>
        <v>0</v>
      </c>
      <c r="AA75" s="1">
        <f>N68</f>
        <v>0</v>
      </c>
      <c r="AC75" s="1">
        <v>32</v>
      </c>
      <c r="AD75" s="33">
        <f>PRODUCT(W75*100*1/W80)</f>
        <v>0</v>
      </c>
      <c r="AE75" s="30">
        <f>PRODUCT(X75*100*1/X80)</f>
        <v>0</v>
      </c>
      <c r="AF75" s="33">
        <f>PRODUCT(Y75*100*1/Y80)</f>
        <v>0</v>
      </c>
      <c r="AG75" s="33">
        <f>PRODUCT(Z75*100*1/Z80)</f>
        <v>0</v>
      </c>
      <c r="AH75" s="30">
        <f>PRODUCT(AA75*100*1/AA80)</f>
        <v>0</v>
      </c>
      <c r="AJ75" s="1">
        <v>32</v>
      </c>
      <c r="AK75" s="33">
        <f>AD64+AD65+AD66+AD67+AD68+AD69+AD70+AD71+AD72+AD73+AD74+AD75</f>
        <v>100</v>
      </c>
      <c r="AL75" s="30">
        <f>AE64+AE65+AE66+AE67+AE68+AE69+AE70+AE71+AE72+AE73+AE74+AE75</f>
        <v>100</v>
      </c>
      <c r="AM75" s="33">
        <f>AF64+AF65+AF66+AF67+AF68+AF69+AF70+AF71+AF72+AF73+AF74+AF75</f>
        <v>99.999999999999986</v>
      </c>
      <c r="AN75" s="33">
        <f>AG64+AG65+AG66+AG67+AG68+AG69+AG70+AG71+AG72+AG73+AG74+AG75</f>
        <v>100</v>
      </c>
      <c r="AO75" s="30">
        <f>AH64+AH65+AH66+AH67+AH68+AH69+AH70+AH71+AH72+AH73+AH74+AH75</f>
        <v>95.65217391304347</v>
      </c>
      <c r="AR75" s="10"/>
      <c r="AS75" s="10"/>
      <c r="AT75" s="10"/>
      <c r="AU75" s="10"/>
      <c r="AV75" s="10"/>
      <c r="AW75" s="10"/>
      <c r="AX75" s="10"/>
    </row>
    <row r="76" spans="2:51" s="1" customFormat="1" x14ac:dyDescent="0.25">
      <c r="V76" s="1">
        <v>64</v>
      </c>
      <c r="W76" s="3">
        <f>O64</f>
        <v>0</v>
      </c>
      <c r="X76" s="1">
        <f>O65</f>
        <v>0</v>
      </c>
      <c r="Y76" s="3">
        <f>O66</f>
        <v>0</v>
      </c>
      <c r="Z76" s="3">
        <f>O67</f>
        <v>0</v>
      </c>
      <c r="AA76" s="1">
        <f>O68</f>
        <v>0</v>
      </c>
      <c r="AC76" s="1">
        <v>64</v>
      </c>
      <c r="AD76" s="33">
        <f>PRODUCT(W76*100*1/W80)</f>
        <v>0</v>
      </c>
      <c r="AE76" s="30">
        <f>PRODUCT(X76*100*1/X80)</f>
        <v>0</v>
      </c>
      <c r="AF76" s="33">
        <f>PRODUCT(Y76*100*1/Y80)</f>
        <v>0</v>
      </c>
      <c r="AG76" s="33">
        <f>PRODUCT(Z76*100*1/Z80)</f>
        <v>0</v>
      </c>
      <c r="AH76" s="30">
        <f>PRODUCT(AA76*100*1/AA80)</f>
        <v>0</v>
      </c>
      <c r="AJ76" s="1">
        <v>64</v>
      </c>
      <c r="AK76" s="33">
        <f>AD64+AD65+AD66+AD67+AD68+AD69+AD70+AD71+AD72+AD73+AD74+AD75+AD76</f>
        <v>100</v>
      </c>
      <c r="AL76" s="30">
        <f>AE64+AE65+AE66+AE67+AE68+AE69+AE70+AE71+AE72+AE73+AE74+AE75+AE76</f>
        <v>100</v>
      </c>
      <c r="AM76" s="33">
        <f>AF64+AF65+AF66+AF67+AF68+AF69+AF70+AF71+AF72+AF73+AF74+AF75+AF76</f>
        <v>99.999999999999986</v>
      </c>
      <c r="AN76" s="33">
        <f>AG64+AG65+AG66+AG67+AG68+AG69+AG70+AG71+AG72+AG73+AG74+AG75+AG76</f>
        <v>100</v>
      </c>
      <c r="AO76" s="30">
        <f>AH64+AH65+AH66+AH67+AH68+AH69+AH70+AH71+AH72+AH73+AH74+AH75+AH76</f>
        <v>95.65217391304347</v>
      </c>
      <c r="AR76" s="10"/>
      <c r="AS76" s="10"/>
      <c r="AT76" s="10"/>
      <c r="AU76" s="10"/>
      <c r="AV76" s="10"/>
      <c r="AW76" s="10"/>
      <c r="AX76" s="10"/>
    </row>
    <row r="77" spans="2:51" s="1" customFormat="1" x14ac:dyDescent="0.25">
      <c r="V77" s="1">
        <v>128</v>
      </c>
      <c r="W77" s="3">
        <f>P64</f>
        <v>0</v>
      </c>
      <c r="X77" s="1">
        <f>P65</f>
        <v>0</v>
      </c>
      <c r="Y77" s="3">
        <f>P66</f>
        <v>0</v>
      </c>
      <c r="Z77" s="3">
        <f>P67</f>
        <v>0</v>
      </c>
      <c r="AA77" s="1">
        <f>P68</f>
        <v>0</v>
      </c>
      <c r="AC77" s="1">
        <v>128</v>
      </c>
      <c r="AD77" s="33">
        <f>PRODUCT(W77*100*1/W80)</f>
        <v>0</v>
      </c>
      <c r="AE77" s="30">
        <f>PRODUCT(X77*100*1/X80)</f>
        <v>0</v>
      </c>
      <c r="AF77" s="33">
        <f>PRODUCT(Y77*100*1/Y80)</f>
        <v>0</v>
      </c>
      <c r="AG77" s="33">
        <f>PRODUCT(Z77*100*1/Z80)</f>
        <v>0</v>
      </c>
      <c r="AH77" s="30">
        <f>PRODUCT(AA77*100*1/AA80)</f>
        <v>0</v>
      </c>
      <c r="AJ77" s="1">
        <v>128</v>
      </c>
      <c r="AK77" s="33">
        <f>AD64+AD65+AD66+AD67+AD68+AD69+AD70+AD71+AD72+AD73+AD74+AD75+AD76+AD77</f>
        <v>100</v>
      </c>
      <c r="AL77" s="30">
        <f>AE64+AE65+AE66+AE67+AE68+AE69+AE70+AE71+AE72+AE73+AE74+AE75+AE76+AE77</f>
        <v>100</v>
      </c>
      <c r="AM77" s="33">
        <f>AF64+AF65+AF66+AF67+AF68+AF69+AF70+AF71+AF72+AF73+AF74+AF75+AF76+AF77</f>
        <v>99.999999999999986</v>
      </c>
      <c r="AN77" s="33">
        <f>AG64+AG65+AG66+AG67+AG68+AG69+AG70+AG71+AG72+AG73+AG74+AG75+AG76+AG77</f>
        <v>100</v>
      </c>
      <c r="AO77" s="30">
        <f>AH64+AH65+AH66+AH67+AH68+AH69+AH70+AH71+AH72+AH73+AH74+AH75+AH76+AH77</f>
        <v>95.65217391304347</v>
      </c>
      <c r="AR77" s="10"/>
      <c r="AS77" s="10"/>
      <c r="AT77" s="10"/>
      <c r="AU77" s="10"/>
      <c r="AV77" s="10"/>
      <c r="AW77" s="10"/>
      <c r="AX77" s="10"/>
    </row>
    <row r="78" spans="2:51" s="1" customFormat="1" x14ac:dyDescent="0.25">
      <c r="V78" s="1">
        <v>256</v>
      </c>
      <c r="W78" s="3">
        <f>Q64</f>
        <v>0</v>
      </c>
      <c r="X78" s="1">
        <f>Q65</f>
        <v>0</v>
      </c>
      <c r="Y78" s="3">
        <f>Q66</f>
        <v>0</v>
      </c>
      <c r="Z78" s="3">
        <f>Q67</f>
        <v>0</v>
      </c>
      <c r="AA78" s="1">
        <f>Q68</f>
        <v>0</v>
      </c>
      <c r="AC78" s="1">
        <v>256</v>
      </c>
      <c r="AD78" s="33">
        <f>PRODUCT(W78*100*1/W80)</f>
        <v>0</v>
      </c>
      <c r="AE78" s="30">
        <f>PRODUCT(X78*100*1/X80)</f>
        <v>0</v>
      </c>
      <c r="AF78" s="33">
        <f>PRODUCT(Y78*100*1/Y80)</f>
        <v>0</v>
      </c>
      <c r="AG78" s="33">
        <f>PRODUCT(Z78*100*1/Z80)</f>
        <v>0</v>
      </c>
      <c r="AH78" s="30">
        <f>PRODUCT(AA78*100*1/AA80)</f>
        <v>0</v>
      </c>
      <c r="AJ78" s="1">
        <v>256</v>
      </c>
      <c r="AK78" s="33">
        <f>AD64+AD65+AD66+AD67+AD68+AD69+AD70+AD71+AD72+AD73+AD74+AD75+AD76+AD77+AD78</f>
        <v>100</v>
      </c>
      <c r="AL78" s="30">
        <f>AE64+AE65+AE66+AE67+AE68+AE69+AE70+AE71+AE72+AE73+AE74+AE75+AE76+AE77+AE78</f>
        <v>100</v>
      </c>
      <c r="AM78" s="33">
        <f>AF64+AF65+AF66+AF67+AF68+AF69+AF70+AF71+AF72+AF73+AF74+AF75+AF76+AF77+AF78</f>
        <v>99.999999999999986</v>
      </c>
      <c r="AN78" s="33">
        <f>AG64+AG65+AG66+AG67+AG68+AG69+AG70+AG71+AG72+AG73+AG74+AG75+AG76+AG77+AG78</f>
        <v>100</v>
      </c>
      <c r="AO78" s="30">
        <f>AH64+AH65+AH66+AH67+AH68+AH69+AH70+AH71+AH72+AH73+AH74+AH75+AH76+AH77+AH78</f>
        <v>95.65217391304347</v>
      </c>
      <c r="AR78" s="10"/>
      <c r="AS78" s="10"/>
      <c r="AT78" s="10"/>
      <c r="AU78" s="10"/>
      <c r="AV78" s="10"/>
      <c r="AW78" s="10"/>
      <c r="AX78" s="10"/>
    </row>
    <row r="79" spans="2:51" s="1" customFormat="1" x14ac:dyDescent="0.25">
      <c r="V79" s="1">
        <v>512</v>
      </c>
      <c r="W79" s="3">
        <f>R64</f>
        <v>0</v>
      </c>
      <c r="X79" s="1">
        <f>R65</f>
        <v>0</v>
      </c>
      <c r="Y79" s="3">
        <f>R66</f>
        <v>0</v>
      </c>
      <c r="Z79" s="3">
        <f>R67</f>
        <v>0</v>
      </c>
      <c r="AA79" s="1">
        <f>R68</f>
        <v>1</v>
      </c>
      <c r="AC79" s="1">
        <v>512</v>
      </c>
      <c r="AD79" s="33">
        <f>PRODUCT(W79*100*1/W80)</f>
        <v>0</v>
      </c>
      <c r="AE79" s="30">
        <f>PRODUCT(X79*100*1/X80)</f>
        <v>0</v>
      </c>
      <c r="AF79" s="33">
        <f>PRODUCT(Y79*100*1/Y80)</f>
        <v>0</v>
      </c>
      <c r="AG79" s="33">
        <f>PRODUCT(Z79*100*1/Z80)</f>
        <v>0</v>
      </c>
      <c r="AH79" s="30">
        <f>PRODUCT(AA79*100*1/AA80)</f>
        <v>4.3478260869565215</v>
      </c>
      <c r="AJ79" s="1">
        <v>512</v>
      </c>
      <c r="AK79" s="33">
        <f>AD64+AD65+AD66+AD67+AD68+AD69+AD70+AD71+AD72+AD73+AD74+AD75+AD76+AD77+AD78+AD79</f>
        <v>100</v>
      </c>
      <c r="AL79" s="30">
        <f>AE64+AE65+AE66+AE67+AE68+AE69+AE70+AE71+AE72+AE73+AE74+AE75+AE76+AE77+AE78+AE79</f>
        <v>100</v>
      </c>
      <c r="AM79" s="33">
        <f>AF64+AF65+AF66+AF67+AF68+AF69+AF70+AF71+AF72+AF73+AF74+AF75+AF76+AF77+AF78+AF79</f>
        <v>99.999999999999986</v>
      </c>
      <c r="AN79" s="33">
        <f>AG64+AG65+AG66+AG67+AG68+AG69+AG70+AG71+AG72+AG73+AG74+AG75+AG76+AG77+AG78+AG79</f>
        <v>100</v>
      </c>
      <c r="AO79" s="30">
        <f>AH64+AH65+AH66+AH67+AH68+AH69+AH70+AH71+AH72+AH73+AH74+AH75+AH76+AH77+AH78+AH79</f>
        <v>99.999999999999986</v>
      </c>
      <c r="AR79" s="10"/>
      <c r="AS79" s="10"/>
      <c r="AT79" s="10"/>
      <c r="AU79" s="10"/>
      <c r="AV79" s="10"/>
      <c r="AW79" s="10"/>
      <c r="AX79" s="10"/>
    </row>
    <row r="80" spans="2:51" s="1" customFormat="1" x14ac:dyDescent="0.25">
      <c r="V80" s="1" t="s">
        <v>1</v>
      </c>
      <c r="W80" s="1">
        <f>S64</f>
        <v>23</v>
      </c>
      <c r="X80" s="1">
        <f>S65</f>
        <v>24</v>
      </c>
      <c r="Y80" s="1">
        <f>S66</f>
        <v>26</v>
      </c>
      <c r="Z80" s="1">
        <f>S67</f>
        <v>26</v>
      </c>
      <c r="AA80" s="1">
        <f>S68</f>
        <v>23</v>
      </c>
      <c r="AC80" s="1" t="s">
        <v>1</v>
      </c>
      <c r="AD80" s="30">
        <f>SUM(AD64:AD79)</f>
        <v>100</v>
      </c>
      <c r="AE80" s="30">
        <f>SUM(AE64:AE79)</f>
        <v>100</v>
      </c>
      <c r="AF80" s="30">
        <f>SUM(AF64:AF79)</f>
        <v>99.999999999999986</v>
      </c>
      <c r="AG80" s="30">
        <f>SUM(AG64:AG79)</f>
        <v>100</v>
      </c>
      <c r="AH80" s="30">
        <f>SUM(AH64:AH79)</f>
        <v>99.999999999999986</v>
      </c>
      <c r="AK80" s="30"/>
      <c r="AL80" s="30"/>
      <c r="AM80" s="30"/>
      <c r="AN80" s="30"/>
      <c r="AO80" s="30"/>
      <c r="AP80" s="30"/>
      <c r="AS80" s="10"/>
      <c r="AT80" s="10"/>
      <c r="AU80" s="10"/>
      <c r="AV80" s="10"/>
      <c r="AW80" s="10"/>
      <c r="AX80" s="10"/>
      <c r="AY80" s="10"/>
    </row>
    <row r="81" spans="1:52" s="1" customFormat="1" x14ac:dyDescent="0.25">
      <c r="AD81" s="30"/>
      <c r="AE81" s="30"/>
      <c r="AF81" s="30"/>
      <c r="AG81" s="30"/>
      <c r="AH81" s="30"/>
      <c r="AI81" s="30"/>
      <c r="AK81" s="30"/>
      <c r="AL81" s="30"/>
      <c r="AM81" s="30"/>
      <c r="AN81" s="30"/>
      <c r="AO81" s="30"/>
      <c r="AP81" s="30"/>
      <c r="AQ81" s="30"/>
      <c r="AS81" s="10"/>
      <c r="AT81" s="10"/>
      <c r="AU81" s="10"/>
      <c r="AV81" s="10"/>
      <c r="AW81" s="10"/>
      <c r="AX81" s="10"/>
      <c r="AY81" s="10"/>
      <c r="AZ81" s="10"/>
    </row>
    <row r="82" spans="1:52" s="1" customFormat="1" x14ac:dyDescent="0.25">
      <c r="AD82" s="30"/>
      <c r="AE82" s="30"/>
      <c r="AF82" s="30"/>
      <c r="AG82" s="30"/>
      <c r="AH82" s="30"/>
      <c r="AI82" s="30"/>
      <c r="AK82" s="30"/>
      <c r="AL82" s="30"/>
      <c r="AM82" s="30"/>
      <c r="AN82" s="30"/>
      <c r="AO82" s="30"/>
      <c r="AP82" s="30"/>
      <c r="AQ82" s="30"/>
      <c r="AS82" s="10"/>
      <c r="AT82" s="10"/>
      <c r="AU82" s="10"/>
      <c r="AV82" s="10"/>
      <c r="AW82" s="10"/>
      <c r="AX82" s="10"/>
      <c r="AY82" s="10"/>
      <c r="AZ82" s="10"/>
    </row>
    <row r="83" spans="1:52" s="1" customFormat="1" x14ac:dyDescent="0.25">
      <c r="AD83" s="30"/>
      <c r="AE83" s="30"/>
      <c r="AF83" s="30"/>
      <c r="AG83" s="30"/>
      <c r="AH83" s="30"/>
      <c r="AI83" s="30"/>
      <c r="AK83" s="30"/>
      <c r="AL83" s="30"/>
      <c r="AM83" s="30"/>
      <c r="AN83" s="30"/>
      <c r="AO83" s="30"/>
      <c r="AP83" s="30"/>
      <c r="AQ83" s="30"/>
      <c r="AS83" s="10"/>
      <c r="AT83" s="10"/>
      <c r="AU83" s="10"/>
      <c r="AV83" s="10"/>
      <c r="AW83" s="10"/>
      <c r="AX83" s="10"/>
      <c r="AY83" s="10"/>
      <c r="AZ83" s="10"/>
    </row>
    <row r="84" spans="1:52" s="1" customFormat="1" x14ac:dyDescent="0.25">
      <c r="AD84" s="30"/>
      <c r="AE84" s="30"/>
      <c r="AF84" s="30"/>
      <c r="AG84" s="30"/>
      <c r="AH84" s="30"/>
      <c r="AI84" s="30"/>
      <c r="AK84" s="30"/>
      <c r="AL84" s="30"/>
      <c r="AM84" s="30"/>
      <c r="AN84" s="30"/>
      <c r="AO84" s="30"/>
      <c r="AP84" s="30"/>
      <c r="AQ84" s="30"/>
      <c r="AS84" s="10"/>
      <c r="AT84" s="10"/>
      <c r="AU84" s="10"/>
      <c r="AV84" s="10"/>
      <c r="AW84" s="10"/>
      <c r="AX84" s="10"/>
      <c r="AY84" s="10"/>
      <c r="AZ84" s="10"/>
    </row>
    <row r="85" spans="1:52" s="1" customFormat="1" x14ac:dyDescent="0.25">
      <c r="AD85" s="30"/>
      <c r="AE85" s="30"/>
      <c r="AF85" s="30"/>
      <c r="AG85" s="30"/>
      <c r="AH85" s="30"/>
      <c r="AI85" s="30"/>
      <c r="AK85" s="30"/>
      <c r="AL85" s="30"/>
      <c r="AM85" s="30"/>
      <c r="AN85" s="30"/>
      <c r="AO85" s="30"/>
      <c r="AP85" s="30"/>
      <c r="AQ85" s="30"/>
      <c r="AS85" s="10"/>
      <c r="AT85" s="10"/>
      <c r="AU85" s="10"/>
      <c r="AV85" s="10"/>
      <c r="AW85" s="10"/>
      <c r="AX85" s="10"/>
      <c r="AY85" s="10"/>
      <c r="AZ85" s="10"/>
    </row>
    <row r="86" spans="1:52" s="1" customFormat="1" x14ac:dyDescent="0.25">
      <c r="AD86" s="30"/>
      <c r="AE86" s="30"/>
      <c r="AF86" s="30"/>
      <c r="AG86" s="30"/>
      <c r="AH86" s="30"/>
      <c r="AI86" s="30"/>
      <c r="AK86" s="30"/>
      <c r="AL86" s="30"/>
      <c r="AM86" s="30"/>
      <c r="AN86" s="30"/>
      <c r="AO86" s="30"/>
      <c r="AP86" s="30"/>
      <c r="AQ86" s="30"/>
      <c r="AS86" s="10"/>
      <c r="AT86" s="10"/>
      <c r="AU86" s="10"/>
      <c r="AV86" s="10"/>
      <c r="AW86" s="10"/>
      <c r="AX86" s="10"/>
      <c r="AY86" s="10"/>
      <c r="AZ86" s="10"/>
    </row>
    <row r="87" spans="1:52" s="1" customFormat="1" x14ac:dyDescent="0.25">
      <c r="AD87" s="30"/>
      <c r="AE87" s="30"/>
      <c r="AF87" s="30"/>
      <c r="AG87" s="30"/>
      <c r="AH87" s="30"/>
      <c r="AI87" s="30"/>
      <c r="AK87" s="30"/>
      <c r="AL87" s="30"/>
      <c r="AM87" s="30"/>
      <c r="AN87" s="30"/>
      <c r="AO87" s="30"/>
      <c r="AP87" s="30"/>
      <c r="AQ87" s="30"/>
      <c r="AS87" s="10"/>
      <c r="AT87" s="10"/>
      <c r="AU87" s="10"/>
      <c r="AV87" s="10"/>
      <c r="AW87" s="10"/>
      <c r="AX87" s="10"/>
      <c r="AY87" s="10"/>
      <c r="AZ87" s="10"/>
    </row>
    <row r="88" spans="1:52" s="1" customFormat="1" x14ac:dyDescent="0.25">
      <c r="AD88" s="30"/>
      <c r="AE88" s="30"/>
      <c r="AF88" s="30"/>
      <c r="AG88" s="30"/>
      <c r="AH88" s="30"/>
      <c r="AI88" s="30"/>
      <c r="AK88" s="30"/>
      <c r="AL88" s="30"/>
      <c r="AM88" s="30"/>
      <c r="AN88" s="30"/>
      <c r="AO88" s="30"/>
      <c r="AP88" s="30"/>
      <c r="AQ88" s="30"/>
      <c r="AS88" s="10"/>
      <c r="AT88" s="10"/>
      <c r="AU88" s="10"/>
      <c r="AV88" s="10"/>
      <c r="AW88" s="10"/>
      <c r="AX88" s="10"/>
      <c r="AY88" s="10"/>
      <c r="AZ88" s="10"/>
    </row>
    <row r="89" spans="1:52" s="1" customFormat="1" x14ac:dyDescent="0.25">
      <c r="AD89" s="30"/>
      <c r="AE89" s="30"/>
      <c r="AF89" s="30"/>
      <c r="AG89" s="30"/>
      <c r="AH89" s="30"/>
      <c r="AI89" s="30"/>
      <c r="AK89" s="30"/>
      <c r="AL89" s="30"/>
      <c r="AM89" s="30"/>
      <c r="AN89" s="30"/>
      <c r="AO89" s="30"/>
      <c r="AP89" s="30"/>
      <c r="AQ89" s="30"/>
      <c r="AS89" s="10"/>
      <c r="AT89" s="10"/>
      <c r="AU89" s="10"/>
      <c r="AV89" s="10"/>
      <c r="AW89" s="10"/>
      <c r="AX89" s="10"/>
      <c r="AY89" s="10"/>
      <c r="AZ89" s="10"/>
    </row>
    <row r="90" spans="1:52" s="1" customFormat="1" x14ac:dyDescent="0.25">
      <c r="AD90" s="30"/>
      <c r="AE90" s="30"/>
      <c r="AF90" s="30"/>
      <c r="AG90" s="30"/>
      <c r="AH90" s="30"/>
      <c r="AI90" s="30"/>
      <c r="AK90" s="30"/>
      <c r="AL90" s="30"/>
      <c r="AM90" s="30"/>
      <c r="AN90" s="30"/>
      <c r="AO90" s="30"/>
      <c r="AP90" s="30"/>
      <c r="AQ90" s="30"/>
      <c r="AS90" s="10"/>
      <c r="AT90" s="10"/>
      <c r="AU90" s="10"/>
      <c r="AV90" s="10"/>
      <c r="AW90" s="10"/>
      <c r="AX90" s="10"/>
      <c r="AY90" s="10"/>
      <c r="AZ90" s="10"/>
    </row>
    <row r="91" spans="1:52" s="1" customFormat="1" x14ac:dyDescent="0.25">
      <c r="A91" s="1" t="s">
        <v>159</v>
      </c>
      <c r="W91" s="1" t="str">
        <f>A91</f>
        <v xml:space="preserve">Streptococcus mitis-Gruppe  </v>
      </c>
      <c r="AD91" s="30" t="str">
        <f>A91</f>
        <v xml:space="preserve">Streptococcus mitis-Gruppe  </v>
      </c>
      <c r="AE91" s="30"/>
      <c r="AF91" s="30"/>
      <c r="AG91" s="30"/>
      <c r="AH91" s="30"/>
      <c r="AI91" s="30"/>
      <c r="AK91" s="30" t="str">
        <f>A91</f>
        <v xml:space="preserve">Streptococcus mitis-Gruppe  </v>
      </c>
      <c r="AL91" s="30"/>
      <c r="AM91" s="30"/>
      <c r="AN91" s="30"/>
      <c r="AO91" s="30"/>
      <c r="AP91" s="30"/>
      <c r="AQ91" s="30"/>
      <c r="AS91" s="10"/>
      <c r="AT91" s="10"/>
      <c r="AU91" s="10"/>
      <c r="AV91" s="10"/>
      <c r="AW91" s="10"/>
      <c r="AX91" s="10"/>
      <c r="AY91" s="10"/>
      <c r="AZ91" s="10"/>
    </row>
    <row r="92" spans="1:52" s="1" customFormat="1" ht="18.75" x14ac:dyDescent="0.25">
      <c r="B92" s="1" t="s">
        <v>0</v>
      </c>
      <c r="C92" s="1">
        <v>1.5625E-2</v>
      </c>
      <c r="D92" s="1">
        <v>3.125E-2</v>
      </c>
      <c r="E92" s="1">
        <v>6.25E-2</v>
      </c>
      <c r="F92" s="1">
        <v>0.125</v>
      </c>
      <c r="G92" s="1">
        <v>0.25</v>
      </c>
      <c r="H92" s="1">
        <v>0.5</v>
      </c>
      <c r="I92" s="1">
        <v>1</v>
      </c>
      <c r="J92" s="1">
        <v>2</v>
      </c>
      <c r="K92" s="1">
        <v>4</v>
      </c>
      <c r="L92" s="1">
        <v>8</v>
      </c>
      <c r="M92" s="1">
        <v>16</v>
      </c>
      <c r="N92" s="1">
        <v>32</v>
      </c>
      <c r="O92" s="1">
        <v>64</v>
      </c>
      <c r="P92" s="1">
        <v>128</v>
      </c>
      <c r="Q92" s="1">
        <v>256</v>
      </c>
      <c r="R92" s="1">
        <v>512</v>
      </c>
      <c r="S92" s="1" t="s">
        <v>1</v>
      </c>
      <c r="V92" s="1" t="s">
        <v>0</v>
      </c>
      <c r="W92" s="1" t="str">
        <f>B93</f>
        <v>Cefuroxim</v>
      </c>
      <c r="X92" s="1" t="str">
        <f>B94</f>
        <v>Moxifloxacin</v>
      </c>
      <c r="Y92" s="1" t="str">
        <f>B95</f>
        <v>Clindamycin</v>
      </c>
      <c r="Z92" s="1" t="str">
        <f>B96</f>
        <v>Benzylpenicillin</v>
      </c>
      <c r="AA92" s="1" t="str">
        <f>B97</f>
        <v>Erythromycin</v>
      </c>
      <c r="AD92" s="30" t="str">
        <f>W92</f>
        <v>Cefuroxim</v>
      </c>
      <c r="AE92" s="30" t="str">
        <f>X92</f>
        <v>Moxifloxacin</v>
      </c>
      <c r="AF92" s="30" t="str">
        <f>Y92</f>
        <v>Clindamycin</v>
      </c>
      <c r="AG92" s="30" t="str">
        <f>Z92</f>
        <v>Benzylpenicillin</v>
      </c>
      <c r="AH92" s="30" t="str">
        <f>AA92</f>
        <v>Erythromycin</v>
      </c>
      <c r="AK92" s="30" t="str">
        <f>W92</f>
        <v>Cefuroxim</v>
      </c>
      <c r="AL92" s="30" t="str">
        <f>X92</f>
        <v>Moxifloxacin</v>
      </c>
      <c r="AM92" s="30" t="str">
        <f>Y92</f>
        <v>Clindamycin</v>
      </c>
      <c r="AN92" s="30" t="str">
        <f>Z92</f>
        <v>Benzylpenicillin</v>
      </c>
      <c r="AO92" s="30" t="str">
        <f>AA92</f>
        <v>Erythromycin</v>
      </c>
      <c r="AP92" s="30"/>
      <c r="AR92" s="39"/>
      <c r="AS92" s="24" t="s">
        <v>75</v>
      </c>
      <c r="AT92" s="24" t="s">
        <v>69</v>
      </c>
      <c r="AU92" s="24" t="s">
        <v>79</v>
      </c>
      <c r="AV92" s="24" t="s">
        <v>73</v>
      </c>
      <c r="AW92" s="24" t="s">
        <v>84</v>
      </c>
      <c r="AX92" s="10"/>
    </row>
    <row r="93" spans="1:52" s="1" customFormat="1" ht="18.75" x14ac:dyDescent="0.25">
      <c r="B93" s="1" t="s">
        <v>9</v>
      </c>
      <c r="C93" s="2">
        <v>0</v>
      </c>
      <c r="D93" s="2">
        <v>20</v>
      </c>
      <c r="E93" s="2">
        <v>11</v>
      </c>
      <c r="F93" s="2">
        <v>38</v>
      </c>
      <c r="G93" s="2">
        <v>21</v>
      </c>
      <c r="H93" s="2">
        <v>6</v>
      </c>
      <c r="I93" s="3">
        <v>13</v>
      </c>
      <c r="J93" s="3">
        <v>2</v>
      </c>
      <c r="K93" s="3">
        <v>0</v>
      </c>
      <c r="L93" s="3">
        <v>1</v>
      </c>
      <c r="M93" s="3">
        <v>1</v>
      </c>
      <c r="N93" s="3">
        <v>0</v>
      </c>
      <c r="O93" s="3">
        <v>0</v>
      </c>
      <c r="P93" s="3">
        <v>0</v>
      </c>
      <c r="Q93" s="3">
        <v>0</v>
      </c>
      <c r="R93" s="3">
        <v>0</v>
      </c>
      <c r="S93" s="1">
        <v>113</v>
      </c>
      <c r="V93" s="1">
        <v>1.5625E-2</v>
      </c>
      <c r="W93" s="2">
        <f>C93</f>
        <v>0</v>
      </c>
      <c r="X93" s="1">
        <f>C94</f>
        <v>0</v>
      </c>
      <c r="Y93" s="2">
        <f>C95</f>
        <v>0</v>
      </c>
      <c r="Z93" s="2">
        <f>C96</f>
        <v>0</v>
      </c>
      <c r="AA93" s="1">
        <f>C97</f>
        <v>0</v>
      </c>
      <c r="AC93" s="1">
        <v>1.5625E-2</v>
      </c>
      <c r="AD93" s="31">
        <f>PRODUCT(W93*100*1/W109)</f>
        <v>0</v>
      </c>
      <c r="AE93" s="30">
        <f>PRODUCT(X93*100*1/X109)</f>
        <v>0</v>
      </c>
      <c r="AF93" s="31">
        <f>PRODUCT(Y93*100*1/Y109)</f>
        <v>0</v>
      </c>
      <c r="AG93" s="31">
        <f>PRODUCT(Z93*100*1/Z109)</f>
        <v>0</v>
      </c>
      <c r="AH93" s="30">
        <f>PRODUCT(AA93*100*1/AA109)</f>
        <v>0</v>
      </c>
      <c r="AJ93" s="1">
        <v>1.5625E-2</v>
      </c>
      <c r="AK93" s="31">
        <f>AD93</f>
        <v>0</v>
      </c>
      <c r="AL93" s="30">
        <f>AE93</f>
        <v>0</v>
      </c>
      <c r="AM93" s="31">
        <f>AF93</f>
        <v>0</v>
      </c>
      <c r="AN93" s="31">
        <f>AG93</f>
        <v>0</v>
      </c>
      <c r="AO93" s="30">
        <f>AH93</f>
        <v>0</v>
      </c>
      <c r="AR93" s="25" t="s">
        <v>49</v>
      </c>
      <c r="AS93" s="26">
        <f>W109</f>
        <v>113</v>
      </c>
      <c r="AT93" s="26">
        <f>X109</f>
        <v>113</v>
      </c>
      <c r="AU93" s="26">
        <f>Y109</f>
        <v>110</v>
      </c>
      <c r="AV93" s="26">
        <f>Z109</f>
        <v>113</v>
      </c>
      <c r="AW93" s="26">
        <f>AA109</f>
        <v>113</v>
      </c>
      <c r="AX93" s="10"/>
    </row>
    <row r="94" spans="1:52" s="1" customFormat="1" ht="18.75" x14ac:dyDescent="0.25">
      <c r="B94" s="1" t="s">
        <v>20</v>
      </c>
      <c r="C94" s="1">
        <v>0</v>
      </c>
      <c r="D94" s="1">
        <v>5</v>
      </c>
      <c r="E94" s="1">
        <v>11</v>
      </c>
      <c r="F94" s="1">
        <v>52</v>
      </c>
      <c r="G94" s="1">
        <v>32</v>
      </c>
      <c r="H94" s="1">
        <v>6</v>
      </c>
      <c r="I94" s="1">
        <v>3</v>
      </c>
      <c r="J94" s="1">
        <v>0</v>
      </c>
      <c r="K94" s="1">
        <v>2</v>
      </c>
      <c r="L94" s="1">
        <v>0</v>
      </c>
      <c r="M94" s="1">
        <v>0</v>
      </c>
      <c r="N94" s="1">
        <v>0</v>
      </c>
      <c r="O94" s="1">
        <v>2</v>
      </c>
      <c r="P94" s="1">
        <v>0</v>
      </c>
      <c r="Q94" s="1">
        <v>0</v>
      </c>
      <c r="R94" s="1">
        <v>0</v>
      </c>
      <c r="S94" s="1">
        <v>113</v>
      </c>
      <c r="V94" s="1">
        <v>3.125E-2</v>
      </c>
      <c r="W94" s="2">
        <f>D93</f>
        <v>20</v>
      </c>
      <c r="X94" s="1">
        <f>D94</f>
        <v>5</v>
      </c>
      <c r="Y94" s="2">
        <f>D95</f>
        <v>27</v>
      </c>
      <c r="Z94" s="2">
        <f>D96</f>
        <v>60</v>
      </c>
      <c r="AA94" s="1">
        <f>D97</f>
        <v>10</v>
      </c>
      <c r="AC94" s="1">
        <v>3.125E-2</v>
      </c>
      <c r="AD94" s="31">
        <f>PRODUCT(W94*100*1/W109)</f>
        <v>17.699115044247787</v>
      </c>
      <c r="AE94" s="30">
        <f>PRODUCT(X94*100*1/X109)</f>
        <v>4.4247787610619467</v>
      </c>
      <c r="AF94" s="31">
        <f>PRODUCT(Y94*100*1/Y109)</f>
        <v>24.545454545454547</v>
      </c>
      <c r="AG94" s="31">
        <f>PRODUCT(Z94*100*1/Z109)</f>
        <v>53.097345132743364</v>
      </c>
      <c r="AH94" s="30">
        <f>PRODUCT(AA94*100*1/AA109)</f>
        <v>8.8495575221238933</v>
      </c>
      <c r="AJ94" s="1">
        <v>3.125E-2</v>
      </c>
      <c r="AK94" s="31">
        <f>AD93+AD94</f>
        <v>17.699115044247787</v>
      </c>
      <c r="AL94" s="30">
        <f>AE93+AE94</f>
        <v>4.4247787610619467</v>
      </c>
      <c r="AM94" s="31">
        <f>AF93+AF94</f>
        <v>24.545454545454547</v>
      </c>
      <c r="AN94" s="31">
        <f>AG93+AG94</f>
        <v>53.097345132743364</v>
      </c>
      <c r="AO94" s="30">
        <f>AH93+AH94</f>
        <v>8.8495575221238933</v>
      </c>
      <c r="AR94" s="25" t="s">
        <v>50</v>
      </c>
      <c r="AS94" s="18">
        <f>AK98</f>
        <v>84.955752212389385</v>
      </c>
      <c r="AT94" s="18"/>
      <c r="AU94" s="18">
        <f>AM98</f>
        <v>91.818181818181813</v>
      </c>
      <c r="AV94" s="18">
        <f>AN97</f>
        <v>89.380530973451329</v>
      </c>
      <c r="AW94" s="18"/>
      <c r="AX94" s="10"/>
    </row>
    <row r="95" spans="1:52" s="1" customFormat="1" ht="18.75" x14ac:dyDescent="0.25">
      <c r="B95" s="1" t="s">
        <v>24</v>
      </c>
      <c r="C95" s="2">
        <v>0</v>
      </c>
      <c r="D95" s="2">
        <v>27</v>
      </c>
      <c r="E95" s="2">
        <v>35</v>
      </c>
      <c r="F95" s="2">
        <v>34</v>
      </c>
      <c r="G95" s="2">
        <v>5</v>
      </c>
      <c r="H95" s="2">
        <v>0</v>
      </c>
      <c r="I95" s="3">
        <v>0</v>
      </c>
      <c r="J95" s="3">
        <v>0</v>
      </c>
      <c r="K95" s="3">
        <v>0</v>
      </c>
      <c r="L95" s="3">
        <v>0</v>
      </c>
      <c r="M95" s="3">
        <v>0</v>
      </c>
      <c r="N95" s="3">
        <v>2</v>
      </c>
      <c r="O95" s="3">
        <v>0</v>
      </c>
      <c r="P95" s="3">
        <v>0</v>
      </c>
      <c r="Q95" s="3">
        <v>0</v>
      </c>
      <c r="R95" s="3">
        <v>7</v>
      </c>
      <c r="S95" s="1">
        <v>110</v>
      </c>
      <c r="V95" s="1">
        <v>6.25E-2</v>
      </c>
      <c r="W95" s="2">
        <f>E93</f>
        <v>11</v>
      </c>
      <c r="X95" s="1">
        <f>E94</f>
        <v>11</v>
      </c>
      <c r="Y95" s="2">
        <f>E95</f>
        <v>35</v>
      </c>
      <c r="Z95" s="2">
        <f>E96</f>
        <v>20</v>
      </c>
      <c r="AA95" s="1">
        <f>E97</f>
        <v>23</v>
      </c>
      <c r="AC95" s="1">
        <v>6.25E-2</v>
      </c>
      <c r="AD95" s="31">
        <f>PRODUCT(W95*100*1/W109)</f>
        <v>9.7345132743362832</v>
      </c>
      <c r="AE95" s="30">
        <f>PRODUCT(X95*100*1/X109)</f>
        <v>9.7345132743362832</v>
      </c>
      <c r="AF95" s="31">
        <f>PRODUCT(Y95*100*1/Y109)</f>
        <v>31.818181818181817</v>
      </c>
      <c r="AG95" s="31">
        <f>PRODUCT(Z95*100*1/Z109)</f>
        <v>17.699115044247787</v>
      </c>
      <c r="AH95" s="30">
        <f>PRODUCT(AA95*100*1/AA109)</f>
        <v>20.353982300884955</v>
      </c>
      <c r="AJ95" s="1">
        <v>6.25E-2</v>
      </c>
      <c r="AK95" s="31">
        <f>AD93+AD94+AD95</f>
        <v>27.43362831858407</v>
      </c>
      <c r="AL95" s="30">
        <f>AE93+AE94+AE95</f>
        <v>14.159292035398231</v>
      </c>
      <c r="AM95" s="31">
        <f>AF93+AF94+AF95</f>
        <v>56.36363636363636</v>
      </c>
      <c r="AN95" s="31">
        <f>AG93+AG94+AG95</f>
        <v>70.796460176991147</v>
      </c>
      <c r="AO95" s="30">
        <f>AH93+AH94+AH95</f>
        <v>29.203539823008846</v>
      </c>
      <c r="AR95" s="25" t="s">
        <v>51</v>
      </c>
      <c r="AS95" s="18"/>
      <c r="AT95" s="18"/>
      <c r="AU95" s="18"/>
      <c r="AV95" s="18">
        <f>AN100-AN97</f>
        <v>8.8495575221239022</v>
      </c>
      <c r="AW95" s="18"/>
      <c r="AX95" s="10"/>
    </row>
    <row r="96" spans="1:52" s="1" customFormat="1" ht="18.75" x14ac:dyDescent="0.25">
      <c r="B96" s="1" t="s">
        <v>26</v>
      </c>
      <c r="C96" s="2">
        <v>0</v>
      </c>
      <c r="D96" s="2">
        <v>60</v>
      </c>
      <c r="E96" s="2">
        <v>20</v>
      </c>
      <c r="F96" s="2">
        <v>14</v>
      </c>
      <c r="G96" s="2">
        <v>7</v>
      </c>
      <c r="H96" s="4">
        <v>5</v>
      </c>
      <c r="I96" s="4">
        <v>3</v>
      </c>
      <c r="J96" s="4">
        <v>2</v>
      </c>
      <c r="K96" s="3">
        <v>1</v>
      </c>
      <c r="L96" s="3">
        <v>1</v>
      </c>
      <c r="M96" s="3">
        <v>0</v>
      </c>
      <c r="N96" s="3">
        <v>0</v>
      </c>
      <c r="O96" s="3">
        <v>0</v>
      </c>
      <c r="P96" s="3">
        <v>0</v>
      </c>
      <c r="Q96" s="3">
        <v>0</v>
      </c>
      <c r="R96" s="3">
        <v>0</v>
      </c>
      <c r="S96" s="1">
        <v>113</v>
      </c>
      <c r="V96" s="1">
        <v>0.125</v>
      </c>
      <c r="W96" s="2">
        <f>F93</f>
        <v>38</v>
      </c>
      <c r="X96" s="1">
        <f>F94</f>
        <v>52</v>
      </c>
      <c r="Y96" s="2">
        <f>F95</f>
        <v>34</v>
      </c>
      <c r="Z96" s="2">
        <f>F96</f>
        <v>14</v>
      </c>
      <c r="AA96" s="1">
        <f>F97</f>
        <v>16</v>
      </c>
      <c r="AC96" s="1">
        <v>0.125</v>
      </c>
      <c r="AD96" s="31">
        <f>PRODUCT(W96*100*1/W109)</f>
        <v>33.628318584070797</v>
      </c>
      <c r="AE96" s="30">
        <f>PRODUCT(X96*100*1/X109)</f>
        <v>46.017699115044245</v>
      </c>
      <c r="AF96" s="31">
        <f>PRODUCT(Y96*100*1/Y109)</f>
        <v>30.90909090909091</v>
      </c>
      <c r="AG96" s="31">
        <f>PRODUCT(Z96*100*1/Z109)</f>
        <v>12.389380530973451</v>
      </c>
      <c r="AH96" s="30">
        <f>PRODUCT(AA96*100*1/AA109)</f>
        <v>14.159292035398231</v>
      </c>
      <c r="AJ96" s="1">
        <v>0.125</v>
      </c>
      <c r="AK96" s="31">
        <f>AD93+AD94+AD95+AD96</f>
        <v>61.061946902654867</v>
      </c>
      <c r="AL96" s="30">
        <f>AE93+AE94+AE95+AE96</f>
        <v>60.176991150442475</v>
      </c>
      <c r="AM96" s="31">
        <f>AF93+AF94+AF95+AF96</f>
        <v>87.272727272727266</v>
      </c>
      <c r="AN96" s="31">
        <f>AG93+AG94+AG95+AG96</f>
        <v>83.185840707964601</v>
      </c>
      <c r="AO96" s="30">
        <f>AH93+AH94+AH95+AH96</f>
        <v>43.362831858407077</v>
      </c>
      <c r="AR96" s="25" t="s">
        <v>52</v>
      </c>
      <c r="AS96" s="18">
        <f>AK108-AK98</f>
        <v>15.04424778761063</v>
      </c>
      <c r="AT96" s="18"/>
      <c r="AU96" s="18">
        <f>AM108-AM98</f>
        <v>8.1818181818181728</v>
      </c>
      <c r="AV96" s="18">
        <f>AN108-AN100</f>
        <v>1.7699115044247833</v>
      </c>
      <c r="AW96" s="18"/>
      <c r="AX96" s="10"/>
    </row>
    <row r="97" spans="2:52" s="1" customFormat="1" x14ac:dyDescent="0.25">
      <c r="B97" s="1" t="s">
        <v>45</v>
      </c>
      <c r="C97" s="1">
        <v>0</v>
      </c>
      <c r="D97" s="1">
        <v>10</v>
      </c>
      <c r="E97" s="1">
        <v>23</v>
      </c>
      <c r="F97" s="1">
        <v>16</v>
      </c>
      <c r="G97" s="1">
        <v>4</v>
      </c>
      <c r="H97" s="1">
        <v>3</v>
      </c>
      <c r="I97" s="1">
        <v>3</v>
      </c>
      <c r="J97" s="1">
        <v>12</v>
      </c>
      <c r="K97" s="1">
        <v>13</v>
      </c>
      <c r="L97" s="1">
        <v>17</v>
      </c>
      <c r="M97" s="1">
        <v>2</v>
      </c>
      <c r="N97" s="1">
        <v>1</v>
      </c>
      <c r="O97" s="1">
        <v>2</v>
      </c>
      <c r="P97" s="1">
        <v>0</v>
      </c>
      <c r="Q97" s="1">
        <v>0</v>
      </c>
      <c r="R97" s="1">
        <v>7</v>
      </c>
      <c r="S97" s="1">
        <v>113</v>
      </c>
      <c r="V97" s="1">
        <v>0.25</v>
      </c>
      <c r="W97" s="2">
        <f>G93</f>
        <v>21</v>
      </c>
      <c r="X97" s="1">
        <f>G94</f>
        <v>32</v>
      </c>
      <c r="Y97" s="2">
        <f>G95</f>
        <v>5</v>
      </c>
      <c r="Z97" s="2">
        <f>G96</f>
        <v>7</v>
      </c>
      <c r="AA97" s="1">
        <f>G97</f>
        <v>4</v>
      </c>
      <c r="AC97" s="1">
        <v>0.25</v>
      </c>
      <c r="AD97" s="31">
        <f>PRODUCT(W97*100*1/W109)</f>
        <v>18.584070796460178</v>
      </c>
      <c r="AE97" s="30">
        <f>PRODUCT(X97*100*1/X109)</f>
        <v>28.318584070796462</v>
      </c>
      <c r="AF97" s="31">
        <f>PRODUCT(Y97*100*1/Y109)</f>
        <v>4.5454545454545459</v>
      </c>
      <c r="AG97" s="31">
        <f>PRODUCT(Z97*100*1/Z109)</f>
        <v>6.1946902654867255</v>
      </c>
      <c r="AH97" s="30">
        <f>PRODUCT(AA97*100*1/AA109)</f>
        <v>3.5398230088495577</v>
      </c>
      <c r="AJ97" s="1">
        <v>0.25</v>
      </c>
      <c r="AK97" s="31">
        <f>AD93+AD94+AD95+AD96+AD97</f>
        <v>79.646017699115049</v>
      </c>
      <c r="AL97" s="30">
        <f>AE93+AE94+AE95+AE96+AE97</f>
        <v>88.495575221238937</v>
      </c>
      <c r="AM97" s="31">
        <f>AF93+AF94+AF95+AF96+AF97</f>
        <v>91.818181818181813</v>
      </c>
      <c r="AN97" s="31">
        <f>AG93+AG94+AG95+AG96+AG97</f>
        <v>89.380530973451329</v>
      </c>
      <c r="AO97" s="30">
        <f>AH93+AH94+AH95+AH96+AH97</f>
        <v>46.902654867256636</v>
      </c>
      <c r="AR97" s="10"/>
      <c r="AS97" s="10"/>
      <c r="AT97" s="10"/>
      <c r="AU97" s="10"/>
      <c r="AV97" s="10"/>
      <c r="AW97" s="10"/>
      <c r="AX97" s="10"/>
    </row>
    <row r="98" spans="2:52" s="1" customFormat="1" x14ac:dyDescent="0.25">
      <c r="V98" s="1">
        <v>0.5</v>
      </c>
      <c r="W98" s="2">
        <f>H93</f>
        <v>6</v>
      </c>
      <c r="X98" s="1">
        <f>H94</f>
        <v>6</v>
      </c>
      <c r="Y98" s="2">
        <f>H95</f>
        <v>0</v>
      </c>
      <c r="Z98" s="4">
        <f>H96</f>
        <v>5</v>
      </c>
      <c r="AA98" s="1">
        <f>H97</f>
        <v>3</v>
      </c>
      <c r="AC98" s="1">
        <v>0.5</v>
      </c>
      <c r="AD98" s="31">
        <f>PRODUCT(W98*100*1/W109)</f>
        <v>5.3097345132743365</v>
      </c>
      <c r="AE98" s="30">
        <f>PRODUCT(X98*100*1/X109)</f>
        <v>5.3097345132743365</v>
      </c>
      <c r="AF98" s="31">
        <f>PRODUCT(Y98*100*1/Y109)</f>
        <v>0</v>
      </c>
      <c r="AG98" s="32">
        <f>PRODUCT(Z98*100*1/Z109)</f>
        <v>4.4247787610619467</v>
      </c>
      <c r="AH98" s="30">
        <f>PRODUCT(AA98*100*1/AA109)</f>
        <v>2.6548672566371683</v>
      </c>
      <c r="AJ98" s="1">
        <v>0.5</v>
      </c>
      <c r="AK98" s="31">
        <f>AD93+AD94+AD95+AD96+AD97+AD98</f>
        <v>84.955752212389385</v>
      </c>
      <c r="AL98" s="30">
        <f>AE93+AE94+AE95+AE96+AE97+AE98</f>
        <v>93.805309734513273</v>
      </c>
      <c r="AM98" s="31">
        <f>AF93+AF94+AF95+AF96+AF97+AF98</f>
        <v>91.818181818181813</v>
      </c>
      <c r="AN98" s="32">
        <f>AG93+AG94+AG95+AG96+AG97+AG98</f>
        <v>93.805309734513273</v>
      </c>
      <c r="AO98" s="30">
        <f>AH93+AH94+AH95+AH96+AH97+AH98</f>
        <v>49.557522123893804</v>
      </c>
      <c r="AR98" s="10"/>
      <c r="AS98" s="10"/>
      <c r="AT98" s="10"/>
      <c r="AU98" s="10"/>
      <c r="AV98" s="10"/>
      <c r="AW98" s="10"/>
      <c r="AX98" s="10"/>
    </row>
    <row r="99" spans="2:52" s="1" customFormat="1" x14ac:dyDescent="0.25">
      <c r="V99" s="1">
        <v>1</v>
      </c>
      <c r="W99" s="3">
        <f>I93</f>
        <v>13</v>
      </c>
      <c r="X99" s="1">
        <f>I94</f>
        <v>3</v>
      </c>
      <c r="Y99" s="3">
        <f>I95</f>
        <v>0</v>
      </c>
      <c r="Z99" s="4">
        <f>I96</f>
        <v>3</v>
      </c>
      <c r="AA99" s="1">
        <f>I97</f>
        <v>3</v>
      </c>
      <c r="AC99" s="1">
        <v>1</v>
      </c>
      <c r="AD99" s="33">
        <f>PRODUCT(W99*100*1/W109)</f>
        <v>11.504424778761061</v>
      </c>
      <c r="AE99" s="30">
        <f>PRODUCT(X99*100*1/X109)</f>
        <v>2.6548672566371683</v>
      </c>
      <c r="AF99" s="33">
        <f>PRODUCT(Y99*100*1/Y109)</f>
        <v>0</v>
      </c>
      <c r="AG99" s="32">
        <f>PRODUCT(Z99*100*1/Z109)</f>
        <v>2.6548672566371683</v>
      </c>
      <c r="AH99" s="30">
        <f>PRODUCT(AA99*100*1/AA109)</f>
        <v>2.6548672566371683</v>
      </c>
      <c r="AJ99" s="1">
        <v>1</v>
      </c>
      <c r="AK99" s="33">
        <f>AD93+AD94+AD95+AD96+AD97+AD98+AD99</f>
        <v>96.460176991150448</v>
      </c>
      <c r="AL99" s="30">
        <f>AE93+AE94+AE95+AE96+AE97+AE98+AE99</f>
        <v>96.460176991150448</v>
      </c>
      <c r="AM99" s="33">
        <f>AF93+AF94+AF95+AF96+AF97+AF98+AF99</f>
        <v>91.818181818181813</v>
      </c>
      <c r="AN99" s="32">
        <f>AG93+AG94+AG95+AG96+AG97+AG98+AG99</f>
        <v>96.460176991150448</v>
      </c>
      <c r="AO99" s="30">
        <f>AH93+AH94+AH95+AH96+AH97+AH98+AH99</f>
        <v>52.212389380530972</v>
      </c>
      <c r="AR99" s="10"/>
      <c r="AS99" s="10" t="str">
        <f>A91</f>
        <v xml:space="preserve">Streptococcus mitis-Gruppe  </v>
      </c>
      <c r="AT99" s="10"/>
      <c r="AU99" s="10"/>
      <c r="AV99" s="10"/>
      <c r="AW99" s="10"/>
      <c r="AX99" s="10"/>
    </row>
    <row r="100" spans="2:52" s="1" customFormat="1" x14ac:dyDescent="0.25">
      <c r="V100" s="1">
        <v>2</v>
      </c>
      <c r="W100" s="3">
        <f>J93</f>
        <v>2</v>
      </c>
      <c r="X100" s="1">
        <f>J94</f>
        <v>0</v>
      </c>
      <c r="Y100" s="3">
        <f>J95</f>
        <v>0</v>
      </c>
      <c r="Z100" s="4">
        <f>J96</f>
        <v>2</v>
      </c>
      <c r="AA100" s="1">
        <f>J97</f>
        <v>12</v>
      </c>
      <c r="AC100" s="1">
        <v>2</v>
      </c>
      <c r="AD100" s="33">
        <f>PRODUCT(W100*100*1/W109)</f>
        <v>1.7699115044247788</v>
      </c>
      <c r="AE100" s="30">
        <f>PRODUCT(X100*100*1/X109)</f>
        <v>0</v>
      </c>
      <c r="AF100" s="33">
        <f>PRODUCT(Y100*100*1/Y109)</f>
        <v>0</v>
      </c>
      <c r="AG100" s="32">
        <f>PRODUCT(Z100*100*1/Z109)</f>
        <v>1.7699115044247788</v>
      </c>
      <c r="AH100" s="30">
        <f>PRODUCT(AA100*100*1/AA109)</f>
        <v>10.619469026548673</v>
      </c>
      <c r="AJ100" s="1">
        <v>2</v>
      </c>
      <c r="AK100" s="33">
        <f>AD93+AD94+AD95+AD96+AD97+AD98+AD99+AD100</f>
        <v>98.230088495575231</v>
      </c>
      <c r="AL100" s="30">
        <f>AE93+AE94+AE95+AE96+AE97+AE98+AE99+AE100</f>
        <v>96.460176991150448</v>
      </c>
      <c r="AM100" s="33">
        <f>AF93+AF94+AF95+AF96+AF97+AF98+AF99+AF100</f>
        <v>91.818181818181813</v>
      </c>
      <c r="AN100" s="32">
        <f>AG93+AG94+AG95+AG96+AG97+AG98+AG99+AG100</f>
        <v>98.230088495575231</v>
      </c>
      <c r="AO100" s="30">
        <f>AH93+AH94+AH95+AH96+AH97+AH98+AH99+AH100</f>
        <v>62.831858407079643</v>
      </c>
      <c r="AR100" s="10"/>
      <c r="AS100" s="10"/>
      <c r="AT100" s="10"/>
      <c r="AU100" s="10"/>
      <c r="AV100" s="10"/>
      <c r="AW100" s="10"/>
      <c r="AX100" s="10"/>
    </row>
    <row r="101" spans="2:52" s="1" customFormat="1" x14ac:dyDescent="0.25">
      <c r="V101" s="1">
        <v>4</v>
      </c>
      <c r="W101" s="3">
        <f>K93</f>
        <v>0</v>
      </c>
      <c r="X101" s="1">
        <f>K94</f>
        <v>2</v>
      </c>
      <c r="Y101" s="3">
        <f>K95</f>
        <v>0</v>
      </c>
      <c r="Z101" s="3">
        <f>K96</f>
        <v>1</v>
      </c>
      <c r="AA101" s="1">
        <f>K97</f>
        <v>13</v>
      </c>
      <c r="AC101" s="1">
        <v>4</v>
      </c>
      <c r="AD101" s="33">
        <f>PRODUCT(W101*100*1/W109)</f>
        <v>0</v>
      </c>
      <c r="AE101" s="30">
        <f>PRODUCT(X101*100*1/X109)</f>
        <v>1.7699115044247788</v>
      </c>
      <c r="AF101" s="33">
        <f>PRODUCT(Y101*100*1/Y109)</f>
        <v>0</v>
      </c>
      <c r="AG101" s="33">
        <f>PRODUCT(Z101*100*1/Z109)</f>
        <v>0.88495575221238942</v>
      </c>
      <c r="AH101" s="30">
        <f>PRODUCT(AA101*100*1/AA109)</f>
        <v>11.504424778761061</v>
      </c>
      <c r="AJ101" s="1">
        <v>4</v>
      </c>
      <c r="AK101" s="33">
        <f>AD93+AD94+AD95+AD96+AD97+AD98+AD99+AD100+AD101</f>
        <v>98.230088495575231</v>
      </c>
      <c r="AL101" s="30">
        <f>AE93+AE94+AE95+AE96+AE97+AE98+AE99+AE100+AE101</f>
        <v>98.230088495575231</v>
      </c>
      <c r="AM101" s="33">
        <f>AF93+AF94+AF95+AF96+AF97+AF98+AF99+AF100+AF101</f>
        <v>91.818181818181813</v>
      </c>
      <c r="AN101" s="33">
        <f>AG93+AG94+AG95+AG96+AG97+AG98+AG99+AG100+AG101</f>
        <v>99.115044247787623</v>
      </c>
      <c r="AO101" s="30">
        <f>AH93+AH94+AH95+AH96+AH97+AH98+AH99+AH100+AH101</f>
        <v>74.336283185840699</v>
      </c>
      <c r="AR101" s="10"/>
      <c r="AS101" s="10"/>
      <c r="AT101" s="10"/>
      <c r="AU101" s="10"/>
      <c r="AV101" s="10"/>
      <c r="AW101" s="10"/>
      <c r="AX101" s="10"/>
    </row>
    <row r="102" spans="2:52" s="1" customFormat="1" x14ac:dyDescent="0.25">
      <c r="V102" s="1">
        <v>8</v>
      </c>
      <c r="W102" s="3">
        <f>L93</f>
        <v>1</v>
      </c>
      <c r="X102" s="1">
        <f>L94</f>
        <v>0</v>
      </c>
      <c r="Y102" s="3">
        <f>L95</f>
        <v>0</v>
      </c>
      <c r="Z102" s="3">
        <f>L96</f>
        <v>1</v>
      </c>
      <c r="AA102" s="1">
        <f>L97</f>
        <v>17</v>
      </c>
      <c r="AC102" s="1">
        <v>8</v>
      </c>
      <c r="AD102" s="33">
        <f>PRODUCT(W102*100*1/W109)</f>
        <v>0.88495575221238942</v>
      </c>
      <c r="AE102" s="30">
        <f>PRODUCT(X102*100*1/X109)</f>
        <v>0</v>
      </c>
      <c r="AF102" s="33">
        <f>PRODUCT(Y102*100*1/Y109)</f>
        <v>0</v>
      </c>
      <c r="AG102" s="33">
        <f>PRODUCT(Z102*100*1/Z109)</f>
        <v>0.88495575221238942</v>
      </c>
      <c r="AH102" s="30">
        <f>PRODUCT(AA102*100*1/AA109)</f>
        <v>15.044247787610619</v>
      </c>
      <c r="AJ102" s="1">
        <v>8</v>
      </c>
      <c r="AK102" s="33">
        <f>AD93+AD94+AD95+AD96+AD97+AD98+AD99+AD100+AD101+AD102</f>
        <v>99.115044247787623</v>
      </c>
      <c r="AL102" s="30">
        <f>AE93+AE94+AE95+AE96+AE97+AE98+AE99+AE100+AE101+AE102</f>
        <v>98.230088495575231</v>
      </c>
      <c r="AM102" s="33">
        <f>AF93+AF94+AF95+AF96+AF97+AF98+AF99+AF100+AF101+AF102</f>
        <v>91.818181818181813</v>
      </c>
      <c r="AN102" s="33">
        <f>AG93+AG94+AG95+AG96+AG97+AG98+AG99+AG100+AG101+AG102</f>
        <v>100.00000000000001</v>
      </c>
      <c r="AO102" s="30">
        <f>AH93+AH94+AH95+AH96+AH97+AH98+AH99+AH100+AH101+AH102</f>
        <v>89.380530973451314</v>
      </c>
      <c r="AR102" s="10"/>
      <c r="AS102" s="10"/>
      <c r="AT102" s="10"/>
      <c r="AU102" s="10"/>
      <c r="AV102" s="10"/>
      <c r="AW102" s="10"/>
      <c r="AX102" s="10"/>
    </row>
    <row r="103" spans="2:52" s="1" customFormat="1" x14ac:dyDescent="0.25">
      <c r="V103" s="1">
        <v>16</v>
      </c>
      <c r="W103" s="3">
        <f>M93</f>
        <v>1</v>
      </c>
      <c r="X103" s="1">
        <f>M94</f>
        <v>0</v>
      </c>
      <c r="Y103" s="3">
        <f>M95</f>
        <v>0</v>
      </c>
      <c r="Z103" s="3">
        <f>M96</f>
        <v>0</v>
      </c>
      <c r="AA103" s="1">
        <f>M97</f>
        <v>2</v>
      </c>
      <c r="AC103" s="1">
        <v>16</v>
      </c>
      <c r="AD103" s="33">
        <f>PRODUCT(W103*100*1/W109)</f>
        <v>0.88495575221238942</v>
      </c>
      <c r="AE103" s="30">
        <f>PRODUCT(X103*100*1/X109)</f>
        <v>0</v>
      </c>
      <c r="AF103" s="33">
        <f>PRODUCT(Y103*100*1/Y109)</f>
        <v>0</v>
      </c>
      <c r="AG103" s="33">
        <f>PRODUCT(Z103*100*1/Z109)</f>
        <v>0</v>
      </c>
      <c r="AH103" s="30">
        <f>PRODUCT(AA103*100*1/AA109)</f>
        <v>1.7699115044247788</v>
      </c>
      <c r="AJ103" s="1">
        <v>16</v>
      </c>
      <c r="AK103" s="33">
        <f>AD93+AD94+AD95+AD96+AD97+AD98+AD99+AD100+AD101+AD102+AD103</f>
        <v>100.00000000000001</v>
      </c>
      <c r="AL103" s="30">
        <f>AE93+AE94+AE95+AE96+AE97+AE98+AE99+AE100+AE101+AE102+AE103</f>
        <v>98.230088495575231</v>
      </c>
      <c r="AM103" s="33">
        <f>AF93+AF94+AF95+AF96+AF97+AF98+AF99+AF100+AF101+AF102+AF103</f>
        <v>91.818181818181813</v>
      </c>
      <c r="AN103" s="33">
        <f>AG93+AG94+AG95+AG96+AG97+AG98+AG99+AG100+AG101+AG102+AG103</f>
        <v>100.00000000000001</v>
      </c>
      <c r="AO103" s="30">
        <f>AH93+AH94+AH95+AH96+AH97+AH98+AH99+AH100+AH101+AH102+AH103</f>
        <v>91.150442477876098</v>
      </c>
      <c r="AR103" s="10"/>
      <c r="AS103" s="10"/>
      <c r="AT103" s="10"/>
      <c r="AU103" s="10"/>
      <c r="AV103" s="10"/>
      <c r="AW103" s="10"/>
      <c r="AX103" s="10"/>
    </row>
    <row r="104" spans="2:52" s="1" customFormat="1" x14ac:dyDescent="0.25">
      <c r="V104" s="1">
        <v>32</v>
      </c>
      <c r="W104" s="3">
        <f>N93</f>
        <v>0</v>
      </c>
      <c r="X104" s="1">
        <f>N94</f>
        <v>0</v>
      </c>
      <c r="Y104" s="3">
        <f>N95</f>
        <v>2</v>
      </c>
      <c r="Z104" s="3">
        <f>N96</f>
        <v>0</v>
      </c>
      <c r="AA104" s="1">
        <f>N97</f>
        <v>1</v>
      </c>
      <c r="AC104" s="1">
        <v>32</v>
      </c>
      <c r="AD104" s="33">
        <f>PRODUCT(W104*100*1/W109)</f>
        <v>0</v>
      </c>
      <c r="AE104" s="30">
        <f>PRODUCT(X104*100*1/X109)</f>
        <v>0</v>
      </c>
      <c r="AF104" s="33">
        <f>PRODUCT(Y104*100*1/Y109)</f>
        <v>1.8181818181818181</v>
      </c>
      <c r="AG104" s="33">
        <f>PRODUCT(Z104*100*1/Z109)</f>
        <v>0</v>
      </c>
      <c r="AH104" s="30">
        <f>PRODUCT(AA104*100*1/AA109)</f>
        <v>0.88495575221238942</v>
      </c>
      <c r="AJ104" s="1">
        <v>32</v>
      </c>
      <c r="AK104" s="33">
        <f>AD93+AD94+AD95+AD96+AD97+AD98+AD99+AD100+AD101+AD102+AD103+AD104</f>
        <v>100.00000000000001</v>
      </c>
      <c r="AL104" s="30">
        <f>AE93+AE94+AE95+AE96+AE97+AE98+AE99+AE100+AE101+AE102+AE103+AE104</f>
        <v>98.230088495575231</v>
      </c>
      <c r="AM104" s="33">
        <f>AF93+AF94+AF95+AF96+AF97+AF98+AF99+AF100+AF101+AF102+AF103+AF104</f>
        <v>93.636363636363626</v>
      </c>
      <c r="AN104" s="33">
        <f>AG93+AG94+AG95+AG96+AG97+AG98+AG99+AG100+AG101+AG102+AG103+AG104</f>
        <v>100.00000000000001</v>
      </c>
      <c r="AO104" s="30">
        <f>AH93+AH94+AH95+AH96+AH97+AH98+AH99+AH100+AH101+AH102+AH103+AH104</f>
        <v>92.035398230088489</v>
      </c>
      <c r="AR104" s="10"/>
      <c r="AS104" s="10"/>
      <c r="AT104" s="10"/>
      <c r="AU104" s="10"/>
      <c r="AV104" s="10"/>
      <c r="AW104" s="10"/>
      <c r="AX104" s="10"/>
    </row>
    <row r="105" spans="2:52" s="1" customFormat="1" x14ac:dyDescent="0.25">
      <c r="V105" s="1">
        <v>64</v>
      </c>
      <c r="W105" s="3">
        <f>O93</f>
        <v>0</v>
      </c>
      <c r="X105" s="1">
        <f>O94</f>
        <v>2</v>
      </c>
      <c r="Y105" s="3">
        <f>O95</f>
        <v>0</v>
      </c>
      <c r="Z105" s="3">
        <f>O96</f>
        <v>0</v>
      </c>
      <c r="AA105" s="1">
        <f>O97</f>
        <v>2</v>
      </c>
      <c r="AC105" s="1">
        <v>64</v>
      </c>
      <c r="AD105" s="33">
        <f>PRODUCT(W105*100*1/W109)</f>
        <v>0</v>
      </c>
      <c r="AE105" s="30">
        <f>PRODUCT(X105*100*1/X109)</f>
        <v>1.7699115044247788</v>
      </c>
      <c r="AF105" s="33">
        <f>PRODUCT(Y105*100*1/Y109)</f>
        <v>0</v>
      </c>
      <c r="AG105" s="33">
        <f>PRODUCT(Z105*100*1/Z109)</f>
        <v>0</v>
      </c>
      <c r="AH105" s="30">
        <f>PRODUCT(AA105*100*1/AA109)</f>
        <v>1.7699115044247788</v>
      </c>
      <c r="AJ105" s="1">
        <v>64</v>
      </c>
      <c r="AK105" s="33">
        <f>AD93+AD94+AD95+AD96+AD97+AD98+AD99+AD100+AD101+AD102+AD103+AD104+AD105</f>
        <v>100.00000000000001</v>
      </c>
      <c r="AL105" s="30">
        <f>AE93+AE94+AE95+AE96+AE97+AE98+AE99+AE100+AE101+AE102+AE103+AE104+AE105</f>
        <v>100.00000000000001</v>
      </c>
      <c r="AM105" s="33">
        <f>AF93+AF94+AF95+AF96+AF97+AF98+AF99+AF100+AF101+AF102+AF103+AF104+AF105</f>
        <v>93.636363636363626</v>
      </c>
      <c r="AN105" s="33">
        <f>AG93+AG94+AG95+AG96+AG97+AG98+AG99+AG100+AG101+AG102+AG103+AG104+AG105</f>
        <v>100.00000000000001</v>
      </c>
      <c r="AO105" s="30">
        <f>AH93+AH94+AH95+AH96+AH97+AH98+AH99+AH100+AH101+AH102+AH103+AH104+AH105</f>
        <v>93.805309734513273</v>
      </c>
      <c r="AR105" s="10"/>
      <c r="AS105" s="10"/>
      <c r="AT105" s="10"/>
      <c r="AU105" s="10"/>
      <c r="AV105" s="10"/>
      <c r="AW105" s="10"/>
      <c r="AX105" s="10"/>
    </row>
    <row r="106" spans="2:52" s="1" customFormat="1" x14ac:dyDescent="0.25">
      <c r="V106" s="1">
        <v>128</v>
      </c>
      <c r="W106" s="3">
        <f>P93</f>
        <v>0</v>
      </c>
      <c r="X106" s="1">
        <f>P94</f>
        <v>0</v>
      </c>
      <c r="Y106" s="3">
        <f>P95</f>
        <v>0</v>
      </c>
      <c r="Z106" s="3">
        <f>P96</f>
        <v>0</v>
      </c>
      <c r="AA106" s="1">
        <f>P97</f>
        <v>0</v>
      </c>
      <c r="AC106" s="1">
        <v>128</v>
      </c>
      <c r="AD106" s="33">
        <f>PRODUCT(W106*100*1/W109)</f>
        <v>0</v>
      </c>
      <c r="AE106" s="30">
        <f>PRODUCT(X106*100*1/X109)</f>
        <v>0</v>
      </c>
      <c r="AF106" s="33">
        <f>PRODUCT(Y106*100*1/Y109)</f>
        <v>0</v>
      </c>
      <c r="AG106" s="33">
        <f>PRODUCT(Z106*100*1/Z109)</f>
        <v>0</v>
      </c>
      <c r="AH106" s="30">
        <f>PRODUCT(AA106*100*1/AA109)</f>
        <v>0</v>
      </c>
      <c r="AJ106" s="1">
        <v>128</v>
      </c>
      <c r="AK106" s="33">
        <f>AD93+AD94+AD95+AD96+AD97+AD98+AD99+AD100+AD101+AD102+AD103+AD104+AD105+AD106</f>
        <v>100.00000000000001</v>
      </c>
      <c r="AL106" s="30">
        <f>AE93+AE94+AE95+AE96+AE97+AE98+AE99+AE100+AE101+AE102+AE103+AE104+AE105+AE106</f>
        <v>100.00000000000001</v>
      </c>
      <c r="AM106" s="33">
        <f>AF93+AF94+AF95+AF96+AF97+AF98+AF99+AF100+AF101+AF102+AF103+AF104+AF105+AF106</f>
        <v>93.636363636363626</v>
      </c>
      <c r="AN106" s="33">
        <f>AG93+AG94+AG95+AG96+AG97+AG98+AG99+AG100+AG101+AG102+AG103+AG104+AG105+AG106</f>
        <v>100.00000000000001</v>
      </c>
      <c r="AO106" s="30">
        <f>AH93+AH94+AH95+AH96+AH97+AH98+AH99+AH100+AH101+AH102+AH103+AH104+AH105+AH106</f>
        <v>93.805309734513273</v>
      </c>
      <c r="AR106" s="10"/>
      <c r="AS106" s="10"/>
      <c r="AT106" s="10"/>
      <c r="AU106" s="10"/>
      <c r="AV106" s="10"/>
      <c r="AW106" s="10"/>
      <c r="AX106" s="10"/>
    </row>
    <row r="107" spans="2:52" s="1" customFormat="1" x14ac:dyDescent="0.25">
      <c r="V107" s="1">
        <v>256</v>
      </c>
      <c r="W107" s="3">
        <f>Q93</f>
        <v>0</v>
      </c>
      <c r="X107" s="1">
        <f>Q94</f>
        <v>0</v>
      </c>
      <c r="Y107" s="3">
        <f>Q95</f>
        <v>0</v>
      </c>
      <c r="Z107" s="3">
        <f>Q96</f>
        <v>0</v>
      </c>
      <c r="AA107" s="1">
        <f>Q97</f>
        <v>0</v>
      </c>
      <c r="AC107" s="1">
        <v>256</v>
      </c>
      <c r="AD107" s="33">
        <f>PRODUCT(W107*100*1/W109)</f>
        <v>0</v>
      </c>
      <c r="AE107" s="30">
        <f>PRODUCT(X107*100*1/X109)</f>
        <v>0</v>
      </c>
      <c r="AF107" s="33">
        <f>PRODUCT(Y107*100*1/Y109)</f>
        <v>0</v>
      </c>
      <c r="AG107" s="33">
        <f>PRODUCT(Z107*100*1/Z109)</f>
        <v>0</v>
      </c>
      <c r="AH107" s="30">
        <f>PRODUCT(AA107*100*1/AA109)</f>
        <v>0</v>
      </c>
      <c r="AJ107" s="1">
        <v>256</v>
      </c>
      <c r="AK107" s="33">
        <f>AD93+AD94+AD95+AD96+AD97+AD98+AD99+AD100+AD101+AD102+AD103+AD104+AD105+AD106+AD107</f>
        <v>100.00000000000001</v>
      </c>
      <c r="AL107" s="30">
        <f>AE93+AE94+AE95+AE96+AE97+AE98+AE99+AE100+AE101+AE102+AE103+AE104+AE105+AE106+AE107</f>
        <v>100.00000000000001</v>
      </c>
      <c r="AM107" s="33">
        <f>AF93+AF94+AF95+AF96+AF97+AF98+AF99+AF100+AF101+AF102+AF103+AF104+AF105+AF106+AF107</f>
        <v>93.636363636363626</v>
      </c>
      <c r="AN107" s="33">
        <f>AG93+AG94+AG95+AG96+AG97+AG98+AG99+AG100+AG101+AG102+AG103+AG104+AG105+AG106+AG107</f>
        <v>100.00000000000001</v>
      </c>
      <c r="AO107" s="30">
        <f>AH93+AH94+AH95+AH96+AH97+AH98+AH99+AH100+AH101+AH102+AH103+AH104+AH105+AH106+AH107</f>
        <v>93.805309734513273</v>
      </c>
      <c r="AR107" s="10"/>
      <c r="AS107" s="10"/>
      <c r="AT107" s="10"/>
      <c r="AU107" s="10"/>
      <c r="AV107" s="10"/>
      <c r="AW107" s="10"/>
      <c r="AX107" s="10"/>
    </row>
    <row r="108" spans="2:52" s="1" customFormat="1" x14ac:dyDescent="0.25">
      <c r="V108" s="1">
        <v>512</v>
      </c>
      <c r="W108" s="3">
        <f>R93</f>
        <v>0</v>
      </c>
      <c r="X108" s="1">
        <f>R94</f>
        <v>0</v>
      </c>
      <c r="Y108" s="3">
        <f>R95</f>
        <v>7</v>
      </c>
      <c r="Z108" s="3">
        <f>R96</f>
        <v>0</v>
      </c>
      <c r="AA108" s="1">
        <f>R97</f>
        <v>7</v>
      </c>
      <c r="AC108" s="1">
        <v>512</v>
      </c>
      <c r="AD108" s="33">
        <f>PRODUCT(W108*100*1/W109)</f>
        <v>0</v>
      </c>
      <c r="AE108" s="30">
        <f>PRODUCT(X108*100*1/X109)</f>
        <v>0</v>
      </c>
      <c r="AF108" s="33">
        <f>PRODUCT(Y108*100*1/Y109)</f>
        <v>6.3636363636363633</v>
      </c>
      <c r="AG108" s="33">
        <f>PRODUCT(Z108*100*1/Z109)</f>
        <v>0</v>
      </c>
      <c r="AH108" s="30">
        <f>PRODUCT(AA108*100*1/AA109)</f>
        <v>6.1946902654867255</v>
      </c>
      <c r="AJ108" s="1">
        <v>512</v>
      </c>
      <c r="AK108" s="33">
        <f>AD93+AD94+AD95+AD96+AD97+AD98+AD99+AD100+AD101+AD102+AD103+AD104+AD105+AD106+AD107+AD108</f>
        <v>100.00000000000001</v>
      </c>
      <c r="AL108" s="30">
        <f>AE93+AE94+AE95+AE96+AE97+AE98+AE99+AE100+AE101+AE102+AE103+AE104+AE105+AE106+AE107+AE108</f>
        <v>100.00000000000001</v>
      </c>
      <c r="AM108" s="33">
        <f>AF93+AF94+AF95+AF96+AF97+AF98+AF99+AF100+AF101+AF102+AF103+AF104+AF105+AF106+AF107+AF108</f>
        <v>99.999999999999986</v>
      </c>
      <c r="AN108" s="33">
        <f>AG93+AG94+AG95+AG96+AG97+AG98+AG99+AG100+AG101+AG102+AG103+AG104+AG105+AG106+AG107+AG108</f>
        <v>100.00000000000001</v>
      </c>
      <c r="AO108" s="30">
        <f>AH93+AH94+AH95+AH96+AH97+AH98+AH99+AH100+AH101+AH102+AH103+AH104+AH105+AH106+AH107+AH108</f>
        <v>100</v>
      </c>
      <c r="AR108" s="10"/>
      <c r="AS108" s="10"/>
      <c r="AT108" s="10"/>
      <c r="AU108" s="10"/>
      <c r="AV108" s="10"/>
      <c r="AW108" s="10"/>
      <c r="AX108" s="10"/>
    </row>
    <row r="109" spans="2:52" s="1" customFormat="1" x14ac:dyDescent="0.25">
      <c r="V109" s="1" t="s">
        <v>1</v>
      </c>
      <c r="W109" s="1">
        <f>S93</f>
        <v>113</v>
      </c>
      <c r="X109" s="1">
        <f>S94</f>
        <v>113</v>
      </c>
      <c r="Y109" s="1">
        <f>S95</f>
        <v>110</v>
      </c>
      <c r="Z109" s="1">
        <f>S96</f>
        <v>113</v>
      </c>
      <c r="AA109" s="1">
        <f>S97</f>
        <v>113</v>
      </c>
      <c r="AC109" s="1" t="s">
        <v>1</v>
      </c>
      <c r="AD109" s="30">
        <f>SUM(AD93:AD108)</f>
        <v>100.00000000000001</v>
      </c>
      <c r="AE109" s="30">
        <f>SUM(AE93:AE108)</f>
        <v>100.00000000000001</v>
      </c>
      <c r="AF109" s="30">
        <f>SUM(AF93:AF108)</f>
        <v>99.999999999999986</v>
      </c>
      <c r="AG109" s="30">
        <f>SUM(AG93:AG108)</f>
        <v>100.00000000000001</v>
      </c>
      <c r="AH109" s="30">
        <f>SUM(AH93:AH108)</f>
        <v>100</v>
      </c>
      <c r="AK109" s="30"/>
      <c r="AL109" s="30"/>
      <c r="AM109" s="30"/>
      <c r="AN109" s="30"/>
      <c r="AO109" s="30"/>
      <c r="AP109" s="30"/>
      <c r="AS109" s="10"/>
      <c r="AT109" s="10"/>
      <c r="AU109" s="10"/>
      <c r="AV109" s="10"/>
      <c r="AW109" s="10"/>
      <c r="AX109" s="10"/>
      <c r="AY109" s="10"/>
    </row>
    <row r="110" spans="2:52" s="1" customFormat="1" x14ac:dyDescent="0.25">
      <c r="AD110" s="30"/>
      <c r="AE110" s="30"/>
      <c r="AF110" s="30"/>
      <c r="AG110" s="30"/>
      <c r="AH110" s="30"/>
      <c r="AI110" s="30"/>
      <c r="AK110" s="30"/>
      <c r="AL110" s="30"/>
      <c r="AM110" s="30"/>
      <c r="AN110" s="30"/>
      <c r="AO110" s="30"/>
      <c r="AP110" s="30"/>
      <c r="AQ110" s="30"/>
      <c r="AS110" s="10"/>
      <c r="AT110" s="10"/>
      <c r="AU110" s="10"/>
      <c r="AV110" s="10"/>
      <c r="AW110" s="10"/>
      <c r="AX110" s="10"/>
      <c r="AY110" s="10"/>
      <c r="AZ110" s="10"/>
    </row>
    <row r="111" spans="2:52" s="1" customFormat="1" x14ac:dyDescent="0.25">
      <c r="AD111" s="30"/>
      <c r="AE111" s="30"/>
      <c r="AF111" s="30"/>
      <c r="AG111" s="30"/>
      <c r="AH111" s="30"/>
      <c r="AI111" s="30"/>
      <c r="AK111" s="30"/>
      <c r="AL111" s="30"/>
      <c r="AM111" s="30"/>
      <c r="AN111" s="30"/>
      <c r="AO111" s="30"/>
      <c r="AP111" s="30"/>
      <c r="AQ111" s="30"/>
      <c r="AS111" s="10"/>
      <c r="AT111" s="10"/>
      <c r="AU111" s="10"/>
      <c r="AV111" s="10"/>
      <c r="AW111" s="10"/>
      <c r="AX111" s="10"/>
      <c r="AY111" s="10"/>
      <c r="AZ111" s="10"/>
    </row>
    <row r="112" spans="2:52" s="1" customFormat="1" x14ac:dyDescent="0.25">
      <c r="AD112" s="30"/>
      <c r="AE112" s="30"/>
      <c r="AF112" s="30"/>
      <c r="AG112" s="30"/>
      <c r="AH112" s="30"/>
      <c r="AI112" s="30"/>
      <c r="AK112" s="30"/>
      <c r="AL112" s="30"/>
      <c r="AM112" s="30"/>
      <c r="AN112" s="30"/>
      <c r="AO112" s="30"/>
      <c r="AP112" s="30"/>
      <c r="AQ112" s="30"/>
      <c r="AS112" s="10"/>
      <c r="AT112" s="10"/>
      <c r="AU112" s="10"/>
      <c r="AV112" s="10"/>
      <c r="AW112" s="10"/>
      <c r="AX112" s="10"/>
      <c r="AY112" s="10"/>
      <c r="AZ112" s="10"/>
    </row>
    <row r="113" spans="1:52" s="1" customFormat="1" x14ac:dyDescent="0.25">
      <c r="AD113" s="30"/>
      <c r="AE113" s="30"/>
      <c r="AF113" s="30"/>
      <c r="AG113" s="30"/>
      <c r="AH113" s="30"/>
      <c r="AI113" s="30"/>
      <c r="AK113" s="30"/>
      <c r="AL113" s="30"/>
      <c r="AM113" s="30"/>
      <c r="AN113" s="30"/>
      <c r="AO113" s="30"/>
      <c r="AP113" s="30"/>
      <c r="AQ113" s="30"/>
      <c r="AS113" s="10"/>
      <c r="AT113" s="10"/>
      <c r="AU113" s="10"/>
      <c r="AV113" s="10"/>
      <c r="AW113" s="10"/>
      <c r="AX113" s="10"/>
      <c r="AY113" s="10"/>
      <c r="AZ113" s="10"/>
    </row>
    <row r="114" spans="1:52" s="1" customFormat="1" x14ac:dyDescent="0.25">
      <c r="AD114" s="30"/>
      <c r="AE114" s="30"/>
      <c r="AF114" s="30"/>
      <c r="AG114" s="30"/>
      <c r="AH114" s="30"/>
      <c r="AI114" s="30"/>
      <c r="AK114" s="30"/>
      <c r="AL114" s="30"/>
      <c r="AM114" s="30"/>
      <c r="AN114" s="30"/>
      <c r="AO114" s="30"/>
      <c r="AP114" s="30"/>
      <c r="AQ114" s="30"/>
      <c r="AS114" s="10"/>
      <c r="AT114" s="10"/>
      <c r="AU114" s="10"/>
      <c r="AV114" s="10"/>
      <c r="AW114" s="10"/>
      <c r="AX114" s="10"/>
      <c r="AY114" s="10"/>
      <c r="AZ114" s="10"/>
    </row>
    <row r="115" spans="1:52" s="1" customFormat="1" x14ac:dyDescent="0.25">
      <c r="AD115" s="30"/>
      <c r="AE115" s="30"/>
      <c r="AF115" s="30"/>
      <c r="AG115" s="30"/>
      <c r="AH115" s="30"/>
      <c r="AI115" s="30"/>
      <c r="AK115" s="30"/>
      <c r="AL115" s="30"/>
      <c r="AM115" s="30"/>
      <c r="AN115" s="30"/>
      <c r="AO115" s="30"/>
      <c r="AP115" s="30"/>
      <c r="AQ115" s="30"/>
      <c r="AS115" s="10"/>
      <c r="AT115" s="10"/>
      <c r="AU115" s="10"/>
      <c r="AV115" s="10"/>
      <c r="AW115" s="10"/>
      <c r="AX115" s="10"/>
      <c r="AY115" s="10"/>
      <c r="AZ115" s="10"/>
    </row>
    <row r="116" spans="1:52" s="1" customFormat="1" x14ac:dyDescent="0.25">
      <c r="AD116" s="30"/>
      <c r="AE116" s="30"/>
      <c r="AF116" s="30"/>
      <c r="AG116" s="30"/>
      <c r="AH116" s="30"/>
      <c r="AI116" s="30"/>
      <c r="AK116" s="30"/>
      <c r="AL116" s="30"/>
      <c r="AM116" s="30"/>
      <c r="AN116" s="30"/>
      <c r="AO116" s="30"/>
      <c r="AP116" s="30"/>
      <c r="AQ116" s="30"/>
      <c r="AS116" s="10"/>
      <c r="AT116" s="10"/>
      <c r="AU116" s="10"/>
      <c r="AV116" s="10"/>
      <c r="AW116" s="10"/>
      <c r="AX116" s="10"/>
      <c r="AY116" s="10"/>
      <c r="AZ116" s="10"/>
    </row>
    <row r="117" spans="1:52" s="1" customFormat="1" x14ac:dyDescent="0.25">
      <c r="AD117" s="30"/>
      <c r="AE117" s="30"/>
      <c r="AF117" s="30"/>
      <c r="AG117" s="30"/>
      <c r="AH117" s="30"/>
      <c r="AI117" s="30"/>
      <c r="AK117" s="30"/>
      <c r="AL117" s="30"/>
      <c r="AM117" s="30"/>
      <c r="AN117" s="30"/>
      <c r="AO117" s="30"/>
      <c r="AP117" s="30"/>
      <c r="AQ117" s="30"/>
      <c r="AS117" s="10"/>
      <c r="AT117" s="10"/>
      <c r="AU117" s="10"/>
      <c r="AV117" s="10"/>
      <c r="AW117" s="10"/>
      <c r="AX117" s="10"/>
      <c r="AY117" s="10"/>
      <c r="AZ117" s="10"/>
    </row>
    <row r="118" spans="1:52" s="1" customFormat="1" x14ac:dyDescent="0.25">
      <c r="AD118" s="30"/>
      <c r="AE118" s="30"/>
      <c r="AF118" s="30"/>
      <c r="AG118" s="30"/>
      <c r="AH118" s="30"/>
      <c r="AI118" s="30"/>
      <c r="AK118" s="30"/>
      <c r="AL118" s="30"/>
      <c r="AM118" s="30"/>
      <c r="AN118" s="30"/>
      <c r="AO118" s="30"/>
      <c r="AP118" s="30"/>
      <c r="AQ118" s="30"/>
      <c r="AS118" s="10"/>
      <c r="AT118" s="10"/>
      <c r="AU118" s="10"/>
      <c r="AV118" s="10"/>
      <c r="AW118" s="10"/>
      <c r="AX118" s="10"/>
      <c r="AY118" s="10"/>
      <c r="AZ118" s="10"/>
    </row>
    <row r="119" spans="1:52" s="1" customFormat="1" x14ac:dyDescent="0.25">
      <c r="AD119" s="30"/>
      <c r="AE119" s="30"/>
      <c r="AF119" s="30"/>
      <c r="AG119" s="30"/>
      <c r="AH119" s="30"/>
      <c r="AI119" s="30"/>
      <c r="AK119" s="30"/>
      <c r="AL119" s="30"/>
      <c r="AM119" s="30"/>
      <c r="AN119" s="30"/>
      <c r="AO119" s="30"/>
      <c r="AP119" s="30"/>
      <c r="AQ119" s="30"/>
      <c r="AS119" s="10"/>
      <c r="AT119" s="10"/>
      <c r="AU119" s="10"/>
      <c r="AV119" s="10"/>
      <c r="AW119" s="10"/>
      <c r="AX119" s="10"/>
      <c r="AY119" s="10"/>
      <c r="AZ119" s="10"/>
    </row>
    <row r="120" spans="1:52" s="1" customFormat="1" x14ac:dyDescent="0.25">
      <c r="A120" s="1" t="s">
        <v>160</v>
      </c>
      <c r="W120" s="1" t="str">
        <f>A120</f>
        <v>Streptococcus parasanguinis</v>
      </c>
      <c r="AD120" s="30" t="str">
        <f>A120</f>
        <v>Streptococcus parasanguinis</v>
      </c>
      <c r="AE120" s="30"/>
      <c r="AF120" s="30"/>
      <c r="AG120" s="30"/>
      <c r="AH120" s="30"/>
      <c r="AI120" s="30"/>
      <c r="AK120" s="30" t="str">
        <f>A120</f>
        <v>Streptococcus parasanguinis</v>
      </c>
      <c r="AL120" s="30"/>
      <c r="AM120" s="30"/>
      <c r="AN120" s="30"/>
      <c r="AO120" s="30"/>
      <c r="AP120" s="30"/>
      <c r="AQ120" s="30"/>
      <c r="AS120" s="10"/>
      <c r="AT120" s="10"/>
      <c r="AU120" s="10"/>
      <c r="AV120" s="10"/>
      <c r="AW120" s="10"/>
      <c r="AX120" s="10"/>
      <c r="AY120" s="10"/>
      <c r="AZ120" s="10"/>
    </row>
    <row r="121" spans="1:52" s="1" customFormat="1" ht="18.75" x14ac:dyDescent="0.25">
      <c r="B121" s="1" t="s">
        <v>0</v>
      </c>
      <c r="C121" s="1">
        <v>1.5625E-2</v>
      </c>
      <c r="D121" s="1">
        <v>3.125E-2</v>
      </c>
      <c r="E121" s="1">
        <v>6.25E-2</v>
      </c>
      <c r="F121" s="1">
        <v>0.125</v>
      </c>
      <c r="G121" s="1">
        <v>0.25</v>
      </c>
      <c r="H121" s="1">
        <v>0.5</v>
      </c>
      <c r="I121" s="1">
        <v>1</v>
      </c>
      <c r="J121" s="1">
        <v>2</v>
      </c>
      <c r="K121" s="1">
        <v>4</v>
      </c>
      <c r="L121" s="1">
        <v>8</v>
      </c>
      <c r="M121" s="1">
        <v>16</v>
      </c>
      <c r="N121" s="1">
        <v>32</v>
      </c>
      <c r="O121" s="1">
        <v>64</v>
      </c>
      <c r="P121" s="1">
        <v>128</v>
      </c>
      <c r="Q121" s="1">
        <v>256</v>
      </c>
      <c r="R121" s="1">
        <v>512</v>
      </c>
      <c r="S121" s="1" t="s">
        <v>1</v>
      </c>
      <c r="V121" s="1" t="s">
        <v>0</v>
      </c>
      <c r="W121" s="1" t="str">
        <f>B122</f>
        <v>Cefuroxim</v>
      </c>
      <c r="X121" s="1" t="str">
        <f>B123</f>
        <v>Moxifloxacin</v>
      </c>
      <c r="Y121" s="1" t="str">
        <f>B124</f>
        <v>Clindamycin</v>
      </c>
      <c r="Z121" s="1" t="str">
        <f>B125</f>
        <v>Benzylpenicillin</v>
      </c>
      <c r="AA121" s="1" t="str">
        <f>B126</f>
        <v>Erythromycin</v>
      </c>
      <c r="AD121" s="30" t="str">
        <f>W121</f>
        <v>Cefuroxim</v>
      </c>
      <c r="AE121" s="30" t="str">
        <f>X121</f>
        <v>Moxifloxacin</v>
      </c>
      <c r="AF121" s="30" t="str">
        <f>Y121</f>
        <v>Clindamycin</v>
      </c>
      <c r="AG121" s="30" t="str">
        <f>Z121</f>
        <v>Benzylpenicillin</v>
      </c>
      <c r="AH121" s="30" t="str">
        <f>AA121</f>
        <v>Erythromycin</v>
      </c>
      <c r="AK121" s="30" t="str">
        <f>W121</f>
        <v>Cefuroxim</v>
      </c>
      <c r="AL121" s="30" t="str">
        <f>X121</f>
        <v>Moxifloxacin</v>
      </c>
      <c r="AM121" s="30" t="str">
        <f>Y121</f>
        <v>Clindamycin</v>
      </c>
      <c r="AN121" s="30" t="str">
        <f>Z121</f>
        <v>Benzylpenicillin</v>
      </c>
      <c r="AO121" s="30" t="str">
        <f>AA121</f>
        <v>Erythromycin</v>
      </c>
      <c r="AP121" s="30"/>
      <c r="AR121" s="39"/>
      <c r="AS121" s="24" t="s">
        <v>75</v>
      </c>
      <c r="AT121" s="24" t="s">
        <v>69</v>
      </c>
      <c r="AU121" s="24" t="s">
        <v>79</v>
      </c>
      <c r="AV121" s="24" t="s">
        <v>73</v>
      </c>
      <c r="AW121" s="24" t="s">
        <v>84</v>
      </c>
      <c r="AX121" s="10"/>
    </row>
    <row r="122" spans="1:52" s="1" customFormat="1" ht="18.75" x14ac:dyDescent="0.25">
      <c r="B122" s="1" t="s">
        <v>9</v>
      </c>
      <c r="C122" s="2">
        <v>0</v>
      </c>
      <c r="D122" s="2">
        <v>1</v>
      </c>
      <c r="E122" s="2">
        <v>2</v>
      </c>
      <c r="F122" s="2">
        <v>6</v>
      </c>
      <c r="G122" s="2">
        <v>6</v>
      </c>
      <c r="H122" s="2">
        <v>2</v>
      </c>
      <c r="I122" s="3">
        <v>3</v>
      </c>
      <c r="J122" s="3">
        <v>0</v>
      </c>
      <c r="K122" s="3">
        <v>0</v>
      </c>
      <c r="L122" s="3">
        <v>0</v>
      </c>
      <c r="M122" s="3">
        <v>0</v>
      </c>
      <c r="N122" s="3">
        <v>0</v>
      </c>
      <c r="O122" s="3">
        <v>0</v>
      </c>
      <c r="P122" s="3">
        <v>0</v>
      </c>
      <c r="Q122" s="3">
        <v>0</v>
      </c>
      <c r="R122" s="3">
        <v>0</v>
      </c>
      <c r="S122" s="1">
        <v>20</v>
      </c>
      <c r="V122" s="1">
        <v>1.5625E-2</v>
      </c>
      <c r="W122" s="2">
        <f>C122</f>
        <v>0</v>
      </c>
      <c r="X122" s="1">
        <f>C123</f>
        <v>0</v>
      </c>
      <c r="Y122" s="2">
        <f>C124</f>
        <v>0</v>
      </c>
      <c r="Z122" s="2">
        <f>C125</f>
        <v>0</v>
      </c>
      <c r="AA122" s="1">
        <f>C126</f>
        <v>0</v>
      </c>
      <c r="AC122" s="1">
        <v>1.5625E-2</v>
      </c>
      <c r="AD122" s="31">
        <f>PRODUCT(W122*100*1/W138)</f>
        <v>0</v>
      </c>
      <c r="AE122" s="30">
        <f>PRODUCT(X122*100*1/X138)</f>
        <v>0</v>
      </c>
      <c r="AF122" s="31">
        <f>PRODUCT(Y122*100*1/Y138)</f>
        <v>0</v>
      </c>
      <c r="AG122" s="31">
        <f>PRODUCT(Z122*100*1/Z138)</f>
        <v>0</v>
      </c>
      <c r="AH122" s="30">
        <f>PRODUCT(AA122*100*1/AA138)</f>
        <v>0</v>
      </c>
      <c r="AJ122" s="1">
        <v>1.5625E-2</v>
      </c>
      <c r="AK122" s="31">
        <f>AD122</f>
        <v>0</v>
      </c>
      <c r="AL122" s="30">
        <f>AE122</f>
        <v>0</v>
      </c>
      <c r="AM122" s="31">
        <f>AF122</f>
        <v>0</v>
      </c>
      <c r="AN122" s="31">
        <f>AG122</f>
        <v>0</v>
      </c>
      <c r="AO122" s="30">
        <f>AH122</f>
        <v>0</v>
      </c>
      <c r="AR122" s="25" t="s">
        <v>49</v>
      </c>
      <c r="AS122" s="26">
        <f>W138</f>
        <v>20</v>
      </c>
      <c r="AT122" s="26">
        <f>X138</f>
        <v>20</v>
      </c>
      <c r="AU122" s="26">
        <f>Y138</f>
        <v>19</v>
      </c>
      <c r="AV122" s="26">
        <f>Z138</f>
        <v>20</v>
      </c>
      <c r="AW122" s="26">
        <f>AA138</f>
        <v>20</v>
      </c>
      <c r="AX122" s="10"/>
    </row>
    <row r="123" spans="1:52" s="1" customFormat="1" ht="18.75" x14ac:dyDescent="0.25">
      <c r="B123" s="1" t="s">
        <v>20</v>
      </c>
      <c r="C123" s="1">
        <v>0</v>
      </c>
      <c r="D123" s="1">
        <v>0</v>
      </c>
      <c r="E123" s="1">
        <v>2</v>
      </c>
      <c r="F123" s="1">
        <v>5</v>
      </c>
      <c r="G123" s="1">
        <v>10</v>
      </c>
      <c r="H123" s="1">
        <v>0</v>
      </c>
      <c r="I123" s="1">
        <v>1</v>
      </c>
      <c r="J123" s="1">
        <v>0</v>
      </c>
      <c r="K123" s="1">
        <v>1</v>
      </c>
      <c r="L123" s="1">
        <v>0</v>
      </c>
      <c r="M123" s="1">
        <v>0</v>
      </c>
      <c r="N123" s="1">
        <v>0</v>
      </c>
      <c r="O123" s="1">
        <v>1</v>
      </c>
      <c r="P123" s="1">
        <v>0</v>
      </c>
      <c r="Q123" s="1">
        <v>0</v>
      </c>
      <c r="R123" s="1">
        <v>0</v>
      </c>
      <c r="S123" s="1">
        <v>20</v>
      </c>
      <c r="V123" s="1">
        <v>3.125E-2</v>
      </c>
      <c r="W123" s="2">
        <f>D122</f>
        <v>1</v>
      </c>
      <c r="X123" s="1">
        <f>D123</f>
        <v>0</v>
      </c>
      <c r="Y123" s="2">
        <f>D124</f>
        <v>8</v>
      </c>
      <c r="Z123" s="2">
        <f>D125</f>
        <v>4</v>
      </c>
      <c r="AA123" s="1">
        <f>D126</f>
        <v>1</v>
      </c>
      <c r="AC123" s="1">
        <v>3.125E-2</v>
      </c>
      <c r="AD123" s="31">
        <f>PRODUCT(W123*100*1/W138)</f>
        <v>5</v>
      </c>
      <c r="AE123" s="30">
        <f>PRODUCT(X123*100*1/X138)</f>
        <v>0</v>
      </c>
      <c r="AF123" s="31">
        <f>PRODUCT(Y123*100*1/Y138)</f>
        <v>42.10526315789474</v>
      </c>
      <c r="AG123" s="31">
        <f>PRODUCT(Z123*100*1/Z138)</f>
        <v>20</v>
      </c>
      <c r="AH123" s="30">
        <f>PRODUCT(AA123*100*1/AA138)</f>
        <v>5</v>
      </c>
      <c r="AJ123" s="1">
        <v>3.125E-2</v>
      </c>
      <c r="AK123" s="31">
        <f>AD122+AD123</f>
        <v>5</v>
      </c>
      <c r="AL123" s="30">
        <f>AE122+AE123</f>
        <v>0</v>
      </c>
      <c r="AM123" s="31">
        <f>AF122+AF123</f>
        <v>42.10526315789474</v>
      </c>
      <c r="AN123" s="31">
        <f>AG122+AG123</f>
        <v>20</v>
      </c>
      <c r="AO123" s="30">
        <f>AH122+AH123</f>
        <v>5</v>
      </c>
      <c r="AR123" s="25" t="s">
        <v>50</v>
      </c>
      <c r="AS123" s="18">
        <f>AK127</f>
        <v>85</v>
      </c>
      <c r="AT123" s="18"/>
      <c r="AU123" s="18">
        <f>AM127</f>
        <v>89.473684210526315</v>
      </c>
      <c r="AV123" s="18">
        <f>AN126</f>
        <v>80</v>
      </c>
      <c r="AW123" s="18"/>
      <c r="AX123" s="10"/>
    </row>
    <row r="124" spans="1:52" s="1" customFormat="1" ht="18.75" x14ac:dyDescent="0.25">
      <c r="B124" s="1" t="s">
        <v>24</v>
      </c>
      <c r="C124" s="2">
        <v>0</v>
      </c>
      <c r="D124" s="2">
        <v>8</v>
      </c>
      <c r="E124" s="2">
        <v>6</v>
      </c>
      <c r="F124" s="2">
        <v>3</v>
      </c>
      <c r="G124" s="2">
        <v>0</v>
      </c>
      <c r="H124" s="2">
        <v>0</v>
      </c>
      <c r="I124" s="3">
        <v>0</v>
      </c>
      <c r="J124" s="3">
        <v>0</v>
      </c>
      <c r="K124" s="3">
        <v>0</v>
      </c>
      <c r="L124" s="3">
        <v>0</v>
      </c>
      <c r="M124" s="3">
        <v>0</v>
      </c>
      <c r="N124" s="3">
        <v>0</v>
      </c>
      <c r="O124" s="3">
        <v>0</v>
      </c>
      <c r="P124" s="3">
        <v>0</v>
      </c>
      <c r="Q124" s="3">
        <v>0</v>
      </c>
      <c r="R124" s="3">
        <v>2</v>
      </c>
      <c r="S124" s="1">
        <v>19</v>
      </c>
      <c r="V124" s="1">
        <v>6.25E-2</v>
      </c>
      <c r="W124" s="2">
        <f>E122</f>
        <v>2</v>
      </c>
      <c r="X124" s="1">
        <f>E123</f>
        <v>2</v>
      </c>
      <c r="Y124" s="2">
        <f>E124</f>
        <v>6</v>
      </c>
      <c r="Z124" s="2">
        <f>E125</f>
        <v>2</v>
      </c>
      <c r="AA124" s="1">
        <f>E126</f>
        <v>2</v>
      </c>
      <c r="AC124" s="1">
        <v>6.25E-2</v>
      </c>
      <c r="AD124" s="31">
        <f>PRODUCT(W124*100*1/W138)</f>
        <v>10</v>
      </c>
      <c r="AE124" s="30">
        <f>PRODUCT(X124*100*1/X138)</f>
        <v>10</v>
      </c>
      <c r="AF124" s="31">
        <f>PRODUCT(Y124*100*1/Y138)</f>
        <v>31.578947368421051</v>
      </c>
      <c r="AG124" s="31">
        <f>PRODUCT(Z124*100*1/Z138)</f>
        <v>10</v>
      </c>
      <c r="AH124" s="30">
        <f>PRODUCT(AA124*100*1/AA138)</f>
        <v>10</v>
      </c>
      <c r="AJ124" s="1">
        <v>6.25E-2</v>
      </c>
      <c r="AK124" s="31">
        <f>AD122+AD123+AD124</f>
        <v>15</v>
      </c>
      <c r="AL124" s="30">
        <f>AE122+AE123+AE124</f>
        <v>10</v>
      </c>
      <c r="AM124" s="31">
        <f>AF122+AF123+AF124</f>
        <v>73.684210526315795</v>
      </c>
      <c r="AN124" s="31">
        <f>AG122+AG123+AG124</f>
        <v>30</v>
      </c>
      <c r="AO124" s="30">
        <f>AH122+AH123+AH124</f>
        <v>15</v>
      </c>
      <c r="AR124" s="25" t="s">
        <v>51</v>
      </c>
      <c r="AS124" s="18"/>
      <c r="AT124" s="18"/>
      <c r="AU124" s="18"/>
      <c r="AV124" s="18">
        <f>AN129-AN126</f>
        <v>20</v>
      </c>
      <c r="AW124" s="18"/>
      <c r="AX124" s="10"/>
    </row>
    <row r="125" spans="1:52" s="1" customFormat="1" ht="18.75" x14ac:dyDescent="0.25">
      <c r="B125" s="1" t="s">
        <v>26</v>
      </c>
      <c r="C125" s="2">
        <v>0</v>
      </c>
      <c r="D125" s="2">
        <v>4</v>
      </c>
      <c r="E125" s="2">
        <v>2</v>
      </c>
      <c r="F125" s="2">
        <v>5</v>
      </c>
      <c r="G125" s="2">
        <v>5</v>
      </c>
      <c r="H125" s="4">
        <v>2</v>
      </c>
      <c r="I125" s="4">
        <v>2</v>
      </c>
      <c r="J125" s="4">
        <v>0</v>
      </c>
      <c r="K125" s="3">
        <v>0</v>
      </c>
      <c r="L125" s="3">
        <v>0</v>
      </c>
      <c r="M125" s="3">
        <v>0</v>
      </c>
      <c r="N125" s="3">
        <v>0</v>
      </c>
      <c r="O125" s="3">
        <v>0</v>
      </c>
      <c r="P125" s="3">
        <v>0</v>
      </c>
      <c r="Q125" s="3">
        <v>0</v>
      </c>
      <c r="R125" s="3">
        <v>0</v>
      </c>
      <c r="S125" s="1">
        <v>20</v>
      </c>
      <c r="V125" s="1">
        <v>0.125</v>
      </c>
      <c r="W125" s="2">
        <f>F122</f>
        <v>6</v>
      </c>
      <c r="X125" s="1">
        <f>F123</f>
        <v>5</v>
      </c>
      <c r="Y125" s="2">
        <f>F124</f>
        <v>3</v>
      </c>
      <c r="Z125" s="2">
        <f>F125</f>
        <v>5</v>
      </c>
      <c r="AA125" s="1">
        <f>F126</f>
        <v>3</v>
      </c>
      <c r="AC125" s="1">
        <v>0.125</v>
      </c>
      <c r="AD125" s="31">
        <f>PRODUCT(W125*100*1/W138)</f>
        <v>30</v>
      </c>
      <c r="AE125" s="30">
        <f>PRODUCT(X125*100*1/X138)</f>
        <v>25</v>
      </c>
      <c r="AF125" s="31">
        <f>PRODUCT(Y125*100*1/Y138)</f>
        <v>15.789473684210526</v>
      </c>
      <c r="AG125" s="31">
        <f>PRODUCT(Z125*100*1/Z138)</f>
        <v>25</v>
      </c>
      <c r="AH125" s="30">
        <f>PRODUCT(AA125*100*1/AA138)</f>
        <v>15</v>
      </c>
      <c r="AJ125" s="1">
        <v>0.125</v>
      </c>
      <c r="AK125" s="31">
        <f>AD122+AD123+AD124+AD125</f>
        <v>45</v>
      </c>
      <c r="AL125" s="30">
        <f>AE122+AE123+AE124+AE125</f>
        <v>35</v>
      </c>
      <c r="AM125" s="31">
        <f>AF122+AF123+AF124+AF125</f>
        <v>89.473684210526315</v>
      </c>
      <c r="AN125" s="31">
        <f>AG122+AG123+AG124+AG125</f>
        <v>55</v>
      </c>
      <c r="AO125" s="30">
        <f>AH122+AH123+AH124+AH125</f>
        <v>30</v>
      </c>
      <c r="AR125" s="25" t="s">
        <v>52</v>
      </c>
      <c r="AS125" s="18">
        <f>AK137-AK127</f>
        <v>15</v>
      </c>
      <c r="AT125" s="18"/>
      <c r="AU125" s="18">
        <f>AM137-AM127</f>
        <v>10.526315789473685</v>
      </c>
      <c r="AV125" s="18">
        <f>AN137-AN129</f>
        <v>0</v>
      </c>
      <c r="AW125" s="18"/>
      <c r="AX125" s="10"/>
    </row>
    <row r="126" spans="1:52" s="1" customFormat="1" x14ac:dyDescent="0.25">
      <c r="B126" s="1" t="s">
        <v>45</v>
      </c>
      <c r="C126" s="1">
        <v>0</v>
      </c>
      <c r="D126" s="1">
        <v>1</v>
      </c>
      <c r="E126" s="1">
        <v>2</v>
      </c>
      <c r="F126" s="1">
        <v>3</v>
      </c>
      <c r="G126" s="1">
        <v>0</v>
      </c>
      <c r="H126" s="1">
        <v>1</v>
      </c>
      <c r="I126" s="1">
        <v>0</v>
      </c>
      <c r="J126" s="1">
        <v>2</v>
      </c>
      <c r="K126" s="1">
        <v>2</v>
      </c>
      <c r="L126" s="1">
        <v>6</v>
      </c>
      <c r="M126" s="1">
        <v>0</v>
      </c>
      <c r="N126" s="1">
        <v>1</v>
      </c>
      <c r="O126" s="1">
        <v>0</v>
      </c>
      <c r="P126" s="1">
        <v>0</v>
      </c>
      <c r="Q126" s="1">
        <v>0</v>
      </c>
      <c r="R126" s="1">
        <v>2</v>
      </c>
      <c r="S126" s="1">
        <v>20</v>
      </c>
      <c r="V126" s="1">
        <v>0.25</v>
      </c>
      <c r="W126" s="2">
        <f>G122</f>
        <v>6</v>
      </c>
      <c r="X126" s="1">
        <f>G123</f>
        <v>10</v>
      </c>
      <c r="Y126" s="2">
        <f>G124</f>
        <v>0</v>
      </c>
      <c r="Z126" s="2">
        <f>G125</f>
        <v>5</v>
      </c>
      <c r="AA126" s="1">
        <f>G126</f>
        <v>0</v>
      </c>
      <c r="AC126" s="1">
        <v>0.25</v>
      </c>
      <c r="AD126" s="31">
        <f>PRODUCT(W126*100*1/W138)</f>
        <v>30</v>
      </c>
      <c r="AE126" s="30">
        <f>PRODUCT(X126*100*1/X138)</f>
        <v>50</v>
      </c>
      <c r="AF126" s="31">
        <f>PRODUCT(Y126*100*1/Y138)</f>
        <v>0</v>
      </c>
      <c r="AG126" s="31">
        <f>PRODUCT(Z126*100*1/Z138)</f>
        <v>25</v>
      </c>
      <c r="AH126" s="30">
        <f>PRODUCT(AA126*100*1/AA138)</f>
        <v>0</v>
      </c>
      <c r="AJ126" s="1">
        <v>0.25</v>
      </c>
      <c r="AK126" s="31">
        <f>AD122+AD123+AD124+AD125+AD126</f>
        <v>75</v>
      </c>
      <c r="AL126" s="30">
        <f>AE122+AE123+AE124+AE125+AE126</f>
        <v>85</v>
      </c>
      <c r="AM126" s="31">
        <f>AF122+AF123+AF124+AF125+AF126</f>
        <v>89.473684210526315</v>
      </c>
      <c r="AN126" s="31">
        <f>AG122+AG123+AG124+AG125+AG126</f>
        <v>80</v>
      </c>
      <c r="AO126" s="30">
        <f>AH122+AH123+AH124+AH125+AH126</f>
        <v>30</v>
      </c>
      <c r="AR126" s="10"/>
      <c r="AS126" s="10"/>
      <c r="AT126" s="10"/>
      <c r="AU126" s="10"/>
      <c r="AV126" s="10"/>
      <c r="AW126" s="10"/>
      <c r="AX126" s="10"/>
    </row>
    <row r="127" spans="1:52" s="1" customFormat="1" x14ac:dyDescent="0.25">
      <c r="V127" s="1">
        <v>0.5</v>
      </c>
      <c r="W127" s="2">
        <f>H122</f>
        <v>2</v>
      </c>
      <c r="X127" s="1">
        <f>H123</f>
        <v>0</v>
      </c>
      <c r="Y127" s="2">
        <f>H124</f>
        <v>0</v>
      </c>
      <c r="Z127" s="4">
        <f>H125</f>
        <v>2</v>
      </c>
      <c r="AA127" s="1">
        <f>H126</f>
        <v>1</v>
      </c>
      <c r="AC127" s="1">
        <v>0.5</v>
      </c>
      <c r="AD127" s="31">
        <f>PRODUCT(W127*100*1/W138)</f>
        <v>10</v>
      </c>
      <c r="AE127" s="30">
        <f>PRODUCT(X127*100*1/X138)</f>
        <v>0</v>
      </c>
      <c r="AF127" s="31">
        <f>PRODUCT(Y127*100*1/Y138)</f>
        <v>0</v>
      </c>
      <c r="AG127" s="32">
        <f>PRODUCT(Z127*100*1/Z138)</f>
        <v>10</v>
      </c>
      <c r="AH127" s="30">
        <f>PRODUCT(AA127*100*1/AA138)</f>
        <v>5</v>
      </c>
      <c r="AJ127" s="1">
        <v>0.5</v>
      </c>
      <c r="AK127" s="31">
        <f>AD122+AD123+AD124+AD125+AD126+AD127</f>
        <v>85</v>
      </c>
      <c r="AL127" s="30">
        <f>AE122+AE123+AE124+AE125+AE126+AE127</f>
        <v>85</v>
      </c>
      <c r="AM127" s="31">
        <f>AF122+AF123+AF124+AF125+AF126+AF127</f>
        <v>89.473684210526315</v>
      </c>
      <c r="AN127" s="32">
        <f>AG122+AG123+AG124+AG125+AG126+AG127</f>
        <v>90</v>
      </c>
      <c r="AO127" s="30">
        <f>AH122+AH123+AH124+AH125+AH126+AH127</f>
        <v>35</v>
      </c>
      <c r="AR127" s="10"/>
      <c r="AS127" s="10"/>
      <c r="AT127" s="10"/>
      <c r="AU127" s="10"/>
      <c r="AV127" s="10"/>
      <c r="AW127" s="10"/>
      <c r="AX127" s="10"/>
    </row>
    <row r="128" spans="1:52" s="1" customFormat="1" x14ac:dyDescent="0.25">
      <c r="V128" s="1">
        <v>1</v>
      </c>
      <c r="W128" s="3">
        <f>I122</f>
        <v>3</v>
      </c>
      <c r="X128" s="1">
        <f>I123</f>
        <v>1</v>
      </c>
      <c r="Y128" s="3">
        <f>I124</f>
        <v>0</v>
      </c>
      <c r="Z128" s="4">
        <f>I125</f>
        <v>2</v>
      </c>
      <c r="AA128" s="1">
        <f>I126</f>
        <v>0</v>
      </c>
      <c r="AC128" s="1">
        <v>1</v>
      </c>
      <c r="AD128" s="33">
        <f>PRODUCT(W128*100*1/W138)</f>
        <v>15</v>
      </c>
      <c r="AE128" s="30">
        <f>PRODUCT(X128*100*1/X138)</f>
        <v>5</v>
      </c>
      <c r="AF128" s="33">
        <f>PRODUCT(Y128*100*1/Y138)</f>
        <v>0</v>
      </c>
      <c r="AG128" s="32">
        <f>PRODUCT(Z128*100*1/Z138)</f>
        <v>10</v>
      </c>
      <c r="AH128" s="30">
        <f>PRODUCT(AA128*100*1/AA138)</f>
        <v>0</v>
      </c>
      <c r="AJ128" s="1">
        <v>1</v>
      </c>
      <c r="AK128" s="33">
        <f>AD122+AD123+AD124+AD125+AD126+AD127+AD128</f>
        <v>100</v>
      </c>
      <c r="AL128" s="30">
        <f>AE122+AE123+AE124+AE125+AE126+AE127+AE128</f>
        <v>90</v>
      </c>
      <c r="AM128" s="33">
        <f>AF122+AF123+AF124+AF125+AF126+AF127+AF128</f>
        <v>89.473684210526315</v>
      </c>
      <c r="AN128" s="32">
        <f>AG122+AG123+AG124+AG125+AG126+AG127+AG128</f>
        <v>100</v>
      </c>
      <c r="AO128" s="30">
        <f>AH122+AH123+AH124+AH125+AH126+AH127+AH128</f>
        <v>35</v>
      </c>
      <c r="AR128" s="10"/>
      <c r="AS128" s="10" t="str">
        <f>A120</f>
        <v>Streptococcus parasanguinis</v>
      </c>
      <c r="AT128" s="10"/>
      <c r="AU128" s="10"/>
      <c r="AV128" s="10"/>
      <c r="AW128" s="10"/>
      <c r="AX128" s="10"/>
    </row>
    <row r="129" spans="22:52" s="1" customFormat="1" x14ac:dyDescent="0.25">
      <c r="V129" s="1">
        <v>2</v>
      </c>
      <c r="W129" s="3">
        <f>J122</f>
        <v>0</v>
      </c>
      <c r="X129" s="1">
        <f>J123</f>
        <v>0</v>
      </c>
      <c r="Y129" s="3">
        <f>J124</f>
        <v>0</v>
      </c>
      <c r="Z129" s="4">
        <f>J125</f>
        <v>0</v>
      </c>
      <c r="AA129" s="1">
        <f>J126</f>
        <v>2</v>
      </c>
      <c r="AC129" s="1">
        <v>2</v>
      </c>
      <c r="AD129" s="33">
        <f>PRODUCT(W129*100*1/W138)</f>
        <v>0</v>
      </c>
      <c r="AE129" s="30">
        <f>PRODUCT(X129*100*1/X138)</f>
        <v>0</v>
      </c>
      <c r="AF129" s="33">
        <f>PRODUCT(Y129*100*1/Y138)</f>
        <v>0</v>
      </c>
      <c r="AG129" s="32">
        <f>PRODUCT(Z129*100*1/Z138)</f>
        <v>0</v>
      </c>
      <c r="AH129" s="30">
        <f>PRODUCT(AA129*100*1/AA138)</f>
        <v>10</v>
      </c>
      <c r="AJ129" s="1">
        <v>2</v>
      </c>
      <c r="AK129" s="33">
        <f>AD122+AD123+AD124+AD125+AD126+AD127+AD128+AD129</f>
        <v>100</v>
      </c>
      <c r="AL129" s="30">
        <f>AE122+AE123+AE124+AE125+AE126+AE127+AE128+AE129</f>
        <v>90</v>
      </c>
      <c r="AM129" s="33">
        <f>AF122+AF123+AF124+AF125+AF126+AF127+AF128+AF129</f>
        <v>89.473684210526315</v>
      </c>
      <c r="AN129" s="32">
        <f>AG122+AG123+AG124+AG125+AG126+AG127+AG128+AG129</f>
        <v>100</v>
      </c>
      <c r="AO129" s="30">
        <f>AH122+AH123+AH124+AH125+AH126+AH127+AH128+AH129</f>
        <v>45</v>
      </c>
      <c r="AR129" s="10"/>
      <c r="AS129" s="10"/>
      <c r="AT129" s="10"/>
      <c r="AU129" s="10"/>
      <c r="AV129" s="10"/>
      <c r="AW129" s="10"/>
      <c r="AX129" s="10"/>
    </row>
    <row r="130" spans="22:52" s="1" customFormat="1" x14ac:dyDescent="0.25">
      <c r="V130" s="1">
        <v>4</v>
      </c>
      <c r="W130" s="3">
        <f>K122</f>
        <v>0</v>
      </c>
      <c r="X130" s="1">
        <f>K123</f>
        <v>1</v>
      </c>
      <c r="Y130" s="3">
        <f>K124</f>
        <v>0</v>
      </c>
      <c r="Z130" s="3">
        <f>K125</f>
        <v>0</v>
      </c>
      <c r="AA130" s="1">
        <f>K126</f>
        <v>2</v>
      </c>
      <c r="AC130" s="1">
        <v>4</v>
      </c>
      <c r="AD130" s="33">
        <f>PRODUCT(W130*100*1/W138)</f>
        <v>0</v>
      </c>
      <c r="AE130" s="30">
        <f>PRODUCT(X130*100*1/X138)</f>
        <v>5</v>
      </c>
      <c r="AF130" s="33">
        <f>PRODUCT(Y130*100*1/Y138)</f>
        <v>0</v>
      </c>
      <c r="AG130" s="33">
        <f>PRODUCT(Z130*100*1/Z138)</f>
        <v>0</v>
      </c>
      <c r="AH130" s="30">
        <f>PRODUCT(AA130*100*1/AA138)</f>
        <v>10</v>
      </c>
      <c r="AJ130" s="1">
        <v>4</v>
      </c>
      <c r="AK130" s="33">
        <f>AD122+AD123+AD124+AD125+AD126+AD127+AD128+AD129+AD130</f>
        <v>100</v>
      </c>
      <c r="AL130" s="30">
        <f>AE122+AE123+AE124+AE125+AE126+AE127+AE128+AE129+AE130</f>
        <v>95</v>
      </c>
      <c r="AM130" s="33">
        <f>AF122+AF123+AF124+AF125+AF126+AF127+AF128+AF129+AF130</f>
        <v>89.473684210526315</v>
      </c>
      <c r="AN130" s="33">
        <f>AG122+AG123+AG124+AG125+AG126+AG127+AG128+AG129+AG130</f>
        <v>100</v>
      </c>
      <c r="AO130" s="30">
        <f>AH122+AH123+AH124+AH125+AH126+AH127+AH128+AH129+AH130</f>
        <v>55</v>
      </c>
      <c r="AR130" s="10"/>
      <c r="AS130" s="10"/>
      <c r="AT130" s="10"/>
      <c r="AU130" s="10"/>
      <c r="AV130" s="10"/>
      <c r="AW130" s="10"/>
      <c r="AX130" s="10"/>
    </row>
    <row r="131" spans="22:52" s="1" customFormat="1" x14ac:dyDescent="0.25">
      <c r="V131" s="1">
        <v>8</v>
      </c>
      <c r="W131" s="3">
        <f>L122</f>
        <v>0</v>
      </c>
      <c r="X131" s="1">
        <f>L123</f>
        <v>0</v>
      </c>
      <c r="Y131" s="3">
        <f>L124</f>
        <v>0</v>
      </c>
      <c r="Z131" s="3">
        <f>L125</f>
        <v>0</v>
      </c>
      <c r="AA131" s="1">
        <f>L126</f>
        <v>6</v>
      </c>
      <c r="AC131" s="1">
        <v>8</v>
      </c>
      <c r="AD131" s="33">
        <f>PRODUCT(W131*100*1/W138)</f>
        <v>0</v>
      </c>
      <c r="AE131" s="30">
        <f>PRODUCT(X131*100*1/X138)</f>
        <v>0</v>
      </c>
      <c r="AF131" s="33">
        <f>PRODUCT(Y131*100*1/Y138)</f>
        <v>0</v>
      </c>
      <c r="AG131" s="33">
        <f>PRODUCT(Z131*100*1/Z138)</f>
        <v>0</v>
      </c>
      <c r="AH131" s="30">
        <f>PRODUCT(AA131*100*1/AA138)</f>
        <v>30</v>
      </c>
      <c r="AJ131" s="1">
        <v>8</v>
      </c>
      <c r="AK131" s="33">
        <f>AD122+AD123+AD124+AD125+AD126+AD127+AD128+AD129+AD130+AD131</f>
        <v>100</v>
      </c>
      <c r="AL131" s="30">
        <f>AE122+AE123+AE124+AE125+AE126+AE127+AE128+AE129+AE130+AE131</f>
        <v>95</v>
      </c>
      <c r="AM131" s="33">
        <f>AF122+AF123+AF124+AF125+AF126+AF127+AF128+AF129+AF130+AF131</f>
        <v>89.473684210526315</v>
      </c>
      <c r="AN131" s="33">
        <f>AG122+AG123+AG124+AG125+AG126+AG127+AG128+AG129+AG130+AG131</f>
        <v>100</v>
      </c>
      <c r="AO131" s="30">
        <f>AH122+AH123+AH124+AH125+AH126+AH127+AH128+AH129+AH130+AH131</f>
        <v>85</v>
      </c>
      <c r="AR131" s="10"/>
      <c r="AS131" s="10"/>
      <c r="AT131" s="10"/>
      <c r="AU131" s="10"/>
      <c r="AV131" s="10"/>
      <c r="AW131" s="10"/>
      <c r="AX131" s="10"/>
    </row>
    <row r="132" spans="22:52" s="1" customFormat="1" x14ac:dyDescent="0.25">
      <c r="V132" s="1">
        <v>16</v>
      </c>
      <c r="W132" s="3">
        <f>M122</f>
        <v>0</v>
      </c>
      <c r="X132" s="1">
        <f>M123</f>
        <v>0</v>
      </c>
      <c r="Y132" s="3">
        <f>M124</f>
        <v>0</v>
      </c>
      <c r="Z132" s="3">
        <f>M125</f>
        <v>0</v>
      </c>
      <c r="AA132" s="1">
        <f>M126</f>
        <v>0</v>
      </c>
      <c r="AC132" s="1">
        <v>16</v>
      </c>
      <c r="AD132" s="33">
        <f>PRODUCT(W132*100*1/W138)</f>
        <v>0</v>
      </c>
      <c r="AE132" s="30">
        <f>PRODUCT(X132*100*1/X138)</f>
        <v>0</v>
      </c>
      <c r="AF132" s="33">
        <f>PRODUCT(Y132*100*1/Y138)</f>
        <v>0</v>
      </c>
      <c r="AG132" s="33">
        <f>PRODUCT(Z132*100*1/Z138)</f>
        <v>0</v>
      </c>
      <c r="AH132" s="30">
        <f>PRODUCT(AA132*100*1/AA138)</f>
        <v>0</v>
      </c>
      <c r="AJ132" s="1">
        <v>16</v>
      </c>
      <c r="AK132" s="33">
        <f>AD122+AD123+AD124+AD125+AD126+AD127+AD128+AD129+AD130+AD131+AD132</f>
        <v>100</v>
      </c>
      <c r="AL132" s="30">
        <f>AE122+AE123+AE124+AE125+AE126+AE127+AE128+AE129+AE130+AE131+AE132</f>
        <v>95</v>
      </c>
      <c r="AM132" s="33">
        <f>AF122+AF123+AF124+AF125+AF126+AF127+AF128+AF129+AF130+AF131+AF132</f>
        <v>89.473684210526315</v>
      </c>
      <c r="AN132" s="33">
        <f>AG122+AG123+AG124+AG125+AG126+AG127+AG128+AG129+AG130+AG131+AG132</f>
        <v>100</v>
      </c>
      <c r="AO132" s="30">
        <f>AH122+AH123+AH124+AH125+AH126+AH127+AH128+AH129+AH130+AH131+AH132</f>
        <v>85</v>
      </c>
      <c r="AR132" s="10"/>
      <c r="AS132" s="10"/>
      <c r="AT132" s="10"/>
      <c r="AU132" s="10"/>
      <c r="AV132" s="10"/>
      <c r="AW132" s="10"/>
      <c r="AX132" s="10"/>
    </row>
    <row r="133" spans="22:52" s="1" customFormat="1" x14ac:dyDescent="0.25">
      <c r="V133" s="1">
        <v>32</v>
      </c>
      <c r="W133" s="3">
        <f>N122</f>
        <v>0</v>
      </c>
      <c r="X133" s="1">
        <f>N123</f>
        <v>0</v>
      </c>
      <c r="Y133" s="3">
        <f>N124</f>
        <v>0</v>
      </c>
      <c r="Z133" s="3">
        <f>N125</f>
        <v>0</v>
      </c>
      <c r="AA133" s="1">
        <f>N126</f>
        <v>1</v>
      </c>
      <c r="AC133" s="1">
        <v>32</v>
      </c>
      <c r="AD133" s="33">
        <f>PRODUCT(W133*100*1/W138)</f>
        <v>0</v>
      </c>
      <c r="AE133" s="30">
        <f>PRODUCT(X133*100*1/X138)</f>
        <v>0</v>
      </c>
      <c r="AF133" s="33">
        <f>PRODUCT(Y133*100*1/Y138)</f>
        <v>0</v>
      </c>
      <c r="AG133" s="33">
        <f>PRODUCT(Z133*100*1/Z138)</f>
        <v>0</v>
      </c>
      <c r="AH133" s="30">
        <f>PRODUCT(AA133*100*1/AA138)</f>
        <v>5</v>
      </c>
      <c r="AJ133" s="1">
        <v>32</v>
      </c>
      <c r="AK133" s="33">
        <f>AD122+AD123+AD124+AD125+AD126+AD127+AD128+AD129+AD130+AD131+AD132+AD133</f>
        <v>100</v>
      </c>
      <c r="AL133" s="30">
        <f>AE122+AE123+AE124+AE125+AE126+AE127+AE128+AE129+AE130+AE131+AE132+AE133</f>
        <v>95</v>
      </c>
      <c r="AM133" s="33">
        <f>AF122+AF123+AF124+AF125+AF126+AF127+AF128+AF129+AF130+AF131+AF132+AF133</f>
        <v>89.473684210526315</v>
      </c>
      <c r="AN133" s="33">
        <f>AG122+AG123+AG124+AG125+AG126+AG127+AG128+AG129+AG130+AG131+AG132+AG133</f>
        <v>100</v>
      </c>
      <c r="AO133" s="30">
        <f>AH122+AH123+AH124+AH125+AH126+AH127+AH128+AH129+AH130+AH131+AH132+AH133</f>
        <v>90</v>
      </c>
      <c r="AR133" s="10"/>
      <c r="AS133" s="10"/>
      <c r="AT133" s="10"/>
      <c r="AU133" s="10"/>
      <c r="AV133" s="10"/>
      <c r="AW133" s="10"/>
      <c r="AX133" s="10"/>
    </row>
    <row r="134" spans="22:52" s="1" customFormat="1" x14ac:dyDescent="0.25">
      <c r="V134" s="1">
        <v>64</v>
      </c>
      <c r="W134" s="3">
        <f>O122</f>
        <v>0</v>
      </c>
      <c r="X134" s="1">
        <f>O123</f>
        <v>1</v>
      </c>
      <c r="Y134" s="3">
        <f>O124</f>
        <v>0</v>
      </c>
      <c r="Z134" s="3">
        <f>O125</f>
        <v>0</v>
      </c>
      <c r="AA134" s="1">
        <f>O126</f>
        <v>0</v>
      </c>
      <c r="AC134" s="1">
        <v>64</v>
      </c>
      <c r="AD134" s="33">
        <f>PRODUCT(W134*100*1/W138)</f>
        <v>0</v>
      </c>
      <c r="AE134" s="30">
        <f>PRODUCT(X134*100*1/X138)</f>
        <v>5</v>
      </c>
      <c r="AF134" s="33">
        <f>PRODUCT(Y134*100*1/Y138)</f>
        <v>0</v>
      </c>
      <c r="AG134" s="33">
        <f>PRODUCT(Z134*100*1/Z138)</f>
        <v>0</v>
      </c>
      <c r="AH134" s="30">
        <f>PRODUCT(AA134*100*1/AA138)</f>
        <v>0</v>
      </c>
      <c r="AJ134" s="1">
        <v>64</v>
      </c>
      <c r="AK134" s="33">
        <f>AD122+AD123+AD124+AD125+AD126+AD127+AD128+AD129+AD130+AD131+AD132+AD133+AD134</f>
        <v>100</v>
      </c>
      <c r="AL134" s="30">
        <f>AE122+AE123+AE124+AE125+AE126+AE127+AE128+AE129+AE130+AE131+AE132+AE133+AE134</f>
        <v>100</v>
      </c>
      <c r="AM134" s="33">
        <f>AF122+AF123+AF124+AF125+AF126+AF127+AF128+AF129+AF130+AF131+AF132+AF133+AF134</f>
        <v>89.473684210526315</v>
      </c>
      <c r="AN134" s="33">
        <f>AG122+AG123+AG124+AG125+AG126+AG127+AG128+AG129+AG130+AG131+AG132+AG133+AG134</f>
        <v>100</v>
      </c>
      <c r="AO134" s="30">
        <f>AH122+AH123+AH124+AH125+AH126+AH127+AH128+AH129+AH130+AH131+AH132+AH133+AH134</f>
        <v>90</v>
      </c>
      <c r="AR134" s="10"/>
      <c r="AS134" s="10"/>
      <c r="AT134" s="10"/>
      <c r="AU134" s="10"/>
      <c r="AV134" s="10"/>
      <c r="AW134" s="10"/>
      <c r="AX134" s="10"/>
    </row>
    <row r="135" spans="22:52" s="1" customFormat="1" x14ac:dyDescent="0.25">
      <c r="V135" s="1">
        <v>128</v>
      </c>
      <c r="W135" s="3">
        <f>P122</f>
        <v>0</v>
      </c>
      <c r="X135" s="1">
        <f>P123</f>
        <v>0</v>
      </c>
      <c r="Y135" s="3">
        <f>P124</f>
        <v>0</v>
      </c>
      <c r="Z135" s="3">
        <f>P125</f>
        <v>0</v>
      </c>
      <c r="AA135" s="1">
        <f>P126</f>
        <v>0</v>
      </c>
      <c r="AC135" s="1">
        <v>128</v>
      </c>
      <c r="AD135" s="33">
        <f>PRODUCT(W135*100*1/W138)</f>
        <v>0</v>
      </c>
      <c r="AE135" s="30">
        <f>PRODUCT(X135*100*1/X138)</f>
        <v>0</v>
      </c>
      <c r="AF135" s="33">
        <f>PRODUCT(Y135*100*1/Y138)</f>
        <v>0</v>
      </c>
      <c r="AG135" s="33">
        <f>PRODUCT(Z135*100*1/Z138)</f>
        <v>0</v>
      </c>
      <c r="AH135" s="30">
        <f>PRODUCT(AA135*100*1/AA138)</f>
        <v>0</v>
      </c>
      <c r="AJ135" s="1">
        <v>128</v>
      </c>
      <c r="AK135" s="33">
        <f>AD122+AD123+AD124+AD125+AD126+AD127+AD128+AD129+AD130+AD131+AD132+AD133+AD134+AD135</f>
        <v>100</v>
      </c>
      <c r="AL135" s="30">
        <f>AE122+AE123+AE124+AE125+AE126+AE127+AE128+AE129+AE130+AE131+AE132+AE133+AE134+AE135</f>
        <v>100</v>
      </c>
      <c r="AM135" s="33">
        <f>AF122+AF123+AF124+AF125+AF126+AF127+AF128+AF129+AF130+AF131+AF132+AF133+AF134+AF135</f>
        <v>89.473684210526315</v>
      </c>
      <c r="AN135" s="33">
        <f>AG122+AG123+AG124+AG125+AG126+AG127+AG128+AG129+AG130+AG131+AG132+AG133+AG134+AG135</f>
        <v>100</v>
      </c>
      <c r="AO135" s="30">
        <f>AH122+AH123+AH124+AH125+AH126+AH127+AH128+AH129+AH130+AH131+AH132+AH133+AH134+AH135</f>
        <v>90</v>
      </c>
      <c r="AR135" s="10"/>
      <c r="AS135" s="10"/>
      <c r="AT135" s="10"/>
      <c r="AU135" s="10"/>
      <c r="AV135" s="10"/>
      <c r="AW135" s="10"/>
      <c r="AX135" s="10"/>
    </row>
    <row r="136" spans="22:52" s="1" customFormat="1" x14ac:dyDescent="0.25">
      <c r="V136" s="1">
        <v>256</v>
      </c>
      <c r="W136" s="3">
        <f>Q122</f>
        <v>0</v>
      </c>
      <c r="X136" s="1">
        <f>Q123</f>
        <v>0</v>
      </c>
      <c r="Y136" s="3">
        <f>Q124</f>
        <v>0</v>
      </c>
      <c r="Z136" s="3">
        <f>Q125</f>
        <v>0</v>
      </c>
      <c r="AA136" s="1">
        <f>Q126</f>
        <v>0</v>
      </c>
      <c r="AC136" s="1">
        <v>256</v>
      </c>
      <c r="AD136" s="33">
        <f>PRODUCT(W136*100*1/W138)</f>
        <v>0</v>
      </c>
      <c r="AE136" s="30">
        <f>PRODUCT(X136*100*1/X138)</f>
        <v>0</v>
      </c>
      <c r="AF136" s="33">
        <f>PRODUCT(Y136*100*1/Y138)</f>
        <v>0</v>
      </c>
      <c r="AG136" s="33">
        <f>PRODUCT(Z136*100*1/Z138)</f>
        <v>0</v>
      </c>
      <c r="AH136" s="30">
        <f>PRODUCT(AA136*100*1/AA138)</f>
        <v>0</v>
      </c>
      <c r="AJ136" s="1">
        <v>256</v>
      </c>
      <c r="AK136" s="33">
        <f>AD122+AD123+AD124+AD125+AD126+AD127+AD128+AD129+AD130+AD131+AD132+AD133+AD134+AD135+AD136</f>
        <v>100</v>
      </c>
      <c r="AL136" s="30">
        <f>AE122+AE123+AE124+AE125+AE126+AE127+AE128+AE129+AE130+AE131+AE132+AE133+AE134+AE135+AE136</f>
        <v>100</v>
      </c>
      <c r="AM136" s="33">
        <f>AF122+AF123+AF124+AF125+AF126+AF127+AF128+AF129+AF130+AF131+AF132+AF133+AF134+AF135+AF136</f>
        <v>89.473684210526315</v>
      </c>
      <c r="AN136" s="33">
        <f>AG122+AG123+AG124+AG125+AG126+AG127+AG128+AG129+AG130+AG131+AG132+AG133+AG134+AG135+AG136</f>
        <v>100</v>
      </c>
      <c r="AO136" s="30">
        <f>AH122+AH123+AH124+AH125+AH126+AH127+AH128+AH129+AH130+AH131+AH132+AH133+AH134+AH135+AH136</f>
        <v>90</v>
      </c>
      <c r="AR136" s="10"/>
      <c r="AS136" s="10"/>
      <c r="AT136" s="10"/>
      <c r="AU136" s="10"/>
      <c r="AV136" s="10"/>
      <c r="AW136" s="10"/>
      <c r="AX136" s="10"/>
    </row>
    <row r="137" spans="22:52" s="1" customFormat="1" x14ac:dyDescent="0.25">
      <c r="V137" s="1">
        <v>512</v>
      </c>
      <c r="W137" s="3">
        <f>R122</f>
        <v>0</v>
      </c>
      <c r="X137" s="1">
        <f>R123</f>
        <v>0</v>
      </c>
      <c r="Y137" s="3">
        <f>R124</f>
        <v>2</v>
      </c>
      <c r="Z137" s="3">
        <f>R125</f>
        <v>0</v>
      </c>
      <c r="AA137" s="1">
        <f>R126</f>
        <v>2</v>
      </c>
      <c r="AC137" s="1">
        <v>512</v>
      </c>
      <c r="AD137" s="33">
        <f>PRODUCT(W137*100*1/W138)</f>
        <v>0</v>
      </c>
      <c r="AE137" s="30">
        <f>PRODUCT(X137*100*1/X138)</f>
        <v>0</v>
      </c>
      <c r="AF137" s="33">
        <f>PRODUCT(Y137*100*1/Y138)</f>
        <v>10.526315789473685</v>
      </c>
      <c r="AG137" s="33">
        <f>PRODUCT(Z137*100*1/Z138)</f>
        <v>0</v>
      </c>
      <c r="AH137" s="30">
        <f>PRODUCT(AA137*100*1/AA138)</f>
        <v>10</v>
      </c>
      <c r="AJ137" s="1">
        <v>512</v>
      </c>
      <c r="AK137" s="33">
        <f>AD122+AD123+AD124+AD125+AD126+AD127+AD128+AD129+AD130+AD131+AD132+AD133+AD134+AD135+AD136+AD137</f>
        <v>100</v>
      </c>
      <c r="AL137" s="30">
        <f>AE122+AE123+AE124+AE125+AE126+AE127+AE128+AE129+AE130+AE131+AE132+AE133+AE134+AE135+AE136+AE137</f>
        <v>100</v>
      </c>
      <c r="AM137" s="33">
        <f>AF122+AF123+AF124+AF125+AF126+AF127+AF128+AF129+AF130+AF131+AF132+AF133+AF134+AF135+AF136+AF137</f>
        <v>100</v>
      </c>
      <c r="AN137" s="33">
        <f>AG122+AG123+AG124+AG125+AG126+AG127+AG128+AG129+AG130+AG131+AG132+AG133+AG134+AG135+AG136+AG137</f>
        <v>100</v>
      </c>
      <c r="AO137" s="30">
        <f>AH122+AH123+AH124+AH125+AH126+AH127+AH128+AH129+AH130+AH131+AH132+AH133+AH134+AH135+AH136+AH137</f>
        <v>100</v>
      </c>
      <c r="AR137" s="10"/>
      <c r="AS137" s="10"/>
      <c r="AT137" s="10"/>
      <c r="AU137" s="10"/>
      <c r="AV137" s="10"/>
      <c r="AW137" s="10"/>
      <c r="AX137" s="10"/>
    </row>
    <row r="138" spans="22:52" s="1" customFormat="1" x14ac:dyDescent="0.25">
      <c r="V138" s="1" t="s">
        <v>1</v>
      </c>
      <c r="W138" s="1">
        <f>S122</f>
        <v>20</v>
      </c>
      <c r="X138" s="1">
        <f>S123</f>
        <v>20</v>
      </c>
      <c r="Y138" s="1">
        <f>S124</f>
        <v>19</v>
      </c>
      <c r="Z138" s="1">
        <f>S125</f>
        <v>20</v>
      </c>
      <c r="AA138" s="1">
        <f>S126</f>
        <v>20</v>
      </c>
      <c r="AC138" s="1" t="s">
        <v>1</v>
      </c>
      <c r="AD138" s="30">
        <f>SUM(AD122:AD137)</f>
        <v>100</v>
      </c>
      <c r="AE138" s="30">
        <f>SUM(AE122:AE137)</f>
        <v>100</v>
      </c>
      <c r="AF138" s="30">
        <f>SUM(AF122:AF137)</f>
        <v>100</v>
      </c>
      <c r="AG138" s="30">
        <f>SUM(AG122:AG137)</f>
        <v>100</v>
      </c>
      <c r="AH138" s="30">
        <f>SUM(AH122:AH137)</f>
        <v>100</v>
      </c>
      <c r="AK138" s="30"/>
      <c r="AL138" s="30"/>
      <c r="AM138" s="30"/>
      <c r="AN138" s="30"/>
      <c r="AO138" s="30"/>
      <c r="AP138" s="30"/>
      <c r="AS138" s="10"/>
      <c r="AT138" s="10"/>
      <c r="AU138" s="10"/>
      <c r="AV138" s="10"/>
      <c r="AW138" s="10"/>
      <c r="AX138" s="10"/>
      <c r="AY138" s="10"/>
    </row>
    <row r="139" spans="22:52" s="1" customFormat="1" x14ac:dyDescent="0.25">
      <c r="AD139" s="30"/>
      <c r="AE139" s="30"/>
      <c r="AF139" s="30"/>
      <c r="AG139" s="30"/>
      <c r="AH139" s="30"/>
      <c r="AI139" s="30"/>
      <c r="AK139" s="30"/>
      <c r="AL139" s="30"/>
      <c r="AM139" s="30"/>
      <c r="AN139" s="30"/>
      <c r="AO139" s="30"/>
      <c r="AP139" s="30"/>
      <c r="AQ139" s="30"/>
      <c r="AS139" s="10"/>
      <c r="AT139" s="10"/>
      <c r="AU139" s="10"/>
      <c r="AV139" s="10"/>
      <c r="AW139" s="10"/>
      <c r="AX139" s="10"/>
      <c r="AY139" s="10"/>
      <c r="AZ139" s="10"/>
    </row>
    <row r="140" spans="22:52" s="1" customFormat="1" x14ac:dyDescent="0.25">
      <c r="AD140" s="30"/>
      <c r="AE140" s="30"/>
      <c r="AF140" s="30"/>
      <c r="AG140" s="30"/>
      <c r="AH140" s="30"/>
      <c r="AI140" s="30"/>
      <c r="AK140" s="30"/>
      <c r="AL140" s="30"/>
      <c r="AM140" s="30"/>
      <c r="AN140" s="30"/>
      <c r="AO140" s="30"/>
      <c r="AP140" s="30"/>
      <c r="AQ140" s="30"/>
      <c r="AS140" s="10"/>
      <c r="AT140" s="10"/>
      <c r="AU140" s="10"/>
      <c r="AV140" s="10"/>
      <c r="AW140" s="10"/>
      <c r="AX140" s="10"/>
      <c r="AY140" s="10"/>
      <c r="AZ140" s="10"/>
    </row>
    <row r="141" spans="22:52" s="1" customFormat="1" x14ac:dyDescent="0.25">
      <c r="AD141" s="30"/>
      <c r="AE141" s="30"/>
      <c r="AF141" s="30"/>
      <c r="AG141" s="30"/>
      <c r="AH141" s="30"/>
      <c r="AI141" s="30"/>
      <c r="AK141" s="30"/>
      <c r="AL141" s="30"/>
      <c r="AM141" s="30"/>
      <c r="AN141" s="30"/>
      <c r="AO141" s="30"/>
      <c r="AP141" s="30"/>
      <c r="AQ141" s="30"/>
      <c r="AS141" s="10"/>
      <c r="AT141" s="10"/>
      <c r="AU141" s="10"/>
      <c r="AV141" s="10"/>
      <c r="AW141" s="10"/>
      <c r="AX141" s="10"/>
      <c r="AY141" s="10"/>
      <c r="AZ141" s="10"/>
    </row>
    <row r="142" spans="22:52" s="1" customFormat="1" x14ac:dyDescent="0.25">
      <c r="AD142" s="30"/>
      <c r="AE142" s="30"/>
      <c r="AF142" s="30"/>
      <c r="AG142" s="30"/>
      <c r="AH142" s="30"/>
      <c r="AI142" s="30"/>
      <c r="AK142" s="30"/>
      <c r="AL142" s="30"/>
      <c r="AM142" s="30"/>
      <c r="AN142" s="30"/>
      <c r="AO142" s="30"/>
      <c r="AP142" s="30"/>
      <c r="AQ142" s="30"/>
      <c r="AS142" s="10"/>
      <c r="AT142" s="10"/>
      <c r="AU142" s="10"/>
      <c r="AV142" s="10"/>
      <c r="AW142" s="10"/>
      <c r="AX142" s="10"/>
      <c r="AY142" s="10"/>
      <c r="AZ142" s="10"/>
    </row>
    <row r="143" spans="22:52" s="1" customFormat="1" x14ac:dyDescent="0.25">
      <c r="AD143" s="30"/>
      <c r="AE143" s="30"/>
      <c r="AF143" s="30"/>
      <c r="AG143" s="30"/>
      <c r="AH143" s="30"/>
      <c r="AI143" s="30"/>
      <c r="AK143" s="30"/>
      <c r="AL143" s="30"/>
      <c r="AM143" s="30"/>
      <c r="AN143" s="30"/>
      <c r="AO143" s="30"/>
      <c r="AP143" s="30"/>
      <c r="AQ143" s="30"/>
      <c r="AS143" s="10"/>
      <c r="AT143" s="10"/>
      <c r="AU143" s="10"/>
      <c r="AV143" s="10"/>
      <c r="AW143" s="10"/>
      <c r="AX143" s="10"/>
      <c r="AY143" s="10"/>
      <c r="AZ143" s="10"/>
    </row>
    <row r="144" spans="22:52" s="1" customFormat="1" x14ac:dyDescent="0.25">
      <c r="AD144" s="30"/>
      <c r="AE144" s="30"/>
      <c r="AF144" s="30"/>
      <c r="AG144" s="30"/>
      <c r="AH144" s="30"/>
      <c r="AI144" s="30"/>
      <c r="AK144" s="30"/>
      <c r="AL144" s="30"/>
      <c r="AM144" s="30"/>
      <c r="AN144" s="30"/>
      <c r="AO144" s="30"/>
      <c r="AP144" s="30"/>
      <c r="AQ144" s="30"/>
      <c r="AS144" s="10"/>
      <c r="AT144" s="10"/>
      <c r="AU144" s="10"/>
      <c r="AV144" s="10"/>
      <c r="AW144" s="10"/>
      <c r="AX144" s="10"/>
      <c r="AY144" s="10"/>
      <c r="AZ144" s="10"/>
    </row>
    <row r="145" spans="1:52" s="1" customFormat="1" x14ac:dyDescent="0.25">
      <c r="AD145" s="30"/>
      <c r="AE145" s="30"/>
      <c r="AF145" s="30"/>
      <c r="AG145" s="30"/>
      <c r="AH145" s="30"/>
      <c r="AI145" s="30"/>
      <c r="AK145" s="30"/>
      <c r="AL145" s="30"/>
      <c r="AM145" s="30"/>
      <c r="AN145" s="30"/>
      <c r="AO145" s="30"/>
      <c r="AP145" s="30"/>
      <c r="AQ145" s="30"/>
      <c r="AS145" s="10"/>
      <c r="AT145" s="10"/>
      <c r="AU145" s="10"/>
      <c r="AV145" s="10"/>
      <c r="AW145" s="10"/>
      <c r="AX145" s="10"/>
      <c r="AY145" s="10"/>
      <c r="AZ145" s="10"/>
    </row>
    <row r="146" spans="1:52" s="1" customFormat="1" x14ac:dyDescent="0.25">
      <c r="AD146" s="30"/>
      <c r="AE146" s="30"/>
      <c r="AF146" s="30"/>
      <c r="AG146" s="30"/>
      <c r="AH146" s="30"/>
      <c r="AI146" s="30"/>
      <c r="AK146" s="30"/>
      <c r="AL146" s="30"/>
      <c r="AM146" s="30"/>
      <c r="AN146" s="30"/>
      <c r="AO146" s="30"/>
      <c r="AP146" s="30"/>
      <c r="AQ146" s="30"/>
      <c r="AS146" s="10"/>
      <c r="AT146" s="10"/>
      <c r="AU146" s="10"/>
      <c r="AV146" s="10"/>
      <c r="AW146" s="10"/>
      <c r="AX146" s="10"/>
      <c r="AY146" s="10"/>
      <c r="AZ146" s="10"/>
    </row>
    <row r="147" spans="1:52" s="1" customFormat="1" x14ac:dyDescent="0.25">
      <c r="AD147" s="30"/>
      <c r="AE147" s="30"/>
      <c r="AF147" s="30"/>
      <c r="AG147" s="30"/>
      <c r="AH147" s="30"/>
      <c r="AI147" s="30"/>
      <c r="AK147" s="30"/>
      <c r="AL147" s="30"/>
      <c r="AM147" s="30"/>
      <c r="AN147" s="30"/>
      <c r="AO147" s="30"/>
      <c r="AP147" s="30"/>
      <c r="AQ147" s="30"/>
      <c r="AS147" s="10"/>
      <c r="AT147" s="10"/>
      <c r="AU147" s="10"/>
      <c r="AV147" s="10"/>
      <c r="AW147" s="10"/>
      <c r="AX147" s="10"/>
      <c r="AY147" s="10"/>
      <c r="AZ147" s="10"/>
    </row>
    <row r="148" spans="1:52" s="1" customFormat="1" x14ac:dyDescent="0.25">
      <c r="AD148" s="30"/>
      <c r="AE148" s="30"/>
      <c r="AF148" s="30"/>
      <c r="AG148" s="30"/>
      <c r="AH148" s="30"/>
      <c r="AI148" s="30"/>
      <c r="AK148" s="30"/>
      <c r="AL148" s="30"/>
      <c r="AM148" s="30"/>
      <c r="AN148" s="30"/>
      <c r="AO148" s="30"/>
      <c r="AP148" s="30"/>
      <c r="AQ148" s="30"/>
      <c r="AS148" s="10"/>
      <c r="AT148" s="10"/>
      <c r="AU148" s="10"/>
      <c r="AV148" s="10"/>
      <c r="AW148" s="10"/>
      <c r="AX148" s="10"/>
      <c r="AY148" s="10"/>
      <c r="AZ148" s="10"/>
    </row>
    <row r="149" spans="1:52" s="1" customFormat="1" x14ac:dyDescent="0.25">
      <c r="A149" s="1" t="s">
        <v>163</v>
      </c>
      <c r="W149" s="1" t="str">
        <f>A149</f>
        <v xml:space="preserve">Streptococcus salivarius  </v>
      </c>
      <c r="AD149" s="30" t="str">
        <f>A149</f>
        <v xml:space="preserve">Streptococcus salivarius  </v>
      </c>
      <c r="AE149" s="30"/>
      <c r="AF149" s="30"/>
      <c r="AG149" s="30"/>
      <c r="AH149" s="30"/>
      <c r="AI149" s="30"/>
      <c r="AK149" s="30" t="str">
        <f>A149</f>
        <v xml:space="preserve">Streptococcus salivarius  </v>
      </c>
      <c r="AL149" s="30"/>
      <c r="AM149" s="30"/>
      <c r="AN149" s="30"/>
      <c r="AO149" s="30"/>
      <c r="AP149" s="30"/>
      <c r="AQ149" s="30"/>
      <c r="AS149" s="10"/>
      <c r="AT149" s="10"/>
      <c r="AU149" s="10"/>
      <c r="AV149" s="10"/>
      <c r="AW149" s="10"/>
      <c r="AX149" s="10"/>
      <c r="AY149" s="10"/>
      <c r="AZ149" s="10"/>
    </row>
    <row r="150" spans="1:52" s="1" customFormat="1" ht="18.75" x14ac:dyDescent="0.25">
      <c r="B150" s="1" t="s">
        <v>0</v>
      </c>
      <c r="C150" s="1">
        <v>1.5625E-2</v>
      </c>
      <c r="D150" s="1">
        <v>3.125E-2</v>
      </c>
      <c r="E150" s="1">
        <v>6.25E-2</v>
      </c>
      <c r="F150" s="1">
        <v>0.125</v>
      </c>
      <c r="G150" s="1">
        <v>0.25</v>
      </c>
      <c r="H150" s="1">
        <v>0.5</v>
      </c>
      <c r="I150" s="1">
        <v>1</v>
      </c>
      <c r="J150" s="1">
        <v>2</v>
      </c>
      <c r="K150" s="1">
        <v>4</v>
      </c>
      <c r="L150" s="1">
        <v>8</v>
      </c>
      <c r="M150" s="1">
        <v>16</v>
      </c>
      <c r="N150" s="1">
        <v>32</v>
      </c>
      <c r="O150" s="1">
        <v>64</v>
      </c>
      <c r="P150" s="1">
        <v>128</v>
      </c>
      <c r="Q150" s="1">
        <v>256</v>
      </c>
      <c r="R150" s="1">
        <v>512</v>
      </c>
      <c r="S150" s="1" t="s">
        <v>1</v>
      </c>
      <c r="V150" s="1" t="s">
        <v>0</v>
      </c>
      <c r="W150" s="1" t="str">
        <f>B151</f>
        <v>Cefuroxim</v>
      </c>
      <c r="X150" s="1" t="str">
        <f>B152</f>
        <v>Moxifloxacin</v>
      </c>
      <c r="Y150" s="1" t="str">
        <f>B153</f>
        <v>Clindamycin</v>
      </c>
      <c r="Z150" s="1" t="str">
        <f>B154</f>
        <v>Benzylpenicillin</v>
      </c>
      <c r="AA150" s="1" t="str">
        <f>B155</f>
        <v>Erythromycin</v>
      </c>
      <c r="AD150" s="30" t="str">
        <f>W150</f>
        <v>Cefuroxim</v>
      </c>
      <c r="AE150" s="30" t="str">
        <f>X150</f>
        <v>Moxifloxacin</v>
      </c>
      <c r="AF150" s="30" t="str">
        <f>Y150</f>
        <v>Clindamycin</v>
      </c>
      <c r="AG150" s="30" t="str">
        <f>Z150</f>
        <v>Benzylpenicillin</v>
      </c>
      <c r="AH150" s="30" t="str">
        <f>AA150</f>
        <v>Erythromycin</v>
      </c>
      <c r="AK150" s="30" t="str">
        <f>W150</f>
        <v>Cefuroxim</v>
      </c>
      <c r="AL150" s="30" t="str">
        <f>X150</f>
        <v>Moxifloxacin</v>
      </c>
      <c r="AM150" s="30" t="str">
        <f>Y150</f>
        <v>Clindamycin</v>
      </c>
      <c r="AN150" s="30" t="str">
        <f>Z150</f>
        <v>Benzylpenicillin</v>
      </c>
      <c r="AO150" s="30" t="str">
        <f>AA150</f>
        <v>Erythromycin</v>
      </c>
      <c r="AP150" s="30"/>
      <c r="AR150" s="39"/>
      <c r="AS150" s="24" t="s">
        <v>75</v>
      </c>
      <c r="AT150" s="24" t="s">
        <v>69</v>
      </c>
      <c r="AU150" s="24" t="s">
        <v>79</v>
      </c>
      <c r="AV150" s="24" t="s">
        <v>73</v>
      </c>
      <c r="AW150" s="24" t="s">
        <v>84</v>
      </c>
      <c r="AX150" s="10"/>
    </row>
    <row r="151" spans="1:52" s="1" customFormat="1" ht="18.75" x14ac:dyDescent="0.25">
      <c r="B151" s="1" t="s">
        <v>9</v>
      </c>
      <c r="C151" s="2">
        <v>0</v>
      </c>
      <c r="D151" s="2">
        <v>6</v>
      </c>
      <c r="E151" s="2">
        <v>4</v>
      </c>
      <c r="F151" s="2">
        <v>0</v>
      </c>
      <c r="G151" s="2">
        <v>3</v>
      </c>
      <c r="H151" s="2">
        <v>4</v>
      </c>
      <c r="I151" s="3">
        <v>0</v>
      </c>
      <c r="J151" s="3">
        <v>0</v>
      </c>
      <c r="K151" s="3">
        <v>0</v>
      </c>
      <c r="L151" s="3">
        <v>0</v>
      </c>
      <c r="M151" s="3">
        <v>0</v>
      </c>
      <c r="N151" s="3">
        <v>0</v>
      </c>
      <c r="O151" s="3">
        <v>0</v>
      </c>
      <c r="P151" s="3">
        <v>0</v>
      </c>
      <c r="Q151" s="3">
        <v>0</v>
      </c>
      <c r="R151" s="3">
        <v>0</v>
      </c>
      <c r="S151" s="1">
        <v>17</v>
      </c>
      <c r="V151" s="1">
        <v>1.5625E-2</v>
      </c>
      <c r="W151" s="2">
        <f>C151</f>
        <v>0</v>
      </c>
      <c r="X151" s="1">
        <f>C152</f>
        <v>0</v>
      </c>
      <c r="Y151" s="2">
        <f>C153</f>
        <v>0</v>
      </c>
      <c r="Z151" s="2">
        <f>C154</f>
        <v>0</v>
      </c>
      <c r="AA151" s="1">
        <f>C155</f>
        <v>0</v>
      </c>
      <c r="AC151" s="1">
        <v>1.5625E-2</v>
      </c>
      <c r="AD151" s="31">
        <f>PRODUCT(W151*100*1/W167)</f>
        <v>0</v>
      </c>
      <c r="AE151" s="30">
        <f>PRODUCT(X151*100*1/X167)</f>
        <v>0</v>
      </c>
      <c r="AF151" s="31">
        <f>PRODUCT(Y151*100*1/Y167)</f>
        <v>0</v>
      </c>
      <c r="AG151" s="31">
        <f>PRODUCT(Z151*100*1/Z167)</f>
        <v>0</v>
      </c>
      <c r="AH151" s="30">
        <f>PRODUCT(AA151*100*1/AA167)</f>
        <v>0</v>
      </c>
      <c r="AJ151" s="1">
        <v>1.5625E-2</v>
      </c>
      <c r="AK151" s="31">
        <f>AD151</f>
        <v>0</v>
      </c>
      <c r="AL151" s="30">
        <f>AE151</f>
        <v>0</v>
      </c>
      <c r="AM151" s="31">
        <f>AF151</f>
        <v>0</v>
      </c>
      <c r="AN151" s="31">
        <f>AG151</f>
        <v>0</v>
      </c>
      <c r="AO151" s="30">
        <f>AH151</f>
        <v>0</v>
      </c>
      <c r="AR151" s="25" t="s">
        <v>49</v>
      </c>
      <c r="AS151" s="26">
        <f>W167</f>
        <v>17</v>
      </c>
      <c r="AT151" s="26">
        <f>X167</f>
        <v>16</v>
      </c>
      <c r="AU151" s="26">
        <f>Y167</f>
        <v>16</v>
      </c>
      <c r="AV151" s="26">
        <f>Z167</f>
        <v>15</v>
      </c>
      <c r="AW151" s="26">
        <f>AA167</f>
        <v>15</v>
      </c>
      <c r="AX151" s="10"/>
    </row>
    <row r="152" spans="1:52" s="1" customFormat="1" ht="18.75" x14ac:dyDescent="0.25">
      <c r="B152" s="1" t="s">
        <v>20</v>
      </c>
      <c r="C152" s="1">
        <v>0</v>
      </c>
      <c r="D152" s="1">
        <v>0</v>
      </c>
      <c r="E152" s="1">
        <v>1</v>
      </c>
      <c r="F152" s="1">
        <v>6</v>
      </c>
      <c r="G152" s="1">
        <v>7</v>
      </c>
      <c r="H152" s="1">
        <v>1</v>
      </c>
      <c r="I152" s="1">
        <v>0</v>
      </c>
      <c r="J152" s="1">
        <v>0</v>
      </c>
      <c r="K152" s="1">
        <v>0</v>
      </c>
      <c r="L152" s="1">
        <v>0</v>
      </c>
      <c r="M152" s="1">
        <v>0</v>
      </c>
      <c r="N152" s="1">
        <v>1</v>
      </c>
      <c r="O152" s="1">
        <v>0</v>
      </c>
      <c r="P152" s="1">
        <v>0</v>
      </c>
      <c r="Q152" s="1">
        <v>0</v>
      </c>
      <c r="R152" s="1">
        <v>0</v>
      </c>
      <c r="S152" s="1">
        <v>16</v>
      </c>
      <c r="V152" s="1">
        <v>3.125E-2</v>
      </c>
      <c r="W152" s="2">
        <f>D151</f>
        <v>6</v>
      </c>
      <c r="X152" s="1">
        <f>D152</f>
        <v>0</v>
      </c>
      <c r="Y152" s="2">
        <f>D153</f>
        <v>4</v>
      </c>
      <c r="Z152" s="2">
        <f>D154</f>
        <v>2</v>
      </c>
      <c r="AA152" s="1">
        <f>D155</f>
        <v>1</v>
      </c>
      <c r="AC152" s="1">
        <v>3.125E-2</v>
      </c>
      <c r="AD152" s="31">
        <f>PRODUCT(W152*100*1/W167)</f>
        <v>35.294117647058826</v>
      </c>
      <c r="AE152" s="30">
        <f>PRODUCT(X152*100*1/X167)</f>
        <v>0</v>
      </c>
      <c r="AF152" s="31">
        <f>PRODUCT(Y152*100*1/Y167)</f>
        <v>25</v>
      </c>
      <c r="AG152" s="31">
        <f>PRODUCT(Z152*100*1/Z167)</f>
        <v>13.333333333333334</v>
      </c>
      <c r="AH152" s="30">
        <f>PRODUCT(AA152*100*1/AA167)</f>
        <v>6.666666666666667</v>
      </c>
      <c r="AJ152" s="1">
        <v>3.125E-2</v>
      </c>
      <c r="AK152" s="31">
        <f>AD151+AD152</f>
        <v>35.294117647058826</v>
      </c>
      <c r="AL152" s="30">
        <f>AE151+AE152</f>
        <v>0</v>
      </c>
      <c r="AM152" s="31">
        <f>AF151+AF152</f>
        <v>25</v>
      </c>
      <c r="AN152" s="31">
        <f>AG151+AG152</f>
        <v>13.333333333333334</v>
      </c>
      <c r="AO152" s="30">
        <f>AH151+AH152</f>
        <v>6.666666666666667</v>
      </c>
      <c r="AR152" s="25" t="s">
        <v>50</v>
      </c>
      <c r="AS152" s="18">
        <f>AK156</f>
        <v>100</v>
      </c>
      <c r="AT152" s="18"/>
      <c r="AU152" s="18">
        <f>AM156</f>
        <v>100</v>
      </c>
      <c r="AV152" s="18">
        <f>AN155</f>
        <v>86.666666666666671</v>
      </c>
      <c r="AW152" s="18"/>
      <c r="AX152" s="10"/>
    </row>
    <row r="153" spans="1:52" s="1" customFormat="1" ht="18.75" x14ac:dyDescent="0.25">
      <c r="B153" s="1" t="s">
        <v>24</v>
      </c>
      <c r="C153" s="2">
        <v>0</v>
      </c>
      <c r="D153" s="2">
        <v>4</v>
      </c>
      <c r="E153" s="2">
        <v>5</v>
      </c>
      <c r="F153" s="2">
        <v>6</v>
      </c>
      <c r="G153" s="2">
        <v>1</v>
      </c>
      <c r="H153" s="2">
        <v>0</v>
      </c>
      <c r="I153" s="3">
        <v>0</v>
      </c>
      <c r="J153" s="3">
        <v>0</v>
      </c>
      <c r="K153" s="3">
        <v>0</v>
      </c>
      <c r="L153" s="3">
        <v>0</v>
      </c>
      <c r="M153" s="3">
        <v>0</v>
      </c>
      <c r="N153" s="3">
        <v>0</v>
      </c>
      <c r="O153" s="3">
        <v>0</v>
      </c>
      <c r="P153" s="3">
        <v>0</v>
      </c>
      <c r="Q153" s="3">
        <v>0</v>
      </c>
      <c r="R153" s="3">
        <v>0</v>
      </c>
      <c r="S153" s="1">
        <v>16</v>
      </c>
      <c r="V153" s="1">
        <v>6.25E-2</v>
      </c>
      <c r="W153" s="2">
        <f>E151</f>
        <v>4</v>
      </c>
      <c r="X153" s="1">
        <f>E152</f>
        <v>1</v>
      </c>
      <c r="Y153" s="2">
        <f>E153</f>
        <v>5</v>
      </c>
      <c r="Z153" s="2">
        <f>E154</f>
        <v>5</v>
      </c>
      <c r="AA153" s="1">
        <f>E155</f>
        <v>2</v>
      </c>
      <c r="AC153" s="1">
        <v>6.25E-2</v>
      </c>
      <c r="AD153" s="31">
        <f>PRODUCT(W153*100*1/W167)</f>
        <v>23.529411764705884</v>
      </c>
      <c r="AE153" s="30">
        <f>PRODUCT(X153*100*1/X167)</f>
        <v>6.25</v>
      </c>
      <c r="AF153" s="31">
        <f>PRODUCT(Y153*100*1/Y167)</f>
        <v>31.25</v>
      </c>
      <c r="AG153" s="31">
        <f>PRODUCT(Z153*100*1/Z167)</f>
        <v>33.333333333333336</v>
      </c>
      <c r="AH153" s="30">
        <f>PRODUCT(AA153*100*1/AA167)</f>
        <v>13.333333333333334</v>
      </c>
      <c r="AJ153" s="1">
        <v>6.25E-2</v>
      </c>
      <c r="AK153" s="31">
        <f>AD151+AD152+AD153</f>
        <v>58.82352941176471</v>
      </c>
      <c r="AL153" s="30">
        <f>AE151+AE152+AE153</f>
        <v>6.25</v>
      </c>
      <c r="AM153" s="31">
        <f>AF151+AF152+AF153</f>
        <v>56.25</v>
      </c>
      <c r="AN153" s="31">
        <f>AG151+AG152+AG153</f>
        <v>46.666666666666671</v>
      </c>
      <c r="AO153" s="30">
        <f>AH151+AH152+AH153</f>
        <v>20</v>
      </c>
      <c r="AR153" s="25" t="s">
        <v>51</v>
      </c>
      <c r="AS153" s="18"/>
      <c r="AT153" s="18"/>
      <c r="AU153" s="18"/>
      <c r="AV153" s="18">
        <f>AN158-AN155</f>
        <v>13.333333333333329</v>
      </c>
      <c r="AW153" s="18"/>
      <c r="AX153" s="10"/>
    </row>
    <row r="154" spans="1:52" s="1" customFormat="1" ht="18.75" x14ac:dyDescent="0.25">
      <c r="B154" s="1" t="s">
        <v>26</v>
      </c>
      <c r="C154" s="2">
        <v>0</v>
      </c>
      <c r="D154" s="2">
        <v>2</v>
      </c>
      <c r="E154" s="2">
        <v>5</v>
      </c>
      <c r="F154" s="2">
        <v>3</v>
      </c>
      <c r="G154" s="2">
        <v>3</v>
      </c>
      <c r="H154" s="4">
        <v>2</v>
      </c>
      <c r="I154" s="4">
        <v>0</v>
      </c>
      <c r="J154" s="4">
        <v>0</v>
      </c>
      <c r="K154" s="3">
        <v>0</v>
      </c>
      <c r="L154" s="3">
        <v>0</v>
      </c>
      <c r="M154" s="3">
        <v>0</v>
      </c>
      <c r="N154" s="3">
        <v>0</v>
      </c>
      <c r="O154" s="3">
        <v>0</v>
      </c>
      <c r="P154" s="3">
        <v>0</v>
      </c>
      <c r="Q154" s="3">
        <v>0</v>
      </c>
      <c r="R154" s="3">
        <v>0</v>
      </c>
      <c r="S154" s="1">
        <v>15</v>
      </c>
      <c r="V154" s="1">
        <v>0.125</v>
      </c>
      <c r="W154" s="2">
        <f>F151</f>
        <v>0</v>
      </c>
      <c r="X154" s="1">
        <f>F152</f>
        <v>6</v>
      </c>
      <c r="Y154" s="2">
        <f>F153</f>
        <v>6</v>
      </c>
      <c r="Z154" s="2">
        <f>F154</f>
        <v>3</v>
      </c>
      <c r="AA154" s="1">
        <f>F155</f>
        <v>3</v>
      </c>
      <c r="AC154" s="1">
        <v>0.125</v>
      </c>
      <c r="AD154" s="31">
        <f>PRODUCT(W154*100*1/W167)</f>
        <v>0</v>
      </c>
      <c r="AE154" s="30">
        <f>PRODUCT(X154*100*1/X167)</f>
        <v>37.5</v>
      </c>
      <c r="AF154" s="31">
        <f>PRODUCT(Y154*100*1/Y167)</f>
        <v>37.5</v>
      </c>
      <c r="AG154" s="31">
        <f>PRODUCT(Z154*100*1/Z167)</f>
        <v>20</v>
      </c>
      <c r="AH154" s="30">
        <f>PRODUCT(AA154*100*1/AA167)</f>
        <v>20</v>
      </c>
      <c r="AJ154" s="1">
        <v>0.125</v>
      </c>
      <c r="AK154" s="31">
        <f>AD151+AD152+AD153+AD154</f>
        <v>58.82352941176471</v>
      </c>
      <c r="AL154" s="30">
        <f>AE151+AE152+AE153+AE154</f>
        <v>43.75</v>
      </c>
      <c r="AM154" s="31">
        <f>AF151+AF152+AF153+AF154</f>
        <v>93.75</v>
      </c>
      <c r="AN154" s="31">
        <f>AG151+AG152+AG153+AG154</f>
        <v>66.666666666666671</v>
      </c>
      <c r="AO154" s="30">
        <f>AH151+AH152+AH153+AH154</f>
        <v>40</v>
      </c>
      <c r="AR154" s="25" t="s">
        <v>52</v>
      </c>
      <c r="AS154" s="18">
        <f>AK166-AK156</f>
        <v>0</v>
      </c>
      <c r="AT154" s="18"/>
      <c r="AU154" s="18">
        <f>AM166-AM156</f>
        <v>0</v>
      </c>
      <c r="AV154" s="18">
        <f>AN166-AN158</f>
        <v>0</v>
      </c>
      <c r="AW154" s="18"/>
      <c r="AX154" s="10"/>
    </row>
    <row r="155" spans="1:52" s="1" customFormat="1" x14ac:dyDescent="0.25">
      <c r="B155" s="1" t="s">
        <v>45</v>
      </c>
      <c r="C155" s="1">
        <v>0</v>
      </c>
      <c r="D155" s="1">
        <v>1</v>
      </c>
      <c r="E155" s="1">
        <v>2</v>
      </c>
      <c r="F155" s="1">
        <v>3</v>
      </c>
      <c r="G155" s="1">
        <v>4</v>
      </c>
      <c r="H155" s="1">
        <v>0</v>
      </c>
      <c r="I155" s="1">
        <v>0</v>
      </c>
      <c r="J155" s="1">
        <v>1</v>
      </c>
      <c r="K155" s="1">
        <v>2</v>
      </c>
      <c r="L155" s="1">
        <v>1</v>
      </c>
      <c r="M155" s="1">
        <v>1</v>
      </c>
      <c r="N155" s="1">
        <v>0</v>
      </c>
      <c r="O155" s="1">
        <v>0</v>
      </c>
      <c r="P155" s="1">
        <v>0</v>
      </c>
      <c r="Q155" s="1">
        <v>0</v>
      </c>
      <c r="R155" s="1">
        <v>0</v>
      </c>
      <c r="S155" s="1">
        <v>15</v>
      </c>
      <c r="V155" s="1">
        <v>0.25</v>
      </c>
      <c r="W155" s="2">
        <f>G151</f>
        <v>3</v>
      </c>
      <c r="X155" s="1">
        <f>G152</f>
        <v>7</v>
      </c>
      <c r="Y155" s="2">
        <f>G153</f>
        <v>1</v>
      </c>
      <c r="Z155" s="2">
        <f>G154</f>
        <v>3</v>
      </c>
      <c r="AA155" s="1">
        <f>G155</f>
        <v>4</v>
      </c>
      <c r="AC155" s="1">
        <v>0.25</v>
      </c>
      <c r="AD155" s="31">
        <f>PRODUCT(W155*100*1/W167)</f>
        <v>17.647058823529413</v>
      </c>
      <c r="AE155" s="30">
        <f>PRODUCT(X155*100*1/X167)</f>
        <v>43.75</v>
      </c>
      <c r="AF155" s="31">
        <f>PRODUCT(Y155*100*1/Y167)</f>
        <v>6.25</v>
      </c>
      <c r="AG155" s="31">
        <f>PRODUCT(Z155*100*1/Z167)</f>
        <v>20</v>
      </c>
      <c r="AH155" s="30">
        <f>PRODUCT(AA155*100*1/AA167)</f>
        <v>26.666666666666668</v>
      </c>
      <c r="AJ155" s="1">
        <v>0.25</v>
      </c>
      <c r="AK155" s="31">
        <f>AD151+AD152+AD153+AD154+AD155</f>
        <v>76.470588235294116</v>
      </c>
      <c r="AL155" s="30">
        <f>AE151+AE152+AE153+AE154+AE155</f>
        <v>87.5</v>
      </c>
      <c r="AM155" s="31">
        <f>AF151+AF152+AF153+AF154+AF155</f>
        <v>100</v>
      </c>
      <c r="AN155" s="31">
        <f>AG151+AG152+AG153+AG154+AG155</f>
        <v>86.666666666666671</v>
      </c>
      <c r="AO155" s="30">
        <f>AH151+AH152+AH153+AH154+AH155</f>
        <v>66.666666666666671</v>
      </c>
      <c r="AR155" s="10"/>
      <c r="AS155" s="10"/>
      <c r="AT155" s="10"/>
      <c r="AU155" s="10"/>
      <c r="AV155" s="10"/>
      <c r="AW155" s="10"/>
      <c r="AX155" s="10"/>
    </row>
    <row r="156" spans="1:52" s="1" customFormat="1" x14ac:dyDescent="0.25">
      <c r="V156" s="1">
        <v>0.5</v>
      </c>
      <c r="W156" s="2">
        <f>H151</f>
        <v>4</v>
      </c>
      <c r="X156" s="1">
        <f>H152</f>
        <v>1</v>
      </c>
      <c r="Y156" s="2">
        <f>H153</f>
        <v>0</v>
      </c>
      <c r="Z156" s="4">
        <f>H154</f>
        <v>2</v>
      </c>
      <c r="AA156" s="1">
        <f>H155</f>
        <v>0</v>
      </c>
      <c r="AC156" s="1">
        <v>0.5</v>
      </c>
      <c r="AD156" s="31">
        <f>PRODUCT(W156*100*1/W167)</f>
        <v>23.529411764705884</v>
      </c>
      <c r="AE156" s="30">
        <f>PRODUCT(X156*100*1/X167)</f>
        <v>6.25</v>
      </c>
      <c r="AF156" s="31">
        <f>PRODUCT(Y156*100*1/Y167)</f>
        <v>0</v>
      </c>
      <c r="AG156" s="32">
        <f>PRODUCT(Z156*100*1/Z167)</f>
        <v>13.333333333333334</v>
      </c>
      <c r="AH156" s="30">
        <f>PRODUCT(AA156*100*1/AA167)</f>
        <v>0</v>
      </c>
      <c r="AJ156" s="1">
        <v>0.5</v>
      </c>
      <c r="AK156" s="31">
        <f>AD151+AD152+AD153+AD154+AD155+AD156</f>
        <v>100</v>
      </c>
      <c r="AL156" s="30">
        <f>AE151+AE152+AE153+AE154+AE155+AE156</f>
        <v>93.75</v>
      </c>
      <c r="AM156" s="31">
        <f>AF151+AF152+AF153+AF154+AF155+AF156</f>
        <v>100</v>
      </c>
      <c r="AN156" s="32">
        <f>AG151+AG152+AG153+AG154+AG155+AG156</f>
        <v>100</v>
      </c>
      <c r="AO156" s="30">
        <f>AH151+AH152+AH153+AH154+AH155+AH156</f>
        <v>66.666666666666671</v>
      </c>
      <c r="AR156" s="10"/>
      <c r="AS156" s="10"/>
      <c r="AT156" s="10"/>
      <c r="AU156" s="10"/>
      <c r="AV156" s="10"/>
      <c r="AW156" s="10"/>
      <c r="AX156" s="10"/>
    </row>
    <row r="157" spans="1:52" s="1" customFormat="1" x14ac:dyDescent="0.25">
      <c r="V157" s="1">
        <v>1</v>
      </c>
      <c r="W157" s="3">
        <f>I151</f>
        <v>0</v>
      </c>
      <c r="X157" s="1">
        <f>I152</f>
        <v>0</v>
      </c>
      <c r="Y157" s="3">
        <f>I153</f>
        <v>0</v>
      </c>
      <c r="Z157" s="4">
        <f>I154</f>
        <v>0</v>
      </c>
      <c r="AA157" s="1">
        <f>I155</f>
        <v>0</v>
      </c>
      <c r="AC157" s="1">
        <v>1</v>
      </c>
      <c r="AD157" s="33">
        <f>PRODUCT(W157*100*1/W167)</f>
        <v>0</v>
      </c>
      <c r="AE157" s="30">
        <f>PRODUCT(X157*100*1/X167)</f>
        <v>0</v>
      </c>
      <c r="AF157" s="33">
        <f>PRODUCT(Y157*100*1/Y167)</f>
        <v>0</v>
      </c>
      <c r="AG157" s="32">
        <f>PRODUCT(Z157*100*1/Z167)</f>
        <v>0</v>
      </c>
      <c r="AH157" s="30">
        <f>PRODUCT(AA157*100*1/AA167)</f>
        <v>0</v>
      </c>
      <c r="AJ157" s="1">
        <v>1</v>
      </c>
      <c r="AK157" s="33">
        <f>AD151+AD152+AD153+AD154+AD155+AD156+AD157</f>
        <v>100</v>
      </c>
      <c r="AL157" s="30">
        <f>AE151+AE152+AE153+AE154+AE155+AE156+AE157</f>
        <v>93.75</v>
      </c>
      <c r="AM157" s="33">
        <f>AF151+AF152+AF153+AF154+AF155+AF156+AF157</f>
        <v>100</v>
      </c>
      <c r="AN157" s="32">
        <f>AG151+AG152+AG153+AG154+AG155+AG156+AG157</f>
        <v>100</v>
      </c>
      <c r="AO157" s="30">
        <f>AH151+AH152+AH153+AH154+AH155+AH156+AH157</f>
        <v>66.666666666666671</v>
      </c>
      <c r="AR157" s="10"/>
      <c r="AS157" s="10" t="str">
        <f>A149</f>
        <v xml:space="preserve">Streptococcus salivarius  </v>
      </c>
      <c r="AT157" s="10"/>
      <c r="AU157" s="10"/>
      <c r="AV157" s="10"/>
      <c r="AW157" s="10"/>
      <c r="AX157" s="10"/>
    </row>
    <row r="158" spans="1:52" s="1" customFormat="1" x14ac:dyDescent="0.25">
      <c r="V158" s="1">
        <v>2</v>
      </c>
      <c r="W158" s="3">
        <f>J151</f>
        <v>0</v>
      </c>
      <c r="X158" s="1">
        <f>J152</f>
        <v>0</v>
      </c>
      <c r="Y158" s="3">
        <f>J153</f>
        <v>0</v>
      </c>
      <c r="Z158" s="4">
        <f>J154</f>
        <v>0</v>
      </c>
      <c r="AA158" s="1">
        <f>J155</f>
        <v>1</v>
      </c>
      <c r="AC158" s="1">
        <v>2</v>
      </c>
      <c r="AD158" s="33">
        <f>PRODUCT(W158*100*1/W167)</f>
        <v>0</v>
      </c>
      <c r="AE158" s="30">
        <f>PRODUCT(X158*100*1/X167)</f>
        <v>0</v>
      </c>
      <c r="AF158" s="33">
        <f>PRODUCT(Y158*100*1/Y167)</f>
        <v>0</v>
      </c>
      <c r="AG158" s="32">
        <f>PRODUCT(Z158*100*1/Z167)</f>
        <v>0</v>
      </c>
      <c r="AH158" s="30">
        <f>PRODUCT(AA158*100*1/AA167)</f>
        <v>6.666666666666667</v>
      </c>
      <c r="AJ158" s="1">
        <v>2</v>
      </c>
      <c r="AK158" s="33">
        <f>AD151+AD152+AD153+AD154+AD155+AD156+AD157+AD158</f>
        <v>100</v>
      </c>
      <c r="AL158" s="30">
        <f>AE151+AE152+AE153+AE154+AE155+AE156+AE157+AE158</f>
        <v>93.75</v>
      </c>
      <c r="AM158" s="33">
        <f>AF151+AF152+AF153+AF154+AF155+AF156+AF157+AF158</f>
        <v>100</v>
      </c>
      <c r="AN158" s="32">
        <f>AG151+AG152+AG153+AG154+AG155+AG156+AG157+AG158</f>
        <v>100</v>
      </c>
      <c r="AO158" s="30">
        <f>AH151+AH152+AH153+AH154+AH155+AH156+AH157+AH158</f>
        <v>73.333333333333343</v>
      </c>
      <c r="AR158" s="10"/>
      <c r="AS158" s="10"/>
      <c r="AT158" s="10"/>
      <c r="AU158" s="10"/>
      <c r="AV158" s="10"/>
      <c r="AW158" s="10"/>
      <c r="AX158" s="10"/>
    </row>
    <row r="159" spans="1:52" s="1" customFormat="1" x14ac:dyDescent="0.25">
      <c r="V159" s="1">
        <v>4</v>
      </c>
      <c r="W159" s="3">
        <f>K151</f>
        <v>0</v>
      </c>
      <c r="X159" s="1">
        <f>K152</f>
        <v>0</v>
      </c>
      <c r="Y159" s="3">
        <f>K153</f>
        <v>0</v>
      </c>
      <c r="Z159" s="3">
        <f>K154</f>
        <v>0</v>
      </c>
      <c r="AA159" s="1">
        <f>K155</f>
        <v>2</v>
      </c>
      <c r="AC159" s="1">
        <v>4</v>
      </c>
      <c r="AD159" s="33">
        <f>PRODUCT(W159*100*1/W167)</f>
        <v>0</v>
      </c>
      <c r="AE159" s="30">
        <f>PRODUCT(X159*100*1/X167)</f>
        <v>0</v>
      </c>
      <c r="AF159" s="33">
        <f>PRODUCT(Y159*100*1/Y167)</f>
        <v>0</v>
      </c>
      <c r="AG159" s="33">
        <f>PRODUCT(Z159*100*1/Z167)</f>
        <v>0</v>
      </c>
      <c r="AH159" s="30">
        <f>PRODUCT(AA159*100*1/AA167)</f>
        <v>13.333333333333334</v>
      </c>
      <c r="AJ159" s="1">
        <v>4</v>
      </c>
      <c r="AK159" s="33">
        <f>AD151+AD152+AD153+AD154+AD155+AD156+AD157+AD158+AD159</f>
        <v>100</v>
      </c>
      <c r="AL159" s="30">
        <f>AE151+AE152+AE153+AE154+AE155+AE156+AE157+AE158+AE159</f>
        <v>93.75</v>
      </c>
      <c r="AM159" s="33">
        <f>AF151+AF152+AF153+AF154+AF155+AF156+AF157+AF158+AF159</f>
        <v>100</v>
      </c>
      <c r="AN159" s="33">
        <f>AG151+AG152+AG153+AG154+AG155+AG156+AG157+AG158+AG159</f>
        <v>100</v>
      </c>
      <c r="AO159" s="30">
        <f>AH151+AH152+AH153+AH154+AH155+AH156+AH157+AH158+AH159</f>
        <v>86.666666666666671</v>
      </c>
      <c r="AR159" s="10"/>
      <c r="AS159" s="10"/>
      <c r="AT159" s="10"/>
      <c r="AU159" s="10"/>
      <c r="AV159" s="10"/>
      <c r="AW159" s="10"/>
      <c r="AX159" s="10"/>
    </row>
    <row r="160" spans="1:52" s="1" customFormat="1" x14ac:dyDescent="0.25">
      <c r="V160" s="1">
        <v>8</v>
      </c>
      <c r="W160" s="3">
        <f>L151</f>
        <v>0</v>
      </c>
      <c r="X160" s="1">
        <f>L152</f>
        <v>0</v>
      </c>
      <c r="Y160" s="3">
        <f>L153</f>
        <v>0</v>
      </c>
      <c r="Z160" s="3">
        <f>L154</f>
        <v>0</v>
      </c>
      <c r="AA160" s="1">
        <f>L155</f>
        <v>1</v>
      </c>
      <c r="AC160" s="1">
        <v>8</v>
      </c>
      <c r="AD160" s="33">
        <f>PRODUCT(W160*100*1/W167)</f>
        <v>0</v>
      </c>
      <c r="AE160" s="30">
        <f>PRODUCT(X160*100*1/X167)</f>
        <v>0</v>
      </c>
      <c r="AF160" s="33">
        <f>PRODUCT(Y160*100*1/Y167)</f>
        <v>0</v>
      </c>
      <c r="AG160" s="33">
        <f>PRODUCT(Z160*100*1/Z167)</f>
        <v>0</v>
      </c>
      <c r="AH160" s="30">
        <f>PRODUCT(AA160*100*1/AA167)</f>
        <v>6.666666666666667</v>
      </c>
      <c r="AJ160" s="1">
        <v>8</v>
      </c>
      <c r="AK160" s="33">
        <f>AD151+AD152+AD153+AD154+AD155+AD156+AD157+AD158+AD159+AD160</f>
        <v>100</v>
      </c>
      <c r="AL160" s="30">
        <f>AE151+AE152+AE153+AE154+AE155+AE156+AE157+AE158+AE159+AE160</f>
        <v>93.75</v>
      </c>
      <c r="AM160" s="33">
        <f>AF151+AF152+AF153+AF154+AF155+AF156+AF157+AF158+AF159+AF160</f>
        <v>100</v>
      </c>
      <c r="AN160" s="33">
        <f>AG151+AG152+AG153+AG154+AG155+AG156+AG157+AG158+AG159+AG160</f>
        <v>100</v>
      </c>
      <c r="AO160" s="30">
        <f>AH151+AH152+AH153+AH154+AH155+AH156+AH157+AH158+AH159+AH160</f>
        <v>93.333333333333343</v>
      </c>
      <c r="AR160" s="10"/>
      <c r="AS160" s="10"/>
      <c r="AT160" s="10"/>
      <c r="AU160" s="10"/>
      <c r="AV160" s="10"/>
      <c r="AW160" s="10"/>
      <c r="AX160" s="10"/>
    </row>
    <row r="161" spans="22:52" s="1" customFormat="1" x14ac:dyDescent="0.25">
      <c r="V161" s="1">
        <v>16</v>
      </c>
      <c r="W161" s="3">
        <f>M151</f>
        <v>0</v>
      </c>
      <c r="X161" s="1">
        <f>M152</f>
        <v>0</v>
      </c>
      <c r="Y161" s="3">
        <f>M153</f>
        <v>0</v>
      </c>
      <c r="Z161" s="3">
        <f>M154</f>
        <v>0</v>
      </c>
      <c r="AA161" s="1">
        <f>M155</f>
        <v>1</v>
      </c>
      <c r="AC161" s="1">
        <v>16</v>
      </c>
      <c r="AD161" s="33">
        <f>PRODUCT(W161*100*1/W167)</f>
        <v>0</v>
      </c>
      <c r="AE161" s="30">
        <f>PRODUCT(X161*100*1/X167)</f>
        <v>0</v>
      </c>
      <c r="AF161" s="33">
        <f>PRODUCT(Y161*100*1/Y167)</f>
        <v>0</v>
      </c>
      <c r="AG161" s="33">
        <f>PRODUCT(Z161*100*1/Z167)</f>
        <v>0</v>
      </c>
      <c r="AH161" s="30">
        <f>PRODUCT(AA161*100*1/AA167)</f>
        <v>6.666666666666667</v>
      </c>
      <c r="AJ161" s="1">
        <v>16</v>
      </c>
      <c r="AK161" s="33">
        <f>AD151+AD152+AD153+AD154+AD155+AD156+AD157+AD158+AD159+AD160+AD161</f>
        <v>100</v>
      </c>
      <c r="AL161" s="30">
        <f>AE151+AE152+AE153+AE154+AE155+AE156+AE157+AE158+AE159+AE160+AE161</f>
        <v>93.75</v>
      </c>
      <c r="AM161" s="33">
        <f>AF151+AF152+AF153+AF154+AF155+AF156+AF157+AF158+AF159+AF160+AF161</f>
        <v>100</v>
      </c>
      <c r="AN161" s="33">
        <f>AG151+AG152+AG153+AG154+AG155+AG156+AG157+AG158+AG159+AG160+AG161</f>
        <v>100</v>
      </c>
      <c r="AO161" s="30">
        <f>AH151+AH152+AH153+AH154+AH155+AH156+AH157+AH158+AH159+AH160+AH161</f>
        <v>100.00000000000001</v>
      </c>
      <c r="AR161" s="10"/>
      <c r="AS161" s="10"/>
      <c r="AT161" s="10"/>
      <c r="AU161" s="10"/>
      <c r="AV161" s="10"/>
      <c r="AW161" s="10"/>
      <c r="AX161" s="10"/>
    </row>
    <row r="162" spans="22:52" s="1" customFormat="1" x14ac:dyDescent="0.25">
      <c r="V162" s="1">
        <v>32</v>
      </c>
      <c r="W162" s="3">
        <f>N151</f>
        <v>0</v>
      </c>
      <c r="X162" s="1">
        <f>N152</f>
        <v>1</v>
      </c>
      <c r="Y162" s="3">
        <f>N153</f>
        <v>0</v>
      </c>
      <c r="Z162" s="3">
        <f>N154</f>
        <v>0</v>
      </c>
      <c r="AA162" s="1">
        <f>N155</f>
        <v>0</v>
      </c>
      <c r="AC162" s="1">
        <v>32</v>
      </c>
      <c r="AD162" s="33">
        <f>PRODUCT(W162*100*1/W167)</f>
        <v>0</v>
      </c>
      <c r="AE162" s="30">
        <f>PRODUCT(X162*100*1/X167)</f>
        <v>6.25</v>
      </c>
      <c r="AF162" s="33">
        <f>PRODUCT(Y162*100*1/Y167)</f>
        <v>0</v>
      </c>
      <c r="AG162" s="33">
        <f>PRODUCT(Z162*100*1/Z167)</f>
        <v>0</v>
      </c>
      <c r="AH162" s="30">
        <f>PRODUCT(AA162*100*1/AA167)</f>
        <v>0</v>
      </c>
      <c r="AJ162" s="1">
        <v>32</v>
      </c>
      <c r="AK162" s="33">
        <f>AD151+AD152+AD153+AD154+AD155+AD156+AD157+AD158+AD159+AD160+AD161+AD162</f>
        <v>100</v>
      </c>
      <c r="AL162" s="30">
        <f>AE151+AE152+AE153+AE154+AE155+AE156+AE157+AE158+AE159+AE160+AE161+AE162</f>
        <v>100</v>
      </c>
      <c r="AM162" s="33">
        <f>AF151+AF152+AF153+AF154+AF155+AF156+AF157+AF158+AF159+AF160+AF161+AF162</f>
        <v>100</v>
      </c>
      <c r="AN162" s="33">
        <f>AG151+AG152+AG153+AG154+AG155+AG156+AG157+AG158+AG159+AG160+AG161+AG162</f>
        <v>100</v>
      </c>
      <c r="AO162" s="30">
        <f>AH151+AH152+AH153+AH154+AH155+AH156+AH157+AH158+AH159+AH160+AH161+AH162</f>
        <v>100.00000000000001</v>
      </c>
      <c r="AR162" s="10"/>
      <c r="AS162" s="10"/>
      <c r="AT162" s="10"/>
      <c r="AU162" s="10"/>
      <c r="AV162" s="10"/>
      <c r="AW162" s="10"/>
      <c r="AX162" s="10"/>
    </row>
    <row r="163" spans="22:52" s="1" customFormat="1" x14ac:dyDescent="0.25">
      <c r="V163" s="1">
        <v>64</v>
      </c>
      <c r="W163" s="3">
        <f>O151</f>
        <v>0</v>
      </c>
      <c r="X163" s="1">
        <f>O152</f>
        <v>0</v>
      </c>
      <c r="Y163" s="3">
        <f>O153</f>
        <v>0</v>
      </c>
      <c r="Z163" s="3">
        <f>O154</f>
        <v>0</v>
      </c>
      <c r="AA163" s="1">
        <f>O155</f>
        <v>0</v>
      </c>
      <c r="AC163" s="1">
        <v>64</v>
      </c>
      <c r="AD163" s="33">
        <f>PRODUCT(W163*100*1/W167)</f>
        <v>0</v>
      </c>
      <c r="AE163" s="30">
        <f>PRODUCT(X163*100*1/X167)</f>
        <v>0</v>
      </c>
      <c r="AF163" s="33">
        <f>PRODUCT(Y163*100*1/Y167)</f>
        <v>0</v>
      </c>
      <c r="AG163" s="33">
        <f>PRODUCT(Z163*100*1/Z167)</f>
        <v>0</v>
      </c>
      <c r="AH163" s="30">
        <f>PRODUCT(AA163*100*1/AA167)</f>
        <v>0</v>
      </c>
      <c r="AJ163" s="1">
        <v>64</v>
      </c>
      <c r="AK163" s="33">
        <f>AD151+AD152+AD153+AD154+AD155+AD156+AD157+AD158+AD159+AD160+AD161+AD162+AD163</f>
        <v>100</v>
      </c>
      <c r="AL163" s="30">
        <f>AE151+AE152+AE153+AE154+AE155+AE156+AE157+AE158+AE159+AE160+AE161+AE162+AE163</f>
        <v>100</v>
      </c>
      <c r="AM163" s="33">
        <f>AF151+AF152+AF153+AF154+AF155+AF156+AF157+AF158+AF159+AF160+AF161+AF162+AF163</f>
        <v>100</v>
      </c>
      <c r="AN163" s="33">
        <f>AG151+AG152+AG153+AG154+AG155+AG156+AG157+AG158+AG159+AG160+AG161+AG162+AG163</f>
        <v>100</v>
      </c>
      <c r="AO163" s="30">
        <f>AH151+AH152+AH153+AH154+AH155+AH156+AH157+AH158+AH159+AH160+AH161+AH162+AH163</f>
        <v>100.00000000000001</v>
      </c>
      <c r="AR163" s="10"/>
      <c r="AS163" s="10"/>
      <c r="AT163" s="10"/>
      <c r="AU163" s="10"/>
      <c r="AV163" s="10"/>
      <c r="AW163" s="10"/>
      <c r="AX163" s="10"/>
    </row>
    <row r="164" spans="22:52" s="1" customFormat="1" x14ac:dyDescent="0.25">
      <c r="V164" s="1">
        <v>128</v>
      </c>
      <c r="W164" s="3">
        <f>P151</f>
        <v>0</v>
      </c>
      <c r="X164" s="1">
        <f>P152</f>
        <v>0</v>
      </c>
      <c r="Y164" s="3">
        <f>P153</f>
        <v>0</v>
      </c>
      <c r="Z164" s="3">
        <f>P154</f>
        <v>0</v>
      </c>
      <c r="AA164" s="1">
        <f>P155</f>
        <v>0</v>
      </c>
      <c r="AC164" s="1">
        <v>128</v>
      </c>
      <c r="AD164" s="33">
        <f>PRODUCT(W164*100*1/W167)</f>
        <v>0</v>
      </c>
      <c r="AE164" s="30">
        <f>PRODUCT(X164*100*1/X167)</f>
        <v>0</v>
      </c>
      <c r="AF164" s="33">
        <f>PRODUCT(Y164*100*1/Y167)</f>
        <v>0</v>
      </c>
      <c r="AG164" s="33">
        <f>PRODUCT(Z164*100*1/Z167)</f>
        <v>0</v>
      </c>
      <c r="AH164" s="30">
        <f>PRODUCT(AA164*100*1/AA167)</f>
        <v>0</v>
      </c>
      <c r="AJ164" s="1">
        <v>128</v>
      </c>
      <c r="AK164" s="33">
        <f>AD151+AD152+AD153+AD154+AD155+AD156+AD157+AD158+AD159+AD160+AD161+AD162+AD163+AD164</f>
        <v>100</v>
      </c>
      <c r="AL164" s="30">
        <f>AE151+AE152+AE153+AE154+AE155+AE156+AE157+AE158+AE159+AE160+AE161+AE162+AE163+AE164</f>
        <v>100</v>
      </c>
      <c r="AM164" s="33">
        <f>AF151+AF152+AF153+AF154+AF155+AF156+AF157+AF158+AF159+AF160+AF161+AF162+AF163+AF164</f>
        <v>100</v>
      </c>
      <c r="AN164" s="33">
        <f>AG151+AG152+AG153+AG154+AG155+AG156+AG157+AG158+AG159+AG160+AG161+AG162+AG163+AG164</f>
        <v>100</v>
      </c>
      <c r="AO164" s="30">
        <f>AH151+AH152+AH153+AH154+AH155+AH156+AH157+AH158+AH159+AH160+AH161+AH162+AH163+AH164</f>
        <v>100.00000000000001</v>
      </c>
      <c r="AR164" s="10"/>
      <c r="AS164" s="10"/>
      <c r="AT164" s="10"/>
      <c r="AU164" s="10"/>
      <c r="AV164" s="10"/>
      <c r="AW164" s="10"/>
      <c r="AX164" s="10"/>
    </row>
    <row r="165" spans="22:52" s="1" customFormat="1" x14ac:dyDescent="0.25">
      <c r="V165" s="1">
        <v>256</v>
      </c>
      <c r="W165" s="3">
        <f>Q151</f>
        <v>0</v>
      </c>
      <c r="X165" s="1">
        <f>Q152</f>
        <v>0</v>
      </c>
      <c r="Y165" s="3">
        <f>Q153</f>
        <v>0</v>
      </c>
      <c r="Z165" s="3">
        <f>Q154</f>
        <v>0</v>
      </c>
      <c r="AA165" s="1">
        <f>Q155</f>
        <v>0</v>
      </c>
      <c r="AC165" s="1">
        <v>256</v>
      </c>
      <c r="AD165" s="33">
        <f>PRODUCT(W165*100*1/W167)</f>
        <v>0</v>
      </c>
      <c r="AE165" s="30">
        <f>PRODUCT(X165*100*1/X167)</f>
        <v>0</v>
      </c>
      <c r="AF165" s="33">
        <f>PRODUCT(Y165*100*1/Y167)</f>
        <v>0</v>
      </c>
      <c r="AG165" s="33">
        <f>PRODUCT(Z165*100*1/Z167)</f>
        <v>0</v>
      </c>
      <c r="AH165" s="30">
        <f>PRODUCT(AA165*100*1/AA167)</f>
        <v>0</v>
      </c>
      <c r="AJ165" s="1">
        <v>256</v>
      </c>
      <c r="AK165" s="33">
        <f>AD151+AD152+AD153+AD154+AD155+AD156+AD157+AD158+AD159+AD160+AD161+AD162+AD163+AD164+AD165</f>
        <v>100</v>
      </c>
      <c r="AL165" s="30">
        <f>AE151+AE152+AE153+AE154+AE155+AE156+AE157+AE158+AE159+AE160+AE161+AE162+AE163+AE164+AE165</f>
        <v>100</v>
      </c>
      <c r="AM165" s="33">
        <f>AF151+AF152+AF153+AF154+AF155+AF156+AF157+AF158+AF159+AF160+AF161+AF162+AF163+AF164+AF165</f>
        <v>100</v>
      </c>
      <c r="AN165" s="33">
        <f>AG151+AG152+AG153+AG154+AG155+AG156+AG157+AG158+AG159+AG160+AG161+AG162+AG163+AG164+AG165</f>
        <v>100</v>
      </c>
      <c r="AO165" s="30">
        <f>AH151+AH152+AH153+AH154+AH155+AH156+AH157+AH158+AH159+AH160+AH161+AH162+AH163+AH164+AH165</f>
        <v>100.00000000000001</v>
      </c>
      <c r="AR165" s="10"/>
      <c r="AS165" s="10"/>
      <c r="AT165" s="10"/>
      <c r="AU165" s="10"/>
      <c r="AV165" s="10"/>
      <c r="AW165" s="10"/>
      <c r="AX165" s="10"/>
    </row>
    <row r="166" spans="22:52" s="1" customFormat="1" x14ac:dyDescent="0.25">
      <c r="V166" s="1">
        <v>512</v>
      </c>
      <c r="W166" s="3">
        <f>R151</f>
        <v>0</v>
      </c>
      <c r="X166" s="1">
        <f>R152</f>
        <v>0</v>
      </c>
      <c r="Y166" s="3">
        <f>R153</f>
        <v>0</v>
      </c>
      <c r="Z166" s="3">
        <f>R154</f>
        <v>0</v>
      </c>
      <c r="AA166" s="1">
        <f>R155</f>
        <v>0</v>
      </c>
      <c r="AC166" s="1">
        <v>512</v>
      </c>
      <c r="AD166" s="33">
        <f>PRODUCT(W166*100*1/W167)</f>
        <v>0</v>
      </c>
      <c r="AE166" s="30">
        <f>PRODUCT(X166*100*1/X167)</f>
        <v>0</v>
      </c>
      <c r="AF166" s="33">
        <f>PRODUCT(Y166*100*1/Y167)</f>
        <v>0</v>
      </c>
      <c r="AG166" s="33">
        <f>PRODUCT(Z166*100*1/Z167)</f>
        <v>0</v>
      </c>
      <c r="AH166" s="30">
        <f>PRODUCT(AA166*100*1/AA167)</f>
        <v>0</v>
      </c>
      <c r="AJ166" s="1">
        <v>512</v>
      </c>
      <c r="AK166" s="33">
        <f>AD151+AD152+AD153+AD154+AD155+AD156+AD157+AD158+AD159+AD160+AD161+AD162+AD163+AD164+AD165+AD166</f>
        <v>100</v>
      </c>
      <c r="AL166" s="30">
        <f>AE151+AE152+AE153+AE154+AE155+AE156+AE157+AE158+AE159+AE160+AE161+AE162+AE163+AE164+AE165+AE166</f>
        <v>100</v>
      </c>
      <c r="AM166" s="33">
        <f>AF151+AF152+AF153+AF154+AF155+AF156+AF157+AF158+AF159+AF160+AF161+AF162+AF163+AF164+AF165+AF166</f>
        <v>100</v>
      </c>
      <c r="AN166" s="33">
        <f>AG151+AG152+AG153+AG154+AG155+AG156+AG157+AG158+AG159+AG160+AG161+AG162+AG163+AG164+AG165+AG166</f>
        <v>100</v>
      </c>
      <c r="AO166" s="30">
        <f>AH151+AH152+AH153+AH154+AH155+AH156+AH157+AH158+AH159+AH160+AH161+AH162+AH163+AH164+AH165+AH166</f>
        <v>100.00000000000001</v>
      </c>
      <c r="AR166" s="10"/>
      <c r="AS166" s="10"/>
      <c r="AT166" s="10"/>
      <c r="AU166" s="10"/>
      <c r="AV166" s="10"/>
      <c r="AW166" s="10"/>
      <c r="AX166" s="10"/>
    </row>
    <row r="167" spans="22:52" s="1" customFormat="1" x14ac:dyDescent="0.25">
      <c r="V167" s="1" t="s">
        <v>1</v>
      </c>
      <c r="W167" s="1">
        <f>S151</f>
        <v>17</v>
      </c>
      <c r="X167" s="1">
        <f>S152</f>
        <v>16</v>
      </c>
      <c r="Y167" s="1">
        <f>S153</f>
        <v>16</v>
      </c>
      <c r="Z167" s="1">
        <f>S154</f>
        <v>15</v>
      </c>
      <c r="AA167" s="1">
        <f>S155</f>
        <v>15</v>
      </c>
      <c r="AC167" s="1" t="s">
        <v>1</v>
      </c>
      <c r="AD167" s="30">
        <f>SUM(AD151:AD166)</f>
        <v>100</v>
      </c>
      <c r="AE167" s="30">
        <f>SUM(AE151:AE166)</f>
        <v>100</v>
      </c>
      <c r="AF167" s="30">
        <f>SUM(AF151:AF166)</f>
        <v>100</v>
      </c>
      <c r="AG167" s="30">
        <f>SUM(AG151:AG166)</f>
        <v>100</v>
      </c>
      <c r="AH167" s="30">
        <f>SUM(AH151:AH166)</f>
        <v>100.00000000000001</v>
      </c>
      <c r="AK167" s="30"/>
      <c r="AL167" s="30"/>
      <c r="AM167" s="30"/>
      <c r="AN167" s="30"/>
      <c r="AO167" s="30"/>
      <c r="AP167" s="30"/>
      <c r="AS167" s="10"/>
      <c r="AT167" s="10"/>
      <c r="AU167" s="10"/>
      <c r="AV167" s="10"/>
      <c r="AW167" s="10"/>
      <c r="AX167" s="10"/>
      <c r="AY167" s="10"/>
    </row>
    <row r="168" spans="22:52" s="1" customFormat="1" x14ac:dyDescent="0.25">
      <c r="AD168" s="30"/>
      <c r="AE168" s="30"/>
      <c r="AF168" s="30"/>
      <c r="AG168" s="30"/>
      <c r="AH168" s="30"/>
      <c r="AI168" s="30"/>
      <c r="AK168" s="30"/>
      <c r="AL168" s="30"/>
      <c r="AM168" s="30"/>
      <c r="AN168" s="30"/>
      <c r="AO168" s="30"/>
      <c r="AP168" s="30"/>
      <c r="AQ168" s="30"/>
      <c r="AS168" s="10"/>
      <c r="AT168" s="10"/>
      <c r="AU168" s="10"/>
      <c r="AV168" s="10"/>
      <c r="AW168" s="10"/>
      <c r="AX168" s="10"/>
      <c r="AY168" s="10"/>
      <c r="AZ168" s="10"/>
    </row>
    <row r="169" spans="22:52" s="1" customFormat="1" x14ac:dyDescent="0.25">
      <c r="AD169" s="30"/>
      <c r="AE169" s="30"/>
      <c r="AF169" s="30"/>
      <c r="AG169" s="30"/>
      <c r="AH169" s="30"/>
      <c r="AI169" s="30"/>
      <c r="AK169" s="30"/>
      <c r="AL169" s="30"/>
      <c r="AM169" s="30"/>
      <c r="AN169" s="30"/>
      <c r="AO169" s="30"/>
      <c r="AP169" s="30"/>
      <c r="AQ169" s="30"/>
      <c r="AS169" s="10"/>
      <c r="AT169" s="10"/>
      <c r="AU169" s="10"/>
      <c r="AV169" s="10"/>
      <c r="AW169" s="10"/>
      <c r="AX169" s="10"/>
      <c r="AY169" s="10"/>
      <c r="AZ169" s="10"/>
    </row>
    <row r="170" spans="22:52" s="1" customFormat="1" x14ac:dyDescent="0.25">
      <c r="AD170" s="30"/>
      <c r="AE170" s="30"/>
      <c r="AF170" s="30"/>
      <c r="AG170" s="30"/>
      <c r="AH170" s="30"/>
      <c r="AI170" s="30"/>
      <c r="AK170" s="30"/>
      <c r="AL170" s="30"/>
      <c r="AM170" s="30"/>
      <c r="AN170" s="30"/>
      <c r="AO170" s="30"/>
      <c r="AP170" s="30"/>
      <c r="AQ170" s="30"/>
      <c r="AS170" s="10"/>
      <c r="AT170" s="10"/>
      <c r="AU170" s="10"/>
      <c r="AV170" s="10"/>
      <c r="AW170" s="10"/>
      <c r="AX170" s="10"/>
      <c r="AY170" s="10"/>
      <c r="AZ170" s="10"/>
    </row>
    <row r="171" spans="22:52" s="1" customFormat="1" x14ac:dyDescent="0.25">
      <c r="AD171" s="30"/>
      <c r="AE171" s="30"/>
      <c r="AF171" s="30"/>
      <c r="AG171" s="30"/>
      <c r="AH171" s="30"/>
      <c r="AI171" s="30"/>
      <c r="AK171" s="30"/>
      <c r="AL171" s="30"/>
      <c r="AM171" s="30"/>
      <c r="AN171" s="30"/>
      <c r="AO171" s="30"/>
      <c r="AP171" s="30"/>
      <c r="AQ171" s="30"/>
      <c r="AS171" s="10"/>
      <c r="AT171" s="10"/>
      <c r="AU171" s="10"/>
      <c r="AV171" s="10"/>
      <c r="AW171" s="10"/>
      <c r="AX171" s="10"/>
      <c r="AY171" s="10"/>
      <c r="AZ171" s="10"/>
    </row>
    <row r="172" spans="22:52" s="1" customFormat="1" x14ac:dyDescent="0.25">
      <c r="AD172" s="30"/>
      <c r="AE172" s="30"/>
      <c r="AF172" s="30"/>
      <c r="AG172" s="30"/>
      <c r="AH172" s="30"/>
      <c r="AI172" s="30"/>
      <c r="AK172" s="30"/>
      <c r="AL172" s="30"/>
      <c r="AM172" s="30"/>
      <c r="AN172" s="30"/>
      <c r="AO172" s="30"/>
      <c r="AP172" s="30"/>
      <c r="AQ172" s="30"/>
      <c r="AS172" s="10"/>
      <c r="AT172" s="10"/>
      <c r="AU172" s="10"/>
      <c r="AV172" s="10"/>
      <c r="AW172" s="10"/>
      <c r="AX172" s="10"/>
      <c r="AY172" s="10"/>
      <c r="AZ172" s="10"/>
    </row>
    <row r="173" spans="22:52" s="1" customFormat="1" x14ac:dyDescent="0.25">
      <c r="AD173" s="30"/>
      <c r="AE173" s="30"/>
      <c r="AF173" s="30"/>
      <c r="AG173" s="30"/>
      <c r="AH173" s="30"/>
      <c r="AI173" s="30"/>
      <c r="AK173" s="30"/>
      <c r="AL173" s="30"/>
      <c r="AM173" s="30"/>
      <c r="AN173" s="30"/>
      <c r="AO173" s="30"/>
      <c r="AP173" s="30"/>
      <c r="AQ173" s="30"/>
      <c r="AS173" s="10"/>
      <c r="AT173" s="10"/>
      <c r="AU173" s="10"/>
      <c r="AV173" s="10"/>
      <c r="AW173" s="10"/>
      <c r="AX173" s="10"/>
      <c r="AY173" s="10"/>
      <c r="AZ173" s="10"/>
    </row>
    <row r="174" spans="22:52" s="1" customFormat="1" x14ac:dyDescent="0.25">
      <c r="AD174" s="30"/>
      <c r="AE174" s="30"/>
      <c r="AF174" s="30"/>
      <c r="AG174" s="30"/>
      <c r="AH174" s="30"/>
      <c r="AI174" s="30"/>
      <c r="AK174" s="30"/>
      <c r="AL174" s="30"/>
      <c r="AM174" s="30"/>
      <c r="AN174" s="30"/>
      <c r="AO174" s="30"/>
      <c r="AP174" s="30"/>
      <c r="AQ174" s="30"/>
      <c r="AS174" s="10"/>
      <c r="AT174" s="10"/>
      <c r="AU174" s="10"/>
      <c r="AV174" s="10"/>
      <c r="AW174" s="10"/>
      <c r="AX174" s="10"/>
      <c r="AY174" s="10"/>
      <c r="AZ174" s="10"/>
    </row>
    <row r="175" spans="22:52" s="1" customFormat="1" x14ac:dyDescent="0.25">
      <c r="AD175" s="30"/>
      <c r="AE175" s="30"/>
      <c r="AF175" s="30"/>
      <c r="AG175" s="30"/>
      <c r="AH175" s="30"/>
      <c r="AI175" s="30"/>
      <c r="AK175" s="30"/>
      <c r="AL175" s="30"/>
      <c r="AM175" s="30"/>
      <c r="AN175" s="30"/>
      <c r="AO175" s="30"/>
      <c r="AP175" s="30"/>
      <c r="AQ175" s="30"/>
      <c r="AS175" s="10"/>
      <c r="AT175" s="10"/>
      <c r="AU175" s="10"/>
      <c r="AV175" s="10"/>
      <c r="AW175" s="10"/>
      <c r="AX175" s="10"/>
      <c r="AY175" s="10"/>
      <c r="AZ175" s="10"/>
    </row>
    <row r="176" spans="22:52" s="1" customFormat="1" x14ac:dyDescent="0.25">
      <c r="AD176" s="30"/>
      <c r="AE176" s="30"/>
      <c r="AF176" s="30"/>
      <c r="AG176" s="30"/>
      <c r="AH176" s="30"/>
      <c r="AI176" s="30"/>
      <c r="AK176" s="30"/>
      <c r="AL176" s="30"/>
      <c r="AM176" s="30"/>
      <c r="AN176" s="30"/>
      <c r="AO176" s="30"/>
      <c r="AP176" s="30"/>
      <c r="AQ176" s="30"/>
      <c r="AS176" s="10"/>
      <c r="AT176" s="10"/>
      <c r="AU176" s="10"/>
      <c r="AV176" s="10"/>
      <c r="AW176" s="10"/>
      <c r="AX176" s="10"/>
      <c r="AY176" s="10"/>
      <c r="AZ176" s="10"/>
    </row>
    <row r="177" spans="30:52" s="1" customFormat="1" x14ac:dyDescent="0.25">
      <c r="AD177" s="30"/>
      <c r="AE177" s="30"/>
      <c r="AF177" s="30"/>
      <c r="AG177" s="30"/>
      <c r="AH177" s="30"/>
      <c r="AI177" s="30"/>
      <c r="AK177" s="30"/>
      <c r="AL177" s="30"/>
      <c r="AM177" s="30"/>
      <c r="AN177" s="30"/>
      <c r="AO177" s="30"/>
      <c r="AP177" s="30"/>
      <c r="AQ177" s="30"/>
      <c r="AS177" s="10"/>
      <c r="AT177" s="10"/>
      <c r="AU177" s="10"/>
      <c r="AV177" s="10"/>
      <c r="AW177" s="10"/>
      <c r="AX177" s="10"/>
      <c r="AY177" s="10"/>
      <c r="AZ177" s="10"/>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6"/>
  <sheetViews>
    <sheetView topLeftCell="A73" zoomScale="75" zoomScaleNormal="75" workbookViewId="0">
      <selection activeCell="C98" sqref="C98:S102"/>
    </sheetView>
  </sheetViews>
  <sheetFormatPr baseColWidth="10" defaultRowHeight="15" x14ac:dyDescent="0.25"/>
  <cols>
    <col min="1" max="1" width="15.140625" bestFit="1" customWidth="1"/>
    <col min="2" max="2" width="20.5703125" bestFit="1" customWidth="1"/>
    <col min="3" max="3" width="9.140625" bestFit="1" customWidth="1"/>
    <col min="4" max="4" width="8.140625" bestFit="1" customWidth="1"/>
    <col min="5" max="5" width="7.140625" bestFit="1" customWidth="1"/>
    <col min="6" max="6" width="6.140625" bestFit="1" customWidth="1"/>
    <col min="7" max="7" width="5.140625" bestFit="1" customWidth="1"/>
    <col min="8" max="8" width="4.140625" bestFit="1" customWidth="1"/>
    <col min="9" max="9" width="3.5703125" bestFit="1" customWidth="1"/>
    <col min="10" max="12" width="2.42578125" bestFit="1" customWidth="1"/>
    <col min="13" max="15" width="3.5703125" bestFit="1" customWidth="1"/>
    <col min="16" max="18" width="4.7109375" bestFit="1" customWidth="1"/>
    <col min="19" max="19" width="10.42578125" bestFit="1" customWidth="1"/>
    <col min="22" max="22" width="19.5703125" bestFit="1" customWidth="1"/>
    <col min="23" max="23" width="10.140625" bestFit="1" customWidth="1"/>
    <col min="24" max="24" width="11.7109375" customWidth="1"/>
    <col min="25" max="25" width="10.28515625" bestFit="1" customWidth="1"/>
    <col min="26" max="26" width="10.42578125" bestFit="1" customWidth="1"/>
    <col min="27" max="27" width="12.85546875" bestFit="1" customWidth="1"/>
    <col min="30" max="30" width="19.5703125" bestFit="1" customWidth="1"/>
    <col min="31" max="31" width="10.140625" bestFit="1" customWidth="1"/>
    <col min="32" max="32" width="11.28515625" customWidth="1"/>
    <col min="33" max="33" width="10.140625" bestFit="1" customWidth="1"/>
    <col min="34" max="34" width="10.28515625" bestFit="1" customWidth="1"/>
    <col min="35" max="35" width="12.7109375" bestFit="1" customWidth="1"/>
    <col min="38" max="38" width="19.42578125" bestFit="1" customWidth="1"/>
    <col min="39" max="39" width="10" bestFit="1" customWidth="1"/>
    <col min="40" max="40" width="9.85546875" customWidth="1"/>
    <col min="41" max="41" width="10.140625" bestFit="1" customWidth="1"/>
    <col min="42" max="42" width="10.28515625" bestFit="1" customWidth="1"/>
    <col min="43" max="43" width="12.7109375" bestFit="1" customWidth="1"/>
    <col min="46" max="46" width="15.140625" bestFit="1" customWidth="1"/>
    <col min="47" max="47" width="4.5703125" bestFit="1" customWidth="1"/>
    <col min="48" max="48" width="9.85546875" customWidth="1"/>
    <col min="49" max="49" width="9.28515625" customWidth="1"/>
    <col min="50" max="50" width="9.85546875" customWidth="1"/>
    <col min="51" max="51" width="9.7109375" customWidth="1"/>
    <col min="52" max="52" width="10.5703125" customWidth="1"/>
  </cols>
  <sheetData>
    <row r="1" spans="1:54" s="1" customFormat="1" x14ac:dyDescent="0.25">
      <c r="AE1" s="30"/>
      <c r="AF1" s="30"/>
      <c r="AG1" s="30"/>
      <c r="AH1" s="30"/>
      <c r="AI1" s="30"/>
      <c r="AM1" s="30"/>
      <c r="AN1" s="30"/>
      <c r="AO1" s="30"/>
      <c r="AP1" s="30"/>
      <c r="AQ1" s="30"/>
    </row>
    <row r="2" spans="1:54" s="1" customFormat="1" x14ac:dyDescent="0.25">
      <c r="AE2" s="30"/>
      <c r="AF2" s="30"/>
      <c r="AG2" s="30"/>
      <c r="AH2" s="30"/>
      <c r="AI2" s="30"/>
      <c r="AM2" s="30"/>
      <c r="AN2" s="30"/>
      <c r="AO2" s="30"/>
      <c r="AP2" s="30"/>
      <c r="AQ2" s="30"/>
    </row>
    <row r="3" spans="1:54" s="1" customFormat="1" x14ac:dyDescent="0.25">
      <c r="A3" s="1" t="s">
        <v>125</v>
      </c>
      <c r="W3" s="1" t="str">
        <f>A3</f>
        <v>Haemophilus haemolyticus</v>
      </c>
      <c r="AD3" s="1" t="str">
        <f>A3</f>
        <v>Haemophilus haemolyticus</v>
      </c>
      <c r="AE3" s="30"/>
      <c r="AF3" s="30"/>
      <c r="AG3" s="30"/>
      <c r="AH3" s="30"/>
      <c r="AI3" s="30"/>
      <c r="AM3" s="30" t="str">
        <f>A3</f>
        <v>Haemophilus haemolyticus</v>
      </c>
      <c r="AN3" s="30"/>
      <c r="AO3" s="30"/>
      <c r="AP3" s="30"/>
      <c r="AQ3" s="30"/>
    </row>
    <row r="4" spans="1:54" s="1" customFormat="1" ht="18.75" x14ac:dyDescent="0.25">
      <c r="B4" s="53" t="s">
        <v>0</v>
      </c>
      <c r="C4" s="53">
        <v>1.5625E-2</v>
      </c>
      <c r="D4" s="53">
        <v>3.125E-2</v>
      </c>
      <c r="E4" s="53">
        <v>6.25E-2</v>
      </c>
      <c r="F4" s="53">
        <v>0.125</v>
      </c>
      <c r="G4" s="53">
        <v>0.25</v>
      </c>
      <c r="H4" s="53">
        <v>0.5</v>
      </c>
      <c r="I4" s="53">
        <v>1</v>
      </c>
      <c r="J4" s="53">
        <v>2</v>
      </c>
      <c r="K4" s="53">
        <v>4</v>
      </c>
      <c r="L4" s="53">
        <v>8</v>
      </c>
      <c r="M4" s="53">
        <v>16</v>
      </c>
      <c r="N4" s="53">
        <v>32</v>
      </c>
      <c r="O4" s="53">
        <v>64</v>
      </c>
      <c r="P4" s="53">
        <v>128</v>
      </c>
      <c r="Q4" s="53">
        <v>256</v>
      </c>
      <c r="R4" s="53">
        <v>512</v>
      </c>
      <c r="S4" s="53" t="s">
        <v>1</v>
      </c>
      <c r="V4" s="1" t="s">
        <v>0</v>
      </c>
      <c r="W4" s="1" t="str">
        <f>B5</f>
        <v>Ampicillin</v>
      </c>
      <c r="X4" s="1" t="str">
        <f>B6</f>
        <v>Ampicillin/ Sulbactam</v>
      </c>
      <c r="Y4" s="1" t="str">
        <f>B7</f>
        <v>Cefotaxim</v>
      </c>
      <c r="Z4" s="1" t="str">
        <f>B8</f>
        <v>Cefuroxim</v>
      </c>
      <c r="AA4" s="1" t="str">
        <f>B9</f>
        <v>Ciprofloxacin</v>
      </c>
      <c r="AE4" s="30" t="str">
        <f>W4</f>
        <v>Ampicillin</v>
      </c>
      <c r="AF4" s="30" t="str">
        <f>X4</f>
        <v>Ampicillin/ Sulbactam</v>
      </c>
      <c r="AG4" s="30" t="str">
        <f>Y4</f>
        <v>Cefotaxim</v>
      </c>
      <c r="AH4" s="30" t="str">
        <f>Z4</f>
        <v>Cefuroxim</v>
      </c>
      <c r="AI4" s="30" t="str">
        <f>AA4</f>
        <v>Ciprofloxacin</v>
      </c>
      <c r="AL4" s="1" t="s">
        <v>0</v>
      </c>
      <c r="AM4" s="30" t="str">
        <f>W4</f>
        <v>Ampicillin</v>
      </c>
      <c r="AN4" s="30" t="str">
        <f>X4</f>
        <v>Ampicillin/ Sulbactam</v>
      </c>
      <c r="AO4" s="30" t="str">
        <f>Y4</f>
        <v>Cefotaxim</v>
      </c>
      <c r="AP4" s="30" t="str">
        <f>Z4</f>
        <v>Cefuroxim</v>
      </c>
      <c r="AQ4" s="30" t="str">
        <f>AA4</f>
        <v>Ciprofloxacin</v>
      </c>
      <c r="AU4" s="11"/>
      <c r="AV4" s="12" t="s">
        <v>48</v>
      </c>
      <c r="AW4" s="12" t="s">
        <v>53</v>
      </c>
      <c r="AX4" s="12" t="s">
        <v>57</v>
      </c>
      <c r="AY4" s="12" t="s">
        <v>71</v>
      </c>
      <c r="AZ4" s="12" t="s">
        <v>67</v>
      </c>
      <c r="BA4" s="10"/>
      <c r="BB4" s="10"/>
    </row>
    <row r="5" spans="1:54" s="1" customFormat="1" ht="18.75" x14ac:dyDescent="0.25">
      <c r="B5" s="53" t="s">
        <v>2</v>
      </c>
      <c r="C5" s="2">
        <v>0</v>
      </c>
      <c r="D5" s="2">
        <v>2</v>
      </c>
      <c r="E5" s="2">
        <v>1</v>
      </c>
      <c r="F5" s="2">
        <v>6</v>
      </c>
      <c r="G5" s="2">
        <v>18</v>
      </c>
      <c r="H5" s="2">
        <v>7</v>
      </c>
      <c r="I5" s="2">
        <v>2</v>
      </c>
      <c r="J5" s="3">
        <v>1</v>
      </c>
      <c r="K5" s="3">
        <v>0</v>
      </c>
      <c r="L5" s="3">
        <v>0</v>
      </c>
      <c r="M5" s="3">
        <v>0</v>
      </c>
      <c r="N5" s="3">
        <v>0</v>
      </c>
      <c r="O5" s="3">
        <v>0</v>
      </c>
      <c r="P5" s="3">
        <v>0</v>
      </c>
      <c r="Q5" s="3">
        <v>0</v>
      </c>
      <c r="R5" s="3">
        <v>0</v>
      </c>
      <c r="S5" s="53">
        <v>37</v>
      </c>
      <c r="V5" s="1">
        <v>1.5625E-2</v>
      </c>
      <c r="W5" s="2">
        <f>C5</f>
        <v>0</v>
      </c>
      <c r="X5" s="2">
        <f>C6</f>
        <v>0</v>
      </c>
      <c r="Y5" s="2">
        <f>C7</f>
        <v>0</v>
      </c>
      <c r="Z5" s="2">
        <f>C8</f>
        <v>0</v>
      </c>
      <c r="AA5" s="2">
        <f>C9</f>
        <v>0</v>
      </c>
      <c r="AD5" s="1">
        <v>1.4999999999999999E-2</v>
      </c>
      <c r="AE5" s="31">
        <f>PRODUCT(W5*100*1/W21)</f>
        <v>0</v>
      </c>
      <c r="AF5" s="31">
        <f>PRODUCT(X5*100*1/X21)</f>
        <v>0</v>
      </c>
      <c r="AG5" s="31">
        <f>PRODUCT(Y5*100*1/Y21)</f>
        <v>0</v>
      </c>
      <c r="AH5" s="31">
        <f>PRODUCT(Z5*100*1/Z21)</f>
        <v>0</v>
      </c>
      <c r="AI5" s="31">
        <f>PRODUCT(AA5*100*1/AA21)</f>
        <v>0</v>
      </c>
      <c r="AL5" s="1">
        <v>1.4999999999999999E-2</v>
      </c>
      <c r="AM5" s="31">
        <f>AE5</f>
        <v>0</v>
      </c>
      <c r="AN5" s="31">
        <f>AF5</f>
        <v>0</v>
      </c>
      <c r="AO5" s="31">
        <f>AG5</f>
        <v>0</v>
      </c>
      <c r="AP5" s="31">
        <f>AH5</f>
        <v>0</v>
      </c>
      <c r="AQ5" s="31">
        <f>AI5</f>
        <v>0</v>
      </c>
      <c r="AR5" s="5"/>
      <c r="AU5" s="12" t="s">
        <v>49</v>
      </c>
      <c r="AV5" s="16">
        <f>S5</f>
        <v>37</v>
      </c>
      <c r="AW5" s="16">
        <f>S6</f>
        <v>37</v>
      </c>
      <c r="AX5" s="16">
        <f>S7</f>
        <v>37</v>
      </c>
      <c r="AY5" s="16">
        <f>S8</f>
        <v>37</v>
      </c>
      <c r="AZ5" s="16">
        <f>S9</f>
        <v>37</v>
      </c>
      <c r="BA5" s="10"/>
      <c r="BB5" s="10"/>
    </row>
    <row r="6" spans="1:54" s="1" customFormat="1" ht="18.75" x14ac:dyDescent="0.25">
      <c r="B6" s="53" t="s">
        <v>3</v>
      </c>
      <c r="C6" s="2">
        <v>0</v>
      </c>
      <c r="D6" s="2">
        <v>2</v>
      </c>
      <c r="E6" s="2">
        <v>1</v>
      </c>
      <c r="F6" s="2">
        <v>4</v>
      </c>
      <c r="G6" s="2">
        <v>21</v>
      </c>
      <c r="H6" s="2">
        <v>6</v>
      </c>
      <c r="I6" s="2">
        <v>3</v>
      </c>
      <c r="J6" s="3">
        <v>0</v>
      </c>
      <c r="K6" s="3">
        <v>0</v>
      </c>
      <c r="L6" s="3">
        <v>0</v>
      </c>
      <c r="M6" s="3">
        <v>0</v>
      </c>
      <c r="N6" s="3">
        <v>0</v>
      </c>
      <c r="O6" s="3">
        <v>0</v>
      </c>
      <c r="P6" s="3">
        <v>0</v>
      </c>
      <c r="Q6" s="3">
        <v>0</v>
      </c>
      <c r="R6" s="3">
        <v>0</v>
      </c>
      <c r="S6" s="53">
        <v>37</v>
      </c>
      <c r="V6" s="1">
        <v>3.125E-2</v>
      </c>
      <c r="W6" s="2">
        <f>D5</f>
        <v>2</v>
      </c>
      <c r="X6" s="2">
        <f>D6</f>
        <v>2</v>
      </c>
      <c r="Y6" s="2">
        <f>D7</f>
        <v>35</v>
      </c>
      <c r="Z6" s="2">
        <f>D8</f>
        <v>2</v>
      </c>
      <c r="AA6" s="2">
        <f>D9</f>
        <v>32</v>
      </c>
      <c r="AD6" s="1">
        <v>3.1E-2</v>
      </c>
      <c r="AE6" s="31">
        <f>PRODUCT(W6*100*1/W21)</f>
        <v>5.4054054054054053</v>
      </c>
      <c r="AF6" s="31">
        <f>PRODUCT(X6*100*1/X21)</f>
        <v>5.4054054054054053</v>
      </c>
      <c r="AG6" s="31">
        <f>PRODUCT(Y6*100*1/Y21)</f>
        <v>94.594594594594597</v>
      </c>
      <c r="AH6" s="31">
        <f>PRODUCT(Z6*100*1/Z21)</f>
        <v>5.4054054054054053</v>
      </c>
      <c r="AI6" s="31">
        <f>PRODUCT(AA6*100*1/AA21)</f>
        <v>86.486486486486484</v>
      </c>
      <c r="AL6" s="1">
        <v>3.1E-2</v>
      </c>
      <c r="AM6" s="31">
        <f>AE5+AE6</f>
        <v>5.4054054054054053</v>
      </c>
      <c r="AN6" s="31">
        <f>AF5+AF6</f>
        <v>5.4054054054054053</v>
      </c>
      <c r="AO6" s="31">
        <f>AG5+AG6</f>
        <v>94.594594594594597</v>
      </c>
      <c r="AP6" s="31">
        <f>AH5+AH6</f>
        <v>5.4054054054054053</v>
      </c>
      <c r="AQ6" s="31">
        <f>AI5+AI6</f>
        <v>86.486486486486484</v>
      </c>
      <c r="AR6" s="5"/>
      <c r="AU6" s="12" t="s">
        <v>50</v>
      </c>
      <c r="AV6" s="13">
        <f>AM11</f>
        <v>97.297297297297291</v>
      </c>
      <c r="AW6" s="13">
        <f>AN11</f>
        <v>100.00000000000001</v>
      </c>
      <c r="AX6" s="13">
        <f>AO8</f>
        <v>97.297297297297305</v>
      </c>
      <c r="AY6" s="13">
        <f>AP11</f>
        <v>94.594594594594582</v>
      </c>
      <c r="AZ6" s="13">
        <f>AQ7</f>
        <v>91.891891891891888</v>
      </c>
      <c r="BA6" s="10"/>
      <c r="BB6" s="10"/>
    </row>
    <row r="7" spans="1:54" s="1" customFormat="1" ht="18.75" x14ac:dyDescent="0.25">
      <c r="B7" s="53" t="s">
        <v>7</v>
      </c>
      <c r="C7" s="2">
        <v>0</v>
      </c>
      <c r="D7" s="2">
        <v>35</v>
      </c>
      <c r="E7" s="2">
        <v>0</v>
      </c>
      <c r="F7" s="2">
        <v>1</v>
      </c>
      <c r="G7" s="3">
        <v>0</v>
      </c>
      <c r="H7" s="3">
        <v>1</v>
      </c>
      <c r="I7" s="3">
        <v>0</v>
      </c>
      <c r="J7" s="3">
        <v>0</v>
      </c>
      <c r="K7" s="3">
        <v>0</v>
      </c>
      <c r="L7" s="3">
        <v>0</v>
      </c>
      <c r="M7" s="3">
        <v>0</v>
      </c>
      <c r="N7" s="3">
        <v>0</v>
      </c>
      <c r="O7" s="3">
        <v>0</v>
      </c>
      <c r="P7" s="3">
        <v>0</v>
      </c>
      <c r="Q7" s="3">
        <v>0</v>
      </c>
      <c r="R7" s="3">
        <v>0</v>
      </c>
      <c r="S7" s="53">
        <v>37</v>
      </c>
      <c r="V7" s="1">
        <v>6.25E-2</v>
      </c>
      <c r="W7" s="2">
        <f>E5</f>
        <v>1</v>
      </c>
      <c r="X7" s="2">
        <f>E6</f>
        <v>1</v>
      </c>
      <c r="Y7" s="2">
        <f>E7</f>
        <v>0</v>
      </c>
      <c r="Z7" s="2">
        <f>E8</f>
        <v>0</v>
      </c>
      <c r="AA7" s="2">
        <f>E9</f>
        <v>2</v>
      </c>
      <c r="AD7" s="1">
        <v>6.2E-2</v>
      </c>
      <c r="AE7" s="31">
        <f>PRODUCT(W7*100*1/W21)</f>
        <v>2.7027027027027026</v>
      </c>
      <c r="AF7" s="31">
        <f>PRODUCT(X7*100*1/X21)</f>
        <v>2.7027027027027026</v>
      </c>
      <c r="AG7" s="31">
        <f>PRODUCT(Y7*100*1/Y21)</f>
        <v>0</v>
      </c>
      <c r="AH7" s="31">
        <f>PRODUCT(Z7*100*1/Z21)</f>
        <v>0</v>
      </c>
      <c r="AI7" s="31">
        <f>PRODUCT(AA7*100*1/AA21)</f>
        <v>5.4054054054054053</v>
      </c>
      <c r="AL7" s="1">
        <v>6.2E-2</v>
      </c>
      <c r="AM7" s="31">
        <f>AE5+AE6+AE7</f>
        <v>8.1081081081081088</v>
      </c>
      <c r="AN7" s="31">
        <f>AF5+AF6+AF7</f>
        <v>8.1081081081081088</v>
      </c>
      <c r="AO7" s="31">
        <f>AG5+AG6+AG7</f>
        <v>94.594594594594597</v>
      </c>
      <c r="AP7" s="31">
        <f>AH5+AH6+AH7</f>
        <v>5.4054054054054053</v>
      </c>
      <c r="AQ7" s="31">
        <f>AI5+AI6+AI7</f>
        <v>91.891891891891888</v>
      </c>
      <c r="AR7" s="5"/>
      <c r="AU7" s="12" t="s">
        <v>51</v>
      </c>
      <c r="AV7" s="13"/>
      <c r="AW7" s="13"/>
      <c r="AX7" s="13"/>
      <c r="AY7" s="13">
        <f>AP12-AP11</f>
        <v>2.7027027027027088</v>
      </c>
      <c r="AZ7" s="13"/>
      <c r="BA7" s="10"/>
      <c r="BB7" s="10"/>
    </row>
    <row r="8" spans="1:54" s="1" customFormat="1" ht="18.75" x14ac:dyDescent="0.25">
      <c r="B8" s="53" t="s">
        <v>9</v>
      </c>
      <c r="C8" s="2">
        <v>0</v>
      </c>
      <c r="D8" s="2">
        <v>2</v>
      </c>
      <c r="E8" s="2">
        <v>0</v>
      </c>
      <c r="F8" s="2">
        <v>4</v>
      </c>
      <c r="G8" s="2">
        <v>6</v>
      </c>
      <c r="H8" s="2">
        <v>15</v>
      </c>
      <c r="I8" s="2">
        <v>8</v>
      </c>
      <c r="J8" s="4">
        <v>1</v>
      </c>
      <c r="K8" s="3">
        <v>1</v>
      </c>
      <c r="L8" s="3">
        <v>0</v>
      </c>
      <c r="M8" s="3">
        <v>0</v>
      </c>
      <c r="N8" s="3">
        <v>0</v>
      </c>
      <c r="O8" s="3">
        <v>0</v>
      </c>
      <c r="P8" s="3">
        <v>0</v>
      </c>
      <c r="Q8" s="3">
        <v>0</v>
      </c>
      <c r="R8" s="3">
        <v>0</v>
      </c>
      <c r="S8" s="53">
        <v>37</v>
      </c>
      <c r="V8" s="1">
        <v>0.125</v>
      </c>
      <c r="W8" s="2">
        <f>F5</f>
        <v>6</v>
      </c>
      <c r="X8" s="2">
        <f>F6</f>
        <v>4</v>
      </c>
      <c r="Y8" s="2">
        <f>F7</f>
        <v>1</v>
      </c>
      <c r="Z8" s="2">
        <f>F8</f>
        <v>4</v>
      </c>
      <c r="AA8" s="3">
        <f>F9</f>
        <v>2</v>
      </c>
      <c r="AD8" s="1">
        <v>0.125</v>
      </c>
      <c r="AE8" s="31">
        <f>PRODUCT(W8*100*1/W21)</f>
        <v>16.216216216216218</v>
      </c>
      <c r="AF8" s="31">
        <f>PRODUCT(X8*100*1/X21)</f>
        <v>10.810810810810811</v>
      </c>
      <c r="AG8" s="31">
        <f>PRODUCT(Y8*100*1/Y21)</f>
        <v>2.7027027027027026</v>
      </c>
      <c r="AH8" s="31">
        <f>PRODUCT(Z8*100*1/Z21)</f>
        <v>10.810810810810811</v>
      </c>
      <c r="AI8" s="33">
        <f>PRODUCT(AA8*100*1/AA21)</f>
        <v>5.4054054054054053</v>
      </c>
      <c r="AL8" s="1">
        <v>0.125</v>
      </c>
      <c r="AM8" s="31">
        <f>AE5+AE6+AE7+AE8</f>
        <v>24.324324324324326</v>
      </c>
      <c r="AN8" s="31">
        <f>AF5+AF6+AF7+AF8</f>
        <v>18.918918918918919</v>
      </c>
      <c r="AO8" s="31">
        <f>AG5+AG6+AG7+AG8</f>
        <v>97.297297297297305</v>
      </c>
      <c r="AP8" s="31">
        <f>AH5+AH6+AH7+AH8</f>
        <v>16.216216216216218</v>
      </c>
      <c r="AQ8" s="33">
        <f>AI5+AI6+AI7+AI8</f>
        <v>97.297297297297291</v>
      </c>
      <c r="AR8" s="5"/>
      <c r="AU8" s="12" t="s">
        <v>52</v>
      </c>
      <c r="AV8" s="13">
        <f>AM20-AM11</f>
        <v>2.7027027027027088</v>
      </c>
      <c r="AW8" s="13">
        <f>AN20-AN11</f>
        <v>0</v>
      </c>
      <c r="AX8" s="13">
        <f>AO20-AO8</f>
        <v>2.7027027027027088</v>
      </c>
      <c r="AY8" s="13">
        <f>AP20-AP12</f>
        <v>2.7027027027027088</v>
      </c>
      <c r="AZ8" s="13">
        <f>AQ20-AQ7</f>
        <v>8.1081081081081123</v>
      </c>
      <c r="BA8" s="10"/>
      <c r="BB8" s="10"/>
    </row>
    <row r="9" spans="1:54" s="1" customFormat="1" x14ac:dyDescent="0.25">
      <c r="B9" s="53" t="s">
        <v>18</v>
      </c>
      <c r="C9" s="2">
        <v>0</v>
      </c>
      <c r="D9" s="2">
        <v>32</v>
      </c>
      <c r="E9" s="2">
        <v>2</v>
      </c>
      <c r="F9" s="3">
        <v>2</v>
      </c>
      <c r="G9" s="3">
        <v>0</v>
      </c>
      <c r="H9" s="3">
        <v>0</v>
      </c>
      <c r="I9" s="3">
        <v>0</v>
      </c>
      <c r="J9" s="3">
        <v>0</v>
      </c>
      <c r="K9" s="3">
        <v>1</v>
      </c>
      <c r="L9" s="3">
        <v>0</v>
      </c>
      <c r="M9" s="3">
        <v>0</v>
      </c>
      <c r="N9" s="3">
        <v>0</v>
      </c>
      <c r="O9" s="3">
        <v>0</v>
      </c>
      <c r="P9" s="3">
        <v>0</v>
      </c>
      <c r="Q9" s="3">
        <v>0</v>
      </c>
      <c r="R9" s="3">
        <v>0</v>
      </c>
      <c r="S9" s="53">
        <v>37</v>
      </c>
      <c r="V9" s="1">
        <v>0.25</v>
      </c>
      <c r="W9" s="2">
        <f>G5</f>
        <v>18</v>
      </c>
      <c r="X9" s="2">
        <f>G6</f>
        <v>21</v>
      </c>
      <c r="Y9" s="3">
        <f>G7</f>
        <v>0</v>
      </c>
      <c r="Z9" s="2">
        <f>G8</f>
        <v>6</v>
      </c>
      <c r="AA9" s="3">
        <f>G9</f>
        <v>0</v>
      </c>
      <c r="AD9" s="1">
        <v>0.25</v>
      </c>
      <c r="AE9" s="31">
        <f>PRODUCT(W9*100*1/W21)</f>
        <v>48.648648648648646</v>
      </c>
      <c r="AF9" s="31">
        <f>PRODUCT(X9*100*1/X21)</f>
        <v>56.756756756756758</v>
      </c>
      <c r="AG9" s="33">
        <f>PRODUCT(Y9*100*1/Y21)</f>
        <v>0</v>
      </c>
      <c r="AH9" s="31">
        <f>PRODUCT(Z9*100*1/Z21)</f>
        <v>16.216216216216218</v>
      </c>
      <c r="AI9" s="33">
        <f>PRODUCT(AA9*100*1/AA21)</f>
        <v>0</v>
      </c>
      <c r="AL9" s="1">
        <v>0.25</v>
      </c>
      <c r="AM9" s="31">
        <f>AE5+AE6+AE7+AE8+AE9</f>
        <v>72.972972972972968</v>
      </c>
      <c r="AN9" s="31">
        <f>AF5+AF6+AF7+AF8+AF9</f>
        <v>75.675675675675677</v>
      </c>
      <c r="AO9" s="33">
        <f>AG5+AG6+AG7+AG8+AG9</f>
        <v>97.297297297297305</v>
      </c>
      <c r="AP9" s="31">
        <f>AH5+AH6+AH7+AH8+AH9</f>
        <v>32.432432432432435</v>
      </c>
      <c r="AQ9" s="33">
        <f>AI5+AI6+AI7+AI8+AI9</f>
        <v>97.297297297297291</v>
      </c>
      <c r="AR9" s="5"/>
      <c r="AT9" s="1" t="str">
        <f>A3</f>
        <v>Haemophilus haemolyticus</v>
      </c>
      <c r="AU9" s="10"/>
      <c r="AV9" s="10"/>
      <c r="AW9" s="10"/>
      <c r="AX9" s="10"/>
      <c r="AY9" s="10"/>
      <c r="AZ9" s="10"/>
      <c r="BA9" s="10"/>
      <c r="BB9" s="10"/>
    </row>
    <row r="10" spans="1:54" s="1" customFormat="1" x14ac:dyDescent="0.25">
      <c r="V10" s="1">
        <v>0.5</v>
      </c>
      <c r="W10" s="2">
        <f>H5</f>
        <v>7</v>
      </c>
      <c r="X10" s="2">
        <f>H6</f>
        <v>6</v>
      </c>
      <c r="Y10" s="3">
        <f>H7</f>
        <v>1</v>
      </c>
      <c r="Z10" s="2">
        <f>H8</f>
        <v>15</v>
      </c>
      <c r="AA10" s="3">
        <f>H9</f>
        <v>0</v>
      </c>
      <c r="AD10" s="1">
        <v>0.5</v>
      </c>
      <c r="AE10" s="31">
        <f>PRODUCT(W10*100*1/W21)</f>
        <v>18.918918918918919</v>
      </c>
      <c r="AF10" s="31">
        <f>PRODUCT(X10*100*1/X21)</f>
        <v>16.216216216216218</v>
      </c>
      <c r="AG10" s="33">
        <f>PRODUCT(Y10*100*1/Y21)</f>
        <v>2.7027027027027026</v>
      </c>
      <c r="AH10" s="31">
        <f>PRODUCT(Z10*100*1/Z21)</f>
        <v>40.54054054054054</v>
      </c>
      <c r="AI10" s="33">
        <f>PRODUCT(AA10*100*1/AA21)</f>
        <v>0</v>
      </c>
      <c r="AL10" s="1">
        <v>0.5</v>
      </c>
      <c r="AM10" s="31">
        <f>AE5+AE6+AE7+AE8+AE9+AE10</f>
        <v>91.891891891891888</v>
      </c>
      <c r="AN10" s="31">
        <f>AF5+AF6+AF7+AF8+AF9+AF10</f>
        <v>91.891891891891902</v>
      </c>
      <c r="AO10" s="33">
        <f>AG5+AG6+AG7+AG8+AG9+AG10</f>
        <v>100.00000000000001</v>
      </c>
      <c r="AP10" s="31">
        <f>AH5+AH6+AH7+AH8+AH9+AH10</f>
        <v>72.972972972972968</v>
      </c>
      <c r="AQ10" s="33">
        <f>AI5+AI6+AI7+AI8+AI9+AI10</f>
        <v>97.297297297297291</v>
      </c>
      <c r="AR10" s="5"/>
      <c r="AT10" s="10"/>
      <c r="AU10" s="10"/>
      <c r="AW10" s="10"/>
      <c r="AX10" s="10"/>
      <c r="AY10" s="10"/>
      <c r="AZ10" s="10"/>
      <c r="BA10" s="10"/>
      <c r="BB10" s="10"/>
    </row>
    <row r="11" spans="1:54" s="1" customFormat="1" x14ac:dyDescent="0.25">
      <c r="V11" s="1">
        <v>1</v>
      </c>
      <c r="W11" s="2">
        <f>I5</f>
        <v>2</v>
      </c>
      <c r="X11" s="2">
        <f>I6</f>
        <v>3</v>
      </c>
      <c r="Y11" s="3">
        <f>I7</f>
        <v>0</v>
      </c>
      <c r="Z11" s="2">
        <f>I8</f>
        <v>8</v>
      </c>
      <c r="AA11" s="3">
        <f>I9</f>
        <v>0</v>
      </c>
      <c r="AD11" s="1">
        <v>1</v>
      </c>
      <c r="AE11" s="31">
        <f>PRODUCT(W11*100*1/W21)</f>
        <v>5.4054054054054053</v>
      </c>
      <c r="AF11" s="31">
        <f>PRODUCT(X11*100*1/X21)</f>
        <v>8.1081081081081088</v>
      </c>
      <c r="AG11" s="33">
        <f>PRODUCT(Y11*100*1/Y21)</f>
        <v>0</v>
      </c>
      <c r="AH11" s="31">
        <f>PRODUCT(Z11*100*1/Z21)</f>
        <v>21.621621621621621</v>
      </c>
      <c r="AI11" s="33">
        <f>PRODUCT(AA11*100*1/AA21)</f>
        <v>0</v>
      </c>
      <c r="AL11" s="1">
        <v>1</v>
      </c>
      <c r="AM11" s="31">
        <f>AE5+AE6+AE7+AE8+AE9+AE10+AE11</f>
        <v>97.297297297297291</v>
      </c>
      <c r="AN11" s="31">
        <f>AF5+AF6+AF7+AF8+AF9+AF10+AF11</f>
        <v>100.00000000000001</v>
      </c>
      <c r="AO11" s="33">
        <f>AG5+AG6+AG7+AG8+AG9+AG10+AG11</f>
        <v>100.00000000000001</v>
      </c>
      <c r="AP11" s="31">
        <f>AH5+AH6+AH7+AH8+AH9+AH10+AH11</f>
        <v>94.594594594594582</v>
      </c>
      <c r="AQ11" s="33">
        <f>AI5+AI6+AI7+AI8+AI9+AI10+AI11</f>
        <v>97.297297297297291</v>
      </c>
      <c r="AR11" s="5"/>
      <c r="AU11" s="10"/>
      <c r="AV11" s="10"/>
      <c r="AW11" s="10"/>
      <c r="AX11" s="10"/>
      <c r="AY11" s="10"/>
      <c r="AZ11" s="10"/>
      <c r="BA11" s="10"/>
      <c r="BB11" s="10"/>
    </row>
    <row r="12" spans="1:54" s="1" customFormat="1" x14ac:dyDescent="0.25">
      <c r="V12" s="1">
        <v>2</v>
      </c>
      <c r="W12" s="3">
        <f>J5</f>
        <v>1</v>
      </c>
      <c r="X12" s="3">
        <f>J6</f>
        <v>0</v>
      </c>
      <c r="Y12" s="3">
        <f>J7</f>
        <v>0</v>
      </c>
      <c r="Z12" s="4">
        <f>J8</f>
        <v>1</v>
      </c>
      <c r="AA12" s="3">
        <f>J9</f>
        <v>0</v>
      </c>
      <c r="AD12" s="1">
        <v>2</v>
      </c>
      <c r="AE12" s="33">
        <f>PRODUCT(W12*100*1/W21)</f>
        <v>2.7027027027027026</v>
      </c>
      <c r="AF12" s="33">
        <f>PRODUCT(X12*100*1/X21)</f>
        <v>0</v>
      </c>
      <c r="AG12" s="33">
        <f>PRODUCT(Y12*100*1/Y21)</f>
        <v>0</v>
      </c>
      <c r="AH12" s="32">
        <f>PRODUCT(Z12*100*1/Z21)</f>
        <v>2.7027027027027026</v>
      </c>
      <c r="AI12" s="33">
        <f>PRODUCT(AA12*100*1/AA21)</f>
        <v>0</v>
      </c>
      <c r="AL12" s="1">
        <v>2</v>
      </c>
      <c r="AM12" s="33">
        <f>AE5+AE6+AE7+AE8+AE9+AE10+AE11+AE12</f>
        <v>100</v>
      </c>
      <c r="AN12" s="33">
        <f>AF5+AF6+AF7+AF8+AF9+AF10+AF11+AF12</f>
        <v>100.00000000000001</v>
      </c>
      <c r="AO12" s="33">
        <f>AG5+AG6+AG7+AG8+AG9+AG10+AG11+AG12</f>
        <v>100.00000000000001</v>
      </c>
      <c r="AP12" s="32">
        <f>AH5+AH6+AH7+AH8+AH9+AH10+AH11+AH12</f>
        <v>97.297297297297291</v>
      </c>
      <c r="AQ12" s="33">
        <f>AI5+AI6+AI7+AI8+AI9+AI10+AI11+AI12</f>
        <v>97.297297297297291</v>
      </c>
      <c r="AR12" s="34"/>
      <c r="AU12" s="10"/>
      <c r="AV12" s="10"/>
      <c r="AW12" s="10"/>
      <c r="AX12" s="10"/>
      <c r="AY12" s="10"/>
      <c r="AZ12" s="10"/>
      <c r="BA12" s="10"/>
      <c r="BB12" s="10"/>
    </row>
    <row r="13" spans="1:54" s="1" customFormat="1" x14ac:dyDescent="0.25">
      <c r="V13" s="1">
        <v>4</v>
      </c>
      <c r="W13" s="3">
        <f>K5</f>
        <v>0</v>
      </c>
      <c r="X13" s="3">
        <f>K6</f>
        <v>0</v>
      </c>
      <c r="Y13" s="3">
        <f>K7</f>
        <v>0</v>
      </c>
      <c r="Z13" s="3">
        <f>K8</f>
        <v>1</v>
      </c>
      <c r="AA13" s="3">
        <f>K9</f>
        <v>1</v>
      </c>
      <c r="AD13" s="1">
        <v>4</v>
      </c>
      <c r="AE13" s="33">
        <f>PRODUCT(W13*100*1/W21)</f>
        <v>0</v>
      </c>
      <c r="AF13" s="33">
        <f>PRODUCT(X13*100*1/X21)</f>
        <v>0</v>
      </c>
      <c r="AG13" s="33">
        <f>PRODUCT(Y13*100*1/Y21)</f>
        <v>0</v>
      </c>
      <c r="AH13" s="33">
        <f>PRODUCT(Z13*100*1/Z21)</f>
        <v>2.7027027027027026</v>
      </c>
      <c r="AI13" s="33">
        <f>PRODUCT(AA13*100*1/AA21)</f>
        <v>2.7027027027027026</v>
      </c>
      <c r="AL13" s="1">
        <v>4</v>
      </c>
      <c r="AM13" s="33">
        <f>AE5+AE6+AE7+AE8+AE9+AE10+AE11+AE12+AE13</f>
        <v>100</v>
      </c>
      <c r="AN13" s="33">
        <f>AF5+AF6+AF7+AF8+AF9+AF10+AF11+AF12+AF13</f>
        <v>100.00000000000001</v>
      </c>
      <c r="AO13" s="33">
        <f>AG5+AG6+AG7+AG8+AG9+AG10+AG11+AG12+AG13</f>
        <v>100.00000000000001</v>
      </c>
      <c r="AP13" s="33">
        <f>AH5+AH6+AH7+AH8+AH9+AH10+AH11+AH12+AH13</f>
        <v>100</v>
      </c>
      <c r="AQ13" s="33">
        <f>AI5+AI6+AI7+AI8+AI9+AI10+AI11+AI12+AI13</f>
        <v>100</v>
      </c>
      <c r="AR13" s="7"/>
      <c r="AU13" s="10"/>
      <c r="AV13" s="10"/>
      <c r="AW13" s="10"/>
      <c r="AX13" s="10"/>
      <c r="AY13" s="10"/>
      <c r="AZ13" s="10"/>
      <c r="BA13" s="10"/>
      <c r="BB13" s="10"/>
    </row>
    <row r="14" spans="1:54" s="1" customFormat="1" x14ac:dyDescent="0.25">
      <c r="V14" s="1">
        <v>8</v>
      </c>
      <c r="W14" s="3">
        <f>L5</f>
        <v>0</v>
      </c>
      <c r="X14" s="3">
        <f>L6</f>
        <v>0</v>
      </c>
      <c r="Y14" s="3">
        <f>L7</f>
        <v>0</v>
      </c>
      <c r="Z14" s="3">
        <f>L8</f>
        <v>0</v>
      </c>
      <c r="AA14" s="3">
        <f>L9</f>
        <v>0</v>
      </c>
      <c r="AD14" s="1">
        <v>8</v>
      </c>
      <c r="AE14" s="33">
        <f>PRODUCT(W14*100*1/W21)</f>
        <v>0</v>
      </c>
      <c r="AF14" s="33">
        <f>PRODUCT(X14*100*1/X21)</f>
        <v>0</v>
      </c>
      <c r="AG14" s="33">
        <f>PRODUCT(Y14*100*1/Y21)</f>
        <v>0</v>
      </c>
      <c r="AH14" s="33">
        <f>PRODUCT(Z14*100*1/Z21)</f>
        <v>0</v>
      </c>
      <c r="AI14" s="33">
        <f>PRODUCT(AA14*100*1/AA21)</f>
        <v>0</v>
      </c>
      <c r="AL14" s="1">
        <v>8</v>
      </c>
      <c r="AM14" s="33">
        <f>AE5+AE6+AE7+AE8+AE9+AE10+AE11+AE12+AE13+AE14</f>
        <v>100</v>
      </c>
      <c r="AN14" s="33">
        <f>AF5+AF6+AF7+AF8+AF9+AF10+AF11+AF12+AF13+AF14</f>
        <v>100.00000000000001</v>
      </c>
      <c r="AO14" s="33">
        <f>AG5+AG6+AG7+AG8+AG9+AG10+AG11+AG12+AG13+AG14</f>
        <v>100.00000000000001</v>
      </c>
      <c r="AP14" s="33">
        <f>AH5+AH6+AH7+AH8+AH9+AH10+AH11+AH12+AH13+AH14</f>
        <v>100</v>
      </c>
      <c r="AQ14" s="33">
        <f>AI5+AI6+AI7+AI8+AI9+AI10+AI11+AI12+AI13+AI14</f>
        <v>100</v>
      </c>
      <c r="AR14" s="7"/>
      <c r="AU14" s="10"/>
      <c r="AV14" s="10"/>
      <c r="AW14" s="10"/>
      <c r="AX14" s="10"/>
      <c r="AY14" s="10"/>
      <c r="AZ14" s="10"/>
      <c r="BA14" s="10"/>
      <c r="BB14" s="10"/>
    </row>
    <row r="15" spans="1:54" s="1" customFormat="1" x14ac:dyDescent="0.25">
      <c r="V15" s="1">
        <v>16</v>
      </c>
      <c r="W15" s="3">
        <f>M5</f>
        <v>0</v>
      </c>
      <c r="X15" s="3">
        <f>M6</f>
        <v>0</v>
      </c>
      <c r="Y15" s="3">
        <f>M7</f>
        <v>0</v>
      </c>
      <c r="Z15" s="3">
        <f>M8</f>
        <v>0</v>
      </c>
      <c r="AA15" s="3">
        <f>M9</f>
        <v>0</v>
      </c>
      <c r="AD15" s="1">
        <v>16</v>
      </c>
      <c r="AE15" s="33">
        <f>PRODUCT(W15*100*1/W21)</f>
        <v>0</v>
      </c>
      <c r="AF15" s="33">
        <f>PRODUCT(X15*100*1/X21)</f>
        <v>0</v>
      </c>
      <c r="AG15" s="33">
        <f>PRODUCT(Y15*100*1/Y21)</f>
        <v>0</v>
      </c>
      <c r="AH15" s="33">
        <f>PRODUCT(Z15*100*1/Z21)</f>
        <v>0</v>
      </c>
      <c r="AI15" s="33">
        <f>PRODUCT(AA15*100*1/AA21)</f>
        <v>0</v>
      </c>
      <c r="AL15" s="1">
        <v>16</v>
      </c>
      <c r="AM15" s="33">
        <f>AE5+AE6+AE7+AE8+AE9+AE10+AE11+AE12+AE13+AE14+AE15</f>
        <v>100</v>
      </c>
      <c r="AN15" s="33">
        <f>AF5+AF6+AF7+AF8+AF9+AF10+AF11+AF12+AF13+AF14+AF15</f>
        <v>100.00000000000001</v>
      </c>
      <c r="AO15" s="33">
        <f>AG5+AG6+AG7+AG8+AG9+AG10+AG11+AG12+AG13+AG14+AG15</f>
        <v>100.00000000000001</v>
      </c>
      <c r="AP15" s="33">
        <f>AH5+AH6+AH7+AH8+AH9+AH10+AH11+AH12+AH13+AH14+AH15</f>
        <v>100</v>
      </c>
      <c r="AQ15" s="33">
        <f>AI5+AI6+AI7+AI8+AI9+AI10+AI11+AI12+AI13+AI14+AI15</f>
        <v>100</v>
      </c>
      <c r="AR15" s="7"/>
      <c r="AU15" s="10"/>
      <c r="AV15" s="10"/>
      <c r="AW15" s="10"/>
      <c r="AX15" s="10"/>
      <c r="AY15" s="10"/>
      <c r="AZ15" s="10"/>
      <c r="BA15" s="10"/>
      <c r="BB15" s="10"/>
    </row>
    <row r="16" spans="1:54" s="1" customFormat="1" x14ac:dyDescent="0.25">
      <c r="V16" s="1">
        <v>32</v>
      </c>
      <c r="W16" s="3">
        <f>N5</f>
        <v>0</v>
      </c>
      <c r="X16" s="3">
        <f>N6</f>
        <v>0</v>
      </c>
      <c r="Y16" s="3">
        <f>N7</f>
        <v>0</v>
      </c>
      <c r="Z16" s="3">
        <f>N8</f>
        <v>0</v>
      </c>
      <c r="AA16" s="3">
        <f>N9</f>
        <v>0</v>
      </c>
      <c r="AD16" s="1">
        <v>32</v>
      </c>
      <c r="AE16" s="33">
        <f>PRODUCT(W16*100*1/W21)</f>
        <v>0</v>
      </c>
      <c r="AF16" s="33">
        <f>PRODUCT(X16*100*1/X21)</f>
        <v>0</v>
      </c>
      <c r="AG16" s="33">
        <f>PRODUCT(Y16*100*1/Y21)</f>
        <v>0</v>
      </c>
      <c r="AH16" s="33">
        <f>PRODUCT(Z16*100*1/Z21)</f>
        <v>0</v>
      </c>
      <c r="AI16" s="33">
        <f>PRODUCT(AA16*100*1/AA21)</f>
        <v>0</v>
      </c>
      <c r="AL16" s="1">
        <v>32</v>
      </c>
      <c r="AM16" s="33">
        <f>AE5+AE6+AE7+AE8+AE9+AE10+AE11+AE12+AE13+AE14+AE15+AE16</f>
        <v>100</v>
      </c>
      <c r="AN16" s="33">
        <f>AF5+AF6+AF7+AF8+AF9+AF10+AF11+AF12+AF13+AF14+AF15+AF16</f>
        <v>100.00000000000001</v>
      </c>
      <c r="AO16" s="33">
        <f>AG5+AG6+AG7+AG8+AG9+AG10+AG11+AG12+AG13+AG14+AG15+AG16</f>
        <v>100.00000000000001</v>
      </c>
      <c r="AP16" s="33">
        <f>AH5+AH6+AH7+AH8+AH9+AH10+AH11+AH12+AH13+AH14+AH15+AH16</f>
        <v>100</v>
      </c>
      <c r="AQ16" s="33">
        <f>AI5+AI6+AI7+AI8+AI9+AI10+AI11+AI12+AI13+AI14+AI15+AI16</f>
        <v>100</v>
      </c>
      <c r="AR16" s="7"/>
      <c r="AU16" s="10"/>
      <c r="AV16" s="10"/>
      <c r="AW16" s="10"/>
      <c r="AX16" s="10"/>
      <c r="AY16" s="10"/>
      <c r="AZ16" s="10"/>
      <c r="BA16" s="10"/>
      <c r="BB16" s="10"/>
    </row>
    <row r="17" spans="22:54" s="1" customFormat="1" x14ac:dyDescent="0.25">
      <c r="V17" s="1">
        <v>64</v>
      </c>
      <c r="W17" s="3">
        <f>O5</f>
        <v>0</v>
      </c>
      <c r="X17" s="3">
        <f>O6</f>
        <v>0</v>
      </c>
      <c r="Y17" s="3">
        <f>O7</f>
        <v>0</v>
      </c>
      <c r="Z17" s="3">
        <f>O8</f>
        <v>0</v>
      </c>
      <c r="AA17" s="3">
        <f>O9</f>
        <v>0</v>
      </c>
      <c r="AD17" s="1">
        <v>64</v>
      </c>
      <c r="AE17" s="33">
        <f>PRODUCT(W17*100*1/W21)</f>
        <v>0</v>
      </c>
      <c r="AF17" s="33">
        <f>PRODUCT(X17*100*1/X21)</f>
        <v>0</v>
      </c>
      <c r="AG17" s="33">
        <f>PRODUCT(Y17*100*1/Y21)</f>
        <v>0</v>
      </c>
      <c r="AH17" s="33">
        <f>PRODUCT(Z17*100*1/Z21)</f>
        <v>0</v>
      </c>
      <c r="AI17" s="33">
        <f>PRODUCT(AA17*100*1/AA21)</f>
        <v>0</v>
      </c>
      <c r="AL17" s="1">
        <v>64</v>
      </c>
      <c r="AM17" s="33">
        <f>AE5+AE6+AE7+AE8+AE9+AE10+AE11+AE12+AE13+AE14+AE15+AE16+AE17</f>
        <v>100</v>
      </c>
      <c r="AN17" s="33">
        <f>AF5+AF6+AF7+AF8+AF9+AF10+AF11+AF12+AF13+AF14+AF15+AF16+AF17</f>
        <v>100.00000000000001</v>
      </c>
      <c r="AO17" s="33">
        <f>AG5+AG6+AG7+AG8+AG9+AG10+AG11+AG12+AG13+AG14+AG15+AG16+AG17</f>
        <v>100.00000000000001</v>
      </c>
      <c r="AP17" s="33">
        <f>AH5+AH6+AH7+AH8+AH9+AH10+AH11+AH12+AH13+AH14+AH15+AH16+AH17</f>
        <v>100</v>
      </c>
      <c r="AQ17" s="33">
        <f>AI5+AI6+AI7+AI8+AI9+AI10+AI11+AI12+AI13+AI14+AI15+AI16+AI17</f>
        <v>100</v>
      </c>
      <c r="AR17" s="7"/>
      <c r="AU17" s="10"/>
      <c r="AV17" s="10"/>
      <c r="AW17" s="10"/>
      <c r="AX17" s="10"/>
      <c r="AY17" s="10"/>
      <c r="AZ17" s="10"/>
      <c r="BA17" s="10"/>
      <c r="BB17" s="10"/>
    </row>
    <row r="18" spans="22:54" s="1" customFormat="1" x14ac:dyDescent="0.25">
      <c r="V18" s="1">
        <v>128</v>
      </c>
      <c r="W18" s="3">
        <f>P5</f>
        <v>0</v>
      </c>
      <c r="X18" s="3">
        <f>P6</f>
        <v>0</v>
      </c>
      <c r="Y18" s="3">
        <f>P7</f>
        <v>0</v>
      </c>
      <c r="Z18" s="3">
        <f>P8</f>
        <v>0</v>
      </c>
      <c r="AA18" s="3">
        <f>P9</f>
        <v>0</v>
      </c>
      <c r="AD18" s="1">
        <v>128</v>
      </c>
      <c r="AE18" s="33">
        <f>PRODUCT(W18*100*1/W21)</f>
        <v>0</v>
      </c>
      <c r="AF18" s="33">
        <f>PRODUCT(X18*100*1/X21)</f>
        <v>0</v>
      </c>
      <c r="AG18" s="33">
        <f>PRODUCT(Y18*100*1/Y21)</f>
        <v>0</v>
      </c>
      <c r="AH18" s="33">
        <f>PRODUCT(Z18*100*1/Z21)</f>
        <v>0</v>
      </c>
      <c r="AI18" s="33">
        <f>PRODUCT(AA18*100*1/AA21)</f>
        <v>0</v>
      </c>
      <c r="AL18" s="1">
        <v>128</v>
      </c>
      <c r="AM18" s="33">
        <f>AE5+AE6+AE7+AE8+AE9+AE10+AE11+AE12+AE13+AE14+AE15+AE16+AE17+AE18</f>
        <v>100</v>
      </c>
      <c r="AN18" s="33">
        <f>AF5+AF6+AF7+AF8+AF9+AF10+AF11+AF12+AF13+AF14+AF15+AF16+AF17+AF18</f>
        <v>100.00000000000001</v>
      </c>
      <c r="AO18" s="33">
        <f>AG5+AG6+AG7+AG8+AG9+AG10+AG11+AG12+AG13+AG14+AG15+AG16+AG17+AG18</f>
        <v>100.00000000000001</v>
      </c>
      <c r="AP18" s="33">
        <f>AH5+AH6+AH7+AH8+AH9+AH10+AH11+AH12+AH13+AH14+AH15+AH16+AH17+AH18</f>
        <v>100</v>
      </c>
      <c r="AQ18" s="33">
        <f>AI5+AI6+AI7+AI8+AI9+AI10+AI11+AI12+AI13+AI14+AI15+AI16+AI17+AI18</f>
        <v>100</v>
      </c>
      <c r="AR18" s="7"/>
      <c r="AU18" s="10"/>
      <c r="AV18" s="10"/>
      <c r="AW18" s="10"/>
      <c r="AX18" s="10"/>
      <c r="AY18" s="10"/>
      <c r="AZ18" s="10"/>
      <c r="BA18" s="10"/>
      <c r="BB18" s="10"/>
    </row>
    <row r="19" spans="22:54" s="1" customFormat="1" x14ac:dyDescent="0.25">
      <c r="V19" s="1">
        <v>256</v>
      </c>
      <c r="W19" s="3">
        <f>Q5</f>
        <v>0</v>
      </c>
      <c r="X19" s="3">
        <f>Q6</f>
        <v>0</v>
      </c>
      <c r="Y19" s="3">
        <f>Q7</f>
        <v>0</v>
      </c>
      <c r="Z19" s="3">
        <f>Q8</f>
        <v>0</v>
      </c>
      <c r="AA19" s="3">
        <f>Q9</f>
        <v>0</v>
      </c>
      <c r="AD19" s="1">
        <v>256</v>
      </c>
      <c r="AE19" s="33">
        <f>PRODUCT(W19*100*1/W21)</f>
        <v>0</v>
      </c>
      <c r="AF19" s="33">
        <f>PRODUCT(X19*100*1/X21)</f>
        <v>0</v>
      </c>
      <c r="AG19" s="33">
        <f>PRODUCT(Y19*100*1/Y21)</f>
        <v>0</v>
      </c>
      <c r="AH19" s="33">
        <f>PRODUCT(Z19*100*1/Z21)</f>
        <v>0</v>
      </c>
      <c r="AI19" s="33">
        <f>PRODUCT(AA19*100*1/AA21)</f>
        <v>0</v>
      </c>
      <c r="AL19" s="1">
        <v>256</v>
      </c>
      <c r="AM19" s="33">
        <f>AE5+AE6+AE7+AE8+AE9+AE10+AE11+AE12+AE13+AE14+AE15+AE16+AE17+AE18+AE19</f>
        <v>100</v>
      </c>
      <c r="AN19" s="33">
        <f>AF5+AF6+AF7+AF8+AF9+AF10+AF11+AF12+AF13+AF14+AF15+AF16+AF17+AF18+AF19</f>
        <v>100.00000000000001</v>
      </c>
      <c r="AO19" s="33">
        <f>AG5+AG6+AG7+AG8+AG9+AG10+AG11+AG12+AG13+AG14+AG15+AG16+AG17+AG18+AG19</f>
        <v>100.00000000000001</v>
      </c>
      <c r="AP19" s="33">
        <f>AH5+AH6+AH7+AH8+AH9+AH10+AH11+AH12+AH13+AH14+AH15+AH16+AH17+AH18+AH19</f>
        <v>100</v>
      </c>
      <c r="AQ19" s="33">
        <f>AI5+AI6+AI7+AI8+AI9+AI10+AI11+AI12+AI13+AI14+AI15+AI16+AI17+AI18+AI19</f>
        <v>100</v>
      </c>
      <c r="AR19" s="7"/>
      <c r="AU19" s="10"/>
      <c r="AV19" s="10"/>
      <c r="AW19" s="10"/>
      <c r="AX19" s="10"/>
      <c r="AY19" s="10"/>
      <c r="AZ19" s="10"/>
      <c r="BA19" s="10"/>
      <c r="BB19" s="10"/>
    </row>
    <row r="20" spans="22:54" s="1" customFormat="1" x14ac:dyDescent="0.25">
      <c r="V20" s="1">
        <v>512</v>
      </c>
      <c r="W20" s="3">
        <f>R5</f>
        <v>0</v>
      </c>
      <c r="X20" s="3">
        <f>R6</f>
        <v>0</v>
      </c>
      <c r="Y20" s="3">
        <f>R7</f>
        <v>0</v>
      </c>
      <c r="Z20" s="3">
        <f>R8</f>
        <v>0</v>
      </c>
      <c r="AA20" s="3">
        <f>R9</f>
        <v>0</v>
      </c>
      <c r="AD20" s="1">
        <v>512</v>
      </c>
      <c r="AE20" s="33">
        <f>PRODUCT(W20*100*1/W21)</f>
        <v>0</v>
      </c>
      <c r="AF20" s="33">
        <f>PRODUCT(X20*100*1/X21)</f>
        <v>0</v>
      </c>
      <c r="AG20" s="33">
        <f>PRODUCT(Y20*100*1/Y21)</f>
        <v>0</v>
      </c>
      <c r="AH20" s="33">
        <f>PRODUCT(Z20*100*1/Z21)</f>
        <v>0</v>
      </c>
      <c r="AI20" s="33">
        <f>PRODUCT(AA20*100*1/AA21)</f>
        <v>0</v>
      </c>
      <c r="AL20" s="1">
        <v>512</v>
      </c>
      <c r="AM20" s="33">
        <f>AE5+AE6+AE7+AE8+AE9+AE10+AE11+AE12+AE13+AE14+AE15+AE16+AE17+AE18+AE19+AE20</f>
        <v>100</v>
      </c>
      <c r="AN20" s="33">
        <f>AF5+AF6+AF7+AF8+AF9+AF10+AF11+AF12+AF13+AF14+AF15+AF16+AF17+AF18+AF19+AF20</f>
        <v>100.00000000000001</v>
      </c>
      <c r="AO20" s="33">
        <f>AG5+AG6+AG7+AG8+AG9+AG10+AG11+AG12+AG13+AG14+AG15+AG16+AG17+AG18+AG19+AG20</f>
        <v>100.00000000000001</v>
      </c>
      <c r="AP20" s="33">
        <f>AH5+AH6+AH7+AH8+AH9+AH10+AH11+AH12+AH13+AH14+AH15+AH16+AH17+AH18+AH19+AH20</f>
        <v>100</v>
      </c>
      <c r="AQ20" s="33">
        <f>AI5+AI6+AI7+AI8+AI9+AI10+AI11+AI12+AI13+AI14+AI15+AI16+AI17+AI18+AI19+AI20</f>
        <v>100</v>
      </c>
      <c r="AR20" s="7"/>
      <c r="AU20" s="10"/>
      <c r="AV20" s="10"/>
      <c r="AW20" s="10"/>
      <c r="AX20" s="10"/>
      <c r="AY20" s="10"/>
      <c r="AZ20" s="10"/>
      <c r="BA20" s="10"/>
      <c r="BB20" s="10"/>
    </row>
    <row r="21" spans="22:54" s="1" customFormat="1" x14ac:dyDescent="0.25">
      <c r="V21" s="1" t="s">
        <v>1</v>
      </c>
      <c r="W21" s="1">
        <f>S5</f>
        <v>37</v>
      </c>
      <c r="X21" s="1">
        <f>S6</f>
        <v>37</v>
      </c>
      <c r="Y21" s="1">
        <f>S7</f>
        <v>37</v>
      </c>
      <c r="Z21" s="1">
        <f>S8</f>
        <v>37</v>
      </c>
      <c r="AA21" s="1">
        <f>S9</f>
        <v>37</v>
      </c>
      <c r="AD21" s="1" t="s">
        <v>47</v>
      </c>
      <c r="AE21" s="30">
        <f t="shared" ref="AE21:AI21" si="0">SUM(AE5:AE20)</f>
        <v>100</v>
      </c>
      <c r="AF21" s="30">
        <f t="shared" si="0"/>
        <v>100.00000000000001</v>
      </c>
      <c r="AG21" s="30">
        <f t="shared" si="0"/>
        <v>100.00000000000001</v>
      </c>
      <c r="AH21" s="30">
        <f t="shared" si="0"/>
        <v>100</v>
      </c>
      <c r="AI21" s="30">
        <f t="shared" si="0"/>
        <v>100</v>
      </c>
      <c r="AM21" s="30"/>
      <c r="AN21" s="30"/>
      <c r="AO21" s="30"/>
      <c r="AP21" s="30"/>
      <c r="AQ21" s="30"/>
      <c r="AU21" s="10"/>
      <c r="AV21" s="10"/>
      <c r="AW21" s="10"/>
      <c r="AX21" s="10"/>
      <c r="AY21" s="10"/>
      <c r="AZ21" s="10"/>
      <c r="BA21" s="10"/>
      <c r="BB21" s="10"/>
    </row>
    <row r="22" spans="22:54" s="1" customFormat="1" x14ac:dyDescent="0.25">
      <c r="AE22" s="30"/>
      <c r="AF22" s="30"/>
      <c r="AG22" s="30"/>
      <c r="AH22" s="30"/>
      <c r="AI22" s="30"/>
      <c r="AM22" s="30"/>
      <c r="AN22" s="30"/>
      <c r="AO22" s="30"/>
      <c r="AP22" s="30"/>
      <c r="AQ22" s="30"/>
      <c r="AU22" s="10"/>
      <c r="AV22" s="10"/>
      <c r="AW22" s="10"/>
      <c r="AX22" s="10"/>
      <c r="AY22" s="10"/>
      <c r="AZ22" s="10"/>
      <c r="BA22" s="10"/>
      <c r="BB22" s="10"/>
    </row>
    <row r="23" spans="22:54" s="1" customFormat="1" x14ac:dyDescent="0.25">
      <c r="AE23" s="30"/>
      <c r="AF23" s="30"/>
      <c r="AG23" s="30"/>
      <c r="AH23" s="30"/>
      <c r="AI23" s="30"/>
      <c r="AM23" s="30"/>
      <c r="AN23" s="30"/>
      <c r="AO23" s="30"/>
      <c r="AP23" s="30"/>
      <c r="AQ23" s="30"/>
      <c r="AU23" s="10"/>
      <c r="AV23" s="10"/>
      <c r="AW23" s="10"/>
      <c r="AX23" s="10"/>
      <c r="AY23" s="10"/>
      <c r="AZ23" s="10"/>
      <c r="BA23" s="10"/>
      <c r="BB23" s="10"/>
    </row>
    <row r="24" spans="22:54" s="1" customFormat="1" x14ac:dyDescent="0.25">
      <c r="AE24" s="30"/>
      <c r="AF24" s="30"/>
      <c r="AG24" s="30"/>
      <c r="AH24" s="30"/>
      <c r="AI24" s="30"/>
      <c r="AM24" s="30"/>
      <c r="AN24" s="30"/>
      <c r="AO24" s="30"/>
      <c r="AP24" s="30"/>
      <c r="AQ24" s="30"/>
      <c r="AU24" s="10"/>
      <c r="AV24" s="10"/>
      <c r="AW24" s="10"/>
      <c r="AX24" s="10"/>
      <c r="AY24" s="10"/>
      <c r="AZ24" s="10"/>
      <c r="BA24" s="10"/>
      <c r="BB24" s="10"/>
    </row>
    <row r="25" spans="22:54" s="1" customFormat="1" x14ac:dyDescent="0.25">
      <c r="AE25" s="30"/>
      <c r="AF25" s="30"/>
      <c r="AG25" s="30"/>
      <c r="AH25" s="30"/>
      <c r="AI25" s="30"/>
      <c r="AM25" s="30"/>
      <c r="AN25" s="30"/>
      <c r="AO25" s="30"/>
      <c r="AP25" s="30"/>
      <c r="AQ25" s="30"/>
      <c r="AU25" s="10"/>
      <c r="AV25" s="10"/>
      <c r="AW25" s="10"/>
      <c r="AX25" s="10"/>
      <c r="AY25" s="10"/>
      <c r="AZ25" s="10"/>
      <c r="BA25" s="10"/>
      <c r="BB25" s="10"/>
    </row>
    <row r="26" spans="22:54" s="1" customFormat="1" x14ac:dyDescent="0.25">
      <c r="AE26" s="30"/>
      <c r="AF26" s="30"/>
      <c r="AG26" s="30"/>
      <c r="AH26" s="30"/>
      <c r="AI26" s="30"/>
      <c r="AM26" s="30"/>
      <c r="AN26" s="30"/>
      <c r="AO26" s="30"/>
      <c r="AP26" s="30"/>
      <c r="AQ26" s="30"/>
      <c r="AU26" s="10"/>
      <c r="AV26" s="10"/>
      <c r="AW26" s="10"/>
      <c r="AX26" s="10"/>
      <c r="AY26" s="10"/>
      <c r="AZ26" s="10"/>
      <c r="BA26" s="10"/>
      <c r="BB26" s="10"/>
    </row>
    <row r="27" spans="22:54" s="1" customFormat="1" x14ac:dyDescent="0.25">
      <c r="AE27" s="30"/>
      <c r="AF27" s="30"/>
      <c r="AG27" s="30"/>
      <c r="AH27" s="30"/>
      <c r="AI27" s="30"/>
      <c r="AM27" s="30"/>
      <c r="AN27" s="30"/>
      <c r="AO27" s="30"/>
      <c r="AP27" s="30"/>
      <c r="AQ27" s="30"/>
      <c r="AU27" s="10"/>
      <c r="AV27" s="10"/>
      <c r="AW27" s="10"/>
      <c r="AX27" s="10"/>
      <c r="AY27" s="10"/>
      <c r="AZ27" s="10"/>
      <c r="BA27" s="10"/>
      <c r="BB27" s="10"/>
    </row>
    <row r="28" spans="22:54" s="1" customFormat="1" x14ac:dyDescent="0.25">
      <c r="AE28" s="30"/>
      <c r="AF28" s="30"/>
      <c r="AG28" s="30"/>
      <c r="AH28" s="30"/>
      <c r="AI28" s="30"/>
      <c r="AM28" s="30"/>
      <c r="AN28" s="30"/>
      <c r="AO28" s="30"/>
      <c r="AP28" s="30"/>
      <c r="AQ28" s="30"/>
      <c r="AU28" s="10"/>
      <c r="AV28" s="10"/>
      <c r="AW28" s="10"/>
      <c r="AX28" s="10"/>
      <c r="AY28" s="10"/>
      <c r="AZ28" s="10"/>
      <c r="BA28" s="10"/>
      <c r="BB28" s="10"/>
    </row>
    <row r="29" spans="22:54" s="1" customFormat="1" x14ac:dyDescent="0.25">
      <c r="AE29" s="30"/>
      <c r="AF29" s="30"/>
      <c r="AG29" s="30"/>
      <c r="AH29" s="30"/>
      <c r="AI29" s="30"/>
      <c r="AM29" s="30"/>
      <c r="AN29" s="30"/>
      <c r="AO29" s="30"/>
      <c r="AP29" s="30"/>
      <c r="AQ29" s="30"/>
      <c r="AU29" s="10"/>
      <c r="AV29" s="10"/>
      <c r="AW29" s="10"/>
      <c r="AX29" s="10"/>
      <c r="AY29" s="10"/>
      <c r="AZ29" s="10"/>
      <c r="BA29" s="10"/>
      <c r="BB29" s="10"/>
    </row>
    <row r="30" spans="22:54" s="1" customFormat="1" x14ac:dyDescent="0.25">
      <c r="AE30" s="30"/>
      <c r="AF30" s="30"/>
      <c r="AG30" s="30"/>
      <c r="AH30" s="30"/>
      <c r="AI30" s="30"/>
      <c r="AM30" s="30"/>
      <c r="AN30" s="30"/>
      <c r="AO30" s="30"/>
      <c r="AP30" s="30"/>
      <c r="AQ30" s="30"/>
      <c r="AU30" s="10"/>
      <c r="AV30" s="10"/>
      <c r="AW30" s="10"/>
      <c r="AX30" s="10"/>
      <c r="AY30" s="10"/>
      <c r="AZ30" s="10"/>
      <c r="BA30" s="10"/>
      <c r="BB30" s="10"/>
    </row>
    <row r="31" spans="22:54" s="1" customFormat="1" x14ac:dyDescent="0.25">
      <c r="AE31" s="30"/>
      <c r="AF31" s="30"/>
      <c r="AG31" s="30"/>
      <c r="AH31" s="30"/>
      <c r="AI31" s="30"/>
      <c r="AM31" s="30"/>
      <c r="AN31" s="30"/>
      <c r="AO31" s="30"/>
      <c r="AP31" s="30"/>
      <c r="AQ31" s="30"/>
      <c r="AU31" s="10"/>
      <c r="AV31" s="10"/>
      <c r="AW31" s="10"/>
      <c r="AX31" s="10"/>
      <c r="AY31" s="10"/>
      <c r="AZ31" s="10"/>
      <c r="BA31" s="10"/>
      <c r="BB31" s="10"/>
    </row>
    <row r="32" spans="22:54" s="1" customFormat="1" x14ac:dyDescent="0.25">
      <c r="AE32" s="30"/>
      <c r="AF32" s="30"/>
      <c r="AG32" s="30"/>
      <c r="AH32" s="30"/>
      <c r="AI32" s="30"/>
      <c r="AM32" s="30"/>
      <c r="AN32" s="30"/>
      <c r="AO32" s="30"/>
      <c r="AP32" s="30"/>
      <c r="AQ32" s="30"/>
      <c r="AU32" s="10"/>
      <c r="AV32" s="10"/>
      <c r="AW32" s="10"/>
      <c r="AX32" s="10"/>
      <c r="AY32" s="10"/>
      <c r="AZ32" s="10"/>
      <c r="BA32" s="10"/>
      <c r="BB32" s="10"/>
    </row>
    <row r="33" spans="1:54" s="1" customFormat="1" x14ac:dyDescent="0.25">
      <c r="AE33" s="30"/>
      <c r="AF33" s="30"/>
      <c r="AG33" s="30"/>
      <c r="AH33" s="30"/>
      <c r="AI33" s="30"/>
      <c r="AM33" s="30"/>
      <c r="AN33" s="30"/>
      <c r="AO33" s="30"/>
      <c r="AP33" s="30"/>
      <c r="AQ33" s="30"/>
      <c r="AU33" s="10"/>
      <c r="AV33" s="10"/>
      <c r="AW33" s="10"/>
      <c r="AX33" s="10"/>
      <c r="AY33" s="10"/>
      <c r="AZ33" s="10"/>
      <c r="BA33" s="10"/>
      <c r="BB33" s="10"/>
    </row>
    <row r="34" spans="1:54" s="1" customFormat="1" x14ac:dyDescent="0.25">
      <c r="A34" s="1" t="s">
        <v>126</v>
      </c>
      <c r="W34" s="1" t="str">
        <f>A34</f>
        <v>Haemophilus influenzae</v>
      </c>
      <c r="AD34" s="1" t="str">
        <f>A34</f>
        <v>Haemophilus influenzae</v>
      </c>
      <c r="AE34" s="30"/>
      <c r="AF34" s="30"/>
      <c r="AG34" s="30"/>
      <c r="AH34" s="30"/>
      <c r="AI34" s="30"/>
      <c r="AM34" s="30" t="str">
        <f>A34</f>
        <v>Haemophilus influenzae</v>
      </c>
      <c r="AN34" s="30"/>
      <c r="AO34" s="30"/>
      <c r="AP34" s="30"/>
      <c r="AQ34" s="30"/>
    </row>
    <row r="35" spans="1:54" s="1" customFormat="1" ht="18.75" x14ac:dyDescent="0.25">
      <c r="B35" s="1" t="s">
        <v>0</v>
      </c>
      <c r="C35" s="1">
        <v>1.5625E-2</v>
      </c>
      <c r="D35" s="1">
        <v>3.125E-2</v>
      </c>
      <c r="E35" s="1">
        <v>6.25E-2</v>
      </c>
      <c r="F35" s="1">
        <v>0.125</v>
      </c>
      <c r="G35" s="1">
        <v>0.25</v>
      </c>
      <c r="H35" s="1">
        <v>0.5</v>
      </c>
      <c r="I35" s="1">
        <v>1</v>
      </c>
      <c r="J35" s="1">
        <v>2</v>
      </c>
      <c r="K35" s="1">
        <v>4</v>
      </c>
      <c r="L35" s="1">
        <v>8</v>
      </c>
      <c r="M35" s="1">
        <v>16</v>
      </c>
      <c r="N35" s="1">
        <v>32</v>
      </c>
      <c r="O35" s="1">
        <v>64</v>
      </c>
      <c r="P35" s="1">
        <v>128</v>
      </c>
      <c r="Q35" s="1">
        <v>256</v>
      </c>
      <c r="R35" s="1">
        <v>512</v>
      </c>
      <c r="S35" s="1" t="s">
        <v>1</v>
      </c>
      <c r="V35" s="1" t="s">
        <v>0</v>
      </c>
      <c r="W35" s="1" t="str">
        <f>B36</f>
        <v>Ampicillin</v>
      </c>
      <c r="X35" s="1" t="str">
        <f>B37</f>
        <v>Ampicillin/ Sulbactam</v>
      </c>
      <c r="Y35" s="1" t="str">
        <f>B38</f>
        <v>Cefotaxim</v>
      </c>
      <c r="Z35" s="1" t="str">
        <f>B39</f>
        <v>Cefuroxim</v>
      </c>
      <c r="AA35" s="1" t="str">
        <f>B40</f>
        <v>Ciprofloxacin</v>
      </c>
      <c r="AE35" s="30" t="str">
        <f>W35</f>
        <v>Ampicillin</v>
      </c>
      <c r="AF35" s="30" t="str">
        <f>X35</f>
        <v>Ampicillin/ Sulbactam</v>
      </c>
      <c r="AG35" s="30" t="str">
        <f>Y35</f>
        <v>Cefotaxim</v>
      </c>
      <c r="AH35" s="30" t="str">
        <f>Z35</f>
        <v>Cefuroxim</v>
      </c>
      <c r="AI35" s="30" t="str">
        <f>AA35</f>
        <v>Ciprofloxacin</v>
      </c>
      <c r="AL35" s="1" t="s">
        <v>0</v>
      </c>
      <c r="AM35" s="30" t="str">
        <f>W35</f>
        <v>Ampicillin</v>
      </c>
      <c r="AN35" s="30" t="str">
        <f>X35</f>
        <v>Ampicillin/ Sulbactam</v>
      </c>
      <c r="AO35" s="30" t="str">
        <f>Y35</f>
        <v>Cefotaxim</v>
      </c>
      <c r="AP35" s="30" t="str">
        <f>Z35</f>
        <v>Cefuroxim</v>
      </c>
      <c r="AQ35" s="30" t="str">
        <f>AA35</f>
        <v>Ciprofloxacin</v>
      </c>
      <c r="AU35" s="11"/>
      <c r="AV35" s="12" t="s">
        <v>48</v>
      </c>
      <c r="AW35" s="12" t="s">
        <v>53</v>
      </c>
      <c r="AX35" s="12" t="s">
        <v>57</v>
      </c>
      <c r="AY35" s="12" t="s">
        <v>71</v>
      </c>
      <c r="AZ35" s="12" t="s">
        <v>67</v>
      </c>
      <c r="BA35" s="10"/>
      <c r="BB35" s="10"/>
    </row>
    <row r="36" spans="1:54" s="1" customFormat="1" ht="18.75" x14ac:dyDescent="0.25">
      <c r="B36" s="1" t="s">
        <v>2</v>
      </c>
      <c r="C36" s="2">
        <v>0</v>
      </c>
      <c r="D36" s="2">
        <v>5</v>
      </c>
      <c r="E36" s="2">
        <v>6</v>
      </c>
      <c r="F36" s="2">
        <v>25</v>
      </c>
      <c r="G36" s="2">
        <v>35</v>
      </c>
      <c r="H36" s="2">
        <v>26</v>
      </c>
      <c r="I36" s="2">
        <v>9</v>
      </c>
      <c r="J36" s="3">
        <v>3</v>
      </c>
      <c r="K36" s="3">
        <v>0</v>
      </c>
      <c r="L36" s="3">
        <v>1</v>
      </c>
      <c r="M36" s="3">
        <v>0</v>
      </c>
      <c r="N36" s="3">
        <v>4</v>
      </c>
      <c r="O36" s="3">
        <v>1</v>
      </c>
      <c r="P36" s="3">
        <v>1</v>
      </c>
      <c r="Q36" s="3">
        <v>0</v>
      </c>
      <c r="R36" s="3">
        <v>2</v>
      </c>
      <c r="S36" s="1">
        <v>118</v>
      </c>
      <c r="V36" s="1">
        <v>1.5625E-2</v>
      </c>
      <c r="W36" s="2">
        <f>C36</f>
        <v>0</v>
      </c>
      <c r="X36" s="2">
        <f>C37</f>
        <v>0</v>
      </c>
      <c r="Y36" s="2">
        <f>C38</f>
        <v>0</v>
      </c>
      <c r="Z36" s="2">
        <f>C39</f>
        <v>0</v>
      </c>
      <c r="AA36" s="2">
        <f>C40</f>
        <v>0</v>
      </c>
      <c r="AD36" s="1">
        <v>1.4999999999999999E-2</v>
      </c>
      <c r="AE36" s="31">
        <f>PRODUCT(W36*100*1/W52)</f>
        <v>0</v>
      </c>
      <c r="AF36" s="31">
        <f>PRODUCT(X36*100*1/X52)</f>
        <v>0</v>
      </c>
      <c r="AG36" s="31">
        <f>PRODUCT(Y36*100*1/Y52)</f>
        <v>0</v>
      </c>
      <c r="AH36" s="31">
        <f>PRODUCT(Z36*100*1/Z52)</f>
        <v>0</v>
      </c>
      <c r="AI36" s="31">
        <f>PRODUCT(AA36*100*1/AA52)</f>
        <v>0</v>
      </c>
      <c r="AL36" s="1">
        <v>1.4999999999999999E-2</v>
      </c>
      <c r="AM36" s="31">
        <f>AE36</f>
        <v>0</v>
      </c>
      <c r="AN36" s="31">
        <f>AF36</f>
        <v>0</v>
      </c>
      <c r="AO36" s="31">
        <f>AG36</f>
        <v>0</v>
      </c>
      <c r="AP36" s="31">
        <f>AH36</f>
        <v>0</v>
      </c>
      <c r="AQ36" s="31">
        <f>AI36</f>
        <v>0</v>
      </c>
      <c r="AR36" s="5"/>
      <c r="AU36" s="12" t="s">
        <v>49</v>
      </c>
      <c r="AV36" s="16">
        <f>S36</f>
        <v>118</v>
      </c>
      <c r="AW36" s="16">
        <f>S37</f>
        <v>118</v>
      </c>
      <c r="AX36" s="16">
        <f>S38</f>
        <v>119</v>
      </c>
      <c r="AY36" s="16">
        <f>S39</f>
        <v>119</v>
      </c>
      <c r="AZ36" s="16">
        <f>S40</f>
        <v>119</v>
      </c>
      <c r="BA36" s="10"/>
      <c r="BB36" s="10"/>
    </row>
    <row r="37" spans="1:54" s="1" customFormat="1" ht="18.75" x14ac:dyDescent="0.25">
      <c r="B37" s="1" t="s">
        <v>3</v>
      </c>
      <c r="C37" s="2">
        <v>0</v>
      </c>
      <c r="D37" s="2">
        <v>4</v>
      </c>
      <c r="E37" s="2">
        <v>8</v>
      </c>
      <c r="F37" s="2">
        <v>25</v>
      </c>
      <c r="G37" s="2">
        <v>38</v>
      </c>
      <c r="H37" s="2">
        <v>31</v>
      </c>
      <c r="I37" s="2">
        <v>9</v>
      </c>
      <c r="J37" s="3">
        <v>2</v>
      </c>
      <c r="K37" s="3">
        <v>0</v>
      </c>
      <c r="L37" s="3">
        <v>0</v>
      </c>
      <c r="M37" s="3">
        <v>0</v>
      </c>
      <c r="N37" s="3">
        <v>0</v>
      </c>
      <c r="O37" s="3">
        <v>0</v>
      </c>
      <c r="P37" s="3">
        <v>0</v>
      </c>
      <c r="Q37" s="3">
        <v>0</v>
      </c>
      <c r="R37" s="3">
        <v>1</v>
      </c>
      <c r="S37" s="1">
        <v>118</v>
      </c>
      <c r="V37" s="1">
        <v>3.125E-2</v>
      </c>
      <c r="W37" s="2">
        <f>D36</f>
        <v>5</v>
      </c>
      <c r="X37" s="2">
        <f>D37</f>
        <v>4</v>
      </c>
      <c r="Y37" s="2">
        <f>D38</f>
        <v>99</v>
      </c>
      <c r="Z37" s="2">
        <f>D39</f>
        <v>1</v>
      </c>
      <c r="AA37" s="2">
        <f>D40</f>
        <v>110</v>
      </c>
      <c r="AD37" s="1">
        <v>3.1E-2</v>
      </c>
      <c r="AE37" s="31">
        <f>PRODUCT(W37*100*1/W52)</f>
        <v>4.2372881355932206</v>
      </c>
      <c r="AF37" s="31">
        <f>PRODUCT(X37*100*1/X52)</f>
        <v>3.3898305084745761</v>
      </c>
      <c r="AG37" s="31">
        <f>PRODUCT(Y37*100*1/Y52)</f>
        <v>83.193277310924373</v>
      </c>
      <c r="AH37" s="31">
        <f>PRODUCT(Z37*100*1/Z52)</f>
        <v>0.84033613445378152</v>
      </c>
      <c r="AI37" s="31">
        <f>PRODUCT(AA37*100*1/AA52)</f>
        <v>92.436974789915965</v>
      </c>
      <c r="AL37" s="1">
        <v>3.1E-2</v>
      </c>
      <c r="AM37" s="31">
        <f>AE36+AE37</f>
        <v>4.2372881355932206</v>
      </c>
      <c r="AN37" s="31">
        <f>AF36+AF37</f>
        <v>3.3898305084745761</v>
      </c>
      <c r="AO37" s="31">
        <f>AG36+AG37</f>
        <v>83.193277310924373</v>
      </c>
      <c r="AP37" s="31">
        <f>AH36+AH37</f>
        <v>0.84033613445378152</v>
      </c>
      <c r="AQ37" s="31">
        <f>AI36+AI37</f>
        <v>92.436974789915965</v>
      </c>
      <c r="AR37" s="5"/>
      <c r="AU37" s="12" t="s">
        <v>50</v>
      </c>
      <c r="AV37" s="13">
        <f>AM42</f>
        <v>89.830508474576263</v>
      </c>
      <c r="AW37" s="13">
        <f>AN42</f>
        <v>97.457627118644069</v>
      </c>
      <c r="AX37" s="13">
        <f>AO39</f>
        <v>98.319327731092429</v>
      </c>
      <c r="AY37" s="13">
        <f>AP42</f>
        <v>92.436974789915965</v>
      </c>
      <c r="AZ37" s="13">
        <f>AQ38</f>
        <v>95.798319327731093</v>
      </c>
      <c r="BA37" s="10"/>
      <c r="BB37" s="10"/>
    </row>
    <row r="38" spans="1:54" s="1" customFormat="1" ht="18.75" x14ac:dyDescent="0.25">
      <c r="B38" s="1" t="s">
        <v>7</v>
      </c>
      <c r="C38" s="2">
        <v>0</v>
      </c>
      <c r="D38" s="2">
        <v>99</v>
      </c>
      <c r="E38" s="2">
        <v>12</v>
      </c>
      <c r="F38" s="2">
        <v>6</v>
      </c>
      <c r="G38" s="3">
        <v>0</v>
      </c>
      <c r="H38" s="3">
        <v>1</v>
      </c>
      <c r="I38" s="3">
        <v>1</v>
      </c>
      <c r="J38" s="3">
        <v>0</v>
      </c>
      <c r="K38" s="3">
        <v>0</v>
      </c>
      <c r="L38" s="3">
        <v>0</v>
      </c>
      <c r="M38" s="3">
        <v>0</v>
      </c>
      <c r="N38" s="3">
        <v>0</v>
      </c>
      <c r="O38" s="3">
        <v>0</v>
      </c>
      <c r="P38" s="3">
        <v>0</v>
      </c>
      <c r="Q38" s="3">
        <v>0</v>
      </c>
      <c r="R38" s="3">
        <v>0</v>
      </c>
      <c r="S38" s="1">
        <v>119</v>
      </c>
      <c r="V38" s="1">
        <v>6.25E-2</v>
      </c>
      <c r="W38" s="2">
        <f>E36</f>
        <v>6</v>
      </c>
      <c r="X38" s="2">
        <f>E37</f>
        <v>8</v>
      </c>
      <c r="Y38" s="2">
        <f>E38</f>
        <v>12</v>
      </c>
      <c r="Z38" s="2">
        <f>E39</f>
        <v>7</v>
      </c>
      <c r="AA38" s="2">
        <f>E40</f>
        <v>4</v>
      </c>
      <c r="AD38" s="1">
        <v>6.2E-2</v>
      </c>
      <c r="AE38" s="31">
        <f>PRODUCT(W38*100*1/W52)</f>
        <v>5.0847457627118642</v>
      </c>
      <c r="AF38" s="31">
        <f>PRODUCT(X38*100*1/X52)</f>
        <v>6.7796610169491522</v>
      </c>
      <c r="AG38" s="31">
        <f>PRODUCT(Y38*100*1/Y52)</f>
        <v>10.084033613445378</v>
      </c>
      <c r="AH38" s="31">
        <f>PRODUCT(Z38*100*1/Z52)</f>
        <v>5.882352941176471</v>
      </c>
      <c r="AI38" s="31">
        <f>PRODUCT(AA38*100*1/AA52)</f>
        <v>3.3613445378151261</v>
      </c>
      <c r="AL38" s="1">
        <v>6.2E-2</v>
      </c>
      <c r="AM38" s="31">
        <f>AE36+AE37+AE38</f>
        <v>9.3220338983050848</v>
      </c>
      <c r="AN38" s="31">
        <f>AF36+AF37+AF38</f>
        <v>10.169491525423728</v>
      </c>
      <c r="AO38" s="31">
        <f>AG36+AG37+AG38</f>
        <v>93.277310924369743</v>
      </c>
      <c r="AP38" s="31">
        <f>AH36+AH37+AH38</f>
        <v>6.7226890756302522</v>
      </c>
      <c r="AQ38" s="31">
        <f>AI36+AI37+AI38</f>
        <v>95.798319327731093</v>
      </c>
      <c r="AR38" s="5"/>
      <c r="AU38" s="12" t="s">
        <v>51</v>
      </c>
      <c r="AV38" s="13"/>
      <c r="AW38" s="13"/>
      <c r="AX38" s="13"/>
      <c r="AY38" s="13">
        <f>AP43-AP42</f>
        <v>5.0420168067226854</v>
      </c>
      <c r="AZ38" s="13"/>
      <c r="BA38" s="10"/>
      <c r="BB38" s="10"/>
    </row>
    <row r="39" spans="1:54" s="1" customFormat="1" ht="18.75" x14ac:dyDescent="0.25">
      <c r="B39" s="1" t="s">
        <v>9</v>
      </c>
      <c r="C39" s="2">
        <v>0</v>
      </c>
      <c r="D39" s="2">
        <v>1</v>
      </c>
      <c r="E39" s="2">
        <v>7</v>
      </c>
      <c r="F39" s="2">
        <v>10</v>
      </c>
      <c r="G39" s="2">
        <v>15</v>
      </c>
      <c r="H39" s="2">
        <v>43</v>
      </c>
      <c r="I39" s="2">
        <v>34</v>
      </c>
      <c r="J39" s="4">
        <v>6</v>
      </c>
      <c r="K39" s="3">
        <v>3</v>
      </c>
      <c r="L39" s="3">
        <v>0</v>
      </c>
      <c r="M39" s="3">
        <v>0</v>
      </c>
      <c r="N39" s="3">
        <v>0</v>
      </c>
      <c r="O39" s="3">
        <v>0</v>
      </c>
      <c r="P39" s="3">
        <v>0</v>
      </c>
      <c r="Q39" s="3">
        <v>0</v>
      </c>
      <c r="R39" s="3">
        <v>0</v>
      </c>
      <c r="S39" s="1">
        <v>119</v>
      </c>
      <c r="V39" s="1">
        <v>0.125</v>
      </c>
      <c r="W39" s="2">
        <f>F36</f>
        <v>25</v>
      </c>
      <c r="X39" s="2">
        <f>F37</f>
        <v>25</v>
      </c>
      <c r="Y39" s="2">
        <f>F38</f>
        <v>6</v>
      </c>
      <c r="Z39" s="2">
        <f>F39</f>
        <v>10</v>
      </c>
      <c r="AA39" s="3">
        <f>F40</f>
        <v>2</v>
      </c>
      <c r="AD39" s="1">
        <v>0.125</v>
      </c>
      <c r="AE39" s="31">
        <f>PRODUCT(W39*100*1/W52)</f>
        <v>21.1864406779661</v>
      </c>
      <c r="AF39" s="31">
        <f>PRODUCT(X39*100*1/X52)</f>
        <v>21.1864406779661</v>
      </c>
      <c r="AG39" s="31">
        <f>PRODUCT(Y39*100*1/Y52)</f>
        <v>5.0420168067226889</v>
      </c>
      <c r="AH39" s="31">
        <f>PRODUCT(Z39*100*1/Z52)</f>
        <v>8.4033613445378155</v>
      </c>
      <c r="AI39" s="33">
        <f>PRODUCT(AA39*100*1/AA52)</f>
        <v>1.680672268907563</v>
      </c>
      <c r="AL39" s="1">
        <v>0.125</v>
      </c>
      <c r="AM39" s="31">
        <f>AE36+AE37+AE38+AE39</f>
        <v>30.508474576271183</v>
      </c>
      <c r="AN39" s="31">
        <f>AF36+AF37+AF38+AF39</f>
        <v>31.355932203389827</v>
      </c>
      <c r="AO39" s="31">
        <f>AG36+AG37+AG38+AG39</f>
        <v>98.319327731092429</v>
      </c>
      <c r="AP39" s="31">
        <f>AH36+AH37+AH38+AH39</f>
        <v>15.126050420168067</v>
      </c>
      <c r="AQ39" s="33">
        <f>AI36+AI37+AI38+AI39</f>
        <v>97.47899159663865</v>
      </c>
      <c r="AR39" s="5"/>
      <c r="AU39" s="12" t="s">
        <v>52</v>
      </c>
      <c r="AV39" s="13">
        <f>AM51-AM42</f>
        <v>10.169491525423723</v>
      </c>
      <c r="AW39" s="13">
        <f>AN51-AN42</f>
        <v>2.5423728813559308</v>
      </c>
      <c r="AX39" s="13">
        <f>AO51-AO39</f>
        <v>1.6806722689075571</v>
      </c>
      <c r="AY39" s="13">
        <f>AP51-AP43</f>
        <v>2.5210084033613498</v>
      </c>
      <c r="AZ39" s="13">
        <f>AQ51-AQ38</f>
        <v>4.2016806722689068</v>
      </c>
      <c r="BA39" s="10"/>
      <c r="BB39" s="10"/>
    </row>
    <row r="40" spans="1:54" s="1" customFormat="1" x14ac:dyDescent="0.25">
      <c r="B40" s="1" t="s">
        <v>18</v>
      </c>
      <c r="C40" s="2">
        <v>0</v>
      </c>
      <c r="D40" s="2">
        <v>110</v>
      </c>
      <c r="E40" s="2">
        <v>4</v>
      </c>
      <c r="F40" s="3">
        <v>2</v>
      </c>
      <c r="G40" s="3">
        <v>0</v>
      </c>
      <c r="H40" s="3">
        <v>3</v>
      </c>
      <c r="I40" s="3">
        <v>0</v>
      </c>
      <c r="J40" s="3">
        <v>0</v>
      </c>
      <c r="K40" s="3">
        <v>0</v>
      </c>
      <c r="L40" s="3">
        <v>0</v>
      </c>
      <c r="M40" s="3">
        <v>0</v>
      </c>
      <c r="N40" s="3">
        <v>0</v>
      </c>
      <c r="O40" s="3">
        <v>0</v>
      </c>
      <c r="P40" s="3">
        <v>0</v>
      </c>
      <c r="Q40" s="3">
        <v>0</v>
      </c>
      <c r="R40" s="3">
        <v>0</v>
      </c>
      <c r="S40" s="1">
        <v>119</v>
      </c>
      <c r="V40" s="1">
        <v>0.25</v>
      </c>
      <c r="W40" s="2">
        <f>G36</f>
        <v>35</v>
      </c>
      <c r="X40" s="2">
        <f>G37</f>
        <v>38</v>
      </c>
      <c r="Y40" s="3">
        <f>G38</f>
        <v>0</v>
      </c>
      <c r="Z40" s="2">
        <f>G39</f>
        <v>15</v>
      </c>
      <c r="AA40" s="3">
        <f>G40</f>
        <v>0</v>
      </c>
      <c r="AD40" s="1">
        <v>0.25</v>
      </c>
      <c r="AE40" s="31">
        <f>PRODUCT(W40*100*1/W52)</f>
        <v>29.661016949152543</v>
      </c>
      <c r="AF40" s="31">
        <f>PRODUCT(X40*100*1/X52)</f>
        <v>32.203389830508478</v>
      </c>
      <c r="AG40" s="33">
        <f>PRODUCT(Y40*100*1/Y52)</f>
        <v>0</v>
      </c>
      <c r="AH40" s="31">
        <f>PRODUCT(Z40*100*1/Z52)</f>
        <v>12.605042016806722</v>
      </c>
      <c r="AI40" s="33">
        <f>PRODUCT(AA40*100*1/AA52)</f>
        <v>0</v>
      </c>
      <c r="AL40" s="1">
        <v>0.25</v>
      </c>
      <c r="AM40" s="31">
        <f>AE36+AE37+AE38+AE39+AE40</f>
        <v>60.169491525423723</v>
      </c>
      <c r="AN40" s="31">
        <f>AF36+AF37+AF38+AF39+AF40</f>
        <v>63.559322033898304</v>
      </c>
      <c r="AO40" s="33">
        <f>AG36+AG37+AG38+AG39+AG40</f>
        <v>98.319327731092429</v>
      </c>
      <c r="AP40" s="31">
        <f>AH36+AH37+AH38+AH39+AH40</f>
        <v>27.731092436974791</v>
      </c>
      <c r="AQ40" s="33">
        <f>AI36+AI37+AI38+AI39+AI40</f>
        <v>97.47899159663865</v>
      </c>
      <c r="AR40" s="5"/>
      <c r="AT40" s="1" t="str">
        <f>A34</f>
        <v>Haemophilus influenzae</v>
      </c>
      <c r="AU40" s="10"/>
      <c r="AV40" s="10"/>
      <c r="AW40" s="10"/>
      <c r="AX40" s="10"/>
      <c r="AY40" s="10"/>
      <c r="AZ40" s="10"/>
      <c r="BA40" s="10"/>
      <c r="BB40" s="10"/>
    </row>
    <row r="41" spans="1:54" s="1" customFormat="1" x14ac:dyDescent="0.25">
      <c r="V41" s="1">
        <v>0.5</v>
      </c>
      <c r="W41" s="2">
        <f>H36</f>
        <v>26</v>
      </c>
      <c r="X41" s="2">
        <f>H37</f>
        <v>31</v>
      </c>
      <c r="Y41" s="3">
        <f>H38</f>
        <v>1</v>
      </c>
      <c r="Z41" s="2">
        <f>H39</f>
        <v>43</v>
      </c>
      <c r="AA41" s="3">
        <f>H40</f>
        <v>3</v>
      </c>
      <c r="AD41" s="1">
        <v>0.5</v>
      </c>
      <c r="AE41" s="31">
        <f>PRODUCT(W41*100*1/W52)</f>
        <v>22.033898305084747</v>
      </c>
      <c r="AF41" s="31">
        <f>PRODUCT(X41*100*1/X52)</f>
        <v>26.271186440677965</v>
      </c>
      <c r="AG41" s="33">
        <f>PRODUCT(Y41*100*1/Y52)</f>
        <v>0.84033613445378152</v>
      </c>
      <c r="AH41" s="31">
        <f>PRODUCT(Z41*100*1/Z52)</f>
        <v>36.134453781512605</v>
      </c>
      <c r="AI41" s="33">
        <f>PRODUCT(AA41*100*1/AA52)</f>
        <v>2.5210084033613445</v>
      </c>
      <c r="AL41" s="1">
        <v>0.5</v>
      </c>
      <c r="AM41" s="31">
        <f>AE36+AE37+AE38+AE39+AE40+AE41</f>
        <v>82.20338983050847</v>
      </c>
      <c r="AN41" s="31">
        <f>AF36+AF37+AF38+AF39+AF40+AF41</f>
        <v>89.830508474576277</v>
      </c>
      <c r="AO41" s="33">
        <f>AG36+AG37+AG38+AG39+AG40+AG41</f>
        <v>99.159663865546207</v>
      </c>
      <c r="AP41" s="31">
        <f>AH36+AH37+AH38+AH39+AH40+AH41</f>
        <v>63.865546218487395</v>
      </c>
      <c r="AQ41" s="33">
        <f>AI36+AI37+AI38+AI39+AI40+AI41</f>
        <v>100</v>
      </c>
      <c r="AR41" s="5"/>
      <c r="AT41" s="10"/>
      <c r="AU41" s="10"/>
      <c r="AW41" s="10"/>
      <c r="AX41" s="10"/>
      <c r="AY41" s="10"/>
      <c r="AZ41" s="10"/>
      <c r="BA41" s="10"/>
      <c r="BB41" s="10"/>
    </row>
    <row r="42" spans="1:54" s="1" customFormat="1" x14ac:dyDescent="0.25">
      <c r="V42" s="1">
        <v>1</v>
      </c>
      <c r="W42" s="2">
        <f>I36</f>
        <v>9</v>
      </c>
      <c r="X42" s="2">
        <f>I37</f>
        <v>9</v>
      </c>
      <c r="Y42" s="3">
        <f>I38</f>
        <v>1</v>
      </c>
      <c r="Z42" s="2">
        <f>I39</f>
        <v>34</v>
      </c>
      <c r="AA42" s="3">
        <f>I40</f>
        <v>0</v>
      </c>
      <c r="AD42" s="1">
        <v>1</v>
      </c>
      <c r="AE42" s="31">
        <f>PRODUCT(W42*100*1/W52)</f>
        <v>7.6271186440677967</v>
      </c>
      <c r="AF42" s="31">
        <f>PRODUCT(X42*100*1/X52)</f>
        <v>7.6271186440677967</v>
      </c>
      <c r="AG42" s="33">
        <f>PRODUCT(Y42*100*1/Y52)</f>
        <v>0.84033613445378152</v>
      </c>
      <c r="AH42" s="31">
        <f>PRODUCT(Z42*100*1/Z52)</f>
        <v>28.571428571428573</v>
      </c>
      <c r="AI42" s="33">
        <f>PRODUCT(AA42*100*1/AA52)</f>
        <v>0</v>
      </c>
      <c r="AL42" s="1">
        <v>1</v>
      </c>
      <c r="AM42" s="31">
        <f>AE36+AE37+AE38+AE39+AE40+AE41+AE42</f>
        <v>89.830508474576263</v>
      </c>
      <c r="AN42" s="31">
        <f>AF36+AF37+AF38+AF39+AF40+AF41+AF42</f>
        <v>97.457627118644069</v>
      </c>
      <c r="AO42" s="33">
        <f>AG36+AG37+AG38+AG39+AG40+AG41+AG42</f>
        <v>99.999999999999986</v>
      </c>
      <c r="AP42" s="31">
        <f>AH36+AH37+AH38+AH39+AH40+AH41+AH42</f>
        <v>92.436974789915965</v>
      </c>
      <c r="AQ42" s="33">
        <f>AI36+AI37+AI38+AI39+AI40+AI41+AI42</f>
        <v>100</v>
      </c>
      <c r="AR42" s="5"/>
      <c r="AU42" s="10"/>
      <c r="AV42" s="10"/>
      <c r="AW42" s="10"/>
      <c r="AX42" s="10"/>
      <c r="AY42" s="10"/>
      <c r="AZ42" s="10"/>
      <c r="BA42" s="10"/>
      <c r="BB42" s="10"/>
    </row>
    <row r="43" spans="1:54" s="1" customFormat="1" x14ac:dyDescent="0.25">
      <c r="V43" s="1">
        <v>2</v>
      </c>
      <c r="W43" s="3">
        <f>J36</f>
        <v>3</v>
      </c>
      <c r="X43" s="3">
        <f>J37</f>
        <v>2</v>
      </c>
      <c r="Y43" s="3">
        <f>J38</f>
        <v>0</v>
      </c>
      <c r="Z43" s="4">
        <f>J39</f>
        <v>6</v>
      </c>
      <c r="AA43" s="3">
        <f>J40</f>
        <v>0</v>
      </c>
      <c r="AD43" s="1">
        <v>2</v>
      </c>
      <c r="AE43" s="33">
        <f>PRODUCT(W43*100*1/W52)</f>
        <v>2.5423728813559321</v>
      </c>
      <c r="AF43" s="33">
        <f>PRODUCT(X43*100*1/X52)</f>
        <v>1.6949152542372881</v>
      </c>
      <c r="AG43" s="33">
        <f>PRODUCT(Y43*100*1/Y52)</f>
        <v>0</v>
      </c>
      <c r="AH43" s="32">
        <f>PRODUCT(Z43*100*1/Z52)</f>
        <v>5.0420168067226889</v>
      </c>
      <c r="AI43" s="33">
        <f>PRODUCT(AA43*100*1/AA52)</f>
        <v>0</v>
      </c>
      <c r="AL43" s="1">
        <v>2</v>
      </c>
      <c r="AM43" s="33">
        <f>AE36+AE37+AE38+AE39+AE40+AE41+AE42+AE43</f>
        <v>92.372881355932194</v>
      </c>
      <c r="AN43" s="33">
        <f>AF36+AF37+AF38+AF39+AF40+AF41+AF42+AF43</f>
        <v>99.152542372881356</v>
      </c>
      <c r="AO43" s="33">
        <f>AG36+AG37+AG38+AG39+AG40+AG41+AG42+AG43</f>
        <v>99.999999999999986</v>
      </c>
      <c r="AP43" s="32">
        <f>AH36+AH37+AH38+AH39+AH40+AH41+AH42+AH43</f>
        <v>97.47899159663865</v>
      </c>
      <c r="AQ43" s="33">
        <f>AI36+AI37+AI38+AI39+AI40+AI41+AI42+AI43</f>
        <v>100</v>
      </c>
      <c r="AR43" s="34"/>
      <c r="AU43" s="10"/>
      <c r="AV43" s="10"/>
      <c r="AW43" s="10"/>
      <c r="AX43" s="10"/>
      <c r="AY43" s="10"/>
      <c r="AZ43" s="10"/>
      <c r="BA43" s="10"/>
      <c r="BB43" s="10"/>
    </row>
    <row r="44" spans="1:54" s="1" customFormat="1" x14ac:dyDescent="0.25">
      <c r="V44" s="1">
        <v>4</v>
      </c>
      <c r="W44" s="3">
        <f>K36</f>
        <v>0</v>
      </c>
      <c r="X44" s="3">
        <f>K37</f>
        <v>0</v>
      </c>
      <c r="Y44" s="3">
        <f>K38</f>
        <v>0</v>
      </c>
      <c r="Z44" s="3">
        <f>K39</f>
        <v>3</v>
      </c>
      <c r="AA44" s="3">
        <f>K40</f>
        <v>0</v>
      </c>
      <c r="AD44" s="1">
        <v>4</v>
      </c>
      <c r="AE44" s="33">
        <f>PRODUCT(W44*100*1/W52)</f>
        <v>0</v>
      </c>
      <c r="AF44" s="33">
        <f>PRODUCT(X44*100*1/X52)</f>
        <v>0</v>
      </c>
      <c r="AG44" s="33">
        <f>PRODUCT(Y44*100*1/Y52)</f>
        <v>0</v>
      </c>
      <c r="AH44" s="33">
        <f>PRODUCT(Z44*100*1/Z52)</f>
        <v>2.5210084033613445</v>
      </c>
      <c r="AI44" s="33">
        <f>PRODUCT(AA44*100*1/AA52)</f>
        <v>0</v>
      </c>
      <c r="AL44" s="1">
        <v>4</v>
      </c>
      <c r="AM44" s="33">
        <f>AE36+AE37+AE38+AE39+AE40+AE41+AE42+AE43+AE44</f>
        <v>92.372881355932194</v>
      </c>
      <c r="AN44" s="33">
        <f>AF36+AF37+AF38+AF39+AF40+AF41+AF42+AF43+AF44</f>
        <v>99.152542372881356</v>
      </c>
      <c r="AO44" s="33">
        <f>AG36+AG37+AG38+AG39+AG40+AG41+AG42+AG43+AG44</f>
        <v>99.999999999999986</v>
      </c>
      <c r="AP44" s="33">
        <f>AH36+AH37+AH38+AH39+AH40+AH41+AH42+AH43+AH44</f>
        <v>100</v>
      </c>
      <c r="AQ44" s="33">
        <f>AI36+AI37+AI38+AI39+AI40+AI41+AI42+AI43+AI44</f>
        <v>100</v>
      </c>
      <c r="AR44" s="7"/>
      <c r="AU44" s="10"/>
      <c r="AV44" s="10"/>
      <c r="AW44" s="10"/>
      <c r="AX44" s="10"/>
      <c r="AY44" s="10"/>
      <c r="AZ44" s="10"/>
      <c r="BA44" s="10"/>
      <c r="BB44" s="10"/>
    </row>
    <row r="45" spans="1:54" s="1" customFormat="1" x14ac:dyDescent="0.25">
      <c r="V45" s="1">
        <v>8</v>
      </c>
      <c r="W45" s="3">
        <f>L36</f>
        <v>1</v>
      </c>
      <c r="X45" s="3">
        <f>L37</f>
        <v>0</v>
      </c>
      <c r="Y45" s="3">
        <f>L38</f>
        <v>0</v>
      </c>
      <c r="Z45" s="3">
        <f>L39</f>
        <v>0</v>
      </c>
      <c r="AA45" s="3">
        <f>L40</f>
        <v>0</v>
      </c>
      <c r="AD45" s="1">
        <v>8</v>
      </c>
      <c r="AE45" s="33">
        <f>PRODUCT(W45*100*1/W52)</f>
        <v>0.84745762711864403</v>
      </c>
      <c r="AF45" s="33">
        <f>PRODUCT(X45*100*1/X52)</f>
        <v>0</v>
      </c>
      <c r="AG45" s="33">
        <f>PRODUCT(Y45*100*1/Y52)</f>
        <v>0</v>
      </c>
      <c r="AH45" s="33">
        <f>PRODUCT(Z45*100*1/Z52)</f>
        <v>0</v>
      </c>
      <c r="AI45" s="33">
        <f>PRODUCT(AA45*100*1/AA52)</f>
        <v>0</v>
      </c>
      <c r="AL45" s="1">
        <v>8</v>
      </c>
      <c r="AM45" s="33">
        <f>AE36+AE37+AE38+AE39+AE40+AE41+AE42+AE43+AE44+AE45</f>
        <v>93.220338983050837</v>
      </c>
      <c r="AN45" s="33">
        <f>AF36+AF37+AF38+AF39+AF40+AF41+AF42+AF43+AF44+AF45</f>
        <v>99.152542372881356</v>
      </c>
      <c r="AO45" s="33">
        <f>AG36+AG37+AG38+AG39+AG40+AG41+AG42+AG43+AG44+AG45</f>
        <v>99.999999999999986</v>
      </c>
      <c r="AP45" s="33">
        <f>AH36+AH37+AH38+AH39+AH40+AH41+AH42+AH43+AH44+AH45</f>
        <v>100</v>
      </c>
      <c r="AQ45" s="33">
        <f>AI36+AI37+AI38+AI39+AI40+AI41+AI42+AI43+AI44+AI45</f>
        <v>100</v>
      </c>
      <c r="AR45" s="7"/>
      <c r="AU45" s="10"/>
      <c r="AV45" s="10"/>
      <c r="AW45" s="10"/>
      <c r="AX45" s="10"/>
      <c r="AY45" s="10"/>
      <c r="AZ45" s="10"/>
      <c r="BA45" s="10"/>
      <c r="BB45" s="10"/>
    </row>
    <row r="46" spans="1:54" s="1" customFormat="1" x14ac:dyDescent="0.25">
      <c r="V46" s="1">
        <v>16</v>
      </c>
      <c r="W46" s="3">
        <f>M36</f>
        <v>0</v>
      </c>
      <c r="X46" s="3">
        <f>M37</f>
        <v>0</v>
      </c>
      <c r="Y46" s="3">
        <f>M38</f>
        <v>0</v>
      </c>
      <c r="Z46" s="3">
        <f>M39</f>
        <v>0</v>
      </c>
      <c r="AA46" s="3">
        <f>M40</f>
        <v>0</v>
      </c>
      <c r="AD46" s="1">
        <v>16</v>
      </c>
      <c r="AE46" s="33">
        <f>PRODUCT(W46*100*1/W52)</f>
        <v>0</v>
      </c>
      <c r="AF46" s="33">
        <f>PRODUCT(X46*100*1/X52)</f>
        <v>0</v>
      </c>
      <c r="AG46" s="33">
        <f>PRODUCT(Y46*100*1/Y52)</f>
        <v>0</v>
      </c>
      <c r="AH46" s="33">
        <f>PRODUCT(Z46*100*1/Z52)</f>
        <v>0</v>
      </c>
      <c r="AI46" s="33">
        <f>PRODUCT(AA46*100*1/AA52)</f>
        <v>0</v>
      </c>
      <c r="AL46" s="1">
        <v>16</v>
      </c>
      <c r="AM46" s="33">
        <f>AE36+AE37+AE38+AE39+AE40+AE41+AE42+AE43+AE44+AE45+AE46</f>
        <v>93.220338983050837</v>
      </c>
      <c r="AN46" s="33">
        <f>AF36+AF37+AF38+AF39+AF40+AF41+AF42+AF43+AF44+AF45+AF46</f>
        <v>99.152542372881356</v>
      </c>
      <c r="AO46" s="33">
        <f>AG36+AG37+AG38+AG39+AG40+AG41+AG42+AG43+AG44+AG45+AG46</f>
        <v>99.999999999999986</v>
      </c>
      <c r="AP46" s="33">
        <f>AH36+AH37+AH38+AH39+AH40+AH41+AH42+AH43+AH44+AH45+AH46</f>
        <v>100</v>
      </c>
      <c r="AQ46" s="33">
        <f>AI36+AI37+AI38+AI39+AI40+AI41+AI42+AI43+AI44+AI45+AI46</f>
        <v>100</v>
      </c>
      <c r="AR46" s="7"/>
      <c r="AU46" s="10"/>
      <c r="AV46" s="10"/>
      <c r="AW46" s="10"/>
      <c r="AX46" s="10"/>
      <c r="AY46" s="10"/>
      <c r="AZ46" s="10"/>
      <c r="BA46" s="10"/>
      <c r="BB46" s="10"/>
    </row>
    <row r="47" spans="1:54" s="1" customFormat="1" x14ac:dyDescent="0.25">
      <c r="V47" s="1">
        <v>32</v>
      </c>
      <c r="W47" s="3">
        <f>N36</f>
        <v>4</v>
      </c>
      <c r="X47" s="3">
        <f>N37</f>
        <v>0</v>
      </c>
      <c r="Y47" s="3">
        <f>N38</f>
        <v>0</v>
      </c>
      <c r="Z47" s="3">
        <f>N39</f>
        <v>0</v>
      </c>
      <c r="AA47" s="3">
        <f>N40</f>
        <v>0</v>
      </c>
      <c r="AD47" s="1">
        <v>32</v>
      </c>
      <c r="AE47" s="33">
        <f>PRODUCT(W47*100*1/W52)</f>
        <v>3.3898305084745761</v>
      </c>
      <c r="AF47" s="33">
        <f>PRODUCT(X47*100*1/X52)</f>
        <v>0</v>
      </c>
      <c r="AG47" s="33">
        <f>PRODUCT(Y47*100*1/Y52)</f>
        <v>0</v>
      </c>
      <c r="AH47" s="33">
        <f>PRODUCT(Z47*100*1/Z52)</f>
        <v>0</v>
      </c>
      <c r="AI47" s="33">
        <f>PRODUCT(AA47*100*1/AA52)</f>
        <v>0</v>
      </c>
      <c r="AL47" s="1">
        <v>32</v>
      </c>
      <c r="AM47" s="33">
        <f>AE36+AE37+AE38+AE39+AE40+AE41+AE42+AE43+AE44+AE45+AE46+AE47</f>
        <v>96.610169491525411</v>
      </c>
      <c r="AN47" s="33">
        <f>AF36+AF37+AF38+AF39+AF40+AF41+AF42+AF43+AF44+AF45+AF46+AF47</f>
        <v>99.152542372881356</v>
      </c>
      <c r="AO47" s="33">
        <f>AG36+AG37+AG38+AG39+AG40+AG41+AG42+AG43+AG44+AG45+AG46+AG47</f>
        <v>99.999999999999986</v>
      </c>
      <c r="AP47" s="33">
        <f>AH36+AH37+AH38+AH39+AH40+AH41+AH42+AH43+AH44+AH45+AH46+AH47</f>
        <v>100</v>
      </c>
      <c r="AQ47" s="33">
        <f>AI36+AI37+AI38+AI39+AI40+AI41+AI42+AI43+AI44+AI45+AI46+AI47</f>
        <v>100</v>
      </c>
      <c r="AR47" s="7"/>
      <c r="AU47" s="10"/>
      <c r="AV47" s="10"/>
      <c r="AW47" s="10"/>
      <c r="AX47" s="10"/>
      <c r="AY47" s="10"/>
      <c r="AZ47" s="10"/>
      <c r="BA47" s="10"/>
      <c r="BB47" s="10"/>
    </row>
    <row r="48" spans="1:54" s="1" customFormat="1" x14ac:dyDescent="0.25">
      <c r="V48" s="1">
        <v>64</v>
      </c>
      <c r="W48" s="3">
        <f>O36</f>
        <v>1</v>
      </c>
      <c r="X48" s="3">
        <f>O37</f>
        <v>0</v>
      </c>
      <c r="Y48" s="3">
        <f>O38</f>
        <v>0</v>
      </c>
      <c r="Z48" s="3">
        <f>O39</f>
        <v>0</v>
      </c>
      <c r="AA48" s="3">
        <f>O40</f>
        <v>0</v>
      </c>
      <c r="AD48" s="1">
        <v>64</v>
      </c>
      <c r="AE48" s="33">
        <f>PRODUCT(W48*100*1/W52)</f>
        <v>0.84745762711864403</v>
      </c>
      <c r="AF48" s="33">
        <f>PRODUCT(X48*100*1/X52)</f>
        <v>0</v>
      </c>
      <c r="AG48" s="33">
        <f>PRODUCT(Y48*100*1/Y52)</f>
        <v>0</v>
      </c>
      <c r="AH48" s="33">
        <f>PRODUCT(Z48*100*1/Z52)</f>
        <v>0</v>
      </c>
      <c r="AI48" s="33">
        <f>PRODUCT(AA48*100*1/AA52)</f>
        <v>0</v>
      </c>
      <c r="AL48" s="1">
        <v>64</v>
      </c>
      <c r="AM48" s="33">
        <f>AE36+AE37+AE38+AE39+AE40+AE41+AE42+AE43+AE44+AE45+AE46+AE47+AE48</f>
        <v>97.457627118644055</v>
      </c>
      <c r="AN48" s="33">
        <f>AF36+AF37+AF38+AF39+AF40+AF41+AF42+AF43+AF44+AF45+AF46+AF47+AF48</f>
        <v>99.152542372881356</v>
      </c>
      <c r="AO48" s="33">
        <f>AG36+AG37+AG38+AG39+AG40+AG41+AG42+AG43+AG44+AG45+AG46+AG47+AG48</f>
        <v>99.999999999999986</v>
      </c>
      <c r="AP48" s="33">
        <f>AH36+AH37+AH38+AH39+AH40+AH41+AH42+AH43+AH44+AH45+AH46+AH47+AH48</f>
        <v>100</v>
      </c>
      <c r="AQ48" s="33">
        <f>AI36+AI37+AI38+AI39+AI40+AI41+AI42+AI43+AI44+AI45+AI46+AI47+AI48</f>
        <v>100</v>
      </c>
      <c r="AR48" s="7"/>
      <c r="AU48" s="10"/>
      <c r="AV48" s="10"/>
      <c r="AW48" s="10"/>
      <c r="AX48" s="10"/>
      <c r="AY48" s="10"/>
      <c r="AZ48" s="10"/>
      <c r="BA48" s="10"/>
      <c r="BB48" s="10"/>
    </row>
    <row r="49" spans="22:54" s="1" customFormat="1" x14ac:dyDescent="0.25">
      <c r="V49" s="1">
        <v>128</v>
      </c>
      <c r="W49" s="3">
        <f>P36</f>
        <v>1</v>
      </c>
      <c r="X49" s="3">
        <f>P37</f>
        <v>0</v>
      </c>
      <c r="Y49" s="3">
        <f>P38</f>
        <v>0</v>
      </c>
      <c r="Z49" s="3">
        <f>P39</f>
        <v>0</v>
      </c>
      <c r="AA49" s="3">
        <f>P40</f>
        <v>0</v>
      </c>
      <c r="AD49" s="1">
        <v>128</v>
      </c>
      <c r="AE49" s="33">
        <f>PRODUCT(W49*100*1/W52)</f>
        <v>0.84745762711864403</v>
      </c>
      <c r="AF49" s="33">
        <f>PRODUCT(X49*100*1/X52)</f>
        <v>0</v>
      </c>
      <c r="AG49" s="33">
        <f>PRODUCT(Y49*100*1/Y52)</f>
        <v>0</v>
      </c>
      <c r="AH49" s="33">
        <f>PRODUCT(Z49*100*1/Z52)</f>
        <v>0</v>
      </c>
      <c r="AI49" s="33">
        <f>PRODUCT(AA49*100*1/AA52)</f>
        <v>0</v>
      </c>
      <c r="AL49" s="1">
        <v>128</v>
      </c>
      <c r="AM49" s="33">
        <f>AE36+AE37+AE38+AE39+AE40+AE41+AE42+AE43+AE44+AE45+AE46+AE47+AE48+AE49</f>
        <v>98.305084745762699</v>
      </c>
      <c r="AN49" s="33">
        <f>AF36+AF37+AF38+AF39+AF40+AF41+AF42+AF43+AF44+AF45+AF46+AF47+AF48+AF49</f>
        <v>99.152542372881356</v>
      </c>
      <c r="AO49" s="33">
        <f>AG36+AG37+AG38+AG39+AG40+AG41+AG42+AG43+AG44+AG45+AG46+AG47+AG48+AG49</f>
        <v>99.999999999999986</v>
      </c>
      <c r="AP49" s="33">
        <f>AH36+AH37+AH38+AH39+AH40+AH41+AH42+AH43+AH44+AH45+AH46+AH47+AH48+AH49</f>
        <v>100</v>
      </c>
      <c r="AQ49" s="33">
        <f>AI36+AI37+AI38+AI39+AI40+AI41+AI42+AI43+AI44+AI45+AI46+AI47+AI48+AI49</f>
        <v>100</v>
      </c>
      <c r="AR49" s="7"/>
      <c r="AU49" s="10"/>
      <c r="AV49" s="10"/>
      <c r="AW49" s="10"/>
      <c r="AX49" s="10"/>
      <c r="AY49" s="10"/>
      <c r="AZ49" s="10"/>
      <c r="BA49" s="10"/>
      <c r="BB49" s="10"/>
    </row>
    <row r="50" spans="22:54" s="1" customFormat="1" x14ac:dyDescent="0.25">
      <c r="V50" s="1">
        <v>256</v>
      </c>
      <c r="W50" s="3">
        <f>Q36</f>
        <v>0</v>
      </c>
      <c r="X50" s="3">
        <f>Q37</f>
        <v>0</v>
      </c>
      <c r="Y50" s="3">
        <f>Q38</f>
        <v>0</v>
      </c>
      <c r="Z50" s="3">
        <f>Q39</f>
        <v>0</v>
      </c>
      <c r="AA50" s="3">
        <f>Q40</f>
        <v>0</v>
      </c>
      <c r="AD50" s="1">
        <v>256</v>
      </c>
      <c r="AE50" s="33">
        <f>PRODUCT(W50*100*1/W52)</f>
        <v>0</v>
      </c>
      <c r="AF50" s="33">
        <f>PRODUCT(X50*100*1/X52)</f>
        <v>0</v>
      </c>
      <c r="AG50" s="33">
        <f>PRODUCT(Y50*100*1/Y52)</f>
        <v>0</v>
      </c>
      <c r="AH50" s="33">
        <f>PRODUCT(Z50*100*1/Z52)</f>
        <v>0</v>
      </c>
      <c r="AI50" s="33">
        <f>PRODUCT(AA50*100*1/AA52)</f>
        <v>0</v>
      </c>
      <c r="AL50" s="1">
        <v>256</v>
      </c>
      <c r="AM50" s="33">
        <f>AE36+AE37+AE38+AE39+AE40+AE41+AE42+AE43+AE44+AE45+AE46+AE47+AE48+AE49+AE50</f>
        <v>98.305084745762699</v>
      </c>
      <c r="AN50" s="33">
        <f>AF36+AF37+AF38+AF39+AF40+AF41+AF42+AF43+AF44+AF45+AF46+AF47+AF48+AF49+AF50</f>
        <v>99.152542372881356</v>
      </c>
      <c r="AO50" s="33">
        <f>AG36+AG37+AG38+AG39+AG40+AG41+AG42+AG43+AG44+AG45+AG46+AG47+AG48+AG49+AG50</f>
        <v>99.999999999999986</v>
      </c>
      <c r="AP50" s="33">
        <f>AH36+AH37+AH38+AH39+AH40+AH41+AH42+AH43+AH44+AH45+AH46+AH47+AH48+AH49+AH50</f>
        <v>100</v>
      </c>
      <c r="AQ50" s="33">
        <f>AI36+AI37+AI38+AI39+AI40+AI41+AI42+AI43+AI44+AI45+AI46+AI47+AI48+AI49+AI50</f>
        <v>100</v>
      </c>
      <c r="AR50" s="7"/>
      <c r="AU50" s="10"/>
      <c r="AV50" s="10"/>
      <c r="AW50" s="10"/>
      <c r="AX50" s="10"/>
      <c r="AY50" s="10"/>
      <c r="AZ50" s="10"/>
      <c r="BA50" s="10"/>
      <c r="BB50" s="10"/>
    </row>
    <row r="51" spans="22:54" s="1" customFormat="1" x14ac:dyDescent="0.25">
      <c r="V51" s="1">
        <v>512</v>
      </c>
      <c r="W51" s="3">
        <f>R36</f>
        <v>2</v>
      </c>
      <c r="X51" s="3">
        <f>R37</f>
        <v>1</v>
      </c>
      <c r="Y51" s="3">
        <f>R38</f>
        <v>0</v>
      </c>
      <c r="Z51" s="3">
        <f>R39</f>
        <v>0</v>
      </c>
      <c r="AA51" s="3">
        <f>R40</f>
        <v>0</v>
      </c>
      <c r="AD51" s="1">
        <v>512</v>
      </c>
      <c r="AE51" s="33">
        <f>PRODUCT(W51*100*1/W52)</f>
        <v>1.6949152542372881</v>
      </c>
      <c r="AF51" s="33">
        <f>PRODUCT(X51*100*1/X52)</f>
        <v>0.84745762711864403</v>
      </c>
      <c r="AG51" s="33">
        <f>PRODUCT(Y51*100*1/Y52)</f>
        <v>0</v>
      </c>
      <c r="AH51" s="33">
        <f>PRODUCT(Z51*100*1/Z52)</f>
        <v>0</v>
      </c>
      <c r="AI51" s="33">
        <f>PRODUCT(AA51*100*1/AA52)</f>
        <v>0</v>
      </c>
      <c r="AL51" s="1">
        <v>512</v>
      </c>
      <c r="AM51" s="33">
        <f>AE36+AE37+AE38+AE39+AE40+AE41+AE42+AE43+AE44+AE45+AE46+AE47+AE48+AE49+AE50+AE51</f>
        <v>99.999999999999986</v>
      </c>
      <c r="AN51" s="33">
        <f>AF36+AF37+AF38+AF39+AF40+AF41+AF42+AF43+AF44+AF45+AF46+AF47+AF48+AF49+AF50+AF51</f>
        <v>100</v>
      </c>
      <c r="AO51" s="33">
        <f>AG36+AG37+AG38+AG39+AG40+AG41+AG42+AG43+AG44+AG45+AG46+AG47+AG48+AG49+AG50+AG51</f>
        <v>99.999999999999986</v>
      </c>
      <c r="AP51" s="33">
        <f>AH36+AH37+AH38+AH39+AH40+AH41+AH42+AH43+AH44+AH45+AH46+AH47+AH48+AH49+AH50+AH51</f>
        <v>100</v>
      </c>
      <c r="AQ51" s="33">
        <f>AI36+AI37+AI38+AI39+AI40+AI41+AI42+AI43+AI44+AI45+AI46+AI47+AI48+AI49+AI50+AI51</f>
        <v>100</v>
      </c>
      <c r="AR51" s="7"/>
      <c r="AU51" s="10"/>
      <c r="AV51" s="10"/>
      <c r="AW51" s="10"/>
      <c r="AX51" s="10"/>
      <c r="AY51" s="10"/>
      <c r="AZ51" s="10"/>
      <c r="BA51" s="10"/>
      <c r="BB51" s="10"/>
    </row>
    <row r="52" spans="22:54" s="1" customFormat="1" x14ac:dyDescent="0.25">
      <c r="V52" s="1" t="s">
        <v>1</v>
      </c>
      <c r="W52" s="1">
        <f>S36</f>
        <v>118</v>
      </c>
      <c r="X52" s="1">
        <f>S37</f>
        <v>118</v>
      </c>
      <c r="Y52" s="1">
        <f>S38</f>
        <v>119</v>
      </c>
      <c r="Z52" s="1">
        <f>S39</f>
        <v>119</v>
      </c>
      <c r="AA52" s="1">
        <f>S40</f>
        <v>119</v>
      </c>
      <c r="AD52" s="1" t="s">
        <v>47</v>
      </c>
      <c r="AE52" s="30">
        <f t="shared" ref="AE52:AI52" si="1">SUM(AE36:AE51)</f>
        <v>99.999999999999986</v>
      </c>
      <c r="AF52" s="30">
        <f t="shared" si="1"/>
        <v>100</v>
      </c>
      <c r="AG52" s="30">
        <f t="shared" si="1"/>
        <v>99.999999999999986</v>
      </c>
      <c r="AH52" s="30">
        <f t="shared" si="1"/>
        <v>100</v>
      </c>
      <c r="AI52" s="30">
        <f t="shared" si="1"/>
        <v>100</v>
      </c>
      <c r="AM52" s="30"/>
      <c r="AN52" s="30"/>
      <c r="AO52" s="30"/>
      <c r="AP52" s="30"/>
      <c r="AQ52" s="30"/>
      <c r="AU52" s="10"/>
      <c r="AV52" s="10"/>
      <c r="AW52" s="10"/>
      <c r="AX52" s="10"/>
      <c r="AY52" s="10"/>
      <c r="AZ52" s="10"/>
      <c r="BA52" s="10"/>
      <c r="BB52" s="10"/>
    </row>
    <row r="53" spans="22:54" s="1" customFormat="1" x14ac:dyDescent="0.25">
      <c r="AE53" s="30"/>
      <c r="AF53" s="30"/>
      <c r="AG53" s="30"/>
      <c r="AH53" s="30"/>
      <c r="AI53" s="30"/>
      <c r="AM53" s="30"/>
      <c r="AN53" s="30"/>
      <c r="AO53" s="30"/>
      <c r="AP53" s="30"/>
      <c r="AQ53" s="30"/>
      <c r="AU53" s="10"/>
      <c r="AV53" s="10"/>
      <c r="AW53" s="10"/>
      <c r="AX53" s="10"/>
      <c r="AY53" s="10"/>
      <c r="AZ53" s="10"/>
      <c r="BA53" s="10"/>
      <c r="BB53" s="10"/>
    </row>
    <row r="54" spans="22:54" s="1" customFormat="1" x14ac:dyDescent="0.25">
      <c r="AE54" s="30"/>
      <c r="AF54" s="30"/>
      <c r="AG54" s="30"/>
      <c r="AH54" s="30"/>
      <c r="AI54" s="30"/>
      <c r="AM54" s="30"/>
      <c r="AN54" s="30"/>
      <c r="AO54" s="30"/>
      <c r="AP54" s="30"/>
      <c r="AQ54" s="30"/>
      <c r="AU54" s="10"/>
      <c r="AV54" s="10"/>
      <c r="AW54" s="10"/>
      <c r="AX54" s="10"/>
      <c r="AY54" s="10"/>
      <c r="AZ54" s="10"/>
      <c r="BA54" s="10"/>
      <c r="BB54" s="10"/>
    </row>
    <row r="55" spans="22:54" s="1" customFormat="1" x14ac:dyDescent="0.25">
      <c r="AE55" s="30"/>
      <c r="AF55" s="30"/>
      <c r="AG55" s="30"/>
      <c r="AH55" s="30"/>
      <c r="AI55" s="30"/>
      <c r="AM55" s="30"/>
      <c r="AN55" s="30"/>
      <c r="AO55" s="30"/>
      <c r="AP55" s="30"/>
      <c r="AQ55" s="30"/>
      <c r="AU55" s="10"/>
      <c r="AV55" s="10"/>
      <c r="AW55" s="10"/>
      <c r="AX55" s="10"/>
      <c r="AY55" s="10"/>
      <c r="AZ55" s="10"/>
      <c r="BA55" s="10"/>
      <c r="BB55" s="10"/>
    </row>
    <row r="56" spans="22:54" s="1" customFormat="1" x14ac:dyDescent="0.25">
      <c r="AE56" s="30"/>
      <c r="AF56" s="30"/>
      <c r="AG56" s="30"/>
      <c r="AH56" s="30"/>
      <c r="AI56" s="30"/>
      <c r="AM56" s="30"/>
      <c r="AN56" s="30"/>
      <c r="AO56" s="30"/>
      <c r="AP56" s="30"/>
      <c r="AQ56" s="30"/>
      <c r="AU56" s="10"/>
      <c r="AV56" s="10"/>
      <c r="AW56" s="10"/>
      <c r="AX56" s="10"/>
      <c r="AY56" s="10"/>
      <c r="AZ56" s="10"/>
      <c r="BA56" s="10"/>
      <c r="BB56" s="10"/>
    </row>
    <row r="57" spans="22:54" s="1" customFormat="1" x14ac:dyDescent="0.25">
      <c r="AE57" s="30"/>
      <c r="AF57" s="30"/>
      <c r="AG57" s="30"/>
      <c r="AH57" s="30"/>
      <c r="AI57" s="30"/>
      <c r="AM57" s="30"/>
      <c r="AN57" s="30"/>
      <c r="AO57" s="30"/>
      <c r="AP57" s="30"/>
      <c r="AQ57" s="30"/>
      <c r="AU57" s="10"/>
      <c r="AV57" s="10"/>
      <c r="AW57" s="10"/>
      <c r="AX57" s="10"/>
      <c r="AY57" s="10"/>
      <c r="AZ57" s="10"/>
      <c r="BA57" s="10"/>
      <c r="BB57" s="10"/>
    </row>
    <row r="58" spans="22:54" s="1" customFormat="1" x14ac:dyDescent="0.25">
      <c r="AE58" s="30"/>
      <c r="AF58" s="30"/>
      <c r="AG58" s="30"/>
      <c r="AH58" s="30"/>
      <c r="AI58" s="30"/>
      <c r="AM58" s="30"/>
      <c r="AN58" s="30"/>
      <c r="AO58" s="30"/>
      <c r="AP58" s="30"/>
      <c r="AQ58" s="30"/>
      <c r="AU58" s="10"/>
      <c r="AV58" s="10"/>
      <c r="AW58" s="10"/>
      <c r="AX58" s="10"/>
      <c r="AY58" s="10"/>
      <c r="AZ58" s="10"/>
      <c r="BA58" s="10"/>
      <c r="BB58" s="10"/>
    </row>
    <row r="59" spans="22:54" s="1" customFormat="1" x14ac:dyDescent="0.25">
      <c r="AE59" s="30"/>
      <c r="AF59" s="30"/>
      <c r="AG59" s="30"/>
      <c r="AH59" s="30"/>
      <c r="AI59" s="30"/>
      <c r="AM59" s="30"/>
      <c r="AN59" s="30"/>
      <c r="AO59" s="30"/>
      <c r="AP59" s="30"/>
      <c r="AQ59" s="30"/>
      <c r="AU59" s="10"/>
      <c r="AV59" s="10"/>
      <c r="AW59" s="10"/>
      <c r="AX59" s="10"/>
      <c r="AY59" s="10"/>
      <c r="AZ59" s="10"/>
      <c r="BA59" s="10"/>
      <c r="BB59" s="10"/>
    </row>
    <row r="60" spans="22:54" s="1" customFormat="1" x14ac:dyDescent="0.25">
      <c r="AE60" s="30"/>
      <c r="AF60" s="30"/>
      <c r="AG60" s="30"/>
      <c r="AH60" s="30"/>
      <c r="AI60" s="30"/>
      <c r="AM60" s="30"/>
      <c r="AN60" s="30"/>
      <c r="AO60" s="30"/>
      <c r="AP60" s="30"/>
      <c r="AQ60" s="30"/>
      <c r="AU60" s="10"/>
      <c r="AV60" s="10"/>
      <c r="AW60" s="10"/>
      <c r="AX60" s="10"/>
      <c r="AY60" s="10"/>
      <c r="AZ60" s="10"/>
      <c r="BA60" s="10"/>
      <c r="BB60" s="10"/>
    </row>
    <row r="61" spans="22:54" s="1" customFormat="1" x14ac:dyDescent="0.25">
      <c r="AE61" s="30"/>
      <c r="AF61" s="30"/>
      <c r="AG61" s="30"/>
      <c r="AH61" s="30"/>
      <c r="AI61" s="30"/>
      <c r="AM61" s="30"/>
      <c r="AN61" s="30"/>
      <c r="AO61" s="30"/>
      <c r="AP61" s="30"/>
      <c r="AQ61" s="30"/>
      <c r="AU61" s="10"/>
      <c r="AV61" s="10"/>
      <c r="AW61" s="10"/>
      <c r="AX61" s="10"/>
      <c r="AY61" s="10"/>
      <c r="AZ61" s="10"/>
      <c r="BA61" s="10"/>
      <c r="BB61" s="10"/>
    </row>
    <row r="62" spans="22:54" s="1" customFormat="1" x14ac:dyDescent="0.25">
      <c r="AE62" s="30"/>
      <c r="AF62" s="30"/>
      <c r="AG62" s="30"/>
      <c r="AH62" s="30"/>
      <c r="AI62" s="30"/>
      <c r="AM62" s="30"/>
      <c r="AN62" s="30"/>
      <c r="AO62" s="30"/>
      <c r="AP62" s="30"/>
      <c r="AQ62" s="30"/>
      <c r="AU62" s="10"/>
      <c r="AV62" s="10"/>
      <c r="AW62" s="10"/>
      <c r="AX62" s="10"/>
      <c r="AY62" s="10"/>
      <c r="AZ62" s="10"/>
      <c r="BA62" s="10"/>
      <c r="BB62" s="10"/>
    </row>
    <row r="63" spans="22:54" s="1" customFormat="1" x14ac:dyDescent="0.25">
      <c r="AE63" s="30"/>
      <c r="AF63" s="30"/>
      <c r="AG63" s="30"/>
      <c r="AH63" s="30"/>
      <c r="AI63" s="30"/>
      <c r="AM63" s="30"/>
      <c r="AN63" s="30"/>
      <c r="AO63" s="30"/>
      <c r="AP63" s="30"/>
      <c r="AQ63" s="30"/>
      <c r="AU63" s="10"/>
      <c r="AV63" s="10"/>
      <c r="AW63" s="10"/>
      <c r="AX63" s="10"/>
      <c r="AY63" s="10"/>
      <c r="AZ63" s="10"/>
      <c r="BA63" s="10"/>
      <c r="BB63" s="10"/>
    </row>
    <row r="64" spans="22:54" s="1" customFormat="1" x14ac:dyDescent="0.25">
      <c r="AE64" s="30"/>
      <c r="AF64" s="30"/>
      <c r="AG64" s="30"/>
      <c r="AH64" s="30"/>
      <c r="AI64" s="30"/>
      <c r="AM64" s="30"/>
      <c r="AN64" s="30"/>
      <c r="AO64" s="30"/>
      <c r="AP64" s="30"/>
      <c r="AQ64" s="30"/>
      <c r="AU64" s="10"/>
      <c r="AV64" s="10"/>
      <c r="AW64" s="10"/>
      <c r="AX64" s="10"/>
      <c r="AY64" s="10"/>
      <c r="AZ64" s="10"/>
      <c r="BA64" s="10"/>
      <c r="BB64" s="10"/>
    </row>
    <row r="65" spans="1:54" s="1" customFormat="1" x14ac:dyDescent="0.25">
      <c r="A65" s="1" t="s">
        <v>128</v>
      </c>
      <c r="W65" s="1" t="str">
        <f>A65</f>
        <v>Haemophilus parahaemolyticus</v>
      </c>
      <c r="AD65" s="1" t="str">
        <f>A65</f>
        <v>Haemophilus parahaemolyticus</v>
      </c>
      <c r="AE65" s="30"/>
      <c r="AF65" s="30"/>
      <c r="AG65" s="30"/>
      <c r="AH65" s="30"/>
      <c r="AI65" s="30"/>
      <c r="AM65" s="30" t="str">
        <f>A65</f>
        <v>Haemophilus parahaemolyticus</v>
      </c>
      <c r="AN65" s="30"/>
      <c r="AO65" s="30"/>
      <c r="AP65" s="30"/>
      <c r="AQ65" s="30"/>
    </row>
    <row r="66" spans="1:54" s="1" customFormat="1" ht="18.75" x14ac:dyDescent="0.25">
      <c r="B66" s="1" t="s">
        <v>0</v>
      </c>
      <c r="C66" s="1">
        <v>1.5625E-2</v>
      </c>
      <c r="D66" s="1">
        <v>3.125E-2</v>
      </c>
      <c r="E66" s="1">
        <v>6.25E-2</v>
      </c>
      <c r="F66" s="1">
        <v>0.125</v>
      </c>
      <c r="G66" s="1">
        <v>0.25</v>
      </c>
      <c r="H66" s="1">
        <v>0.5</v>
      </c>
      <c r="I66" s="1">
        <v>1</v>
      </c>
      <c r="J66" s="1">
        <v>2</v>
      </c>
      <c r="K66" s="1">
        <v>4</v>
      </c>
      <c r="L66" s="1">
        <v>8</v>
      </c>
      <c r="M66" s="1">
        <v>16</v>
      </c>
      <c r="N66" s="1">
        <v>32</v>
      </c>
      <c r="O66" s="1">
        <v>64</v>
      </c>
      <c r="P66" s="1">
        <v>128</v>
      </c>
      <c r="Q66" s="1">
        <v>256</v>
      </c>
      <c r="R66" s="1">
        <v>512</v>
      </c>
      <c r="S66" s="1" t="s">
        <v>1</v>
      </c>
      <c r="V66" s="1" t="s">
        <v>0</v>
      </c>
      <c r="W66" s="1" t="str">
        <f>B67</f>
        <v>Ampicillin</v>
      </c>
      <c r="X66" s="1" t="str">
        <f>B68</f>
        <v>Ampicillin/ Sulbactam</v>
      </c>
      <c r="Y66" s="1" t="str">
        <f>B69</f>
        <v>Cefotaxim</v>
      </c>
      <c r="Z66" s="1" t="str">
        <f>B70</f>
        <v>Cefuroxim</v>
      </c>
      <c r="AA66" s="1" t="str">
        <f>B71</f>
        <v>Ciprofloxacin</v>
      </c>
      <c r="AE66" s="30" t="str">
        <f>W66</f>
        <v>Ampicillin</v>
      </c>
      <c r="AF66" s="30" t="str">
        <f>X66</f>
        <v>Ampicillin/ Sulbactam</v>
      </c>
      <c r="AG66" s="30" t="str">
        <f>Y66</f>
        <v>Cefotaxim</v>
      </c>
      <c r="AH66" s="30" t="str">
        <f>Z66</f>
        <v>Cefuroxim</v>
      </c>
      <c r="AI66" s="30" t="str">
        <f>AA66</f>
        <v>Ciprofloxacin</v>
      </c>
      <c r="AL66" s="1" t="s">
        <v>0</v>
      </c>
      <c r="AM66" s="30" t="str">
        <f>W66</f>
        <v>Ampicillin</v>
      </c>
      <c r="AN66" s="30" t="str">
        <f>X66</f>
        <v>Ampicillin/ Sulbactam</v>
      </c>
      <c r="AO66" s="30" t="str">
        <f>Y66</f>
        <v>Cefotaxim</v>
      </c>
      <c r="AP66" s="30" t="str">
        <f>Z66</f>
        <v>Cefuroxim</v>
      </c>
      <c r="AQ66" s="30" t="str">
        <f>AA66</f>
        <v>Ciprofloxacin</v>
      </c>
      <c r="AU66" s="11"/>
      <c r="AV66" s="12" t="s">
        <v>48</v>
      </c>
      <c r="AW66" s="12" t="s">
        <v>53</v>
      </c>
      <c r="AX66" s="12" t="s">
        <v>57</v>
      </c>
      <c r="AY66" s="12" t="s">
        <v>71</v>
      </c>
      <c r="AZ66" s="12" t="s">
        <v>67</v>
      </c>
      <c r="BA66" s="10"/>
      <c r="BB66" s="10"/>
    </row>
    <row r="67" spans="1:54" s="1" customFormat="1" ht="18.75" x14ac:dyDescent="0.25">
      <c r="B67" s="1" t="s">
        <v>2</v>
      </c>
      <c r="C67" s="2">
        <v>0</v>
      </c>
      <c r="D67" s="2">
        <v>2</v>
      </c>
      <c r="E67" s="2">
        <v>1</v>
      </c>
      <c r="F67" s="2">
        <v>11</v>
      </c>
      <c r="G67" s="2">
        <v>17</v>
      </c>
      <c r="H67" s="2">
        <v>3</v>
      </c>
      <c r="I67" s="2">
        <v>2</v>
      </c>
      <c r="J67" s="3">
        <v>0</v>
      </c>
      <c r="K67" s="3">
        <v>0</v>
      </c>
      <c r="L67" s="3">
        <v>0</v>
      </c>
      <c r="M67" s="3">
        <v>0</v>
      </c>
      <c r="N67" s="3">
        <v>0</v>
      </c>
      <c r="O67" s="3">
        <v>0</v>
      </c>
      <c r="P67" s="3">
        <v>0</v>
      </c>
      <c r="Q67" s="3">
        <v>0</v>
      </c>
      <c r="R67" s="3">
        <v>0</v>
      </c>
      <c r="S67" s="1">
        <v>36</v>
      </c>
      <c r="V67" s="1">
        <v>1.5625E-2</v>
      </c>
      <c r="W67" s="2">
        <f>C67</f>
        <v>0</v>
      </c>
      <c r="X67" s="2">
        <f>C68</f>
        <v>0</v>
      </c>
      <c r="Y67" s="2">
        <f>C69</f>
        <v>0</v>
      </c>
      <c r="Z67" s="2">
        <f>C70</f>
        <v>0</v>
      </c>
      <c r="AA67" s="2">
        <f>C71</f>
        <v>0</v>
      </c>
      <c r="AD67" s="1">
        <v>1.4999999999999999E-2</v>
      </c>
      <c r="AE67" s="31">
        <f>PRODUCT(W67*100*1/W83)</f>
        <v>0</v>
      </c>
      <c r="AF67" s="31">
        <f>PRODUCT(X67*100*1/X83)</f>
        <v>0</v>
      </c>
      <c r="AG67" s="31">
        <f>PRODUCT(Y67*100*1/Y83)</f>
        <v>0</v>
      </c>
      <c r="AH67" s="31">
        <f>PRODUCT(Z67*100*1/Z83)</f>
        <v>0</v>
      </c>
      <c r="AI67" s="31">
        <f>PRODUCT(AA67*100*1/AA83)</f>
        <v>0</v>
      </c>
      <c r="AL67" s="1">
        <v>1.4999999999999999E-2</v>
      </c>
      <c r="AM67" s="31">
        <f>AE67</f>
        <v>0</v>
      </c>
      <c r="AN67" s="31">
        <f>AF67</f>
        <v>0</v>
      </c>
      <c r="AO67" s="31">
        <f>AG67</f>
        <v>0</v>
      </c>
      <c r="AP67" s="31">
        <f>AH67</f>
        <v>0</v>
      </c>
      <c r="AQ67" s="31">
        <f>AI67</f>
        <v>0</v>
      </c>
      <c r="AR67" s="5"/>
      <c r="AU67" s="12" t="s">
        <v>49</v>
      </c>
      <c r="AV67" s="16">
        <f>S67</f>
        <v>36</v>
      </c>
      <c r="AW67" s="16">
        <f>S68</f>
        <v>36</v>
      </c>
      <c r="AX67" s="16">
        <f>S69</f>
        <v>36</v>
      </c>
      <c r="AY67" s="16">
        <f>S70</f>
        <v>36</v>
      </c>
      <c r="AZ67" s="16">
        <f>S71</f>
        <v>36</v>
      </c>
      <c r="BA67" s="10"/>
      <c r="BB67" s="10"/>
    </row>
    <row r="68" spans="1:54" s="1" customFormat="1" ht="18.75" x14ac:dyDescent="0.25">
      <c r="B68" s="1" t="s">
        <v>3</v>
      </c>
      <c r="C68" s="2">
        <v>0</v>
      </c>
      <c r="D68" s="2">
        <v>2</v>
      </c>
      <c r="E68" s="2">
        <v>1</v>
      </c>
      <c r="F68" s="2">
        <v>13</v>
      </c>
      <c r="G68" s="2">
        <v>15</v>
      </c>
      <c r="H68" s="2">
        <v>3</v>
      </c>
      <c r="I68" s="2">
        <v>2</v>
      </c>
      <c r="J68" s="3">
        <v>0</v>
      </c>
      <c r="K68" s="3">
        <v>0</v>
      </c>
      <c r="L68" s="3">
        <v>0</v>
      </c>
      <c r="M68" s="3">
        <v>0</v>
      </c>
      <c r="N68" s="3">
        <v>0</v>
      </c>
      <c r="O68" s="3">
        <v>0</v>
      </c>
      <c r="P68" s="3">
        <v>0</v>
      </c>
      <c r="Q68" s="3">
        <v>0</v>
      </c>
      <c r="R68" s="3">
        <v>0</v>
      </c>
      <c r="S68" s="1">
        <v>36</v>
      </c>
      <c r="V68" s="1">
        <v>3.125E-2</v>
      </c>
      <c r="W68" s="2">
        <f>D67</f>
        <v>2</v>
      </c>
      <c r="X68" s="2">
        <f>D68</f>
        <v>2</v>
      </c>
      <c r="Y68" s="2">
        <f>D69</f>
        <v>34</v>
      </c>
      <c r="Z68" s="2">
        <f>D70</f>
        <v>4</v>
      </c>
      <c r="AA68" s="2">
        <f>D71</f>
        <v>17</v>
      </c>
      <c r="AD68" s="1">
        <v>3.1E-2</v>
      </c>
      <c r="AE68" s="31">
        <f>PRODUCT(W68*100*1/W83)</f>
        <v>5.5555555555555554</v>
      </c>
      <c r="AF68" s="31">
        <f>PRODUCT(X68*100*1/X83)</f>
        <v>5.5555555555555554</v>
      </c>
      <c r="AG68" s="31">
        <f>PRODUCT(Y68*100*1/Y83)</f>
        <v>94.444444444444443</v>
      </c>
      <c r="AH68" s="31">
        <f>PRODUCT(Z68*100*1/Z83)</f>
        <v>11.111111111111111</v>
      </c>
      <c r="AI68" s="31">
        <f>PRODUCT(AA68*100*1/AA83)</f>
        <v>47.222222222222221</v>
      </c>
      <c r="AL68" s="1">
        <v>3.1E-2</v>
      </c>
      <c r="AM68" s="31">
        <f>AE67+AE68</f>
        <v>5.5555555555555554</v>
      </c>
      <c r="AN68" s="31">
        <f>AF67+AF68</f>
        <v>5.5555555555555554</v>
      </c>
      <c r="AO68" s="31">
        <f>AG67+AG68</f>
        <v>94.444444444444443</v>
      </c>
      <c r="AP68" s="31">
        <f>AH67+AH68</f>
        <v>11.111111111111111</v>
      </c>
      <c r="AQ68" s="31">
        <f>AI67+AI68</f>
        <v>47.222222222222221</v>
      </c>
      <c r="AR68" s="5"/>
      <c r="AU68" s="12" t="s">
        <v>50</v>
      </c>
      <c r="AV68" s="13">
        <f>AM73</f>
        <v>100</v>
      </c>
      <c r="AW68" s="13">
        <f>AN73</f>
        <v>100</v>
      </c>
      <c r="AX68" s="13">
        <f>AO70</f>
        <v>97.222222222222214</v>
      </c>
      <c r="AY68" s="13">
        <f>AP73</f>
        <v>97.222222222222214</v>
      </c>
      <c r="AZ68" s="13">
        <f>AQ69</f>
        <v>80.555555555555557</v>
      </c>
      <c r="BA68" s="10"/>
      <c r="BB68" s="10"/>
    </row>
    <row r="69" spans="1:54" s="1" customFormat="1" ht="18.75" x14ac:dyDescent="0.25">
      <c r="B69" s="1" t="s">
        <v>7</v>
      </c>
      <c r="C69" s="2">
        <v>0</v>
      </c>
      <c r="D69" s="2">
        <v>34</v>
      </c>
      <c r="E69" s="2">
        <v>1</v>
      </c>
      <c r="F69" s="2">
        <v>0</v>
      </c>
      <c r="G69" s="3">
        <v>1</v>
      </c>
      <c r="H69" s="3">
        <v>0</v>
      </c>
      <c r="I69" s="3">
        <v>0</v>
      </c>
      <c r="J69" s="3">
        <v>0</v>
      </c>
      <c r="K69" s="3">
        <v>0</v>
      </c>
      <c r="L69" s="3">
        <v>0</v>
      </c>
      <c r="M69" s="3">
        <v>0</v>
      </c>
      <c r="N69" s="3">
        <v>0</v>
      </c>
      <c r="O69" s="3">
        <v>0</v>
      </c>
      <c r="P69" s="3">
        <v>0</v>
      </c>
      <c r="Q69" s="3">
        <v>0</v>
      </c>
      <c r="R69" s="3">
        <v>0</v>
      </c>
      <c r="S69" s="1">
        <v>36</v>
      </c>
      <c r="V69" s="1">
        <v>6.25E-2</v>
      </c>
      <c r="W69" s="2">
        <f>E67</f>
        <v>1</v>
      </c>
      <c r="X69" s="2">
        <f>E68</f>
        <v>1</v>
      </c>
      <c r="Y69" s="2">
        <f>E69</f>
        <v>1</v>
      </c>
      <c r="Z69" s="2">
        <f>E70</f>
        <v>4</v>
      </c>
      <c r="AA69" s="2">
        <f>E71</f>
        <v>12</v>
      </c>
      <c r="AD69" s="1">
        <v>6.2E-2</v>
      </c>
      <c r="AE69" s="31">
        <f>PRODUCT(W69*100*1/W83)</f>
        <v>2.7777777777777777</v>
      </c>
      <c r="AF69" s="31">
        <f>PRODUCT(X69*100*1/X83)</f>
        <v>2.7777777777777777</v>
      </c>
      <c r="AG69" s="31">
        <f>PRODUCT(Y69*100*1/Y83)</f>
        <v>2.7777777777777777</v>
      </c>
      <c r="AH69" s="31">
        <f>PRODUCT(Z69*100*1/Z83)</f>
        <v>11.111111111111111</v>
      </c>
      <c r="AI69" s="31">
        <f>PRODUCT(AA69*100*1/AA83)</f>
        <v>33.333333333333336</v>
      </c>
      <c r="AL69" s="1">
        <v>6.2E-2</v>
      </c>
      <c r="AM69" s="31">
        <f>AE67+AE68+AE69</f>
        <v>8.3333333333333321</v>
      </c>
      <c r="AN69" s="31">
        <f>AF67+AF68+AF69</f>
        <v>8.3333333333333321</v>
      </c>
      <c r="AO69" s="31">
        <f>AG67+AG68+AG69</f>
        <v>97.222222222222214</v>
      </c>
      <c r="AP69" s="31">
        <f>AH67+AH68+AH69</f>
        <v>22.222222222222221</v>
      </c>
      <c r="AQ69" s="31">
        <f>AI67+AI68+AI69</f>
        <v>80.555555555555557</v>
      </c>
      <c r="AR69" s="5"/>
      <c r="AU69" s="12" t="s">
        <v>51</v>
      </c>
      <c r="AV69" s="13"/>
      <c r="AW69" s="13"/>
      <c r="AX69" s="13"/>
      <c r="AY69" s="13">
        <f>AP74-AP73</f>
        <v>0</v>
      </c>
      <c r="AZ69" s="13"/>
      <c r="BA69" s="10"/>
      <c r="BB69" s="10"/>
    </row>
    <row r="70" spans="1:54" s="1" customFormat="1" ht="18.75" x14ac:dyDescent="0.25">
      <c r="B70" s="1" t="s">
        <v>9</v>
      </c>
      <c r="C70" s="2">
        <v>0</v>
      </c>
      <c r="D70" s="2">
        <v>4</v>
      </c>
      <c r="E70" s="2">
        <v>4</v>
      </c>
      <c r="F70" s="2">
        <v>9</v>
      </c>
      <c r="G70" s="2">
        <v>10</v>
      </c>
      <c r="H70" s="2">
        <v>3</v>
      </c>
      <c r="I70" s="2">
        <v>5</v>
      </c>
      <c r="J70" s="4">
        <v>0</v>
      </c>
      <c r="K70" s="3">
        <v>0</v>
      </c>
      <c r="L70" s="3">
        <v>0</v>
      </c>
      <c r="M70" s="3">
        <v>1</v>
      </c>
      <c r="N70" s="3">
        <v>0</v>
      </c>
      <c r="O70" s="3">
        <v>0</v>
      </c>
      <c r="P70" s="3">
        <v>0</v>
      </c>
      <c r="Q70" s="3">
        <v>0</v>
      </c>
      <c r="R70" s="3">
        <v>0</v>
      </c>
      <c r="S70" s="1">
        <v>36</v>
      </c>
      <c r="V70" s="1">
        <v>0.125</v>
      </c>
      <c r="W70" s="2">
        <f>F67</f>
        <v>11</v>
      </c>
      <c r="X70" s="2">
        <f>F68</f>
        <v>13</v>
      </c>
      <c r="Y70" s="2">
        <f>F69</f>
        <v>0</v>
      </c>
      <c r="Z70" s="2">
        <f>F70</f>
        <v>9</v>
      </c>
      <c r="AA70" s="3">
        <f>F71</f>
        <v>1</v>
      </c>
      <c r="AD70" s="1">
        <v>0.125</v>
      </c>
      <c r="AE70" s="31">
        <f>PRODUCT(W70*100*1/W83)</f>
        <v>30.555555555555557</v>
      </c>
      <c r="AF70" s="31">
        <f>PRODUCT(X70*100*1/X83)</f>
        <v>36.111111111111114</v>
      </c>
      <c r="AG70" s="31">
        <f>PRODUCT(Y70*100*1/Y83)</f>
        <v>0</v>
      </c>
      <c r="AH70" s="31">
        <f>PRODUCT(Z70*100*1/Z83)</f>
        <v>25</v>
      </c>
      <c r="AI70" s="33">
        <f>PRODUCT(AA70*100*1/AA83)</f>
        <v>2.7777777777777777</v>
      </c>
      <c r="AL70" s="1">
        <v>0.125</v>
      </c>
      <c r="AM70" s="31">
        <f>AE67+AE68+AE69+AE70</f>
        <v>38.888888888888886</v>
      </c>
      <c r="AN70" s="31">
        <f>AF67+AF68+AF69+AF70</f>
        <v>44.444444444444443</v>
      </c>
      <c r="AO70" s="31">
        <f>AG67+AG68+AG69+AG70</f>
        <v>97.222222222222214</v>
      </c>
      <c r="AP70" s="31">
        <f>AH67+AH68+AH69+AH70</f>
        <v>47.222222222222221</v>
      </c>
      <c r="AQ70" s="33">
        <f>AI67+AI68+AI69+AI70</f>
        <v>83.333333333333329</v>
      </c>
      <c r="AR70" s="5"/>
      <c r="AU70" s="12" t="s">
        <v>52</v>
      </c>
      <c r="AV70" s="13">
        <f>AM82-AM73</f>
        <v>0</v>
      </c>
      <c r="AW70" s="13">
        <f>AN82-AN73</f>
        <v>0</v>
      </c>
      <c r="AX70" s="13">
        <f>AO82-AO70</f>
        <v>2.7777777777777715</v>
      </c>
      <c r="AY70" s="13">
        <f>AP82-AP74</f>
        <v>2.7777777777777715</v>
      </c>
      <c r="AZ70" s="13">
        <f>AQ82-AQ69</f>
        <v>19.444444444444429</v>
      </c>
      <c r="BA70" s="10"/>
      <c r="BB70" s="10"/>
    </row>
    <row r="71" spans="1:54" s="1" customFormat="1" x14ac:dyDescent="0.25">
      <c r="B71" s="1" t="s">
        <v>18</v>
      </c>
      <c r="C71" s="2">
        <v>0</v>
      </c>
      <c r="D71" s="2">
        <v>17</v>
      </c>
      <c r="E71" s="2">
        <v>12</v>
      </c>
      <c r="F71" s="3">
        <v>1</v>
      </c>
      <c r="G71" s="3">
        <v>0</v>
      </c>
      <c r="H71" s="3">
        <v>3</v>
      </c>
      <c r="I71" s="3">
        <v>1</v>
      </c>
      <c r="J71" s="3">
        <v>0</v>
      </c>
      <c r="K71" s="3">
        <v>2</v>
      </c>
      <c r="L71" s="3">
        <v>0</v>
      </c>
      <c r="M71" s="3">
        <v>0</v>
      </c>
      <c r="N71" s="3">
        <v>0</v>
      </c>
      <c r="O71" s="3">
        <v>0</v>
      </c>
      <c r="P71" s="3">
        <v>0</v>
      </c>
      <c r="Q71" s="3">
        <v>0</v>
      </c>
      <c r="R71" s="3">
        <v>0</v>
      </c>
      <c r="S71" s="1">
        <v>36</v>
      </c>
      <c r="V71" s="1">
        <v>0.25</v>
      </c>
      <c r="W71" s="2">
        <f>G67</f>
        <v>17</v>
      </c>
      <c r="X71" s="2">
        <f>G68</f>
        <v>15</v>
      </c>
      <c r="Y71" s="3">
        <f>G69</f>
        <v>1</v>
      </c>
      <c r="Z71" s="2">
        <f>G70</f>
        <v>10</v>
      </c>
      <c r="AA71" s="3">
        <f>G71</f>
        <v>0</v>
      </c>
      <c r="AD71" s="1">
        <v>0.25</v>
      </c>
      <c r="AE71" s="31">
        <f>PRODUCT(W71*100*1/W83)</f>
        <v>47.222222222222221</v>
      </c>
      <c r="AF71" s="31">
        <f>PRODUCT(X71*100*1/X83)</f>
        <v>41.666666666666664</v>
      </c>
      <c r="AG71" s="33">
        <f>PRODUCT(Y71*100*1/Y83)</f>
        <v>2.7777777777777777</v>
      </c>
      <c r="AH71" s="31">
        <f>PRODUCT(Z71*100*1/Z83)</f>
        <v>27.777777777777779</v>
      </c>
      <c r="AI71" s="33">
        <f>PRODUCT(AA71*100*1/AA83)</f>
        <v>0</v>
      </c>
      <c r="AL71" s="1">
        <v>0.25</v>
      </c>
      <c r="AM71" s="31">
        <f>AE67+AE68+AE69+AE70+AE71</f>
        <v>86.111111111111114</v>
      </c>
      <c r="AN71" s="31">
        <f>AF67+AF68+AF69+AF70+AF71</f>
        <v>86.111111111111114</v>
      </c>
      <c r="AO71" s="33">
        <f>AG67+AG68+AG69+AG70+AG71</f>
        <v>99.999999999999986</v>
      </c>
      <c r="AP71" s="31">
        <f>AH67+AH68+AH69+AH70+AH71</f>
        <v>75</v>
      </c>
      <c r="AQ71" s="33">
        <f>AI67+AI68+AI69+AI70+AI71</f>
        <v>83.333333333333329</v>
      </c>
      <c r="AR71" s="5"/>
      <c r="AT71" s="1" t="str">
        <f>A65</f>
        <v>Haemophilus parahaemolyticus</v>
      </c>
      <c r="AU71" s="10"/>
      <c r="AV71" s="10"/>
      <c r="AW71" s="10"/>
      <c r="AX71" s="10"/>
      <c r="AY71" s="10"/>
      <c r="AZ71" s="10"/>
      <c r="BA71" s="10"/>
      <c r="BB71" s="10"/>
    </row>
    <row r="72" spans="1:54" s="1" customFormat="1" x14ac:dyDescent="0.25">
      <c r="V72" s="1">
        <v>0.5</v>
      </c>
      <c r="W72" s="2">
        <f>H67</f>
        <v>3</v>
      </c>
      <c r="X72" s="2">
        <f>H68</f>
        <v>3</v>
      </c>
      <c r="Y72" s="3">
        <f>H69</f>
        <v>0</v>
      </c>
      <c r="Z72" s="2">
        <f>H70</f>
        <v>3</v>
      </c>
      <c r="AA72" s="3">
        <f>H71</f>
        <v>3</v>
      </c>
      <c r="AD72" s="1">
        <v>0.5</v>
      </c>
      <c r="AE72" s="31">
        <f>PRODUCT(W72*100*1/W83)</f>
        <v>8.3333333333333339</v>
      </c>
      <c r="AF72" s="31">
        <f>PRODUCT(X72*100*1/X83)</f>
        <v>8.3333333333333339</v>
      </c>
      <c r="AG72" s="33">
        <f>PRODUCT(Y72*100*1/Y83)</f>
        <v>0</v>
      </c>
      <c r="AH72" s="31">
        <f>PRODUCT(Z72*100*1/Z83)</f>
        <v>8.3333333333333339</v>
      </c>
      <c r="AI72" s="33">
        <f>PRODUCT(AA72*100*1/AA83)</f>
        <v>8.3333333333333339</v>
      </c>
      <c r="AL72" s="1">
        <v>0.5</v>
      </c>
      <c r="AM72" s="31">
        <f>AE67+AE68+AE69+AE70+AE71+AE72</f>
        <v>94.444444444444443</v>
      </c>
      <c r="AN72" s="31">
        <f>AF67+AF68+AF69+AF70+AF71+AF72</f>
        <v>94.444444444444443</v>
      </c>
      <c r="AO72" s="33">
        <f>AG67+AG68+AG69+AG70+AG71+AG72</f>
        <v>99.999999999999986</v>
      </c>
      <c r="AP72" s="31">
        <f>AH67+AH68+AH69+AH70+AH71+AH72</f>
        <v>83.333333333333329</v>
      </c>
      <c r="AQ72" s="33">
        <f>AI67+AI68+AI69+AI70+AI71+AI72</f>
        <v>91.666666666666657</v>
      </c>
      <c r="AR72" s="5"/>
      <c r="AT72" s="10"/>
      <c r="AU72" s="10"/>
      <c r="AW72" s="10"/>
      <c r="AX72" s="10"/>
      <c r="AY72" s="10"/>
      <c r="AZ72" s="10"/>
      <c r="BA72" s="10"/>
      <c r="BB72" s="10"/>
    </row>
    <row r="73" spans="1:54" s="1" customFormat="1" x14ac:dyDescent="0.25">
      <c r="V73" s="1">
        <v>1</v>
      </c>
      <c r="W73" s="2">
        <f>I67</f>
        <v>2</v>
      </c>
      <c r="X73" s="2">
        <f>I68</f>
        <v>2</v>
      </c>
      <c r="Y73" s="3">
        <f>I69</f>
        <v>0</v>
      </c>
      <c r="Z73" s="2">
        <f>I70</f>
        <v>5</v>
      </c>
      <c r="AA73" s="3">
        <f>I71</f>
        <v>1</v>
      </c>
      <c r="AD73" s="1">
        <v>1</v>
      </c>
      <c r="AE73" s="31">
        <f>PRODUCT(W73*100*1/W83)</f>
        <v>5.5555555555555554</v>
      </c>
      <c r="AF73" s="31">
        <f>PRODUCT(X73*100*1/X83)</f>
        <v>5.5555555555555554</v>
      </c>
      <c r="AG73" s="33">
        <f>PRODUCT(Y73*100*1/Y83)</f>
        <v>0</v>
      </c>
      <c r="AH73" s="31">
        <f>PRODUCT(Z73*100*1/Z83)</f>
        <v>13.888888888888889</v>
      </c>
      <c r="AI73" s="33">
        <f>PRODUCT(AA73*100*1/AA83)</f>
        <v>2.7777777777777777</v>
      </c>
      <c r="AL73" s="1">
        <v>1</v>
      </c>
      <c r="AM73" s="31">
        <f>AE67+AE68+AE69+AE70+AE71+AE72+AE73</f>
        <v>100</v>
      </c>
      <c r="AN73" s="31">
        <f>AF67+AF68+AF69+AF70+AF71+AF72+AF73</f>
        <v>100</v>
      </c>
      <c r="AO73" s="33">
        <f>AG67+AG68+AG69+AG70+AG71+AG72+AG73</f>
        <v>99.999999999999986</v>
      </c>
      <c r="AP73" s="31">
        <f>AH67+AH68+AH69+AH70+AH71+AH72+AH73</f>
        <v>97.222222222222214</v>
      </c>
      <c r="AQ73" s="33">
        <f>AI67+AI68+AI69+AI70+AI71+AI72+AI73</f>
        <v>94.444444444444429</v>
      </c>
      <c r="AR73" s="5"/>
      <c r="AU73" s="10"/>
      <c r="AV73" s="10"/>
      <c r="AW73" s="10"/>
      <c r="AX73" s="10"/>
      <c r="AY73" s="10"/>
      <c r="AZ73" s="10"/>
      <c r="BA73" s="10"/>
      <c r="BB73" s="10"/>
    </row>
    <row r="74" spans="1:54" s="1" customFormat="1" x14ac:dyDescent="0.25">
      <c r="V74" s="1">
        <v>2</v>
      </c>
      <c r="W74" s="3">
        <f>J67</f>
        <v>0</v>
      </c>
      <c r="X74" s="3">
        <f>J68</f>
        <v>0</v>
      </c>
      <c r="Y74" s="3">
        <f>J69</f>
        <v>0</v>
      </c>
      <c r="Z74" s="4">
        <f>J70</f>
        <v>0</v>
      </c>
      <c r="AA74" s="3">
        <f>J71</f>
        <v>0</v>
      </c>
      <c r="AD74" s="1">
        <v>2</v>
      </c>
      <c r="AE74" s="33">
        <f>PRODUCT(W74*100*1/W83)</f>
        <v>0</v>
      </c>
      <c r="AF74" s="33">
        <f>PRODUCT(X74*100*1/X83)</f>
        <v>0</v>
      </c>
      <c r="AG74" s="33">
        <f>PRODUCT(Y74*100*1/Y83)</f>
        <v>0</v>
      </c>
      <c r="AH74" s="32">
        <f>PRODUCT(Z74*100*1/Z83)</f>
        <v>0</v>
      </c>
      <c r="AI74" s="33">
        <f>PRODUCT(AA74*100*1/AA83)</f>
        <v>0</v>
      </c>
      <c r="AL74" s="1">
        <v>2</v>
      </c>
      <c r="AM74" s="33">
        <f>AE67+AE68+AE69+AE70+AE71+AE72+AE73+AE74</f>
        <v>100</v>
      </c>
      <c r="AN74" s="33">
        <f>AF67+AF68+AF69+AF70+AF71+AF72+AF73+AF74</f>
        <v>100</v>
      </c>
      <c r="AO74" s="33">
        <f>AG67+AG68+AG69+AG70+AG71+AG72+AG73+AG74</f>
        <v>99.999999999999986</v>
      </c>
      <c r="AP74" s="32">
        <f>AH67+AH68+AH69+AH70+AH71+AH72+AH73+AH74</f>
        <v>97.222222222222214</v>
      </c>
      <c r="AQ74" s="33">
        <f>AI67+AI68+AI69+AI70+AI71+AI72+AI73+AI74</f>
        <v>94.444444444444429</v>
      </c>
      <c r="AR74" s="34"/>
      <c r="AU74" s="10"/>
      <c r="AV74" s="10"/>
      <c r="AW74" s="10"/>
      <c r="AX74" s="10"/>
      <c r="AY74" s="10"/>
      <c r="AZ74" s="10"/>
      <c r="BA74" s="10"/>
      <c r="BB74" s="10"/>
    </row>
    <row r="75" spans="1:54" s="1" customFormat="1" x14ac:dyDescent="0.25">
      <c r="V75" s="1">
        <v>4</v>
      </c>
      <c r="W75" s="3">
        <f>K67</f>
        <v>0</v>
      </c>
      <c r="X75" s="3">
        <f>K68</f>
        <v>0</v>
      </c>
      <c r="Y75" s="3">
        <f>K69</f>
        <v>0</v>
      </c>
      <c r="Z75" s="3">
        <f>K70</f>
        <v>0</v>
      </c>
      <c r="AA75" s="3">
        <f>K71</f>
        <v>2</v>
      </c>
      <c r="AD75" s="1">
        <v>4</v>
      </c>
      <c r="AE75" s="33">
        <f>PRODUCT(W75*100*1/W83)</f>
        <v>0</v>
      </c>
      <c r="AF75" s="33">
        <f>PRODUCT(X75*100*1/X83)</f>
        <v>0</v>
      </c>
      <c r="AG75" s="33">
        <f>PRODUCT(Y75*100*1/Y83)</f>
        <v>0</v>
      </c>
      <c r="AH75" s="33">
        <f>PRODUCT(Z75*100*1/Z83)</f>
        <v>0</v>
      </c>
      <c r="AI75" s="33">
        <f>PRODUCT(AA75*100*1/AA83)</f>
        <v>5.5555555555555554</v>
      </c>
      <c r="AL75" s="1">
        <v>4</v>
      </c>
      <c r="AM75" s="33">
        <f>AE67+AE68+AE69+AE70+AE71+AE72+AE73+AE74+AE75</f>
        <v>100</v>
      </c>
      <c r="AN75" s="33">
        <f>AF67+AF68+AF69+AF70+AF71+AF72+AF73+AF74+AF75</f>
        <v>100</v>
      </c>
      <c r="AO75" s="33">
        <f>AG67+AG68+AG69+AG70+AG71+AG72+AG73+AG74+AG75</f>
        <v>99.999999999999986</v>
      </c>
      <c r="AP75" s="33">
        <f>AH67+AH68+AH69+AH70+AH71+AH72+AH73+AH74+AH75</f>
        <v>97.222222222222214</v>
      </c>
      <c r="AQ75" s="33">
        <f>AI67+AI68+AI69+AI70+AI71+AI72+AI73+AI74+AI75</f>
        <v>99.999999999999986</v>
      </c>
      <c r="AR75" s="7"/>
      <c r="AU75" s="10"/>
      <c r="AV75" s="10"/>
      <c r="AW75" s="10"/>
      <c r="AX75" s="10"/>
      <c r="AY75" s="10"/>
      <c r="AZ75" s="10"/>
      <c r="BA75" s="10"/>
      <c r="BB75" s="10"/>
    </row>
    <row r="76" spans="1:54" s="1" customFormat="1" x14ac:dyDescent="0.25">
      <c r="V76" s="1">
        <v>8</v>
      </c>
      <c r="W76" s="3">
        <f>L67</f>
        <v>0</v>
      </c>
      <c r="X76" s="3">
        <f>L68</f>
        <v>0</v>
      </c>
      <c r="Y76" s="3">
        <f>L69</f>
        <v>0</v>
      </c>
      <c r="Z76" s="3">
        <f>L70</f>
        <v>0</v>
      </c>
      <c r="AA76" s="3">
        <f>L71</f>
        <v>0</v>
      </c>
      <c r="AD76" s="1">
        <v>8</v>
      </c>
      <c r="AE76" s="33">
        <f>PRODUCT(W76*100*1/W83)</f>
        <v>0</v>
      </c>
      <c r="AF76" s="33">
        <f>PRODUCT(X76*100*1/X83)</f>
        <v>0</v>
      </c>
      <c r="AG76" s="33">
        <f>PRODUCT(Y76*100*1/Y83)</f>
        <v>0</v>
      </c>
      <c r="AH76" s="33">
        <f>PRODUCT(Z76*100*1/Z83)</f>
        <v>0</v>
      </c>
      <c r="AI76" s="33">
        <f>PRODUCT(AA76*100*1/AA83)</f>
        <v>0</v>
      </c>
      <c r="AL76" s="1">
        <v>8</v>
      </c>
      <c r="AM76" s="33">
        <f>AE67+AE68+AE69+AE70+AE71+AE72+AE73+AE74+AE75+AE76</f>
        <v>100</v>
      </c>
      <c r="AN76" s="33">
        <f>AF67+AF68+AF69+AF70+AF71+AF72+AF73+AF74+AF75+AF76</f>
        <v>100</v>
      </c>
      <c r="AO76" s="33">
        <f>AG67+AG68+AG69+AG70+AG71+AG72+AG73+AG74+AG75+AG76</f>
        <v>99.999999999999986</v>
      </c>
      <c r="AP76" s="33">
        <f>AH67+AH68+AH69+AH70+AH71+AH72+AH73+AH74+AH75+AH76</f>
        <v>97.222222222222214</v>
      </c>
      <c r="AQ76" s="33">
        <f>AI67+AI68+AI69+AI70+AI71+AI72+AI73+AI74+AI75+AI76</f>
        <v>99.999999999999986</v>
      </c>
      <c r="AR76" s="7"/>
      <c r="AU76" s="10"/>
      <c r="AV76" s="10"/>
      <c r="AW76" s="10"/>
      <c r="AX76" s="10"/>
      <c r="AY76" s="10"/>
      <c r="AZ76" s="10"/>
      <c r="BA76" s="10"/>
      <c r="BB76" s="10"/>
    </row>
    <row r="77" spans="1:54" s="1" customFormat="1" x14ac:dyDescent="0.25">
      <c r="V77" s="1">
        <v>16</v>
      </c>
      <c r="W77" s="3">
        <f>M67</f>
        <v>0</v>
      </c>
      <c r="X77" s="3">
        <f>M68</f>
        <v>0</v>
      </c>
      <c r="Y77" s="3">
        <f>M69</f>
        <v>0</v>
      </c>
      <c r="Z77" s="3">
        <f>M70</f>
        <v>1</v>
      </c>
      <c r="AA77" s="3">
        <f>M71</f>
        <v>0</v>
      </c>
      <c r="AD77" s="1">
        <v>16</v>
      </c>
      <c r="AE77" s="33">
        <f>PRODUCT(W77*100*1/W83)</f>
        <v>0</v>
      </c>
      <c r="AF77" s="33">
        <f>PRODUCT(X77*100*1/X83)</f>
        <v>0</v>
      </c>
      <c r="AG77" s="33">
        <f>PRODUCT(Y77*100*1/Y83)</f>
        <v>0</v>
      </c>
      <c r="AH77" s="33">
        <f>PRODUCT(Z77*100*1/Z83)</f>
        <v>2.7777777777777777</v>
      </c>
      <c r="AI77" s="33">
        <f>PRODUCT(AA77*100*1/AA83)</f>
        <v>0</v>
      </c>
      <c r="AL77" s="1">
        <v>16</v>
      </c>
      <c r="AM77" s="33">
        <f>AE67+AE68+AE69+AE70+AE71+AE72+AE73+AE74+AE75+AE76+AE77</f>
        <v>100</v>
      </c>
      <c r="AN77" s="33">
        <f>AF67+AF68+AF69+AF70+AF71+AF72+AF73+AF74+AF75+AF76+AF77</f>
        <v>100</v>
      </c>
      <c r="AO77" s="33">
        <f>AG67+AG68+AG69+AG70+AG71+AG72+AG73+AG74+AG75+AG76+AG77</f>
        <v>99.999999999999986</v>
      </c>
      <c r="AP77" s="33">
        <f>AH67+AH68+AH69+AH70+AH71+AH72+AH73+AH74+AH75+AH76+AH77</f>
        <v>99.999999999999986</v>
      </c>
      <c r="AQ77" s="33">
        <f>AI67+AI68+AI69+AI70+AI71+AI72+AI73+AI74+AI75+AI76+AI77</f>
        <v>99.999999999999986</v>
      </c>
      <c r="AR77" s="7"/>
      <c r="AU77" s="10"/>
      <c r="AV77" s="10"/>
      <c r="AW77" s="10"/>
      <c r="AX77" s="10"/>
      <c r="AY77" s="10"/>
      <c r="AZ77" s="10"/>
      <c r="BA77" s="10"/>
      <c r="BB77" s="10"/>
    </row>
    <row r="78" spans="1:54" s="1" customFormat="1" x14ac:dyDescent="0.25">
      <c r="V78" s="1">
        <v>32</v>
      </c>
      <c r="W78" s="3">
        <f>N67</f>
        <v>0</v>
      </c>
      <c r="X78" s="3">
        <f>N68</f>
        <v>0</v>
      </c>
      <c r="Y78" s="3">
        <f>N69</f>
        <v>0</v>
      </c>
      <c r="Z78" s="3">
        <f>N70</f>
        <v>0</v>
      </c>
      <c r="AA78" s="3">
        <f>N71</f>
        <v>0</v>
      </c>
      <c r="AD78" s="1">
        <v>32</v>
      </c>
      <c r="AE78" s="33">
        <f>PRODUCT(W78*100*1/W83)</f>
        <v>0</v>
      </c>
      <c r="AF78" s="33">
        <f>PRODUCT(X78*100*1/X83)</f>
        <v>0</v>
      </c>
      <c r="AG78" s="33">
        <f>PRODUCT(Y78*100*1/Y83)</f>
        <v>0</v>
      </c>
      <c r="AH78" s="33">
        <f>PRODUCT(Z78*100*1/Z83)</f>
        <v>0</v>
      </c>
      <c r="AI78" s="33">
        <f>PRODUCT(AA78*100*1/AA83)</f>
        <v>0</v>
      </c>
      <c r="AL78" s="1">
        <v>32</v>
      </c>
      <c r="AM78" s="33">
        <f>AE67+AE68+AE69+AE70+AE71+AE72+AE73+AE74+AE75+AE76+AE77+AE78</f>
        <v>100</v>
      </c>
      <c r="AN78" s="33">
        <f>AF67+AF68+AF69+AF70+AF71+AF72+AF73+AF74+AF75+AF76+AF77+AF78</f>
        <v>100</v>
      </c>
      <c r="AO78" s="33">
        <f>AG67+AG68+AG69+AG70+AG71+AG72+AG73+AG74+AG75+AG76+AG77+AG78</f>
        <v>99.999999999999986</v>
      </c>
      <c r="AP78" s="33">
        <f>AH67+AH68+AH69+AH70+AH71+AH72+AH73+AH74+AH75+AH76+AH77+AH78</f>
        <v>99.999999999999986</v>
      </c>
      <c r="AQ78" s="33">
        <f>AI67+AI68+AI69+AI70+AI71+AI72+AI73+AI74+AI75+AI76+AI77+AI78</f>
        <v>99.999999999999986</v>
      </c>
      <c r="AR78" s="7"/>
      <c r="AU78" s="10"/>
      <c r="AV78" s="10"/>
      <c r="AW78" s="10"/>
      <c r="AX78" s="10"/>
      <c r="AY78" s="10"/>
      <c r="AZ78" s="10"/>
      <c r="BA78" s="10"/>
      <c r="BB78" s="10"/>
    </row>
    <row r="79" spans="1:54" s="1" customFormat="1" x14ac:dyDescent="0.25">
      <c r="V79" s="1">
        <v>64</v>
      </c>
      <c r="W79" s="3">
        <f>O67</f>
        <v>0</v>
      </c>
      <c r="X79" s="3">
        <f>O68</f>
        <v>0</v>
      </c>
      <c r="Y79" s="3">
        <f>O69</f>
        <v>0</v>
      </c>
      <c r="Z79" s="3">
        <f>O70</f>
        <v>0</v>
      </c>
      <c r="AA79" s="3">
        <f>O71</f>
        <v>0</v>
      </c>
      <c r="AD79" s="1">
        <v>64</v>
      </c>
      <c r="AE79" s="33">
        <f>PRODUCT(W79*100*1/W83)</f>
        <v>0</v>
      </c>
      <c r="AF79" s="33">
        <f>PRODUCT(X79*100*1/X83)</f>
        <v>0</v>
      </c>
      <c r="AG79" s="33">
        <f>PRODUCT(Y79*100*1/Y83)</f>
        <v>0</v>
      </c>
      <c r="AH79" s="33">
        <f>PRODUCT(Z79*100*1/Z83)</f>
        <v>0</v>
      </c>
      <c r="AI79" s="33">
        <f>PRODUCT(AA79*100*1/AA83)</f>
        <v>0</v>
      </c>
      <c r="AL79" s="1">
        <v>64</v>
      </c>
      <c r="AM79" s="33">
        <f>AE67+AE68+AE69+AE70+AE71+AE72+AE73+AE74+AE75+AE76+AE77+AE78+AE79</f>
        <v>100</v>
      </c>
      <c r="AN79" s="33">
        <f>AF67+AF68+AF69+AF70+AF71+AF72+AF73+AF74+AF75+AF76+AF77+AF78+AF79</f>
        <v>100</v>
      </c>
      <c r="AO79" s="33">
        <f>AG67+AG68+AG69+AG70+AG71+AG72+AG73+AG74+AG75+AG76+AG77+AG78+AG79</f>
        <v>99.999999999999986</v>
      </c>
      <c r="AP79" s="33">
        <f>AH67+AH68+AH69+AH70+AH71+AH72+AH73+AH74+AH75+AH76+AH77+AH78+AH79</f>
        <v>99.999999999999986</v>
      </c>
      <c r="AQ79" s="33">
        <f>AI67+AI68+AI69+AI70+AI71+AI72+AI73+AI74+AI75+AI76+AI77+AI78+AI79</f>
        <v>99.999999999999986</v>
      </c>
      <c r="AR79" s="7"/>
      <c r="AU79" s="10"/>
      <c r="AV79" s="10"/>
      <c r="AW79" s="10"/>
      <c r="AX79" s="10"/>
      <c r="AY79" s="10"/>
      <c r="AZ79" s="10"/>
      <c r="BA79" s="10"/>
      <c r="BB79" s="10"/>
    </row>
    <row r="80" spans="1:54" s="1" customFormat="1" x14ac:dyDescent="0.25">
      <c r="V80" s="1">
        <v>128</v>
      </c>
      <c r="W80" s="3">
        <f>P67</f>
        <v>0</v>
      </c>
      <c r="X80" s="3">
        <f>P68</f>
        <v>0</v>
      </c>
      <c r="Y80" s="3">
        <f>P69</f>
        <v>0</v>
      </c>
      <c r="Z80" s="3">
        <f>P70</f>
        <v>0</v>
      </c>
      <c r="AA80" s="3">
        <f>P71</f>
        <v>0</v>
      </c>
      <c r="AD80" s="1">
        <v>128</v>
      </c>
      <c r="AE80" s="33">
        <f>PRODUCT(W80*100*1/W83)</f>
        <v>0</v>
      </c>
      <c r="AF80" s="33">
        <f>PRODUCT(X80*100*1/X83)</f>
        <v>0</v>
      </c>
      <c r="AG80" s="33">
        <f>PRODUCT(Y80*100*1/Y83)</f>
        <v>0</v>
      </c>
      <c r="AH80" s="33">
        <f>PRODUCT(Z80*100*1/Z83)</f>
        <v>0</v>
      </c>
      <c r="AI80" s="33">
        <f>PRODUCT(AA80*100*1/AA83)</f>
        <v>0</v>
      </c>
      <c r="AL80" s="1">
        <v>128</v>
      </c>
      <c r="AM80" s="33">
        <f>AE67+AE68+AE69+AE70+AE71+AE72+AE73+AE74+AE75+AE76+AE77+AE78+AE79+AE80</f>
        <v>100</v>
      </c>
      <c r="AN80" s="33">
        <f>AF67+AF68+AF69+AF70+AF71+AF72+AF73+AF74+AF75+AF76+AF77+AF78+AF79+AF80</f>
        <v>100</v>
      </c>
      <c r="AO80" s="33">
        <f>AG67+AG68+AG69+AG70+AG71+AG72+AG73+AG74+AG75+AG76+AG77+AG78+AG79+AG80</f>
        <v>99.999999999999986</v>
      </c>
      <c r="AP80" s="33">
        <f>AH67+AH68+AH69+AH70+AH71+AH72+AH73+AH74+AH75+AH76+AH77+AH78+AH79+AH80</f>
        <v>99.999999999999986</v>
      </c>
      <c r="AQ80" s="33">
        <f>AI67+AI68+AI69+AI70+AI71+AI72+AI73+AI74+AI75+AI76+AI77+AI78+AI79+AI80</f>
        <v>99.999999999999986</v>
      </c>
      <c r="AR80" s="7"/>
      <c r="AU80" s="10"/>
      <c r="AV80" s="10"/>
      <c r="AW80" s="10"/>
      <c r="AX80" s="10"/>
      <c r="AY80" s="10"/>
      <c r="AZ80" s="10"/>
      <c r="BA80" s="10"/>
      <c r="BB80" s="10"/>
    </row>
    <row r="81" spans="1:54" s="1" customFormat="1" x14ac:dyDescent="0.25">
      <c r="V81" s="1">
        <v>256</v>
      </c>
      <c r="W81" s="3">
        <f>Q67</f>
        <v>0</v>
      </c>
      <c r="X81" s="3">
        <f>Q68</f>
        <v>0</v>
      </c>
      <c r="Y81" s="3">
        <f>Q69</f>
        <v>0</v>
      </c>
      <c r="Z81" s="3">
        <f>Q70</f>
        <v>0</v>
      </c>
      <c r="AA81" s="3">
        <f>Q71</f>
        <v>0</v>
      </c>
      <c r="AD81" s="1">
        <v>256</v>
      </c>
      <c r="AE81" s="33">
        <f>PRODUCT(W81*100*1/W83)</f>
        <v>0</v>
      </c>
      <c r="AF81" s="33">
        <f>PRODUCT(X81*100*1/X83)</f>
        <v>0</v>
      </c>
      <c r="AG81" s="33">
        <f>PRODUCT(Y81*100*1/Y83)</f>
        <v>0</v>
      </c>
      <c r="AH81" s="33">
        <f>PRODUCT(Z81*100*1/Z83)</f>
        <v>0</v>
      </c>
      <c r="AI81" s="33">
        <f>PRODUCT(AA81*100*1/AA83)</f>
        <v>0</v>
      </c>
      <c r="AL81" s="1">
        <v>256</v>
      </c>
      <c r="AM81" s="33">
        <f>AE67+AE68+AE69+AE70+AE71+AE72+AE73+AE74+AE75+AE76+AE77+AE78+AE79+AE80+AE81</f>
        <v>100</v>
      </c>
      <c r="AN81" s="33">
        <f>AF67+AF68+AF69+AF70+AF71+AF72+AF73+AF74+AF75+AF76+AF77+AF78+AF79+AF80+AF81</f>
        <v>100</v>
      </c>
      <c r="AO81" s="33">
        <f>AG67+AG68+AG69+AG70+AG71+AG72+AG73+AG74+AG75+AG76+AG77+AG78+AG79+AG80+AG81</f>
        <v>99.999999999999986</v>
      </c>
      <c r="AP81" s="33">
        <f>AH67+AH68+AH69+AH70+AH71+AH72+AH73+AH74+AH75+AH76+AH77+AH78+AH79+AH80+AH81</f>
        <v>99.999999999999986</v>
      </c>
      <c r="AQ81" s="33">
        <f>AI67+AI68+AI69+AI70+AI71+AI72+AI73+AI74+AI75+AI76+AI77+AI78+AI79+AI80+AI81</f>
        <v>99.999999999999986</v>
      </c>
      <c r="AR81" s="7"/>
      <c r="AU81" s="10"/>
      <c r="AV81" s="10"/>
      <c r="AW81" s="10"/>
      <c r="AX81" s="10"/>
      <c r="AY81" s="10"/>
      <c r="AZ81" s="10"/>
      <c r="BA81" s="10"/>
      <c r="BB81" s="10"/>
    </row>
    <row r="82" spans="1:54" s="1" customFormat="1" x14ac:dyDescent="0.25">
      <c r="V82" s="1">
        <v>512</v>
      </c>
      <c r="W82" s="3">
        <f>R67</f>
        <v>0</v>
      </c>
      <c r="X82" s="3">
        <f>R68</f>
        <v>0</v>
      </c>
      <c r="Y82" s="3">
        <f>R69</f>
        <v>0</v>
      </c>
      <c r="Z82" s="3">
        <f>R70</f>
        <v>0</v>
      </c>
      <c r="AA82" s="3">
        <f>R71</f>
        <v>0</v>
      </c>
      <c r="AD82" s="1">
        <v>512</v>
      </c>
      <c r="AE82" s="33">
        <f>PRODUCT(W82*100*1/W83)</f>
        <v>0</v>
      </c>
      <c r="AF82" s="33">
        <f>PRODUCT(X82*100*1/X83)</f>
        <v>0</v>
      </c>
      <c r="AG82" s="33">
        <f>PRODUCT(Y82*100*1/Y83)</f>
        <v>0</v>
      </c>
      <c r="AH82" s="33">
        <f>PRODUCT(Z82*100*1/Z83)</f>
        <v>0</v>
      </c>
      <c r="AI82" s="33">
        <f>PRODUCT(AA82*100*1/AA83)</f>
        <v>0</v>
      </c>
      <c r="AL82" s="1">
        <v>512</v>
      </c>
      <c r="AM82" s="33">
        <f>AE67+AE68+AE69+AE70+AE71+AE72+AE73+AE74+AE75+AE76+AE77+AE78+AE79+AE80+AE81+AE82</f>
        <v>100</v>
      </c>
      <c r="AN82" s="33">
        <f>AF67+AF68+AF69+AF70+AF71+AF72+AF73+AF74+AF75+AF76+AF77+AF78+AF79+AF80+AF81+AF82</f>
        <v>100</v>
      </c>
      <c r="AO82" s="33">
        <f>AG67+AG68+AG69+AG70+AG71+AG72+AG73+AG74+AG75+AG76+AG77+AG78+AG79+AG80+AG81+AG82</f>
        <v>99.999999999999986</v>
      </c>
      <c r="AP82" s="33">
        <f>AH67+AH68+AH69+AH70+AH71+AH72+AH73+AH74+AH75+AH76+AH77+AH78+AH79+AH80+AH81+AH82</f>
        <v>99.999999999999986</v>
      </c>
      <c r="AQ82" s="33">
        <f>AI67+AI68+AI69+AI70+AI71+AI72+AI73+AI74+AI75+AI76+AI77+AI78+AI79+AI80+AI81+AI82</f>
        <v>99.999999999999986</v>
      </c>
      <c r="AR82" s="7"/>
      <c r="AU82" s="10"/>
      <c r="AV82" s="10"/>
      <c r="AW82" s="10"/>
      <c r="AX82" s="10"/>
      <c r="AY82" s="10"/>
      <c r="AZ82" s="10"/>
      <c r="BA82" s="10"/>
      <c r="BB82" s="10"/>
    </row>
    <row r="83" spans="1:54" s="1" customFormat="1" x14ac:dyDescent="0.25">
      <c r="V83" s="1" t="s">
        <v>1</v>
      </c>
      <c r="W83" s="1">
        <f>S67</f>
        <v>36</v>
      </c>
      <c r="X83" s="1">
        <f>S68</f>
        <v>36</v>
      </c>
      <c r="Y83" s="1">
        <f>S69</f>
        <v>36</v>
      </c>
      <c r="Z83" s="1">
        <f>S70</f>
        <v>36</v>
      </c>
      <c r="AA83" s="1">
        <f>S71</f>
        <v>36</v>
      </c>
      <c r="AD83" s="1" t="s">
        <v>47</v>
      </c>
      <c r="AE83" s="30">
        <f t="shared" ref="AE83:AI83" si="2">SUM(AE67:AE82)</f>
        <v>100</v>
      </c>
      <c r="AF83" s="30">
        <f t="shared" si="2"/>
        <v>100</v>
      </c>
      <c r="AG83" s="30">
        <f t="shared" si="2"/>
        <v>99.999999999999986</v>
      </c>
      <c r="AH83" s="30">
        <f t="shared" si="2"/>
        <v>99.999999999999986</v>
      </c>
      <c r="AI83" s="30">
        <f t="shared" si="2"/>
        <v>99.999999999999986</v>
      </c>
      <c r="AM83" s="30"/>
      <c r="AN83" s="30"/>
      <c r="AO83" s="30"/>
      <c r="AP83" s="30"/>
      <c r="AQ83" s="30"/>
      <c r="AU83" s="10"/>
      <c r="AV83" s="10"/>
      <c r="AW83" s="10"/>
      <c r="AX83" s="10"/>
      <c r="AY83" s="10"/>
      <c r="AZ83" s="10"/>
      <c r="BA83" s="10"/>
      <c r="BB83" s="10"/>
    </row>
    <row r="84" spans="1:54" s="1" customFormat="1" x14ac:dyDescent="0.25">
      <c r="AE84" s="30"/>
      <c r="AF84" s="30"/>
      <c r="AG84" s="30"/>
      <c r="AH84" s="30"/>
      <c r="AI84" s="30"/>
      <c r="AM84" s="30"/>
      <c r="AN84" s="30"/>
      <c r="AO84" s="30"/>
      <c r="AP84" s="30"/>
      <c r="AQ84" s="30"/>
      <c r="AU84" s="10"/>
      <c r="AV84" s="10"/>
      <c r="AW84" s="10"/>
      <c r="AX84" s="10"/>
      <c r="AY84" s="10"/>
      <c r="AZ84" s="10"/>
      <c r="BA84" s="10"/>
      <c r="BB84" s="10"/>
    </row>
    <row r="85" spans="1:54" s="1" customFormat="1" x14ac:dyDescent="0.25">
      <c r="AE85" s="30"/>
      <c r="AF85" s="30"/>
      <c r="AG85" s="30"/>
      <c r="AH85" s="30"/>
      <c r="AI85" s="30"/>
      <c r="AM85" s="30"/>
      <c r="AN85" s="30"/>
      <c r="AO85" s="30"/>
      <c r="AP85" s="30"/>
      <c r="AQ85" s="30"/>
      <c r="AU85" s="10"/>
      <c r="AV85" s="10"/>
      <c r="AW85" s="10"/>
      <c r="AX85" s="10"/>
      <c r="AY85" s="10"/>
      <c r="AZ85" s="10"/>
      <c r="BA85" s="10"/>
      <c r="BB85" s="10"/>
    </row>
    <row r="86" spans="1:54" s="1" customFormat="1" x14ac:dyDescent="0.25">
      <c r="AE86" s="30"/>
      <c r="AF86" s="30"/>
      <c r="AG86" s="30"/>
      <c r="AH86" s="30"/>
      <c r="AI86" s="30"/>
      <c r="AM86" s="30"/>
      <c r="AN86" s="30"/>
      <c r="AO86" s="30"/>
      <c r="AP86" s="30"/>
      <c r="AQ86" s="30"/>
      <c r="AU86" s="10"/>
      <c r="AV86" s="10"/>
      <c r="AW86" s="10"/>
      <c r="AX86" s="10"/>
      <c r="AY86" s="10"/>
      <c r="AZ86" s="10"/>
      <c r="BA86" s="10"/>
      <c r="BB86" s="10"/>
    </row>
    <row r="87" spans="1:54" s="1" customFormat="1" x14ac:dyDescent="0.25">
      <c r="AE87" s="30"/>
      <c r="AF87" s="30"/>
      <c r="AG87" s="30"/>
      <c r="AH87" s="30"/>
      <c r="AI87" s="30"/>
      <c r="AM87" s="30"/>
      <c r="AN87" s="30"/>
      <c r="AO87" s="30"/>
      <c r="AP87" s="30"/>
      <c r="AQ87" s="30"/>
      <c r="AU87" s="10"/>
      <c r="AV87" s="10"/>
      <c r="AW87" s="10"/>
      <c r="AX87" s="10"/>
      <c r="AY87" s="10"/>
      <c r="AZ87" s="10"/>
      <c r="BA87" s="10"/>
      <c r="BB87" s="10"/>
    </row>
    <row r="88" spans="1:54" s="1" customFormat="1" x14ac:dyDescent="0.25">
      <c r="AE88" s="30"/>
      <c r="AF88" s="30"/>
      <c r="AG88" s="30"/>
      <c r="AH88" s="30"/>
      <c r="AI88" s="30"/>
      <c r="AM88" s="30"/>
      <c r="AN88" s="30"/>
      <c r="AO88" s="30"/>
      <c r="AP88" s="30"/>
      <c r="AQ88" s="30"/>
      <c r="AU88" s="10"/>
      <c r="AV88" s="10"/>
      <c r="AW88" s="10"/>
      <c r="AX88" s="10"/>
      <c r="AY88" s="10"/>
      <c r="AZ88" s="10"/>
      <c r="BA88" s="10"/>
      <c r="BB88" s="10"/>
    </row>
    <row r="89" spans="1:54" s="1" customFormat="1" x14ac:dyDescent="0.25">
      <c r="AE89" s="30"/>
      <c r="AF89" s="30"/>
      <c r="AG89" s="30"/>
      <c r="AH89" s="30"/>
      <c r="AI89" s="30"/>
      <c r="AM89" s="30"/>
      <c r="AN89" s="30"/>
      <c r="AO89" s="30"/>
      <c r="AP89" s="30"/>
      <c r="AQ89" s="30"/>
      <c r="AU89" s="10"/>
      <c r="AV89" s="10"/>
      <c r="AW89" s="10"/>
      <c r="AX89" s="10"/>
      <c r="AY89" s="10"/>
      <c r="AZ89" s="10"/>
      <c r="BA89" s="10"/>
      <c r="BB89" s="10"/>
    </row>
    <row r="90" spans="1:54" s="1" customFormat="1" x14ac:dyDescent="0.25">
      <c r="AE90" s="30"/>
      <c r="AF90" s="30"/>
      <c r="AG90" s="30"/>
      <c r="AH90" s="30"/>
      <c r="AI90" s="30"/>
      <c r="AM90" s="30"/>
      <c r="AN90" s="30"/>
      <c r="AO90" s="30"/>
      <c r="AP90" s="30"/>
      <c r="AQ90" s="30"/>
      <c r="AU90" s="10"/>
      <c r="AV90" s="10"/>
      <c r="AW90" s="10"/>
      <c r="AX90" s="10"/>
      <c r="AY90" s="10"/>
      <c r="AZ90" s="10"/>
      <c r="BA90" s="10"/>
      <c r="BB90" s="10"/>
    </row>
    <row r="91" spans="1:54" s="1" customFormat="1" x14ac:dyDescent="0.25">
      <c r="AE91" s="30"/>
      <c r="AF91" s="30"/>
      <c r="AG91" s="30"/>
      <c r="AH91" s="30"/>
      <c r="AI91" s="30"/>
      <c r="AM91" s="30"/>
      <c r="AN91" s="30"/>
      <c r="AO91" s="30"/>
      <c r="AP91" s="30"/>
      <c r="AQ91" s="30"/>
      <c r="AU91" s="10"/>
      <c r="AV91" s="10"/>
      <c r="AW91" s="10"/>
      <c r="AX91" s="10"/>
      <c r="AY91" s="10"/>
      <c r="AZ91" s="10"/>
      <c r="BA91" s="10"/>
      <c r="BB91" s="10"/>
    </row>
    <row r="92" spans="1:54" s="1" customFormat="1" x14ac:dyDescent="0.25">
      <c r="AE92" s="30"/>
      <c r="AF92" s="30"/>
      <c r="AG92" s="30"/>
      <c r="AH92" s="30"/>
      <c r="AI92" s="30"/>
      <c r="AM92" s="30"/>
      <c r="AN92" s="30"/>
      <c r="AO92" s="30"/>
      <c r="AP92" s="30"/>
      <c r="AQ92" s="30"/>
      <c r="AU92" s="10"/>
      <c r="AV92" s="10"/>
      <c r="AW92" s="10"/>
      <c r="AX92" s="10"/>
      <c r="AY92" s="10"/>
      <c r="AZ92" s="10"/>
      <c r="BA92" s="10"/>
      <c r="BB92" s="10"/>
    </row>
    <row r="93" spans="1:54" s="1" customFormat="1" x14ac:dyDescent="0.25">
      <c r="AE93" s="30"/>
      <c r="AF93" s="30"/>
      <c r="AG93" s="30"/>
      <c r="AH93" s="30"/>
      <c r="AI93" s="30"/>
      <c r="AM93" s="30"/>
      <c r="AN93" s="30"/>
      <c r="AO93" s="30"/>
      <c r="AP93" s="30"/>
      <c r="AQ93" s="30"/>
      <c r="AU93" s="10"/>
      <c r="AV93" s="10"/>
      <c r="AW93" s="10"/>
      <c r="AX93" s="10"/>
      <c r="AY93" s="10"/>
      <c r="AZ93" s="10"/>
      <c r="BA93" s="10"/>
      <c r="BB93" s="10"/>
    </row>
    <row r="94" spans="1:54" s="1" customFormat="1" x14ac:dyDescent="0.25">
      <c r="AE94" s="30"/>
      <c r="AF94" s="30"/>
      <c r="AG94" s="30"/>
      <c r="AH94" s="30"/>
      <c r="AI94" s="30"/>
      <c r="AM94" s="30"/>
      <c r="AN94" s="30"/>
      <c r="AO94" s="30"/>
      <c r="AP94" s="30"/>
      <c r="AQ94" s="30"/>
      <c r="AU94" s="10"/>
      <c r="AV94" s="10"/>
      <c r="AW94" s="10"/>
      <c r="AX94" s="10"/>
      <c r="AY94" s="10"/>
      <c r="AZ94" s="10"/>
      <c r="BA94" s="10"/>
      <c r="BB94" s="10"/>
    </row>
    <row r="95" spans="1:54" s="1" customFormat="1" x14ac:dyDescent="0.25">
      <c r="AE95" s="30"/>
      <c r="AF95" s="30"/>
      <c r="AG95" s="30"/>
      <c r="AH95" s="30"/>
      <c r="AI95" s="30"/>
      <c r="AM95" s="30"/>
      <c r="AN95" s="30"/>
      <c r="AO95" s="30"/>
      <c r="AP95" s="30"/>
      <c r="AQ95" s="30"/>
      <c r="AU95" s="10"/>
      <c r="AV95" s="10"/>
      <c r="AW95" s="10"/>
      <c r="AX95" s="10"/>
      <c r="AY95" s="10"/>
      <c r="AZ95" s="10"/>
      <c r="BA95" s="10"/>
      <c r="BB95" s="10"/>
    </row>
    <row r="96" spans="1:54" s="1" customFormat="1" x14ac:dyDescent="0.25">
      <c r="A96" s="1" t="s">
        <v>127</v>
      </c>
      <c r="W96" s="1" t="str">
        <f>A96</f>
        <v>Haemophilus parainfluenzae</v>
      </c>
      <c r="AD96" s="1" t="str">
        <f>A96</f>
        <v>Haemophilus parainfluenzae</v>
      </c>
      <c r="AE96" s="30"/>
      <c r="AF96" s="30"/>
      <c r="AG96" s="30"/>
      <c r="AH96" s="30"/>
      <c r="AI96" s="30"/>
      <c r="AM96" s="30" t="str">
        <f>A96</f>
        <v>Haemophilus parainfluenzae</v>
      </c>
      <c r="AN96" s="30"/>
      <c r="AO96" s="30"/>
      <c r="AP96" s="30"/>
      <c r="AQ96" s="30"/>
    </row>
    <row r="97" spans="2:54" s="1" customFormat="1" ht="18.75" x14ac:dyDescent="0.25">
      <c r="B97" s="1" t="s">
        <v>0</v>
      </c>
      <c r="C97" s="1">
        <v>1.5625E-2</v>
      </c>
      <c r="D97" s="1">
        <v>3.125E-2</v>
      </c>
      <c r="E97" s="1">
        <v>6.25E-2</v>
      </c>
      <c r="F97" s="1">
        <v>0.125</v>
      </c>
      <c r="G97" s="1">
        <v>0.25</v>
      </c>
      <c r="H97" s="1">
        <v>0.5</v>
      </c>
      <c r="I97" s="1">
        <v>1</v>
      </c>
      <c r="J97" s="1">
        <v>2</v>
      </c>
      <c r="K97" s="1">
        <v>4</v>
      </c>
      <c r="L97" s="1">
        <v>8</v>
      </c>
      <c r="M97" s="1">
        <v>16</v>
      </c>
      <c r="N97" s="1">
        <v>32</v>
      </c>
      <c r="O97" s="1">
        <v>64</v>
      </c>
      <c r="P97" s="1">
        <v>128</v>
      </c>
      <c r="Q97" s="1">
        <v>256</v>
      </c>
      <c r="R97" s="1">
        <v>512</v>
      </c>
      <c r="S97" s="1" t="s">
        <v>1</v>
      </c>
      <c r="V97" s="1" t="s">
        <v>0</v>
      </c>
      <c r="W97" s="1" t="str">
        <f>B98</f>
        <v>Ampicillin</v>
      </c>
      <c r="X97" s="1" t="str">
        <f>B99</f>
        <v>Ampicillin/ Sulbactam</v>
      </c>
      <c r="Y97" s="1" t="str">
        <f>B100</f>
        <v>Cefotaxim</v>
      </c>
      <c r="Z97" s="1" t="str">
        <f>B101</f>
        <v>Cefuroxim</v>
      </c>
      <c r="AA97" s="1" t="str">
        <f>B102</f>
        <v>Ciprofloxacin</v>
      </c>
      <c r="AE97" s="30" t="str">
        <f>W97</f>
        <v>Ampicillin</v>
      </c>
      <c r="AF97" s="30" t="str">
        <f>X97</f>
        <v>Ampicillin/ Sulbactam</v>
      </c>
      <c r="AG97" s="30" t="str">
        <f>Y97</f>
        <v>Cefotaxim</v>
      </c>
      <c r="AH97" s="30" t="str">
        <f>Z97</f>
        <v>Cefuroxim</v>
      </c>
      <c r="AI97" s="30" t="str">
        <f>AA97</f>
        <v>Ciprofloxacin</v>
      </c>
      <c r="AL97" s="1" t="s">
        <v>0</v>
      </c>
      <c r="AM97" s="30" t="str">
        <f>W97</f>
        <v>Ampicillin</v>
      </c>
      <c r="AN97" s="30" t="str">
        <f>X97</f>
        <v>Ampicillin/ Sulbactam</v>
      </c>
      <c r="AO97" s="30" t="str">
        <f>Y97</f>
        <v>Cefotaxim</v>
      </c>
      <c r="AP97" s="30" t="str">
        <f>Z97</f>
        <v>Cefuroxim</v>
      </c>
      <c r="AQ97" s="30" t="str">
        <f>AA97</f>
        <v>Ciprofloxacin</v>
      </c>
      <c r="AU97" s="11"/>
      <c r="AV97" s="12" t="s">
        <v>48</v>
      </c>
      <c r="AW97" s="12" t="s">
        <v>53</v>
      </c>
      <c r="AX97" s="12" t="s">
        <v>57</v>
      </c>
      <c r="AY97" s="12" t="s">
        <v>71</v>
      </c>
      <c r="AZ97" s="12" t="s">
        <v>67</v>
      </c>
      <c r="BA97" s="10"/>
      <c r="BB97" s="10"/>
    </row>
    <row r="98" spans="2:54" s="1" customFormat="1" ht="18.75" x14ac:dyDescent="0.25">
      <c r="B98" s="1" t="s">
        <v>2</v>
      </c>
      <c r="C98" s="2">
        <v>0</v>
      </c>
      <c r="D98" s="2">
        <v>2</v>
      </c>
      <c r="E98" s="2">
        <v>0</v>
      </c>
      <c r="F98" s="2">
        <v>7</v>
      </c>
      <c r="G98" s="2">
        <v>16</v>
      </c>
      <c r="H98" s="2">
        <v>29</v>
      </c>
      <c r="I98" s="2">
        <v>11</v>
      </c>
      <c r="J98" s="3">
        <v>0</v>
      </c>
      <c r="K98" s="3">
        <v>2</v>
      </c>
      <c r="L98" s="3">
        <v>3</v>
      </c>
      <c r="M98" s="3">
        <v>1</v>
      </c>
      <c r="N98" s="3">
        <v>0</v>
      </c>
      <c r="O98" s="3">
        <v>0</v>
      </c>
      <c r="P98" s="3">
        <v>1</v>
      </c>
      <c r="Q98" s="3">
        <v>0</v>
      </c>
      <c r="R98" s="3">
        <v>5</v>
      </c>
      <c r="S98" s="1">
        <v>77</v>
      </c>
      <c r="V98" s="1">
        <v>1.5625E-2</v>
      </c>
      <c r="W98" s="2">
        <f>C98</f>
        <v>0</v>
      </c>
      <c r="X98" s="2">
        <f>C99</f>
        <v>0</v>
      </c>
      <c r="Y98" s="2">
        <f>C100</f>
        <v>0</v>
      </c>
      <c r="Z98" s="2">
        <f>C101</f>
        <v>0</v>
      </c>
      <c r="AA98" s="2">
        <f>C102</f>
        <v>0</v>
      </c>
      <c r="AD98" s="1">
        <v>1.4999999999999999E-2</v>
      </c>
      <c r="AE98" s="31">
        <f>PRODUCT(W98*100*1/W114)</f>
        <v>0</v>
      </c>
      <c r="AF98" s="31">
        <f>PRODUCT(X98*100*1/X114)</f>
        <v>0</v>
      </c>
      <c r="AG98" s="31">
        <f>PRODUCT(Y98*100*1/Y114)</f>
        <v>0</v>
      </c>
      <c r="AH98" s="31">
        <f>PRODUCT(Z98*100*1/Z114)</f>
        <v>0</v>
      </c>
      <c r="AI98" s="31">
        <f>PRODUCT(AA98*100*1/AA114)</f>
        <v>0</v>
      </c>
      <c r="AL98" s="1">
        <v>1.4999999999999999E-2</v>
      </c>
      <c r="AM98" s="31">
        <f>AE98</f>
        <v>0</v>
      </c>
      <c r="AN98" s="31">
        <f>AF98</f>
        <v>0</v>
      </c>
      <c r="AO98" s="31">
        <f>AG98</f>
        <v>0</v>
      </c>
      <c r="AP98" s="31">
        <f>AH98</f>
        <v>0</v>
      </c>
      <c r="AQ98" s="31">
        <f>AI98</f>
        <v>0</v>
      </c>
      <c r="AR98" s="5"/>
      <c r="AU98" s="12" t="s">
        <v>49</v>
      </c>
      <c r="AV98" s="16">
        <f>S98</f>
        <v>77</v>
      </c>
      <c r="AW98" s="16">
        <f>S99</f>
        <v>77</v>
      </c>
      <c r="AX98" s="16">
        <f>S100</f>
        <v>77</v>
      </c>
      <c r="AY98" s="16">
        <f>S101</f>
        <v>77</v>
      </c>
      <c r="AZ98" s="16">
        <f>S102</f>
        <v>77</v>
      </c>
      <c r="BA98" s="10"/>
      <c r="BB98" s="10"/>
    </row>
    <row r="99" spans="2:54" s="1" customFormat="1" ht="18.75" x14ac:dyDescent="0.25">
      <c r="B99" s="1" t="s">
        <v>3</v>
      </c>
      <c r="C99" s="2">
        <v>0</v>
      </c>
      <c r="D99" s="2">
        <v>3</v>
      </c>
      <c r="E99" s="2">
        <v>0</v>
      </c>
      <c r="F99" s="2">
        <v>7</v>
      </c>
      <c r="G99" s="2">
        <v>22</v>
      </c>
      <c r="H99" s="2">
        <v>23</v>
      </c>
      <c r="I99" s="2">
        <v>16</v>
      </c>
      <c r="J99" s="3">
        <v>1</v>
      </c>
      <c r="K99" s="3">
        <v>1</v>
      </c>
      <c r="L99" s="3">
        <v>2</v>
      </c>
      <c r="M99" s="3">
        <v>2</v>
      </c>
      <c r="N99" s="3">
        <v>0</v>
      </c>
      <c r="O99" s="3">
        <v>0</v>
      </c>
      <c r="P99" s="3">
        <v>0</v>
      </c>
      <c r="Q99" s="3">
        <v>0</v>
      </c>
      <c r="R99" s="3">
        <v>0</v>
      </c>
      <c r="S99" s="1">
        <v>77</v>
      </c>
      <c r="V99" s="1">
        <v>3.125E-2</v>
      </c>
      <c r="W99" s="2">
        <f>D98</f>
        <v>2</v>
      </c>
      <c r="X99" s="2">
        <f>D99</f>
        <v>3</v>
      </c>
      <c r="Y99" s="2">
        <f>D100</f>
        <v>60</v>
      </c>
      <c r="Z99" s="2">
        <f>D101</f>
        <v>3</v>
      </c>
      <c r="AA99" s="2">
        <f>D102</f>
        <v>62</v>
      </c>
      <c r="AD99" s="1">
        <v>3.1E-2</v>
      </c>
      <c r="AE99" s="31">
        <f>PRODUCT(W99*100*1/W114)</f>
        <v>2.5974025974025974</v>
      </c>
      <c r="AF99" s="31">
        <f>PRODUCT(X99*100*1/X114)</f>
        <v>3.8961038961038961</v>
      </c>
      <c r="AG99" s="31">
        <f>PRODUCT(Y99*100*1/Y114)</f>
        <v>77.922077922077918</v>
      </c>
      <c r="AH99" s="31">
        <f>PRODUCT(Z99*100*1/Z114)</f>
        <v>3.8961038961038961</v>
      </c>
      <c r="AI99" s="31">
        <f>PRODUCT(AA99*100*1/AA114)</f>
        <v>80.519480519480524</v>
      </c>
      <c r="AL99" s="1">
        <v>3.1E-2</v>
      </c>
      <c r="AM99" s="31">
        <f>AE98+AE99</f>
        <v>2.5974025974025974</v>
      </c>
      <c r="AN99" s="31">
        <f>AF98+AF99</f>
        <v>3.8961038961038961</v>
      </c>
      <c r="AO99" s="31">
        <f>AG98+AG99</f>
        <v>77.922077922077918</v>
      </c>
      <c r="AP99" s="31">
        <f>AH98+AH99</f>
        <v>3.8961038961038961</v>
      </c>
      <c r="AQ99" s="31">
        <f>AI98+AI99</f>
        <v>80.519480519480524</v>
      </c>
      <c r="AR99" s="5"/>
      <c r="AU99" s="12" t="s">
        <v>50</v>
      </c>
      <c r="AV99" s="13">
        <f>AM104</f>
        <v>84.415584415584419</v>
      </c>
      <c r="AW99" s="13">
        <f>AN104</f>
        <v>92.20779220779221</v>
      </c>
      <c r="AX99" s="13">
        <f>AO101</f>
        <v>92.20779220779221</v>
      </c>
      <c r="AY99" s="13">
        <f>AP104</f>
        <v>80.519480519480524</v>
      </c>
      <c r="AZ99" s="13">
        <f>AQ100</f>
        <v>88.311688311688314</v>
      </c>
      <c r="BA99" s="10"/>
      <c r="BB99" s="10"/>
    </row>
    <row r="100" spans="2:54" s="1" customFormat="1" ht="18.75" x14ac:dyDescent="0.25">
      <c r="B100" s="1" t="s">
        <v>7</v>
      </c>
      <c r="C100" s="2">
        <v>0</v>
      </c>
      <c r="D100" s="2">
        <v>60</v>
      </c>
      <c r="E100" s="2">
        <v>4</v>
      </c>
      <c r="F100" s="2">
        <v>7</v>
      </c>
      <c r="G100" s="3">
        <v>2</v>
      </c>
      <c r="H100" s="3">
        <v>2</v>
      </c>
      <c r="I100" s="3">
        <v>2</v>
      </c>
      <c r="J100" s="3">
        <v>0</v>
      </c>
      <c r="K100" s="3">
        <v>0</v>
      </c>
      <c r="L100" s="3">
        <v>0</v>
      </c>
      <c r="M100" s="3">
        <v>0</v>
      </c>
      <c r="N100" s="3">
        <v>0</v>
      </c>
      <c r="O100" s="3">
        <v>0</v>
      </c>
      <c r="P100" s="3">
        <v>0</v>
      </c>
      <c r="Q100" s="3">
        <v>0</v>
      </c>
      <c r="R100" s="3">
        <v>0</v>
      </c>
      <c r="S100" s="1">
        <v>77</v>
      </c>
      <c r="V100" s="1">
        <v>6.25E-2</v>
      </c>
      <c r="W100" s="2">
        <f>E98</f>
        <v>0</v>
      </c>
      <c r="X100" s="2">
        <f>E99</f>
        <v>0</v>
      </c>
      <c r="Y100" s="2">
        <f>E100</f>
        <v>4</v>
      </c>
      <c r="Z100" s="2">
        <f>E101</f>
        <v>1</v>
      </c>
      <c r="AA100" s="2">
        <f>E102</f>
        <v>6</v>
      </c>
      <c r="AD100" s="1">
        <v>6.2E-2</v>
      </c>
      <c r="AE100" s="31">
        <f>PRODUCT(W100*100*1/W114)</f>
        <v>0</v>
      </c>
      <c r="AF100" s="31">
        <f>PRODUCT(X100*100*1/X114)</f>
        <v>0</v>
      </c>
      <c r="AG100" s="31">
        <f>PRODUCT(Y100*100*1/Y114)</f>
        <v>5.1948051948051948</v>
      </c>
      <c r="AH100" s="31">
        <f>PRODUCT(Z100*100*1/Z114)</f>
        <v>1.2987012987012987</v>
      </c>
      <c r="AI100" s="31">
        <f>PRODUCT(AA100*100*1/AA114)</f>
        <v>7.7922077922077921</v>
      </c>
      <c r="AL100" s="1">
        <v>6.2E-2</v>
      </c>
      <c r="AM100" s="31">
        <f>AE98+AE99+AE100</f>
        <v>2.5974025974025974</v>
      </c>
      <c r="AN100" s="31">
        <f>AF98+AF99+AF100</f>
        <v>3.8961038961038961</v>
      </c>
      <c r="AO100" s="31">
        <f>AG98+AG99+AG100</f>
        <v>83.116883116883116</v>
      </c>
      <c r="AP100" s="31">
        <f>AH98+AH99+AH100</f>
        <v>5.1948051948051948</v>
      </c>
      <c r="AQ100" s="31">
        <f>AI98+AI99+AI100</f>
        <v>88.311688311688314</v>
      </c>
      <c r="AR100" s="5"/>
      <c r="AU100" s="12" t="s">
        <v>51</v>
      </c>
      <c r="AV100" s="13"/>
      <c r="AW100" s="13"/>
      <c r="AX100" s="13"/>
      <c r="AY100" s="13">
        <f>AP105-AP104</f>
        <v>9.0909090909090935</v>
      </c>
      <c r="AZ100" s="13"/>
      <c r="BA100" s="10"/>
      <c r="BB100" s="10"/>
    </row>
    <row r="101" spans="2:54" s="1" customFormat="1" ht="18.75" x14ac:dyDescent="0.25">
      <c r="B101" s="1" t="s">
        <v>9</v>
      </c>
      <c r="C101" s="2">
        <v>0</v>
      </c>
      <c r="D101" s="2">
        <v>3</v>
      </c>
      <c r="E101" s="2">
        <v>1</v>
      </c>
      <c r="F101" s="2">
        <v>3</v>
      </c>
      <c r="G101" s="2">
        <v>13</v>
      </c>
      <c r="H101" s="2">
        <v>28</v>
      </c>
      <c r="I101" s="2">
        <v>14</v>
      </c>
      <c r="J101" s="4">
        <v>7</v>
      </c>
      <c r="K101" s="3">
        <v>4</v>
      </c>
      <c r="L101" s="3">
        <v>1</v>
      </c>
      <c r="M101" s="3">
        <v>2</v>
      </c>
      <c r="N101" s="3">
        <v>1</v>
      </c>
      <c r="O101" s="3">
        <v>0</v>
      </c>
      <c r="P101" s="3">
        <v>0</v>
      </c>
      <c r="Q101" s="3">
        <v>0</v>
      </c>
      <c r="R101" s="3">
        <v>0</v>
      </c>
      <c r="S101" s="1">
        <v>77</v>
      </c>
      <c r="V101" s="1">
        <v>0.125</v>
      </c>
      <c r="W101" s="2">
        <f>F98</f>
        <v>7</v>
      </c>
      <c r="X101" s="2">
        <f>F99</f>
        <v>7</v>
      </c>
      <c r="Y101" s="2">
        <f>F100</f>
        <v>7</v>
      </c>
      <c r="Z101" s="2">
        <f>F101</f>
        <v>3</v>
      </c>
      <c r="AA101" s="3">
        <f>F102</f>
        <v>3</v>
      </c>
      <c r="AD101" s="1">
        <v>0.125</v>
      </c>
      <c r="AE101" s="31">
        <f>PRODUCT(W101*100*1/W114)</f>
        <v>9.0909090909090917</v>
      </c>
      <c r="AF101" s="31">
        <f>PRODUCT(X101*100*1/X114)</f>
        <v>9.0909090909090917</v>
      </c>
      <c r="AG101" s="31">
        <f>PRODUCT(Y101*100*1/Y114)</f>
        <v>9.0909090909090917</v>
      </c>
      <c r="AH101" s="31">
        <f>PRODUCT(Z101*100*1/Z114)</f>
        <v>3.8961038961038961</v>
      </c>
      <c r="AI101" s="33">
        <f>PRODUCT(AA101*100*1/AA114)</f>
        <v>3.8961038961038961</v>
      </c>
      <c r="AL101" s="1">
        <v>0.125</v>
      </c>
      <c r="AM101" s="31">
        <f>AE98+AE99+AE100+AE101</f>
        <v>11.688311688311689</v>
      </c>
      <c r="AN101" s="31">
        <f>AF98+AF99+AF100+AF101</f>
        <v>12.987012987012989</v>
      </c>
      <c r="AO101" s="31">
        <f>AG98+AG99+AG100+AG101</f>
        <v>92.20779220779221</v>
      </c>
      <c r="AP101" s="31">
        <f>AH98+AH99+AH100+AH101</f>
        <v>9.0909090909090899</v>
      </c>
      <c r="AQ101" s="33">
        <f>AI98+AI99+AI100+AI101</f>
        <v>92.20779220779221</v>
      </c>
      <c r="AR101" s="5"/>
      <c r="AU101" s="12" t="s">
        <v>52</v>
      </c>
      <c r="AV101" s="13">
        <f>AM113-AM104</f>
        <v>15.584415584415581</v>
      </c>
      <c r="AW101" s="13">
        <f>AN113-AN104</f>
        <v>7.7922077922077904</v>
      </c>
      <c r="AX101" s="13">
        <f>AO113-AO101</f>
        <v>7.7922077922077762</v>
      </c>
      <c r="AY101" s="13">
        <f>AP113-AP105</f>
        <v>10.389610389610397</v>
      </c>
      <c r="AZ101" s="13">
        <f>AQ113-AQ100</f>
        <v>11.6883116883117</v>
      </c>
      <c r="BA101" s="10"/>
      <c r="BB101" s="10"/>
    </row>
    <row r="102" spans="2:54" s="1" customFormat="1" x14ac:dyDescent="0.25">
      <c r="B102" s="1" t="s">
        <v>18</v>
      </c>
      <c r="C102" s="2">
        <v>0</v>
      </c>
      <c r="D102" s="2">
        <v>62</v>
      </c>
      <c r="E102" s="2">
        <v>6</v>
      </c>
      <c r="F102" s="3">
        <v>3</v>
      </c>
      <c r="G102" s="3">
        <v>0</v>
      </c>
      <c r="H102" s="3">
        <v>4</v>
      </c>
      <c r="I102" s="3">
        <v>1</v>
      </c>
      <c r="J102" s="3">
        <v>1</v>
      </c>
      <c r="K102" s="3">
        <v>0</v>
      </c>
      <c r="L102" s="3">
        <v>0</v>
      </c>
      <c r="M102" s="3">
        <v>0</v>
      </c>
      <c r="N102" s="3">
        <v>0</v>
      </c>
      <c r="O102" s="3">
        <v>0</v>
      </c>
      <c r="P102" s="3">
        <v>0</v>
      </c>
      <c r="Q102" s="3">
        <v>0</v>
      </c>
      <c r="R102" s="3">
        <v>0</v>
      </c>
      <c r="S102" s="1">
        <v>77</v>
      </c>
      <c r="V102" s="1">
        <v>0.25</v>
      </c>
      <c r="W102" s="2">
        <f>G98</f>
        <v>16</v>
      </c>
      <c r="X102" s="2">
        <f>G99</f>
        <v>22</v>
      </c>
      <c r="Y102" s="3">
        <f>G100</f>
        <v>2</v>
      </c>
      <c r="Z102" s="2">
        <f>G101</f>
        <v>13</v>
      </c>
      <c r="AA102" s="3">
        <f>G102</f>
        <v>0</v>
      </c>
      <c r="AD102" s="1">
        <v>0.25</v>
      </c>
      <c r="AE102" s="31">
        <f>PRODUCT(W102*100*1/W114)</f>
        <v>20.779220779220779</v>
      </c>
      <c r="AF102" s="31">
        <f>PRODUCT(X102*100*1/X114)</f>
        <v>28.571428571428573</v>
      </c>
      <c r="AG102" s="33">
        <f>PRODUCT(Y102*100*1/Y114)</f>
        <v>2.5974025974025974</v>
      </c>
      <c r="AH102" s="31">
        <f>PRODUCT(Z102*100*1/Z114)</f>
        <v>16.883116883116884</v>
      </c>
      <c r="AI102" s="33">
        <f>PRODUCT(AA102*100*1/AA114)</f>
        <v>0</v>
      </c>
      <c r="AL102" s="1">
        <v>0.25</v>
      </c>
      <c r="AM102" s="31">
        <f>AE98+AE99+AE100+AE101+AE102</f>
        <v>32.467532467532465</v>
      </c>
      <c r="AN102" s="31">
        <f>AF98+AF99+AF100+AF101+AF102</f>
        <v>41.558441558441558</v>
      </c>
      <c r="AO102" s="33">
        <f>AG98+AG99+AG100+AG101+AG102</f>
        <v>94.805194805194802</v>
      </c>
      <c r="AP102" s="31">
        <f>AH98+AH99+AH100+AH101+AH102</f>
        <v>25.974025974025974</v>
      </c>
      <c r="AQ102" s="33">
        <f>AI98+AI99+AI100+AI101+AI102</f>
        <v>92.20779220779221</v>
      </c>
      <c r="AR102" s="5"/>
      <c r="AT102" s="1" t="str">
        <f>A96</f>
        <v>Haemophilus parainfluenzae</v>
      </c>
      <c r="AU102" s="10"/>
      <c r="AV102" s="10"/>
      <c r="AW102" s="10"/>
      <c r="AX102" s="10"/>
      <c r="AY102" s="10"/>
      <c r="AZ102" s="10"/>
      <c r="BA102" s="10"/>
      <c r="BB102" s="10"/>
    </row>
    <row r="103" spans="2:54" s="1" customFormat="1" x14ac:dyDescent="0.25">
      <c r="V103" s="1">
        <v>0.5</v>
      </c>
      <c r="W103" s="2">
        <f>H98</f>
        <v>29</v>
      </c>
      <c r="X103" s="2">
        <f>H99</f>
        <v>23</v>
      </c>
      <c r="Y103" s="3">
        <f>H100</f>
        <v>2</v>
      </c>
      <c r="Z103" s="2">
        <f>H101</f>
        <v>28</v>
      </c>
      <c r="AA103" s="3">
        <f>H102</f>
        <v>4</v>
      </c>
      <c r="AD103" s="1">
        <v>0.5</v>
      </c>
      <c r="AE103" s="31">
        <f>PRODUCT(W103*100*1/W114)</f>
        <v>37.662337662337663</v>
      </c>
      <c r="AF103" s="31">
        <f>PRODUCT(X103*100*1/X114)</f>
        <v>29.870129870129869</v>
      </c>
      <c r="AG103" s="33">
        <f>PRODUCT(Y103*100*1/Y114)</f>
        <v>2.5974025974025974</v>
      </c>
      <c r="AH103" s="31">
        <f>PRODUCT(Z103*100*1/Z114)</f>
        <v>36.363636363636367</v>
      </c>
      <c r="AI103" s="33">
        <f>PRODUCT(AA103*100*1/AA114)</f>
        <v>5.1948051948051948</v>
      </c>
      <c r="AL103" s="1">
        <v>0.5</v>
      </c>
      <c r="AM103" s="31">
        <f>AE98+AE99+AE100+AE101+AE102+AE103</f>
        <v>70.129870129870127</v>
      </c>
      <c r="AN103" s="31">
        <f>AF98+AF99+AF100+AF101+AF102+AF103</f>
        <v>71.428571428571431</v>
      </c>
      <c r="AO103" s="33">
        <f>AG98+AG99+AG100+AG101+AG102+AG103</f>
        <v>97.402597402597394</v>
      </c>
      <c r="AP103" s="31">
        <f>AH98+AH99+AH100+AH101+AH102+AH103</f>
        <v>62.337662337662337</v>
      </c>
      <c r="AQ103" s="33">
        <f>AI98+AI99+AI100+AI101+AI102+AI103</f>
        <v>97.402597402597408</v>
      </c>
      <c r="AR103" s="5"/>
      <c r="AT103" s="10"/>
      <c r="AU103" s="10"/>
      <c r="AW103" s="10"/>
      <c r="AX103" s="10"/>
      <c r="AY103" s="10"/>
      <c r="AZ103" s="10"/>
      <c r="BA103" s="10"/>
      <c r="BB103" s="10"/>
    </row>
    <row r="104" spans="2:54" s="1" customFormat="1" x14ac:dyDescent="0.25">
      <c r="V104" s="1">
        <v>1</v>
      </c>
      <c r="W104" s="2">
        <f>I98</f>
        <v>11</v>
      </c>
      <c r="X104" s="2">
        <f>I99</f>
        <v>16</v>
      </c>
      <c r="Y104" s="3">
        <f>I100</f>
        <v>2</v>
      </c>
      <c r="Z104" s="2">
        <f>I101</f>
        <v>14</v>
      </c>
      <c r="AA104" s="3">
        <f>I102</f>
        <v>1</v>
      </c>
      <c r="AD104" s="1">
        <v>1</v>
      </c>
      <c r="AE104" s="31">
        <f>PRODUCT(W104*100*1/W114)</f>
        <v>14.285714285714286</v>
      </c>
      <c r="AF104" s="31">
        <f>PRODUCT(X104*100*1/X114)</f>
        <v>20.779220779220779</v>
      </c>
      <c r="AG104" s="33">
        <f>PRODUCT(Y104*100*1/Y114)</f>
        <v>2.5974025974025974</v>
      </c>
      <c r="AH104" s="31">
        <f>PRODUCT(Z104*100*1/Z114)</f>
        <v>18.181818181818183</v>
      </c>
      <c r="AI104" s="33">
        <f>PRODUCT(AA104*100*1/AA114)</f>
        <v>1.2987012987012987</v>
      </c>
      <c r="AL104" s="1">
        <v>1</v>
      </c>
      <c r="AM104" s="31">
        <f>AE98+AE99+AE100+AE101+AE102+AE103+AE104</f>
        <v>84.415584415584419</v>
      </c>
      <c r="AN104" s="31">
        <f>AF98+AF99+AF100+AF101+AF102+AF103+AF104</f>
        <v>92.20779220779221</v>
      </c>
      <c r="AO104" s="33">
        <f>AG98+AG99+AG100+AG101+AG102+AG103+AG104</f>
        <v>99.999999999999986</v>
      </c>
      <c r="AP104" s="31">
        <f>AH98+AH99+AH100+AH101+AH102+AH103+AH104</f>
        <v>80.519480519480524</v>
      </c>
      <c r="AQ104" s="33">
        <f>AI98+AI99+AI100+AI101+AI102+AI103+AI104</f>
        <v>98.701298701298711</v>
      </c>
      <c r="AR104" s="5"/>
      <c r="AU104" s="10"/>
      <c r="AV104" s="10"/>
      <c r="AW104" s="10"/>
      <c r="AX104" s="10"/>
      <c r="AY104" s="10"/>
      <c r="AZ104" s="10"/>
      <c r="BA104" s="10"/>
      <c r="BB104" s="10"/>
    </row>
    <row r="105" spans="2:54" s="1" customFormat="1" x14ac:dyDescent="0.25">
      <c r="V105" s="1">
        <v>2</v>
      </c>
      <c r="W105" s="3">
        <f>J98</f>
        <v>0</v>
      </c>
      <c r="X105" s="3">
        <f>J99</f>
        <v>1</v>
      </c>
      <c r="Y105" s="3">
        <f>J100</f>
        <v>0</v>
      </c>
      <c r="Z105" s="4">
        <f>J101</f>
        <v>7</v>
      </c>
      <c r="AA105" s="3">
        <f>J102</f>
        <v>1</v>
      </c>
      <c r="AD105" s="1">
        <v>2</v>
      </c>
      <c r="AE105" s="33">
        <f>PRODUCT(W105*100*1/W114)</f>
        <v>0</v>
      </c>
      <c r="AF105" s="33">
        <f>PRODUCT(X105*100*1/X114)</f>
        <v>1.2987012987012987</v>
      </c>
      <c r="AG105" s="33">
        <f>PRODUCT(Y105*100*1/Y114)</f>
        <v>0</v>
      </c>
      <c r="AH105" s="32">
        <f>PRODUCT(Z105*100*1/Z114)</f>
        <v>9.0909090909090917</v>
      </c>
      <c r="AI105" s="33">
        <f>PRODUCT(AA105*100*1/AA114)</f>
        <v>1.2987012987012987</v>
      </c>
      <c r="AL105" s="1">
        <v>2</v>
      </c>
      <c r="AM105" s="33">
        <f>AE98+AE99+AE100+AE101+AE102+AE103+AE104+AE105</f>
        <v>84.415584415584419</v>
      </c>
      <c r="AN105" s="33">
        <f>AF98+AF99+AF100+AF101+AF102+AF103+AF104+AF105</f>
        <v>93.506493506493513</v>
      </c>
      <c r="AO105" s="33">
        <f>AG98+AG99+AG100+AG101+AG102+AG103+AG104+AG105</f>
        <v>99.999999999999986</v>
      </c>
      <c r="AP105" s="32">
        <f>AH98+AH99+AH100+AH101+AH102+AH103+AH104+AH105</f>
        <v>89.610389610389618</v>
      </c>
      <c r="AQ105" s="33">
        <f>AI98+AI99+AI100+AI101+AI102+AI103+AI104+AI105</f>
        <v>100.00000000000001</v>
      </c>
      <c r="AR105" s="34"/>
      <c r="AU105" s="10"/>
      <c r="AV105" s="10"/>
      <c r="AW105" s="10"/>
      <c r="AX105" s="10"/>
      <c r="AY105" s="10"/>
      <c r="AZ105" s="10"/>
      <c r="BA105" s="10"/>
      <c r="BB105" s="10"/>
    </row>
    <row r="106" spans="2:54" s="1" customFormat="1" x14ac:dyDescent="0.25">
      <c r="V106" s="1">
        <v>4</v>
      </c>
      <c r="W106" s="3">
        <f>K98</f>
        <v>2</v>
      </c>
      <c r="X106" s="3">
        <f>K99</f>
        <v>1</v>
      </c>
      <c r="Y106" s="3">
        <f>K100</f>
        <v>0</v>
      </c>
      <c r="Z106" s="3">
        <f>K101</f>
        <v>4</v>
      </c>
      <c r="AA106" s="3">
        <f>K102</f>
        <v>0</v>
      </c>
      <c r="AD106" s="1">
        <v>4</v>
      </c>
      <c r="AE106" s="33">
        <f>PRODUCT(W106*100*1/W114)</f>
        <v>2.5974025974025974</v>
      </c>
      <c r="AF106" s="33">
        <f>PRODUCT(X106*100*1/X114)</f>
        <v>1.2987012987012987</v>
      </c>
      <c r="AG106" s="33">
        <f>PRODUCT(Y106*100*1/Y114)</f>
        <v>0</v>
      </c>
      <c r="AH106" s="33">
        <f>PRODUCT(Z106*100*1/Z114)</f>
        <v>5.1948051948051948</v>
      </c>
      <c r="AI106" s="33">
        <f>PRODUCT(AA106*100*1/AA114)</f>
        <v>0</v>
      </c>
      <c r="AL106" s="1">
        <v>4</v>
      </c>
      <c r="AM106" s="33">
        <f>AE98+AE99+AE100+AE101+AE102+AE103+AE104+AE105+AE106</f>
        <v>87.012987012987011</v>
      </c>
      <c r="AN106" s="33">
        <f>AF98+AF99+AF100+AF101+AF102+AF103+AF104+AF105+AF106</f>
        <v>94.805194805194816</v>
      </c>
      <c r="AO106" s="33">
        <f>AG98+AG99+AG100+AG101+AG102+AG103+AG104+AG105+AG106</f>
        <v>99.999999999999986</v>
      </c>
      <c r="AP106" s="33">
        <f>AH98+AH99+AH100+AH101+AH102+AH103+AH104+AH105+AH106</f>
        <v>94.805194805194816</v>
      </c>
      <c r="AQ106" s="33">
        <f>AI98+AI99+AI100+AI101+AI102+AI103+AI104+AI105+AI106</f>
        <v>100.00000000000001</v>
      </c>
      <c r="AR106" s="7"/>
      <c r="AU106" s="10"/>
      <c r="AV106" s="10"/>
      <c r="AW106" s="10"/>
      <c r="AX106" s="10"/>
      <c r="AY106" s="10"/>
      <c r="AZ106" s="10"/>
      <c r="BA106" s="10"/>
      <c r="BB106" s="10"/>
    </row>
    <row r="107" spans="2:54" s="1" customFormat="1" x14ac:dyDescent="0.25">
      <c r="V107" s="1">
        <v>8</v>
      </c>
      <c r="W107" s="3">
        <f>L98</f>
        <v>3</v>
      </c>
      <c r="X107" s="3">
        <f>L99</f>
        <v>2</v>
      </c>
      <c r="Y107" s="3">
        <f>L100</f>
        <v>0</v>
      </c>
      <c r="Z107" s="3">
        <f>L101</f>
        <v>1</v>
      </c>
      <c r="AA107" s="3">
        <f>L102</f>
        <v>0</v>
      </c>
      <c r="AD107" s="1">
        <v>8</v>
      </c>
      <c r="AE107" s="33">
        <f>PRODUCT(W107*100*1/W114)</f>
        <v>3.8961038961038961</v>
      </c>
      <c r="AF107" s="33">
        <f>PRODUCT(X107*100*1/X114)</f>
        <v>2.5974025974025974</v>
      </c>
      <c r="AG107" s="33">
        <f>PRODUCT(Y107*100*1/Y114)</f>
        <v>0</v>
      </c>
      <c r="AH107" s="33">
        <f>PRODUCT(Z107*100*1/Z114)</f>
        <v>1.2987012987012987</v>
      </c>
      <c r="AI107" s="33">
        <f>PRODUCT(AA107*100*1/AA114)</f>
        <v>0</v>
      </c>
      <c r="AL107" s="1">
        <v>8</v>
      </c>
      <c r="AM107" s="33">
        <f>AE98+AE99+AE100+AE101+AE102+AE103+AE104+AE105+AE106+AE107</f>
        <v>90.909090909090907</v>
      </c>
      <c r="AN107" s="33">
        <f>AF98+AF99+AF100+AF101+AF102+AF103+AF104+AF105+AF106+AF107</f>
        <v>97.402597402597408</v>
      </c>
      <c r="AO107" s="33">
        <f>AG98+AG99+AG100+AG101+AG102+AG103+AG104+AG105+AG106+AG107</f>
        <v>99.999999999999986</v>
      </c>
      <c r="AP107" s="33">
        <f>AH98+AH99+AH100+AH101+AH102+AH103+AH104+AH105+AH106+AH107</f>
        <v>96.103896103896119</v>
      </c>
      <c r="AQ107" s="33">
        <f>AI98+AI99+AI100+AI101+AI102+AI103+AI104+AI105+AI106+AI107</f>
        <v>100.00000000000001</v>
      </c>
      <c r="AR107" s="7"/>
      <c r="AU107" s="10"/>
      <c r="AV107" s="10"/>
      <c r="AW107" s="10"/>
      <c r="AX107" s="10"/>
      <c r="AY107" s="10"/>
      <c r="AZ107" s="10"/>
      <c r="BA107" s="10"/>
      <c r="BB107" s="10"/>
    </row>
    <row r="108" spans="2:54" s="1" customFormat="1" x14ac:dyDescent="0.25">
      <c r="V108" s="1">
        <v>16</v>
      </c>
      <c r="W108" s="3">
        <f>M98</f>
        <v>1</v>
      </c>
      <c r="X108" s="3">
        <f>M99</f>
        <v>2</v>
      </c>
      <c r="Y108" s="3">
        <f>M100</f>
        <v>0</v>
      </c>
      <c r="Z108" s="3">
        <f>M101</f>
        <v>2</v>
      </c>
      <c r="AA108" s="3">
        <f>M102</f>
        <v>0</v>
      </c>
      <c r="AD108" s="1">
        <v>16</v>
      </c>
      <c r="AE108" s="33">
        <f>PRODUCT(W108*100*1/W114)</f>
        <v>1.2987012987012987</v>
      </c>
      <c r="AF108" s="33">
        <f>PRODUCT(X108*100*1/X114)</f>
        <v>2.5974025974025974</v>
      </c>
      <c r="AG108" s="33">
        <f>PRODUCT(Y108*100*1/Y114)</f>
        <v>0</v>
      </c>
      <c r="AH108" s="33">
        <f>PRODUCT(Z108*100*1/Z114)</f>
        <v>2.5974025974025974</v>
      </c>
      <c r="AI108" s="33">
        <f>PRODUCT(AA108*100*1/AA114)</f>
        <v>0</v>
      </c>
      <c r="AL108" s="1">
        <v>16</v>
      </c>
      <c r="AM108" s="33">
        <f>AE98+AE99+AE100+AE101+AE102+AE103+AE104+AE105+AE106+AE107+AE108</f>
        <v>92.20779220779221</v>
      </c>
      <c r="AN108" s="33">
        <f>AF98+AF99+AF100+AF101+AF102+AF103+AF104+AF105+AF106+AF107+AF108</f>
        <v>100</v>
      </c>
      <c r="AO108" s="33">
        <f>AG98+AG99+AG100+AG101+AG102+AG103+AG104+AG105+AG106+AG107+AG108</f>
        <v>99.999999999999986</v>
      </c>
      <c r="AP108" s="33">
        <f>AH98+AH99+AH100+AH101+AH102+AH103+AH104+AH105+AH106+AH107+AH108</f>
        <v>98.701298701298711</v>
      </c>
      <c r="AQ108" s="33">
        <f>AI98+AI99+AI100+AI101+AI102+AI103+AI104+AI105+AI106+AI107+AI108</f>
        <v>100.00000000000001</v>
      </c>
      <c r="AR108" s="7"/>
      <c r="AU108" s="10"/>
      <c r="AV108" s="10"/>
      <c r="AW108" s="10"/>
      <c r="AX108" s="10"/>
      <c r="AY108" s="10"/>
      <c r="AZ108" s="10"/>
      <c r="BA108" s="10"/>
      <c r="BB108" s="10"/>
    </row>
    <row r="109" spans="2:54" s="1" customFormat="1" x14ac:dyDescent="0.25">
      <c r="V109" s="1">
        <v>32</v>
      </c>
      <c r="W109" s="3">
        <f>N98</f>
        <v>0</v>
      </c>
      <c r="X109" s="3">
        <f>N99</f>
        <v>0</v>
      </c>
      <c r="Y109" s="3">
        <f>N100</f>
        <v>0</v>
      </c>
      <c r="Z109" s="3">
        <f>N101</f>
        <v>1</v>
      </c>
      <c r="AA109" s="3">
        <f>N102</f>
        <v>0</v>
      </c>
      <c r="AD109" s="1">
        <v>32</v>
      </c>
      <c r="AE109" s="33">
        <f>PRODUCT(W109*100*1/W114)</f>
        <v>0</v>
      </c>
      <c r="AF109" s="33">
        <f>PRODUCT(X109*100*1/X114)</f>
        <v>0</v>
      </c>
      <c r="AG109" s="33">
        <f>PRODUCT(Y109*100*1/Y114)</f>
        <v>0</v>
      </c>
      <c r="AH109" s="33">
        <f>PRODUCT(Z109*100*1/Z114)</f>
        <v>1.2987012987012987</v>
      </c>
      <c r="AI109" s="33">
        <f>PRODUCT(AA109*100*1/AA114)</f>
        <v>0</v>
      </c>
      <c r="AL109" s="1">
        <v>32</v>
      </c>
      <c r="AM109" s="33">
        <f>AE98+AE99+AE100+AE101+AE102+AE103+AE104+AE105+AE106+AE107+AE108+AE109</f>
        <v>92.20779220779221</v>
      </c>
      <c r="AN109" s="33">
        <f>AF98+AF99+AF100+AF101+AF102+AF103+AF104+AF105+AF106+AF107+AF108+AF109</f>
        <v>100</v>
      </c>
      <c r="AO109" s="33">
        <f>AG98+AG99+AG100+AG101+AG102+AG103+AG104+AG105+AG106+AG107+AG108+AG109</f>
        <v>99.999999999999986</v>
      </c>
      <c r="AP109" s="33">
        <f>AH98+AH99+AH100+AH101+AH102+AH103+AH104+AH105+AH106+AH107+AH108+AH109</f>
        <v>100.00000000000001</v>
      </c>
      <c r="AQ109" s="33">
        <f>AI98+AI99+AI100+AI101+AI102+AI103+AI104+AI105+AI106+AI107+AI108+AI109</f>
        <v>100.00000000000001</v>
      </c>
      <c r="AR109" s="7"/>
      <c r="AU109" s="10"/>
      <c r="AV109" s="10"/>
      <c r="AW109" s="10"/>
      <c r="AX109" s="10"/>
      <c r="AY109" s="10"/>
      <c r="AZ109" s="10"/>
      <c r="BA109" s="10"/>
      <c r="BB109" s="10"/>
    </row>
    <row r="110" spans="2:54" s="1" customFormat="1" x14ac:dyDescent="0.25">
      <c r="V110" s="1">
        <v>64</v>
      </c>
      <c r="W110" s="3">
        <f>O98</f>
        <v>0</v>
      </c>
      <c r="X110" s="3">
        <f>O99</f>
        <v>0</v>
      </c>
      <c r="Y110" s="3">
        <f>O100</f>
        <v>0</v>
      </c>
      <c r="Z110" s="3">
        <f>O101</f>
        <v>0</v>
      </c>
      <c r="AA110" s="3">
        <f>O102</f>
        <v>0</v>
      </c>
      <c r="AD110" s="1">
        <v>64</v>
      </c>
      <c r="AE110" s="33">
        <f>PRODUCT(W110*100*1/W114)</f>
        <v>0</v>
      </c>
      <c r="AF110" s="33">
        <f>PRODUCT(X110*100*1/X114)</f>
        <v>0</v>
      </c>
      <c r="AG110" s="33">
        <f>PRODUCT(Y110*100*1/Y114)</f>
        <v>0</v>
      </c>
      <c r="AH110" s="33">
        <f>PRODUCT(Z110*100*1/Z114)</f>
        <v>0</v>
      </c>
      <c r="AI110" s="33">
        <f>PRODUCT(AA110*100*1/AA114)</f>
        <v>0</v>
      </c>
      <c r="AL110" s="1">
        <v>64</v>
      </c>
      <c r="AM110" s="33">
        <f>AE98+AE99+AE100+AE101+AE102+AE103+AE104+AE105+AE106+AE107+AE108+AE109+AE110</f>
        <v>92.20779220779221</v>
      </c>
      <c r="AN110" s="33">
        <f>AF98+AF99+AF100+AF101+AF102+AF103+AF104+AF105+AF106+AF107+AF108+AF109+AF110</f>
        <v>100</v>
      </c>
      <c r="AO110" s="33">
        <f>AG98+AG99+AG100+AG101+AG102+AG103+AG104+AG105+AG106+AG107+AG108+AG109+AG110</f>
        <v>99.999999999999986</v>
      </c>
      <c r="AP110" s="33">
        <f>AH98+AH99+AH100+AH101+AH102+AH103+AH104+AH105+AH106+AH107+AH108+AH109+AH110</f>
        <v>100.00000000000001</v>
      </c>
      <c r="AQ110" s="33">
        <f>AI98+AI99+AI100+AI101+AI102+AI103+AI104+AI105+AI106+AI107+AI108+AI109+AI110</f>
        <v>100.00000000000001</v>
      </c>
      <c r="AR110" s="7"/>
      <c r="AU110" s="10"/>
      <c r="AV110" s="10"/>
      <c r="AW110" s="10"/>
      <c r="AX110" s="10"/>
      <c r="AY110" s="10"/>
      <c r="AZ110" s="10"/>
      <c r="BA110" s="10"/>
      <c r="BB110" s="10"/>
    </row>
    <row r="111" spans="2:54" s="1" customFormat="1" x14ac:dyDescent="0.25">
      <c r="V111" s="1">
        <v>128</v>
      </c>
      <c r="W111" s="3">
        <f>P98</f>
        <v>1</v>
      </c>
      <c r="X111" s="3">
        <f>P99</f>
        <v>0</v>
      </c>
      <c r="Y111" s="3">
        <f>P100</f>
        <v>0</v>
      </c>
      <c r="Z111" s="3">
        <f>P101</f>
        <v>0</v>
      </c>
      <c r="AA111" s="3">
        <f>P102</f>
        <v>0</v>
      </c>
      <c r="AD111" s="1">
        <v>128</v>
      </c>
      <c r="AE111" s="33">
        <f>PRODUCT(W111*100*1/W114)</f>
        <v>1.2987012987012987</v>
      </c>
      <c r="AF111" s="33">
        <f>PRODUCT(X111*100*1/X114)</f>
        <v>0</v>
      </c>
      <c r="AG111" s="33">
        <f>PRODUCT(Y111*100*1/Y114)</f>
        <v>0</v>
      </c>
      <c r="AH111" s="33">
        <f>PRODUCT(Z111*100*1/Z114)</f>
        <v>0</v>
      </c>
      <c r="AI111" s="33">
        <f>PRODUCT(AA111*100*1/AA114)</f>
        <v>0</v>
      </c>
      <c r="AL111" s="1">
        <v>128</v>
      </c>
      <c r="AM111" s="33">
        <f>AE98+AE99+AE100+AE101+AE102+AE103+AE104+AE105+AE106+AE107+AE108+AE109+AE110+AE111</f>
        <v>93.506493506493513</v>
      </c>
      <c r="AN111" s="33">
        <f>AF98+AF99+AF100+AF101+AF102+AF103+AF104+AF105+AF106+AF107+AF108+AF109+AF110+AF111</f>
        <v>100</v>
      </c>
      <c r="AO111" s="33">
        <f>AG98+AG99+AG100+AG101+AG102+AG103+AG104+AG105+AG106+AG107+AG108+AG109+AG110+AG111</f>
        <v>99.999999999999986</v>
      </c>
      <c r="AP111" s="33">
        <f>AH98+AH99+AH100+AH101+AH102+AH103+AH104+AH105+AH106+AH107+AH108+AH109+AH110+AH111</f>
        <v>100.00000000000001</v>
      </c>
      <c r="AQ111" s="33">
        <f>AI98+AI99+AI100+AI101+AI102+AI103+AI104+AI105+AI106+AI107+AI108+AI109+AI110+AI111</f>
        <v>100.00000000000001</v>
      </c>
      <c r="AR111" s="7"/>
      <c r="AU111" s="10"/>
      <c r="AV111" s="10"/>
      <c r="AW111" s="10"/>
      <c r="AX111" s="10"/>
      <c r="AY111" s="10"/>
      <c r="AZ111" s="10"/>
      <c r="BA111" s="10"/>
      <c r="BB111" s="10"/>
    </row>
    <row r="112" spans="2:54" s="1" customFormat="1" x14ac:dyDescent="0.25">
      <c r="V112" s="1">
        <v>256</v>
      </c>
      <c r="W112" s="3">
        <f>Q98</f>
        <v>0</v>
      </c>
      <c r="X112" s="3">
        <f>Q99</f>
        <v>0</v>
      </c>
      <c r="Y112" s="3">
        <f>Q100</f>
        <v>0</v>
      </c>
      <c r="Z112" s="3">
        <f>Q101</f>
        <v>0</v>
      </c>
      <c r="AA112" s="3">
        <f>Q102</f>
        <v>0</v>
      </c>
      <c r="AD112" s="1">
        <v>256</v>
      </c>
      <c r="AE112" s="33">
        <f>PRODUCT(W112*100*1/W114)</f>
        <v>0</v>
      </c>
      <c r="AF112" s="33">
        <f>PRODUCT(X112*100*1/X114)</f>
        <v>0</v>
      </c>
      <c r="AG112" s="33">
        <f>PRODUCT(Y112*100*1/Y114)</f>
        <v>0</v>
      </c>
      <c r="AH112" s="33">
        <f>PRODUCT(Z112*100*1/Z114)</f>
        <v>0</v>
      </c>
      <c r="AI112" s="33">
        <f>PRODUCT(AA112*100*1/AA114)</f>
        <v>0</v>
      </c>
      <c r="AL112" s="1">
        <v>256</v>
      </c>
      <c r="AM112" s="33">
        <f>AE98+AE99+AE100+AE101+AE102+AE103+AE104+AE105+AE106+AE107+AE108+AE109+AE110+AE111+AE112</f>
        <v>93.506493506493513</v>
      </c>
      <c r="AN112" s="33">
        <f>AF98+AF99+AF100+AF101+AF102+AF103+AF104+AF105+AF106+AF107+AF108+AF109+AF110+AF111+AF112</f>
        <v>100</v>
      </c>
      <c r="AO112" s="33">
        <f>AG98+AG99+AG100+AG101+AG102+AG103+AG104+AG105+AG106+AG107+AG108+AG109+AG110+AG111+AG112</f>
        <v>99.999999999999986</v>
      </c>
      <c r="AP112" s="33">
        <f>AH98+AH99+AH100+AH101+AH102+AH103+AH104+AH105+AH106+AH107+AH108+AH109+AH110+AH111+AH112</f>
        <v>100.00000000000001</v>
      </c>
      <c r="AQ112" s="33">
        <f>AI98+AI99+AI100+AI101+AI102+AI103+AI104+AI105+AI106+AI107+AI108+AI109+AI110+AI111+AI112</f>
        <v>100.00000000000001</v>
      </c>
      <c r="AR112" s="7"/>
      <c r="AU112" s="10"/>
      <c r="AV112" s="10"/>
      <c r="AW112" s="10"/>
      <c r="AX112" s="10"/>
      <c r="AY112" s="10"/>
      <c r="AZ112" s="10"/>
      <c r="BA112" s="10"/>
      <c r="BB112" s="10"/>
    </row>
    <row r="113" spans="22:54" s="1" customFormat="1" x14ac:dyDescent="0.25">
      <c r="V113" s="1">
        <v>512</v>
      </c>
      <c r="W113" s="3">
        <f>R98</f>
        <v>5</v>
      </c>
      <c r="X113" s="3">
        <f>R99</f>
        <v>0</v>
      </c>
      <c r="Y113" s="3">
        <f>R100</f>
        <v>0</v>
      </c>
      <c r="Z113" s="3">
        <f>R101</f>
        <v>0</v>
      </c>
      <c r="AA113" s="3">
        <f>R102</f>
        <v>0</v>
      </c>
      <c r="AD113" s="1">
        <v>512</v>
      </c>
      <c r="AE113" s="33">
        <f>PRODUCT(W113*100*1/W114)</f>
        <v>6.4935064935064934</v>
      </c>
      <c r="AF113" s="33">
        <f>PRODUCT(X113*100*1/X114)</f>
        <v>0</v>
      </c>
      <c r="AG113" s="33">
        <f>PRODUCT(Y113*100*1/Y114)</f>
        <v>0</v>
      </c>
      <c r="AH113" s="33">
        <f>PRODUCT(Z113*100*1/Z114)</f>
        <v>0</v>
      </c>
      <c r="AI113" s="33">
        <f>PRODUCT(AA113*100*1/AA114)</f>
        <v>0</v>
      </c>
      <c r="AL113" s="1">
        <v>512</v>
      </c>
      <c r="AM113" s="33">
        <f>AE98+AE99+AE100+AE101+AE102+AE103+AE104+AE105+AE106+AE107+AE108+AE109+AE110+AE111+AE112+AE113</f>
        <v>100</v>
      </c>
      <c r="AN113" s="33">
        <f>AF98+AF99+AF100+AF101+AF102+AF103+AF104+AF105+AF106+AF107+AF108+AF109+AF110+AF111+AF112+AF113</f>
        <v>100</v>
      </c>
      <c r="AO113" s="33">
        <f>AG98+AG99+AG100+AG101+AG102+AG103+AG104+AG105+AG106+AG107+AG108+AG109+AG110+AG111+AG112+AG113</f>
        <v>99.999999999999986</v>
      </c>
      <c r="AP113" s="33">
        <f>AH98+AH99+AH100+AH101+AH102+AH103+AH104+AH105+AH106+AH107+AH108+AH109+AH110+AH111+AH112+AH113</f>
        <v>100.00000000000001</v>
      </c>
      <c r="AQ113" s="33">
        <f>AI98+AI99+AI100+AI101+AI102+AI103+AI104+AI105+AI106+AI107+AI108+AI109+AI110+AI111+AI112+AI113</f>
        <v>100.00000000000001</v>
      </c>
      <c r="AR113" s="7"/>
      <c r="AU113" s="10"/>
      <c r="AV113" s="10"/>
      <c r="AW113" s="10"/>
      <c r="AX113" s="10"/>
      <c r="AY113" s="10"/>
      <c r="AZ113" s="10"/>
      <c r="BA113" s="10"/>
      <c r="BB113" s="10"/>
    </row>
    <row r="114" spans="22:54" s="1" customFormat="1" x14ac:dyDescent="0.25">
      <c r="V114" s="1" t="s">
        <v>1</v>
      </c>
      <c r="W114" s="1">
        <f>S98</f>
        <v>77</v>
      </c>
      <c r="X114" s="1">
        <f>S99</f>
        <v>77</v>
      </c>
      <c r="Y114" s="1">
        <f>S100</f>
        <v>77</v>
      </c>
      <c r="Z114" s="1">
        <f>S101</f>
        <v>77</v>
      </c>
      <c r="AA114" s="1">
        <f>S102</f>
        <v>77</v>
      </c>
      <c r="AD114" s="1" t="s">
        <v>47</v>
      </c>
      <c r="AE114" s="30">
        <f t="shared" ref="AE114:AI114" si="3">SUM(AE98:AE113)</f>
        <v>100</v>
      </c>
      <c r="AF114" s="30">
        <f t="shared" si="3"/>
        <v>100</v>
      </c>
      <c r="AG114" s="30">
        <f t="shared" si="3"/>
        <v>99.999999999999986</v>
      </c>
      <c r="AH114" s="30">
        <f t="shared" si="3"/>
        <v>100.00000000000001</v>
      </c>
      <c r="AI114" s="30">
        <f t="shared" si="3"/>
        <v>100.00000000000001</v>
      </c>
      <c r="AM114" s="30"/>
      <c r="AN114" s="30"/>
      <c r="AO114" s="30"/>
      <c r="AP114" s="30"/>
      <c r="AQ114" s="30"/>
      <c r="AU114" s="10"/>
      <c r="AV114" s="10"/>
      <c r="AW114" s="10"/>
      <c r="AX114" s="10"/>
      <c r="AY114" s="10"/>
      <c r="AZ114" s="10"/>
      <c r="BA114" s="10"/>
      <c r="BB114" s="10"/>
    </row>
    <row r="115" spans="22:54" s="1" customFormat="1" x14ac:dyDescent="0.25">
      <c r="AE115" s="30"/>
      <c r="AF115" s="30"/>
      <c r="AG115" s="30"/>
      <c r="AH115" s="30"/>
      <c r="AI115" s="30"/>
      <c r="AM115" s="30"/>
      <c r="AN115" s="30"/>
      <c r="AO115" s="30"/>
      <c r="AP115" s="30"/>
      <c r="AQ115" s="30"/>
      <c r="AU115" s="10"/>
      <c r="AV115" s="10"/>
      <c r="AW115" s="10"/>
      <c r="AX115" s="10"/>
      <c r="AY115" s="10"/>
      <c r="AZ115" s="10"/>
      <c r="BA115" s="10"/>
      <c r="BB115" s="10"/>
    </row>
    <row r="116" spans="22:54" s="1" customFormat="1" x14ac:dyDescent="0.25">
      <c r="AE116" s="30"/>
      <c r="AF116" s="30"/>
      <c r="AG116" s="30"/>
      <c r="AH116" s="30"/>
      <c r="AI116" s="30"/>
      <c r="AM116" s="30"/>
      <c r="AN116" s="30"/>
      <c r="AO116" s="30"/>
      <c r="AP116" s="30"/>
      <c r="AQ116" s="30"/>
      <c r="AU116" s="10"/>
      <c r="AV116" s="10"/>
      <c r="AW116" s="10"/>
      <c r="AX116" s="10"/>
      <c r="AY116" s="10"/>
      <c r="AZ116" s="10"/>
      <c r="BA116" s="10"/>
      <c r="BB116" s="10"/>
    </row>
    <row r="117" spans="22:54" s="1" customFormat="1" x14ac:dyDescent="0.25">
      <c r="AE117" s="30"/>
      <c r="AF117" s="30"/>
      <c r="AG117" s="30"/>
      <c r="AH117" s="30"/>
      <c r="AI117" s="30"/>
      <c r="AM117" s="30"/>
      <c r="AN117" s="30"/>
      <c r="AO117" s="30"/>
      <c r="AP117" s="30"/>
      <c r="AQ117" s="30"/>
      <c r="AU117" s="10"/>
      <c r="AV117" s="10"/>
      <c r="AW117" s="10"/>
      <c r="AX117" s="10"/>
      <c r="AY117" s="10"/>
      <c r="AZ117" s="10"/>
      <c r="BA117" s="10"/>
      <c r="BB117" s="10"/>
    </row>
    <row r="118" spans="22:54" s="1" customFormat="1" x14ac:dyDescent="0.25">
      <c r="AE118" s="30"/>
      <c r="AF118" s="30"/>
      <c r="AG118" s="30"/>
      <c r="AH118" s="30"/>
      <c r="AI118" s="30"/>
      <c r="AM118" s="30"/>
      <c r="AN118" s="30"/>
      <c r="AO118" s="30"/>
      <c r="AP118" s="30"/>
      <c r="AQ118" s="30"/>
      <c r="AU118" s="10"/>
      <c r="AV118" s="10"/>
      <c r="AW118" s="10"/>
      <c r="AX118" s="10"/>
      <c r="AY118" s="10"/>
      <c r="AZ118" s="10"/>
      <c r="BA118" s="10"/>
      <c r="BB118" s="10"/>
    </row>
    <row r="119" spans="22:54" s="1" customFormat="1" x14ac:dyDescent="0.25">
      <c r="AE119" s="30"/>
      <c r="AF119" s="30"/>
      <c r="AG119" s="30"/>
      <c r="AH119" s="30"/>
      <c r="AI119" s="30"/>
      <c r="AM119" s="30"/>
      <c r="AN119" s="30"/>
      <c r="AO119" s="30"/>
      <c r="AP119" s="30"/>
      <c r="AQ119" s="30"/>
      <c r="AU119" s="10"/>
      <c r="AV119" s="10"/>
      <c r="AW119" s="10"/>
      <c r="AX119" s="10"/>
      <c r="AY119" s="10"/>
      <c r="AZ119" s="10"/>
      <c r="BA119" s="10"/>
      <c r="BB119" s="10"/>
    </row>
    <row r="120" spans="22:54" s="1" customFormat="1" x14ac:dyDescent="0.25">
      <c r="AE120" s="30"/>
      <c r="AF120" s="30"/>
      <c r="AG120" s="30"/>
      <c r="AH120" s="30"/>
      <c r="AI120" s="30"/>
      <c r="AM120" s="30"/>
      <c r="AN120" s="30"/>
      <c r="AO120" s="30"/>
      <c r="AP120" s="30"/>
      <c r="AQ120" s="30"/>
      <c r="AU120" s="10"/>
      <c r="AV120" s="10"/>
      <c r="AW120" s="10"/>
      <c r="AX120" s="10"/>
      <c r="AY120" s="10"/>
      <c r="AZ120" s="10"/>
      <c r="BA120" s="10"/>
      <c r="BB120" s="10"/>
    </row>
    <row r="121" spans="22:54" s="1" customFormat="1" x14ac:dyDescent="0.25">
      <c r="AE121" s="30"/>
      <c r="AF121" s="30"/>
      <c r="AG121" s="30"/>
      <c r="AH121" s="30"/>
      <c r="AI121" s="30"/>
      <c r="AM121" s="30"/>
      <c r="AN121" s="30"/>
      <c r="AO121" s="30"/>
      <c r="AP121" s="30"/>
      <c r="AQ121" s="30"/>
      <c r="AU121" s="10"/>
      <c r="AV121" s="10"/>
      <c r="AW121" s="10"/>
      <c r="AX121" s="10"/>
      <c r="AY121" s="10"/>
      <c r="AZ121" s="10"/>
      <c r="BA121" s="10"/>
      <c r="BB121" s="10"/>
    </row>
    <row r="122" spans="22:54" s="1" customFormat="1" x14ac:dyDescent="0.25">
      <c r="AE122" s="30"/>
      <c r="AF122" s="30"/>
      <c r="AG122" s="30"/>
      <c r="AH122" s="30"/>
      <c r="AI122" s="30"/>
      <c r="AM122" s="30"/>
      <c r="AN122" s="30"/>
      <c r="AO122" s="30"/>
      <c r="AP122" s="30"/>
      <c r="AQ122" s="30"/>
      <c r="AU122" s="10"/>
      <c r="AV122" s="10"/>
      <c r="AW122" s="10"/>
      <c r="AX122" s="10"/>
      <c r="AY122" s="10"/>
      <c r="AZ122" s="10"/>
      <c r="BA122" s="10"/>
      <c r="BB122" s="10"/>
    </row>
    <row r="123" spans="22:54" s="1" customFormat="1" x14ac:dyDescent="0.25">
      <c r="AE123" s="30"/>
      <c r="AF123" s="30"/>
      <c r="AG123" s="30"/>
      <c r="AH123" s="30"/>
      <c r="AI123" s="30"/>
      <c r="AM123" s="30"/>
      <c r="AN123" s="30"/>
      <c r="AO123" s="30"/>
      <c r="AP123" s="30"/>
      <c r="AQ123" s="30"/>
      <c r="AU123" s="10"/>
      <c r="AV123" s="10"/>
      <c r="AW123" s="10"/>
      <c r="AX123" s="10"/>
      <c r="AY123" s="10"/>
      <c r="AZ123" s="10"/>
      <c r="BA123" s="10"/>
      <c r="BB123" s="10"/>
    </row>
    <row r="124" spans="22:54" s="1" customFormat="1" x14ac:dyDescent="0.25">
      <c r="AE124" s="30"/>
      <c r="AF124" s="30"/>
      <c r="AG124" s="30"/>
      <c r="AH124" s="30"/>
      <c r="AI124" s="30"/>
      <c r="AM124" s="30"/>
      <c r="AN124" s="30"/>
      <c r="AO124" s="30"/>
      <c r="AP124" s="30"/>
      <c r="AQ124" s="30"/>
      <c r="AU124" s="10"/>
      <c r="AV124" s="10"/>
      <c r="AW124" s="10"/>
      <c r="AX124" s="10"/>
      <c r="AY124" s="10"/>
      <c r="AZ124" s="10"/>
      <c r="BA124" s="10"/>
      <c r="BB124" s="10"/>
    </row>
    <row r="125" spans="22:54" s="1" customFormat="1" x14ac:dyDescent="0.25">
      <c r="AE125" s="30"/>
      <c r="AF125" s="30"/>
      <c r="AG125" s="30"/>
      <c r="AH125" s="30"/>
      <c r="AI125" s="30"/>
      <c r="AM125" s="30"/>
      <c r="AN125" s="30"/>
      <c r="AO125" s="30"/>
      <c r="AP125" s="30"/>
      <c r="AQ125" s="30"/>
      <c r="AU125" s="10"/>
      <c r="AV125" s="10"/>
      <c r="AW125" s="10"/>
      <c r="AX125" s="10"/>
      <c r="AY125" s="10"/>
      <c r="AZ125" s="10"/>
      <c r="BA125" s="10"/>
      <c r="BB125" s="10"/>
    </row>
    <row r="126" spans="22:54" s="1" customFormat="1" x14ac:dyDescent="0.25">
      <c r="AE126" s="30"/>
      <c r="AF126" s="30"/>
      <c r="AG126" s="30"/>
      <c r="AH126" s="30"/>
      <c r="AI126" s="30"/>
      <c r="AM126" s="30"/>
      <c r="AN126" s="30"/>
      <c r="AO126" s="30"/>
      <c r="AP126" s="30"/>
      <c r="AQ126" s="30"/>
      <c r="AU126" s="10"/>
      <c r="AV126" s="10"/>
      <c r="AW126" s="10"/>
      <c r="AX126" s="10"/>
      <c r="AY126" s="10"/>
      <c r="AZ126" s="10"/>
      <c r="BA126" s="10"/>
      <c r="BB126" s="10"/>
    </row>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4"/>
  <sheetViews>
    <sheetView zoomScale="75" zoomScaleNormal="75" workbookViewId="0">
      <selection activeCell="C5" sqref="C5:S9"/>
    </sheetView>
  </sheetViews>
  <sheetFormatPr baseColWidth="10" defaultRowHeight="15" x14ac:dyDescent="0.25"/>
  <sheetData>
    <row r="1" spans="1:54" s="1" customFormat="1" x14ac:dyDescent="0.25">
      <c r="AE1" s="30"/>
      <c r="AF1" s="30"/>
      <c r="AG1" s="30"/>
      <c r="AH1" s="30"/>
      <c r="AI1" s="30"/>
      <c r="AM1" s="30"/>
      <c r="AN1" s="30"/>
      <c r="AO1" s="30"/>
      <c r="AP1" s="30"/>
      <c r="AQ1" s="30"/>
    </row>
    <row r="2" spans="1:54" s="1" customFormat="1" x14ac:dyDescent="0.25">
      <c r="AE2" s="30"/>
      <c r="AF2" s="30"/>
      <c r="AG2" s="30"/>
      <c r="AH2" s="30"/>
      <c r="AI2" s="30"/>
      <c r="AM2" s="30"/>
      <c r="AN2" s="30"/>
      <c r="AO2" s="30"/>
      <c r="AP2" s="30"/>
      <c r="AQ2" s="30"/>
    </row>
    <row r="3" spans="1:54" s="1" customFormat="1" x14ac:dyDescent="0.25">
      <c r="A3" s="1" t="s">
        <v>136</v>
      </c>
      <c r="V3" s="1" t="str">
        <f>A3</f>
        <v xml:space="preserve">Moraxella catarrhalis  </v>
      </c>
      <c r="AD3" s="1" t="str">
        <f>A3</f>
        <v xml:space="preserve">Moraxella catarrhalis  </v>
      </c>
      <c r="AE3" s="30"/>
      <c r="AF3" s="30"/>
      <c r="AG3" s="30"/>
      <c r="AH3" s="30"/>
      <c r="AI3" s="30"/>
      <c r="AL3" s="1" t="str">
        <f>A3</f>
        <v xml:space="preserve">Moraxella catarrhalis  </v>
      </c>
      <c r="AM3" s="30"/>
      <c r="AN3" s="30"/>
      <c r="AO3" s="30"/>
      <c r="AP3" s="30"/>
      <c r="AQ3" s="30"/>
    </row>
    <row r="4" spans="1:54"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Ampicillin</v>
      </c>
      <c r="X4" s="1" t="str">
        <f>B6</f>
        <v>Ampicillin/ Sulbactam</v>
      </c>
      <c r="Y4" s="1" t="str">
        <f>B7</f>
        <v>Cefotaxim</v>
      </c>
      <c r="Z4" s="1" t="str">
        <f>B8</f>
        <v>Cefuroxim</v>
      </c>
      <c r="AA4" s="1" t="str">
        <f>B9</f>
        <v>Ciprofloxacin</v>
      </c>
      <c r="AE4" s="30" t="str">
        <f>W4</f>
        <v>Ampicillin</v>
      </c>
      <c r="AF4" s="30" t="str">
        <f>X4</f>
        <v>Ampicillin/ Sulbactam</v>
      </c>
      <c r="AG4" s="30" t="str">
        <f>Y4</f>
        <v>Cefotaxim</v>
      </c>
      <c r="AH4" s="30" t="str">
        <f>Z4</f>
        <v>Cefuroxim</v>
      </c>
      <c r="AI4" s="30" t="str">
        <f>AA4</f>
        <v>Ciprofloxacin</v>
      </c>
      <c r="AL4" s="1" t="s">
        <v>0</v>
      </c>
      <c r="AM4" s="30" t="str">
        <f>W4</f>
        <v>Ampicillin</v>
      </c>
      <c r="AN4" s="30" t="str">
        <f>X4</f>
        <v>Ampicillin/ Sulbactam</v>
      </c>
      <c r="AO4" s="30" t="str">
        <f>Y4</f>
        <v>Cefotaxim</v>
      </c>
      <c r="AP4" s="30" t="str">
        <f>Z4</f>
        <v>Cefuroxim</v>
      </c>
      <c r="AQ4" s="30" t="str">
        <f>AA4</f>
        <v>Ciprofloxacin</v>
      </c>
      <c r="AU4" s="11"/>
      <c r="AV4" s="12" t="s">
        <v>48</v>
      </c>
      <c r="AW4" s="12" t="s">
        <v>53</v>
      </c>
      <c r="AX4" s="12" t="s">
        <v>57</v>
      </c>
      <c r="AY4" s="12" t="s">
        <v>71</v>
      </c>
      <c r="AZ4" s="12" t="s">
        <v>67</v>
      </c>
      <c r="BA4" s="10"/>
      <c r="BB4" s="10"/>
    </row>
    <row r="5" spans="1:54" s="1" customFormat="1" ht="18.75" x14ac:dyDescent="0.25">
      <c r="B5" s="1" t="s">
        <v>2</v>
      </c>
      <c r="C5" s="1">
        <v>0</v>
      </c>
      <c r="D5" s="1">
        <v>5</v>
      </c>
      <c r="E5" s="1">
        <v>2</v>
      </c>
      <c r="F5" s="1">
        <v>5</v>
      </c>
      <c r="G5" s="1">
        <v>4</v>
      </c>
      <c r="H5" s="1">
        <v>3</v>
      </c>
      <c r="I5" s="1">
        <v>9</v>
      </c>
      <c r="J5" s="1">
        <v>7</v>
      </c>
      <c r="K5" s="1">
        <v>2</v>
      </c>
      <c r="L5" s="1">
        <v>6</v>
      </c>
      <c r="M5" s="1">
        <v>3</v>
      </c>
      <c r="N5" s="1">
        <v>1</v>
      </c>
      <c r="O5" s="1">
        <v>0</v>
      </c>
      <c r="P5" s="1">
        <v>0</v>
      </c>
      <c r="Q5" s="1">
        <v>0</v>
      </c>
      <c r="R5" s="1">
        <v>0</v>
      </c>
      <c r="S5" s="1">
        <v>47</v>
      </c>
      <c r="V5" s="1">
        <v>1.5625E-2</v>
      </c>
      <c r="W5" s="1">
        <f>C5</f>
        <v>0</v>
      </c>
      <c r="X5" s="2">
        <f>C6</f>
        <v>0</v>
      </c>
      <c r="Y5" s="2">
        <f>C7</f>
        <v>0</v>
      </c>
      <c r="Z5" s="2">
        <f>C8</f>
        <v>0</v>
      </c>
      <c r="AA5" s="2">
        <f>C9</f>
        <v>0</v>
      </c>
      <c r="AD5" s="1">
        <v>1.4999999999999999E-2</v>
      </c>
      <c r="AE5" s="30">
        <f>PRODUCT(W5*100*1/W21)</f>
        <v>0</v>
      </c>
      <c r="AF5" s="31">
        <f>PRODUCT(X5*100*1/X21)</f>
        <v>0</v>
      </c>
      <c r="AG5" s="31">
        <f>PRODUCT(Y5*100*1/Y21)</f>
        <v>0</v>
      </c>
      <c r="AH5" s="31">
        <f>PRODUCT(Z5*100*1/Z21)</f>
        <v>0</v>
      </c>
      <c r="AI5" s="31">
        <f>PRODUCT(AA5*100*1/AA21)</f>
        <v>0</v>
      </c>
      <c r="AL5" s="1">
        <v>1.4999999999999999E-2</v>
      </c>
      <c r="AM5" s="30">
        <f>AE5</f>
        <v>0</v>
      </c>
      <c r="AN5" s="31">
        <f>AF5</f>
        <v>0</v>
      </c>
      <c r="AO5" s="31">
        <f>AG5</f>
        <v>0</v>
      </c>
      <c r="AP5" s="31">
        <f>AH5</f>
        <v>0</v>
      </c>
      <c r="AQ5" s="31">
        <f>AI5</f>
        <v>0</v>
      </c>
      <c r="AR5" s="5"/>
      <c r="AU5" s="12" t="s">
        <v>49</v>
      </c>
      <c r="AV5" s="16">
        <f>S5</f>
        <v>47</v>
      </c>
      <c r="AW5" s="16">
        <f>S6</f>
        <v>47</v>
      </c>
      <c r="AX5" s="16">
        <f>S7</f>
        <v>47</v>
      </c>
      <c r="AY5" s="16">
        <f>S8</f>
        <v>47</v>
      </c>
      <c r="AZ5" s="16">
        <f>S9</f>
        <v>47</v>
      </c>
      <c r="BA5" s="10"/>
      <c r="BB5" s="10"/>
    </row>
    <row r="6" spans="1:54" s="1" customFormat="1" ht="18.75" x14ac:dyDescent="0.25">
      <c r="B6" s="1" t="s">
        <v>3</v>
      </c>
      <c r="C6" s="2">
        <v>0</v>
      </c>
      <c r="D6" s="2">
        <v>18</v>
      </c>
      <c r="E6" s="2">
        <v>10</v>
      </c>
      <c r="F6" s="2">
        <v>16</v>
      </c>
      <c r="G6" s="2">
        <v>0</v>
      </c>
      <c r="H6" s="2">
        <v>3</v>
      </c>
      <c r="I6" s="2">
        <v>0</v>
      </c>
      <c r="J6" s="3">
        <v>0</v>
      </c>
      <c r="K6" s="3">
        <v>0</v>
      </c>
      <c r="L6" s="3">
        <v>0</v>
      </c>
      <c r="M6" s="3">
        <v>0</v>
      </c>
      <c r="N6" s="3">
        <v>0</v>
      </c>
      <c r="O6" s="3">
        <v>0</v>
      </c>
      <c r="P6" s="3">
        <v>0</v>
      </c>
      <c r="Q6" s="3">
        <v>0</v>
      </c>
      <c r="R6" s="3">
        <v>0</v>
      </c>
      <c r="S6" s="1">
        <v>47</v>
      </c>
      <c r="V6" s="1">
        <v>3.125E-2</v>
      </c>
      <c r="W6" s="1">
        <f>D5</f>
        <v>5</v>
      </c>
      <c r="X6" s="2">
        <f>D6</f>
        <v>18</v>
      </c>
      <c r="Y6" s="2">
        <f>D7</f>
        <v>5</v>
      </c>
      <c r="Z6" s="2">
        <f>D8</f>
        <v>3</v>
      </c>
      <c r="AA6" s="2">
        <f>D9</f>
        <v>40</v>
      </c>
      <c r="AD6" s="1">
        <v>3.1E-2</v>
      </c>
      <c r="AE6" s="30">
        <f>PRODUCT(W6*100*1/W21)</f>
        <v>10.638297872340425</v>
      </c>
      <c r="AF6" s="31">
        <f>PRODUCT(X6*100*1/X21)</f>
        <v>38.297872340425535</v>
      </c>
      <c r="AG6" s="31">
        <f>PRODUCT(Y6*100*1/Y21)</f>
        <v>10.638297872340425</v>
      </c>
      <c r="AH6" s="31">
        <f>PRODUCT(Z6*100*1/Z21)</f>
        <v>6.3829787234042552</v>
      </c>
      <c r="AI6" s="31">
        <f>PRODUCT(AA6*100*1/AA21)</f>
        <v>85.106382978723403</v>
      </c>
      <c r="AL6" s="1">
        <v>3.1E-2</v>
      </c>
      <c r="AM6" s="30">
        <f>AE5+AE6</f>
        <v>10.638297872340425</v>
      </c>
      <c r="AN6" s="31">
        <f>AF5+AF6</f>
        <v>38.297872340425535</v>
      </c>
      <c r="AO6" s="31">
        <f>AG5+AG6</f>
        <v>10.638297872340425</v>
      </c>
      <c r="AP6" s="31">
        <f>AH5+AH6</f>
        <v>6.3829787234042552</v>
      </c>
      <c r="AQ6" s="31">
        <f>AI5+AI6</f>
        <v>85.106382978723403</v>
      </c>
      <c r="AR6" s="5"/>
      <c r="AU6" s="12" t="s">
        <v>50</v>
      </c>
      <c r="AV6" s="13"/>
      <c r="AW6" s="13">
        <f>AN11</f>
        <v>100</v>
      </c>
      <c r="AX6" s="13">
        <f>AO11</f>
        <v>97.872340425531917</v>
      </c>
      <c r="AY6" s="13">
        <f>AP13</f>
        <v>93.61702127659575</v>
      </c>
      <c r="AZ6" s="13">
        <f>AQ8</f>
        <v>97.872340425531917</v>
      </c>
      <c r="BA6" s="10"/>
      <c r="BB6" s="10"/>
    </row>
    <row r="7" spans="1:54" s="1" customFormat="1" ht="18.75" x14ac:dyDescent="0.25">
      <c r="B7" s="1" t="s">
        <v>7</v>
      </c>
      <c r="C7" s="2">
        <v>0</v>
      </c>
      <c r="D7" s="2">
        <v>5</v>
      </c>
      <c r="E7" s="2">
        <v>5</v>
      </c>
      <c r="F7" s="2">
        <v>8</v>
      </c>
      <c r="G7" s="2">
        <v>5</v>
      </c>
      <c r="H7" s="2">
        <v>8</v>
      </c>
      <c r="I7" s="2">
        <v>15</v>
      </c>
      <c r="J7" s="4">
        <v>1</v>
      </c>
      <c r="K7" s="3">
        <v>0</v>
      </c>
      <c r="L7" s="3">
        <v>0</v>
      </c>
      <c r="M7" s="3">
        <v>0</v>
      </c>
      <c r="N7" s="3">
        <v>0</v>
      </c>
      <c r="O7" s="3">
        <v>0</v>
      </c>
      <c r="P7" s="3">
        <v>0</v>
      </c>
      <c r="Q7" s="3">
        <v>0</v>
      </c>
      <c r="R7" s="3">
        <v>0</v>
      </c>
      <c r="S7" s="1">
        <v>47</v>
      </c>
      <c r="V7" s="1">
        <v>6.25E-2</v>
      </c>
      <c r="W7" s="1">
        <f>E5</f>
        <v>2</v>
      </c>
      <c r="X7" s="2">
        <f>E6</f>
        <v>10</v>
      </c>
      <c r="Y7" s="2">
        <f>E7</f>
        <v>5</v>
      </c>
      <c r="Z7" s="2">
        <f>E8</f>
        <v>1</v>
      </c>
      <c r="AA7" s="2">
        <f>E9</f>
        <v>5</v>
      </c>
      <c r="AD7" s="1">
        <v>6.2E-2</v>
      </c>
      <c r="AE7" s="30">
        <f>PRODUCT(W7*100*1/W21)</f>
        <v>4.2553191489361701</v>
      </c>
      <c r="AF7" s="31">
        <f>PRODUCT(X7*100*1/X21)</f>
        <v>21.276595744680851</v>
      </c>
      <c r="AG7" s="31">
        <f>PRODUCT(Y7*100*1/Y21)</f>
        <v>10.638297872340425</v>
      </c>
      <c r="AH7" s="31">
        <f>PRODUCT(Z7*100*1/Z21)</f>
        <v>2.1276595744680851</v>
      </c>
      <c r="AI7" s="31">
        <f>PRODUCT(AA7*100*1/AA21)</f>
        <v>10.638297872340425</v>
      </c>
      <c r="AL7" s="1">
        <v>6.2E-2</v>
      </c>
      <c r="AM7" s="30">
        <f>AE5+AE6+AE7</f>
        <v>14.893617021276595</v>
      </c>
      <c r="AN7" s="31">
        <f>AF5+AF6+AF7</f>
        <v>59.574468085106389</v>
      </c>
      <c r="AO7" s="31">
        <f>AG5+AG6+AG7</f>
        <v>21.276595744680851</v>
      </c>
      <c r="AP7" s="31">
        <f>AH5+AH6+AH7</f>
        <v>8.5106382978723403</v>
      </c>
      <c r="AQ7" s="31">
        <f>AI5+AI6+AI7</f>
        <v>95.744680851063833</v>
      </c>
      <c r="AR7" s="5"/>
      <c r="AU7" s="12" t="s">
        <v>51</v>
      </c>
      <c r="AV7" s="13"/>
      <c r="AW7" s="13"/>
      <c r="AX7" s="13">
        <f>AO12-AO11</f>
        <v>2.1276595744680833</v>
      </c>
      <c r="AY7" s="13">
        <f>AP14-AP13</f>
        <v>6.3829787234042499</v>
      </c>
      <c r="AZ7" s="13"/>
      <c r="BA7" s="10"/>
      <c r="BB7" s="10"/>
    </row>
    <row r="8" spans="1:54" s="1" customFormat="1" ht="18.75" x14ac:dyDescent="0.25">
      <c r="B8" s="1" t="s">
        <v>9</v>
      </c>
      <c r="C8" s="2">
        <v>0</v>
      </c>
      <c r="D8" s="2">
        <v>3</v>
      </c>
      <c r="E8" s="2">
        <v>1</v>
      </c>
      <c r="F8" s="2">
        <v>1</v>
      </c>
      <c r="G8" s="2">
        <v>1</v>
      </c>
      <c r="H8" s="2">
        <v>10</v>
      </c>
      <c r="I8" s="2">
        <v>8</v>
      </c>
      <c r="J8" s="2">
        <v>13</v>
      </c>
      <c r="K8" s="2">
        <v>7</v>
      </c>
      <c r="L8" s="4">
        <v>3</v>
      </c>
      <c r="M8" s="3">
        <v>0</v>
      </c>
      <c r="N8" s="3">
        <v>0</v>
      </c>
      <c r="O8" s="3">
        <v>0</v>
      </c>
      <c r="P8" s="3">
        <v>0</v>
      </c>
      <c r="Q8" s="3">
        <v>0</v>
      </c>
      <c r="R8" s="3">
        <v>0</v>
      </c>
      <c r="S8" s="1">
        <v>47</v>
      </c>
      <c r="V8" s="1">
        <v>0.125</v>
      </c>
      <c r="W8" s="1">
        <f>F5</f>
        <v>5</v>
      </c>
      <c r="X8" s="2">
        <f>F6</f>
        <v>16</v>
      </c>
      <c r="Y8" s="2">
        <f>F7</f>
        <v>8</v>
      </c>
      <c r="Z8" s="2">
        <f>F8</f>
        <v>1</v>
      </c>
      <c r="AA8" s="2">
        <f>F9</f>
        <v>1</v>
      </c>
      <c r="AD8" s="1">
        <v>0.125</v>
      </c>
      <c r="AE8" s="30">
        <f>PRODUCT(W8*100*1/W21)</f>
        <v>10.638297872340425</v>
      </c>
      <c r="AF8" s="31">
        <f>PRODUCT(X8*100*1/X21)</f>
        <v>34.042553191489361</v>
      </c>
      <c r="AG8" s="31">
        <f>PRODUCT(Y8*100*1/Y21)</f>
        <v>17.021276595744681</v>
      </c>
      <c r="AH8" s="31">
        <f>PRODUCT(Z8*100*1/Z21)</f>
        <v>2.1276595744680851</v>
      </c>
      <c r="AI8" s="31">
        <f>PRODUCT(AA8*100*1/AA21)</f>
        <v>2.1276595744680851</v>
      </c>
      <c r="AL8" s="1">
        <v>0.125</v>
      </c>
      <c r="AM8" s="30">
        <f>AE5+AE6+AE7+AE8</f>
        <v>25.531914893617021</v>
      </c>
      <c r="AN8" s="31">
        <f>AF5+AF6+AF7+AF8</f>
        <v>93.61702127659575</v>
      </c>
      <c r="AO8" s="31">
        <f>AG5+AG6+AG7+AG8</f>
        <v>38.297872340425528</v>
      </c>
      <c r="AP8" s="31">
        <f>AH5+AH6+AH7+AH8</f>
        <v>10.638297872340425</v>
      </c>
      <c r="AQ8" s="31">
        <f>AI5+AI6+AI7+AI8</f>
        <v>97.872340425531917</v>
      </c>
      <c r="AR8" s="5"/>
      <c r="AU8" s="12" t="s">
        <v>52</v>
      </c>
      <c r="AV8" s="13"/>
      <c r="AW8" s="13">
        <f>AN20-AN11</f>
        <v>0</v>
      </c>
      <c r="AX8" s="13">
        <f>AO20-AO12</f>
        <v>0</v>
      </c>
      <c r="AY8" s="13">
        <f>AP20-AP14</f>
        <v>0</v>
      </c>
      <c r="AZ8" s="13">
        <f>AQ20-AQ8</f>
        <v>2.1276595744680833</v>
      </c>
      <c r="BA8" s="10"/>
      <c r="BB8" s="10"/>
    </row>
    <row r="9" spans="1:54" s="1" customFormat="1" x14ac:dyDescent="0.25">
      <c r="B9" s="1" t="s">
        <v>18</v>
      </c>
      <c r="C9" s="2">
        <v>0</v>
      </c>
      <c r="D9" s="2">
        <v>40</v>
      </c>
      <c r="E9" s="2">
        <v>5</v>
      </c>
      <c r="F9" s="2">
        <v>1</v>
      </c>
      <c r="G9" s="3">
        <v>0</v>
      </c>
      <c r="H9" s="3">
        <v>1</v>
      </c>
      <c r="I9" s="3">
        <v>0</v>
      </c>
      <c r="J9" s="3">
        <v>0</v>
      </c>
      <c r="K9" s="3">
        <v>0</v>
      </c>
      <c r="L9" s="3">
        <v>0</v>
      </c>
      <c r="M9" s="3">
        <v>0</v>
      </c>
      <c r="N9" s="3">
        <v>0</v>
      </c>
      <c r="O9" s="3">
        <v>0</v>
      </c>
      <c r="P9" s="3">
        <v>0</v>
      </c>
      <c r="Q9" s="3">
        <v>0</v>
      </c>
      <c r="R9" s="3">
        <v>0</v>
      </c>
      <c r="S9" s="1">
        <v>47</v>
      </c>
      <c r="V9" s="1">
        <v>0.25</v>
      </c>
      <c r="W9" s="1">
        <f>G5</f>
        <v>4</v>
      </c>
      <c r="X9" s="2">
        <f>G6</f>
        <v>0</v>
      </c>
      <c r="Y9" s="2">
        <f>G7</f>
        <v>5</v>
      </c>
      <c r="Z9" s="2">
        <f>G8</f>
        <v>1</v>
      </c>
      <c r="AA9" s="3">
        <f>G9</f>
        <v>0</v>
      </c>
      <c r="AD9" s="1">
        <v>0.25</v>
      </c>
      <c r="AE9" s="30">
        <f>PRODUCT(W9*100*1/W21)</f>
        <v>8.5106382978723403</v>
      </c>
      <c r="AF9" s="31">
        <f>PRODUCT(X9*100*1/X21)</f>
        <v>0</v>
      </c>
      <c r="AG9" s="31">
        <f>PRODUCT(Y9*100*1/Y21)</f>
        <v>10.638297872340425</v>
      </c>
      <c r="AH9" s="31">
        <f>PRODUCT(Z9*100*1/Z21)</f>
        <v>2.1276595744680851</v>
      </c>
      <c r="AI9" s="33">
        <f>PRODUCT(AA9*100*1/AA21)</f>
        <v>0</v>
      </c>
      <c r="AL9" s="1">
        <v>0.25</v>
      </c>
      <c r="AM9" s="30">
        <f>AE5+AE6+AE7+AE8+AE9</f>
        <v>34.042553191489361</v>
      </c>
      <c r="AN9" s="31">
        <f>AF5+AF6+AF7+AF8+AF9</f>
        <v>93.61702127659575</v>
      </c>
      <c r="AO9" s="31">
        <f>AG5+AG6+AG7+AG8+AG9</f>
        <v>48.936170212765951</v>
      </c>
      <c r="AP9" s="31">
        <f>AH5+AH6+AH7+AH8+AH9</f>
        <v>12.76595744680851</v>
      </c>
      <c r="AQ9" s="33">
        <f>AI5+AI6+AI7+AI8+AI9</f>
        <v>97.872340425531917</v>
      </c>
      <c r="AR9" s="5"/>
      <c r="AU9" s="10"/>
      <c r="AV9" s="10"/>
      <c r="AW9" s="10"/>
      <c r="AX9" s="10"/>
      <c r="AY9" s="10"/>
      <c r="AZ9" s="10"/>
      <c r="BA9" s="10"/>
      <c r="BB9" s="10"/>
    </row>
    <row r="10" spans="1:54" s="1" customFormat="1" x14ac:dyDescent="0.25">
      <c r="V10" s="1">
        <v>0.5</v>
      </c>
      <c r="W10" s="1">
        <f>H5</f>
        <v>3</v>
      </c>
      <c r="X10" s="2">
        <f>H6</f>
        <v>3</v>
      </c>
      <c r="Y10" s="2">
        <f>H7</f>
        <v>8</v>
      </c>
      <c r="Z10" s="2">
        <f>H8</f>
        <v>10</v>
      </c>
      <c r="AA10" s="3">
        <f>H9</f>
        <v>1</v>
      </c>
      <c r="AD10" s="1">
        <v>0.5</v>
      </c>
      <c r="AE10" s="30">
        <f>PRODUCT(W10*100*1/W21)</f>
        <v>6.3829787234042552</v>
      </c>
      <c r="AF10" s="31">
        <f>PRODUCT(X10*100*1/X21)</f>
        <v>6.3829787234042552</v>
      </c>
      <c r="AG10" s="31">
        <f>PRODUCT(Y10*100*1/Y21)</f>
        <v>17.021276595744681</v>
      </c>
      <c r="AH10" s="31">
        <f>PRODUCT(Z10*100*1/Z21)</f>
        <v>21.276595744680851</v>
      </c>
      <c r="AI10" s="33">
        <f>PRODUCT(AA10*100*1/AA21)</f>
        <v>2.1276595744680851</v>
      </c>
      <c r="AL10" s="1">
        <v>0.5</v>
      </c>
      <c r="AM10" s="30">
        <f>AE5+AE6+AE7+AE8+AE9+AE10</f>
        <v>40.425531914893618</v>
      </c>
      <c r="AN10" s="31">
        <f>AF5+AF6+AF7+AF8+AF9+AF10</f>
        <v>100</v>
      </c>
      <c r="AO10" s="31">
        <f>AG5+AG6+AG7+AG8+AG9+AG10</f>
        <v>65.957446808510639</v>
      </c>
      <c r="AP10" s="31">
        <f>AH5+AH6+AH7+AH8+AH9+AH10</f>
        <v>34.042553191489361</v>
      </c>
      <c r="AQ10" s="33">
        <f>AI5+AI6+AI7+AI8+AI9+AI10</f>
        <v>100</v>
      </c>
      <c r="AR10" s="5"/>
      <c r="AT10" s="10" t="str">
        <f>A3</f>
        <v xml:space="preserve">Moraxella catarrhalis  </v>
      </c>
      <c r="AU10" s="10"/>
      <c r="AW10" s="10"/>
      <c r="AX10" s="10"/>
      <c r="AY10" s="10"/>
      <c r="AZ10" s="10"/>
      <c r="BA10" s="10"/>
      <c r="BB10" s="10"/>
    </row>
    <row r="11" spans="1:54" s="1" customFormat="1" x14ac:dyDescent="0.25">
      <c r="V11" s="1">
        <v>1</v>
      </c>
      <c r="W11" s="1">
        <f>I5</f>
        <v>9</v>
      </c>
      <c r="X11" s="2">
        <f>I6</f>
        <v>0</v>
      </c>
      <c r="Y11" s="2">
        <f>I7</f>
        <v>15</v>
      </c>
      <c r="Z11" s="2">
        <f>I8</f>
        <v>8</v>
      </c>
      <c r="AA11" s="3">
        <f>I9</f>
        <v>0</v>
      </c>
      <c r="AD11" s="1">
        <v>1</v>
      </c>
      <c r="AE11" s="30">
        <f>PRODUCT(W11*100*1/W21)</f>
        <v>19.148936170212767</v>
      </c>
      <c r="AF11" s="31">
        <f>PRODUCT(X11*100*1/X21)</f>
        <v>0</v>
      </c>
      <c r="AG11" s="31">
        <f>PRODUCT(Y11*100*1/Y21)</f>
        <v>31.914893617021278</v>
      </c>
      <c r="AH11" s="31">
        <f>PRODUCT(Z11*100*1/Z21)</f>
        <v>17.021276595744681</v>
      </c>
      <c r="AI11" s="33">
        <f>PRODUCT(AA11*100*1/AA21)</f>
        <v>0</v>
      </c>
      <c r="AL11" s="1">
        <v>1</v>
      </c>
      <c r="AM11" s="30">
        <f>AE5+AE6+AE7+AE8+AE9+AE10+AE11</f>
        <v>59.574468085106389</v>
      </c>
      <c r="AN11" s="31">
        <f>AF5+AF6+AF7+AF8+AF9+AF10+AF11</f>
        <v>100</v>
      </c>
      <c r="AO11" s="31">
        <f>AG5+AG6+AG7+AG8+AG9+AG10+AG11</f>
        <v>97.872340425531917</v>
      </c>
      <c r="AP11" s="31">
        <f>AH5+AH6+AH7+AH8+AH9+AH10+AH11</f>
        <v>51.063829787234042</v>
      </c>
      <c r="AQ11" s="33">
        <f>AI5+AI6+AI7+AI8+AI9+AI10+AI11</f>
        <v>100</v>
      </c>
      <c r="AR11" s="5"/>
      <c r="AU11" s="10"/>
      <c r="AV11" s="10"/>
      <c r="AW11" s="10"/>
      <c r="AX11" s="10"/>
      <c r="AY11" s="10"/>
      <c r="AZ11" s="10"/>
      <c r="BA11" s="10"/>
      <c r="BB11" s="10"/>
    </row>
    <row r="12" spans="1:54" s="1" customFormat="1" x14ac:dyDescent="0.25">
      <c r="V12" s="1">
        <v>2</v>
      </c>
      <c r="W12" s="1">
        <f>J5</f>
        <v>7</v>
      </c>
      <c r="X12" s="3">
        <f>J6</f>
        <v>0</v>
      </c>
      <c r="Y12" s="4">
        <f>J7</f>
        <v>1</v>
      </c>
      <c r="Z12" s="2">
        <f>J8</f>
        <v>13</v>
      </c>
      <c r="AA12" s="3">
        <f>J9</f>
        <v>0</v>
      </c>
      <c r="AD12" s="1">
        <v>2</v>
      </c>
      <c r="AE12" s="30">
        <f>PRODUCT(W12*100*1/W21)</f>
        <v>14.893617021276595</v>
      </c>
      <c r="AF12" s="33">
        <f>PRODUCT(X12*100*1/X21)</f>
        <v>0</v>
      </c>
      <c r="AG12" s="32">
        <f>PRODUCT(Y12*100*1/Y21)</f>
        <v>2.1276595744680851</v>
      </c>
      <c r="AH12" s="31">
        <f>PRODUCT(Z12*100*1/Z21)</f>
        <v>27.659574468085108</v>
      </c>
      <c r="AI12" s="33">
        <f>PRODUCT(AA12*100*1/AA21)</f>
        <v>0</v>
      </c>
      <c r="AL12" s="1">
        <v>2</v>
      </c>
      <c r="AM12" s="30">
        <f>AE5+AE6+AE7+AE8+AE9+AE10+AE11+AE12</f>
        <v>74.468085106382986</v>
      </c>
      <c r="AN12" s="33">
        <f>AF5+AF6+AF7+AF8+AF9+AF10+AF11+AF12</f>
        <v>100</v>
      </c>
      <c r="AO12" s="32">
        <f>AG5+AG6+AG7+AG8+AG9+AG10+AG11+AG12</f>
        <v>100</v>
      </c>
      <c r="AP12" s="31">
        <f>AH5+AH6+AH7+AH8+AH9+AH10+AH11+AH12</f>
        <v>78.723404255319153</v>
      </c>
      <c r="AQ12" s="33">
        <f>AI5+AI6+AI7+AI8+AI9+AI10+AI11+AI12</f>
        <v>100</v>
      </c>
      <c r="AR12" s="34"/>
      <c r="AU12" s="10"/>
      <c r="AV12" s="10"/>
      <c r="AW12" s="10"/>
      <c r="AX12" s="10"/>
      <c r="AY12" s="10"/>
      <c r="AZ12" s="10"/>
      <c r="BA12" s="10"/>
      <c r="BB12" s="10"/>
    </row>
    <row r="13" spans="1:54" s="1" customFormat="1" x14ac:dyDescent="0.25">
      <c r="V13" s="1">
        <v>4</v>
      </c>
      <c r="W13" s="1">
        <f>K5</f>
        <v>2</v>
      </c>
      <c r="X13" s="3">
        <f>K6</f>
        <v>0</v>
      </c>
      <c r="Y13" s="3">
        <f>K7</f>
        <v>0</v>
      </c>
      <c r="Z13" s="2">
        <f>K8</f>
        <v>7</v>
      </c>
      <c r="AA13" s="3">
        <f>K9</f>
        <v>0</v>
      </c>
      <c r="AD13" s="1">
        <v>4</v>
      </c>
      <c r="AE13" s="30">
        <f>PRODUCT(W13*100*1/W21)</f>
        <v>4.2553191489361701</v>
      </c>
      <c r="AF13" s="33">
        <f>PRODUCT(X13*100*1/X21)</f>
        <v>0</v>
      </c>
      <c r="AG13" s="33">
        <f>PRODUCT(Y13*100*1/Y21)</f>
        <v>0</v>
      </c>
      <c r="AH13" s="31">
        <f>PRODUCT(Z13*100*1/Z21)</f>
        <v>14.893617021276595</v>
      </c>
      <c r="AI13" s="33">
        <f>PRODUCT(AA13*100*1/AA21)</f>
        <v>0</v>
      </c>
      <c r="AL13" s="1">
        <v>4</v>
      </c>
      <c r="AM13" s="30">
        <f>AE5+AE6+AE7+AE8+AE9+AE10+AE11+AE12+AE13</f>
        <v>78.723404255319153</v>
      </c>
      <c r="AN13" s="33">
        <f>AF5+AF6+AF7+AF8+AF9+AF10+AF11+AF12+AF13</f>
        <v>100</v>
      </c>
      <c r="AO13" s="33">
        <f>AG5+AG6+AG7+AG8+AG9+AG10+AG11+AG12+AG13</f>
        <v>100</v>
      </c>
      <c r="AP13" s="31">
        <f>AH5+AH6+AH7+AH8+AH9+AH10+AH11+AH12+AH13</f>
        <v>93.61702127659575</v>
      </c>
      <c r="AQ13" s="33">
        <f>AI5+AI6+AI7+AI8+AI9+AI10+AI11+AI12+AI13</f>
        <v>100</v>
      </c>
      <c r="AR13" s="7"/>
      <c r="AU13" s="10"/>
      <c r="AV13" s="10"/>
      <c r="AW13" s="10"/>
      <c r="AX13" s="10"/>
      <c r="AY13" s="10"/>
      <c r="AZ13" s="10"/>
      <c r="BA13" s="10"/>
      <c r="BB13" s="10"/>
    </row>
    <row r="14" spans="1:54" s="1" customFormat="1" x14ac:dyDescent="0.25">
      <c r="V14" s="1">
        <v>8</v>
      </c>
      <c r="W14" s="1">
        <f>L5</f>
        <v>6</v>
      </c>
      <c r="X14" s="3">
        <f>L6</f>
        <v>0</v>
      </c>
      <c r="Y14" s="3">
        <f>L7</f>
        <v>0</v>
      </c>
      <c r="Z14" s="4">
        <f>L8</f>
        <v>3</v>
      </c>
      <c r="AA14" s="3">
        <f>L9</f>
        <v>0</v>
      </c>
      <c r="AD14" s="1">
        <v>8</v>
      </c>
      <c r="AE14" s="30">
        <f>PRODUCT(W14*100*1/W21)</f>
        <v>12.76595744680851</v>
      </c>
      <c r="AF14" s="33">
        <f>PRODUCT(X14*100*1/X21)</f>
        <v>0</v>
      </c>
      <c r="AG14" s="33">
        <f>PRODUCT(Y14*100*1/Y21)</f>
        <v>0</v>
      </c>
      <c r="AH14" s="32">
        <f>PRODUCT(Z14*100*1/Z21)</f>
        <v>6.3829787234042552</v>
      </c>
      <c r="AI14" s="33">
        <f>PRODUCT(AA14*100*1/AA21)</f>
        <v>0</v>
      </c>
      <c r="AL14" s="1">
        <v>8</v>
      </c>
      <c r="AM14" s="30">
        <f>AE5+AE6+AE7+AE8+AE9+AE10+AE11+AE12+AE13+AE14</f>
        <v>91.489361702127667</v>
      </c>
      <c r="AN14" s="33">
        <f>AF5+AF6+AF7+AF8+AF9+AF10+AF11+AF12+AF13+AF14</f>
        <v>100</v>
      </c>
      <c r="AO14" s="33">
        <f>AG5+AG6+AG7+AG8+AG9+AG10+AG11+AG12+AG13+AG14</f>
        <v>100</v>
      </c>
      <c r="AP14" s="32">
        <f>AH5+AH6+AH7+AH8+AH9+AH10+AH11+AH12+AH13+AH14</f>
        <v>100</v>
      </c>
      <c r="AQ14" s="33">
        <f>AI5+AI6+AI7+AI8+AI9+AI10+AI11+AI12+AI13+AI14</f>
        <v>100</v>
      </c>
      <c r="AR14" s="7"/>
      <c r="AU14" s="10"/>
      <c r="AV14" s="10"/>
      <c r="AW14" s="10"/>
      <c r="AX14" s="10"/>
      <c r="AY14" s="10"/>
      <c r="AZ14" s="10"/>
      <c r="BA14" s="10"/>
      <c r="BB14" s="10"/>
    </row>
    <row r="15" spans="1:54" s="1" customFormat="1" x14ac:dyDescent="0.25">
      <c r="V15" s="1">
        <v>16</v>
      </c>
      <c r="W15" s="1">
        <f>M5</f>
        <v>3</v>
      </c>
      <c r="X15" s="3">
        <f>M6</f>
        <v>0</v>
      </c>
      <c r="Y15" s="3">
        <f>M7</f>
        <v>0</v>
      </c>
      <c r="Z15" s="3">
        <f>M8</f>
        <v>0</v>
      </c>
      <c r="AA15" s="3">
        <f>M9</f>
        <v>0</v>
      </c>
      <c r="AD15" s="1">
        <v>16</v>
      </c>
      <c r="AE15" s="30">
        <f>PRODUCT(W15*100*1/W21)</f>
        <v>6.3829787234042552</v>
      </c>
      <c r="AF15" s="33">
        <f>PRODUCT(X15*100*1/X21)</f>
        <v>0</v>
      </c>
      <c r="AG15" s="33">
        <f>PRODUCT(Y15*100*1/Y21)</f>
        <v>0</v>
      </c>
      <c r="AH15" s="33">
        <f>PRODUCT(Z15*100*1/Z21)</f>
        <v>0</v>
      </c>
      <c r="AI15" s="33">
        <f>PRODUCT(AA15*100*1/AA21)</f>
        <v>0</v>
      </c>
      <c r="AL15" s="1">
        <v>16</v>
      </c>
      <c r="AM15" s="30">
        <f>AE5+AE6+AE7+AE8+AE9+AE10+AE11+AE12+AE13+AE14+AE15</f>
        <v>97.872340425531917</v>
      </c>
      <c r="AN15" s="33">
        <f>AF5+AF6+AF7+AF8+AF9+AF10+AF11+AF12+AF13+AF14+AF15</f>
        <v>100</v>
      </c>
      <c r="AO15" s="33">
        <f>AG5+AG6+AG7+AG8+AG9+AG10+AG11+AG12+AG13+AG14+AG15</f>
        <v>100</v>
      </c>
      <c r="AP15" s="33">
        <f>AH5+AH6+AH7+AH8+AH9+AH10+AH11+AH12+AH13+AH14+AH15</f>
        <v>100</v>
      </c>
      <c r="AQ15" s="33">
        <f>AI5+AI6+AI7+AI8+AI9+AI10+AI11+AI12+AI13+AI14+AI15</f>
        <v>100</v>
      </c>
      <c r="AR15" s="7"/>
      <c r="AU15" s="10"/>
      <c r="AV15" s="10"/>
      <c r="AW15" s="10"/>
      <c r="AX15" s="10"/>
      <c r="AY15" s="10"/>
      <c r="AZ15" s="10"/>
      <c r="BA15" s="10"/>
      <c r="BB15" s="10"/>
    </row>
    <row r="16" spans="1:54" s="1" customFormat="1" x14ac:dyDescent="0.25">
      <c r="V16" s="1">
        <v>32</v>
      </c>
      <c r="W16" s="1">
        <f>N5</f>
        <v>1</v>
      </c>
      <c r="X16" s="3">
        <f>N6</f>
        <v>0</v>
      </c>
      <c r="Y16" s="3">
        <f>N7</f>
        <v>0</v>
      </c>
      <c r="Z16" s="3">
        <f>N8</f>
        <v>0</v>
      </c>
      <c r="AA16" s="3">
        <f>N9</f>
        <v>0</v>
      </c>
      <c r="AD16" s="1">
        <v>32</v>
      </c>
      <c r="AE16" s="30">
        <f>PRODUCT(W16*100*1/W21)</f>
        <v>2.1276595744680851</v>
      </c>
      <c r="AF16" s="33">
        <f>PRODUCT(X16*100*1/X21)</f>
        <v>0</v>
      </c>
      <c r="AG16" s="33">
        <f>PRODUCT(Y16*100*1/Y21)</f>
        <v>0</v>
      </c>
      <c r="AH16" s="33">
        <f>PRODUCT(Z16*100*1/Z21)</f>
        <v>0</v>
      </c>
      <c r="AI16" s="33">
        <f>PRODUCT(AA16*100*1/AA21)</f>
        <v>0</v>
      </c>
      <c r="AL16" s="1">
        <v>32</v>
      </c>
      <c r="AM16" s="30">
        <f>AE5+AE6+AE7+AE8+AE9+AE10+AE11+AE12+AE13+AE14+AE15+AE16</f>
        <v>100</v>
      </c>
      <c r="AN16" s="33">
        <f>AF5+AF6+AF7+AF8+AF9+AF10+AF11+AF12+AF13+AF14+AF15+AF16</f>
        <v>100</v>
      </c>
      <c r="AO16" s="33">
        <f>AG5+AG6+AG7+AG8+AG9+AG10+AG11+AG12+AG13+AG14+AG15+AG16</f>
        <v>100</v>
      </c>
      <c r="AP16" s="33">
        <f>AH5+AH6+AH7+AH8+AH9+AH10+AH11+AH12+AH13+AH14+AH15+AH16</f>
        <v>100</v>
      </c>
      <c r="AQ16" s="33">
        <f>AI5+AI6+AI7+AI8+AI9+AI10+AI11+AI12+AI13+AI14+AI15+AI16</f>
        <v>100</v>
      </c>
      <c r="AR16" s="7"/>
      <c r="AU16" s="10"/>
      <c r="AV16" s="10"/>
      <c r="AW16" s="10"/>
      <c r="AX16" s="10"/>
      <c r="AY16" s="10"/>
      <c r="AZ16" s="10"/>
      <c r="BA16" s="10"/>
      <c r="BB16" s="10"/>
    </row>
    <row r="17" spans="22:54" s="1" customFormat="1" x14ac:dyDescent="0.25">
      <c r="V17" s="1">
        <v>64</v>
      </c>
      <c r="W17" s="1">
        <f>O5</f>
        <v>0</v>
      </c>
      <c r="X17" s="3">
        <f>O6</f>
        <v>0</v>
      </c>
      <c r="Y17" s="3">
        <f>O7</f>
        <v>0</v>
      </c>
      <c r="Z17" s="3">
        <f>O8</f>
        <v>0</v>
      </c>
      <c r="AA17" s="3">
        <f>O9</f>
        <v>0</v>
      </c>
      <c r="AD17" s="1">
        <v>64</v>
      </c>
      <c r="AE17" s="30">
        <f>PRODUCT(W17*100*1/W21)</f>
        <v>0</v>
      </c>
      <c r="AF17" s="33">
        <f>PRODUCT(X17*100*1/X21)</f>
        <v>0</v>
      </c>
      <c r="AG17" s="33">
        <f>PRODUCT(Y17*100*1/Y21)</f>
        <v>0</v>
      </c>
      <c r="AH17" s="33">
        <f>PRODUCT(Z17*100*1/Z21)</f>
        <v>0</v>
      </c>
      <c r="AI17" s="33">
        <f>PRODUCT(AA17*100*1/AA21)</f>
        <v>0</v>
      </c>
      <c r="AL17" s="1">
        <v>64</v>
      </c>
      <c r="AM17" s="30">
        <f>AE5+AE6+AE7+AE8+AE9+AE10+AE11+AE12+AE13+AE14+AE15+AE16+AE17</f>
        <v>100</v>
      </c>
      <c r="AN17" s="33">
        <f>AF5+AF6+AF7+AF8+AF9+AF10+AF11+AF12+AF13+AF14+AF15+AF16+AF17</f>
        <v>100</v>
      </c>
      <c r="AO17" s="33">
        <f>AG5+AG6+AG7+AG8+AG9+AG10+AG11+AG12+AG13+AG14+AG15+AG16+AG17</f>
        <v>100</v>
      </c>
      <c r="AP17" s="33">
        <f>AH5+AH6+AH7+AH8+AH9+AH10+AH11+AH12+AH13+AH14+AH15+AH16+AH17</f>
        <v>100</v>
      </c>
      <c r="AQ17" s="33">
        <f>AI5+AI6+AI7+AI8+AI9+AI10+AI11+AI12+AI13+AI14+AI15+AI16+AI17</f>
        <v>100</v>
      </c>
      <c r="AR17" s="7"/>
      <c r="AU17" s="10"/>
      <c r="AV17" s="10"/>
      <c r="AW17" s="10"/>
      <c r="AX17" s="10"/>
      <c r="AY17" s="10"/>
      <c r="AZ17" s="10"/>
      <c r="BA17" s="10"/>
      <c r="BB17" s="10"/>
    </row>
    <row r="18" spans="22:54" s="1" customFormat="1" x14ac:dyDescent="0.25">
      <c r="V18" s="1">
        <v>128</v>
      </c>
      <c r="W18" s="1">
        <f>P5</f>
        <v>0</v>
      </c>
      <c r="X18" s="3">
        <f>P6</f>
        <v>0</v>
      </c>
      <c r="Y18" s="3">
        <f>P7</f>
        <v>0</v>
      </c>
      <c r="Z18" s="3">
        <f>P8</f>
        <v>0</v>
      </c>
      <c r="AA18" s="3">
        <f>P9</f>
        <v>0</v>
      </c>
      <c r="AD18" s="1">
        <v>128</v>
      </c>
      <c r="AE18" s="30">
        <f>PRODUCT(W18*100*1/W21)</f>
        <v>0</v>
      </c>
      <c r="AF18" s="33">
        <f>PRODUCT(X18*100*1/X21)</f>
        <v>0</v>
      </c>
      <c r="AG18" s="33">
        <f>PRODUCT(Y18*100*1/Y21)</f>
        <v>0</v>
      </c>
      <c r="AH18" s="33">
        <f>PRODUCT(Z18*100*1/Z21)</f>
        <v>0</v>
      </c>
      <c r="AI18" s="33">
        <f>PRODUCT(AA18*100*1/AA21)</f>
        <v>0</v>
      </c>
      <c r="AL18" s="1">
        <v>128</v>
      </c>
      <c r="AM18" s="30">
        <f>AE5+AE6+AE7+AE8+AE9+AE10+AE11+AE12+AE13+AE14+AE15+AE16+AE17+AE18</f>
        <v>100</v>
      </c>
      <c r="AN18" s="33">
        <f>AF5+AF6+AF7+AF8+AF9+AF10+AF11+AF12+AF13+AF14+AF15+AF16+AF17+AF18</f>
        <v>100</v>
      </c>
      <c r="AO18" s="33">
        <f>AG5+AG6+AG7+AG8+AG9+AG10+AG11+AG12+AG13+AG14+AG15+AG16+AG17+AG18</f>
        <v>100</v>
      </c>
      <c r="AP18" s="33">
        <f>AH5+AH6+AH7+AH8+AH9+AH10+AH11+AH12+AH13+AH14+AH15+AH16+AH17+AH18</f>
        <v>100</v>
      </c>
      <c r="AQ18" s="33">
        <f>AI5+AI6+AI7+AI8+AI9+AI10+AI11+AI12+AI13+AI14+AI15+AI16+AI17+AI18</f>
        <v>100</v>
      </c>
      <c r="AR18" s="7"/>
      <c r="AU18" s="10"/>
      <c r="AV18" s="10"/>
      <c r="AW18" s="10"/>
      <c r="AX18" s="10"/>
      <c r="AY18" s="10"/>
      <c r="AZ18" s="10"/>
      <c r="BA18" s="10"/>
      <c r="BB18" s="10"/>
    </row>
    <row r="19" spans="22:54" s="1" customFormat="1" x14ac:dyDescent="0.25">
      <c r="V19" s="1">
        <v>256</v>
      </c>
      <c r="W19" s="1">
        <f>Q5</f>
        <v>0</v>
      </c>
      <c r="X19" s="3">
        <f>Q6</f>
        <v>0</v>
      </c>
      <c r="Y19" s="3">
        <f>Q7</f>
        <v>0</v>
      </c>
      <c r="Z19" s="3">
        <f>Q8</f>
        <v>0</v>
      </c>
      <c r="AA19" s="3">
        <f>Q9</f>
        <v>0</v>
      </c>
      <c r="AD19" s="1">
        <v>256</v>
      </c>
      <c r="AE19" s="30">
        <f>PRODUCT(W19*100*1/W21)</f>
        <v>0</v>
      </c>
      <c r="AF19" s="33">
        <f>PRODUCT(X19*100*1/X21)</f>
        <v>0</v>
      </c>
      <c r="AG19" s="33">
        <f>PRODUCT(Y19*100*1/Y21)</f>
        <v>0</v>
      </c>
      <c r="AH19" s="33">
        <f>PRODUCT(Z19*100*1/Z21)</f>
        <v>0</v>
      </c>
      <c r="AI19" s="33">
        <f>PRODUCT(AA19*100*1/AA21)</f>
        <v>0</v>
      </c>
      <c r="AL19" s="1">
        <v>256</v>
      </c>
      <c r="AM19" s="30">
        <f>AE5+AE6+AE7+AE8+AE9+AE10+AE11+AE12+AE13+AE14+AE15+AE16+AE17+AE18+AE19</f>
        <v>100</v>
      </c>
      <c r="AN19" s="33">
        <f>AF5+AF6+AF7+AF8+AF9+AF10+AF11+AF12+AF13+AF14+AF15+AF16+AF17+AF18+AF19</f>
        <v>100</v>
      </c>
      <c r="AO19" s="33">
        <f>AG5+AG6+AG7+AG8+AG9+AG10+AG11+AG12+AG13+AG14+AG15+AG16+AG17+AG18+AG19</f>
        <v>100</v>
      </c>
      <c r="AP19" s="33">
        <f>AH5+AH6+AH7+AH8+AH9+AH10+AH11+AH12+AH13+AH14+AH15+AH16+AH17+AH18+AH19</f>
        <v>100</v>
      </c>
      <c r="AQ19" s="33">
        <f>AI5+AI6+AI7+AI8+AI9+AI10+AI11+AI12+AI13+AI14+AI15+AI16+AI17+AI18+AI19</f>
        <v>100</v>
      </c>
      <c r="AR19" s="7"/>
      <c r="AU19" s="10"/>
      <c r="AV19" s="10"/>
      <c r="AW19" s="10"/>
      <c r="AX19" s="10"/>
      <c r="AY19" s="10"/>
      <c r="AZ19" s="10"/>
      <c r="BA19" s="10"/>
      <c r="BB19" s="10"/>
    </row>
    <row r="20" spans="22:54" s="1" customFormat="1" x14ac:dyDescent="0.25">
      <c r="V20" s="1">
        <v>512</v>
      </c>
      <c r="W20" s="1">
        <f>R5</f>
        <v>0</v>
      </c>
      <c r="X20" s="3">
        <f>R6</f>
        <v>0</v>
      </c>
      <c r="Y20" s="3">
        <f>R7</f>
        <v>0</v>
      </c>
      <c r="Z20" s="3">
        <f>R8</f>
        <v>0</v>
      </c>
      <c r="AA20" s="3">
        <f>R9</f>
        <v>0</v>
      </c>
      <c r="AD20" s="1">
        <v>512</v>
      </c>
      <c r="AE20" s="30">
        <f>PRODUCT(W20*100*1/W21)</f>
        <v>0</v>
      </c>
      <c r="AF20" s="33">
        <f>PRODUCT(X20*100*1/X21)</f>
        <v>0</v>
      </c>
      <c r="AG20" s="33">
        <f>PRODUCT(Y20*100*1/Y21)</f>
        <v>0</v>
      </c>
      <c r="AH20" s="33">
        <f>PRODUCT(Z20*100*1/Z21)</f>
        <v>0</v>
      </c>
      <c r="AI20" s="33">
        <f>PRODUCT(AA20*100*1/AA21)</f>
        <v>0</v>
      </c>
      <c r="AL20" s="1">
        <v>512</v>
      </c>
      <c r="AM20" s="30">
        <f>AE5+AE6+AE7+AE8+AE9+AE10+AE11+AE12+AE13+AE14+AE15+AE16+AE17+AE18+AE19+AE20</f>
        <v>100</v>
      </c>
      <c r="AN20" s="33">
        <f>AF5+AF6+AF7+AF8+AF9+AF10+AF11+AF12+AF13+AF14+AF15+AF16+AF17+AF18+AF19+AF20</f>
        <v>100</v>
      </c>
      <c r="AO20" s="33">
        <f>AG5+AG6+AG7+AG8+AG9+AG10+AG11+AG12+AG13+AG14+AG15+AG16+AG17+AG18+AG19+AG20</f>
        <v>100</v>
      </c>
      <c r="AP20" s="33">
        <f>AH5+AH6+AH7+AH8+AH9+AH10+AH11+AH12+AH13+AH14+AH15+AH16+AH17+AH18+AH19+AH20</f>
        <v>100</v>
      </c>
      <c r="AQ20" s="33">
        <f>AI5+AI6+AI7+AI8+AI9+AI10+AI11+AI12+AI13+AI14+AI15+AI16+AI17+AI18+AI19+AI20</f>
        <v>100</v>
      </c>
      <c r="AR20" s="7"/>
      <c r="AU20" s="10"/>
      <c r="AV20" s="10"/>
      <c r="AW20" s="10"/>
      <c r="AX20" s="10"/>
      <c r="AY20" s="10"/>
      <c r="AZ20" s="10"/>
      <c r="BA20" s="10"/>
      <c r="BB20" s="10"/>
    </row>
    <row r="21" spans="22:54" s="1" customFormat="1" x14ac:dyDescent="0.25">
      <c r="V21" s="1" t="s">
        <v>1</v>
      </c>
      <c r="W21" s="1">
        <f>S5</f>
        <v>47</v>
      </c>
      <c r="X21" s="1">
        <f>S6</f>
        <v>47</v>
      </c>
      <c r="Y21" s="1">
        <f>S7</f>
        <v>47</v>
      </c>
      <c r="Z21" s="1">
        <f>S8</f>
        <v>47</v>
      </c>
      <c r="AA21" s="1">
        <f>S9</f>
        <v>47</v>
      </c>
      <c r="AD21" s="1" t="s">
        <v>47</v>
      </c>
      <c r="AE21" s="30">
        <f t="shared" ref="AE21:AI21" si="0">SUM(AE5:AE20)</f>
        <v>100</v>
      </c>
      <c r="AF21" s="30">
        <f t="shared" si="0"/>
        <v>100</v>
      </c>
      <c r="AG21" s="30">
        <f t="shared" si="0"/>
        <v>100</v>
      </c>
      <c r="AH21" s="30">
        <f t="shared" si="0"/>
        <v>100</v>
      </c>
      <c r="AI21" s="30">
        <f t="shared" si="0"/>
        <v>100</v>
      </c>
      <c r="AM21" s="30"/>
      <c r="AN21" s="30"/>
      <c r="AO21" s="30"/>
      <c r="AP21" s="30"/>
      <c r="AQ21" s="30"/>
      <c r="AU21" s="10"/>
      <c r="AV21" s="10"/>
      <c r="AW21" s="10"/>
      <c r="AX21" s="10"/>
      <c r="AY21" s="10"/>
      <c r="AZ21" s="10"/>
      <c r="BA21" s="10"/>
      <c r="BB21" s="10"/>
    </row>
    <row r="22" spans="22:54" s="1" customFormat="1" x14ac:dyDescent="0.25">
      <c r="AE22" s="30"/>
      <c r="AF22" s="30"/>
      <c r="AG22" s="30"/>
      <c r="AH22" s="30"/>
      <c r="AI22" s="30"/>
      <c r="AM22" s="30"/>
      <c r="AN22" s="30"/>
      <c r="AO22" s="30"/>
      <c r="AP22" s="30"/>
      <c r="AQ22" s="30"/>
      <c r="AU22" s="10"/>
      <c r="AV22" s="10"/>
      <c r="AW22" s="10"/>
      <c r="AX22" s="10"/>
      <c r="AY22" s="10"/>
      <c r="AZ22" s="10"/>
      <c r="BA22" s="10"/>
      <c r="BB22" s="10"/>
    </row>
    <row r="23" spans="22:54" s="1" customFormat="1" x14ac:dyDescent="0.25">
      <c r="AE23" s="30"/>
      <c r="AF23" s="30"/>
      <c r="AG23" s="30"/>
      <c r="AH23" s="30"/>
      <c r="AI23" s="30"/>
      <c r="AM23" s="30"/>
      <c r="AN23" s="30"/>
      <c r="AO23" s="30"/>
      <c r="AP23" s="30"/>
      <c r="AQ23" s="30"/>
      <c r="AU23" s="10"/>
      <c r="AV23" s="10"/>
      <c r="AW23" s="10"/>
      <c r="AX23" s="10"/>
      <c r="AY23" s="10"/>
      <c r="AZ23" s="10"/>
      <c r="BA23" s="10"/>
      <c r="BB23" s="10"/>
    </row>
    <row r="24" spans="22:54" s="1" customFormat="1" x14ac:dyDescent="0.25">
      <c r="AE24" s="30"/>
      <c r="AF24" s="30"/>
      <c r="AG24" s="30"/>
      <c r="AH24" s="30"/>
      <c r="AI24" s="30"/>
      <c r="AM24" s="30"/>
      <c r="AN24" s="30"/>
      <c r="AO24" s="30"/>
      <c r="AP24" s="30"/>
      <c r="AQ24" s="30"/>
      <c r="AU24" s="10"/>
      <c r="AV24" s="10"/>
      <c r="AW24" s="10"/>
      <c r="AX24" s="10"/>
      <c r="AY24" s="10"/>
      <c r="AZ24" s="10"/>
      <c r="BA24" s="10"/>
      <c r="BB24" s="10"/>
    </row>
    <row r="25" spans="22:54" s="1" customFormat="1" x14ac:dyDescent="0.25">
      <c r="AE25" s="30"/>
      <c r="AF25" s="30"/>
      <c r="AG25" s="30"/>
      <c r="AH25" s="30"/>
      <c r="AI25" s="30"/>
      <c r="AM25" s="30"/>
      <c r="AN25" s="30"/>
      <c r="AO25" s="30"/>
      <c r="AP25" s="30"/>
      <c r="AQ25" s="30"/>
      <c r="AU25" s="10"/>
      <c r="AV25" s="10"/>
      <c r="AW25" s="10"/>
      <c r="AX25" s="10"/>
      <c r="AY25" s="10"/>
      <c r="AZ25" s="10"/>
      <c r="BA25" s="10"/>
      <c r="BB25" s="10"/>
    </row>
    <row r="26" spans="22:54" s="1" customFormat="1" x14ac:dyDescent="0.25">
      <c r="AE26" s="30"/>
      <c r="AF26" s="30"/>
      <c r="AG26" s="30"/>
      <c r="AH26" s="30"/>
      <c r="AI26" s="30"/>
      <c r="AM26" s="30"/>
      <c r="AN26" s="30"/>
      <c r="AO26" s="30"/>
      <c r="AP26" s="30"/>
      <c r="AQ26" s="30"/>
      <c r="AU26" s="10"/>
      <c r="AV26" s="10"/>
      <c r="AW26" s="10"/>
      <c r="AX26" s="10"/>
      <c r="AY26" s="10"/>
      <c r="AZ26" s="10"/>
      <c r="BA26" s="10"/>
      <c r="BB26" s="10"/>
    </row>
    <row r="27" spans="22:54" s="1" customFormat="1" x14ac:dyDescent="0.25">
      <c r="AE27" s="30"/>
      <c r="AF27" s="30"/>
      <c r="AG27" s="30"/>
      <c r="AH27" s="30"/>
      <c r="AI27" s="30"/>
      <c r="AM27" s="30"/>
      <c r="AN27" s="30"/>
      <c r="AO27" s="30"/>
      <c r="AP27" s="30"/>
      <c r="AQ27" s="30"/>
      <c r="AU27" s="10"/>
      <c r="AV27" s="10"/>
      <c r="AW27" s="10"/>
      <c r="AX27" s="10"/>
      <c r="AY27" s="10"/>
      <c r="AZ27" s="10"/>
      <c r="BA27" s="10"/>
      <c r="BB27" s="10"/>
    </row>
    <row r="28" spans="22:54" s="1" customFormat="1" x14ac:dyDescent="0.25">
      <c r="AE28" s="30"/>
      <c r="AF28" s="30"/>
      <c r="AG28" s="30"/>
      <c r="AH28" s="30"/>
      <c r="AI28" s="30"/>
      <c r="AM28" s="30"/>
      <c r="AN28" s="30"/>
      <c r="AO28" s="30"/>
      <c r="AP28" s="30"/>
      <c r="AQ28" s="30"/>
      <c r="AU28" s="10"/>
      <c r="AV28" s="10"/>
      <c r="AW28" s="10"/>
      <c r="AX28" s="10"/>
      <c r="AY28" s="10"/>
      <c r="AZ28" s="10"/>
      <c r="BA28" s="10"/>
      <c r="BB28" s="10"/>
    </row>
    <row r="29" spans="22:54" s="1" customFormat="1" x14ac:dyDescent="0.25">
      <c r="AE29" s="30"/>
      <c r="AF29" s="30"/>
      <c r="AG29" s="30"/>
      <c r="AH29" s="30"/>
      <c r="AI29" s="30"/>
      <c r="AM29" s="30"/>
      <c r="AN29" s="30"/>
      <c r="AO29" s="30"/>
      <c r="AP29" s="30"/>
      <c r="AQ29" s="30"/>
      <c r="AU29" s="10"/>
      <c r="AV29" s="10"/>
      <c r="AW29" s="10"/>
      <c r="AX29" s="10"/>
      <c r="AY29" s="10"/>
      <c r="AZ29" s="10"/>
      <c r="BA29" s="10"/>
      <c r="BB29" s="10"/>
    </row>
    <row r="30" spans="22:54" s="1" customFormat="1" x14ac:dyDescent="0.25">
      <c r="AE30" s="30"/>
      <c r="AF30" s="30"/>
      <c r="AG30" s="30"/>
      <c r="AH30" s="30"/>
      <c r="AI30" s="30"/>
      <c r="AM30" s="30"/>
      <c r="AN30" s="30"/>
      <c r="AO30" s="30"/>
      <c r="AP30" s="30"/>
      <c r="AQ30" s="30"/>
      <c r="AU30" s="10"/>
      <c r="AV30" s="10"/>
      <c r="AW30" s="10"/>
      <c r="AX30" s="10"/>
      <c r="AY30" s="10"/>
      <c r="AZ30" s="10"/>
      <c r="BA30" s="10"/>
      <c r="BB30" s="10"/>
    </row>
    <row r="31" spans="22:54" s="1" customFormat="1" x14ac:dyDescent="0.25">
      <c r="AE31" s="30"/>
      <c r="AF31" s="30"/>
      <c r="AG31" s="30"/>
      <c r="AH31" s="30"/>
      <c r="AI31" s="30"/>
      <c r="AM31" s="30"/>
      <c r="AN31" s="30"/>
      <c r="AO31" s="30"/>
      <c r="AP31" s="30"/>
      <c r="AQ31" s="30"/>
      <c r="AU31" s="10"/>
      <c r="AV31" s="10"/>
      <c r="AW31" s="10"/>
      <c r="AX31" s="10"/>
      <c r="AY31" s="10"/>
      <c r="AZ31" s="10"/>
      <c r="BA31" s="10"/>
      <c r="BB31" s="10"/>
    </row>
    <row r="32" spans="22:54" s="1" customFormat="1" x14ac:dyDescent="0.25">
      <c r="AE32" s="30"/>
      <c r="AF32" s="30"/>
      <c r="AG32" s="30"/>
      <c r="AH32" s="30"/>
      <c r="AI32" s="30"/>
      <c r="AM32" s="30"/>
      <c r="AN32" s="30"/>
      <c r="AO32" s="30"/>
      <c r="AP32" s="30"/>
      <c r="AQ32" s="30"/>
      <c r="AU32" s="10"/>
      <c r="AV32" s="10"/>
      <c r="AW32" s="10"/>
      <c r="AX32" s="10"/>
      <c r="AY32" s="10"/>
      <c r="AZ32" s="10"/>
      <c r="BA32" s="10"/>
      <c r="BB32" s="10"/>
    </row>
    <row r="33" spans="31:54" s="1" customFormat="1" x14ac:dyDescent="0.25">
      <c r="AE33" s="30"/>
      <c r="AF33" s="30"/>
      <c r="AG33" s="30"/>
      <c r="AH33" s="30"/>
      <c r="AI33" s="30"/>
      <c r="AM33" s="30"/>
      <c r="AN33" s="30"/>
      <c r="AO33" s="30"/>
      <c r="AP33" s="30"/>
      <c r="AQ33" s="30"/>
      <c r="AU33" s="10"/>
      <c r="AV33" s="10"/>
      <c r="AW33" s="10"/>
      <c r="AX33" s="10"/>
      <c r="AY33" s="10"/>
      <c r="AZ33" s="10"/>
      <c r="BA33" s="10"/>
      <c r="BB33" s="10"/>
    </row>
    <row r="34" spans="31:54" s="1" customFormat="1" x14ac:dyDescent="0.25">
      <c r="AE34" s="30"/>
      <c r="AF34" s="30"/>
      <c r="AG34" s="30"/>
      <c r="AH34" s="30"/>
      <c r="AI34" s="30"/>
      <c r="AM34" s="30"/>
      <c r="AN34" s="30"/>
      <c r="AO34" s="30"/>
      <c r="AP34" s="30"/>
      <c r="AQ34" s="30"/>
      <c r="AU34" s="10"/>
      <c r="AV34" s="10"/>
      <c r="AW34" s="10"/>
      <c r="AX34" s="10"/>
      <c r="AY34" s="10"/>
      <c r="AZ34" s="10"/>
      <c r="BA34" s="10"/>
      <c r="BB34" s="10"/>
    </row>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66"/>
  <sheetViews>
    <sheetView topLeftCell="A16" zoomScale="75" zoomScaleNormal="75" workbookViewId="0">
      <selection activeCell="Q36" sqref="Q36:Q41"/>
    </sheetView>
  </sheetViews>
  <sheetFormatPr baseColWidth="10" defaultRowHeight="15" x14ac:dyDescent="0.25"/>
  <sheetData>
    <row r="1" spans="1:124" s="1" customFormat="1" x14ac:dyDescent="0.25">
      <c r="A1" s="1" t="s">
        <v>121</v>
      </c>
      <c r="U1" s="1" t="str">
        <f>A1</f>
        <v xml:space="preserve">Corynebacterium striatum  </v>
      </c>
      <c r="AC1" s="1" t="str">
        <f>A1</f>
        <v xml:space="preserve">Corynebacterium striatum  </v>
      </c>
      <c r="AK1" s="1" t="str">
        <f>A1</f>
        <v xml:space="preserve">Corynebacterium striatum  </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Cefuroxim</v>
      </c>
      <c r="V2" s="1" t="str">
        <f>B4</f>
        <v>Moxifloxacin</v>
      </c>
      <c r="W2" s="1" t="str">
        <f>B5</f>
        <v>Clindamycin</v>
      </c>
      <c r="X2" s="1" t="str">
        <f>B6</f>
        <v>Linezolid</v>
      </c>
      <c r="Y2" s="1" t="str">
        <f>B7</f>
        <v>Vancomycin</v>
      </c>
      <c r="Z2" s="1" t="str">
        <f>B8</f>
        <v>Benzylpenicillin</v>
      </c>
      <c r="AC2" s="1" t="str">
        <f t="shared" ref="AC2:AH2" si="0">U2</f>
        <v>Cefuroxim</v>
      </c>
      <c r="AD2" s="1" t="str">
        <f t="shared" si="0"/>
        <v>Moxifloxacin</v>
      </c>
      <c r="AE2" s="1" t="str">
        <f t="shared" si="0"/>
        <v>Clindamycin</v>
      </c>
      <c r="AF2" s="1" t="str">
        <f t="shared" si="0"/>
        <v>Linezolid</v>
      </c>
      <c r="AG2" s="1" t="str">
        <f t="shared" si="0"/>
        <v>Vancomycin</v>
      </c>
      <c r="AH2" s="1" t="str">
        <f t="shared" si="0"/>
        <v>Benzylpenicillin</v>
      </c>
      <c r="AK2" s="1" t="str">
        <f t="shared" ref="AK2:AP2" si="1">U2</f>
        <v>Cefuroxim</v>
      </c>
      <c r="AL2" s="1" t="str">
        <f t="shared" si="1"/>
        <v>Moxifloxacin</v>
      </c>
      <c r="AM2" s="1" t="str">
        <f t="shared" si="1"/>
        <v>Clindamycin</v>
      </c>
      <c r="AN2" s="1" t="str">
        <f t="shared" si="1"/>
        <v>Linezolid</v>
      </c>
      <c r="AO2" s="1" t="str">
        <f t="shared" si="1"/>
        <v>Vancomycin</v>
      </c>
      <c r="AP2" s="1" t="str">
        <f t="shared" si="1"/>
        <v>Benzylpenicillin</v>
      </c>
      <c r="AR2" s="23"/>
      <c r="AS2" s="9" t="s">
        <v>75</v>
      </c>
      <c r="AT2" s="24" t="s">
        <v>69</v>
      </c>
      <c r="AU2" s="24" t="s">
        <v>79</v>
      </c>
      <c r="AV2" s="24" t="s">
        <v>169</v>
      </c>
      <c r="AW2" s="24" t="s">
        <v>81</v>
      </c>
      <c r="AX2" s="24" t="s">
        <v>73</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9</v>
      </c>
      <c r="C3" s="6">
        <v>0</v>
      </c>
      <c r="D3" s="6">
        <v>0</v>
      </c>
      <c r="E3" s="6">
        <v>0</v>
      </c>
      <c r="F3" s="6">
        <v>0</v>
      </c>
      <c r="G3" s="6">
        <v>0</v>
      </c>
      <c r="H3" s="6">
        <v>4</v>
      </c>
      <c r="I3" s="6">
        <v>1</v>
      </c>
      <c r="J3" s="6">
        <v>4</v>
      </c>
      <c r="K3" s="6">
        <v>2</v>
      </c>
      <c r="L3" s="42">
        <v>4</v>
      </c>
      <c r="M3" s="8">
        <v>5</v>
      </c>
      <c r="N3" s="8">
        <v>0</v>
      </c>
      <c r="O3" s="8">
        <v>0</v>
      </c>
      <c r="P3" s="8">
        <v>3</v>
      </c>
      <c r="Q3" s="54">
        <v>23</v>
      </c>
      <c r="T3" s="1">
        <v>1.5625E-2</v>
      </c>
      <c r="U3" s="6">
        <f>C3</f>
        <v>0</v>
      </c>
      <c r="V3" s="2">
        <f>C4</f>
        <v>0</v>
      </c>
      <c r="W3" s="2">
        <f>C5</f>
        <v>0</v>
      </c>
      <c r="X3" s="2">
        <f>C6</f>
        <v>0</v>
      </c>
      <c r="Y3" s="2">
        <f>C7</f>
        <v>0</v>
      </c>
      <c r="Z3" s="2">
        <f>C8</f>
        <v>0</v>
      </c>
      <c r="AA3" s="5"/>
      <c r="AB3" s="1">
        <v>1.5625E-2</v>
      </c>
      <c r="AC3" s="37">
        <f t="shared" ref="AC3:AH3" si="2">PRODUCT(U3*100*1/U17)</f>
        <v>0</v>
      </c>
      <c r="AD3" s="31">
        <f t="shared" si="2"/>
        <v>0</v>
      </c>
      <c r="AE3" s="31">
        <f t="shared" si="2"/>
        <v>0</v>
      </c>
      <c r="AF3" s="31">
        <f t="shared" si="2"/>
        <v>0</v>
      </c>
      <c r="AG3" s="31">
        <f t="shared" si="2"/>
        <v>0</v>
      </c>
      <c r="AH3" s="31">
        <f t="shared" si="2"/>
        <v>0</v>
      </c>
      <c r="AJ3" s="1">
        <v>1.5625E-2</v>
      </c>
      <c r="AK3" s="37">
        <f t="shared" ref="AK3:AP3" si="3">AC3</f>
        <v>0</v>
      </c>
      <c r="AL3" s="31">
        <f t="shared" si="3"/>
        <v>0</v>
      </c>
      <c r="AM3" s="31">
        <f t="shared" si="3"/>
        <v>0</v>
      </c>
      <c r="AN3" s="31">
        <f t="shared" si="3"/>
        <v>0</v>
      </c>
      <c r="AO3" s="31">
        <f t="shared" si="3"/>
        <v>0</v>
      </c>
      <c r="AP3" s="31">
        <f t="shared" si="3"/>
        <v>0</v>
      </c>
      <c r="AR3" s="25" t="s">
        <v>49</v>
      </c>
      <c r="AS3" s="26">
        <f>Z17</f>
        <v>23</v>
      </c>
      <c r="AT3" s="26">
        <f>U17</f>
        <v>23</v>
      </c>
      <c r="AU3" s="26">
        <f>V17</f>
        <v>23</v>
      </c>
      <c r="AV3" s="26">
        <f>W17</f>
        <v>23</v>
      </c>
      <c r="AW3" s="26">
        <f>X17</f>
        <v>23</v>
      </c>
      <c r="AX3" s="26">
        <f>Y17</f>
        <v>23</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20</v>
      </c>
      <c r="C4" s="2">
        <v>0</v>
      </c>
      <c r="D4" s="2">
        <v>0</v>
      </c>
      <c r="E4" s="2">
        <v>1</v>
      </c>
      <c r="F4" s="2">
        <v>0</v>
      </c>
      <c r="G4" s="2">
        <v>0</v>
      </c>
      <c r="H4" s="2">
        <v>1</v>
      </c>
      <c r="I4" s="3">
        <v>0</v>
      </c>
      <c r="J4" s="3">
        <v>0</v>
      </c>
      <c r="K4" s="3">
        <v>0</v>
      </c>
      <c r="L4" s="3">
        <v>1</v>
      </c>
      <c r="M4" s="3">
        <v>0</v>
      </c>
      <c r="N4" s="3">
        <v>0</v>
      </c>
      <c r="O4" s="3">
        <v>20</v>
      </c>
      <c r="P4" s="3">
        <v>0</v>
      </c>
      <c r="Q4" s="54">
        <v>23</v>
      </c>
      <c r="T4" s="1">
        <v>3.125E-2</v>
      </c>
      <c r="U4" s="6">
        <f>D3</f>
        <v>0</v>
      </c>
      <c r="V4" s="2">
        <f>D4</f>
        <v>0</v>
      </c>
      <c r="W4" s="2">
        <f>D5</f>
        <v>0</v>
      </c>
      <c r="X4" s="2">
        <f>D6</f>
        <v>0</v>
      </c>
      <c r="Y4" s="2">
        <f>D7</f>
        <v>0</v>
      </c>
      <c r="Z4" s="2">
        <f>D8</f>
        <v>0</v>
      </c>
      <c r="AA4" s="5"/>
      <c r="AB4" s="1">
        <v>3.125E-2</v>
      </c>
      <c r="AC4" s="37">
        <f t="shared" ref="AC4:AH4" si="4">PRODUCT(U4*100*1/U17)</f>
        <v>0</v>
      </c>
      <c r="AD4" s="31">
        <f t="shared" si="4"/>
        <v>0</v>
      </c>
      <c r="AE4" s="31">
        <f t="shared" si="4"/>
        <v>0</v>
      </c>
      <c r="AF4" s="31">
        <f t="shared" si="4"/>
        <v>0</v>
      </c>
      <c r="AG4" s="31">
        <f t="shared" si="4"/>
        <v>0</v>
      </c>
      <c r="AH4" s="31">
        <f t="shared" si="4"/>
        <v>0</v>
      </c>
      <c r="AJ4" s="1">
        <v>3.125E-2</v>
      </c>
      <c r="AK4" s="37">
        <f t="shared" ref="AK4:AP4" si="5">AC3+AC4</f>
        <v>0</v>
      </c>
      <c r="AL4" s="31">
        <f t="shared" si="5"/>
        <v>0</v>
      </c>
      <c r="AM4" s="31">
        <f t="shared" si="5"/>
        <v>0</v>
      </c>
      <c r="AN4" s="31">
        <f t="shared" si="5"/>
        <v>0</v>
      </c>
      <c r="AO4" s="31">
        <f t="shared" si="5"/>
        <v>0</v>
      </c>
      <c r="AP4" s="31">
        <f t="shared" si="5"/>
        <v>0</v>
      </c>
      <c r="AR4" s="25" t="s">
        <v>50</v>
      </c>
      <c r="AS4" s="18"/>
      <c r="AT4" s="18">
        <f>AL8</f>
        <v>8.695652173913043</v>
      </c>
      <c r="AU4" s="18">
        <f>AM8</f>
        <v>4.3478260869565215</v>
      </c>
      <c r="AV4" s="18">
        <f>AN10</f>
        <v>100</v>
      </c>
      <c r="AW4" s="18">
        <f>AO10</f>
        <v>100</v>
      </c>
      <c r="AX4" s="18">
        <f>AP6</f>
        <v>8.695652173913043</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24</v>
      </c>
      <c r="C5" s="2">
        <v>0</v>
      </c>
      <c r="D5" s="2">
        <v>0</v>
      </c>
      <c r="E5" s="2">
        <v>0</v>
      </c>
      <c r="F5" s="2">
        <v>0</v>
      </c>
      <c r="G5" s="2">
        <v>0</v>
      </c>
      <c r="H5" s="2">
        <v>1</v>
      </c>
      <c r="I5" s="3">
        <v>3</v>
      </c>
      <c r="J5" s="3">
        <v>0</v>
      </c>
      <c r="K5" s="3">
        <v>0</v>
      </c>
      <c r="L5" s="3">
        <v>0</v>
      </c>
      <c r="M5" s="3">
        <v>0</v>
      </c>
      <c r="N5" s="3">
        <v>0</v>
      </c>
      <c r="O5" s="3">
        <v>0</v>
      </c>
      <c r="P5" s="3">
        <v>19</v>
      </c>
      <c r="Q5" s="54">
        <v>23</v>
      </c>
      <c r="T5" s="1">
        <v>6.25E-2</v>
      </c>
      <c r="U5" s="6">
        <f>E3</f>
        <v>0</v>
      </c>
      <c r="V5" s="2">
        <f>E4</f>
        <v>1</v>
      </c>
      <c r="W5" s="2">
        <f>E5</f>
        <v>0</v>
      </c>
      <c r="X5" s="2">
        <f>E6</f>
        <v>1</v>
      </c>
      <c r="Y5" s="2">
        <f>E7</f>
        <v>1</v>
      </c>
      <c r="Z5" s="2">
        <f>E8</f>
        <v>0</v>
      </c>
      <c r="AA5" s="5"/>
      <c r="AB5" s="1">
        <v>6.25E-2</v>
      </c>
      <c r="AC5" s="37">
        <f t="shared" ref="AC5:AH5" si="6">PRODUCT(U5*100*1/U17)</f>
        <v>0</v>
      </c>
      <c r="AD5" s="31">
        <f t="shared" si="6"/>
        <v>4.3478260869565215</v>
      </c>
      <c r="AE5" s="31">
        <f t="shared" si="6"/>
        <v>0</v>
      </c>
      <c r="AF5" s="31">
        <f t="shared" si="6"/>
        <v>4.3478260869565215</v>
      </c>
      <c r="AG5" s="31">
        <f t="shared" si="6"/>
        <v>4.3478260869565215</v>
      </c>
      <c r="AH5" s="31">
        <f t="shared" si="6"/>
        <v>0</v>
      </c>
      <c r="AJ5" s="1">
        <v>6.25E-2</v>
      </c>
      <c r="AK5" s="37">
        <f t="shared" ref="AK5:AP5" si="7">AC3+AC4+AC5</f>
        <v>0</v>
      </c>
      <c r="AL5" s="31">
        <f t="shared" si="7"/>
        <v>4.3478260869565215</v>
      </c>
      <c r="AM5" s="31">
        <f t="shared" si="7"/>
        <v>0</v>
      </c>
      <c r="AN5" s="31">
        <f t="shared" si="7"/>
        <v>4.3478260869565215</v>
      </c>
      <c r="AO5" s="31">
        <f t="shared" si="7"/>
        <v>4.3478260869565215</v>
      </c>
      <c r="AP5" s="31">
        <f t="shared" si="7"/>
        <v>0</v>
      </c>
      <c r="AR5" s="25" t="s">
        <v>51</v>
      </c>
      <c r="AS5" s="18"/>
      <c r="AT5" s="18"/>
      <c r="AU5" s="18"/>
      <c r="AV5" s="18"/>
      <c r="AW5" s="18"/>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36</v>
      </c>
      <c r="C6" s="2">
        <v>0</v>
      </c>
      <c r="D6" s="2">
        <v>0</v>
      </c>
      <c r="E6" s="2">
        <v>1</v>
      </c>
      <c r="F6" s="2">
        <v>3</v>
      </c>
      <c r="G6" s="2">
        <v>10</v>
      </c>
      <c r="H6" s="2">
        <v>9</v>
      </c>
      <c r="I6" s="2">
        <v>0</v>
      </c>
      <c r="J6" s="2">
        <v>0</v>
      </c>
      <c r="K6" s="3">
        <v>0</v>
      </c>
      <c r="L6" s="3">
        <v>0</v>
      </c>
      <c r="M6" s="3">
        <v>0</v>
      </c>
      <c r="N6" s="3">
        <v>0</v>
      </c>
      <c r="O6" s="3">
        <v>0</v>
      </c>
      <c r="P6" s="3">
        <v>0</v>
      </c>
      <c r="Q6" s="54">
        <v>23</v>
      </c>
      <c r="T6" s="1">
        <v>0.125</v>
      </c>
      <c r="U6" s="6">
        <f>F3</f>
        <v>0</v>
      </c>
      <c r="V6" s="2">
        <f>F4</f>
        <v>0</v>
      </c>
      <c r="W6" s="2">
        <f>F5</f>
        <v>0</v>
      </c>
      <c r="X6" s="2">
        <f>F6</f>
        <v>3</v>
      </c>
      <c r="Y6" s="2">
        <f>F7</f>
        <v>3</v>
      </c>
      <c r="Z6" s="2">
        <f>F8</f>
        <v>2</v>
      </c>
      <c r="AA6" s="5"/>
      <c r="AB6" s="1">
        <v>0.125</v>
      </c>
      <c r="AC6" s="37">
        <f t="shared" ref="AC6:AH6" si="8">PRODUCT(U6*100*1/U17)</f>
        <v>0</v>
      </c>
      <c r="AD6" s="31">
        <f t="shared" si="8"/>
        <v>0</v>
      </c>
      <c r="AE6" s="31">
        <f t="shared" si="8"/>
        <v>0</v>
      </c>
      <c r="AF6" s="31">
        <f t="shared" si="8"/>
        <v>13.043478260869565</v>
      </c>
      <c r="AG6" s="31">
        <f t="shared" si="8"/>
        <v>13.043478260869565</v>
      </c>
      <c r="AH6" s="31">
        <f t="shared" si="8"/>
        <v>8.695652173913043</v>
      </c>
      <c r="AJ6" s="1">
        <v>0.125</v>
      </c>
      <c r="AK6" s="37">
        <f t="shared" ref="AK6:AP6" si="9">AC3+AC4+AC5+AC6</f>
        <v>0</v>
      </c>
      <c r="AL6" s="31">
        <f t="shared" si="9"/>
        <v>4.3478260869565215</v>
      </c>
      <c r="AM6" s="31">
        <f t="shared" si="9"/>
        <v>0</v>
      </c>
      <c r="AN6" s="31">
        <f t="shared" si="9"/>
        <v>17.391304347826086</v>
      </c>
      <c r="AO6" s="31">
        <f t="shared" si="9"/>
        <v>17.391304347826086</v>
      </c>
      <c r="AP6" s="31">
        <f t="shared" si="9"/>
        <v>8.695652173913043</v>
      </c>
      <c r="AR6" s="25" t="s">
        <v>52</v>
      </c>
      <c r="AS6" s="18"/>
      <c r="AT6" s="18">
        <f>AL16-AK8</f>
        <v>82.608695652173907</v>
      </c>
      <c r="AU6" s="18">
        <f>AM16-AM8</f>
        <v>95.652173913043484</v>
      </c>
      <c r="AV6" s="18">
        <f>AN16-AN10</f>
        <v>0</v>
      </c>
      <c r="AW6" s="18">
        <f>AO16-AO10</f>
        <v>0</v>
      </c>
      <c r="AX6" s="18">
        <f>AP16-AP6</f>
        <v>91.304347826086953</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37</v>
      </c>
      <c r="C7" s="2">
        <v>0</v>
      </c>
      <c r="D7" s="2">
        <v>0</v>
      </c>
      <c r="E7" s="2">
        <v>1</v>
      </c>
      <c r="F7" s="2">
        <v>3</v>
      </c>
      <c r="G7" s="2">
        <v>16</v>
      </c>
      <c r="H7" s="2">
        <v>1</v>
      </c>
      <c r="I7" s="2">
        <v>2</v>
      </c>
      <c r="J7" s="2">
        <v>0</v>
      </c>
      <c r="K7" s="3">
        <v>0</v>
      </c>
      <c r="L7" s="3">
        <v>0</v>
      </c>
      <c r="M7" s="3">
        <v>0</v>
      </c>
      <c r="N7" s="3">
        <v>0</v>
      </c>
      <c r="O7" s="3">
        <v>0</v>
      </c>
      <c r="P7" s="3">
        <v>0</v>
      </c>
      <c r="Q7" s="54">
        <v>23</v>
      </c>
      <c r="T7" s="1">
        <v>0.25</v>
      </c>
      <c r="U7" s="6">
        <f>G3</f>
        <v>0</v>
      </c>
      <c r="V7" s="2">
        <f>G4</f>
        <v>0</v>
      </c>
      <c r="W7" s="2">
        <f>G5</f>
        <v>0</v>
      </c>
      <c r="X7" s="2">
        <f>G6</f>
        <v>10</v>
      </c>
      <c r="Y7" s="2">
        <f>G7</f>
        <v>16</v>
      </c>
      <c r="Z7" s="3">
        <f>G8</f>
        <v>3</v>
      </c>
      <c r="AA7" s="5"/>
      <c r="AB7" s="1">
        <v>0.25</v>
      </c>
      <c r="AC7" s="37">
        <f t="shared" ref="AC7:AH7" si="10">PRODUCT(U7*100*1/U17)</f>
        <v>0</v>
      </c>
      <c r="AD7" s="31">
        <f t="shared" si="10"/>
        <v>0</v>
      </c>
      <c r="AE7" s="31">
        <f t="shared" si="10"/>
        <v>0</v>
      </c>
      <c r="AF7" s="31">
        <f t="shared" si="10"/>
        <v>43.478260869565219</v>
      </c>
      <c r="AG7" s="31">
        <f t="shared" si="10"/>
        <v>69.565217391304344</v>
      </c>
      <c r="AH7" s="33">
        <f t="shared" si="10"/>
        <v>13.043478260869565</v>
      </c>
      <c r="AJ7" s="1">
        <v>0.25</v>
      </c>
      <c r="AK7" s="37">
        <f t="shared" ref="AK7:AP7" si="11">AC3+AC4+AC5+AC6+AC7</f>
        <v>0</v>
      </c>
      <c r="AL7" s="31">
        <f t="shared" si="11"/>
        <v>4.3478260869565215</v>
      </c>
      <c r="AM7" s="31">
        <f t="shared" si="11"/>
        <v>0</v>
      </c>
      <c r="AN7" s="31">
        <f t="shared" si="11"/>
        <v>60.869565217391305</v>
      </c>
      <c r="AO7" s="31">
        <f t="shared" si="11"/>
        <v>86.956521739130437</v>
      </c>
      <c r="AP7" s="33">
        <f t="shared" si="11"/>
        <v>21.739130434782609</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26</v>
      </c>
      <c r="C8" s="2">
        <v>0</v>
      </c>
      <c r="D8" s="2">
        <v>0</v>
      </c>
      <c r="E8" s="2">
        <v>0</v>
      </c>
      <c r="F8" s="2">
        <v>2</v>
      </c>
      <c r="G8" s="3">
        <v>3</v>
      </c>
      <c r="H8" s="3">
        <v>2</v>
      </c>
      <c r="I8" s="3">
        <v>0</v>
      </c>
      <c r="J8" s="3">
        <v>5</v>
      </c>
      <c r="K8" s="3">
        <v>8</v>
      </c>
      <c r="L8" s="3">
        <v>0</v>
      </c>
      <c r="M8" s="3">
        <v>0</v>
      </c>
      <c r="N8" s="3">
        <v>0</v>
      </c>
      <c r="O8" s="3">
        <v>0</v>
      </c>
      <c r="P8" s="3">
        <v>3</v>
      </c>
      <c r="Q8" s="54">
        <v>23</v>
      </c>
      <c r="T8" s="1">
        <v>0.5</v>
      </c>
      <c r="U8" s="6">
        <f>H3</f>
        <v>4</v>
      </c>
      <c r="V8" s="2">
        <f>H4</f>
        <v>1</v>
      </c>
      <c r="W8" s="2">
        <f>H5</f>
        <v>1</v>
      </c>
      <c r="X8" s="2">
        <f>H6</f>
        <v>9</v>
      </c>
      <c r="Y8" s="2">
        <f>H7</f>
        <v>1</v>
      </c>
      <c r="Z8" s="3">
        <f>H8</f>
        <v>2</v>
      </c>
      <c r="AA8" s="5"/>
      <c r="AB8" s="1">
        <v>0.5</v>
      </c>
      <c r="AC8" s="37">
        <f t="shared" ref="AC8:AH8" si="12">PRODUCT(U8*100*1/U17)</f>
        <v>17.391304347826086</v>
      </c>
      <c r="AD8" s="31">
        <f t="shared" si="12"/>
        <v>4.3478260869565215</v>
      </c>
      <c r="AE8" s="31">
        <f t="shared" si="12"/>
        <v>4.3478260869565215</v>
      </c>
      <c r="AF8" s="31">
        <f t="shared" si="12"/>
        <v>39.130434782608695</v>
      </c>
      <c r="AG8" s="31">
        <f t="shared" si="12"/>
        <v>4.3478260869565215</v>
      </c>
      <c r="AH8" s="33">
        <f t="shared" si="12"/>
        <v>8.695652173913043</v>
      </c>
      <c r="AJ8" s="1">
        <v>0.5</v>
      </c>
      <c r="AK8" s="37">
        <f t="shared" ref="AK8:AP8" si="13">AC3+AC4+AC5+AC6+AC7+AC8</f>
        <v>17.391304347826086</v>
      </c>
      <c r="AL8" s="31">
        <f t="shared" si="13"/>
        <v>8.695652173913043</v>
      </c>
      <c r="AM8" s="31">
        <f t="shared" si="13"/>
        <v>4.3478260869565215</v>
      </c>
      <c r="AN8" s="31">
        <f t="shared" si="13"/>
        <v>100</v>
      </c>
      <c r="AO8" s="31">
        <f t="shared" si="13"/>
        <v>91.304347826086953</v>
      </c>
      <c r="AP8" s="33">
        <f t="shared" si="13"/>
        <v>30.434782608695652</v>
      </c>
      <c r="AR8" s="10"/>
      <c r="AS8" s="10" t="str">
        <f>A1</f>
        <v xml:space="preserve">Corynebacterium striatum  </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6">
        <f>I3</f>
        <v>1</v>
      </c>
      <c r="V9" s="3">
        <f>I4</f>
        <v>0</v>
      </c>
      <c r="W9" s="3">
        <f>I5</f>
        <v>3</v>
      </c>
      <c r="X9" s="2">
        <f>I6</f>
        <v>0</v>
      </c>
      <c r="Y9" s="2">
        <f>I7</f>
        <v>2</v>
      </c>
      <c r="Z9" s="3">
        <f>I8</f>
        <v>0</v>
      </c>
      <c r="AA9" s="5"/>
      <c r="AB9" s="1">
        <v>1</v>
      </c>
      <c r="AC9" s="37">
        <f t="shared" ref="AC9:AH9" si="14">PRODUCT(U9*100*1/U17)</f>
        <v>4.3478260869565215</v>
      </c>
      <c r="AD9" s="33">
        <f t="shared" si="14"/>
        <v>0</v>
      </c>
      <c r="AE9" s="33">
        <f t="shared" si="14"/>
        <v>13.043478260869565</v>
      </c>
      <c r="AF9" s="31">
        <f t="shared" si="14"/>
        <v>0</v>
      </c>
      <c r="AG9" s="31">
        <f t="shared" si="14"/>
        <v>8.695652173913043</v>
      </c>
      <c r="AH9" s="33">
        <f t="shared" si="14"/>
        <v>0</v>
      </c>
      <c r="AJ9" s="1">
        <v>1</v>
      </c>
      <c r="AK9" s="37">
        <f t="shared" ref="AK9:AP9" si="15">AC3+AC4+AC5+AC6+AC7+AC8+AC9</f>
        <v>21.739130434782609</v>
      </c>
      <c r="AL9" s="33">
        <f t="shared" si="15"/>
        <v>8.695652173913043</v>
      </c>
      <c r="AM9" s="33">
        <f t="shared" si="15"/>
        <v>17.391304347826086</v>
      </c>
      <c r="AN9" s="31">
        <f t="shared" si="15"/>
        <v>100</v>
      </c>
      <c r="AO9" s="31">
        <f t="shared" si="15"/>
        <v>100</v>
      </c>
      <c r="AP9" s="33">
        <f t="shared" si="15"/>
        <v>30.434782608695652</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6">
        <f>J3</f>
        <v>4</v>
      </c>
      <c r="V10" s="3">
        <f>J4</f>
        <v>0</v>
      </c>
      <c r="W10" s="3">
        <f>J5</f>
        <v>0</v>
      </c>
      <c r="X10" s="2">
        <f>J6</f>
        <v>0</v>
      </c>
      <c r="Y10" s="2">
        <f>J7</f>
        <v>0</v>
      </c>
      <c r="Z10" s="3">
        <f>J8</f>
        <v>5</v>
      </c>
      <c r="AA10" s="5"/>
      <c r="AB10" s="1">
        <v>2</v>
      </c>
      <c r="AC10" s="37">
        <f t="shared" ref="AC10:AH10" si="16">PRODUCT(U10*100*1/U17)</f>
        <v>17.391304347826086</v>
      </c>
      <c r="AD10" s="33">
        <f t="shared" si="16"/>
        <v>0</v>
      </c>
      <c r="AE10" s="33">
        <f t="shared" si="16"/>
        <v>0</v>
      </c>
      <c r="AF10" s="31">
        <f t="shared" si="16"/>
        <v>0</v>
      </c>
      <c r="AG10" s="31">
        <f t="shared" si="16"/>
        <v>0</v>
      </c>
      <c r="AH10" s="33">
        <f t="shared" si="16"/>
        <v>21.739130434782609</v>
      </c>
      <c r="AJ10" s="1">
        <v>2</v>
      </c>
      <c r="AK10" s="37">
        <f t="shared" ref="AK10:AP10" si="17">AC3+AC4+AC5+AC6+AC7+AC8+AC9+AC10</f>
        <v>39.130434782608695</v>
      </c>
      <c r="AL10" s="33">
        <f t="shared" si="17"/>
        <v>8.695652173913043</v>
      </c>
      <c r="AM10" s="33">
        <f t="shared" si="17"/>
        <v>17.391304347826086</v>
      </c>
      <c r="AN10" s="31">
        <f t="shared" si="17"/>
        <v>100</v>
      </c>
      <c r="AO10" s="31">
        <f t="shared" si="17"/>
        <v>100</v>
      </c>
      <c r="AP10" s="33">
        <f t="shared" si="17"/>
        <v>52.173913043478265</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6">
        <f>K3</f>
        <v>2</v>
      </c>
      <c r="V11" s="3">
        <f>K4</f>
        <v>0</v>
      </c>
      <c r="W11" s="3">
        <f>K5</f>
        <v>0</v>
      </c>
      <c r="X11" s="3">
        <f>K6</f>
        <v>0</v>
      </c>
      <c r="Y11" s="3">
        <f>K7</f>
        <v>0</v>
      </c>
      <c r="Z11" s="3">
        <f>K8</f>
        <v>8</v>
      </c>
      <c r="AA11" s="5"/>
      <c r="AB11" s="1">
        <v>4</v>
      </c>
      <c r="AC11" s="37">
        <f t="shared" ref="AC11:AH11" si="18">PRODUCT(U11*100*1/U17)</f>
        <v>8.695652173913043</v>
      </c>
      <c r="AD11" s="33">
        <f t="shared" si="18"/>
        <v>0</v>
      </c>
      <c r="AE11" s="33">
        <f t="shared" si="18"/>
        <v>0</v>
      </c>
      <c r="AF11" s="33">
        <f t="shared" si="18"/>
        <v>0</v>
      </c>
      <c r="AG11" s="33">
        <f t="shared" si="18"/>
        <v>0</v>
      </c>
      <c r="AH11" s="33">
        <f t="shared" si="18"/>
        <v>34.782608695652172</v>
      </c>
      <c r="AJ11" s="1">
        <v>4</v>
      </c>
      <c r="AK11" s="37">
        <f t="shared" ref="AK11:AP11" si="19">AC3+AC4+AC5+AC6+AC7+AC8+AC9+AC10+AC11</f>
        <v>47.826086956521735</v>
      </c>
      <c r="AL11" s="33">
        <f t="shared" si="19"/>
        <v>8.695652173913043</v>
      </c>
      <c r="AM11" s="33">
        <f t="shared" si="19"/>
        <v>17.391304347826086</v>
      </c>
      <c r="AN11" s="33">
        <f t="shared" si="19"/>
        <v>100</v>
      </c>
      <c r="AO11" s="33">
        <f t="shared" si="19"/>
        <v>100</v>
      </c>
      <c r="AP11" s="33">
        <f t="shared" si="19"/>
        <v>86.956521739130437</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42">
        <f>L3</f>
        <v>4</v>
      </c>
      <c r="V12" s="3">
        <f>L4</f>
        <v>1</v>
      </c>
      <c r="W12" s="3">
        <f>L5</f>
        <v>0</v>
      </c>
      <c r="X12" s="3">
        <f>L6</f>
        <v>0</v>
      </c>
      <c r="Y12" s="3">
        <f>L7</f>
        <v>0</v>
      </c>
      <c r="Z12" s="3">
        <f>L8</f>
        <v>0</v>
      </c>
      <c r="AA12" s="7"/>
      <c r="AB12" s="1">
        <v>8</v>
      </c>
      <c r="AC12" s="41">
        <f t="shared" ref="AC12:AH12" si="20">PRODUCT(U12*100*1/U17)</f>
        <v>17.391304347826086</v>
      </c>
      <c r="AD12" s="33">
        <f t="shared" si="20"/>
        <v>4.3478260869565215</v>
      </c>
      <c r="AE12" s="33">
        <f t="shared" si="20"/>
        <v>0</v>
      </c>
      <c r="AF12" s="33">
        <f t="shared" si="20"/>
        <v>0</v>
      </c>
      <c r="AG12" s="33">
        <f t="shared" si="20"/>
        <v>0</v>
      </c>
      <c r="AH12" s="33">
        <f t="shared" si="20"/>
        <v>0</v>
      </c>
      <c r="AJ12" s="1">
        <v>8</v>
      </c>
      <c r="AK12" s="41">
        <f t="shared" ref="AK12:AP12" si="21">AC3+AC4+AC5+AC6+AC7+AC8+AC9+AC10+AC11+AC12</f>
        <v>65.217391304347814</v>
      </c>
      <c r="AL12" s="33">
        <f t="shared" si="21"/>
        <v>13.043478260869565</v>
      </c>
      <c r="AM12" s="33">
        <f t="shared" si="21"/>
        <v>17.391304347826086</v>
      </c>
      <c r="AN12" s="33">
        <f t="shared" si="21"/>
        <v>100</v>
      </c>
      <c r="AO12" s="33">
        <f t="shared" si="21"/>
        <v>100</v>
      </c>
      <c r="AP12" s="33">
        <f t="shared" si="21"/>
        <v>86.956521739130437</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8">
        <f>M3</f>
        <v>5</v>
      </c>
      <c r="V13" s="3">
        <f>M4</f>
        <v>0</v>
      </c>
      <c r="W13" s="3">
        <f>M5</f>
        <v>0</v>
      </c>
      <c r="X13" s="3">
        <f>M6</f>
        <v>0</v>
      </c>
      <c r="Y13" s="3">
        <f>M7</f>
        <v>0</v>
      </c>
      <c r="Z13" s="3">
        <f>M8</f>
        <v>0</v>
      </c>
      <c r="AA13" s="7"/>
      <c r="AB13" s="1">
        <v>16</v>
      </c>
      <c r="AC13" s="38">
        <f t="shared" ref="AC13:AH13" si="22">PRODUCT(U13*100*1/U17)</f>
        <v>21.739130434782609</v>
      </c>
      <c r="AD13" s="33">
        <f t="shared" si="22"/>
        <v>0</v>
      </c>
      <c r="AE13" s="33">
        <f t="shared" si="22"/>
        <v>0</v>
      </c>
      <c r="AF13" s="33">
        <f t="shared" si="22"/>
        <v>0</v>
      </c>
      <c r="AG13" s="33">
        <f t="shared" si="22"/>
        <v>0</v>
      </c>
      <c r="AH13" s="33">
        <f t="shared" si="22"/>
        <v>0</v>
      </c>
      <c r="AJ13" s="1">
        <v>16</v>
      </c>
      <c r="AK13" s="38">
        <f t="shared" ref="AK13:AP13" si="23">AC3+AC4+AC5+AC6+AC7+AC8+AC9+AC10+AC11+AC12+AC13</f>
        <v>86.956521739130423</v>
      </c>
      <c r="AL13" s="33">
        <f t="shared" si="23"/>
        <v>13.043478260869565</v>
      </c>
      <c r="AM13" s="33">
        <f t="shared" si="23"/>
        <v>17.391304347826086</v>
      </c>
      <c r="AN13" s="33">
        <f t="shared" si="23"/>
        <v>100</v>
      </c>
      <c r="AO13" s="33">
        <f t="shared" si="23"/>
        <v>100</v>
      </c>
      <c r="AP13" s="33">
        <f t="shared" si="23"/>
        <v>86.956521739130437</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8">
        <f>N3</f>
        <v>0</v>
      </c>
      <c r="V14" s="3">
        <f>N4</f>
        <v>0</v>
      </c>
      <c r="W14" s="3">
        <f>N5</f>
        <v>0</v>
      </c>
      <c r="X14" s="3">
        <f>N6</f>
        <v>0</v>
      </c>
      <c r="Y14" s="3">
        <f>N7</f>
        <v>0</v>
      </c>
      <c r="Z14" s="3">
        <f>N8</f>
        <v>0</v>
      </c>
      <c r="AA14" s="7"/>
      <c r="AB14" s="1">
        <v>32</v>
      </c>
      <c r="AC14" s="38">
        <f t="shared" ref="AC14:AH14" si="24">PRODUCT(U14*100*1/U17)</f>
        <v>0</v>
      </c>
      <c r="AD14" s="33">
        <f t="shared" si="24"/>
        <v>0</v>
      </c>
      <c r="AE14" s="33">
        <f t="shared" si="24"/>
        <v>0</v>
      </c>
      <c r="AF14" s="33">
        <f t="shared" si="24"/>
        <v>0</v>
      </c>
      <c r="AG14" s="33">
        <f t="shared" si="24"/>
        <v>0</v>
      </c>
      <c r="AH14" s="33">
        <f t="shared" si="24"/>
        <v>0</v>
      </c>
      <c r="AJ14" s="1">
        <v>32</v>
      </c>
      <c r="AK14" s="38">
        <f t="shared" ref="AK14:AP14" si="25">AC3+AC4+AC5+AC6+AC7+AC8+AC9+AC10+AC11+AC12+AC13+AC14</f>
        <v>86.956521739130423</v>
      </c>
      <c r="AL14" s="33">
        <f t="shared" si="25"/>
        <v>13.043478260869565</v>
      </c>
      <c r="AM14" s="33">
        <f t="shared" si="25"/>
        <v>17.391304347826086</v>
      </c>
      <c r="AN14" s="33">
        <f t="shared" si="25"/>
        <v>100</v>
      </c>
      <c r="AO14" s="33">
        <f t="shared" si="25"/>
        <v>100</v>
      </c>
      <c r="AP14" s="33">
        <f t="shared" si="25"/>
        <v>86.956521739130437</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8">
        <f>O3</f>
        <v>0</v>
      </c>
      <c r="V15" s="3">
        <f>O4</f>
        <v>20</v>
      </c>
      <c r="W15" s="3">
        <f>O5</f>
        <v>0</v>
      </c>
      <c r="X15" s="3">
        <f>O6</f>
        <v>0</v>
      </c>
      <c r="Y15" s="3">
        <f>O7</f>
        <v>0</v>
      </c>
      <c r="Z15" s="3">
        <f>O8</f>
        <v>0</v>
      </c>
      <c r="AA15" s="7"/>
      <c r="AB15" s="1">
        <v>64</v>
      </c>
      <c r="AC15" s="38">
        <f t="shared" ref="AC15:AH15" si="26">PRODUCT(U15*100*1/U17)</f>
        <v>0</v>
      </c>
      <c r="AD15" s="33">
        <f t="shared" si="26"/>
        <v>86.956521739130437</v>
      </c>
      <c r="AE15" s="33">
        <f t="shared" si="26"/>
        <v>0</v>
      </c>
      <c r="AF15" s="33">
        <f t="shared" si="26"/>
        <v>0</v>
      </c>
      <c r="AG15" s="33">
        <f t="shared" si="26"/>
        <v>0</v>
      </c>
      <c r="AH15" s="33">
        <f t="shared" si="26"/>
        <v>0</v>
      </c>
      <c r="AJ15" s="1">
        <v>64</v>
      </c>
      <c r="AK15" s="38">
        <f t="shared" ref="AK15:AP15" si="27">AC3+AC4+AC5+AC6+AC7+AC8+AC9+AC10+AC11+AC12+AC13+AC14+AC15</f>
        <v>86.956521739130423</v>
      </c>
      <c r="AL15" s="33">
        <f t="shared" si="27"/>
        <v>100</v>
      </c>
      <c r="AM15" s="33">
        <f t="shared" si="27"/>
        <v>17.391304347826086</v>
      </c>
      <c r="AN15" s="33">
        <f t="shared" si="27"/>
        <v>100</v>
      </c>
      <c r="AO15" s="33">
        <f t="shared" si="27"/>
        <v>100</v>
      </c>
      <c r="AP15" s="33">
        <f t="shared" si="27"/>
        <v>86.956521739130437</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8">
        <f>P3</f>
        <v>3</v>
      </c>
      <c r="V16" s="3">
        <f>P4</f>
        <v>0</v>
      </c>
      <c r="W16" s="3">
        <f>P5</f>
        <v>19</v>
      </c>
      <c r="X16" s="3">
        <f>P6</f>
        <v>0</v>
      </c>
      <c r="Y16" s="3">
        <f>P7</f>
        <v>0</v>
      </c>
      <c r="Z16" s="3">
        <f>P8</f>
        <v>3</v>
      </c>
      <c r="AA16" s="7"/>
      <c r="AB16" s="1">
        <v>128</v>
      </c>
      <c r="AC16" s="38">
        <f t="shared" ref="AC16:AH16" si="28">PRODUCT(U16*100*1/U17)</f>
        <v>13.043478260869565</v>
      </c>
      <c r="AD16" s="33">
        <f t="shared" si="28"/>
        <v>0</v>
      </c>
      <c r="AE16" s="33">
        <f t="shared" si="28"/>
        <v>82.608695652173907</v>
      </c>
      <c r="AF16" s="33">
        <f t="shared" si="28"/>
        <v>0</v>
      </c>
      <c r="AG16" s="33">
        <f t="shared" si="28"/>
        <v>0</v>
      </c>
      <c r="AH16" s="33">
        <f t="shared" si="28"/>
        <v>13.043478260869565</v>
      </c>
      <c r="AJ16" s="1">
        <v>128</v>
      </c>
      <c r="AK16" s="38">
        <f t="shared" ref="AK16:AP16" si="29">AC3+AC4+AC5+AC6+AC7+AC8+AC9+AC10+AC11+AC12+AC13+AC14+AC15+AC16</f>
        <v>99.999999999999986</v>
      </c>
      <c r="AL16" s="33">
        <f t="shared" si="29"/>
        <v>100</v>
      </c>
      <c r="AM16" s="33">
        <f t="shared" si="29"/>
        <v>100</v>
      </c>
      <c r="AN16" s="33">
        <f t="shared" si="29"/>
        <v>100</v>
      </c>
      <c r="AO16" s="33">
        <f t="shared" si="29"/>
        <v>100</v>
      </c>
      <c r="AP16" s="33">
        <f t="shared" si="29"/>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23</v>
      </c>
      <c r="V17" s="1">
        <f>Q4</f>
        <v>23</v>
      </c>
      <c r="W17" s="1">
        <f>Q5</f>
        <v>23</v>
      </c>
      <c r="X17" s="1">
        <f>Q6</f>
        <v>23</v>
      </c>
      <c r="Y17" s="1">
        <f>Q7</f>
        <v>23</v>
      </c>
      <c r="Z17" s="1">
        <f>Q8</f>
        <v>23</v>
      </c>
      <c r="AA17" s="7"/>
      <c r="AB17" s="1" t="s">
        <v>1</v>
      </c>
      <c r="AC17" s="1">
        <f t="shared" ref="AC17:AH17" si="30">SUM(AC3:AC16)</f>
        <v>99.999999999999986</v>
      </c>
      <c r="AD17" s="1">
        <f t="shared" si="30"/>
        <v>100</v>
      </c>
      <c r="AE17" s="1">
        <f t="shared" si="30"/>
        <v>100</v>
      </c>
      <c r="AF17" s="1">
        <f t="shared" si="30"/>
        <v>100</v>
      </c>
      <c r="AG17" s="1">
        <f t="shared" si="30"/>
        <v>100</v>
      </c>
      <c r="AH17" s="1">
        <f t="shared" si="3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s="1" customFormat="1" x14ac:dyDescent="0.25">
      <c r="A34" s="1" t="s">
        <v>122</v>
      </c>
      <c r="U34" s="1" t="str">
        <f>A34</f>
        <v>Corynebacterium tuberculostearicum</v>
      </c>
      <c r="AC34" s="1" t="str">
        <f>A34</f>
        <v>Corynebacterium tuberculostearicum</v>
      </c>
      <c r="AK34" s="1" t="str">
        <f>A34</f>
        <v>Corynebacterium tuberculostearicum</v>
      </c>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row>
    <row r="35" spans="1:194" s="1" customFormat="1" ht="18.75" x14ac:dyDescent="0.3">
      <c r="B35" s="1" t="s">
        <v>0</v>
      </c>
      <c r="C35" s="1">
        <v>1.5625E-2</v>
      </c>
      <c r="D35" s="1">
        <v>3.125E-2</v>
      </c>
      <c r="E35" s="1">
        <v>6.25E-2</v>
      </c>
      <c r="F35" s="1">
        <v>0.125</v>
      </c>
      <c r="G35" s="1">
        <v>0.25</v>
      </c>
      <c r="H35" s="1">
        <v>0.5</v>
      </c>
      <c r="I35" s="1">
        <v>1</v>
      </c>
      <c r="J35" s="1">
        <v>2</v>
      </c>
      <c r="K35" s="1">
        <v>4</v>
      </c>
      <c r="L35" s="1">
        <v>8</v>
      </c>
      <c r="M35" s="1">
        <v>16</v>
      </c>
      <c r="N35" s="1">
        <v>32</v>
      </c>
      <c r="O35" s="1">
        <v>64</v>
      </c>
      <c r="P35" s="1">
        <v>128</v>
      </c>
      <c r="Q35" s="1" t="s">
        <v>1</v>
      </c>
      <c r="T35" s="1" t="s">
        <v>0</v>
      </c>
      <c r="U35" s="1" t="str">
        <f>B36</f>
        <v>Cefuroxim</v>
      </c>
      <c r="V35" s="1" t="str">
        <f>B37</f>
        <v>Moxifloxacin</v>
      </c>
      <c r="W35" s="1" t="str">
        <f>B38</f>
        <v>Clindamycin</v>
      </c>
      <c r="X35" s="1" t="str">
        <f>B39</f>
        <v>Linezolid</v>
      </c>
      <c r="Y35" s="1" t="str">
        <f>B40</f>
        <v>Vancomycin</v>
      </c>
      <c r="Z35" s="1" t="str">
        <f>B41</f>
        <v>Benzylpenicillin</v>
      </c>
      <c r="AC35" s="1" t="str">
        <f t="shared" ref="AC35" si="31">U35</f>
        <v>Cefuroxim</v>
      </c>
      <c r="AD35" s="1" t="str">
        <f t="shared" ref="AD35" si="32">V35</f>
        <v>Moxifloxacin</v>
      </c>
      <c r="AE35" s="1" t="str">
        <f t="shared" ref="AE35" si="33">W35</f>
        <v>Clindamycin</v>
      </c>
      <c r="AF35" s="1" t="str">
        <f t="shared" ref="AF35" si="34">X35</f>
        <v>Linezolid</v>
      </c>
      <c r="AG35" s="1" t="str">
        <f t="shared" ref="AG35" si="35">Y35</f>
        <v>Vancomycin</v>
      </c>
      <c r="AH35" s="1" t="str">
        <f t="shared" ref="AH35" si="36">Z35</f>
        <v>Benzylpenicillin</v>
      </c>
      <c r="AK35" s="1" t="str">
        <f t="shared" ref="AK35" si="37">U35</f>
        <v>Cefuroxim</v>
      </c>
      <c r="AL35" s="1" t="str">
        <f t="shared" ref="AL35" si="38">V35</f>
        <v>Moxifloxacin</v>
      </c>
      <c r="AM35" s="1" t="str">
        <f t="shared" ref="AM35" si="39">W35</f>
        <v>Clindamycin</v>
      </c>
      <c r="AN35" s="1" t="str">
        <f t="shared" ref="AN35" si="40">X35</f>
        <v>Linezolid</v>
      </c>
      <c r="AO35" s="1" t="str">
        <f t="shared" ref="AO35" si="41">Y35</f>
        <v>Vancomycin</v>
      </c>
      <c r="AP35" s="1" t="str">
        <f t="shared" ref="AP35" si="42">Z35</f>
        <v>Benzylpenicillin</v>
      </c>
      <c r="AR35" s="23"/>
      <c r="AS35" s="9" t="s">
        <v>75</v>
      </c>
      <c r="AT35" s="24" t="s">
        <v>69</v>
      </c>
      <c r="AU35" s="24" t="s">
        <v>79</v>
      </c>
      <c r="AV35" s="24" t="s">
        <v>169</v>
      </c>
      <c r="AW35" s="24" t="s">
        <v>81</v>
      </c>
      <c r="AX35" s="24" t="s">
        <v>73</v>
      </c>
      <c r="AY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row>
    <row r="36" spans="1:194" s="1" customFormat="1" ht="18.75" x14ac:dyDescent="0.25">
      <c r="B36" s="1" t="s">
        <v>9</v>
      </c>
      <c r="C36" s="6">
        <v>0</v>
      </c>
      <c r="D36" s="6">
        <v>1</v>
      </c>
      <c r="E36" s="6">
        <v>0</v>
      </c>
      <c r="F36" s="6">
        <v>5</v>
      </c>
      <c r="G36" s="6">
        <v>1</v>
      </c>
      <c r="H36" s="6">
        <v>0</v>
      </c>
      <c r="I36" s="6">
        <v>0</v>
      </c>
      <c r="J36" s="6">
        <v>1</v>
      </c>
      <c r="K36" s="6">
        <v>0</v>
      </c>
      <c r="L36" s="42">
        <v>1</v>
      </c>
      <c r="M36" s="8">
        <v>0</v>
      </c>
      <c r="N36" s="8">
        <v>1</v>
      </c>
      <c r="O36" s="8">
        <v>0</v>
      </c>
      <c r="P36" s="8">
        <v>12</v>
      </c>
      <c r="Q36" s="54">
        <v>22</v>
      </c>
      <c r="T36" s="1">
        <v>1.5625E-2</v>
      </c>
      <c r="U36" s="6">
        <f>C36</f>
        <v>0</v>
      </c>
      <c r="V36" s="2">
        <f>C37</f>
        <v>0</v>
      </c>
      <c r="W36" s="2">
        <f>C38</f>
        <v>0</v>
      </c>
      <c r="X36" s="2">
        <f>C39</f>
        <v>0</v>
      </c>
      <c r="Y36" s="2">
        <f>C40</f>
        <v>0</v>
      </c>
      <c r="Z36" s="2">
        <f>C41</f>
        <v>0</v>
      </c>
      <c r="AA36" s="5"/>
      <c r="AB36" s="1">
        <v>1.5625E-2</v>
      </c>
      <c r="AC36" s="37">
        <f t="shared" ref="AC36" si="43">PRODUCT(U36*100*1/U50)</f>
        <v>0</v>
      </c>
      <c r="AD36" s="31">
        <f t="shared" ref="AD36" si="44">PRODUCT(V36*100*1/V50)</f>
        <v>0</v>
      </c>
      <c r="AE36" s="31">
        <f t="shared" ref="AE36" si="45">PRODUCT(W36*100*1/W50)</f>
        <v>0</v>
      </c>
      <c r="AF36" s="31">
        <f t="shared" ref="AF36" si="46">PRODUCT(X36*100*1/X50)</f>
        <v>0</v>
      </c>
      <c r="AG36" s="31">
        <f t="shared" ref="AG36" si="47">PRODUCT(Y36*100*1/Y50)</f>
        <v>0</v>
      </c>
      <c r="AH36" s="31">
        <f t="shared" ref="AH36" si="48">PRODUCT(Z36*100*1/Z50)</f>
        <v>0</v>
      </c>
      <c r="AJ36" s="1">
        <v>1.5625E-2</v>
      </c>
      <c r="AK36" s="37">
        <f t="shared" ref="AK36" si="49">AC36</f>
        <v>0</v>
      </c>
      <c r="AL36" s="31">
        <f t="shared" ref="AL36" si="50">AD36</f>
        <v>0</v>
      </c>
      <c r="AM36" s="31">
        <f t="shared" ref="AM36" si="51">AE36</f>
        <v>0</v>
      </c>
      <c r="AN36" s="31">
        <f t="shared" ref="AN36" si="52">AF36</f>
        <v>0</v>
      </c>
      <c r="AO36" s="31">
        <f t="shared" ref="AO36" si="53">AG36</f>
        <v>0</v>
      </c>
      <c r="AP36" s="31">
        <f t="shared" ref="AP36" si="54">AH36</f>
        <v>0</v>
      </c>
      <c r="AR36" s="25" t="s">
        <v>49</v>
      </c>
      <c r="AS36" s="26">
        <f>Z50</f>
        <v>24</v>
      </c>
      <c r="AT36" s="26">
        <f>U50</f>
        <v>22</v>
      </c>
      <c r="AU36" s="26">
        <f>V50</f>
        <v>23</v>
      </c>
      <c r="AV36" s="26">
        <f>W50</f>
        <v>24</v>
      </c>
      <c r="AW36" s="26">
        <f>X50</f>
        <v>23</v>
      </c>
      <c r="AX36" s="26">
        <f>Y50</f>
        <v>23</v>
      </c>
      <c r="AY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row>
    <row r="37" spans="1:194" s="1" customFormat="1" ht="18.75" x14ac:dyDescent="0.25">
      <c r="B37" s="1" t="s">
        <v>20</v>
      </c>
      <c r="C37" s="2">
        <v>0</v>
      </c>
      <c r="D37" s="2">
        <v>2</v>
      </c>
      <c r="E37" s="2">
        <v>3</v>
      </c>
      <c r="F37" s="2">
        <v>2</v>
      </c>
      <c r="G37" s="2">
        <v>0</v>
      </c>
      <c r="H37" s="2">
        <v>0</v>
      </c>
      <c r="I37" s="3">
        <v>0</v>
      </c>
      <c r="J37" s="3">
        <v>1</v>
      </c>
      <c r="K37" s="3">
        <v>1</v>
      </c>
      <c r="L37" s="3">
        <v>0</v>
      </c>
      <c r="M37" s="3">
        <v>0</v>
      </c>
      <c r="N37" s="3">
        <v>0</v>
      </c>
      <c r="O37" s="3">
        <v>14</v>
      </c>
      <c r="P37" s="3">
        <v>0</v>
      </c>
      <c r="Q37" s="54">
        <v>23</v>
      </c>
      <c r="T37" s="1">
        <v>3.125E-2</v>
      </c>
      <c r="U37" s="6">
        <f>D36</f>
        <v>1</v>
      </c>
      <c r="V37" s="2">
        <f>D37</f>
        <v>2</v>
      </c>
      <c r="W37" s="2">
        <f>D38</f>
        <v>1</v>
      </c>
      <c r="X37" s="2">
        <f>D39</f>
        <v>0</v>
      </c>
      <c r="Y37" s="2">
        <f>D40</f>
        <v>0</v>
      </c>
      <c r="Z37" s="2">
        <f>D41</f>
        <v>4</v>
      </c>
      <c r="AA37" s="5"/>
      <c r="AB37" s="1">
        <v>3.125E-2</v>
      </c>
      <c r="AC37" s="37">
        <f t="shared" ref="AC37" si="55">PRODUCT(U37*100*1/U50)</f>
        <v>4.5454545454545459</v>
      </c>
      <c r="AD37" s="31">
        <f t="shared" ref="AD37" si="56">PRODUCT(V37*100*1/V50)</f>
        <v>8.695652173913043</v>
      </c>
      <c r="AE37" s="31">
        <f t="shared" ref="AE37" si="57">PRODUCT(W37*100*1/W50)</f>
        <v>4.166666666666667</v>
      </c>
      <c r="AF37" s="31">
        <f t="shared" ref="AF37" si="58">PRODUCT(X37*100*1/X50)</f>
        <v>0</v>
      </c>
      <c r="AG37" s="31">
        <f t="shared" ref="AG37" si="59">PRODUCT(Y37*100*1/Y50)</f>
        <v>0</v>
      </c>
      <c r="AH37" s="31">
        <f t="shared" ref="AH37" si="60">PRODUCT(Z37*100*1/Z50)</f>
        <v>16.666666666666668</v>
      </c>
      <c r="AJ37" s="1">
        <v>3.125E-2</v>
      </c>
      <c r="AK37" s="37">
        <f t="shared" ref="AK37" si="61">AC36+AC37</f>
        <v>4.5454545454545459</v>
      </c>
      <c r="AL37" s="31">
        <f t="shared" ref="AL37" si="62">AD36+AD37</f>
        <v>8.695652173913043</v>
      </c>
      <c r="AM37" s="31">
        <f t="shared" ref="AM37" si="63">AE36+AE37</f>
        <v>4.166666666666667</v>
      </c>
      <c r="AN37" s="31">
        <f t="shared" ref="AN37" si="64">AF36+AF37</f>
        <v>0</v>
      </c>
      <c r="AO37" s="31">
        <f t="shared" ref="AO37" si="65">AG36+AG37</f>
        <v>0</v>
      </c>
      <c r="AP37" s="31">
        <f t="shared" ref="AP37" si="66">AH36+AH37</f>
        <v>16.666666666666668</v>
      </c>
      <c r="AR37" s="25" t="s">
        <v>50</v>
      </c>
      <c r="AS37" s="18"/>
      <c r="AT37" s="18">
        <f>AL41</f>
        <v>30.434782608695652</v>
      </c>
      <c r="AU37" s="18">
        <f>AM41</f>
        <v>12.5</v>
      </c>
      <c r="AV37" s="18">
        <f>AN43</f>
        <v>100</v>
      </c>
      <c r="AW37" s="18">
        <f>AO43</f>
        <v>100</v>
      </c>
      <c r="AX37" s="18">
        <f>AP39</f>
        <v>33.333333333333336</v>
      </c>
      <c r="AY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25">
      <c r="B38" s="1" t="s">
        <v>24</v>
      </c>
      <c r="C38" s="2">
        <v>0</v>
      </c>
      <c r="D38" s="2">
        <v>1</v>
      </c>
      <c r="E38" s="2">
        <v>0</v>
      </c>
      <c r="F38" s="2">
        <v>1</v>
      </c>
      <c r="G38" s="2">
        <v>0</v>
      </c>
      <c r="H38" s="2">
        <v>1</v>
      </c>
      <c r="I38" s="3">
        <v>0</v>
      </c>
      <c r="J38" s="3">
        <v>0</v>
      </c>
      <c r="K38" s="3">
        <v>2</v>
      </c>
      <c r="L38" s="3">
        <v>0</v>
      </c>
      <c r="M38" s="3">
        <v>0</v>
      </c>
      <c r="N38" s="3">
        <v>0</v>
      </c>
      <c r="O38" s="3">
        <v>1</v>
      </c>
      <c r="P38" s="3">
        <v>18</v>
      </c>
      <c r="Q38" s="54">
        <v>24</v>
      </c>
      <c r="T38" s="1">
        <v>6.25E-2</v>
      </c>
      <c r="U38" s="6">
        <f>E36</f>
        <v>0</v>
      </c>
      <c r="V38" s="2">
        <f>E37</f>
        <v>3</v>
      </c>
      <c r="W38" s="2">
        <f>E38</f>
        <v>0</v>
      </c>
      <c r="X38" s="2">
        <f>E39</f>
        <v>0</v>
      </c>
      <c r="Y38" s="2">
        <f>E40</f>
        <v>0</v>
      </c>
      <c r="Z38" s="2">
        <f>E41</f>
        <v>4</v>
      </c>
      <c r="AA38" s="5"/>
      <c r="AB38" s="1">
        <v>6.25E-2</v>
      </c>
      <c r="AC38" s="37">
        <f t="shared" ref="AC38" si="67">PRODUCT(U38*100*1/U50)</f>
        <v>0</v>
      </c>
      <c r="AD38" s="31">
        <f t="shared" ref="AD38" si="68">PRODUCT(V38*100*1/V50)</f>
        <v>13.043478260869565</v>
      </c>
      <c r="AE38" s="31">
        <f t="shared" ref="AE38" si="69">PRODUCT(W38*100*1/W50)</f>
        <v>0</v>
      </c>
      <c r="AF38" s="31">
        <f t="shared" ref="AF38" si="70">PRODUCT(X38*100*1/X50)</f>
        <v>0</v>
      </c>
      <c r="AG38" s="31">
        <f t="shared" ref="AG38" si="71">PRODUCT(Y38*100*1/Y50)</f>
        <v>0</v>
      </c>
      <c r="AH38" s="31">
        <f t="shared" ref="AH38" si="72">PRODUCT(Z38*100*1/Z50)</f>
        <v>16.666666666666668</v>
      </c>
      <c r="AJ38" s="1">
        <v>6.25E-2</v>
      </c>
      <c r="AK38" s="37">
        <f t="shared" ref="AK38" si="73">AC36+AC37+AC38</f>
        <v>4.5454545454545459</v>
      </c>
      <c r="AL38" s="31">
        <f t="shared" ref="AL38" si="74">AD36+AD37+AD38</f>
        <v>21.739130434782609</v>
      </c>
      <c r="AM38" s="31">
        <f t="shared" ref="AM38" si="75">AE36+AE37+AE38</f>
        <v>4.166666666666667</v>
      </c>
      <c r="AN38" s="31">
        <f t="shared" ref="AN38" si="76">AF36+AF37+AF38</f>
        <v>0</v>
      </c>
      <c r="AO38" s="31">
        <f t="shared" ref="AO38" si="77">AG36+AG37+AG38</f>
        <v>0</v>
      </c>
      <c r="AP38" s="31">
        <f t="shared" ref="AP38" si="78">AH36+AH37+AH38</f>
        <v>33.333333333333336</v>
      </c>
      <c r="AR38" s="25" t="s">
        <v>51</v>
      </c>
      <c r="AS38" s="18"/>
      <c r="AT38" s="18"/>
      <c r="AU38" s="18"/>
      <c r="AV38" s="18"/>
      <c r="AW38" s="18"/>
      <c r="AX38" s="18"/>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36</v>
      </c>
      <c r="C39" s="2">
        <v>0</v>
      </c>
      <c r="D39" s="2">
        <v>0</v>
      </c>
      <c r="E39" s="2">
        <v>0</v>
      </c>
      <c r="F39" s="2">
        <v>1</v>
      </c>
      <c r="G39" s="2">
        <v>0</v>
      </c>
      <c r="H39" s="2">
        <v>8</v>
      </c>
      <c r="I39" s="2">
        <v>12</v>
      </c>
      <c r="J39" s="2">
        <v>2</v>
      </c>
      <c r="K39" s="3">
        <v>0</v>
      </c>
      <c r="L39" s="3">
        <v>0</v>
      </c>
      <c r="M39" s="3">
        <v>0</v>
      </c>
      <c r="N39" s="3">
        <v>0</v>
      </c>
      <c r="O39" s="3">
        <v>0</v>
      </c>
      <c r="P39" s="3">
        <v>0</v>
      </c>
      <c r="Q39" s="54">
        <v>23</v>
      </c>
      <c r="T39" s="1">
        <v>0.125</v>
      </c>
      <c r="U39" s="6">
        <f>F36</f>
        <v>5</v>
      </c>
      <c r="V39" s="2">
        <f>F37</f>
        <v>2</v>
      </c>
      <c r="W39" s="2">
        <f>F38</f>
        <v>1</v>
      </c>
      <c r="X39" s="2">
        <f>F39</f>
        <v>1</v>
      </c>
      <c r="Y39" s="2">
        <f>F40</f>
        <v>2</v>
      </c>
      <c r="Z39" s="2">
        <f>F41</f>
        <v>0</v>
      </c>
      <c r="AA39" s="5"/>
      <c r="AB39" s="1">
        <v>0.125</v>
      </c>
      <c r="AC39" s="37">
        <f t="shared" ref="AC39" si="79">PRODUCT(U39*100*1/U50)</f>
        <v>22.727272727272727</v>
      </c>
      <c r="AD39" s="31">
        <f t="shared" ref="AD39" si="80">PRODUCT(V39*100*1/V50)</f>
        <v>8.695652173913043</v>
      </c>
      <c r="AE39" s="31">
        <f t="shared" ref="AE39" si="81">PRODUCT(W39*100*1/W50)</f>
        <v>4.166666666666667</v>
      </c>
      <c r="AF39" s="31">
        <f t="shared" ref="AF39" si="82">PRODUCT(X39*100*1/X50)</f>
        <v>4.3478260869565215</v>
      </c>
      <c r="AG39" s="31">
        <f t="shared" ref="AG39" si="83">PRODUCT(Y39*100*1/Y50)</f>
        <v>8.695652173913043</v>
      </c>
      <c r="AH39" s="31">
        <f t="shared" ref="AH39" si="84">PRODUCT(Z39*100*1/Z50)</f>
        <v>0</v>
      </c>
      <c r="AJ39" s="1">
        <v>0.125</v>
      </c>
      <c r="AK39" s="37">
        <f t="shared" ref="AK39" si="85">AC36+AC37+AC38+AC39</f>
        <v>27.272727272727273</v>
      </c>
      <c r="AL39" s="31">
        <f t="shared" ref="AL39" si="86">AD36+AD37+AD38+AD39</f>
        <v>30.434782608695652</v>
      </c>
      <c r="AM39" s="31">
        <f t="shared" ref="AM39" si="87">AE36+AE37+AE38+AE39</f>
        <v>8.3333333333333339</v>
      </c>
      <c r="AN39" s="31">
        <f t="shared" ref="AN39" si="88">AF36+AF37+AF38+AF39</f>
        <v>4.3478260869565215</v>
      </c>
      <c r="AO39" s="31">
        <f t="shared" ref="AO39" si="89">AG36+AG37+AG38+AG39</f>
        <v>8.695652173913043</v>
      </c>
      <c r="AP39" s="31">
        <f t="shared" ref="AP39" si="90">AH36+AH37+AH38+AH39</f>
        <v>33.333333333333336</v>
      </c>
      <c r="AR39" s="25" t="s">
        <v>52</v>
      </c>
      <c r="AS39" s="18"/>
      <c r="AT39" s="18">
        <f>AL49-AK41</f>
        <v>68.181818181818187</v>
      </c>
      <c r="AU39" s="18">
        <f>AM49-AM41</f>
        <v>87.5</v>
      </c>
      <c r="AV39" s="18">
        <f>AN49-AN43</f>
        <v>0</v>
      </c>
      <c r="AW39" s="18">
        <f>AO49-AO43</f>
        <v>0</v>
      </c>
      <c r="AX39" s="18">
        <f>AP49-AP39</f>
        <v>66.666666666666657</v>
      </c>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x14ac:dyDescent="0.25">
      <c r="B40" s="1" t="s">
        <v>37</v>
      </c>
      <c r="C40" s="2">
        <v>0</v>
      </c>
      <c r="D40" s="2">
        <v>0</v>
      </c>
      <c r="E40" s="2">
        <v>0</v>
      </c>
      <c r="F40" s="2">
        <v>2</v>
      </c>
      <c r="G40" s="2">
        <v>4</v>
      </c>
      <c r="H40" s="2">
        <v>12</v>
      </c>
      <c r="I40" s="2">
        <v>5</v>
      </c>
      <c r="J40" s="2">
        <v>0</v>
      </c>
      <c r="K40" s="3">
        <v>0</v>
      </c>
      <c r="L40" s="3">
        <v>0</v>
      </c>
      <c r="M40" s="3">
        <v>0</v>
      </c>
      <c r="N40" s="3">
        <v>0</v>
      </c>
      <c r="O40" s="3">
        <v>0</v>
      </c>
      <c r="P40" s="3">
        <v>0</v>
      </c>
      <c r="Q40" s="54">
        <v>23</v>
      </c>
      <c r="T40" s="1">
        <v>0.25</v>
      </c>
      <c r="U40" s="6">
        <f>G36</f>
        <v>1</v>
      </c>
      <c r="V40" s="2">
        <f>G37</f>
        <v>0</v>
      </c>
      <c r="W40" s="2">
        <f>G38</f>
        <v>0</v>
      </c>
      <c r="X40" s="2">
        <f>G39</f>
        <v>0</v>
      </c>
      <c r="Y40" s="2">
        <f>G40</f>
        <v>4</v>
      </c>
      <c r="Z40" s="3">
        <f>G41</f>
        <v>0</v>
      </c>
      <c r="AA40" s="5"/>
      <c r="AB40" s="1">
        <v>0.25</v>
      </c>
      <c r="AC40" s="37">
        <f t="shared" ref="AC40" si="91">PRODUCT(U40*100*1/U50)</f>
        <v>4.5454545454545459</v>
      </c>
      <c r="AD40" s="31">
        <f t="shared" ref="AD40" si="92">PRODUCT(V40*100*1/V50)</f>
        <v>0</v>
      </c>
      <c r="AE40" s="31">
        <f t="shared" ref="AE40" si="93">PRODUCT(W40*100*1/W50)</f>
        <v>0</v>
      </c>
      <c r="AF40" s="31">
        <f t="shared" ref="AF40" si="94">PRODUCT(X40*100*1/X50)</f>
        <v>0</v>
      </c>
      <c r="AG40" s="31">
        <f t="shared" ref="AG40" si="95">PRODUCT(Y40*100*1/Y50)</f>
        <v>17.391304347826086</v>
      </c>
      <c r="AH40" s="33">
        <f t="shared" ref="AH40" si="96">PRODUCT(Z40*100*1/Z50)</f>
        <v>0</v>
      </c>
      <c r="AJ40" s="1">
        <v>0.25</v>
      </c>
      <c r="AK40" s="37">
        <f t="shared" ref="AK40" si="97">AC36+AC37+AC38+AC39+AC40</f>
        <v>31.81818181818182</v>
      </c>
      <c r="AL40" s="31">
        <f t="shared" ref="AL40" si="98">AD36+AD37+AD38+AD39+AD40</f>
        <v>30.434782608695652</v>
      </c>
      <c r="AM40" s="31">
        <f t="shared" ref="AM40" si="99">AE36+AE37+AE38+AE39+AE40</f>
        <v>8.3333333333333339</v>
      </c>
      <c r="AN40" s="31">
        <f t="shared" ref="AN40" si="100">AF36+AF37+AF38+AF39+AF40</f>
        <v>4.3478260869565215</v>
      </c>
      <c r="AO40" s="31">
        <f t="shared" ref="AO40" si="101">AG36+AG37+AG38+AG39+AG40</f>
        <v>26.086956521739129</v>
      </c>
      <c r="AP40" s="33">
        <f t="shared" ref="AP40" si="102">AH36+AH37+AH38+AH39+AH40</f>
        <v>33.333333333333336</v>
      </c>
      <c r="AR40" s="29"/>
      <c r="AS40" s="29"/>
      <c r="AT40" s="29"/>
      <c r="AU40" s="10"/>
      <c r="AV40" s="29"/>
      <c r="AW40" s="29"/>
      <c r="AX40" s="29"/>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x14ac:dyDescent="0.25">
      <c r="B41" s="1" t="s">
        <v>26</v>
      </c>
      <c r="C41" s="2">
        <v>0</v>
      </c>
      <c r="D41" s="2">
        <v>4</v>
      </c>
      <c r="E41" s="2">
        <v>4</v>
      </c>
      <c r="F41" s="2">
        <v>0</v>
      </c>
      <c r="G41" s="3">
        <v>0</v>
      </c>
      <c r="H41" s="3">
        <v>0</v>
      </c>
      <c r="I41" s="3">
        <v>1</v>
      </c>
      <c r="J41" s="3">
        <v>0</v>
      </c>
      <c r="K41" s="3">
        <v>1</v>
      </c>
      <c r="L41" s="3">
        <v>1</v>
      </c>
      <c r="M41" s="3">
        <v>0</v>
      </c>
      <c r="N41" s="3">
        <v>0</v>
      </c>
      <c r="O41" s="3">
        <v>0</v>
      </c>
      <c r="P41" s="3">
        <v>13</v>
      </c>
      <c r="Q41" s="54">
        <v>24</v>
      </c>
      <c r="T41" s="1">
        <v>0.5</v>
      </c>
      <c r="U41" s="6">
        <f>H36</f>
        <v>0</v>
      </c>
      <c r="V41" s="2">
        <f>H37</f>
        <v>0</v>
      </c>
      <c r="W41" s="2">
        <f>H38</f>
        <v>1</v>
      </c>
      <c r="X41" s="2">
        <f>H39</f>
        <v>8</v>
      </c>
      <c r="Y41" s="2">
        <f>H40</f>
        <v>12</v>
      </c>
      <c r="Z41" s="3">
        <f>H41</f>
        <v>0</v>
      </c>
      <c r="AA41" s="5"/>
      <c r="AB41" s="1">
        <v>0.5</v>
      </c>
      <c r="AC41" s="37">
        <f t="shared" ref="AC41" si="103">PRODUCT(U41*100*1/U50)</f>
        <v>0</v>
      </c>
      <c r="AD41" s="31">
        <f t="shared" ref="AD41" si="104">PRODUCT(V41*100*1/V50)</f>
        <v>0</v>
      </c>
      <c r="AE41" s="31">
        <f t="shared" ref="AE41" si="105">PRODUCT(W41*100*1/W50)</f>
        <v>4.166666666666667</v>
      </c>
      <c r="AF41" s="31">
        <f t="shared" ref="AF41" si="106">PRODUCT(X41*100*1/X50)</f>
        <v>34.782608695652172</v>
      </c>
      <c r="AG41" s="31">
        <f t="shared" ref="AG41" si="107">PRODUCT(Y41*100*1/Y50)</f>
        <v>52.173913043478258</v>
      </c>
      <c r="AH41" s="33">
        <f t="shared" ref="AH41" si="108">PRODUCT(Z41*100*1/Z50)</f>
        <v>0</v>
      </c>
      <c r="AJ41" s="1">
        <v>0.5</v>
      </c>
      <c r="AK41" s="37">
        <f t="shared" ref="AK41" si="109">AC36+AC37+AC38+AC39+AC40+AC41</f>
        <v>31.81818181818182</v>
      </c>
      <c r="AL41" s="31">
        <f t="shared" ref="AL41" si="110">AD36+AD37+AD38+AD39+AD40+AD41</f>
        <v>30.434782608695652</v>
      </c>
      <c r="AM41" s="31">
        <f t="shared" ref="AM41" si="111">AE36+AE37+AE38+AE39+AE40+AE41</f>
        <v>12.5</v>
      </c>
      <c r="AN41" s="31">
        <f t="shared" ref="AN41" si="112">AF36+AF37+AF38+AF39+AF40+AF41</f>
        <v>39.130434782608695</v>
      </c>
      <c r="AO41" s="31">
        <f t="shared" ref="AO41" si="113">AG36+AG37+AG38+AG39+AG40+AG41</f>
        <v>78.260869565217391</v>
      </c>
      <c r="AP41" s="33">
        <f t="shared" ref="AP41" si="114">AH36+AH37+AH38+AH39+AH40+AH41</f>
        <v>33.333333333333336</v>
      </c>
      <c r="AR41" s="10"/>
      <c r="AS41" s="10" t="str">
        <f>A34</f>
        <v>Corynebacterium tuberculostearicum</v>
      </c>
      <c r="AT41" s="10"/>
      <c r="AU41" s="10"/>
      <c r="AV41" s="10"/>
      <c r="AW41" s="10"/>
      <c r="AX41" s="10"/>
      <c r="AY41" s="10"/>
      <c r="AZ41" s="10"/>
      <c r="BA41" s="10"/>
      <c r="BB41" s="10"/>
      <c r="BC41" s="10"/>
      <c r="BD41" s="10"/>
      <c r="BE41" s="10"/>
      <c r="BF41" s="10"/>
      <c r="BG41" s="10"/>
      <c r="BH41" s="10"/>
      <c r="BI41" s="10"/>
      <c r="BJ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x14ac:dyDescent="0.25">
      <c r="T42" s="1">
        <v>1</v>
      </c>
      <c r="U42" s="6">
        <f>I36</f>
        <v>0</v>
      </c>
      <c r="V42" s="3">
        <f>I37</f>
        <v>0</v>
      </c>
      <c r="W42" s="3">
        <f>I38</f>
        <v>0</v>
      </c>
      <c r="X42" s="2">
        <f>I39</f>
        <v>12</v>
      </c>
      <c r="Y42" s="2">
        <f>I40</f>
        <v>5</v>
      </c>
      <c r="Z42" s="3">
        <f>I41</f>
        <v>1</v>
      </c>
      <c r="AA42" s="5"/>
      <c r="AB42" s="1">
        <v>1</v>
      </c>
      <c r="AC42" s="37">
        <f t="shared" ref="AC42" si="115">PRODUCT(U42*100*1/U50)</f>
        <v>0</v>
      </c>
      <c r="AD42" s="33">
        <f t="shared" ref="AD42" si="116">PRODUCT(V42*100*1/V50)</f>
        <v>0</v>
      </c>
      <c r="AE42" s="33">
        <f t="shared" ref="AE42" si="117">PRODUCT(W42*100*1/W50)</f>
        <v>0</v>
      </c>
      <c r="AF42" s="31">
        <f t="shared" ref="AF42" si="118">PRODUCT(X42*100*1/X50)</f>
        <v>52.173913043478258</v>
      </c>
      <c r="AG42" s="31">
        <f t="shared" ref="AG42" si="119">PRODUCT(Y42*100*1/Y50)</f>
        <v>21.739130434782609</v>
      </c>
      <c r="AH42" s="33">
        <f t="shared" ref="AH42" si="120">PRODUCT(Z42*100*1/Z50)</f>
        <v>4.166666666666667</v>
      </c>
      <c r="AJ42" s="1">
        <v>1</v>
      </c>
      <c r="AK42" s="37">
        <f t="shared" ref="AK42" si="121">AC36+AC37+AC38+AC39+AC40+AC41+AC42</f>
        <v>31.81818181818182</v>
      </c>
      <c r="AL42" s="33">
        <f t="shared" ref="AL42" si="122">AD36+AD37+AD38+AD39+AD40+AD41+AD42</f>
        <v>30.434782608695652</v>
      </c>
      <c r="AM42" s="33">
        <f t="shared" ref="AM42" si="123">AE36+AE37+AE38+AE39+AE40+AE41+AE42</f>
        <v>12.5</v>
      </c>
      <c r="AN42" s="31">
        <f t="shared" ref="AN42" si="124">AF36+AF37+AF38+AF39+AF40+AF41+AF42</f>
        <v>91.304347826086953</v>
      </c>
      <c r="AO42" s="31">
        <f t="shared" ref="AO42" si="125">AG36+AG37+AG38+AG39+AG40+AG41+AG42</f>
        <v>100</v>
      </c>
      <c r="AP42" s="33">
        <f t="shared" ref="AP42" si="126">AH36+AH37+AH38+AH39+AH40+AH41+AH42</f>
        <v>37.5</v>
      </c>
      <c r="AR42" s="10"/>
      <c r="AS42" s="10"/>
      <c r="AT42" s="10"/>
      <c r="AU42" s="10"/>
      <c r="AV42" s="10"/>
      <c r="AW42" s="10"/>
      <c r="AX42" s="10"/>
      <c r="AY42" s="10"/>
      <c r="AZ42" s="10"/>
      <c r="BA42" s="10"/>
      <c r="BB42" s="10"/>
      <c r="BC42" s="10"/>
      <c r="BD42" s="10"/>
      <c r="BE42" s="10"/>
      <c r="BF42" s="10"/>
      <c r="BG42" s="10"/>
      <c r="BH42" s="10"/>
      <c r="BI42" s="10"/>
      <c r="BJ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T43" s="1">
        <v>2</v>
      </c>
      <c r="U43" s="6">
        <f>J36</f>
        <v>1</v>
      </c>
      <c r="V43" s="3">
        <f>J37</f>
        <v>1</v>
      </c>
      <c r="W43" s="3">
        <f>J38</f>
        <v>0</v>
      </c>
      <c r="X43" s="2">
        <f>J39</f>
        <v>2</v>
      </c>
      <c r="Y43" s="2">
        <f>J40</f>
        <v>0</v>
      </c>
      <c r="Z43" s="3">
        <f>J41</f>
        <v>0</v>
      </c>
      <c r="AA43" s="5"/>
      <c r="AB43" s="1">
        <v>2</v>
      </c>
      <c r="AC43" s="37">
        <f t="shared" ref="AC43" si="127">PRODUCT(U43*100*1/U50)</f>
        <v>4.5454545454545459</v>
      </c>
      <c r="AD43" s="33">
        <f t="shared" ref="AD43" si="128">PRODUCT(V43*100*1/V50)</f>
        <v>4.3478260869565215</v>
      </c>
      <c r="AE43" s="33">
        <f t="shared" ref="AE43" si="129">PRODUCT(W43*100*1/W50)</f>
        <v>0</v>
      </c>
      <c r="AF43" s="31">
        <f t="shared" ref="AF43" si="130">PRODUCT(X43*100*1/X50)</f>
        <v>8.695652173913043</v>
      </c>
      <c r="AG43" s="31">
        <f t="shared" ref="AG43" si="131">PRODUCT(Y43*100*1/Y50)</f>
        <v>0</v>
      </c>
      <c r="AH43" s="33">
        <f t="shared" ref="AH43" si="132">PRODUCT(Z43*100*1/Z50)</f>
        <v>0</v>
      </c>
      <c r="AJ43" s="1">
        <v>2</v>
      </c>
      <c r="AK43" s="37">
        <f t="shared" ref="AK43" si="133">AC36+AC37+AC38+AC39+AC40+AC41+AC42+AC43</f>
        <v>36.363636363636367</v>
      </c>
      <c r="AL43" s="33">
        <f t="shared" ref="AL43" si="134">AD36+AD37+AD38+AD39+AD40+AD41+AD42+AD43</f>
        <v>34.782608695652172</v>
      </c>
      <c r="AM43" s="33">
        <f t="shared" ref="AM43" si="135">AE36+AE37+AE38+AE39+AE40+AE41+AE42+AE43</f>
        <v>12.5</v>
      </c>
      <c r="AN43" s="31">
        <f t="shared" ref="AN43" si="136">AF36+AF37+AF38+AF39+AF40+AF41+AF42+AF43</f>
        <v>100</v>
      </c>
      <c r="AO43" s="31">
        <f t="shared" ref="AO43" si="137">AG36+AG37+AG38+AG39+AG40+AG41+AG42+AG43</f>
        <v>100</v>
      </c>
      <c r="AP43" s="33">
        <f t="shared" ref="AP43" si="138">AH36+AH37+AH38+AH39+AH40+AH41+AH42+AH43</f>
        <v>37.5</v>
      </c>
      <c r="AR43" s="10"/>
      <c r="AS43" s="10"/>
      <c r="AT43" s="10"/>
      <c r="AU43" s="10"/>
      <c r="AV43" s="10"/>
      <c r="AW43" s="10"/>
      <c r="AX43" s="10"/>
      <c r="AY43" s="10"/>
      <c r="AZ43" s="10"/>
      <c r="BA43" s="10"/>
      <c r="BB43" s="10"/>
      <c r="BC43" s="10"/>
      <c r="BD43" s="10"/>
      <c r="BE43" s="10"/>
      <c r="BF43" s="10"/>
      <c r="BG43" s="10"/>
      <c r="BH43" s="10"/>
      <c r="BI43" s="10"/>
      <c r="BJ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T44" s="1">
        <v>4</v>
      </c>
      <c r="U44" s="6">
        <f>K36</f>
        <v>0</v>
      </c>
      <c r="V44" s="3">
        <f>K37</f>
        <v>1</v>
      </c>
      <c r="W44" s="3">
        <f>K38</f>
        <v>2</v>
      </c>
      <c r="X44" s="3">
        <f>K39</f>
        <v>0</v>
      </c>
      <c r="Y44" s="3">
        <f>K40</f>
        <v>0</v>
      </c>
      <c r="Z44" s="3">
        <f>K41</f>
        <v>1</v>
      </c>
      <c r="AA44" s="5"/>
      <c r="AB44" s="1">
        <v>4</v>
      </c>
      <c r="AC44" s="37">
        <f t="shared" ref="AC44" si="139">PRODUCT(U44*100*1/U50)</f>
        <v>0</v>
      </c>
      <c r="AD44" s="33">
        <f t="shared" ref="AD44" si="140">PRODUCT(V44*100*1/V50)</f>
        <v>4.3478260869565215</v>
      </c>
      <c r="AE44" s="33">
        <f t="shared" ref="AE44" si="141">PRODUCT(W44*100*1/W50)</f>
        <v>8.3333333333333339</v>
      </c>
      <c r="AF44" s="33">
        <f t="shared" ref="AF44" si="142">PRODUCT(X44*100*1/X50)</f>
        <v>0</v>
      </c>
      <c r="AG44" s="33">
        <f t="shared" ref="AG44" si="143">PRODUCT(Y44*100*1/Y50)</f>
        <v>0</v>
      </c>
      <c r="AH44" s="33">
        <f t="shared" ref="AH44" si="144">PRODUCT(Z44*100*1/Z50)</f>
        <v>4.166666666666667</v>
      </c>
      <c r="AJ44" s="1">
        <v>4</v>
      </c>
      <c r="AK44" s="37">
        <f t="shared" ref="AK44" si="145">AC36+AC37+AC38+AC39+AC40+AC41+AC42+AC43+AC44</f>
        <v>36.363636363636367</v>
      </c>
      <c r="AL44" s="33">
        <f t="shared" ref="AL44" si="146">AD36+AD37+AD38+AD39+AD40+AD41+AD42+AD43+AD44</f>
        <v>39.130434782608695</v>
      </c>
      <c r="AM44" s="33">
        <f t="shared" ref="AM44" si="147">AE36+AE37+AE38+AE39+AE40+AE41+AE42+AE43+AE44</f>
        <v>20.833333333333336</v>
      </c>
      <c r="AN44" s="33">
        <f t="shared" ref="AN44" si="148">AF36+AF37+AF38+AF39+AF40+AF41+AF42+AF43+AF44</f>
        <v>100</v>
      </c>
      <c r="AO44" s="33">
        <f t="shared" ref="AO44" si="149">AG36+AG37+AG38+AG39+AG40+AG41+AG42+AG43+AG44</f>
        <v>100</v>
      </c>
      <c r="AP44" s="33">
        <f t="shared" ref="AP44" si="150">AH36+AH37+AH38+AH39+AH40+AH41+AH42+AH43+AH44</f>
        <v>41.666666666666664</v>
      </c>
      <c r="AR44" s="10"/>
      <c r="AS44" s="10"/>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8</v>
      </c>
      <c r="U45" s="42">
        <f>L36</f>
        <v>1</v>
      </c>
      <c r="V45" s="3">
        <f>L37</f>
        <v>0</v>
      </c>
      <c r="W45" s="3">
        <f>L38</f>
        <v>0</v>
      </c>
      <c r="X45" s="3">
        <f>L39</f>
        <v>0</v>
      </c>
      <c r="Y45" s="3">
        <f>L40</f>
        <v>0</v>
      </c>
      <c r="Z45" s="3">
        <f>L41</f>
        <v>1</v>
      </c>
      <c r="AA45" s="7"/>
      <c r="AB45" s="1">
        <v>8</v>
      </c>
      <c r="AC45" s="41">
        <f t="shared" ref="AC45" si="151">PRODUCT(U45*100*1/U50)</f>
        <v>4.5454545454545459</v>
      </c>
      <c r="AD45" s="33">
        <f t="shared" ref="AD45" si="152">PRODUCT(V45*100*1/V50)</f>
        <v>0</v>
      </c>
      <c r="AE45" s="33">
        <f t="shared" ref="AE45" si="153">PRODUCT(W45*100*1/W50)</f>
        <v>0</v>
      </c>
      <c r="AF45" s="33">
        <f t="shared" ref="AF45" si="154">PRODUCT(X45*100*1/X50)</f>
        <v>0</v>
      </c>
      <c r="AG45" s="33">
        <f t="shared" ref="AG45" si="155">PRODUCT(Y45*100*1/Y50)</f>
        <v>0</v>
      </c>
      <c r="AH45" s="33">
        <f t="shared" ref="AH45" si="156">PRODUCT(Z45*100*1/Z50)</f>
        <v>4.166666666666667</v>
      </c>
      <c r="AJ45" s="1">
        <v>8</v>
      </c>
      <c r="AK45" s="41">
        <f t="shared" ref="AK45" si="157">AC36+AC37+AC38+AC39+AC40+AC41+AC42+AC43+AC44+AC45</f>
        <v>40.909090909090914</v>
      </c>
      <c r="AL45" s="33">
        <f t="shared" ref="AL45" si="158">AD36+AD37+AD38+AD39+AD40+AD41+AD42+AD43+AD44+AD45</f>
        <v>39.130434782608695</v>
      </c>
      <c r="AM45" s="33">
        <f t="shared" ref="AM45" si="159">AE36+AE37+AE38+AE39+AE40+AE41+AE42+AE43+AE44+AE45</f>
        <v>20.833333333333336</v>
      </c>
      <c r="AN45" s="33">
        <f t="shared" ref="AN45" si="160">AF36+AF37+AF38+AF39+AF40+AF41+AF42+AF43+AF44+AF45</f>
        <v>100</v>
      </c>
      <c r="AO45" s="33">
        <f t="shared" ref="AO45" si="161">AG36+AG37+AG38+AG39+AG40+AG41+AG42+AG43+AG44+AG45</f>
        <v>100</v>
      </c>
      <c r="AP45" s="33">
        <f t="shared" ref="AP45" si="162">AH36+AH37+AH38+AH39+AH40+AH41+AH42+AH43+AH44+AH45</f>
        <v>45.833333333333329</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16</v>
      </c>
      <c r="U46" s="8">
        <f>M36</f>
        <v>0</v>
      </c>
      <c r="V46" s="3">
        <f>M37</f>
        <v>0</v>
      </c>
      <c r="W46" s="3">
        <f>M38</f>
        <v>0</v>
      </c>
      <c r="X46" s="3">
        <f>M39</f>
        <v>0</v>
      </c>
      <c r="Y46" s="3">
        <f>M40</f>
        <v>0</v>
      </c>
      <c r="Z46" s="3">
        <f>M41</f>
        <v>0</v>
      </c>
      <c r="AA46" s="7"/>
      <c r="AB46" s="1">
        <v>16</v>
      </c>
      <c r="AC46" s="38">
        <f t="shared" ref="AC46" si="163">PRODUCT(U46*100*1/U50)</f>
        <v>0</v>
      </c>
      <c r="AD46" s="33">
        <f t="shared" ref="AD46" si="164">PRODUCT(V46*100*1/V50)</f>
        <v>0</v>
      </c>
      <c r="AE46" s="33">
        <f t="shared" ref="AE46" si="165">PRODUCT(W46*100*1/W50)</f>
        <v>0</v>
      </c>
      <c r="AF46" s="33">
        <f t="shared" ref="AF46" si="166">PRODUCT(X46*100*1/X50)</f>
        <v>0</v>
      </c>
      <c r="AG46" s="33">
        <f t="shared" ref="AG46" si="167">PRODUCT(Y46*100*1/Y50)</f>
        <v>0</v>
      </c>
      <c r="AH46" s="33">
        <f t="shared" ref="AH46" si="168">PRODUCT(Z46*100*1/Z50)</f>
        <v>0</v>
      </c>
      <c r="AJ46" s="1">
        <v>16</v>
      </c>
      <c r="AK46" s="38">
        <f t="shared" ref="AK46" si="169">AC36+AC37+AC38+AC39+AC40+AC41+AC42+AC43+AC44+AC45+AC46</f>
        <v>40.909090909090914</v>
      </c>
      <c r="AL46" s="33">
        <f t="shared" ref="AL46" si="170">AD36+AD37+AD38+AD39+AD40+AD41+AD42+AD43+AD44+AD45+AD46</f>
        <v>39.130434782608695</v>
      </c>
      <c r="AM46" s="33">
        <f t="shared" ref="AM46" si="171">AE36+AE37+AE38+AE39+AE40+AE41+AE42+AE43+AE44+AE45+AE46</f>
        <v>20.833333333333336</v>
      </c>
      <c r="AN46" s="33">
        <f t="shared" ref="AN46" si="172">AF36+AF37+AF38+AF39+AF40+AF41+AF42+AF43+AF44+AF45+AF46</f>
        <v>100</v>
      </c>
      <c r="AO46" s="33">
        <f t="shared" ref="AO46" si="173">AG36+AG37+AG38+AG39+AG40+AG41+AG42+AG43+AG44+AG45+AG46</f>
        <v>100</v>
      </c>
      <c r="AP46" s="33">
        <f t="shared" ref="AP46" si="174">AH36+AH37+AH38+AH39+AH40+AH41+AH42+AH43+AH44+AH45+AH46</f>
        <v>45.833333333333329</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32</v>
      </c>
      <c r="U47" s="8">
        <f>N36</f>
        <v>1</v>
      </c>
      <c r="V47" s="3">
        <f>N37</f>
        <v>0</v>
      </c>
      <c r="W47" s="3">
        <f>N38</f>
        <v>0</v>
      </c>
      <c r="X47" s="3">
        <f>N39</f>
        <v>0</v>
      </c>
      <c r="Y47" s="3">
        <f>N40</f>
        <v>0</v>
      </c>
      <c r="Z47" s="3">
        <f>N41</f>
        <v>0</v>
      </c>
      <c r="AA47" s="7"/>
      <c r="AB47" s="1">
        <v>32</v>
      </c>
      <c r="AC47" s="38">
        <f t="shared" ref="AC47" si="175">PRODUCT(U47*100*1/U50)</f>
        <v>4.5454545454545459</v>
      </c>
      <c r="AD47" s="33">
        <f t="shared" ref="AD47" si="176">PRODUCT(V47*100*1/V50)</f>
        <v>0</v>
      </c>
      <c r="AE47" s="33">
        <f t="shared" ref="AE47" si="177">PRODUCT(W47*100*1/W50)</f>
        <v>0</v>
      </c>
      <c r="AF47" s="33">
        <f t="shared" ref="AF47" si="178">PRODUCT(X47*100*1/X50)</f>
        <v>0</v>
      </c>
      <c r="AG47" s="33">
        <f t="shared" ref="AG47" si="179">PRODUCT(Y47*100*1/Y50)</f>
        <v>0</v>
      </c>
      <c r="AH47" s="33">
        <f t="shared" ref="AH47" si="180">PRODUCT(Z47*100*1/Z50)</f>
        <v>0</v>
      </c>
      <c r="AJ47" s="1">
        <v>32</v>
      </c>
      <c r="AK47" s="38">
        <f t="shared" ref="AK47" si="181">AC36+AC37+AC38+AC39+AC40+AC41+AC42+AC43+AC44+AC45+AC46+AC47</f>
        <v>45.45454545454546</v>
      </c>
      <c r="AL47" s="33">
        <f t="shared" ref="AL47" si="182">AD36+AD37+AD38+AD39+AD40+AD41+AD42+AD43+AD44+AD45+AD46+AD47</f>
        <v>39.130434782608695</v>
      </c>
      <c r="AM47" s="33">
        <f t="shared" ref="AM47" si="183">AE36+AE37+AE38+AE39+AE40+AE41+AE42+AE43+AE44+AE45+AE46+AE47</f>
        <v>20.833333333333336</v>
      </c>
      <c r="AN47" s="33">
        <f t="shared" ref="AN47" si="184">AF36+AF37+AF38+AF39+AF40+AF41+AF42+AF43+AF44+AF45+AF46+AF47</f>
        <v>100</v>
      </c>
      <c r="AO47" s="33">
        <f t="shared" ref="AO47" si="185">AG36+AG37+AG38+AG39+AG40+AG41+AG42+AG43+AG44+AG45+AG46+AG47</f>
        <v>100</v>
      </c>
      <c r="AP47" s="33">
        <f t="shared" ref="AP47" si="186">AH36+AH37+AH38+AH39+AH40+AH41+AH42+AH43+AH44+AH45+AH46+AH47</f>
        <v>45.833333333333329</v>
      </c>
      <c r="AR47" s="10"/>
      <c r="AS47" s="10"/>
      <c r="AT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64</v>
      </c>
      <c r="U48" s="8">
        <f>O36</f>
        <v>0</v>
      </c>
      <c r="V48" s="3">
        <f>O37</f>
        <v>14</v>
      </c>
      <c r="W48" s="3">
        <f>O38</f>
        <v>1</v>
      </c>
      <c r="X48" s="3">
        <f>O39</f>
        <v>0</v>
      </c>
      <c r="Y48" s="3">
        <f>O40</f>
        <v>0</v>
      </c>
      <c r="Z48" s="3">
        <f>O41</f>
        <v>0</v>
      </c>
      <c r="AA48" s="7"/>
      <c r="AB48" s="1">
        <v>64</v>
      </c>
      <c r="AC48" s="38">
        <f t="shared" ref="AC48" si="187">PRODUCT(U48*100*1/U50)</f>
        <v>0</v>
      </c>
      <c r="AD48" s="33">
        <f t="shared" ref="AD48" si="188">PRODUCT(V48*100*1/V50)</f>
        <v>60.869565217391305</v>
      </c>
      <c r="AE48" s="33">
        <f t="shared" ref="AE48" si="189">PRODUCT(W48*100*1/W50)</f>
        <v>4.166666666666667</v>
      </c>
      <c r="AF48" s="33">
        <f t="shared" ref="AF48" si="190">PRODUCT(X48*100*1/X50)</f>
        <v>0</v>
      </c>
      <c r="AG48" s="33">
        <f t="shared" ref="AG48" si="191">PRODUCT(Y48*100*1/Y50)</f>
        <v>0</v>
      </c>
      <c r="AH48" s="33">
        <f t="shared" ref="AH48" si="192">PRODUCT(Z48*100*1/Z50)</f>
        <v>0</v>
      </c>
      <c r="AJ48" s="1">
        <v>64</v>
      </c>
      <c r="AK48" s="38">
        <f t="shared" ref="AK48" si="193">AC36+AC37+AC38+AC39+AC40+AC41+AC42+AC43+AC44+AC45+AC46+AC47+AC48</f>
        <v>45.45454545454546</v>
      </c>
      <c r="AL48" s="33">
        <f t="shared" ref="AL48" si="194">AD36+AD37+AD38+AD39+AD40+AD41+AD42+AD43+AD44+AD45+AD46+AD47+AD48</f>
        <v>100</v>
      </c>
      <c r="AM48" s="33">
        <f t="shared" ref="AM48" si="195">AE36+AE37+AE38+AE39+AE40+AE41+AE42+AE43+AE44+AE45+AE46+AE47+AE48</f>
        <v>25.000000000000004</v>
      </c>
      <c r="AN48" s="33">
        <f t="shared" ref="AN48" si="196">AF36+AF37+AF38+AF39+AF40+AF41+AF42+AF43+AF44+AF45+AF46+AF47+AF48</f>
        <v>100</v>
      </c>
      <c r="AO48" s="33">
        <f t="shared" ref="AO48" si="197">AG36+AG37+AG38+AG39+AG40+AG41+AG42+AG43+AG44+AG45+AG46+AG47+AG48</f>
        <v>100</v>
      </c>
      <c r="AP48" s="33">
        <f t="shared" ref="AP48" si="198">AH36+AH37+AH38+AH39+AH40+AH41+AH42+AH43+AH44+AH45+AH46+AH47+AH48</f>
        <v>45.833333333333329</v>
      </c>
      <c r="AR48" s="10"/>
      <c r="AS48" s="10"/>
      <c r="AT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128</v>
      </c>
      <c r="U49" s="8">
        <f>P36</f>
        <v>12</v>
      </c>
      <c r="V49" s="3">
        <f>P37</f>
        <v>0</v>
      </c>
      <c r="W49" s="3">
        <f>P38</f>
        <v>18</v>
      </c>
      <c r="X49" s="3">
        <f>P39</f>
        <v>0</v>
      </c>
      <c r="Y49" s="3">
        <f>P40</f>
        <v>0</v>
      </c>
      <c r="Z49" s="3">
        <f>P41</f>
        <v>13</v>
      </c>
      <c r="AA49" s="7"/>
      <c r="AB49" s="1">
        <v>128</v>
      </c>
      <c r="AC49" s="38">
        <f t="shared" ref="AC49" si="199">PRODUCT(U49*100*1/U50)</f>
        <v>54.545454545454547</v>
      </c>
      <c r="AD49" s="33">
        <f t="shared" ref="AD49" si="200">PRODUCT(V49*100*1/V50)</f>
        <v>0</v>
      </c>
      <c r="AE49" s="33">
        <f t="shared" ref="AE49" si="201">PRODUCT(W49*100*1/W50)</f>
        <v>75</v>
      </c>
      <c r="AF49" s="33">
        <f t="shared" ref="AF49" si="202">PRODUCT(X49*100*1/X50)</f>
        <v>0</v>
      </c>
      <c r="AG49" s="33">
        <f t="shared" ref="AG49" si="203">PRODUCT(Y49*100*1/Y50)</f>
        <v>0</v>
      </c>
      <c r="AH49" s="33">
        <f t="shared" ref="AH49" si="204">PRODUCT(Z49*100*1/Z50)</f>
        <v>54.166666666666664</v>
      </c>
      <c r="AJ49" s="1">
        <v>128</v>
      </c>
      <c r="AK49" s="38">
        <f t="shared" ref="AK49" si="205">AC36+AC37+AC38+AC39+AC40+AC41+AC42+AC43+AC44+AC45+AC46+AC47+AC48+AC49</f>
        <v>100</v>
      </c>
      <c r="AL49" s="33">
        <f t="shared" ref="AL49" si="206">AD36+AD37+AD38+AD39+AD40+AD41+AD42+AD43+AD44+AD45+AD46+AD47+AD48+AD49</f>
        <v>100</v>
      </c>
      <c r="AM49" s="33">
        <f t="shared" ref="AM49" si="207">AE36+AE37+AE38+AE39+AE40+AE41+AE42+AE43+AE44+AE45+AE46+AE47+AE48+AE49</f>
        <v>100</v>
      </c>
      <c r="AN49" s="33">
        <f t="shared" ref="AN49" si="208">AF36+AF37+AF38+AF39+AF40+AF41+AF42+AF43+AF44+AF45+AF46+AF47+AF48+AF49</f>
        <v>100</v>
      </c>
      <c r="AO49" s="33">
        <f t="shared" ref="AO49" si="209">AG36+AG37+AG38+AG39+AG40+AG41+AG42+AG43+AG44+AG45+AG46+AG47+AG48+AG49</f>
        <v>100</v>
      </c>
      <c r="AP49" s="33">
        <f t="shared" ref="AP49" si="210">AH36+AH37+AH38+AH39+AH40+AH41+AH42+AH43+AH44+AH45+AH46+AH47+AH48+AH49</f>
        <v>100</v>
      </c>
      <c r="AR49" s="10"/>
      <c r="AS49" s="10"/>
      <c r="AT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t="s">
        <v>1</v>
      </c>
      <c r="U50" s="1">
        <f>Q36</f>
        <v>22</v>
      </c>
      <c r="V50" s="1">
        <f>Q37</f>
        <v>23</v>
      </c>
      <c r="W50" s="1">
        <f>Q38</f>
        <v>24</v>
      </c>
      <c r="X50" s="1">
        <f>Q39</f>
        <v>23</v>
      </c>
      <c r="Y50" s="1">
        <f>Q40</f>
        <v>23</v>
      </c>
      <c r="Z50" s="1">
        <f>Q41</f>
        <v>24</v>
      </c>
      <c r="AA50" s="7"/>
      <c r="AB50" s="1" t="s">
        <v>1</v>
      </c>
      <c r="AC50" s="1">
        <f t="shared" ref="AC50:AH50" si="211">SUM(AC36:AC49)</f>
        <v>100</v>
      </c>
      <c r="AD50" s="1">
        <f t="shared" si="211"/>
        <v>100</v>
      </c>
      <c r="AE50" s="1">
        <f t="shared" si="211"/>
        <v>100</v>
      </c>
      <c r="AF50" s="1">
        <f t="shared" si="211"/>
        <v>100</v>
      </c>
      <c r="AG50" s="1">
        <f t="shared" si="211"/>
        <v>100</v>
      </c>
      <c r="AH50" s="1">
        <f t="shared" si="211"/>
        <v>100</v>
      </c>
      <c r="AK50" s="10"/>
      <c r="AL50" s="10"/>
      <c r="AM50" s="10"/>
      <c r="AO50" s="10"/>
      <c r="AP50" s="10"/>
      <c r="AQ50" s="10"/>
      <c r="AR50" s="10"/>
      <c r="AS50" s="10"/>
      <c r="AT50" s="10"/>
      <c r="AU50" s="10"/>
      <c r="AV50" s="10"/>
      <c r="AW50" s="10"/>
      <c r="AX50" s="10"/>
      <c r="AY50" s="10"/>
      <c r="AZ50" s="10"/>
      <c r="BA50" s="10"/>
      <c r="BB50" s="10"/>
      <c r="BC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row>
    <row r="51" spans="20:194" s="1" customFormat="1" x14ac:dyDescent="0.25">
      <c r="AA51" s="7"/>
      <c r="AK51" s="10"/>
      <c r="AL51" s="10"/>
      <c r="AM51" s="10"/>
      <c r="AO51" s="10"/>
      <c r="AP51" s="10"/>
      <c r="AQ51" s="10"/>
      <c r="AR51" s="10"/>
      <c r="AS51" s="10"/>
      <c r="AT51" s="10"/>
      <c r="AU51" s="10"/>
      <c r="AV51" s="10"/>
      <c r="AW51" s="10"/>
      <c r="AX51" s="10"/>
      <c r="AY51" s="10"/>
      <c r="AZ51" s="10"/>
      <c r="BA51" s="10"/>
      <c r="BB51" s="10"/>
      <c r="BC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0:194" s="1" customFormat="1" x14ac:dyDescent="0.25">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row>
    <row r="53" spans="20:194" s="1" customFormat="1" x14ac:dyDescent="0.25">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row>
    <row r="54" spans="20:194" s="1" customFormat="1" x14ac:dyDescent="0.25">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row>
    <row r="60" spans="20:194" s="1" customFormat="1" x14ac:dyDescent="0.25">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row>
    <row r="61" spans="20:194" s="1" customFormat="1" x14ac:dyDescent="0.25">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69: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69: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259"/>
  <sheetViews>
    <sheetView topLeftCell="A202" zoomScale="75" zoomScaleNormal="75" workbookViewId="0">
      <selection activeCell="U224" sqref="U224"/>
    </sheetView>
  </sheetViews>
  <sheetFormatPr baseColWidth="10" defaultRowHeight="15" x14ac:dyDescent="0.25"/>
  <cols>
    <col min="3" max="16" width="8.28515625" customWidth="1"/>
    <col min="21" max="26" width="8.28515625" customWidth="1"/>
    <col min="29" max="34" width="8.28515625" customWidth="1"/>
    <col min="37" max="42" width="8.28515625" customWidth="1"/>
    <col min="44" max="44" width="2.7109375" bestFit="1" customWidth="1"/>
    <col min="45" max="45" width="17.85546875" bestFit="1" customWidth="1"/>
    <col min="46" max="46" width="6.7109375" bestFit="1" customWidth="1"/>
    <col min="47" max="47" width="5.28515625" bestFit="1" customWidth="1"/>
    <col min="48" max="48" width="5.85546875" bestFit="1" customWidth="1"/>
    <col min="49" max="49" width="5.28515625" bestFit="1" customWidth="1"/>
    <col min="50" max="50" width="6.42578125" bestFit="1" customWidth="1"/>
  </cols>
  <sheetData>
    <row r="1" spans="1:124" s="1" customFormat="1" x14ac:dyDescent="0.25">
      <c r="A1" s="1" t="s">
        <v>164</v>
      </c>
      <c r="U1" s="1" t="str">
        <f>A1</f>
        <v>Anaerococcus prevotii</v>
      </c>
      <c r="AC1" s="1" t="str">
        <f>A1</f>
        <v>Anaerococcus prevotii</v>
      </c>
      <c r="AK1" s="1" t="str">
        <f>A1</f>
        <v>Anaerococcus prevotii</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Ampicillin/ Sulbactam</v>
      </c>
      <c r="V2" s="1" t="str">
        <f>B4</f>
        <v>Piperacillin/ Tazobactam</v>
      </c>
      <c r="W2" s="1" t="str">
        <f>B5</f>
        <v>Imipenem</v>
      </c>
      <c r="X2" s="1" t="str">
        <f>B6</f>
        <v>Clindamycin</v>
      </c>
      <c r="Y2" s="1" t="str">
        <f>B7</f>
        <v>Metronidazol</v>
      </c>
      <c r="Z2" s="1" t="str">
        <f>B8</f>
        <v>Benzylpenicillin</v>
      </c>
      <c r="AC2" s="1" t="str">
        <f t="shared" ref="AC2" si="0">U2</f>
        <v>Ampicillin/ Sulbactam</v>
      </c>
      <c r="AD2" s="1" t="str">
        <f t="shared" ref="AD2" si="1">V2</f>
        <v>Piperacillin/ Tazobactam</v>
      </c>
      <c r="AE2" s="1" t="str">
        <f t="shared" ref="AE2" si="2">W2</f>
        <v>Imipenem</v>
      </c>
      <c r="AF2" s="1" t="str">
        <f t="shared" ref="AF2" si="3">X2</f>
        <v>Clindamycin</v>
      </c>
      <c r="AG2" s="1" t="str">
        <f t="shared" ref="AG2" si="4">Y2</f>
        <v>Metronidazol</v>
      </c>
      <c r="AH2" s="1" t="str">
        <f t="shared" ref="AH2" si="5">Z2</f>
        <v>Benzylpenicillin</v>
      </c>
      <c r="AK2" s="1" t="str">
        <f t="shared" ref="AK2" si="6">U2</f>
        <v>Ampicillin/ Sulbactam</v>
      </c>
      <c r="AL2" s="1" t="str">
        <f t="shared" ref="AL2" si="7">V2</f>
        <v>Piperacillin/ Tazobactam</v>
      </c>
      <c r="AM2" s="1" t="str">
        <f t="shared" ref="AM2" si="8">W2</f>
        <v>Imipenem</v>
      </c>
      <c r="AN2" s="1" t="str">
        <f t="shared" ref="AN2" si="9">X2</f>
        <v>Clindamycin</v>
      </c>
      <c r="AO2" s="1" t="str">
        <f t="shared" ref="AO2" si="10">Y2</f>
        <v>Metronidazol</v>
      </c>
      <c r="AP2" s="1" t="str">
        <f t="shared" ref="AP2" si="11">Z2</f>
        <v>Benzylpenicillin</v>
      </c>
      <c r="AR2" s="23"/>
      <c r="AS2" s="9" t="s">
        <v>73</v>
      </c>
      <c r="AT2" s="24" t="s">
        <v>53</v>
      </c>
      <c r="AU2" s="24" t="s">
        <v>55</v>
      </c>
      <c r="AV2" s="24" t="s">
        <v>59</v>
      </c>
      <c r="AW2" s="24" t="s">
        <v>79</v>
      </c>
      <c r="AX2" s="24" t="s">
        <v>83</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3</v>
      </c>
      <c r="C3" s="2">
        <v>0</v>
      </c>
      <c r="D3" s="2">
        <v>3</v>
      </c>
      <c r="E3" s="2">
        <v>1</v>
      </c>
      <c r="F3" s="2">
        <v>0</v>
      </c>
      <c r="G3" s="2">
        <v>0</v>
      </c>
      <c r="H3" s="2">
        <v>1</v>
      </c>
      <c r="I3" s="2">
        <v>0</v>
      </c>
      <c r="J3" s="2">
        <v>0</v>
      </c>
      <c r="K3" s="2">
        <v>0</v>
      </c>
      <c r="L3" s="4">
        <v>0</v>
      </c>
      <c r="M3" s="3">
        <v>0</v>
      </c>
      <c r="N3" s="3">
        <v>0</v>
      </c>
      <c r="O3" s="3">
        <v>0</v>
      </c>
      <c r="P3" s="3">
        <v>0</v>
      </c>
      <c r="Q3" s="54">
        <v>5</v>
      </c>
      <c r="T3" s="1">
        <v>1.5625E-2</v>
      </c>
      <c r="U3" s="2">
        <f>C3</f>
        <v>0</v>
      </c>
      <c r="V3" s="2">
        <f>C4</f>
        <v>0</v>
      </c>
      <c r="W3" s="2">
        <f>C5</f>
        <v>0</v>
      </c>
      <c r="X3" s="2">
        <f>C6</f>
        <v>0</v>
      </c>
      <c r="Y3" s="2">
        <f>C7</f>
        <v>0</v>
      </c>
      <c r="Z3" s="2">
        <f>C8</f>
        <v>0</v>
      </c>
      <c r="AA3" s="5"/>
      <c r="AB3" s="1">
        <v>1.5625E-2</v>
      </c>
      <c r="AC3" s="2">
        <f t="shared" ref="AC3:AH3" si="12">PRODUCT(U3*100*1/U17)</f>
        <v>0</v>
      </c>
      <c r="AD3" s="31">
        <f t="shared" si="12"/>
        <v>0</v>
      </c>
      <c r="AE3" s="31">
        <f t="shared" si="12"/>
        <v>0</v>
      </c>
      <c r="AF3" s="31">
        <f t="shared" si="12"/>
        <v>0</v>
      </c>
      <c r="AG3" s="31">
        <f t="shared" si="12"/>
        <v>0</v>
      </c>
      <c r="AH3" s="31">
        <f t="shared" si="12"/>
        <v>0</v>
      </c>
      <c r="AJ3" s="1">
        <v>1.5625E-2</v>
      </c>
      <c r="AK3" s="2">
        <f t="shared" ref="AK3" si="13">AC3</f>
        <v>0</v>
      </c>
      <c r="AL3" s="31">
        <f t="shared" ref="AL3" si="14">AD3</f>
        <v>0</v>
      </c>
      <c r="AM3" s="31">
        <f t="shared" ref="AM3" si="15">AE3</f>
        <v>0</v>
      </c>
      <c r="AN3" s="31">
        <f t="shared" ref="AN3" si="16">AF3</f>
        <v>0</v>
      </c>
      <c r="AO3" s="31">
        <f t="shared" ref="AO3" si="17">AG3</f>
        <v>0</v>
      </c>
      <c r="AP3" s="31">
        <f t="shared" ref="AP3" si="18">AH3</f>
        <v>0</v>
      </c>
      <c r="AR3" s="25" t="s">
        <v>49</v>
      </c>
      <c r="AS3" s="26">
        <f>Z17</f>
        <v>5</v>
      </c>
      <c r="AT3" s="26">
        <f>U17</f>
        <v>5</v>
      </c>
      <c r="AU3" s="26">
        <f>V17</f>
        <v>5</v>
      </c>
      <c r="AV3" s="26">
        <f>W17</f>
        <v>5</v>
      </c>
      <c r="AW3" s="26">
        <f>X17</f>
        <v>5</v>
      </c>
      <c r="AX3" s="26">
        <f>Y17</f>
        <v>4</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5</v>
      </c>
      <c r="C4" s="2">
        <v>0</v>
      </c>
      <c r="D4" s="2">
        <v>1</v>
      </c>
      <c r="E4" s="2">
        <v>1</v>
      </c>
      <c r="F4" s="2">
        <v>0</v>
      </c>
      <c r="G4" s="2">
        <v>1</v>
      </c>
      <c r="H4" s="2">
        <v>1</v>
      </c>
      <c r="I4" s="2">
        <v>0</v>
      </c>
      <c r="J4" s="2">
        <v>0</v>
      </c>
      <c r="K4" s="2">
        <v>1</v>
      </c>
      <c r="L4" s="2">
        <v>0</v>
      </c>
      <c r="M4" s="4">
        <v>0</v>
      </c>
      <c r="N4" s="3">
        <v>0</v>
      </c>
      <c r="O4" s="3">
        <v>0</v>
      </c>
      <c r="P4" s="3">
        <v>0</v>
      </c>
      <c r="Q4" s="54">
        <v>5</v>
      </c>
      <c r="T4" s="1">
        <v>3.125E-2</v>
      </c>
      <c r="U4" s="2">
        <f>D3</f>
        <v>3</v>
      </c>
      <c r="V4" s="2">
        <f>D4</f>
        <v>1</v>
      </c>
      <c r="W4" s="2">
        <f>D5</f>
        <v>5</v>
      </c>
      <c r="X4" s="2">
        <f>D6</f>
        <v>0</v>
      </c>
      <c r="Y4" s="2">
        <f>D7</f>
        <v>1</v>
      </c>
      <c r="Z4" s="2">
        <f>D8</f>
        <v>2</v>
      </c>
      <c r="AA4" s="5"/>
      <c r="AB4" s="1">
        <v>3.125E-2</v>
      </c>
      <c r="AC4" s="2">
        <f t="shared" ref="AC4:AH4" si="19">PRODUCT(U4*100*1/U17)</f>
        <v>60</v>
      </c>
      <c r="AD4" s="31">
        <f t="shared" si="19"/>
        <v>20</v>
      </c>
      <c r="AE4" s="31">
        <f t="shared" si="19"/>
        <v>100</v>
      </c>
      <c r="AF4" s="31">
        <f t="shared" si="19"/>
        <v>0</v>
      </c>
      <c r="AG4" s="31">
        <f t="shared" si="19"/>
        <v>25</v>
      </c>
      <c r="AH4" s="31">
        <f t="shared" si="19"/>
        <v>40</v>
      </c>
      <c r="AJ4" s="1">
        <v>3.125E-2</v>
      </c>
      <c r="AK4" s="2">
        <f t="shared" ref="AK4" si="20">AC3+AC4</f>
        <v>60</v>
      </c>
      <c r="AL4" s="31">
        <f t="shared" ref="AL4" si="21">AD3+AD4</f>
        <v>20</v>
      </c>
      <c r="AM4" s="31">
        <f t="shared" ref="AM4" si="22">AE3+AE4</f>
        <v>100</v>
      </c>
      <c r="AN4" s="31">
        <f t="shared" ref="AN4" si="23">AF3+AF4</f>
        <v>0</v>
      </c>
      <c r="AO4" s="31">
        <f t="shared" ref="AO4" si="24">AG3+AG4</f>
        <v>25</v>
      </c>
      <c r="AP4" s="31">
        <f t="shared" ref="AP4" si="25">AH3+AH4</f>
        <v>40</v>
      </c>
      <c r="AR4" s="25" t="s">
        <v>50</v>
      </c>
      <c r="AS4" s="18">
        <f>AP7</f>
        <v>80</v>
      </c>
      <c r="AT4" s="18">
        <f>AK11</f>
        <v>100</v>
      </c>
      <c r="AU4" s="18">
        <f>AL12</f>
        <v>100</v>
      </c>
      <c r="AV4" s="18">
        <f>AM10</f>
        <v>100</v>
      </c>
      <c r="AW4" s="18">
        <f>AN11</f>
        <v>60</v>
      </c>
      <c r="AX4" s="18">
        <f>AO11</f>
        <v>100</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10</v>
      </c>
      <c r="C5" s="2">
        <v>0</v>
      </c>
      <c r="D5" s="2">
        <v>5</v>
      </c>
      <c r="E5" s="2">
        <v>0</v>
      </c>
      <c r="F5" s="2">
        <v>0</v>
      </c>
      <c r="G5" s="2">
        <v>0</v>
      </c>
      <c r="H5" s="2">
        <v>0</v>
      </c>
      <c r="I5" s="2">
        <v>0</v>
      </c>
      <c r="J5" s="2">
        <v>0</v>
      </c>
      <c r="K5" s="4">
        <v>0</v>
      </c>
      <c r="L5" s="3">
        <v>0</v>
      </c>
      <c r="M5" s="3">
        <v>0</v>
      </c>
      <c r="N5" s="3">
        <v>0</v>
      </c>
      <c r="O5" s="3">
        <v>0</v>
      </c>
      <c r="P5" s="3">
        <v>0</v>
      </c>
      <c r="Q5" s="54">
        <v>5</v>
      </c>
      <c r="T5" s="1">
        <v>6.25E-2</v>
      </c>
      <c r="U5" s="2">
        <f>E3</f>
        <v>1</v>
      </c>
      <c r="V5" s="2">
        <f>E4</f>
        <v>1</v>
      </c>
      <c r="W5" s="2">
        <f>E5</f>
        <v>0</v>
      </c>
      <c r="X5" s="2">
        <f>E6</f>
        <v>1</v>
      </c>
      <c r="Y5" s="2">
        <f>E7</f>
        <v>0</v>
      </c>
      <c r="Z5" s="2">
        <f>E8</f>
        <v>2</v>
      </c>
      <c r="AA5" s="5"/>
      <c r="AB5" s="1">
        <v>6.25E-2</v>
      </c>
      <c r="AC5" s="2">
        <f t="shared" ref="AC5:AH5" si="26">PRODUCT(U5*100*1/U17)</f>
        <v>20</v>
      </c>
      <c r="AD5" s="31">
        <f t="shared" si="26"/>
        <v>20</v>
      </c>
      <c r="AE5" s="31">
        <f t="shared" si="26"/>
        <v>0</v>
      </c>
      <c r="AF5" s="31">
        <f t="shared" si="26"/>
        <v>20</v>
      </c>
      <c r="AG5" s="31">
        <f t="shared" si="26"/>
        <v>0</v>
      </c>
      <c r="AH5" s="31">
        <f t="shared" si="26"/>
        <v>40</v>
      </c>
      <c r="AJ5" s="1">
        <v>6.25E-2</v>
      </c>
      <c r="AK5" s="2">
        <f t="shared" ref="AK5" si="27">AC3+AC4+AC5</f>
        <v>80</v>
      </c>
      <c r="AL5" s="31">
        <f t="shared" ref="AL5" si="28">AD3+AD4+AD5</f>
        <v>40</v>
      </c>
      <c r="AM5" s="31">
        <f t="shared" ref="AM5" si="29">AE3+AE4+AE5</f>
        <v>100</v>
      </c>
      <c r="AN5" s="31">
        <f t="shared" ref="AN5" si="30">AF3+AF4+AF5</f>
        <v>20</v>
      </c>
      <c r="AO5" s="31">
        <f t="shared" ref="AO5" si="31">AG3+AG4+AG5</f>
        <v>25</v>
      </c>
      <c r="AP5" s="31">
        <f t="shared" ref="AP5" si="32">AH3+AH4+AH5</f>
        <v>80</v>
      </c>
      <c r="AR5" s="25" t="s">
        <v>51</v>
      </c>
      <c r="AS5" s="18">
        <f>AP8-AP7</f>
        <v>20</v>
      </c>
      <c r="AT5" s="18">
        <f>AK12-AK11</f>
        <v>0</v>
      </c>
      <c r="AU5" s="18">
        <f>AL13-AL12</f>
        <v>0</v>
      </c>
      <c r="AV5" s="18">
        <f>AM11-AM10</f>
        <v>0</v>
      </c>
      <c r="AW5" s="18"/>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24</v>
      </c>
      <c r="C6" s="2">
        <v>0</v>
      </c>
      <c r="D6" s="2">
        <v>0</v>
      </c>
      <c r="E6" s="2">
        <v>1</v>
      </c>
      <c r="F6" s="2">
        <v>0</v>
      </c>
      <c r="G6" s="2">
        <v>0</v>
      </c>
      <c r="H6" s="2">
        <v>2</v>
      </c>
      <c r="I6" s="2">
        <v>0</v>
      </c>
      <c r="J6" s="2">
        <v>0</v>
      </c>
      <c r="K6" s="2">
        <v>0</v>
      </c>
      <c r="L6" s="3">
        <v>0</v>
      </c>
      <c r="M6" s="3">
        <v>0</v>
      </c>
      <c r="N6" s="3">
        <v>0</v>
      </c>
      <c r="O6" s="3">
        <v>0</v>
      </c>
      <c r="P6" s="3">
        <v>2</v>
      </c>
      <c r="Q6" s="54">
        <v>5</v>
      </c>
      <c r="T6" s="1">
        <v>0.125</v>
      </c>
      <c r="U6" s="2">
        <f>F3</f>
        <v>0</v>
      </c>
      <c r="V6" s="2">
        <f>F4</f>
        <v>0</v>
      </c>
      <c r="W6" s="2">
        <f>F5</f>
        <v>0</v>
      </c>
      <c r="X6" s="2">
        <f>F6</f>
        <v>0</v>
      </c>
      <c r="Y6" s="2">
        <f>F7</f>
        <v>0</v>
      </c>
      <c r="Z6" s="2">
        <f>F8</f>
        <v>0</v>
      </c>
      <c r="AA6" s="5"/>
      <c r="AB6" s="1">
        <v>0.125</v>
      </c>
      <c r="AC6" s="2">
        <f t="shared" ref="AC6:AH6" si="33">PRODUCT(U6*100*1/U17)</f>
        <v>0</v>
      </c>
      <c r="AD6" s="31">
        <f t="shared" si="33"/>
        <v>0</v>
      </c>
      <c r="AE6" s="31">
        <f t="shared" si="33"/>
        <v>0</v>
      </c>
      <c r="AF6" s="31">
        <f t="shared" si="33"/>
        <v>0</v>
      </c>
      <c r="AG6" s="31">
        <f t="shared" si="33"/>
        <v>0</v>
      </c>
      <c r="AH6" s="31">
        <f t="shared" si="33"/>
        <v>0</v>
      </c>
      <c r="AJ6" s="1">
        <v>0.125</v>
      </c>
      <c r="AK6" s="2">
        <f t="shared" ref="AK6" si="34">AC3+AC4+AC5+AC6</f>
        <v>80</v>
      </c>
      <c r="AL6" s="31">
        <f t="shared" ref="AL6" si="35">AD3+AD4+AD5+AD6</f>
        <v>40</v>
      </c>
      <c r="AM6" s="31">
        <f t="shared" ref="AM6" si="36">AE3+AE4+AE5+AE6</f>
        <v>100</v>
      </c>
      <c r="AN6" s="31">
        <f t="shared" ref="AN6" si="37">AF3+AF4+AF5+AF6</f>
        <v>20</v>
      </c>
      <c r="AO6" s="31">
        <f t="shared" ref="AO6" si="38">AG3+AG4+AG5+AG6</f>
        <v>25</v>
      </c>
      <c r="AP6" s="31">
        <f t="shared" ref="AP6" si="39">AH3+AH4+AH5+AH6</f>
        <v>80</v>
      </c>
      <c r="AR6" s="25" t="s">
        <v>52</v>
      </c>
      <c r="AS6" s="18">
        <f>AP16-AP8</f>
        <v>0</v>
      </c>
      <c r="AT6" s="18">
        <f>AK16-AK12</f>
        <v>0</v>
      </c>
      <c r="AU6" s="18">
        <f>AL16-AL13</f>
        <v>0</v>
      </c>
      <c r="AV6" s="18">
        <f>AM16-AM11</f>
        <v>0</v>
      </c>
      <c r="AW6" s="18">
        <f>AN16-AN11</f>
        <v>40</v>
      </c>
      <c r="AX6" s="18">
        <f>AO16-AO11</f>
        <v>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25</v>
      </c>
      <c r="C7" s="2">
        <v>0</v>
      </c>
      <c r="D7" s="2">
        <v>1</v>
      </c>
      <c r="E7" s="2">
        <v>0</v>
      </c>
      <c r="F7" s="2">
        <v>0</v>
      </c>
      <c r="G7" s="2">
        <v>2</v>
      </c>
      <c r="H7" s="2">
        <v>1</v>
      </c>
      <c r="I7" s="2">
        <v>0</v>
      </c>
      <c r="J7" s="2">
        <v>0</v>
      </c>
      <c r="K7" s="2">
        <v>0</v>
      </c>
      <c r="L7" s="3">
        <v>0</v>
      </c>
      <c r="M7" s="3">
        <v>0</v>
      </c>
      <c r="N7" s="3">
        <v>0</v>
      </c>
      <c r="O7" s="3">
        <v>0</v>
      </c>
      <c r="P7" s="3">
        <v>0</v>
      </c>
      <c r="Q7" s="54">
        <v>4</v>
      </c>
      <c r="T7" s="1">
        <v>0.25</v>
      </c>
      <c r="U7" s="2">
        <f>G3</f>
        <v>0</v>
      </c>
      <c r="V7" s="2">
        <f>G4</f>
        <v>1</v>
      </c>
      <c r="W7" s="2">
        <f>G5</f>
        <v>0</v>
      </c>
      <c r="X7" s="2">
        <f>G6</f>
        <v>0</v>
      </c>
      <c r="Y7" s="2">
        <f>G7</f>
        <v>2</v>
      </c>
      <c r="Z7" s="2">
        <f>G8</f>
        <v>0</v>
      </c>
      <c r="AA7" s="5"/>
      <c r="AB7" s="1">
        <v>0.25</v>
      </c>
      <c r="AC7" s="2">
        <f t="shared" ref="AC7:AH7" si="40">PRODUCT(U7*100*1/U17)</f>
        <v>0</v>
      </c>
      <c r="AD7" s="31">
        <f t="shared" si="40"/>
        <v>20</v>
      </c>
      <c r="AE7" s="31">
        <f t="shared" si="40"/>
        <v>0</v>
      </c>
      <c r="AF7" s="31">
        <f t="shared" si="40"/>
        <v>0</v>
      </c>
      <c r="AG7" s="31">
        <f t="shared" si="40"/>
        <v>50</v>
      </c>
      <c r="AH7" s="31">
        <f t="shared" si="40"/>
        <v>0</v>
      </c>
      <c r="AJ7" s="1">
        <v>0.25</v>
      </c>
      <c r="AK7" s="2">
        <f t="shared" ref="AK7" si="41">AC3+AC4+AC5+AC6+AC7</f>
        <v>80</v>
      </c>
      <c r="AL7" s="31">
        <f t="shared" ref="AL7" si="42">AD3+AD4+AD5+AD6+AD7</f>
        <v>60</v>
      </c>
      <c r="AM7" s="31">
        <f t="shared" ref="AM7" si="43">AE3+AE4+AE5+AE6+AE7</f>
        <v>100</v>
      </c>
      <c r="AN7" s="31">
        <f t="shared" ref="AN7" si="44">AF3+AF4+AF5+AF6+AF7</f>
        <v>20</v>
      </c>
      <c r="AO7" s="31">
        <f t="shared" ref="AO7" si="45">AG3+AG4+AG5+AG6+AG7</f>
        <v>75</v>
      </c>
      <c r="AP7" s="31">
        <f t="shared" ref="AP7" si="46">AH3+AH4+AH5+AH6+AH7</f>
        <v>80</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26</v>
      </c>
      <c r="C8" s="2">
        <v>0</v>
      </c>
      <c r="D8" s="2">
        <v>2</v>
      </c>
      <c r="E8" s="2">
        <v>2</v>
      </c>
      <c r="F8" s="2">
        <v>0</v>
      </c>
      <c r="G8" s="2">
        <v>0</v>
      </c>
      <c r="H8" s="4">
        <v>1</v>
      </c>
      <c r="I8" s="3">
        <v>0</v>
      </c>
      <c r="J8" s="3">
        <v>0</v>
      </c>
      <c r="K8" s="3">
        <v>0</v>
      </c>
      <c r="L8" s="3">
        <v>0</v>
      </c>
      <c r="M8" s="3">
        <v>0</v>
      </c>
      <c r="N8" s="3">
        <v>0</v>
      </c>
      <c r="O8" s="3">
        <v>0</v>
      </c>
      <c r="P8" s="3">
        <v>0</v>
      </c>
      <c r="Q8" s="54">
        <v>5</v>
      </c>
      <c r="T8" s="1">
        <v>0.5</v>
      </c>
      <c r="U8" s="2">
        <f>H3</f>
        <v>1</v>
      </c>
      <c r="V8" s="2">
        <f>H4</f>
        <v>1</v>
      </c>
      <c r="W8" s="2">
        <f>H5</f>
        <v>0</v>
      </c>
      <c r="X8" s="2">
        <f>H6</f>
        <v>2</v>
      </c>
      <c r="Y8" s="2">
        <f>H7</f>
        <v>1</v>
      </c>
      <c r="Z8" s="4">
        <f>H8</f>
        <v>1</v>
      </c>
      <c r="AA8" s="5"/>
      <c r="AB8" s="1">
        <v>0.5</v>
      </c>
      <c r="AC8" s="2">
        <f t="shared" ref="AC8:AH8" si="47">PRODUCT(U8*100*1/U17)</f>
        <v>20</v>
      </c>
      <c r="AD8" s="31">
        <f t="shared" si="47"/>
        <v>20</v>
      </c>
      <c r="AE8" s="31">
        <f t="shared" si="47"/>
        <v>0</v>
      </c>
      <c r="AF8" s="31">
        <f t="shared" si="47"/>
        <v>40</v>
      </c>
      <c r="AG8" s="31">
        <f t="shared" si="47"/>
        <v>25</v>
      </c>
      <c r="AH8" s="32">
        <f t="shared" si="47"/>
        <v>20</v>
      </c>
      <c r="AJ8" s="1">
        <v>0.5</v>
      </c>
      <c r="AK8" s="2">
        <f t="shared" ref="AK8" si="48">AC3+AC4+AC5+AC6+AC7+AC8</f>
        <v>100</v>
      </c>
      <c r="AL8" s="31">
        <f t="shared" ref="AL8" si="49">AD3+AD4+AD5+AD6+AD7+AD8</f>
        <v>80</v>
      </c>
      <c r="AM8" s="31">
        <f t="shared" ref="AM8" si="50">AE3+AE4+AE5+AE6+AE7+AE8</f>
        <v>100</v>
      </c>
      <c r="AN8" s="31">
        <f t="shared" ref="AN8" si="51">AF3+AF4+AF5+AF6+AF7+AF8</f>
        <v>60</v>
      </c>
      <c r="AO8" s="31">
        <f t="shared" ref="AO8" si="52">AG3+AG4+AG5+AG6+AG7+AG8</f>
        <v>100</v>
      </c>
      <c r="AP8" s="32">
        <f t="shared" ref="AP8" si="53">AH3+AH4+AH5+AH6+AH7+AH8</f>
        <v>100</v>
      </c>
      <c r="AR8" s="10"/>
      <c r="AS8" s="10" t="str">
        <f>A1</f>
        <v>Anaerococcus prevotii</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2">
        <f>I3</f>
        <v>0</v>
      </c>
      <c r="V9" s="2">
        <f>I4</f>
        <v>0</v>
      </c>
      <c r="W9" s="2">
        <f>I5</f>
        <v>0</v>
      </c>
      <c r="X9" s="2">
        <f>I6</f>
        <v>0</v>
      </c>
      <c r="Y9" s="2">
        <f>I7</f>
        <v>0</v>
      </c>
      <c r="Z9" s="3">
        <f>I8</f>
        <v>0</v>
      </c>
      <c r="AA9" s="5"/>
      <c r="AB9" s="1">
        <v>1</v>
      </c>
      <c r="AC9" s="2">
        <f t="shared" ref="AC9:AH9" si="54">PRODUCT(U9*100*1/U17)</f>
        <v>0</v>
      </c>
      <c r="AD9" s="31">
        <f t="shared" si="54"/>
        <v>0</v>
      </c>
      <c r="AE9" s="31">
        <f t="shared" si="54"/>
        <v>0</v>
      </c>
      <c r="AF9" s="31">
        <f t="shared" si="54"/>
        <v>0</v>
      </c>
      <c r="AG9" s="31">
        <f t="shared" si="54"/>
        <v>0</v>
      </c>
      <c r="AH9" s="33">
        <f t="shared" si="54"/>
        <v>0</v>
      </c>
      <c r="AJ9" s="1">
        <v>1</v>
      </c>
      <c r="AK9" s="2">
        <f t="shared" ref="AK9" si="55">AC3+AC4+AC5+AC6+AC7+AC8+AC9</f>
        <v>100</v>
      </c>
      <c r="AL9" s="31">
        <f t="shared" ref="AL9" si="56">AD3+AD4+AD5+AD6+AD7+AD8+AD9</f>
        <v>80</v>
      </c>
      <c r="AM9" s="31">
        <f t="shared" ref="AM9" si="57">AE3+AE4+AE5+AE6+AE7+AE8+AE9</f>
        <v>100</v>
      </c>
      <c r="AN9" s="31">
        <f t="shared" ref="AN9" si="58">AF3+AF4+AF5+AF6+AF7+AF8+AF9</f>
        <v>60</v>
      </c>
      <c r="AO9" s="31">
        <f t="shared" ref="AO9" si="59">AG3+AG4+AG5+AG6+AG7+AG8+AG9</f>
        <v>100</v>
      </c>
      <c r="AP9" s="33">
        <f t="shared" ref="AP9" si="60">AH3+AH4+AH5+AH6+AH7+AH8+AH9</f>
        <v>100</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2">
        <f>J3</f>
        <v>0</v>
      </c>
      <c r="V10" s="2">
        <f>J4</f>
        <v>0</v>
      </c>
      <c r="W10" s="2">
        <f>J5</f>
        <v>0</v>
      </c>
      <c r="X10" s="2">
        <f>J6</f>
        <v>0</v>
      </c>
      <c r="Y10" s="2">
        <f>J7</f>
        <v>0</v>
      </c>
      <c r="Z10" s="3">
        <f>J8</f>
        <v>0</v>
      </c>
      <c r="AA10" s="5"/>
      <c r="AB10" s="1">
        <v>2</v>
      </c>
      <c r="AC10" s="2">
        <f t="shared" ref="AC10:AH10" si="61">PRODUCT(U10*100*1/U17)</f>
        <v>0</v>
      </c>
      <c r="AD10" s="31">
        <f t="shared" si="61"/>
        <v>0</v>
      </c>
      <c r="AE10" s="31">
        <f t="shared" si="61"/>
        <v>0</v>
      </c>
      <c r="AF10" s="31">
        <f t="shared" si="61"/>
        <v>0</v>
      </c>
      <c r="AG10" s="31">
        <f t="shared" si="61"/>
        <v>0</v>
      </c>
      <c r="AH10" s="33">
        <f t="shared" si="61"/>
        <v>0</v>
      </c>
      <c r="AJ10" s="1">
        <v>2</v>
      </c>
      <c r="AK10" s="2">
        <f t="shared" ref="AK10" si="62">AC3+AC4+AC5+AC6+AC7+AC8+AC9+AC10</f>
        <v>100</v>
      </c>
      <c r="AL10" s="31">
        <f t="shared" ref="AL10" si="63">AD3+AD4+AD5+AD6+AD7+AD8+AD9+AD10</f>
        <v>80</v>
      </c>
      <c r="AM10" s="31">
        <f t="shared" ref="AM10" si="64">AE3+AE4+AE5+AE6+AE7+AE8+AE9+AE10</f>
        <v>100</v>
      </c>
      <c r="AN10" s="31">
        <f t="shared" ref="AN10" si="65">AF3+AF4+AF5+AF6+AF7+AF8+AF9+AF10</f>
        <v>60</v>
      </c>
      <c r="AO10" s="31">
        <f t="shared" ref="AO10" si="66">AG3+AG4+AG5+AG6+AG7+AG8+AG9+AG10</f>
        <v>100</v>
      </c>
      <c r="AP10" s="33">
        <f t="shared" ref="AP10" si="67">AH3+AH4+AH5+AH6+AH7+AH8+AH9+AH10</f>
        <v>100</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2">
        <f>K3</f>
        <v>0</v>
      </c>
      <c r="V11" s="2">
        <f>K4</f>
        <v>1</v>
      </c>
      <c r="W11" s="4">
        <f>K5</f>
        <v>0</v>
      </c>
      <c r="X11" s="2">
        <f>K6</f>
        <v>0</v>
      </c>
      <c r="Y11" s="2">
        <f>K7</f>
        <v>0</v>
      </c>
      <c r="Z11" s="3">
        <f>K8</f>
        <v>0</v>
      </c>
      <c r="AA11" s="5"/>
      <c r="AB11" s="1">
        <v>4</v>
      </c>
      <c r="AC11" s="2">
        <f t="shared" ref="AC11:AH11" si="68">PRODUCT(U11*100*1/U17)</f>
        <v>0</v>
      </c>
      <c r="AD11" s="31">
        <f t="shared" si="68"/>
        <v>20</v>
      </c>
      <c r="AE11" s="32">
        <f t="shared" si="68"/>
        <v>0</v>
      </c>
      <c r="AF11" s="31">
        <f t="shared" si="68"/>
        <v>0</v>
      </c>
      <c r="AG11" s="31">
        <f t="shared" si="68"/>
        <v>0</v>
      </c>
      <c r="AH11" s="33">
        <f t="shared" si="68"/>
        <v>0</v>
      </c>
      <c r="AJ11" s="1">
        <v>4</v>
      </c>
      <c r="AK11" s="2">
        <f t="shared" ref="AK11" si="69">AC3+AC4+AC5+AC6+AC7+AC8+AC9+AC10+AC11</f>
        <v>100</v>
      </c>
      <c r="AL11" s="31">
        <f t="shared" ref="AL11" si="70">AD3+AD4+AD5+AD6+AD7+AD8+AD9+AD10+AD11</f>
        <v>100</v>
      </c>
      <c r="AM11" s="32">
        <f t="shared" ref="AM11" si="71">AE3+AE4+AE5+AE6+AE7+AE8+AE9+AE10+AE11</f>
        <v>100</v>
      </c>
      <c r="AN11" s="31">
        <f t="shared" ref="AN11" si="72">AF3+AF4+AF5+AF6+AF7+AF8+AF9+AF10+AF11</f>
        <v>60</v>
      </c>
      <c r="AO11" s="31">
        <f t="shared" ref="AO11" si="73">AG3+AG4+AG5+AG6+AG7+AG8+AG9+AG10+AG11</f>
        <v>100</v>
      </c>
      <c r="AP11" s="33">
        <f t="shared" ref="AP11" si="74">AH3+AH4+AH5+AH6+AH7+AH8+AH9+AH10+AH11</f>
        <v>100</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4">
        <f>L3</f>
        <v>0</v>
      </c>
      <c r="V12" s="2">
        <f>L4</f>
        <v>0</v>
      </c>
      <c r="W12" s="3">
        <f>L5</f>
        <v>0</v>
      </c>
      <c r="X12" s="3">
        <f>L6</f>
        <v>0</v>
      </c>
      <c r="Y12" s="3">
        <f>L7</f>
        <v>0</v>
      </c>
      <c r="Z12" s="3">
        <f>L8</f>
        <v>0</v>
      </c>
      <c r="AA12" s="7"/>
      <c r="AB12" s="1">
        <v>8</v>
      </c>
      <c r="AC12" s="4">
        <f t="shared" ref="AC12:AH12" si="75">PRODUCT(U12*100*1/U17)</f>
        <v>0</v>
      </c>
      <c r="AD12" s="31">
        <f t="shared" si="75"/>
        <v>0</v>
      </c>
      <c r="AE12" s="33">
        <f t="shared" si="75"/>
        <v>0</v>
      </c>
      <c r="AF12" s="33">
        <f t="shared" si="75"/>
        <v>0</v>
      </c>
      <c r="AG12" s="33">
        <f t="shared" si="75"/>
        <v>0</v>
      </c>
      <c r="AH12" s="33">
        <f t="shared" si="75"/>
        <v>0</v>
      </c>
      <c r="AJ12" s="1">
        <v>8</v>
      </c>
      <c r="AK12" s="4">
        <f t="shared" ref="AK12" si="76">AC3+AC4+AC5+AC6+AC7+AC8+AC9+AC10+AC11+AC12</f>
        <v>100</v>
      </c>
      <c r="AL12" s="31">
        <f t="shared" ref="AL12" si="77">AD3+AD4+AD5+AD6+AD7+AD8+AD9+AD10+AD11+AD12</f>
        <v>100</v>
      </c>
      <c r="AM12" s="33">
        <f t="shared" ref="AM12" si="78">AE3+AE4+AE5+AE6+AE7+AE8+AE9+AE10+AE11+AE12</f>
        <v>100</v>
      </c>
      <c r="AN12" s="33">
        <f t="shared" ref="AN12" si="79">AF3+AF4+AF5+AF6+AF7+AF8+AF9+AF10+AF11+AF12</f>
        <v>60</v>
      </c>
      <c r="AO12" s="33">
        <f t="shared" ref="AO12" si="80">AG3+AG4+AG5+AG6+AG7+AG8+AG9+AG10+AG11+AG12</f>
        <v>100</v>
      </c>
      <c r="AP12" s="33">
        <f t="shared" ref="AP12" si="81">AH3+AH4+AH5+AH6+AH7+AH8+AH9+AH10+AH11+AH12</f>
        <v>100</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3">
        <f>M3</f>
        <v>0</v>
      </c>
      <c r="V13" s="4">
        <f>M4</f>
        <v>0</v>
      </c>
      <c r="W13" s="3">
        <f>M5</f>
        <v>0</v>
      </c>
      <c r="X13" s="3">
        <f>M6</f>
        <v>0</v>
      </c>
      <c r="Y13" s="3">
        <f>M7</f>
        <v>0</v>
      </c>
      <c r="Z13" s="3">
        <f>M8</f>
        <v>0</v>
      </c>
      <c r="AA13" s="7"/>
      <c r="AB13" s="1">
        <v>16</v>
      </c>
      <c r="AC13" s="3">
        <f t="shared" ref="AC13:AH13" si="82">PRODUCT(U13*100*1/U17)</f>
        <v>0</v>
      </c>
      <c r="AD13" s="32">
        <f t="shared" si="82"/>
        <v>0</v>
      </c>
      <c r="AE13" s="33">
        <f t="shared" si="82"/>
        <v>0</v>
      </c>
      <c r="AF13" s="33">
        <f t="shared" si="82"/>
        <v>0</v>
      </c>
      <c r="AG13" s="33">
        <f t="shared" si="82"/>
        <v>0</v>
      </c>
      <c r="AH13" s="33">
        <f t="shared" si="82"/>
        <v>0</v>
      </c>
      <c r="AJ13" s="1">
        <v>16</v>
      </c>
      <c r="AK13" s="3">
        <f t="shared" ref="AK13" si="83">AC3+AC4+AC5+AC6+AC7+AC8+AC9+AC10+AC11+AC12+AC13</f>
        <v>100</v>
      </c>
      <c r="AL13" s="32">
        <f t="shared" ref="AL13" si="84">AD3+AD4+AD5+AD6+AD7+AD8+AD9+AD10+AD11+AD12+AD13</f>
        <v>100</v>
      </c>
      <c r="AM13" s="33">
        <f t="shared" ref="AM13" si="85">AE3+AE4+AE5+AE6+AE7+AE8+AE9+AE10+AE11+AE12+AE13</f>
        <v>100</v>
      </c>
      <c r="AN13" s="33">
        <f t="shared" ref="AN13" si="86">AF3+AF4+AF5+AF6+AF7+AF8+AF9+AF10+AF11+AF12+AF13</f>
        <v>60</v>
      </c>
      <c r="AO13" s="33">
        <f t="shared" ref="AO13" si="87">AG3+AG4+AG5+AG6+AG7+AG8+AG9+AG10+AG11+AG12+AG13</f>
        <v>100</v>
      </c>
      <c r="AP13" s="33">
        <f t="shared" ref="AP13" si="88">AH3+AH4+AH5+AH6+AH7+AH8+AH9+AH10+AH11+AH12+AH13</f>
        <v>100</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3">
        <f>N3</f>
        <v>0</v>
      </c>
      <c r="V14" s="3">
        <f>N4</f>
        <v>0</v>
      </c>
      <c r="W14" s="3">
        <f>N5</f>
        <v>0</v>
      </c>
      <c r="X14" s="3">
        <f>N6</f>
        <v>0</v>
      </c>
      <c r="Y14" s="3">
        <f>N7</f>
        <v>0</v>
      </c>
      <c r="Z14" s="3">
        <f>N8</f>
        <v>0</v>
      </c>
      <c r="AA14" s="7"/>
      <c r="AB14" s="1">
        <v>32</v>
      </c>
      <c r="AC14" s="3">
        <f t="shared" ref="AC14:AH14" si="89">PRODUCT(U14*100*1/U17)</f>
        <v>0</v>
      </c>
      <c r="AD14" s="33">
        <f t="shared" si="89"/>
        <v>0</v>
      </c>
      <c r="AE14" s="33">
        <f t="shared" si="89"/>
        <v>0</v>
      </c>
      <c r="AF14" s="33">
        <f t="shared" si="89"/>
        <v>0</v>
      </c>
      <c r="AG14" s="33">
        <f t="shared" si="89"/>
        <v>0</v>
      </c>
      <c r="AH14" s="33">
        <f t="shared" si="89"/>
        <v>0</v>
      </c>
      <c r="AJ14" s="1">
        <v>32</v>
      </c>
      <c r="AK14" s="3">
        <f t="shared" ref="AK14" si="90">AC3+AC4+AC5+AC6+AC7+AC8+AC9+AC10+AC11+AC12+AC13+AC14</f>
        <v>100</v>
      </c>
      <c r="AL14" s="33">
        <f t="shared" ref="AL14" si="91">AD3+AD4+AD5+AD6+AD7+AD8+AD9+AD10+AD11+AD12+AD13+AD14</f>
        <v>100</v>
      </c>
      <c r="AM14" s="33">
        <f t="shared" ref="AM14" si="92">AE3+AE4+AE5+AE6+AE7+AE8+AE9+AE10+AE11+AE12+AE13+AE14</f>
        <v>100</v>
      </c>
      <c r="AN14" s="33">
        <f t="shared" ref="AN14" si="93">AF3+AF4+AF5+AF6+AF7+AF8+AF9+AF10+AF11+AF12+AF13+AF14</f>
        <v>60</v>
      </c>
      <c r="AO14" s="33">
        <f t="shared" ref="AO14" si="94">AG3+AG4+AG5+AG6+AG7+AG8+AG9+AG10+AG11+AG12+AG13+AG14</f>
        <v>100</v>
      </c>
      <c r="AP14" s="33">
        <f t="shared" ref="AP14" si="95">AH3+AH4+AH5+AH6+AH7+AH8+AH9+AH10+AH11+AH12+AH13+AH14</f>
        <v>100</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3">
        <f>O3</f>
        <v>0</v>
      </c>
      <c r="V15" s="3">
        <f>O4</f>
        <v>0</v>
      </c>
      <c r="W15" s="3">
        <f>O5</f>
        <v>0</v>
      </c>
      <c r="X15" s="3">
        <f>O6</f>
        <v>0</v>
      </c>
      <c r="Y15" s="3">
        <f>O7</f>
        <v>0</v>
      </c>
      <c r="Z15" s="3">
        <f>O8</f>
        <v>0</v>
      </c>
      <c r="AA15" s="7"/>
      <c r="AB15" s="1">
        <v>64</v>
      </c>
      <c r="AC15" s="3">
        <f t="shared" ref="AC15:AH15" si="96">PRODUCT(U15*100*1/U17)</f>
        <v>0</v>
      </c>
      <c r="AD15" s="33">
        <f t="shared" si="96"/>
        <v>0</v>
      </c>
      <c r="AE15" s="33">
        <f t="shared" si="96"/>
        <v>0</v>
      </c>
      <c r="AF15" s="33">
        <f t="shared" si="96"/>
        <v>0</v>
      </c>
      <c r="AG15" s="33">
        <f t="shared" si="96"/>
        <v>0</v>
      </c>
      <c r="AH15" s="33">
        <f t="shared" si="96"/>
        <v>0</v>
      </c>
      <c r="AJ15" s="1">
        <v>64</v>
      </c>
      <c r="AK15" s="3">
        <f t="shared" ref="AK15" si="97">AC3+AC4+AC5+AC6+AC7+AC8+AC9+AC10+AC11+AC12+AC13+AC14+AC15</f>
        <v>100</v>
      </c>
      <c r="AL15" s="33">
        <f t="shared" ref="AL15" si="98">AD3+AD4+AD5+AD6+AD7+AD8+AD9+AD10+AD11+AD12+AD13+AD14+AD15</f>
        <v>100</v>
      </c>
      <c r="AM15" s="33">
        <f t="shared" ref="AM15" si="99">AE3+AE4+AE5+AE6+AE7+AE8+AE9+AE10+AE11+AE12+AE13+AE14+AE15</f>
        <v>100</v>
      </c>
      <c r="AN15" s="33">
        <f t="shared" ref="AN15" si="100">AF3+AF4+AF5+AF6+AF7+AF8+AF9+AF10+AF11+AF12+AF13+AF14+AF15</f>
        <v>60</v>
      </c>
      <c r="AO15" s="33">
        <f t="shared" ref="AO15" si="101">AG3+AG4+AG5+AG6+AG7+AG8+AG9+AG10+AG11+AG12+AG13+AG14+AG15</f>
        <v>100</v>
      </c>
      <c r="AP15" s="33">
        <f t="shared" ref="AP15" si="102">AH3+AH4+AH5+AH6+AH7+AH8+AH9+AH10+AH11+AH12+AH13+AH14+AH15</f>
        <v>100</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3">
        <f>P3</f>
        <v>0</v>
      </c>
      <c r="V16" s="3">
        <f>P4</f>
        <v>0</v>
      </c>
      <c r="W16" s="3">
        <f>P5</f>
        <v>0</v>
      </c>
      <c r="X16" s="3">
        <f>P6</f>
        <v>2</v>
      </c>
      <c r="Y16" s="3">
        <f>P7</f>
        <v>0</v>
      </c>
      <c r="Z16" s="3">
        <f>P8</f>
        <v>0</v>
      </c>
      <c r="AA16" s="7"/>
      <c r="AB16" s="1">
        <v>128</v>
      </c>
      <c r="AC16" s="3">
        <f t="shared" ref="AC16:AH16" si="103">PRODUCT(U16*100*1/U17)</f>
        <v>0</v>
      </c>
      <c r="AD16" s="33">
        <f t="shared" si="103"/>
        <v>0</v>
      </c>
      <c r="AE16" s="33">
        <f t="shared" si="103"/>
        <v>0</v>
      </c>
      <c r="AF16" s="33">
        <f t="shared" si="103"/>
        <v>40</v>
      </c>
      <c r="AG16" s="33">
        <f t="shared" si="103"/>
        <v>0</v>
      </c>
      <c r="AH16" s="33">
        <f t="shared" si="103"/>
        <v>0</v>
      </c>
      <c r="AJ16" s="1">
        <v>128</v>
      </c>
      <c r="AK16" s="3">
        <f t="shared" ref="AK16" si="104">AC3+AC4+AC5+AC6+AC7+AC8+AC9+AC10+AC11+AC12+AC13+AC14+AC15+AC16</f>
        <v>100</v>
      </c>
      <c r="AL16" s="33">
        <f t="shared" ref="AL16" si="105">AD3+AD4+AD5+AD6+AD7+AD8+AD9+AD10+AD11+AD12+AD13+AD14+AD15+AD16</f>
        <v>100</v>
      </c>
      <c r="AM16" s="33">
        <f t="shared" ref="AM16" si="106">AE3+AE4+AE5+AE6+AE7+AE8+AE9+AE10+AE11+AE12+AE13+AE14+AE15+AE16</f>
        <v>100</v>
      </c>
      <c r="AN16" s="33">
        <f t="shared" ref="AN16" si="107">AF3+AF4+AF5+AF6+AF7+AF8+AF9+AF10+AF11+AF12+AF13+AF14+AF15+AF16</f>
        <v>100</v>
      </c>
      <c r="AO16" s="33">
        <f t="shared" ref="AO16" si="108">AG3+AG4+AG5+AG6+AG7+AG8+AG9+AG10+AG11+AG12+AG13+AG14+AG15+AG16</f>
        <v>100</v>
      </c>
      <c r="AP16" s="33">
        <f t="shared" ref="AP16" si="109">AH3+AH4+AH5+AH6+AH7+AH8+AH9+AH10+AH11+AH12+AH13+AH14+AH15+AH16</f>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5</v>
      </c>
      <c r="V17" s="1">
        <f>Q4</f>
        <v>5</v>
      </c>
      <c r="W17" s="1">
        <f>Q5</f>
        <v>5</v>
      </c>
      <c r="X17" s="1">
        <f>Q6</f>
        <v>5</v>
      </c>
      <c r="Y17" s="1">
        <f>Q7</f>
        <v>4</v>
      </c>
      <c r="Z17" s="1">
        <f>Q8</f>
        <v>5</v>
      </c>
      <c r="AA17" s="7"/>
      <c r="AB17" s="1" t="s">
        <v>1</v>
      </c>
      <c r="AC17" s="1">
        <f t="shared" ref="AC17:AH17" si="110">SUM(AC3:AC16)</f>
        <v>100</v>
      </c>
      <c r="AD17" s="1">
        <f t="shared" si="110"/>
        <v>100</v>
      </c>
      <c r="AE17" s="1">
        <f t="shared" si="110"/>
        <v>100</v>
      </c>
      <c r="AF17" s="1">
        <f t="shared" si="110"/>
        <v>100</v>
      </c>
      <c r="AG17" s="1">
        <f t="shared" si="110"/>
        <v>100</v>
      </c>
      <c r="AH17" s="1">
        <f t="shared" si="11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x14ac:dyDescent="0.25">
      <c r="A34" s="1"/>
      <c r="B34" s="1"/>
      <c r="C34" s="1"/>
      <c r="D34" s="1"/>
      <c r="E34" s="1"/>
      <c r="F34" s="1"/>
      <c r="G34" s="1"/>
      <c r="H34" s="1"/>
      <c r="I34" s="1"/>
      <c r="J34" s="1"/>
      <c r="K34" s="1"/>
      <c r="L34" s="1"/>
      <c r="M34" s="1"/>
      <c r="N34" s="1"/>
      <c r="O34" s="1"/>
      <c r="P34" s="1"/>
      <c r="Q34" s="1"/>
      <c r="R34" s="1"/>
    </row>
    <row r="35" spans="1:194" s="1" customFormat="1" x14ac:dyDescent="0.25">
      <c r="A35" s="1" t="s">
        <v>120</v>
      </c>
      <c r="U35" s="1" t="str">
        <f>A35</f>
        <v>Clostridium perfringens</v>
      </c>
      <c r="AC35" s="1" t="str">
        <f>A35</f>
        <v>Clostridium perfringens</v>
      </c>
      <c r="AK35" s="1" t="str">
        <f>A35</f>
        <v>Clostridium perfringens</v>
      </c>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row>
    <row r="36" spans="1:194" s="1" customFormat="1" ht="18.75" x14ac:dyDescent="0.3">
      <c r="B36" s="1" t="s">
        <v>0</v>
      </c>
      <c r="C36" s="1">
        <v>1.5625E-2</v>
      </c>
      <c r="D36" s="1">
        <v>3.125E-2</v>
      </c>
      <c r="E36" s="1">
        <v>6.25E-2</v>
      </c>
      <c r="F36" s="1">
        <v>0.125</v>
      </c>
      <c r="G36" s="1">
        <v>0.25</v>
      </c>
      <c r="H36" s="1">
        <v>0.5</v>
      </c>
      <c r="I36" s="1">
        <v>1</v>
      </c>
      <c r="J36" s="1">
        <v>2</v>
      </c>
      <c r="K36" s="1">
        <v>4</v>
      </c>
      <c r="L36" s="1">
        <v>8</v>
      </c>
      <c r="M36" s="1">
        <v>16</v>
      </c>
      <c r="N36" s="1">
        <v>32</v>
      </c>
      <c r="O36" s="1">
        <v>64</v>
      </c>
      <c r="P36" s="1">
        <v>128</v>
      </c>
      <c r="Q36" s="1" t="s">
        <v>1</v>
      </c>
      <c r="T36" s="1" t="s">
        <v>0</v>
      </c>
      <c r="U36" s="1" t="str">
        <f>B37</f>
        <v>Ampicillin/ Sulbactam</v>
      </c>
      <c r="V36" s="1" t="str">
        <f>B38</f>
        <v>Piperacillin/ Tazobactam</v>
      </c>
      <c r="W36" s="1" t="str">
        <f>B39</f>
        <v>Imipenem</v>
      </c>
      <c r="X36" s="1" t="str">
        <f>B40</f>
        <v>Clindamycin</v>
      </c>
      <c r="Y36" s="1" t="str">
        <f>B41</f>
        <v>Metronidazol</v>
      </c>
      <c r="Z36" s="1" t="str">
        <f>B42</f>
        <v>Benzylpenicillin</v>
      </c>
      <c r="AC36" s="1" t="str">
        <f t="shared" ref="AC36" si="111">U36</f>
        <v>Ampicillin/ Sulbactam</v>
      </c>
      <c r="AD36" s="1" t="str">
        <f t="shared" ref="AD36" si="112">V36</f>
        <v>Piperacillin/ Tazobactam</v>
      </c>
      <c r="AE36" s="1" t="str">
        <f t="shared" ref="AE36" si="113">W36</f>
        <v>Imipenem</v>
      </c>
      <c r="AF36" s="1" t="str">
        <f t="shared" ref="AF36" si="114">X36</f>
        <v>Clindamycin</v>
      </c>
      <c r="AG36" s="1" t="str">
        <f t="shared" ref="AG36" si="115">Y36</f>
        <v>Metronidazol</v>
      </c>
      <c r="AH36" s="1" t="str">
        <f t="shared" ref="AH36" si="116">Z36</f>
        <v>Benzylpenicillin</v>
      </c>
      <c r="AK36" s="1" t="str">
        <f t="shared" ref="AK36" si="117">U36</f>
        <v>Ampicillin/ Sulbactam</v>
      </c>
      <c r="AL36" s="1" t="str">
        <f t="shared" ref="AL36" si="118">V36</f>
        <v>Piperacillin/ Tazobactam</v>
      </c>
      <c r="AM36" s="1" t="str">
        <f t="shared" ref="AM36" si="119">W36</f>
        <v>Imipenem</v>
      </c>
      <c r="AN36" s="1" t="str">
        <f t="shared" ref="AN36" si="120">X36</f>
        <v>Clindamycin</v>
      </c>
      <c r="AO36" s="1" t="str">
        <f t="shared" ref="AO36" si="121">Y36</f>
        <v>Metronidazol</v>
      </c>
      <c r="AP36" s="1" t="str">
        <f t="shared" ref="AP36" si="122">Z36</f>
        <v>Benzylpenicillin</v>
      </c>
      <c r="AR36" s="23"/>
      <c r="AS36" s="9" t="s">
        <v>73</v>
      </c>
      <c r="AT36" s="24" t="s">
        <v>53</v>
      </c>
      <c r="AU36" s="24" t="s">
        <v>55</v>
      </c>
      <c r="AV36" s="24" t="s">
        <v>59</v>
      </c>
      <c r="AW36" s="24" t="s">
        <v>79</v>
      </c>
      <c r="AX36" s="24" t="s">
        <v>83</v>
      </c>
      <c r="AY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row>
    <row r="37" spans="1:194" s="1" customFormat="1" ht="18.75" x14ac:dyDescent="0.25">
      <c r="B37" s="1" t="s">
        <v>3</v>
      </c>
      <c r="C37" s="2">
        <v>0</v>
      </c>
      <c r="D37" s="2">
        <v>23</v>
      </c>
      <c r="E37" s="2">
        <v>5</v>
      </c>
      <c r="F37" s="2">
        <v>2</v>
      </c>
      <c r="G37" s="2">
        <v>2</v>
      </c>
      <c r="H37" s="2">
        <v>1</v>
      </c>
      <c r="I37" s="2">
        <v>0</v>
      </c>
      <c r="J37" s="2">
        <v>1</v>
      </c>
      <c r="K37" s="2">
        <v>0</v>
      </c>
      <c r="L37" s="4">
        <v>0</v>
      </c>
      <c r="M37" s="3">
        <v>0</v>
      </c>
      <c r="N37" s="3">
        <v>0</v>
      </c>
      <c r="O37" s="3">
        <v>0</v>
      </c>
      <c r="P37" s="3">
        <v>0</v>
      </c>
      <c r="Q37" s="54">
        <v>34</v>
      </c>
      <c r="T37" s="1">
        <v>1.5625E-2</v>
      </c>
      <c r="U37" s="2">
        <f>C37</f>
        <v>0</v>
      </c>
      <c r="V37" s="2">
        <f>C38</f>
        <v>0</v>
      </c>
      <c r="W37" s="2">
        <f>C39</f>
        <v>0</v>
      </c>
      <c r="X37" s="2">
        <f>C40</f>
        <v>0</v>
      </c>
      <c r="Y37" s="2">
        <f>C41</f>
        <v>0</v>
      </c>
      <c r="Z37" s="2">
        <f>C42</f>
        <v>0</v>
      </c>
      <c r="AA37" s="5"/>
      <c r="AB37" s="1">
        <v>1.5625E-2</v>
      </c>
      <c r="AC37" s="2">
        <f t="shared" ref="AC37" si="123">PRODUCT(U37*100*1/U51)</f>
        <v>0</v>
      </c>
      <c r="AD37" s="31">
        <f t="shared" ref="AD37" si="124">PRODUCT(V37*100*1/V51)</f>
        <v>0</v>
      </c>
      <c r="AE37" s="31">
        <f t="shared" ref="AE37" si="125">PRODUCT(W37*100*1/W51)</f>
        <v>0</v>
      </c>
      <c r="AF37" s="31">
        <f t="shared" ref="AF37" si="126">PRODUCT(X37*100*1/X51)</f>
        <v>0</v>
      </c>
      <c r="AG37" s="31">
        <f t="shared" ref="AG37" si="127">PRODUCT(Y37*100*1/Y51)</f>
        <v>0</v>
      </c>
      <c r="AH37" s="31">
        <f t="shared" ref="AH37" si="128">PRODUCT(Z37*100*1/Z51)</f>
        <v>0</v>
      </c>
      <c r="AJ37" s="1">
        <v>1.5625E-2</v>
      </c>
      <c r="AK37" s="2">
        <f t="shared" ref="AK37" si="129">AC37</f>
        <v>0</v>
      </c>
      <c r="AL37" s="31">
        <f t="shared" ref="AL37" si="130">AD37</f>
        <v>0</v>
      </c>
      <c r="AM37" s="31">
        <f t="shared" ref="AM37" si="131">AE37</f>
        <v>0</v>
      </c>
      <c r="AN37" s="31">
        <f t="shared" ref="AN37" si="132">AF37</f>
        <v>0</v>
      </c>
      <c r="AO37" s="31">
        <f t="shared" ref="AO37" si="133">AG37</f>
        <v>0</v>
      </c>
      <c r="AP37" s="31">
        <f t="shared" ref="AP37" si="134">AH37</f>
        <v>0</v>
      </c>
      <c r="AR37" s="25" t="s">
        <v>49</v>
      </c>
      <c r="AS37" s="26">
        <f>Z51</f>
        <v>34</v>
      </c>
      <c r="AT37" s="26">
        <f>U51</f>
        <v>34</v>
      </c>
      <c r="AU37" s="26">
        <f>V51</f>
        <v>34</v>
      </c>
      <c r="AV37" s="26">
        <f>W51</f>
        <v>34</v>
      </c>
      <c r="AW37" s="26">
        <f>X51</f>
        <v>34</v>
      </c>
      <c r="AX37" s="26">
        <f>Y51</f>
        <v>34</v>
      </c>
      <c r="AY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25">
      <c r="B38" s="1" t="s">
        <v>5</v>
      </c>
      <c r="C38" s="2">
        <v>0</v>
      </c>
      <c r="D38" s="2">
        <v>15</v>
      </c>
      <c r="E38" s="2">
        <v>4</v>
      </c>
      <c r="F38" s="2">
        <v>9</v>
      </c>
      <c r="G38" s="2">
        <v>1</v>
      </c>
      <c r="H38" s="2">
        <v>2</v>
      </c>
      <c r="I38" s="2">
        <v>2</v>
      </c>
      <c r="J38" s="2">
        <v>0</v>
      </c>
      <c r="K38" s="2">
        <v>0</v>
      </c>
      <c r="L38" s="2">
        <v>1</v>
      </c>
      <c r="M38" s="4">
        <v>0</v>
      </c>
      <c r="N38" s="3">
        <v>0</v>
      </c>
      <c r="O38" s="3">
        <v>0</v>
      </c>
      <c r="P38" s="3">
        <v>0</v>
      </c>
      <c r="Q38" s="54">
        <v>34</v>
      </c>
      <c r="T38" s="1">
        <v>3.125E-2</v>
      </c>
      <c r="U38" s="2">
        <f>D37</f>
        <v>23</v>
      </c>
      <c r="V38" s="2">
        <f>D38</f>
        <v>15</v>
      </c>
      <c r="W38" s="2">
        <f>D39</f>
        <v>8</v>
      </c>
      <c r="X38" s="2">
        <f>D40</f>
        <v>0</v>
      </c>
      <c r="Y38" s="2">
        <f>D41</f>
        <v>0</v>
      </c>
      <c r="Z38" s="2">
        <f>D42</f>
        <v>13</v>
      </c>
      <c r="AA38" s="5"/>
      <c r="AB38" s="1">
        <v>3.125E-2</v>
      </c>
      <c r="AC38" s="2">
        <f t="shared" ref="AC38" si="135">PRODUCT(U38*100*1/U51)</f>
        <v>67.647058823529406</v>
      </c>
      <c r="AD38" s="31">
        <f t="shared" ref="AD38" si="136">PRODUCT(V38*100*1/V51)</f>
        <v>44.117647058823529</v>
      </c>
      <c r="AE38" s="31">
        <f t="shared" ref="AE38" si="137">PRODUCT(W38*100*1/W51)</f>
        <v>23.529411764705884</v>
      </c>
      <c r="AF38" s="31">
        <f t="shared" ref="AF38" si="138">PRODUCT(X38*100*1/X51)</f>
        <v>0</v>
      </c>
      <c r="AG38" s="31">
        <f t="shared" ref="AG38" si="139">PRODUCT(Y38*100*1/Y51)</f>
        <v>0</v>
      </c>
      <c r="AH38" s="31">
        <f t="shared" ref="AH38" si="140">PRODUCT(Z38*100*1/Z51)</f>
        <v>38.235294117647058</v>
      </c>
      <c r="AJ38" s="1">
        <v>3.125E-2</v>
      </c>
      <c r="AK38" s="2">
        <f t="shared" ref="AK38" si="141">AC37+AC38</f>
        <v>67.647058823529406</v>
      </c>
      <c r="AL38" s="31">
        <f t="shared" ref="AL38" si="142">AD37+AD38</f>
        <v>44.117647058823529</v>
      </c>
      <c r="AM38" s="31">
        <f t="shared" ref="AM38" si="143">AE37+AE38</f>
        <v>23.529411764705884</v>
      </c>
      <c r="AN38" s="31">
        <f t="shared" ref="AN38" si="144">AF37+AF38</f>
        <v>0</v>
      </c>
      <c r="AO38" s="31">
        <f t="shared" ref="AO38" si="145">AG37+AG38</f>
        <v>0</v>
      </c>
      <c r="AP38" s="31">
        <f t="shared" ref="AP38" si="146">AH37+AH38</f>
        <v>38.235294117647058</v>
      </c>
      <c r="AR38" s="25" t="s">
        <v>50</v>
      </c>
      <c r="AS38" s="18">
        <f>AP41</f>
        <v>94.117647058823536</v>
      </c>
      <c r="AT38" s="18">
        <f>AK45</f>
        <v>99.999999999999972</v>
      </c>
      <c r="AU38" s="18">
        <f>AL46</f>
        <v>99.999999999999972</v>
      </c>
      <c r="AV38" s="18">
        <f>AM44</f>
        <v>100</v>
      </c>
      <c r="AW38" s="18">
        <f>AN45</f>
        <v>97.058823529411754</v>
      </c>
      <c r="AX38" s="18">
        <f>AO45</f>
        <v>94.117647058823536</v>
      </c>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10</v>
      </c>
      <c r="C39" s="2">
        <v>0</v>
      </c>
      <c r="D39" s="2">
        <v>8</v>
      </c>
      <c r="E39" s="2">
        <v>11</v>
      </c>
      <c r="F39" s="2">
        <v>12</v>
      </c>
      <c r="G39" s="2">
        <v>2</v>
      </c>
      <c r="H39" s="2">
        <v>1</v>
      </c>
      <c r="I39" s="2">
        <v>0</v>
      </c>
      <c r="J39" s="2">
        <v>0</v>
      </c>
      <c r="K39" s="4">
        <v>0</v>
      </c>
      <c r="L39" s="3">
        <v>0</v>
      </c>
      <c r="M39" s="3">
        <v>0</v>
      </c>
      <c r="N39" s="3">
        <v>0</v>
      </c>
      <c r="O39" s="3">
        <v>0</v>
      </c>
      <c r="P39" s="3">
        <v>0</v>
      </c>
      <c r="Q39" s="54">
        <v>34</v>
      </c>
      <c r="T39" s="1">
        <v>6.25E-2</v>
      </c>
      <c r="U39" s="2">
        <f>E37</f>
        <v>5</v>
      </c>
      <c r="V39" s="2">
        <f>E38</f>
        <v>4</v>
      </c>
      <c r="W39" s="2">
        <f>E39</f>
        <v>11</v>
      </c>
      <c r="X39" s="2">
        <f>E40</f>
        <v>6</v>
      </c>
      <c r="Y39" s="2">
        <f>E41</f>
        <v>0</v>
      </c>
      <c r="Z39" s="2">
        <f>E42</f>
        <v>11</v>
      </c>
      <c r="AA39" s="5"/>
      <c r="AB39" s="1">
        <v>6.25E-2</v>
      </c>
      <c r="AC39" s="2">
        <f t="shared" ref="AC39" si="147">PRODUCT(U39*100*1/U51)</f>
        <v>14.705882352941176</v>
      </c>
      <c r="AD39" s="31">
        <f t="shared" ref="AD39" si="148">PRODUCT(V39*100*1/V51)</f>
        <v>11.764705882352942</v>
      </c>
      <c r="AE39" s="31">
        <f t="shared" ref="AE39" si="149">PRODUCT(W39*100*1/W51)</f>
        <v>32.352941176470587</v>
      </c>
      <c r="AF39" s="31">
        <f t="shared" ref="AF39" si="150">PRODUCT(X39*100*1/X51)</f>
        <v>17.647058823529413</v>
      </c>
      <c r="AG39" s="31">
        <f t="shared" ref="AG39" si="151">PRODUCT(Y39*100*1/Y51)</f>
        <v>0</v>
      </c>
      <c r="AH39" s="31">
        <f t="shared" ref="AH39" si="152">PRODUCT(Z39*100*1/Z51)</f>
        <v>32.352941176470587</v>
      </c>
      <c r="AJ39" s="1">
        <v>6.25E-2</v>
      </c>
      <c r="AK39" s="2">
        <f t="shared" ref="AK39" si="153">AC37+AC38+AC39</f>
        <v>82.35294117647058</v>
      </c>
      <c r="AL39" s="31">
        <f t="shared" ref="AL39" si="154">AD37+AD38+AD39</f>
        <v>55.882352941176471</v>
      </c>
      <c r="AM39" s="31">
        <f t="shared" ref="AM39" si="155">AE37+AE38+AE39</f>
        <v>55.882352941176471</v>
      </c>
      <c r="AN39" s="31">
        <f t="shared" ref="AN39" si="156">AF37+AF38+AF39</f>
        <v>17.647058823529413</v>
      </c>
      <c r="AO39" s="31">
        <f t="shared" ref="AO39" si="157">AG37+AG38+AG39</f>
        <v>0</v>
      </c>
      <c r="AP39" s="31">
        <f t="shared" ref="AP39" si="158">AH37+AH38+AH39</f>
        <v>70.588235294117652</v>
      </c>
      <c r="AR39" s="25" t="s">
        <v>51</v>
      </c>
      <c r="AS39" s="18">
        <f>AP42-AP41</f>
        <v>0</v>
      </c>
      <c r="AT39" s="18">
        <f>AK46-AK45</f>
        <v>0</v>
      </c>
      <c r="AU39" s="18">
        <f>AL47-AL46</f>
        <v>0</v>
      </c>
      <c r="AV39" s="18">
        <f>AM45-AM44</f>
        <v>0</v>
      </c>
      <c r="AW39" s="18"/>
      <c r="AX39" s="18"/>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ht="18.75" x14ac:dyDescent="0.25">
      <c r="B40" s="1" t="s">
        <v>24</v>
      </c>
      <c r="C40" s="2">
        <v>0</v>
      </c>
      <c r="D40" s="2">
        <v>0</v>
      </c>
      <c r="E40" s="2">
        <v>6</v>
      </c>
      <c r="F40" s="2">
        <v>9</v>
      </c>
      <c r="G40" s="2">
        <v>3</v>
      </c>
      <c r="H40" s="2">
        <v>1</v>
      </c>
      <c r="I40" s="2">
        <v>9</v>
      </c>
      <c r="J40" s="2">
        <v>2</v>
      </c>
      <c r="K40" s="2">
        <v>3</v>
      </c>
      <c r="L40" s="3">
        <v>1</v>
      </c>
      <c r="M40" s="3">
        <v>0</v>
      </c>
      <c r="N40" s="3">
        <v>0</v>
      </c>
      <c r="O40" s="3">
        <v>0</v>
      </c>
      <c r="P40" s="3">
        <v>0</v>
      </c>
      <c r="Q40" s="54">
        <v>34</v>
      </c>
      <c r="T40" s="1">
        <v>0.125</v>
      </c>
      <c r="U40" s="2">
        <f>F37</f>
        <v>2</v>
      </c>
      <c r="V40" s="2">
        <f>F38</f>
        <v>9</v>
      </c>
      <c r="W40" s="2">
        <f>F39</f>
        <v>12</v>
      </c>
      <c r="X40" s="2">
        <f>F40</f>
        <v>9</v>
      </c>
      <c r="Y40" s="2">
        <f>F41</f>
        <v>3</v>
      </c>
      <c r="Z40" s="2">
        <f>F42</f>
        <v>6</v>
      </c>
      <c r="AA40" s="5"/>
      <c r="AB40" s="1">
        <v>0.125</v>
      </c>
      <c r="AC40" s="2">
        <f t="shared" ref="AC40" si="159">PRODUCT(U40*100*1/U51)</f>
        <v>5.882352941176471</v>
      </c>
      <c r="AD40" s="31">
        <f t="shared" ref="AD40" si="160">PRODUCT(V40*100*1/V51)</f>
        <v>26.470588235294116</v>
      </c>
      <c r="AE40" s="31">
        <f t="shared" ref="AE40" si="161">PRODUCT(W40*100*1/W51)</f>
        <v>35.294117647058826</v>
      </c>
      <c r="AF40" s="31">
        <f t="shared" ref="AF40" si="162">PRODUCT(X40*100*1/X51)</f>
        <v>26.470588235294116</v>
      </c>
      <c r="AG40" s="31">
        <f t="shared" ref="AG40" si="163">PRODUCT(Y40*100*1/Y51)</f>
        <v>8.8235294117647065</v>
      </c>
      <c r="AH40" s="31">
        <f t="shared" ref="AH40" si="164">PRODUCT(Z40*100*1/Z51)</f>
        <v>17.647058823529413</v>
      </c>
      <c r="AJ40" s="1">
        <v>0.125</v>
      </c>
      <c r="AK40" s="2">
        <f t="shared" ref="AK40" si="165">AC37+AC38+AC39+AC40</f>
        <v>88.235294117647044</v>
      </c>
      <c r="AL40" s="31">
        <f t="shared" ref="AL40" si="166">AD37+AD38+AD39+AD40</f>
        <v>82.35294117647058</v>
      </c>
      <c r="AM40" s="31">
        <f t="shared" ref="AM40" si="167">AE37+AE38+AE39+AE40</f>
        <v>91.176470588235304</v>
      </c>
      <c r="AN40" s="31">
        <f t="shared" ref="AN40" si="168">AF37+AF38+AF39+AF40</f>
        <v>44.117647058823529</v>
      </c>
      <c r="AO40" s="31">
        <f t="shared" ref="AO40" si="169">AG37+AG38+AG39+AG40</f>
        <v>8.8235294117647065</v>
      </c>
      <c r="AP40" s="31">
        <f t="shared" ref="AP40" si="170">AH37+AH38+AH39+AH40</f>
        <v>88.235294117647072</v>
      </c>
      <c r="AR40" s="25" t="s">
        <v>52</v>
      </c>
      <c r="AS40" s="18">
        <f>AP50-AP42</f>
        <v>5.8823529411764639</v>
      </c>
      <c r="AT40" s="18">
        <f>AK50-AK46</f>
        <v>0</v>
      </c>
      <c r="AU40" s="18">
        <f>AL50-AL47</f>
        <v>0</v>
      </c>
      <c r="AV40" s="18">
        <f>AM50-AM45</f>
        <v>0</v>
      </c>
      <c r="AW40" s="18">
        <f>AN50-AN45</f>
        <v>2.941176470588232</v>
      </c>
      <c r="AX40" s="18">
        <f>AO50-AO45</f>
        <v>5.8823529411764639</v>
      </c>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x14ac:dyDescent="0.25">
      <c r="B41" s="1" t="s">
        <v>25</v>
      </c>
      <c r="C41" s="2">
        <v>0</v>
      </c>
      <c r="D41" s="2">
        <v>0</v>
      </c>
      <c r="E41" s="2">
        <v>0</v>
      </c>
      <c r="F41" s="2">
        <v>3</v>
      </c>
      <c r="G41" s="2">
        <v>4</v>
      </c>
      <c r="H41" s="2">
        <v>6</v>
      </c>
      <c r="I41" s="2">
        <v>11</v>
      </c>
      <c r="J41" s="2">
        <v>7</v>
      </c>
      <c r="K41" s="2">
        <v>1</v>
      </c>
      <c r="L41" s="3">
        <v>1</v>
      </c>
      <c r="M41" s="3">
        <v>1</v>
      </c>
      <c r="N41" s="3">
        <v>0</v>
      </c>
      <c r="O41" s="3">
        <v>0</v>
      </c>
      <c r="P41" s="3">
        <v>0</v>
      </c>
      <c r="Q41" s="54">
        <v>34</v>
      </c>
      <c r="T41" s="1">
        <v>0.25</v>
      </c>
      <c r="U41" s="2">
        <f>G37</f>
        <v>2</v>
      </c>
      <c r="V41" s="2">
        <f>G38</f>
        <v>1</v>
      </c>
      <c r="W41" s="2">
        <f>G39</f>
        <v>2</v>
      </c>
      <c r="X41" s="2">
        <f>G40</f>
        <v>3</v>
      </c>
      <c r="Y41" s="2">
        <f>G41</f>
        <v>4</v>
      </c>
      <c r="Z41" s="2">
        <f>G42</f>
        <v>2</v>
      </c>
      <c r="AA41" s="5"/>
      <c r="AB41" s="1">
        <v>0.25</v>
      </c>
      <c r="AC41" s="2">
        <f t="shared" ref="AC41" si="171">PRODUCT(U41*100*1/U51)</f>
        <v>5.882352941176471</v>
      </c>
      <c r="AD41" s="31">
        <f t="shared" ref="AD41" si="172">PRODUCT(V41*100*1/V51)</f>
        <v>2.9411764705882355</v>
      </c>
      <c r="AE41" s="31">
        <f t="shared" ref="AE41" si="173">PRODUCT(W41*100*1/W51)</f>
        <v>5.882352941176471</v>
      </c>
      <c r="AF41" s="31">
        <f t="shared" ref="AF41" si="174">PRODUCT(X41*100*1/X51)</f>
        <v>8.8235294117647065</v>
      </c>
      <c r="AG41" s="31">
        <f t="shared" ref="AG41" si="175">PRODUCT(Y41*100*1/Y51)</f>
        <v>11.764705882352942</v>
      </c>
      <c r="AH41" s="31">
        <f t="shared" ref="AH41" si="176">PRODUCT(Z41*100*1/Z51)</f>
        <v>5.882352941176471</v>
      </c>
      <c r="AJ41" s="1">
        <v>0.25</v>
      </c>
      <c r="AK41" s="2">
        <f t="shared" ref="AK41" si="177">AC37+AC38+AC39+AC40+AC41</f>
        <v>94.117647058823508</v>
      </c>
      <c r="AL41" s="31">
        <f t="shared" ref="AL41" si="178">AD37+AD38+AD39+AD40+AD41</f>
        <v>85.294117647058812</v>
      </c>
      <c r="AM41" s="31">
        <f t="shared" ref="AM41" si="179">AE37+AE38+AE39+AE40+AE41</f>
        <v>97.058823529411768</v>
      </c>
      <c r="AN41" s="31">
        <f t="shared" ref="AN41" si="180">AF37+AF38+AF39+AF40+AF41</f>
        <v>52.941176470588232</v>
      </c>
      <c r="AO41" s="31">
        <f t="shared" ref="AO41" si="181">AG37+AG38+AG39+AG40+AG41</f>
        <v>20.588235294117649</v>
      </c>
      <c r="AP41" s="31">
        <f t="shared" ref="AP41" si="182">AH37+AH38+AH39+AH40+AH41</f>
        <v>94.117647058823536</v>
      </c>
      <c r="AR41" s="29"/>
      <c r="AS41" s="29"/>
      <c r="AT41" s="29"/>
      <c r="AU41" s="10"/>
      <c r="AV41" s="29"/>
      <c r="AW41" s="29"/>
      <c r="AX41" s="29"/>
      <c r="AY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x14ac:dyDescent="0.25">
      <c r="B42" s="1" t="s">
        <v>26</v>
      </c>
      <c r="C42" s="2">
        <v>0</v>
      </c>
      <c r="D42" s="2">
        <v>13</v>
      </c>
      <c r="E42" s="2">
        <v>11</v>
      </c>
      <c r="F42" s="2">
        <v>6</v>
      </c>
      <c r="G42" s="2">
        <v>2</v>
      </c>
      <c r="H42" s="4">
        <v>0</v>
      </c>
      <c r="I42" s="3">
        <v>0</v>
      </c>
      <c r="J42" s="3">
        <v>1</v>
      </c>
      <c r="K42" s="3">
        <v>1</v>
      </c>
      <c r="L42" s="3">
        <v>0</v>
      </c>
      <c r="M42" s="3">
        <v>0</v>
      </c>
      <c r="N42" s="3">
        <v>0</v>
      </c>
      <c r="O42" s="3">
        <v>0</v>
      </c>
      <c r="P42" s="3">
        <v>0</v>
      </c>
      <c r="Q42" s="54">
        <v>34</v>
      </c>
      <c r="T42" s="1">
        <v>0.5</v>
      </c>
      <c r="U42" s="2">
        <f>H37</f>
        <v>1</v>
      </c>
      <c r="V42" s="2">
        <f>H38</f>
        <v>2</v>
      </c>
      <c r="W42" s="2">
        <f>H39</f>
        <v>1</v>
      </c>
      <c r="X42" s="2">
        <f>H40</f>
        <v>1</v>
      </c>
      <c r="Y42" s="2">
        <f>H41</f>
        <v>6</v>
      </c>
      <c r="Z42" s="4">
        <f>H42</f>
        <v>0</v>
      </c>
      <c r="AA42" s="5"/>
      <c r="AB42" s="1">
        <v>0.5</v>
      </c>
      <c r="AC42" s="2">
        <f t="shared" ref="AC42" si="183">PRODUCT(U42*100*1/U51)</f>
        <v>2.9411764705882355</v>
      </c>
      <c r="AD42" s="31">
        <f t="shared" ref="AD42" si="184">PRODUCT(V42*100*1/V51)</f>
        <v>5.882352941176471</v>
      </c>
      <c r="AE42" s="31">
        <f t="shared" ref="AE42" si="185">PRODUCT(W42*100*1/W51)</f>
        <v>2.9411764705882355</v>
      </c>
      <c r="AF42" s="31">
        <f t="shared" ref="AF42" si="186">PRODUCT(X42*100*1/X51)</f>
        <v>2.9411764705882355</v>
      </c>
      <c r="AG42" s="31">
        <f t="shared" ref="AG42" si="187">PRODUCT(Y42*100*1/Y51)</f>
        <v>17.647058823529413</v>
      </c>
      <c r="AH42" s="32">
        <f t="shared" ref="AH42" si="188">PRODUCT(Z42*100*1/Z51)</f>
        <v>0</v>
      </c>
      <c r="AJ42" s="1">
        <v>0.5</v>
      </c>
      <c r="AK42" s="2">
        <f t="shared" ref="AK42" si="189">AC37+AC38+AC39+AC40+AC41+AC42</f>
        <v>97.05882352941174</v>
      </c>
      <c r="AL42" s="31">
        <f t="shared" ref="AL42" si="190">AD37+AD38+AD39+AD40+AD41+AD42</f>
        <v>91.176470588235276</v>
      </c>
      <c r="AM42" s="31">
        <f t="shared" ref="AM42" si="191">AE37+AE38+AE39+AE40+AE41+AE42</f>
        <v>100</v>
      </c>
      <c r="AN42" s="31">
        <f t="shared" ref="AN42" si="192">AF37+AF38+AF39+AF40+AF41+AF42</f>
        <v>55.882352941176464</v>
      </c>
      <c r="AO42" s="31">
        <f t="shared" ref="AO42" si="193">AG37+AG38+AG39+AG40+AG41+AG42</f>
        <v>38.235294117647058</v>
      </c>
      <c r="AP42" s="32">
        <f t="shared" ref="AP42" si="194">AH37+AH38+AH39+AH40+AH41+AH42</f>
        <v>94.117647058823536</v>
      </c>
      <c r="AR42" s="10"/>
      <c r="AS42" s="10" t="str">
        <f>A35</f>
        <v>Clostridium perfringens</v>
      </c>
      <c r="AT42" s="10"/>
      <c r="AU42" s="10"/>
      <c r="AV42" s="10"/>
      <c r="AW42" s="10"/>
      <c r="AX42" s="10"/>
      <c r="AY42" s="10"/>
      <c r="AZ42" s="10"/>
      <c r="BA42" s="10"/>
      <c r="BB42" s="10"/>
      <c r="BC42" s="10"/>
      <c r="BD42" s="10"/>
      <c r="BE42" s="10"/>
      <c r="BF42" s="10"/>
      <c r="BG42" s="10"/>
      <c r="BH42" s="10"/>
      <c r="BI42" s="10"/>
      <c r="BJ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T43" s="1">
        <v>1</v>
      </c>
      <c r="U43" s="2">
        <f>I37</f>
        <v>0</v>
      </c>
      <c r="V43" s="2">
        <f>I38</f>
        <v>2</v>
      </c>
      <c r="W43" s="2">
        <f>I39</f>
        <v>0</v>
      </c>
      <c r="X43" s="2">
        <f>I40</f>
        <v>9</v>
      </c>
      <c r="Y43" s="2">
        <f>I41</f>
        <v>11</v>
      </c>
      <c r="Z43" s="3">
        <f>I42</f>
        <v>0</v>
      </c>
      <c r="AA43" s="5"/>
      <c r="AB43" s="1">
        <v>1</v>
      </c>
      <c r="AC43" s="2">
        <f t="shared" ref="AC43" si="195">PRODUCT(U43*100*1/U51)</f>
        <v>0</v>
      </c>
      <c r="AD43" s="31">
        <f t="shared" ref="AD43" si="196">PRODUCT(V43*100*1/V51)</f>
        <v>5.882352941176471</v>
      </c>
      <c r="AE43" s="31">
        <f t="shared" ref="AE43" si="197">PRODUCT(W43*100*1/W51)</f>
        <v>0</v>
      </c>
      <c r="AF43" s="31">
        <f t="shared" ref="AF43" si="198">PRODUCT(X43*100*1/X51)</f>
        <v>26.470588235294116</v>
      </c>
      <c r="AG43" s="31">
        <f t="shared" ref="AG43" si="199">PRODUCT(Y43*100*1/Y51)</f>
        <v>32.352941176470587</v>
      </c>
      <c r="AH43" s="33">
        <f t="shared" ref="AH43" si="200">PRODUCT(Z43*100*1/Z51)</f>
        <v>0</v>
      </c>
      <c r="AJ43" s="1">
        <v>1</v>
      </c>
      <c r="AK43" s="2">
        <f t="shared" ref="AK43" si="201">AC37+AC38+AC39+AC40+AC41+AC42+AC43</f>
        <v>97.05882352941174</v>
      </c>
      <c r="AL43" s="31">
        <f t="shared" ref="AL43" si="202">AD37+AD38+AD39+AD40+AD41+AD42+AD43</f>
        <v>97.05882352941174</v>
      </c>
      <c r="AM43" s="31">
        <f t="shared" ref="AM43" si="203">AE37+AE38+AE39+AE40+AE41+AE42+AE43</f>
        <v>100</v>
      </c>
      <c r="AN43" s="31">
        <f t="shared" ref="AN43" si="204">AF37+AF38+AF39+AF40+AF41+AF42+AF43</f>
        <v>82.35294117647058</v>
      </c>
      <c r="AO43" s="31">
        <f t="shared" ref="AO43" si="205">AG37+AG38+AG39+AG40+AG41+AG42+AG43</f>
        <v>70.588235294117652</v>
      </c>
      <c r="AP43" s="33">
        <f t="shared" ref="AP43" si="206">AH37+AH38+AH39+AH40+AH41+AH42+AH43</f>
        <v>94.117647058823536</v>
      </c>
      <c r="AR43" s="10"/>
      <c r="AS43" s="10"/>
      <c r="AT43" s="10"/>
      <c r="AU43" s="10"/>
      <c r="AV43" s="10"/>
      <c r="AW43" s="10"/>
      <c r="AX43" s="10"/>
      <c r="AY43" s="10"/>
      <c r="AZ43" s="10"/>
      <c r="BA43" s="10"/>
      <c r="BB43" s="10"/>
      <c r="BC43" s="10"/>
      <c r="BD43" s="10"/>
      <c r="BE43" s="10"/>
      <c r="BF43" s="10"/>
      <c r="BG43" s="10"/>
      <c r="BH43" s="10"/>
      <c r="BI43" s="10"/>
      <c r="BJ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T44" s="1">
        <v>2</v>
      </c>
      <c r="U44" s="2">
        <f>J37</f>
        <v>1</v>
      </c>
      <c r="V44" s="2">
        <f>J38</f>
        <v>0</v>
      </c>
      <c r="W44" s="2">
        <f>J39</f>
        <v>0</v>
      </c>
      <c r="X44" s="2">
        <f>J40</f>
        <v>2</v>
      </c>
      <c r="Y44" s="2">
        <f>J41</f>
        <v>7</v>
      </c>
      <c r="Z44" s="3">
        <f>J42</f>
        <v>1</v>
      </c>
      <c r="AA44" s="5"/>
      <c r="AB44" s="1">
        <v>2</v>
      </c>
      <c r="AC44" s="2">
        <f t="shared" ref="AC44" si="207">PRODUCT(U44*100*1/U51)</f>
        <v>2.9411764705882355</v>
      </c>
      <c r="AD44" s="31">
        <f t="shared" ref="AD44" si="208">PRODUCT(V44*100*1/V51)</f>
        <v>0</v>
      </c>
      <c r="AE44" s="31">
        <f t="shared" ref="AE44" si="209">PRODUCT(W44*100*1/W51)</f>
        <v>0</v>
      </c>
      <c r="AF44" s="31">
        <f t="shared" ref="AF44" si="210">PRODUCT(X44*100*1/X51)</f>
        <v>5.882352941176471</v>
      </c>
      <c r="AG44" s="31">
        <f t="shared" ref="AG44" si="211">PRODUCT(Y44*100*1/Y51)</f>
        <v>20.588235294117649</v>
      </c>
      <c r="AH44" s="33">
        <f t="shared" ref="AH44" si="212">PRODUCT(Z44*100*1/Z51)</f>
        <v>2.9411764705882355</v>
      </c>
      <c r="AJ44" s="1">
        <v>2</v>
      </c>
      <c r="AK44" s="2">
        <f t="shared" ref="AK44" si="213">AC37+AC38+AC39+AC40+AC41+AC42+AC43+AC44</f>
        <v>99.999999999999972</v>
      </c>
      <c r="AL44" s="31">
        <f t="shared" ref="AL44" si="214">AD37+AD38+AD39+AD40+AD41+AD42+AD43+AD44</f>
        <v>97.05882352941174</v>
      </c>
      <c r="AM44" s="31">
        <f t="shared" ref="AM44" si="215">AE37+AE38+AE39+AE40+AE41+AE42+AE43+AE44</f>
        <v>100</v>
      </c>
      <c r="AN44" s="31">
        <f t="shared" ref="AN44" si="216">AF37+AF38+AF39+AF40+AF41+AF42+AF43+AF44</f>
        <v>88.235294117647044</v>
      </c>
      <c r="AO44" s="31">
        <f t="shared" ref="AO44" si="217">AG37+AG38+AG39+AG40+AG41+AG42+AG43+AG44</f>
        <v>91.176470588235304</v>
      </c>
      <c r="AP44" s="33">
        <f t="shared" ref="AP44" si="218">AH37+AH38+AH39+AH40+AH41+AH42+AH43+AH44</f>
        <v>97.058823529411768</v>
      </c>
      <c r="AR44" s="10"/>
      <c r="AS44" s="10"/>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4</v>
      </c>
      <c r="U45" s="2">
        <f>K37</f>
        <v>0</v>
      </c>
      <c r="V45" s="2">
        <f>K38</f>
        <v>0</v>
      </c>
      <c r="W45" s="4">
        <f>K39</f>
        <v>0</v>
      </c>
      <c r="X45" s="2">
        <f>K40</f>
        <v>3</v>
      </c>
      <c r="Y45" s="2">
        <f>K41</f>
        <v>1</v>
      </c>
      <c r="Z45" s="3">
        <f>K42</f>
        <v>1</v>
      </c>
      <c r="AA45" s="5"/>
      <c r="AB45" s="1">
        <v>4</v>
      </c>
      <c r="AC45" s="2">
        <f t="shared" ref="AC45" si="219">PRODUCT(U45*100*1/U51)</f>
        <v>0</v>
      </c>
      <c r="AD45" s="31">
        <f t="shared" ref="AD45" si="220">PRODUCT(V45*100*1/V51)</f>
        <v>0</v>
      </c>
      <c r="AE45" s="32">
        <f t="shared" ref="AE45" si="221">PRODUCT(W45*100*1/W51)</f>
        <v>0</v>
      </c>
      <c r="AF45" s="31">
        <f t="shared" ref="AF45" si="222">PRODUCT(X45*100*1/X51)</f>
        <v>8.8235294117647065</v>
      </c>
      <c r="AG45" s="31">
        <f t="shared" ref="AG45" si="223">PRODUCT(Y45*100*1/Y51)</f>
        <v>2.9411764705882355</v>
      </c>
      <c r="AH45" s="33">
        <f t="shared" ref="AH45" si="224">PRODUCT(Z45*100*1/Z51)</f>
        <v>2.9411764705882355</v>
      </c>
      <c r="AJ45" s="1">
        <v>4</v>
      </c>
      <c r="AK45" s="2">
        <f t="shared" ref="AK45" si="225">AC37+AC38+AC39+AC40+AC41+AC42+AC43+AC44+AC45</f>
        <v>99.999999999999972</v>
      </c>
      <c r="AL45" s="31">
        <f t="shared" ref="AL45" si="226">AD37+AD38+AD39+AD40+AD41+AD42+AD43+AD44+AD45</f>
        <v>97.05882352941174</v>
      </c>
      <c r="AM45" s="32">
        <f t="shared" ref="AM45" si="227">AE37+AE38+AE39+AE40+AE41+AE42+AE43+AE44+AE45</f>
        <v>100</v>
      </c>
      <c r="AN45" s="31">
        <f t="shared" ref="AN45" si="228">AF37+AF38+AF39+AF40+AF41+AF42+AF43+AF44+AF45</f>
        <v>97.058823529411754</v>
      </c>
      <c r="AO45" s="31">
        <f t="shared" ref="AO45" si="229">AG37+AG38+AG39+AG40+AG41+AG42+AG43+AG44+AG45</f>
        <v>94.117647058823536</v>
      </c>
      <c r="AP45" s="33">
        <f t="shared" ref="AP45" si="230">AH37+AH38+AH39+AH40+AH41+AH42+AH43+AH44+AH45</f>
        <v>100</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8</v>
      </c>
      <c r="U46" s="4">
        <f>L37</f>
        <v>0</v>
      </c>
      <c r="V46" s="2">
        <f>L38</f>
        <v>1</v>
      </c>
      <c r="W46" s="3">
        <f>L39</f>
        <v>0</v>
      </c>
      <c r="X46" s="3">
        <f>L40</f>
        <v>1</v>
      </c>
      <c r="Y46" s="3">
        <f>L41</f>
        <v>1</v>
      </c>
      <c r="Z46" s="3">
        <f>L42</f>
        <v>0</v>
      </c>
      <c r="AA46" s="7"/>
      <c r="AB46" s="1">
        <v>8</v>
      </c>
      <c r="AC46" s="4">
        <f t="shared" ref="AC46" si="231">PRODUCT(U46*100*1/U51)</f>
        <v>0</v>
      </c>
      <c r="AD46" s="31">
        <f t="shared" ref="AD46" si="232">PRODUCT(V46*100*1/V51)</f>
        <v>2.9411764705882355</v>
      </c>
      <c r="AE46" s="33">
        <f t="shared" ref="AE46" si="233">PRODUCT(W46*100*1/W51)</f>
        <v>0</v>
      </c>
      <c r="AF46" s="33">
        <f t="shared" ref="AF46" si="234">PRODUCT(X46*100*1/X51)</f>
        <v>2.9411764705882355</v>
      </c>
      <c r="AG46" s="33">
        <f t="shared" ref="AG46" si="235">PRODUCT(Y46*100*1/Y51)</f>
        <v>2.9411764705882355</v>
      </c>
      <c r="AH46" s="33">
        <f t="shared" ref="AH46" si="236">PRODUCT(Z46*100*1/Z51)</f>
        <v>0</v>
      </c>
      <c r="AJ46" s="1">
        <v>8</v>
      </c>
      <c r="AK46" s="4">
        <f t="shared" ref="AK46" si="237">AC37+AC38+AC39+AC40+AC41+AC42+AC43+AC44+AC45+AC46</f>
        <v>99.999999999999972</v>
      </c>
      <c r="AL46" s="31">
        <f t="shared" ref="AL46" si="238">AD37+AD38+AD39+AD40+AD41+AD42+AD43+AD44+AD45+AD46</f>
        <v>99.999999999999972</v>
      </c>
      <c r="AM46" s="33">
        <f t="shared" ref="AM46" si="239">AE37+AE38+AE39+AE40+AE41+AE42+AE43+AE44+AE45+AE46</f>
        <v>100</v>
      </c>
      <c r="AN46" s="33">
        <f t="shared" ref="AN46" si="240">AF37+AF38+AF39+AF40+AF41+AF42+AF43+AF44+AF45+AF46</f>
        <v>99.999999999999986</v>
      </c>
      <c r="AO46" s="33">
        <f t="shared" ref="AO46" si="241">AG37+AG38+AG39+AG40+AG41+AG42+AG43+AG44+AG45+AG46</f>
        <v>97.058823529411768</v>
      </c>
      <c r="AP46" s="33">
        <f t="shared" ref="AP46" si="242">AH37+AH38+AH39+AH40+AH41+AH42+AH43+AH44+AH45+AH46</f>
        <v>100</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16</v>
      </c>
      <c r="U47" s="3">
        <f>M37</f>
        <v>0</v>
      </c>
      <c r="V47" s="4">
        <f>M38</f>
        <v>0</v>
      </c>
      <c r="W47" s="3">
        <f>M39</f>
        <v>0</v>
      </c>
      <c r="X47" s="3">
        <f>M40</f>
        <v>0</v>
      </c>
      <c r="Y47" s="3">
        <f>M41</f>
        <v>1</v>
      </c>
      <c r="Z47" s="3">
        <f>M42</f>
        <v>0</v>
      </c>
      <c r="AA47" s="7"/>
      <c r="AB47" s="1">
        <v>16</v>
      </c>
      <c r="AC47" s="3">
        <f t="shared" ref="AC47" si="243">PRODUCT(U47*100*1/U51)</f>
        <v>0</v>
      </c>
      <c r="AD47" s="32">
        <f t="shared" ref="AD47" si="244">PRODUCT(V47*100*1/V51)</f>
        <v>0</v>
      </c>
      <c r="AE47" s="33">
        <f t="shared" ref="AE47" si="245">PRODUCT(W47*100*1/W51)</f>
        <v>0</v>
      </c>
      <c r="AF47" s="33">
        <f t="shared" ref="AF47" si="246">PRODUCT(X47*100*1/X51)</f>
        <v>0</v>
      </c>
      <c r="AG47" s="33">
        <f t="shared" ref="AG47" si="247">PRODUCT(Y47*100*1/Y51)</f>
        <v>2.9411764705882355</v>
      </c>
      <c r="AH47" s="33">
        <f t="shared" ref="AH47" si="248">PRODUCT(Z47*100*1/Z51)</f>
        <v>0</v>
      </c>
      <c r="AJ47" s="1">
        <v>16</v>
      </c>
      <c r="AK47" s="3">
        <f t="shared" ref="AK47" si="249">AC37+AC38+AC39+AC40+AC41+AC42+AC43+AC44+AC45+AC46+AC47</f>
        <v>99.999999999999972</v>
      </c>
      <c r="AL47" s="32">
        <f t="shared" ref="AL47" si="250">AD37+AD38+AD39+AD40+AD41+AD42+AD43+AD44+AD45+AD46+AD47</f>
        <v>99.999999999999972</v>
      </c>
      <c r="AM47" s="33">
        <f t="shared" ref="AM47" si="251">AE37+AE38+AE39+AE40+AE41+AE42+AE43+AE44+AE45+AE46+AE47</f>
        <v>100</v>
      </c>
      <c r="AN47" s="33">
        <f t="shared" ref="AN47" si="252">AF37+AF38+AF39+AF40+AF41+AF42+AF43+AF44+AF45+AF46+AF47</f>
        <v>99.999999999999986</v>
      </c>
      <c r="AO47" s="33">
        <f t="shared" ref="AO47" si="253">AG37+AG38+AG39+AG40+AG41+AG42+AG43+AG44+AG45+AG46+AG47</f>
        <v>100</v>
      </c>
      <c r="AP47" s="33">
        <f t="shared" ref="AP47" si="254">AH37+AH38+AH39+AH40+AH41+AH42+AH43+AH44+AH45+AH46+AH47</f>
        <v>100</v>
      </c>
      <c r="AR47" s="10"/>
      <c r="AS47" s="10"/>
      <c r="AT47" s="10"/>
      <c r="AU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32</v>
      </c>
      <c r="U48" s="3">
        <f>N37</f>
        <v>0</v>
      </c>
      <c r="V48" s="3">
        <f>N38</f>
        <v>0</v>
      </c>
      <c r="W48" s="3">
        <f>N39</f>
        <v>0</v>
      </c>
      <c r="X48" s="3">
        <f>N40</f>
        <v>0</v>
      </c>
      <c r="Y48" s="3">
        <f>N41</f>
        <v>0</v>
      </c>
      <c r="Z48" s="3">
        <f>N42</f>
        <v>0</v>
      </c>
      <c r="AA48" s="7"/>
      <c r="AB48" s="1">
        <v>32</v>
      </c>
      <c r="AC48" s="3">
        <f t="shared" ref="AC48" si="255">PRODUCT(U48*100*1/U51)</f>
        <v>0</v>
      </c>
      <c r="AD48" s="33">
        <f t="shared" ref="AD48" si="256">PRODUCT(V48*100*1/V51)</f>
        <v>0</v>
      </c>
      <c r="AE48" s="33">
        <f t="shared" ref="AE48" si="257">PRODUCT(W48*100*1/W51)</f>
        <v>0</v>
      </c>
      <c r="AF48" s="33">
        <f t="shared" ref="AF48" si="258">PRODUCT(X48*100*1/X51)</f>
        <v>0</v>
      </c>
      <c r="AG48" s="33">
        <f t="shared" ref="AG48" si="259">PRODUCT(Y48*100*1/Y51)</f>
        <v>0</v>
      </c>
      <c r="AH48" s="33">
        <f t="shared" ref="AH48" si="260">PRODUCT(Z48*100*1/Z51)</f>
        <v>0</v>
      </c>
      <c r="AJ48" s="1">
        <v>32</v>
      </c>
      <c r="AK48" s="3">
        <f t="shared" ref="AK48" si="261">AC37+AC38+AC39+AC40+AC41+AC42+AC43+AC44+AC45+AC46+AC47+AC48</f>
        <v>99.999999999999972</v>
      </c>
      <c r="AL48" s="33">
        <f t="shared" ref="AL48" si="262">AD37+AD38+AD39+AD40+AD41+AD42+AD43+AD44+AD45+AD46+AD47+AD48</f>
        <v>99.999999999999972</v>
      </c>
      <c r="AM48" s="33">
        <f t="shared" ref="AM48" si="263">AE37+AE38+AE39+AE40+AE41+AE42+AE43+AE44+AE45+AE46+AE47+AE48</f>
        <v>100</v>
      </c>
      <c r="AN48" s="33">
        <f t="shared" ref="AN48" si="264">AF37+AF38+AF39+AF40+AF41+AF42+AF43+AF44+AF45+AF46+AF47+AF48</f>
        <v>99.999999999999986</v>
      </c>
      <c r="AO48" s="33">
        <f t="shared" ref="AO48" si="265">AG37+AG38+AG39+AG40+AG41+AG42+AG43+AG44+AG45+AG46+AG47+AG48</f>
        <v>100</v>
      </c>
      <c r="AP48" s="33">
        <f t="shared" ref="AP48" si="266">AH37+AH38+AH39+AH40+AH41+AH42+AH43+AH44+AH45+AH46+AH47+AH48</f>
        <v>100</v>
      </c>
      <c r="AR48" s="10"/>
      <c r="AS48" s="10"/>
      <c r="AT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64</v>
      </c>
      <c r="U49" s="3">
        <f>O37</f>
        <v>0</v>
      </c>
      <c r="V49" s="3">
        <f>O38</f>
        <v>0</v>
      </c>
      <c r="W49" s="3">
        <f>O39</f>
        <v>0</v>
      </c>
      <c r="X49" s="3">
        <f>O40</f>
        <v>0</v>
      </c>
      <c r="Y49" s="3">
        <f>O41</f>
        <v>0</v>
      </c>
      <c r="Z49" s="3">
        <f>O42</f>
        <v>0</v>
      </c>
      <c r="AA49" s="7"/>
      <c r="AB49" s="1">
        <v>64</v>
      </c>
      <c r="AC49" s="3">
        <f t="shared" ref="AC49" si="267">PRODUCT(U49*100*1/U51)</f>
        <v>0</v>
      </c>
      <c r="AD49" s="33">
        <f t="shared" ref="AD49" si="268">PRODUCT(V49*100*1/V51)</f>
        <v>0</v>
      </c>
      <c r="AE49" s="33">
        <f t="shared" ref="AE49" si="269">PRODUCT(W49*100*1/W51)</f>
        <v>0</v>
      </c>
      <c r="AF49" s="33">
        <f t="shared" ref="AF49" si="270">PRODUCT(X49*100*1/X51)</f>
        <v>0</v>
      </c>
      <c r="AG49" s="33">
        <f t="shared" ref="AG49" si="271">PRODUCT(Y49*100*1/Y51)</f>
        <v>0</v>
      </c>
      <c r="AH49" s="33">
        <f t="shared" ref="AH49" si="272">PRODUCT(Z49*100*1/Z51)</f>
        <v>0</v>
      </c>
      <c r="AJ49" s="1">
        <v>64</v>
      </c>
      <c r="AK49" s="3">
        <f t="shared" ref="AK49" si="273">AC37+AC38+AC39+AC40+AC41+AC42+AC43+AC44+AC45+AC46+AC47+AC48+AC49</f>
        <v>99.999999999999972</v>
      </c>
      <c r="AL49" s="33">
        <f t="shared" ref="AL49" si="274">AD37+AD38+AD39+AD40+AD41+AD42+AD43+AD44+AD45+AD46+AD47+AD48+AD49</f>
        <v>99.999999999999972</v>
      </c>
      <c r="AM49" s="33">
        <f t="shared" ref="AM49" si="275">AE37+AE38+AE39+AE40+AE41+AE42+AE43+AE44+AE45+AE46+AE47+AE48+AE49</f>
        <v>100</v>
      </c>
      <c r="AN49" s="33">
        <f t="shared" ref="AN49" si="276">AF37+AF38+AF39+AF40+AF41+AF42+AF43+AF44+AF45+AF46+AF47+AF48+AF49</f>
        <v>99.999999999999986</v>
      </c>
      <c r="AO49" s="33">
        <f t="shared" ref="AO49" si="277">AG37+AG38+AG39+AG40+AG41+AG42+AG43+AG44+AG45+AG46+AG47+AG48+AG49</f>
        <v>100</v>
      </c>
      <c r="AP49" s="33">
        <f t="shared" ref="AP49" si="278">AH37+AH38+AH39+AH40+AH41+AH42+AH43+AH44+AH45+AH46+AH47+AH48+AH49</f>
        <v>100</v>
      </c>
      <c r="AR49" s="10"/>
      <c r="AS49" s="10"/>
      <c r="AT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v>128</v>
      </c>
      <c r="U50" s="3">
        <f>P37</f>
        <v>0</v>
      </c>
      <c r="V50" s="3">
        <f>P38</f>
        <v>0</v>
      </c>
      <c r="W50" s="3">
        <f>P39</f>
        <v>0</v>
      </c>
      <c r="X50" s="3">
        <f>P40</f>
        <v>0</v>
      </c>
      <c r="Y50" s="3">
        <f>P41</f>
        <v>0</v>
      </c>
      <c r="Z50" s="3">
        <f>P42</f>
        <v>0</v>
      </c>
      <c r="AA50" s="7"/>
      <c r="AB50" s="1">
        <v>128</v>
      </c>
      <c r="AC50" s="3">
        <f t="shared" ref="AC50" si="279">PRODUCT(U50*100*1/U51)</f>
        <v>0</v>
      </c>
      <c r="AD50" s="33">
        <f t="shared" ref="AD50" si="280">PRODUCT(V50*100*1/V51)</f>
        <v>0</v>
      </c>
      <c r="AE50" s="33">
        <f t="shared" ref="AE50" si="281">PRODUCT(W50*100*1/W51)</f>
        <v>0</v>
      </c>
      <c r="AF50" s="33">
        <f t="shared" ref="AF50" si="282">PRODUCT(X50*100*1/X51)</f>
        <v>0</v>
      </c>
      <c r="AG50" s="33">
        <f t="shared" ref="AG50" si="283">PRODUCT(Y50*100*1/Y51)</f>
        <v>0</v>
      </c>
      <c r="AH50" s="33">
        <f t="shared" ref="AH50" si="284">PRODUCT(Z50*100*1/Z51)</f>
        <v>0</v>
      </c>
      <c r="AJ50" s="1">
        <v>128</v>
      </c>
      <c r="AK50" s="3">
        <f t="shared" ref="AK50" si="285">AC37+AC38+AC39+AC40+AC41+AC42+AC43+AC44+AC45+AC46+AC47+AC48+AC49+AC50</f>
        <v>99.999999999999972</v>
      </c>
      <c r="AL50" s="33">
        <f t="shared" ref="AL50" si="286">AD37+AD38+AD39+AD40+AD41+AD42+AD43+AD44+AD45+AD46+AD47+AD48+AD49+AD50</f>
        <v>99.999999999999972</v>
      </c>
      <c r="AM50" s="33">
        <f t="shared" ref="AM50" si="287">AE37+AE38+AE39+AE40+AE41+AE42+AE43+AE44+AE45+AE46+AE47+AE48+AE49+AE50</f>
        <v>100</v>
      </c>
      <c r="AN50" s="33">
        <f t="shared" ref="AN50" si="288">AF37+AF38+AF39+AF40+AF41+AF42+AF43+AF44+AF45+AF46+AF47+AF48+AF49+AF50</f>
        <v>99.999999999999986</v>
      </c>
      <c r="AO50" s="33">
        <f t="shared" ref="AO50" si="289">AG37+AG38+AG39+AG40+AG41+AG42+AG43+AG44+AG45+AG46+AG47+AG48+AG49+AG50</f>
        <v>100</v>
      </c>
      <c r="AP50" s="33">
        <f t="shared" ref="AP50" si="290">AH37+AH38+AH39+AH40+AH41+AH42+AH43+AH44+AH45+AH46+AH47+AH48+AH49+AH50</f>
        <v>100</v>
      </c>
      <c r="AR50" s="10"/>
      <c r="AS50" s="10"/>
      <c r="AT50" s="10"/>
      <c r="AV50" s="10"/>
      <c r="AW50" s="10"/>
      <c r="AX50" s="10"/>
      <c r="AY50" s="10"/>
      <c r="AZ50" s="10"/>
      <c r="BA50" s="10"/>
      <c r="BB50" s="10"/>
      <c r="BC50" s="10"/>
      <c r="BD50" s="10"/>
      <c r="BE50" s="10"/>
      <c r="BF50" s="10"/>
      <c r="BG50" s="10"/>
      <c r="BH50" s="10"/>
      <c r="BI50" s="10"/>
      <c r="BJ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row>
    <row r="51" spans="20:194" s="1" customFormat="1" x14ac:dyDescent="0.25">
      <c r="T51" s="1" t="s">
        <v>1</v>
      </c>
      <c r="U51" s="1">
        <f>Q37</f>
        <v>34</v>
      </c>
      <c r="V51" s="1">
        <f>Q38</f>
        <v>34</v>
      </c>
      <c r="W51" s="1">
        <f>Q39</f>
        <v>34</v>
      </c>
      <c r="X51" s="1">
        <f>Q40</f>
        <v>34</v>
      </c>
      <c r="Y51" s="1">
        <f>Q41</f>
        <v>34</v>
      </c>
      <c r="Z51" s="1">
        <f>Q42</f>
        <v>34</v>
      </c>
      <c r="AA51" s="7"/>
      <c r="AB51" s="1" t="s">
        <v>1</v>
      </c>
      <c r="AC51" s="1">
        <f t="shared" ref="AC51:AH51" si="291">SUM(AC37:AC50)</f>
        <v>99.999999999999972</v>
      </c>
      <c r="AD51" s="1">
        <f t="shared" si="291"/>
        <v>99.999999999999972</v>
      </c>
      <c r="AE51" s="1">
        <f t="shared" si="291"/>
        <v>100</v>
      </c>
      <c r="AF51" s="1">
        <f t="shared" si="291"/>
        <v>99.999999999999986</v>
      </c>
      <c r="AG51" s="1">
        <f t="shared" si="291"/>
        <v>100</v>
      </c>
      <c r="AH51" s="1">
        <f t="shared" si="291"/>
        <v>100</v>
      </c>
      <c r="AK51" s="10"/>
      <c r="AL51" s="10"/>
      <c r="AM51" s="10"/>
      <c r="AO51" s="10"/>
      <c r="AP51" s="10"/>
      <c r="AQ51" s="10"/>
      <c r="AR51" s="10"/>
      <c r="AS51" s="10"/>
      <c r="AT51" s="10"/>
      <c r="AU51" s="10"/>
      <c r="AV51" s="10"/>
      <c r="AW51" s="10"/>
      <c r="AX51" s="10"/>
      <c r="AY51" s="10"/>
      <c r="AZ51" s="10"/>
      <c r="BA51" s="10"/>
      <c r="BB51" s="10"/>
      <c r="BC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0:194" s="1" customFormat="1" x14ac:dyDescent="0.25">
      <c r="AA52" s="7"/>
      <c r="AK52" s="10"/>
      <c r="AL52" s="10"/>
      <c r="AM52" s="10"/>
      <c r="AO52" s="10"/>
      <c r="AP52" s="10"/>
      <c r="AQ52" s="10"/>
      <c r="AR52" s="10"/>
      <c r="AS52" s="10"/>
      <c r="AT52" s="10"/>
      <c r="AU52" s="10"/>
      <c r="AV52" s="10"/>
      <c r="AW52" s="10"/>
      <c r="AX52" s="10"/>
      <c r="AY52" s="10"/>
      <c r="AZ52" s="10"/>
      <c r="BA52" s="10"/>
      <c r="BB52" s="10"/>
      <c r="BC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row>
    <row r="53" spans="20:194" s="1" customFormat="1" x14ac:dyDescent="0.25">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row>
    <row r="54" spans="20:194" s="1" customFormat="1" x14ac:dyDescent="0.25">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row>
    <row r="60" spans="20:194" s="1" customFormat="1" x14ac:dyDescent="0.25">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row>
    <row r="61" spans="20:194" s="1" customFormat="1" x14ac:dyDescent="0.25">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row r="67" spans="1:194" s="1" customFormat="1" x14ac:dyDescent="0.25">
      <c r="A67" s="54" t="s">
        <v>182</v>
      </c>
      <c r="U67" s="1" t="str">
        <f>A67</f>
        <v xml:space="preserve">Cutibacterium acnes  </v>
      </c>
      <c r="AC67" s="1" t="str">
        <f>A67</f>
        <v xml:space="preserve">Cutibacterium acnes  </v>
      </c>
      <c r="AK67" s="1" t="str">
        <f>A67</f>
        <v xml:space="preserve">Cutibacterium acnes  </v>
      </c>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row>
    <row r="68" spans="1:194" s="1" customFormat="1" ht="18.75" x14ac:dyDescent="0.3">
      <c r="B68" s="1" t="s">
        <v>0</v>
      </c>
      <c r="C68" s="1">
        <v>1.5625E-2</v>
      </c>
      <c r="D68" s="1">
        <v>3.125E-2</v>
      </c>
      <c r="E68" s="1">
        <v>6.25E-2</v>
      </c>
      <c r="F68" s="1">
        <v>0.125</v>
      </c>
      <c r="G68" s="1">
        <v>0.25</v>
      </c>
      <c r="H68" s="1">
        <v>0.5</v>
      </c>
      <c r="I68" s="1">
        <v>1</v>
      </c>
      <c r="J68" s="1">
        <v>2</v>
      </c>
      <c r="K68" s="1">
        <v>4</v>
      </c>
      <c r="L68" s="1">
        <v>8</v>
      </c>
      <c r="M68" s="1">
        <v>16</v>
      </c>
      <c r="N68" s="1">
        <v>32</v>
      </c>
      <c r="O68" s="1">
        <v>64</v>
      </c>
      <c r="P68" s="1">
        <v>128</v>
      </c>
      <c r="Q68" s="1" t="s">
        <v>1</v>
      </c>
      <c r="T68" s="1" t="s">
        <v>0</v>
      </c>
      <c r="U68" s="1" t="str">
        <f>B69</f>
        <v>Ampicillin/ Sulbactam</v>
      </c>
      <c r="V68" s="1" t="str">
        <f>B70</f>
        <v>Piperacillin/ Tazobactam</v>
      </c>
      <c r="W68" s="1" t="str">
        <f>B71</f>
        <v>Imipenem</v>
      </c>
      <c r="X68" s="1" t="str">
        <f>B72</f>
        <v>Clindamycin</v>
      </c>
      <c r="Y68" s="1" t="str">
        <f>B73</f>
        <v>Metronidazol</v>
      </c>
      <c r="Z68" s="1" t="str">
        <f>B74</f>
        <v>Benzylpenicillin</v>
      </c>
      <c r="AC68" s="1" t="str">
        <f t="shared" ref="AC68" si="292">U68</f>
        <v>Ampicillin/ Sulbactam</v>
      </c>
      <c r="AD68" s="1" t="str">
        <f t="shared" ref="AD68" si="293">V68</f>
        <v>Piperacillin/ Tazobactam</v>
      </c>
      <c r="AE68" s="1" t="str">
        <f t="shared" ref="AE68" si="294">W68</f>
        <v>Imipenem</v>
      </c>
      <c r="AF68" s="1" t="str">
        <f t="shared" ref="AF68" si="295">X68</f>
        <v>Clindamycin</v>
      </c>
      <c r="AG68" s="1" t="str">
        <f t="shared" ref="AG68" si="296">Y68</f>
        <v>Metronidazol</v>
      </c>
      <c r="AH68" s="1" t="str">
        <f t="shared" ref="AH68" si="297">Z68</f>
        <v>Benzylpenicillin</v>
      </c>
      <c r="AK68" s="1" t="str">
        <f t="shared" ref="AK68" si="298">U68</f>
        <v>Ampicillin/ Sulbactam</v>
      </c>
      <c r="AL68" s="1" t="str">
        <f t="shared" ref="AL68" si="299">V68</f>
        <v>Piperacillin/ Tazobactam</v>
      </c>
      <c r="AM68" s="1" t="str">
        <f t="shared" ref="AM68" si="300">W68</f>
        <v>Imipenem</v>
      </c>
      <c r="AN68" s="1" t="str">
        <f t="shared" ref="AN68" si="301">X68</f>
        <v>Clindamycin</v>
      </c>
      <c r="AO68" s="1" t="str">
        <f t="shared" ref="AO68" si="302">Y68</f>
        <v>Metronidazol</v>
      </c>
      <c r="AP68" s="1" t="str">
        <f t="shared" ref="AP68" si="303">Z68</f>
        <v>Benzylpenicillin</v>
      </c>
      <c r="AR68" s="23"/>
      <c r="AS68" s="9" t="s">
        <v>73</v>
      </c>
      <c r="AT68" s="24" t="s">
        <v>53</v>
      </c>
      <c r="AU68" s="24" t="s">
        <v>55</v>
      </c>
      <c r="AV68" s="24" t="s">
        <v>59</v>
      </c>
      <c r="AW68" s="24" t="s">
        <v>79</v>
      </c>
      <c r="AX68" s="24" t="s">
        <v>83</v>
      </c>
      <c r="AY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row>
    <row r="69" spans="1:194" s="1" customFormat="1" ht="18.75" x14ac:dyDescent="0.25">
      <c r="B69" s="1" t="s">
        <v>3</v>
      </c>
      <c r="C69" s="2">
        <v>0</v>
      </c>
      <c r="D69" s="2">
        <v>28</v>
      </c>
      <c r="E69" s="2">
        <v>9</v>
      </c>
      <c r="F69" s="2">
        <v>8</v>
      </c>
      <c r="G69" s="2">
        <v>3</v>
      </c>
      <c r="H69" s="2">
        <v>1</v>
      </c>
      <c r="I69" s="2">
        <v>0</v>
      </c>
      <c r="J69" s="2">
        <v>0</v>
      </c>
      <c r="K69" s="2">
        <v>0</v>
      </c>
      <c r="L69" s="4">
        <v>0</v>
      </c>
      <c r="M69" s="3">
        <v>0</v>
      </c>
      <c r="N69" s="3">
        <v>0</v>
      </c>
      <c r="O69" s="3">
        <v>0</v>
      </c>
      <c r="P69" s="3">
        <v>0</v>
      </c>
      <c r="Q69" s="54">
        <v>49</v>
      </c>
      <c r="T69" s="1">
        <v>1.5625E-2</v>
      </c>
      <c r="U69" s="2">
        <f>C69</f>
        <v>0</v>
      </c>
      <c r="V69" s="2">
        <f>C70</f>
        <v>0</v>
      </c>
      <c r="W69" s="2">
        <f>C71</f>
        <v>0</v>
      </c>
      <c r="X69" s="2">
        <f>C72</f>
        <v>0</v>
      </c>
      <c r="Y69" s="2">
        <f>C73</f>
        <v>0</v>
      </c>
      <c r="Z69" s="2">
        <f>C74</f>
        <v>1</v>
      </c>
      <c r="AA69" s="5"/>
      <c r="AB69" s="1">
        <v>1.5625E-2</v>
      </c>
      <c r="AC69" s="2">
        <f t="shared" ref="AC69" si="304">PRODUCT(U69*100*1/U83)</f>
        <v>0</v>
      </c>
      <c r="AD69" s="31">
        <f t="shared" ref="AD69" si="305">PRODUCT(V69*100*1/V83)</f>
        <v>0</v>
      </c>
      <c r="AE69" s="31">
        <f t="shared" ref="AE69" si="306">PRODUCT(W69*100*1/W83)</f>
        <v>0</v>
      </c>
      <c r="AF69" s="31">
        <f t="shared" ref="AF69" si="307">PRODUCT(X69*100*1/X83)</f>
        <v>0</v>
      </c>
      <c r="AG69" s="31">
        <f t="shared" ref="AG69" si="308">PRODUCT(Y69*100*1/Y83)</f>
        <v>0</v>
      </c>
      <c r="AH69" s="31">
        <f t="shared" ref="AH69" si="309">PRODUCT(Z69*100*1/Z83)</f>
        <v>2</v>
      </c>
      <c r="AJ69" s="1">
        <v>1.5625E-2</v>
      </c>
      <c r="AK69" s="2">
        <f t="shared" ref="AK69" si="310">AC69</f>
        <v>0</v>
      </c>
      <c r="AL69" s="31">
        <f t="shared" ref="AL69" si="311">AD69</f>
        <v>0</v>
      </c>
      <c r="AM69" s="31">
        <f t="shared" ref="AM69" si="312">AE69</f>
        <v>0</v>
      </c>
      <c r="AN69" s="31">
        <f t="shared" ref="AN69" si="313">AF69</f>
        <v>0</v>
      </c>
      <c r="AO69" s="31">
        <f t="shared" ref="AO69" si="314">AG69</f>
        <v>0</v>
      </c>
      <c r="AP69" s="31">
        <f t="shared" ref="AP69" si="315">AH69</f>
        <v>2</v>
      </c>
      <c r="AR69" s="25" t="s">
        <v>49</v>
      </c>
      <c r="AS69" s="26">
        <f>Z83</f>
        <v>50</v>
      </c>
      <c r="AT69" s="26">
        <f>U83</f>
        <v>49</v>
      </c>
      <c r="AU69" s="26">
        <f>V83</f>
        <v>49</v>
      </c>
      <c r="AV69" s="26">
        <f>W83</f>
        <v>48</v>
      </c>
      <c r="AW69" s="26">
        <f>X83</f>
        <v>50</v>
      </c>
      <c r="AX69" s="26">
        <f>Y83</f>
        <v>47</v>
      </c>
      <c r="AY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row>
    <row r="70" spans="1:194" s="1" customFormat="1" ht="18.75" x14ac:dyDescent="0.25">
      <c r="B70" s="1" t="s">
        <v>5</v>
      </c>
      <c r="C70" s="2">
        <v>0</v>
      </c>
      <c r="D70" s="2">
        <v>17</v>
      </c>
      <c r="E70" s="2">
        <v>5</v>
      </c>
      <c r="F70" s="2">
        <v>6</v>
      </c>
      <c r="G70" s="2">
        <v>7</v>
      </c>
      <c r="H70" s="2">
        <v>10</v>
      </c>
      <c r="I70" s="2">
        <v>3</v>
      </c>
      <c r="J70" s="2">
        <v>0</v>
      </c>
      <c r="K70" s="2">
        <v>1</v>
      </c>
      <c r="L70" s="2">
        <v>0</v>
      </c>
      <c r="M70" s="4">
        <v>0</v>
      </c>
      <c r="N70" s="3">
        <v>0</v>
      </c>
      <c r="O70" s="3">
        <v>0</v>
      </c>
      <c r="P70" s="3">
        <v>0</v>
      </c>
      <c r="Q70" s="54">
        <v>49</v>
      </c>
      <c r="T70" s="1">
        <v>3.125E-2</v>
      </c>
      <c r="U70" s="2">
        <f>D69</f>
        <v>28</v>
      </c>
      <c r="V70" s="2">
        <f>D70</f>
        <v>17</v>
      </c>
      <c r="W70" s="2">
        <f>D71</f>
        <v>42</v>
      </c>
      <c r="X70" s="2">
        <f>D72</f>
        <v>14</v>
      </c>
      <c r="Y70" s="2">
        <f>D73</f>
        <v>0</v>
      </c>
      <c r="Z70" s="2">
        <f>D74</f>
        <v>34</v>
      </c>
      <c r="AA70" s="5"/>
      <c r="AB70" s="1">
        <v>3.125E-2</v>
      </c>
      <c r="AC70" s="2">
        <f t="shared" ref="AC70" si="316">PRODUCT(U70*100*1/U83)</f>
        <v>57.142857142857146</v>
      </c>
      <c r="AD70" s="31">
        <f t="shared" ref="AD70" si="317">PRODUCT(V70*100*1/V83)</f>
        <v>34.693877551020407</v>
      </c>
      <c r="AE70" s="31">
        <f t="shared" ref="AE70" si="318">PRODUCT(W70*100*1/W83)</f>
        <v>87.5</v>
      </c>
      <c r="AF70" s="31">
        <f t="shared" ref="AF70" si="319">PRODUCT(X70*100*1/X83)</f>
        <v>28</v>
      </c>
      <c r="AG70" s="31">
        <f t="shared" ref="AG70" si="320">PRODUCT(Y70*100*1/Y83)</f>
        <v>0</v>
      </c>
      <c r="AH70" s="31">
        <f t="shared" ref="AH70" si="321">PRODUCT(Z70*100*1/Z83)</f>
        <v>68</v>
      </c>
      <c r="AJ70" s="1">
        <v>3.125E-2</v>
      </c>
      <c r="AK70" s="2">
        <f t="shared" ref="AK70" si="322">AC69+AC70</f>
        <v>57.142857142857146</v>
      </c>
      <c r="AL70" s="31">
        <f t="shared" ref="AL70" si="323">AD69+AD70</f>
        <v>34.693877551020407</v>
      </c>
      <c r="AM70" s="31">
        <f t="shared" ref="AM70" si="324">AE69+AE70</f>
        <v>87.5</v>
      </c>
      <c r="AN70" s="31">
        <f t="shared" ref="AN70" si="325">AF69+AF70</f>
        <v>28</v>
      </c>
      <c r="AO70" s="31">
        <f t="shared" ref="AO70" si="326">AG69+AG70</f>
        <v>0</v>
      </c>
      <c r="AP70" s="31">
        <f t="shared" ref="AP70" si="327">AH69+AH70</f>
        <v>70</v>
      </c>
      <c r="AR70" s="25" t="s">
        <v>50</v>
      </c>
      <c r="AS70" s="18">
        <f>AP73</f>
        <v>94</v>
      </c>
      <c r="AT70" s="18">
        <f>AK77</f>
        <v>100</v>
      </c>
      <c r="AU70" s="18">
        <f>AL78</f>
        <v>100.00000000000001</v>
      </c>
      <c r="AV70" s="18">
        <f>AM76</f>
        <v>100</v>
      </c>
      <c r="AW70" s="18">
        <f>AN77</f>
        <v>96</v>
      </c>
      <c r="AX70" s="18">
        <f>AO77</f>
        <v>0</v>
      </c>
      <c r="AY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row>
    <row r="71" spans="1:194" s="1" customFormat="1" ht="18.75" x14ac:dyDescent="0.25">
      <c r="B71" s="1" t="s">
        <v>10</v>
      </c>
      <c r="C71" s="2">
        <v>0</v>
      </c>
      <c r="D71" s="2">
        <v>42</v>
      </c>
      <c r="E71" s="2">
        <v>6</v>
      </c>
      <c r="F71" s="2">
        <v>0</v>
      </c>
      <c r="G71" s="2">
        <v>0</v>
      </c>
      <c r="H71" s="2">
        <v>0</v>
      </c>
      <c r="I71" s="2">
        <v>0</v>
      </c>
      <c r="J71" s="2">
        <v>0</v>
      </c>
      <c r="K71" s="4">
        <v>0</v>
      </c>
      <c r="L71" s="3">
        <v>0</v>
      </c>
      <c r="M71" s="3">
        <v>0</v>
      </c>
      <c r="N71" s="3">
        <v>0</v>
      </c>
      <c r="O71" s="3">
        <v>0</v>
      </c>
      <c r="P71" s="3">
        <v>0</v>
      </c>
      <c r="Q71" s="54">
        <v>48</v>
      </c>
      <c r="T71" s="1">
        <v>6.25E-2</v>
      </c>
      <c r="U71" s="2">
        <f>E69</f>
        <v>9</v>
      </c>
      <c r="V71" s="2">
        <f>E70</f>
        <v>5</v>
      </c>
      <c r="W71" s="2">
        <f>E71</f>
        <v>6</v>
      </c>
      <c r="X71" s="2">
        <f>E72</f>
        <v>16</v>
      </c>
      <c r="Y71" s="2">
        <f>E73</f>
        <v>0</v>
      </c>
      <c r="Z71" s="2">
        <f>E74</f>
        <v>7</v>
      </c>
      <c r="AA71" s="5"/>
      <c r="AB71" s="1">
        <v>6.25E-2</v>
      </c>
      <c r="AC71" s="2">
        <f t="shared" ref="AC71" si="328">PRODUCT(U71*100*1/U83)</f>
        <v>18.367346938775512</v>
      </c>
      <c r="AD71" s="31">
        <f t="shared" ref="AD71" si="329">PRODUCT(V71*100*1/V83)</f>
        <v>10.204081632653061</v>
      </c>
      <c r="AE71" s="31">
        <f t="shared" ref="AE71" si="330">PRODUCT(W71*100*1/W83)</f>
        <v>12.5</v>
      </c>
      <c r="AF71" s="31">
        <f t="shared" ref="AF71" si="331">PRODUCT(X71*100*1/X83)</f>
        <v>32</v>
      </c>
      <c r="AG71" s="31">
        <f t="shared" ref="AG71" si="332">PRODUCT(Y71*100*1/Y83)</f>
        <v>0</v>
      </c>
      <c r="AH71" s="31">
        <f t="shared" ref="AH71" si="333">PRODUCT(Z71*100*1/Z83)</f>
        <v>14</v>
      </c>
      <c r="AJ71" s="1">
        <v>6.25E-2</v>
      </c>
      <c r="AK71" s="2">
        <f t="shared" ref="AK71" si="334">AC69+AC70+AC71</f>
        <v>75.510204081632651</v>
      </c>
      <c r="AL71" s="31">
        <f t="shared" ref="AL71" si="335">AD69+AD70+AD71</f>
        <v>44.897959183673464</v>
      </c>
      <c r="AM71" s="31">
        <f t="shared" ref="AM71" si="336">AE69+AE70+AE71</f>
        <v>100</v>
      </c>
      <c r="AN71" s="31">
        <f t="shared" ref="AN71" si="337">AF69+AF70+AF71</f>
        <v>60</v>
      </c>
      <c r="AO71" s="31">
        <f t="shared" ref="AO71" si="338">AG69+AG70+AG71</f>
        <v>0</v>
      </c>
      <c r="AP71" s="31">
        <f t="shared" ref="AP71" si="339">AH69+AH70+AH71</f>
        <v>84</v>
      </c>
      <c r="AR71" s="25" t="s">
        <v>51</v>
      </c>
      <c r="AS71" s="18">
        <f>AP74-AP73</f>
        <v>6</v>
      </c>
      <c r="AT71" s="18">
        <f>AK78-AK77</f>
        <v>0</v>
      </c>
      <c r="AU71" s="18">
        <f>AL79-AL78</f>
        <v>0</v>
      </c>
      <c r="AV71" s="18">
        <f>AM77-AM76</f>
        <v>0</v>
      </c>
      <c r="AW71" s="18"/>
      <c r="AX71" s="18"/>
      <c r="AY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row>
    <row r="72" spans="1:194" s="1" customFormat="1" ht="18.75" x14ac:dyDescent="0.25">
      <c r="B72" s="1" t="s">
        <v>24</v>
      </c>
      <c r="C72" s="2">
        <v>0</v>
      </c>
      <c r="D72" s="2">
        <v>14</v>
      </c>
      <c r="E72" s="2">
        <v>16</v>
      </c>
      <c r="F72" s="2">
        <v>14</v>
      </c>
      <c r="G72" s="2">
        <v>2</v>
      </c>
      <c r="H72" s="2">
        <v>2</v>
      </c>
      <c r="I72" s="2">
        <v>0</v>
      </c>
      <c r="J72" s="2">
        <v>0</v>
      </c>
      <c r="K72" s="2">
        <v>0</v>
      </c>
      <c r="L72" s="3">
        <v>0</v>
      </c>
      <c r="M72" s="3">
        <v>0</v>
      </c>
      <c r="N72" s="3">
        <v>0</v>
      </c>
      <c r="O72" s="3">
        <v>0</v>
      </c>
      <c r="P72" s="3">
        <v>2</v>
      </c>
      <c r="Q72" s="54">
        <v>50</v>
      </c>
      <c r="T72" s="1">
        <v>0.125</v>
      </c>
      <c r="U72" s="2">
        <f>F69</f>
        <v>8</v>
      </c>
      <c r="V72" s="2">
        <f>F70</f>
        <v>6</v>
      </c>
      <c r="W72" s="2">
        <f>F71</f>
        <v>0</v>
      </c>
      <c r="X72" s="2">
        <f>F72</f>
        <v>14</v>
      </c>
      <c r="Y72" s="2">
        <f>F73</f>
        <v>0</v>
      </c>
      <c r="Z72" s="2">
        <f>F74</f>
        <v>5</v>
      </c>
      <c r="AA72" s="5"/>
      <c r="AB72" s="1">
        <v>0.125</v>
      </c>
      <c r="AC72" s="2">
        <f t="shared" ref="AC72" si="340">PRODUCT(U72*100*1/U83)</f>
        <v>16.326530612244898</v>
      </c>
      <c r="AD72" s="31">
        <f t="shared" ref="AD72" si="341">PRODUCT(V72*100*1/V83)</f>
        <v>12.244897959183673</v>
      </c>
      <c r="AE72" s="31">
        <f t="shared" ref="AE72" si="342">PRODUCT(W72*100*1/W83)</f>
        <v>0</v>
      </c>
      <c r="AF72" s="31">
        <f t="shared" ref="AF72" si="343">PRODUCT(X72*100*1/X83)</f>
        <v>28</v>
      </c>
      <c r="AG72" s="31">
        <f t="shared" ref="AG72" si="344">PRODUCT(Y72*100*1/Y83)</f>
        <v>0</v>
      </c>
      <c r="AH72" s="31">
        <f t="shared" ref="AH72" si="345">PRODUCT(Z72*100*1/Z83)</f>
        <v>10</v>
      </c>
      <c r="AJ72" s="1">
        <v>0.125</v>
      </c>
      <c r="AK72" s="2">
        <f t="shared" ref="AK72" si="346">AC69+AC70+AC71+AC72</f>
        <v>91.836734693877546</v>
      </c>
      <c r="AL72" s="31">
        <f t="shared" ref="AL72" si="347">AD69+AD70+AD71+AD72</f>
        <v>57.142857142857139</v>
      </c>
      <c r="AM72" s="31">
        <f t="shared" ref="AM72" si="348">AE69+AE70+AE71+AE72</f>
        <v>100</v>
      </c>
      <c r="AN72" s="31">
        <f t="shared" ref="AN72" si="349">AF69+AF70+AF71+AF72</f>
        <v>88</v>
      </c>
      <c r="AO72" s="31">
        <f t="shared" ref="AO72" si="350">AG69+AG70+AG71+AG72</f>
        <v>0</v>
      </c>
      <c r="AP72" s="31">
        <f t="shared" ref="AP72" si="351">AH69+AH70+AH71+AH72</f>
        <v>94</v>
      </c>
      <c r="AR72" s="25" t="s">
        <v>52</v>
      </c>
      <c r="AS72" s="18">
        <f>AP82-AP74</f>
        <v>0</v>
      </c>
      <c r="AT72" s="18">
        <f>AK82-AK78</f>
        <v>0</v>
      </c>
      <c r="AU72" s="18">
        <f>AL82-AL79</f>
        <v>0</v>
      </c>
      <c r="AV72" s="18">
        <f>AM82-AM77</f>
        <v>0</v>
      </c>
      <c r="AW72" s="18">
        <f>AN82-AN77</f>
        <v>4</v>
      </c>
      <c r="AX72" s="18">
        <f>AO82-AO77</f>
        <v>100</v>
      </c>
      <c r="AY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row>
    <row r="73" spans="1:194" s="1" customFormat="1" x14ac:dyDescent="0.25">
      <c r="B73" s="1" t="s">
        <v>25</v>
      </c>
      <c r="C73" s="2">
        <v>0</v>
      </c>
      <c r="D73" s="2">
        <v>0</v>
      </c>
      <c r="E73" s="2">
        <v>0</v>
      </c>
      <c r="F73" s="2">
        <v>0</v>
      </c>
      <c r="G73" s="2">
        <v>0</v>
      </c>
      <c r="H73" s="2">
        <v>0</v>
      </c>
      <c r="I73" s="2">
        <v>0</v>
      </c>
      <c r="J73" s="2">
        <v>0</v>
      </c>
      <c r="K73" s="2">
        <v>0</v>
      </c>
      <c r="L73" s="3">
        <v>0</v>
      </c>
      <c r="M73" s="3">
        <v>0</v>
      </c>
      <c r="N73" s="3">
        <v>0</v>
      </c>
      <c r="O73" s="3">
        <v>0</v>
      </c>
      <c r="P73" s="3">
        <v>47</v>
      </c>
      <c r="Q73" s="54">
        <v>47</v>
      </c>
      <c r="T73" s="1">
        <v>0.25</v>
      </c>
      <c r="U73" s="2">
        <f>G69</f>
        <v>3</v>
      </c>
      <c r="V73" s="2">
        <f>G70</f>
        <v>7</v>
      </c>
      <c r="W73" s="2">
        <f>G71</f>
        <v>0</v>
      </c>
      <c r="X73" s="2">
        <f>G72</f>
        <v>2</v>
      </c>
      <c r="Y73" s="2">
        <f>G73</f>
        <v>0</v>
      </c>
      <c r="Z73" s="2">
        <f>G74</f>
        <v>0</v>
      </c>
      <c r="AA73" s="5"/>
      <c r="AB73" s="1">
        <v>0.25</v>
      </c>
      <c r="AC73" s="2">
        <f t="shared" ref="AC73" si="352">PRODUCT(U73*100*1/U83)</f>
        <v>6.1224489795918364</v>
      </c>
      <c r="AD73" s="31">
        <f t="shared" ref="AD73" si="353">PRODUCT(V73*100*1/V83)</f>
        <v>14.285714285714286</v>
      </c>
      <c r="AE73" s="31">
        <f t="shared" ref="AE73" si="354">PRODUCT(W73*100*1/W83)</f>
        <v>0</v>
      </c>
      <c r="AF73" s="31">
        <f t="shared" ref="AF73" si="355">PRODUCT(X73*100*1/X83)</f>
        <v>4</v>
      </c>
      <c r="AG73" s="31">
        <f t="shared" ref="AG73" si="356">PRODUCT(Y73*100*1/Y83)</f>
        <v>0</v>
      </c>
      <c r="AH73" s="31">
        <f t="shared" ref="AH73" si="357">PRODUCT(Z73*100*1/Z83)</f>
        <v>0</v>
      </c>
      <c r="AJ73" s="1">
        <v>0.25</v>
      </c>
      <c r="AK73" s="2">
        <f t="shared" ref="AK73" si="358">AC69+AC70+AC71+AC72+AC73</f>
        <v>97.959183673469383</v>
      </c>
      <c r="AL73" s="31">
        <f t="shared" ref="AL73" si="359">AD69+AD70+AD71+AD72+AD73</f>
        <v>71.428571428571431</v>
      </c>
      <c r="AM73" s="31">
        <f t="shared" ref="AM73" si="360">AE69+AE70+AE71+AE72+AE73</f>
        <v>100</v>
      </c>
      <c r="AN73" s="31">
        <f t="shared" ref="AN73" si="361">AF69+AF70+AF71+AF72+AF73</f>
        <v>92</v>
      </c>
      <c r="AO73" s="31">
        <f t="shared" ref="AO73" si="362">AG69+AG70+AG71+AG72+AG73</f>
        <v>0</v>
      </c>
      <c r="AP73" s="31">
        <f t="shared" ref="AP73" si="363">AH69+AH70+AH71+AH72+AH73</f>
        <v>94</v>
      </c>
      <c r="AR73" s="29"/>
      <c r="AS73" s="29"/>
      <c r="AT73" s="29"/>
      <c r="AU73" s="10"/>
      <c r="AV73" s="29"/>
      <c r="AW73" s="29"/>
      <c r="AX73" s="29"/>
      <c r="AY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row>
    <row r="74" spans="1:194" s="1" customFormat="1" x14ac:dyDescent="0.25">
      <c r="B74" s="1" t="s">
        <v>26</v>
      </c>
      <c r="C74" s="2">
        <v>1</v>
      </c>
      <c r="D74" s="2">
        <v>34</v>
      </c>
      <c r="E74" s="2">
        <v>7</v>
      </c>
      <c r="F74" s="2">
        <v>5</v>
      </c>
      <c r="G74" s="2">
        <v>0</v>
      </c>
      <c r="H74" s="4">
        <v>3</v>
      </c>
      <c r="I74" s="3">
        <v>0</v>
      </c>
      <c r="J74" s="3">
        <v>0</v>
      </c>
      <c r="K74" s="3">
        <v>0</v>
      </c>
      <c r="L74" s="3">
        <v>0</v>
      </c>
      <c r="M74" s="3">
        <v>0</v>
      </c>
      <c r="N74" s="3">
        <v>0</v>
      </c>
      <c r="O74" s="3">
        <v>0</v>
      </c>
      <c r="P74" s="3">
        <v>0</v>
      </c>
      <c r="Q74" s="54">
        <v>50</v>
      </c>
      <c r="T74" s="1">
        <v>0.5</v>
      </c>
      <c r="U74" s="2">
        <f>H69</f>
        <v>1</v>
      </c>
      <c r="V74" s="2">
        <f>H70</f>
        <v>10</v>
      </c>
      <c r="W74" s="2">
        <f>H71</f>
        <v>0</v>
      </c>
      <c r="X74" s="2">
        <f>H72</f>
        <v>2</v>
      </c>
      <c r="Y74" s="2">
        <f>H73</f>
        <v>0</v>
      </c>
      <c r="Z74" s="4">
        <f>H74</f>
        <v>3</v>
      </c>
      <c r="AA74" s="5"/>
      <c r="AB74" s="1">
        <v>0.5</v>
      </c>
      <c r="AC74" s="2">
        <f t="shared" ref="AC74" si="364">PRODUCT(U74*100*1/U83)</f>
        <v>2.0408163265306123</v>
      </c>
      <c r="AD74" s="31">
        <f t="shared" ref="AD74" si="365">PRODUCT(V74*100*1/V83)</f>
        <v>20.408163265306122</v>
      </c>
      <c r="AE74" s="31">
        <f t="shared" ref="AE74" si="366">PRODUCT(W74*100*1/W83)</f>
        <v>0</v>
      </c>
      <c r="AF74" s="31">
        <f t="shared" ref="AF74" si="367">PRODUCT(X74*100*1/X83)</f>
        <v>4</v>
      </c>
      <c r="AG74" s="31">
        <f t="shared" ref="AG74" si="368">PRODUCT(Y74*100*1/Y83)</f>
        <v>0</v>
      </c>
      <c r="AH74" s="32">
        <f t="shared" ref="AH74" si="369">PRODUCT(Z74*100*1/Z83)</f>
        <v>6</v>
      </c>
      <c r="AJ74" s="1">
        <v>0.5</v>
      </c>
      <c r="AK74" s="2">
        <f t="shared" ref="AK74" si="370">AC69+AC70+AC71+AC72+AC73+AC74</f>
        <v>100</v>
      </c>
      <c r="AL74" s="31">
        <f t="shared" ref="AL74" si="371">AD69+AD70+AD71+AD72+AD73+AD74</f>
        <v>91.83673469387756</v>
      </c>
      <c r="AM74" s="31">
        <f t="shared" ref="AM74" si="372">AE69+AE70+AE71+AE72+AE73+AE74</f>
        <v>100</v>
      </c>
      <c r="AN74" s="31">
        <f t="shared" ref="AN74" si="373">AF69+AF70+AF71+AF72+AF73+AF74</f>
        <v>96</v>
      </c>
      <c r="AO74" s="31">
        <f t="shared" ref="AO74" si="374">AG69+AG70+AG71+AG72+AG73+AG74</f>
        <v>0</v>
      </c>
      <c r="AP74" s="32">
        <f t="shared" ref="AP74" si="375">AH69+AH70+AH71+AH72+AH73+AH74</f>
        <v>100</v>
      </c>
      <c r="AR74" s="10"/>
      <c r="AS74" s="10" t="str">
        <f>A67</f>
        <v xml:space="preserve">Cutibacterium acnes  </v>
      </c>
      <c r="AT74" s="10"/>
      <c r="AU74" s="10"/>
      <c r="AV74" s="10"/>
      <c r="AW74" s="10"/>
      <c r="AX74" s="10"/>
      <c r="AY74" s="10"/>
      <c r="AZ74" s="10"/>
      <c r="BA74" s="10"/>
      <c r="BB74" s="10"/>
      <c r="BC74" s="10"/>
      <c r="BD74" s="10"/>
      <c r="BE74" s="10"/>
      <c r="BF74" s="10"/>
      <c r="BG74" s="10"/>
      <c r="BH74" s="10"/>
      <c r="BI74" s="10"/>
      <c r="BJ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row>
    <row r="75" spans="1:194" s="1" customFormat="1" x14ac:dyDescent="0.25">
      <c r="T75" s="1">
        <v>1</v>
      </c>
      <c r="U75" s="2">
        <f>I69</f>
        <v>0</v>
      </c>
      <c r="V75" s="2">
        <f>I70</f>
        <v>3</v>
      </c>
      <c r="W75" s="2">
        <f>I71</f>
        <v>0</v>
      </c>
      <c r="X75" s="2">
        <f>I72</f>
        <v>0</v>
      </c>
      <c r="Y75" s="2">
        <f>I73</f>
        <v>0</v>
      </c>
      <c r="Z75" s="3">
        <f>I74</f>
        <v>0</v>
      </c>
      <c r="AA75" s="5"/>
      <c r="AB75" s="1">
        <v>1</v>
      </c>
      <c r="AC75" s="2">
        <f t="shared" ref="AC75" si="376">PRODUCT(U75*100*1/U83)</f>
        <v>0</v>
      </c>
      <c r="AD75" s="31">
        <f t="shared" ref="AD75" si="377">PRODUCT(V75*100*1/V83)</f>
        <v>6.1224489795918364</v>
      </c>
      <c r="AE75" s="31">
        <f t="shared" ref="AE75" si="378">PRODUCT(W75*100*1/W83)</f>
        <v>0</v>
      </c>
      <c r="AF75" s="31">
        <f t="shared" ref="AF75" si="379">PRODUCT(X75*100*1/X83)</f>
        <v>0</v>
      </c>
      <c r="AG75" s="31">
        <f t="shared" ref="AG75" si="380">PRODUCT(Y75*100*1/Y83)</f>
        <v>0</v>
      </c>
      <c r="AH75" s="33">
        <f t="shared" ref="AH75" si="381">PRODUCT(Z75*100*1/Z83)</f>
        <v>0</v>
      </c>
      <c r="AJ75" s="1">
        <v>1</v>
      </c>
      <c r="AK75" s="2">
        <f t="shared" ref="AK75" si="382">AC69+AC70+AC71+AC72+AC73+AC74+AC75</f>
        <v>100</v>
      </c>
      <c r="AL75" s="31">
        <f t="shared" ref="AL75" si="383">AD69+AD70+AD71+AD72+AD73+AD74+AD75</f>
        <v>97.959183673469397</v>
      </c>
      <c r="AM75" s="31">
        <f t="shared" ref="AM75" si="384">AE69+AE70+AE71+AE72+AE73+AE74+AE75</f>
        <v>100</v>
      </c>
      <c r="AN75" s="31">
        <f t="shared" ref="AN75" si="385">AF69+AF70+AF71+AF72+AF73+AF74+AF75</f>
        <v>96</v>
      </c>
      <c r="AO75" s="31">
        <f t="shared" ref="AO75" si="386">AG69+AG70+AG71+AG72+AG73+AG74+AG75</f>
        <v>0</v>
      </c>
      <c r="AP75" s="33">
        <f t="shared" ref="AP75" si="387">AH69+AH70+AH71+AH72+AH73+AH74+AH75</f>
        <v>100</v>
      </c>
      <c r="AR75" s="10"/>
      <c r="AS75" s="10"/>
      <c r="AT75" s="10"/>
      <c r="AU75" s="10"/>
      <c r="AV75" s="10"/>
      <c r="AW75" s="10"/>
      <c r="AX75" s="10"/>
      <c r="AY75" s="10"/>
      <c r="AZ75" s="10"/>
      <c r="BA75" s="10"/>
      <c r="BB75" s="10"/>
      <c r="BC75" s="10"/>
      <c r="BD75" s="10"/>
      <c r="BE75" s="10"/>
      <c r="BF75" s="10"/>
      <c r="BG75" s="10"/>
      <c r="BH75" s="10"/>
      <c r="BI75" s="10"/>
      <c r="BJ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row>
    <row r="76" spans="1:194" s="1" customFormat="1" x14ac:dyDescent="0.25">
      <c r="T76" s="1">
        <v>2</v>
      </c>
      <c r="U76" s="2">
        <f>J69</f>
        <v>0</v>
      </c>
      <c r="V76" s="2">
        <f>J70</f>
        <v>0</v>
      </c>
      <c r="W76" s="2">
        <f>J71</f>
        <v>0</v>
      </c>
      <c r="X76" s="2">
        <f>J72</f>
        <v>0</v>
      </c>
      <c r="Y76" s="2">
        <f>J73</f>
        <v>0</v>
      </c>
      <c r="Z76" s="3">
        <f>J74</f>
        <v>0</v>
      </c>
      <c r="AA76" s="5"/>
      <c r="AB76" s="1">
        <v>2</v>
      </c>
      <c r="AC76" s="2">
        <f t="shared" ref="AC76" si="388">PRODUCT(U76*100*1/U83)</f>
        <v>0</v>
      </c>
      <c r="AD76" s="31">
        <f t="shared" ref="AD76" si="389">PRODUCT(V76*100*1/V83)</f>
        <v>0</v>
      </c>
      <c r="AE76" s="31">
        <f t="shared" ref="AE76" si="390">PRODUCT(W76*100*1/W83)</f>
        <v>0</v>
      </c>
      <c r="AF76" s="31">
        <f t="shared" ref="AF76" si="391">PRODUCT(X76*100*1/X83)</f>
        <v>0</v>
      </c>
      <c r="AG76" s="31">
        <f t="shared" ref="AG76" si="392">PRODUCT(Y76*100*1/Y83)</f>
        <v>0</v>
      </c>
      <c r="AH76" s="33">
        <f t="shared" ref="AH76" si="393">PRODUCT(Z76*100*1/Z83)</f>
        <v>0</v>
      </c>
      <c r="AJ76" s="1">
        <v>2</v>
      </c>
      <c r="AK76" s="2">
        <f t="shared" ref="AK76" si="394">AC69+AC70+AC71+AC72+AC73+AC74+AC75+AC76</f>
        <v>100</v>
      </c>
      <c r="AL76" s="31">
        <f t="shared" ref="AL76" si="395">AD69+AD70+AD71+AD72+AD73+AD74+AD75+AD76</f>
        <v>97.959183673469397</v>
      </c>
      <c r="AM76" s="31">
        <f t="shared" ref="AM76" si="396">AE69+AE70+AE71+AE72+AE73+AE74+AE75+AE76</f>
        <v>100</v>
      </c>
      <c r="AN76" s="31">
        <f t="shared" ref="AN76" si="397">AF69+AF70+AF71+AF72+AF73+AF74+AF75+AF76</f>
        <v>96</v>
      </c>
      <c r="AO76" s="31">
        <f t="shared" ref="AO76" si="398">AG69+AG70+AG71+AG72+AG73+AG74+AG75+AG76</f>
        <v>0</v>
      </c>
      <c r="AP76" s="33">
        <f t="shared" ref="AP76" si="399">AH69+AH70+AH71+AH72+AH73+AH74+AH75+AH76</f>
        <v>100</v>
      </c>
      <c r="AR76" s="10"/>
      <c r="AS76" s="10"/>
      <c r="AT76" s="10"/>
      <c r="AU76" s="10"/>
      <c r="AV76" s="10"/>
      <c r="AW76" s="10"/>
      <c r="AX76" s="10"/>
      <c r="AY76" s="10"/>
      <c r="AZ76" s="10"/>
      <c r="BA76" s="10"/>
      <c r="BB76" s="10"/>
      <c r="BC76" s="10"/>
      <c r="BD76" s="10"/>
      <c r="BE76" s="10"/>
      <c r="BF76" s="10"/>
      <c r="BG76" s="10"/>
      <c r="BH76" s="10"/>
      <c r="BI76" s="10"/>
      <c r="BJ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row>
    <row r="77" spans="1:194" s="1" customFormat="1" x14ac:dyDescent="0.25">
      <c r="T77" s="1">
        <v>4</v>
      </c>
      <c r="U77" s="2">
        <f>K69</f>
        <v>0</v>
      </c>
      <c r="V77" s="2">
        <f>K70</f>
        <v>1</v>
      </c>
      <c r="W77" s="4">
        <f>K71</f>
        <v>0</v>
      </c>
      <c r="X77" s="2">
        <f>K72</f>
        <v>0</v>
      </c>
      <c r="Y77" s="2">
        <f>K73</f>
        <v>0</v>
      </c>
      <c r="Z77" s="3">
        <f>K74</f>
        <v>0</v>
      </c>
      <c r="AA77" s="5"/>
      <c r="AB77" s="1">
        <v>4</v>
      </c>
      <c r="AC77" s="2">
        <f t="shared" ref="AC77" si="400">PRODUCT(U77*100*1/U83)</f>
        <v>0</v>
      </c>
      <c r="AD77" s="31">
        <f t="shared" ref="AD77" si="401">PRODUCT(V77*100*1/V83)</f>
        <v>2.0408163265306123</v>
      </c>
      <c r="AE77" s="32">
        <f t="shared" ref="AE77" si="402">PRODUCT(W77*100*1/W83)</f>
        <v>0</v>
      </c>
      <c r="AF77" s="31">
        <f t="shared" ref="AF77" si="403">PRODUCT(X77*100*1/X83)</f>
        <v>0</v>
      </c>
      <c r="AG77" s="31">
        <f t="shared" ref="AG77" si="404">PRODUCT(Y77*100*1/Y83)</f>
        <v>0</v>
      </c>
      <c r="AH77" s="33">
        <f t="shared" ref="AH77" si="405">PRODUCT(Z77*100*1/Z83)</f>
        <v>0</v>
      </c>
      <c r="AJ77" s="1">
        <v>4</v>
      </c>
      <c r="AK77" s="2">
        <f t="shared" ref="AK77" si="406">AC69+AC70+AC71+AC72+AC73+AC74+AC75+AC76+AC77</f>
        <v>100</v>
      </c>
      <c r="AL77" s="31">
        <f t="shared" ref="AL77" si="407">AD69+AD70+AD71+AD72+AD73+AD74+AD75+AD76+AD77</f>
        <v>100.00000000000001</v>
      </c>
      <c r="AM77" s="32">
        <f t="shared" ref="AM77" si="408">AE69+AE70+AE71+AE72+AE73+AE74+AE75+AE76+AE77</f>
        <v>100</v>
      </c>
      <c r="AN77" s="31">
        <f t="shared" ref="AN77" si="409">AF69+AF70+AF71+AF72+AF73+AF74+AF75+AF76+AF77</f>
        <v>96</v>
      </c>
      <c r="AO77" s="31">
        <f t="shared" ref="AO77" si="410">AG69+AG70+AG71+AG72+AG73+AG74+AG75+AG76+AG77</f>
        <v>0</v>
      </c>
      <c r="AP77" s="33">
        <f t="shared" ref="AP77" si="411">AH69+AH70+AH71+AH72+AH73+AH74+AH75+AH76+AH77</f>
        <v>100</v>
      </c>
      <c r="AR77" s="10"/>
      <c r="AS77" s="10"/>
      <c r="AT77" s="10"/>
      <c r="AU77" s="10"/>
      <c r="AV77" s="10"/>
      <c r="AW77" s="10"/>
      <c r="AX77" s="10"/>
      <c r="AY77" s="10"/>
      <c r="AZ77" s="10"/>
      <c r="BA77" s="10"/>
      <c r="BB77" s="10"/>
      <c r="BC77" s="10"/>
      <c r="BD77" s="10"/>
      <c r="BE77" s="10"/>
      <c r="BF77" s="10"/>
      <c r="BG77" s="10"/>
      <c r="BH77" s="10"/>
      <c r="BI77" s="10"/>
      <c r="BJ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row>
    <row r="78" spans="1:194" s="1" customFormat="1" x14ac:dyDescent="0.25">
      <c r="T78" s="1">
        <v>8</v>
      </c>
      <c r="U78" s="4">
        <f>L69</f>
        <v>0</v>
      </c>
      <c r="V78" s="2">
        <f>L70</f>
        <v>0</v>
      </c>
      <c r="W78" s="3">
        <f>L71</f>
        <v>0</v>
      </c>
      <c r="X78" s="3">
        <f>L72</f>
        <v>0</v>
      </c>
      <c r="Y78" s="3">
        <f>L73</f>
        <v>0</v>
      </c>
      <c r="Z78" s="3">
        <f>L74</f>
        <v>0</v>
      </c>
      <c r="AA78" s="7"/>
      <c r="AB78" s="1">
        <v>8</v>
      </c>
      <c r="AC78" s="4">
        <f t="shared" ref="AC78" si="412">PRODUCT(U78*100*1/U83)</f>
        <v>0</v>
      </c>
      <c r="AD78" s="31">
        <f t="shared" ref="AD78" si="413">PRODUCT(V78*100*1/V83)</f>
        <v>0</v>
      </c>
      <c r="AE78" s="33">
        <f t="shared" ref="AE78" si="414">PRODUCT(W78*100*1/W83)</f>
        <v>0</v>
      </c>
      <c r="AF78" s="33">
        <f t="shared" ref="AF78" si="415">PRODUCT(X78*100*1/X83)</f>
        <v>0</v>
      </c>
      <c r="AG78" s="33">
        <f t="shared" ref="AG78" si="416">PRODUCT(Y78*100*1/Y83)</f>
        <v>0</v>
      </c>
      <c r="AH78" s="33">
        <f t="shared" ref="AH78" si="417">PRODUCT(Z78*100*1/Z83)</f>
        <v>0</v>
      </c>
      <c r="AJ78" s="1">
        <v>8</v>
      </c>
      <c r="AK78" s="4">
        <f t="shared" ref="AK78" si="418">AC69+AC70+AC71+AC72+AC73+AC74+AC75+AC76+AC77+AC78</f>
        <v>100</v>
      </c>
      <c r="AL78" s="31">
        <f t="shared" ref="AL78" si="419">AD69+AD70+AD71+AD72+AD73+AD74+AD75+AD76+AD77+AD78</f>
        <v>100.00000000000001</v>
      </c>
      <c r="AM78" s="33">
        <f t="shared" ref="AM78" si="420">AE69+AE70+AE71+AE72+AE73+AE74+AE75+AE76+AE77+AE78</f>
        <v>100</v>
      </c>
      <c r="AN78" s="33">
        <f t="shared" ref="AN78" si="421">AF69+AF70+AF71+AF72+AF73+AF74+AF75+AF76+AF77+AF78</f>
        <v>96</v>
      </c>
      <c r="AO78" s="33">
        <f t="shared" ref="AO78" si="422">AG69+AG70+AG71+AG72+AG73+AG74+AG75+AG76+AG77+AG78</f>
        <v>0</v>
      </c>
      <c r="AP78" s="33">
        <f t="shared" ref="AP78" si="423">AH69+AH70+AH71+AH72+AH73+AH74+AH75+AH76+AH77+AH78</f>
        <v>100</v>
      </c>
      <c r="AR78" s="10"/>
      <c r="AS78" s="10"/>
      <c r="AT78" s="10"/>
      <c r="AU78" s="10"/>
      <c r="AV78" s="10"/>
      <c r="AW78" s="10"/>
      <c r="AX78" s="10"/>
      <c r="AY78" s="10"/>
      <c r="AZ78" s="10"/>
      <c r="BA78" s="10"/>
      <c r="BB78" s="10"/>
      <c r="BC78" s="10"/>
      <c r="BD78" s="10"/>
      <c r="BE78" s="10"/>
      <c r="BF78" s="10"/>
      <c r="BG78" s="10"/>
      <c r="BH78" s="10"/>
      <c r="BI78" s="10"/>
      <c r="BJ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row>
    <row r="79" spans="1:194" s="1" customFormat="1" x14ac:dyDescent="0.25">
      <c r="T79" s="1">
        <v>16</v>
      </c>
      <c r="U79" s="3">
        <f>M69</f>
        <v>0</v>
      </c>
      <c r="V79" s="4">
        <f>M70</f>
        <v>0</v>
      </c>
      <c r="W79" s="3">
        <f>M71</f>
        <v>0</v>
      </c>
      <c r="X79" s="3">
        <f>M72</f>
        <v>0</v>
      </c>
      <c r="Y79" s="3">
        <f>M73</f>
        <v>0</v>
      </c>
      <c r="Z79" s="3">
        <f>M74</f>
        <v>0</v>
      </c>
      <c r="AA79" s="7"/>
      <c r="AB79" s="1">
        <v>16</v>
      </c>
      <c r="AC79" s="3">
        <f t="shared" ref="AC79" si="424">PRODUCT(U79*100*1/U83)</f>
        <v>0</v>
      </c>
      <c r="AD79" s="32">
        <f t="shared" ref="AD79" si="425">PRODUCT(V79*100*1/V83)</f>
        <v>0</v>
      </c>
      <c r="AE79" s="33">
        <f t="shared" ref="AE79" si="426">PRODUCT(W79*100*1/W83)</f>
        <v>0</v>
      </c>
      <c r="AF79" s="33">
        <f t="shared" ref="AF79" si="427">PRODUCT(X79*100*1/X83)</f>
        <v>0</v>
      </c>
      <c r="AG79" s="33">
        <f t="shared" ref="AG79" si="428">PRODUCT(Y79*100*1/Y83)</f>
        <v>0</v>
      </c>
      <c r="AH79" s="33">
        <f t="shared" ref="AH79" si="429">PRODUCT(Z79*100*1/Z83)</f>
        <v>0</v>
      </c>
      <c r="AJ79" s="1">
        <v>16</v>
      </c>
      <c r="AK79" s="3">
        <f t="shared" ref="AK79" si="430">AC69+AC70+AC71+AC72+AC73+AC74+AC75+AC76+AC77+AC78+AC79</f>
        <v>100</v>
      </c>
      <c r="AL79" s="32">
        <f t="shared" ref="AL79" si="431">AD69+AD70+AD71+AD72+AD73+AD74+AD75+AD76+AD77+AD78+AD79</f>
        <v>100.00000000000001</v>
      </c>
      <c r="AM79" s="33">
        <f t="shared" ref="AM79" si="432">AE69+AE70+AE71+AE72+AE73+AE74+AE75+AE76+AE77+AE78+AE79</f>
        <v>100</v>
      </c>
      <c r="AN79" s="33">
        <f t="shared" ref="AN79" si="433">AF69+AF70+AF71+AF72+AF73+AF74+AF75+AF76+AF77+AF78+AF79</f>
        <v>96</v>
      </c>
      <c r="AO79" s="33">
        <f t="shared" ref="AO79" si="434">AG69+AG70+AG71+AG72+AG73+AG74+AG75+AG76+AG77+AG78+AG79</f>
        <v>0</v>
      </c>
      <c r="AP79" s="33">
        <f t="shared" ref="AP79" si="435">AH69+AH70+AH71+AH72+AH73+AH74+AH75+AH76+AH77+AH78+AH79</f>
        <v>100</v>
      </c>
      <c r="AR79" s="10"/>
      <c r="AS79" s="10"/>
      <c r="AT79" s="10"/>
      <c r="AU79" s="10"/>
      <c r="AV79" s="10"/>
      <c r="AW79" s="10"/>
      <c r="AX79" s="10"/>
      <c r="AY79" s="10"/>
      <c r="AZ79" s="10"/>
      <c r="BA79" s="10"/>
      <c r="BB79" s="10"/>
      <c r="BC79" s="10"/>
      <c r="BD79" s="10"/>
      <c r="BE79" s="10"/>
      <c r="BF79" s="10"/>
      <c r="BG79" s="10"/>
      <c r="BH79" s="10"/>
      <c r="BI79" s="10"/>
      <c r="BJ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row>
    <row r="80" spans="1:194" s="1" customFormat="1" x14ac:dyDescent="0.25">
      <c r="T80" s="1">
        <v>32</v>
      </c>
      <c r="U80" s="3">
        <f>N69</f>
        <v>0</v>
      </c>
      <c r="V80" s="3">
        <f>N70</f>
        <v>0</v>
      </c>
      <c r="W80" s="3">
        <f>N71</f>
        <v>0</v>
      </c>
      <c r="X80" s="3">
        <f>N72</f>
        <v>0</v>
      </c>
      <c r="Y80" s="3">
        <f>N73</f>
        <v>0</v>
      </c>
      <c r="Z80" s="3">
        <f>N74</f>
        <v>0</v>
      </c>
      <c r="AA80" s="7"/>
      <c r="AB80" s="1">
        <v>32</v>
      </c>
      <c r="AC80" s="3">
        <f t="shared" ref="AC80" si="436">PRODUCT(U80*100*1/U83)</f>
        <v>0</v>
      </c>
      <c r="AD80" s="33">
        <f t="shared" ref="AD80" si="437">PRODUCT(V80*100*1/V83)</f>
        <v>0</v>
      </c>
      <c r="AE80" s="33">
        <f t="shared" ref="AE80" si="438">PRODUCT(W80*100*1/W83)</f>
        <v>0</v>
      </c>
      <c r="AF80" s="33">
        <f t="shared" ref="AF80" si="439">PRODUCT(X80*100*1/X83)</f>
        <v>0</v>
      </c>
      <c r="AG80" s="33">
        <f t="shared" ref="AG80" si="440">PRODUCT(Y80*100*1/Y83)</f>
        <v>0</v>
      </c>
      <c r="AH80" s="33">
        <f t="shared" ref="AH80" si="441">PRODUCT(Z80*100*1/Z83)</f>
        <v>0</v>
      </c>
      <c r="AJ80" s="1">
        <v>32</v>
      </c>
      <c r="AK80" s="3">
        <f t="shared" ref="AK80" si="442">AC69+AC70+AC71+AC72+AC73+AC74+AC75+AC76+AC77+AC78+AC79+AC80</f>
        <v>100</v>
      </c>
      <c r="AL80" s="33">
        <f t="shared" ref="AL80" si="443">AD69+AD70+AD71+AD72+AD73+AD74+AD75+AD76+AD77+AD78+AD79+AD80</f>
        <v>100.00000000000001</v>
      </c>
      <c r="AM80" s="33">
        <f t="shared" ref="AM80" si="444">AE69+AE70+AE71+AE72+AE73+AE74+AE75+AE76+AE77+AE78+AE79+AE80</f>
        <v>100</v>
      </c>
      <c r="AN80" s="33">
        <f t="shared" ref="AN80" si="445">AF69+AF70+AF71+AF72+AF73+AF74+AF75+AF76+AF77+AF78+AF79+AF80</f>
        <v>96</v>
      </c>
      <c r="AO80" s="33">
        <f t="shared" ref="AO80" si="446">AG69+AG70+AG71+AG72+AG73+AG74+AG75+AG76+AG77+AG78+AG79+AG80</f>
        <v>0</v>
      </c>
      <c r="AP80" s="33">
        <f t="shared" ref="AP80" si="447">AH69+AH70+AH71+AH72+AH73+AH74+AH75+AH76+AH77+AH78+AH79+AH80</f>
        <v>100</v>
      </c>
      <c r="AR80" s="10"/>
      <c r="AS80" s="10"/>
      <c r="AT80" s="10"/>
      <c r="AV80" s="10"/>
      <c r="AW80" s="10"/>
      <c r="AX80" s="10"/>
      <c r="AY80" s="10"/>
      <c r="AZ80" s="10"/>
      <c r="BA80" s="10"/>
      <c r="BB80" s="10"/>
      <c r="BC80" s="10"/>
      <c r="BD80" s="10"/>
      <c r="BE80" s="10"/>
      <c r="BF80" s="10"/>
      <c r="BG80" s="10"/>
      <c r="BH80" s="10"/>
      <c r="BI80" s="10"/>
      <c r="BJ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row>
    <row r="81" spans="20:194" s="1" customFormat="1" x14ac:dyDescent="0.25">
      <c r="T81" s="1">
        <v>64</v>
      </c>
      <c r="U81" s="3">
        <f>O69</f>
        <v>0</v>
      </c>
      <c r="V81" s="3">
        <f>O70</f>
        <v>0</v>
      </c>
      <c r="W81" s="3">
        <f>O71</f>
        <v>0</v>
      </c>
      <c r="X81" s="3">
        <f>O72</f>
        <v>0</v>
      </c>
      <c r="Y81" s="3">
        <f>O73</f>
        <v>0</v>
      </c>
      <c r="Z81" s="3">
        <f>O74</f>
        <v>0</v>
      </c>
      <c r="AA81" s="7"/>
      <c r="AB81" s="1">
        <v>64</v>
      </c>
      <c r="AC81" s="3">
        <f t="shared" ref="AC81" si="448">PRODUCT(U81*100*1/U83)</f>
        <v>0</v>
      </c>
      <c r="AD81" s="33">
        <f t="shared" ref="AD81" si="449">PRODUCT(V81*100*1/V83)</f>
        <v>0</v>
      </c>
      <c r="AE81" s="33">
        <f t="shared" ref="AE81" si="450">PRODUCT(W81*100*1/W83)</f>
        <v>0</v>
      </c>
      <c r="AF81" s="33">
        <f t="shared" ref="AF81" si="451">PRODUCT(X81*100*1/X83)</f>
        <v>0</v>
      </c>
      <c r="AG81" s="33">
        <f t="shared" ref="AG81" si="452">PRODUCT(Y81*100*1/Y83)</f>
        <v>0</v>
      </c>
      <c r="AH81" s="33">
        <f t="shared" ref="AH81" si="453">PRODUCT(Z81*100*1/Z83)</f>
        <v>0</v>
      </c>
      <c r="AJ81" s="1">
        <v>64</v>
      </c>
      <c r="AK81" s="3">
        <f t="shared" ref="AK81" si="454">AC69+AC70+AC71+AC72+AC73+AC74+AC75+AC76+AC77+AC78+AC79+AC80+AC81</f>
        <v>100</v>
      </c>
      <c r="AL81" s="33">
        <f t="shared" ref="AL81" si="455">AD69+AD70+AD71+AD72+AD73+AD74+AD75+AD76+AD77+AD78+AD79+AD80+AD81</f>
        <v>100.00000000000001</v>
      </c>
      <c r="AM81" s="33">
        <f t="shared" ref="AM81" si="456">AE69+AE70+AE71+AE72+AE73+AE74+AE75+AE76+AE77+AE78+AE79+AE80+AE81</f>
        <v>100</v>
      </c>
      <c r="AN81" s="33">
        <f t="shared" ref="AN81" si="457">AF69+AF70+AF71+AF72+AF73+AF74+AF75+AF76+AF77+AF78+AF79+AF80+AF81</f>
        <v>96</v>
      </c>
      <c r="AO81" s="33">
        <f t="shared" ref="AO81" si="458">AG69+AG70+AG71+AG72+AG73+AG74+AG75+AG76+AG77+AG78+AG79+AG80+AG81</f>
        <v>0</v>
      </c>
      <c r="AP81" s="33">
        <f t="shared" ref="AP81" si="459">AH69+AH70+AH71+AH72+AH73+AH74+AH75+AH76+AH77+AH78+AH79+AH80+AH81</f>
        <v>100</v>
      </c>
      <c r="AR81" s="10"/>
      <c r="AS81" s="10"/>
      <c r="AT81" s="10"/>
      <c r="AV81" s="10"/>
      <c r="AW81" s="10"/>
      <c r="AX81" s="10"/>
      <c r="AY81" s="10"/>
      <c r="AZ81" s="10"/>
      <c r="BA81" s="10"/>
      <c r="BB81" s="10"/>
      <c r="BC81" s="10"/>
      <c r="BD81" s="10"/>
      <c r="BE81" s="10"/>
      <c r="BF81" s="10"/>
      <c r="BG81" s="10"/>
      <c r="BH81" s="10"/>
      <c r="BI81" s="10"/>
      <c r="BJ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row>
    <row r="82" spans="20:194" s="1" customFormat="1" x14ac:dyDescent="0.25">
      <c r="T82" s="1">
        <v>128</v>
      </c>
      <c r="U82" s="3">
        <f>P69</f>
        <v>0</v>
      </c>
      <c r="V82" s="3">
        <f>P70</f>
        <v>0</v>
      </c>
      <c r="W82" s="3">
        <f>P71</f>
        <v>0</v>
      </c>
      <c r="X82" s="3">
        <f>P72</f>
        <v>2</v>
      </c>
      <c r="Y82" s="3">
        <f>P73</f>
        <v>47</v>
      </c>
      <c r="Z82" s="3">
        <f>P74</f>
        <v>0</v>
      </c>
      <c r="AA82" s="7"/>
      <c r="AB82" s="1">
        <v>128</v>
      </c>
      <c r="AC82" s="3">
        <f t="shared" ref="AC82" si="460">PRODUCT(U82*100*1/U83)</f>
        <v>0</v>
      </c>
      <c r="AD82" s="33">
        <f t="shared" ref="AD82" si="461">PRODUCT(V82*100*1/V83)</f>
        <v>0</v>
      </c>
      <c r="AE82" s="33">
        <f t="shared" ref="AE82" si="462">PRODUCT(W82*100*1/W83)</f>
        <v>0</v>
      </c>
      <c r="AF82" s="33">
        <f t="shared" ref="AF82" si="463">PRODUCT(X82*100*1/X83)</f>
        <v>4</v>
      </c>
      <c r="AG82" s="33">
        <f t="shared" ref="AG82" si="464">PRODUCT(Y82*100*1/Y83)</f>
        <v>100</v>
      </c>
      <c r="AH82" s="33">
        <f t="shared" ref="AH82" si="465">PRODUCT(Z82*100*1/Z83)</f>
        <v>0</v>
      </c>
      <c r="AJ82" s="1">
        <v>128</v>
      </c>
      <c r="AK82" s="3">
        <f t="shared" ref="AK82" si="466">AC69+AC70+AC71+AC72+AC73+AC74+AC75+AC76+AC77+AC78+AC79+AC80+AC81+AC82</f>
        <v>100</v>
      </c>
      <c r="AL82" s="33">
        <f t="shared" ref="AL82" si="467">AD69+AD70+AD71+AD72+AD73+AD74+AD75+AD76+AD77+AD78+AD79+AD80+AD81+AD82</f>
        <v>100.00000000000001</v>
      </c>
      <c r="AM82" s="33">
        <f t="shared" ref="AM82" si="468">AE69+AE70+AE71+AE72+AE73+AE74+AE75+AE76+AE77+AE78+AE79+AE80+AE81+AE82</f>
        <v>100</v>
      </c>
      <c r="AN82" s="33">
        <f t="shared" ref="AN82" si="469">AF69+AF70+AF71+AF72+AF73+AF74+AF75+AF76+AF77+AF78+AF79+AF80+AF81+AF82</f>
        <v>100</v>
      </c>
      <c r="AO82" s="33">
        <f t="shared" ref="AO82" si="470">AG69+AG70+AG71+AG72+AG73+AG74+AG75+AG76+AG77+AG78+AG79+AG80+AG81+AG82</f>
        <v>100</v>
      </c>
      <c r="AP82" s="33">
        <f t="shared" ref="AP82" si="471">AH69+AH70+AH71+AH72+AH73+AH74+AH75+AH76+AH77+AH78+AH79+AH80+AH81+AH82</f>
        <v>100</v>
      </c>
      <c r="AR82" s="10"/>
      <c r="AS82" s="10"/>
      <c r="AT82" s="10"/>
      <c r="AV82" s="10"/>
      <c r="AW82" s="10"/>
      <c r="AX82" s="10"/>
      <c r="AY82" s="10"/>
      <c r="AZ82" s="10"/>
      <c r="BA82" s="10"/>
      <c r="BB82" s="10"/>
      <c r="BC82" s="10"/>
      <c r="BD82" s="10"/>
      <c r="BE82" s="10"/>
      <c r="BF82" s="10"/>
      <c r="BG82" s="10"/>
      <c r="BH82" s="10"/>
      <c r="BI82" s="10"/>
      <c r="BJ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row>
    <row r="83" spans="20:194" s="1" customFormat="1" x14ac:dyDescent="0.25">
      <c r="T83" s="1" t="s">
        <v>1</v>
      </c>
      <c r="U83" s="1">
        <f>Q69</f>
        <v>49</v>
      </c>
      <c r="V83" s="1">
        <f>Q70</f>
        <v>49</v>
      </c>
      <c r="W83" s="1">
        <f>Q71</f>
        <v>48</v>
      </c>
      <c r="X83" s="1">
        <f>Q72</f>
        <v>50</v>
      </c>
      <c r="Y83" s="1">
        <f>Q73</f>
        <v>47</v>
      </c>
      <c r="Z83" s="1">
        <f>Q74</f>
        <v>50</v>
      </c>
      <c r="AA83" s="7"/>
      <c r="AB83" s="1" t="s">
        <v>1</v>
      </c>
      <c r="AC83" s="1">
        <f t="shared" ref="AC83:AH83" si="472">SUM(AC69:AC82)</f>
        <v>100</v>
      </c>
      <c r="AD83" s="1">
        <f t="shared" si="472"/>
        <v>100.00000000000001</v>
      </c>
      <c r="AE83" s="1">
        <f t="shared" si="472"/>
        <v>100</v>
      </c>
      <c r="AF83" s="1">
        <f t="shared" si="472"/>
        <v>100</v>
      </c>
      <c r="AG83" s="1">
        <f t="shared" si="472"/>
        <v>100</v>
      </c>
      <c r="AH83" s="1">
        <f t="shared" si="472"/>
        <v>100</v>
      </c>
      <c r="AK83" s="10"/>
      <c r="AL83" s="10"/>
      <c r="AM83" s="10"/>
      <c r="AO83" s="10"/>
      <c r="AP83" s="10"/>
      <c r="AQ83" s="10"/>
      <c r="AR83" s="10"/>
      <c r="AS83" s="10"/>
      <c r="AT83" s="10"/>
      <c r="AU83" s="10"/>
      <c r="AV83" s="10"/>
      <c r="AW83" s="10"/>
      <c r="AX83" s="10"/>
      <c r="AY83" s="10"/>
      <c r="AZ83" s="10"/>
      <c r="BA83" s="10"/>
      <c r="BB83" s="10"/>
      <c r="BC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row>
    <row r="84" spans="20:194" s="1" customFormat="1" x14ac:dyDescent="0.25">
      <c r="AA84" s="7"/>
      <c r="AK84" s="10"/>
      <c r="AL84" s="10"/>
      <c r="AM84" s="10"/>
      <c r="AO84" s="10"/>
      <c r="AP84" s="10"/>
      <c r="AQ84" s="10"/>
      <c r="AR84" s="10"/>
      <c r="AS84" s="10"/>
      <c r="AT84" s="10"/>
      <c r="AU84" s="10"/>
      <c r="AV84" s="10"/>
      <c r="AW84" s="10"/>
      <c r="AX84" s="10"/>
      <c r="AY84" s="10"/>
      <c r="AZ84" s="10"/>
      <c r="BA84" s="10"/>
      <c r="BB84" s="10"/>
      <c r="BC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row>
    <row r="85" spans="20:194" s="1" customFormat="1" x14ac:dyDescent="0.25">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row>
    <row r="86" spans="20:194" s="1" customFormat="1" x14ac:dyDescent="0.25">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row>
    <row r="87" spans="20:194" s="1" customFormat="1" x14ac:dyDescent="0.25">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row>
    <row r="88" spans="20:194" s="1" customFormat="1" x14ac:dyDescent="0.25">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row>
    <row r="89" spans="20:194" s="1" customFormat="1" x14ac:dyDescent="0.25">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row>
    <row r="90" spans="20:194" s="1" customFormat="1" x14ac:dyDescent="0.25">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row>
    <row r="91" spans="20:194" s="1" customFormat="1" x14ac:dyDescent="0.25">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row>
    <row r="92" spans="20:194" s="1" customFormat="1" x14ac:dyDescent="0.25">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row>
    <row r="93" spans="20:194" s="1" customFormat="1" x14ac:dyDescent="0.25">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row>
    <row r="94" spans="20:194" s="1" customFormat="1" x14ac:dyDescent="0.25">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row>
    <row r="95" spans="20:194" s="1" customFormat="1" x14ac:dyDescent="0.25">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row>
    <row r="96" spans="20:194" s="1" customFormat="1" x14ac:dyDescent="0.25">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row>
    <row r="97" spans="1:194" s="1" customFormat="1" x14ac:dyDescent="0.25">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row>
    <row r="98" spans="1:194" s="1" customFormat="1" x14ac:dyDescent="0.25">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row>
    <row r="99" spans="1:194" s="1" customFormat="1" x14ac:dyDescent="0.25">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row>
    <row r="100" spans="1:194" s="1" customFormat="1" x14ac:dyDescent="0.25">
      <c r="A100" s="1" t="s">
        <v>99</v>
      </c>
      <c r="U100" s="1" t="str">
        <f>A100</f>
        <v xml:space="preserve">Finegoldia magna  </v>
      </c>
      <c r="AC100" s="1" t="str">
        <f>A100</f>
        <v xml:space="preserve">Finegoldia magna  </v>
      </c>
      <c r="AK100" s="1" t="str">
        <f>A100</f>
        <v xml:space="preserve">Finegoldia magna  </v>
      </c>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row>
    <row r="101" spans="1:194" s="1" customFormat="1" ht="18.75" x14ac:dyDescent="0.3">
      <c r="B101" s="1" t="s">
        <v>0</v>
      </c>
      <c r="C101" s="1">
        <v>1.5625E-2</v>
      </c>
      <c r="D101" s="1">
        <v>3.125E-2</v>
      </c>
      <c r="E101" s="1">
        <v>6.25E-2</v>
      </c>
      <c r="F101" s="1">
        <v>0.125</v>
      </c>
      <c r="G101" s="1">
        <v>0.25</v>
      </c>
      <c r="H101" s="1">
        <v>0.5</v>
      </c>
      <c r="I101" s="1">
        <v>1</v>
      </c>
      <c r="J101" s="1">
        <v>2</v>
      </c>
      <c r="K101" s="1">
        <v>4</v>
      </c>
      <c r="L101" s="1">
        <v>8</v>
      </c>
      <c r="M101" s="1">
        <v>16</v>
      </c>
      <c r="N101" s="1">
        <v>32</v>
      </c>
      <c r="O101" s="1">
        <v>64</v>
      </c>
      <c r="P101" s="1">
        <v>128</v>
      </c>
      <c r="Q101" s="1" t="s">
        <v>1</v>
      </c>
      <c r="T101" s="1" t="s">
        <v>0</v>
      </c>
      <c r="U101" s="1" t="str">
        <f>B102</f>
        <v>Ampicillin/ Sulbactam</v>
      </c>
      <c r="V101" s="1" t="str">
        <f>B103</f>
        <v>Piperacillin/ Tazobactam</v>
      </c>
      <c r="W101" s="1" t="str">
        <f>B104</f>
        <v>Imipenem</v>
      </c>
      <c r="X101" s="1" t="str">
        <f>B105</f>
        <v>Clindamycin</v>
      </c>
      <c r="Y101" s="1" t="str">
        <f>B106</f>
        <v>Metronidazol</v>
      </c>
      <c r="Z101" s="1" t="str">
        <f>B107</f>
        <v>Benzylpenicillin</v>
      </c>
      <c r="AC101" s="1" t="str">
        <f t="shared" ref="AC101" si="473">U101</f>
        <v>Ampicillin/ Sulbactam</v>
      </c>
      <c r="AD101" s="1" t="str">
        <f t="shared" ref="AD101" si="474">V101</f>
        <v>Piperacillin/ Tazobactam</v>
      </c>
      <c r="AE101" s="1" t="str">
        <f t="shared" ref="AE101" si="475">W101</f>
        <v>Imipenem</v>
      </c>
      <c r="AF101" s="1" t="str">
        <f t="shared" ref="AF101" si="476">X101</f>
        <v>Clindamycin</v>
      </c>
      <c r="AG101" s="1" t="str">
        <f t="shared" ref="AG101" si="477">Y101</f>
        <v>Metronidazol</v>
      </c>
      <c r="AH101" s="1" t="str">
        <f t="shared" ref="AH101" si="478">Z101</f>
        <v>Benzylpenicillin</v>
      </c>
      <c r="AK101" s="1" t="str">
        <f t="shared" ref="AK101" si="479">U101</f>
        <v>Ampicillin/ Sulbactam</v>
      </c>
      <c r="AL101" s="1" t="str">
        <f t="shared" ref="AL101" si="480">V101</f>
        <v>Piperacillin/ Tazobactam</v>
      </c>
      <c r="AM101" s="1" t="str">
        <f t="shared" ref="AM101" si="481">W101</f>
        <v>Imipenem</v>
      </c>
      <c r="AN101" s="1" t="str">
        <f t="shared" ref="AN101" si="482">X101</f>
        <v>Clindamycin</v>
      </c>
      <c r="AO101" s="1" t="str">
        <f t="shared" ref="AO101" si="483">Y101</f>
        <v>Metronidazol</v>
      </c>
      <c r="AP101" s="1" t="str">
        <f t="shared" ref="AP101" si="484">Z101</f>
        <v>Benzylpenicillin</v>
      </c>
      <c r="AR101" s="23"/>
      <c r="AS101" s="9" t="s">
        <v>73</v>
      </c>
      <c r="AT101" s="24" t="s">
        <v>53</v>
      </c>
      <c r="AU101" s="24" t="s">
        <v>55</v>
      </c>
      <c r="AV101" s="24" t="s">
        <v>59</v>
      </c>
      <c r="AW101" s="24" t="s">
        <v>79</v>
      </c>
      <c r="AX101" s="24" t="s">
        <v>83</v>
      </c>
      <c r="AY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row>
    <row r="102" spans="1:194" s="1" customFormat="1" ht="18.75" x14ac:dyDescent="0.25">
      <c r="B102" s="1" t="s">
        <v>3</v>
      </c>
      <c r="C102" s="2">
        <v>0</v>
      </c>
      <c r="D102" s="2">
        <v>11</v>
      </c>
      <c r="E102" s="2">
        <v>7</v>
      </c>
      <c r="F102" s="2">
        <v>18</v>
      </c>
      <c r="G102" s="2">
        <v>12</v>
      </c>
      <c r="H102" s="2">
        <v>4</v>
      </c>
      <c r="I102" s="2">
        <v>1</v>
      </c>
      <c r="J102" s="2">
        <v>2</v>
      </c>
      <c r="K102" s="2">
        <v>0</v>
      </c>
      <c r="L102" s="4">
        <v>0</v>
      </c>
      <c r="M102" s="3">
        <v>0</v>
      </c>
      <c r="N102" s="3">
        <v>0</v>
      </c>
      <c r="O102" s="3">
        <v>0</v>
      </c>
      <c r="P102" s="3">
        <v>0</v>
      </c>
      <c r="Q102" s="54">
        <v>55</v>
      </c>
      <c r="T102" s="1">
        <v>1.5625E-2</v>
      </c>
      <c r="U102" s="2">
        <f>C102</f>
        <v>0</v>
      </c>
      <c r="V102" s="2">
        <f>C103</f>
        <v>0</v>
      </c>
      <c r="W102" s="2">
        <f>C104</f>
        <v>0</v>
      </c>
      <c r="X102" s="2">
        <f>C105</f>
        <v>0</v>
      </c>
      <c r="Y102" s="2">
        <f>C106</f>
        <v>0</v>
      </c>
      <c r="Z102" s="2">
        <f>C107</f>
        <v>0</v>
      </c>
      <c r="AA102" s="5"/>
      <c r="AB102" s="1">
        <v>1.5625E-2</v>
      </c>
      <c r="AC102" s="2">
        <f t="shared" ref="AC102" si="485">PRODUCT(U102*100*1/U116)</f>
        <v>0</v>
      </c>
      <c r="AD102" s="31">
        <f t="shared" ref="AD102" si="486">PRODUCT(V102*100*1/V116)</f>
        <v>0</v>
      </c>
      <c r="AE102" s="31">
        <f t="shared" ref="AE102" si="487">PRODUCT(W102*100*1/W116)</f>
        <v>0</v>
      </c>
      <c r="AF102" s="31">
        <f t="shared" ref="AF102" si="488">PRODUCT(X102*100*1/X116)</f>
        <v>0</v>
      </c>
      <c r="AG102" s="31">
        <f t="shared" ref="AG102" si="489">PRODUCT(Y102*100*1/Y116)</f>
        <v>0</v>
      </c>
      <c r="AH102" s="31">
        <f t="shared" ref="AH102" si="490">PRODUCT(Z102*100*1/Z116)</f>
        <v>0</v>
      </c>
      <c r="AJ102" s="1">
        <v>1.5625E-2</v>
      </c>
      <c r="AK102" s="2">
        <f t="shared" ref="AK102" si="491">AC102</f>
        <v>0</v>
      </c>
      <c r="AL102" s="31">
        <f t="shared" ref="AL102" si="492">AD102</f>
        <v>0</v>
      </c>
      <c r="AM102" s="31">
        <f t="shared" ref="AM102" si="493">AE102</f>
        <v>0</v>
      </c>
      <c r="AN102" s="31">
        <f t="shared" ref="AN102" si="494">AF102</f>
        <v>0</v>
      </c>
      <c r="AO102" s="31">
        <f t="shared" ref="AO102" si="495">AG102</f>
        <v>0</v>
      </c>
      <c r="AP102" s="31">
        <f t="shared" ref="AP102" si="496">AH102</f>
        <v>0</v>
      </c>
      <c r="AR102" s="25" t="s">
        <v>49</v>
      </c>
      <c r="AS102" s="26">
        <f>Z116</f>
        <v>55</v>
      </c>
      <c r="AT102" s="26">
        <f>U116</f>
        <v>55</v>
      </c>
      <c r="AU102" s="26">
        <f>V116</f>
        <v>55</v>
      </c>
      <c r="AV102" s="26">
        <f>W116</f>
        <v>55</v>
      </c>
      <c r="AW102" s="26">
        <f>X116</f>
        <v>55</v>
      </c>
      <c r="AX102" s="26">
        <f>Y116</f>
        <v>54</v>
      </c>
      <c r="AY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row>
    <row r="103" spans="1:194" s="1" customFormat="1" ht="18.75" x14ac:dyDescent="0.25">
      <c r="B103" s="1" t="s">
        <v>5</v>
      </c>
      <c r="C103" s="2">
        <v>0</v>
      </c>
      <c r="D103" s="2">
        <v>15</v>
      </c>
      <c r="E103" s="2">
        <v>10</v>
      </c>
      <c r="F103" s="2">
        <v>14</v>
      </c>
      <c r="G103" s="2">
        <v>9</v>
      </c>
      <c r="H103" s="2">
        <v>5</v>
      </c>
      <c r="I103" s="2">
        <v>2</v>
      </c>
      <c r="J103" s="2">
        <v>0</v>
      </c>
      <c r="K103" s="2">
        <v>0</v>
      </c>
      <c r="L103" s="2">
        <v>0</v>
      </c>
      <c r="M103" s="4">
        <v>0</v>
      </c>
      <c r="N103" s="3">
        <v>0</v>
      </c>
      <c r="O103" s="3">
        <v>0</v>
      </c>
      <c r="P103" s="3">
        <v>0</v>
      </c>
      <c r="Q103" s="54">
        <v>55</v>
      </c>
      <c r="T103" s="1">
        <v>3.125E-2</v>
      </c>
      <c r="U103" s="2">
        <f>D102</f>
        <v>11</v>
      </c>
      <c r="V103" s="2">
        <f>D103</f>
        <v>15</v>
      </c>
      <c r="W103" s="2">
        <f>D104</f>
        <v>15</v>
      </c>
      <c r="X103" s="2">
        <f>D105</f>
        <v>1</v>
      </c>
      <c r="Y103" s="2">
        <f>D106</f>
        <v>2</v>
      </c>
      <c r="Z103" s="2">
        <f>D107</f>
        <v>16</v>
      </c>
      <c r="AA103" s="5"/>
      <c r="AB103" s="1">
        <v>3.125E-2</v>
      </c>
      <c r="AC103" s="2">
        <f t="shared" ref="AC103" si="497">PRODUCT(U103*100*1/U116)</f>
        <v>20</v>
      </c>
      <c r="AD103" s="31">
        <f t="shared" ref="AD103" si="498">PRODUCT(V103*100*1/V116)</f>
        <v>27.272727272727273</v>
      </c>
      <c r="AE103" s="31">
        <f t="shared" ref="AE103" si="499">PRODUCT(W103*100*1/W116)</f>
        <v>27.272727272727273</v>
      </c>
      <c r="AF103" s="31">
        <f t="shared" ref="AF103" si="500">PRODUCT(X103*100*1/X116)</f>
        <v>1.8181818181818181</v>
      </c>
      <c r="AG103" s="31">
        <f t="shared" ref="AG103" si="501">PRODUCT(Y103*100*1/Y116)</f>
        <v>3.7037037037037037</v>
      </c>
      <c r="AH103" s="31">
        <f t="shared" ref="AH103" si="502">PRODUCT(Z103*100*1/Z116)</f>
        <v>29.09090909090909</v>
      </c>
      <c r="AJ103" s="1">
        <v>3.125E-2</v>
      </c>
      <c r="AK103" s="2">
        <f t="shared" ref="AK103" si="503">AC102+AC103</f>
        <v>20</v>
      </c>
      <c r="AL103" s="31">
        <f t="shared" ref="AL103" si="504">AD102+AD103</f>
        <v>27.272727272727273</v>
      </c>
      <c r="AM103" s="31">
        <f t="shared" ref="AM103" si="505">AE102+AE103</f>
        <v>27.272727272727273</v>
      </c>
      <c r="AN103" s="31">
        <f t="shared" ref="AN103" si="506">AF102+AF103</f>
        <v>1.8181818181818181</v>
      </c>
      <c r="AO103" s="31">
        <f t="shared" ref="AO103" si="507">AG102+AG103</f>
        <v>3.7037037037037037</v>
      </c>
      <c r="AP103" s="31">
        <f t="shared" ref="AP103" si="508">AH102+AH103</f>
        <v>29.09090909090909</v>
      </c>
      <c r="AR103" s="25" t="s">
        <v>50</v>
      </c>
      <c r="AS103" s="18">
        <f>AP106</f>
        <v>94.545454545454533</v>
      </c>
      <c r="AT103" s="18">
        <f>AK110</f>
        <v>99.999999999999986</v>
      </c>
      <c r="AU103" s="18">
        <f>AL111</f>
        <v>100</v>
      </c>
      <c r="AV103" s="18">
        <f>AM109</f>
        <v>99.999999999999986</v>
      </c>
      <c r="AW103" s="18">
        <f>AN110</f>
        <v>69.090909090909093</v>
      </c>
      <c r="AX103" s="18">
        <f>AO110</f>
        <v>100</v>
      </c>
      <c r="AY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row>
    <row r="104" spans="1:194" s="1" customFormat="1" ht="18.75" x14ac:dyDescent="0.25">
      <c r="B104" s="1" t="s">
        <v>10</v>
      </c>
      <c r="C104" s="2">
        <v>0</v>
      </c>
      <c r="D104" s="2">
        <v>15</v>
      </c>
      <c r="E104" s="2">
        <v>21</v>
      </c>
      <c r="F104" s="2">
        <v>12</v>
      </c>
      <c r="G104" s="2">
        <v>4</v>
      </c>
      <c r="H104" s="2">
        <v>3</v>
      </c>
      <c r="I104" s="2">
        <v>0</v>
      </c>
      <c r="J104" s="2">
        <v>0</v>
      </c>
      <c r="K104" s="4">
        <v>0</v>
      </c>
      <c r="L104" s="3">
        <v>0</v>
      </c>
      <c r="M104" s="3">
        <v>0</v>
      </c>
      <c r="N104" s="3">
        <v>0</v>
      </c>
      <c r="O104" s="3">
        <v>0</v>
      </c>
      <c r="P104" s="3">
        <v>0</v>
      </c>
      <c r="Q104" s="54">
        <v>55</v>
      </c>
      <c r="T104" s="1">
        <v>6.25E-2</v>
      </c>
      <c r="U104" s="2">
        <f>E102</f>
        <v>7</v>
      </c>
      <c r="V104" s="2">
        <f>E103</f>
        <v>10</v>
      </c>
      <c r="W104" s="2">
        <f>E104</f>
        <v>21</v>
      </c>
      <c r="X104" s="2">
        <f>E105</f>
        <v>2</v>
      </c>
      <c r="Y104" s="2">
        <f>E106</f>
        <v>7</v>
      </c>
      <c r="Z104" s="2">
        <f>E107</f>
        <v>15</v>
      </c>
      <c r="AA104" s="5"/>
      <c r="AB104" s="1">
        <v>6.25E-2</v>
      </c>
      <c r="AC104" s="2">
        <f t="shared" ref="AC104" si="509">PRODUCT(U104*100*1/U116)</f>
        <v>12.727272727272727</v>
      </c>
      <c r="AD104" s="31">
        <f t="shared" ref="AD104" si="510">PRODUCT(V104*100*1/V116)</f>
        <v>18.181818181818183</v>
      </c>
      <c r="AE104" s="31">
        <f t="shared" ref="AE104" si="511">PRODUCT(W104*100*1/W116)</f>
        <v>38.18181818181818</v>
      </c>
      <c r="AF104" s="31">
        <f t="shared" ref="AF104" si="512">PRODUCT(X104*100*1/X116)</f>
        <v>3.6363636363636362</v>
      </c>
      <c r="AG104" s="31">
        <f t="shared" ref="AG104" si="513">PRODUCT(Y104*100*1/Y116)</f>
        <v>12.962962962962964</v>
      </c>
      <c r="AH104" s="31">
        <f t="shared" ref="AH104" si="514">PRODUCT(Z104*100*1/Z116)</f>
        <v>27.272727272727273</v>
      </c>
      <c r="AJ104" s="1">
        <v>6.25E-2</v>
      </c>
      <c r="AK104" s="2">
        <f t="shared" ref="AK104" si="515">AC102+AC103+AC104</f>
        <v>32.727272727272727</v>
      </c>
      <c r="AL104" s="31">
        <f t="shared" ref="AL104" si="516">AD102+AD103+AD104</f>
        <v>45.454545454545453</v>
      </c>
      <c r="AM104" s="31">
        <f t="shared" ref="AM104" si="517">AE102+AE103+AE104</f>
        <v>65.454545454545453</v>
      </c>
      <c r="AN104" s="31">
        <f t="shared" ref="AN104" si="518">AF102+AF103+AF104</f>
        <v>5.4545454545454541</v>
      </c>
      <c r="AO104" s="31">
        <f t="shared" ref="AO104" si="519">AG102+AG103+AG104</f>
        <v>16.666666666666668</v>
      </c>
      <c r="AP104" s="31">
        <f t="shared" ref="AP104" si="520">AH102+AH103+AH104</f>
        <v>56.36363636363636</v>
      </c>
      <c r="AR104" s="25" t="s">
        <v>51</v>
      </c>
      <c r="AS104" s="18">
        <f>AP107-AP106</f>
        <v>1.818181818181813</v>
      </c>
      <c r="AT104" s="18">
        <f>AK111-AK110</f>
        <v>0</v>
      </c>
      <c r="AU104" s="18">
        <f>AL112-AL111</f>
        <v>0</v>
      </c>
      <c r="AV104" s="18">
        <f>AM110-AM109</f>
        <v>0</v>
      </c>
      <c r="AW104" s="18"/>
      <c r="AX104" s="18"/>
      <c r="AY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row>
    <row r="105" spans="1:194" s="1" customFormat="1" ht="18.75" x14ac:dyDescent="0.25">
      <c r="B105" s="1" t="s">
        <v>24</v>
      </c>
      <c r="C105" s="2">
        <v>0</v>
      </c>
      <c r="D105" s="2">
        <v>1</v>
      </c>
      <c r="E105" s="2">
        <v>2</v>
      </c>
      <c r="F105" s="2">
        <v>8</v>
      </c>
      <c r="G105" s="2">
        <v>4</v>
      </c>
      <c r="H105" s="2">
        <v>10</v>
      </c>
      <c r="I105" s="2">
        <v>8</v>
      </c>
      <c r="J105" s="2">
        <v>5</v>
      </c>
      <c r="K105" s="2">
        <v>0</v>
      </c>
      <c r="L105" s="3">
        <v>1</v>
      </c>
      <c r="M105" s="3">
        <v>2</v>
      </c>
      <c r="N105" s="3">
        <v>0</v>
      </c>
      <c r="O105" s="3">
        <v>0</v>
      </c>
      <c r="P105" s="3">
        <v>14</v>
      </c>
      <c r="Q105" s="54">
        <v>55</v>
      </c>
      <c r="T105" s="1">
        <v>0.125</v>
      </c>
      <c r="U105" s="2">
        <f>F102</f>
        <v>18</v>
      </c>
      <c r="V105" s="2">
        <f>F103</f>
        <v>14</v>
      </c>
      <c r="W105" s="2">
        <f>F104</f>
        <v>12</v>
      </c>
      <c r="X105" s="2">
        <f>F105</f>
        <v>8</v>
      </c>
      <c r="Y105" s="2">
        <f>F106</f>
        <v>15</v>
      </c>
      <c r="Z105" s="2">
        <f>F107</f>
        <v>15</v>
      </c>
      <c r="AA105" s="5"/>
      <c r="AB105" s="1">
        <v>0.125</v>
      </c>
      <c r="AC105" s="2">
        <f t="shared" ref="AC105" si="521">PRODUCT(U105*100*1/U116)</f>
        <v>32.727272727272727</v>
      </c>
      <c r="AD105" s="31">
        <f t="shared" ref="AD105" si="522">PRODUCT(V105*100*1/V116)</f>
        <v>25.454545454545453</v>
      </c>
      <c r="AE105" s="31">
        <f t="shared" ref="AE105" si="523">PRODUCT(W105*100*1/W116)</f>
        <v>21.818181818181817</v>
      </c>
      <c r="AF105" s="31">
        <f t="shared" ref="AF105" si="524">PRODUCT(X105*100*1/X116)</f>
        <v>14.545454545454545</v>
      </c>
      <c r="AG105" s="31">
        <f t="shared" ref="AG105" si="525">PRODUCT(Y105*100*1/Y116)</f>
        <v>27.777777777777779</v>
      </c>
      <c r="AH105" s="31">
        <f t="shared" ref="AH105" si="526">PRODUCT(Z105*100*1/Z116)</f>
        <v>27.272727272727273</v>
      </c>
      <c r="AJ105" s="1">
        <v>0.125</v>
      </c>
      <c r="AK105" s="2">
        <f t="shared" ref="AK105" si="527">AC102+AC103+AC104+AC105</f>
        <v>65.454545454545453</v>
      </c>
      <c r="AL105" s="31">
        <f t="shared" ref="AL105" si="528">AD102+AD103+AD104+AD105</f>
        <v>70.909090909090907</v>
      </c>
      <c r="AM105" s="31">
        <f t="shared" ref="AM105" si="529">AE102+AE103+AE104+AE105</f>
        <v>87.272727272727266</v>
      </c>
      <c r="AN105" s="31">
        <f t="shared" ref="AN105" si="530">AF102+AF103+AF104+AF105</f>
        <v>20</v>
      </c>
      <c r="AO105" s="31">
        <f t="shared" ref="AO105" si="531">AG102+AG103+AG104+AG105</f>
        <v>44.444444444444443</v>
      </c>
      <c r="AP105" s="31">
        <f t="shared" ref="AP105" si="532">AH102+AH103+AH104+AH105</f>
        <v>83.636363636363626</v>
      </c>
      <c r="AR105" s="25" t="s">
        <v>52</v>
      </c>
      <c r="AS105" s="18">
        <f>AP115-AP107</f>
        <v>3.636363636363626</v>
      </c>
      <c r="AT105" s="18">
        <f>AK115-AK111</f>
        <v>0</v>
      </c>
      <c r="AU105" s="18">
        <f>AL115-AL112</f>
        <v>0</v>
      </c>
      <c r="AV105" s="18">
        <f>AM115-AM110</f>
        <v>0</v>
      </c>
      <c r="AW105" s="18">
        <f>AN115-AN110</f>
        <v>30.909090909090907</v>
      </c>
      <c r="AX105" s="18">
        <f>AO115-AO110</f>
        <v>0</v>
      </c>
      <c r="AY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row>
    <row r="106" spans="1:194" s="1" customFormat="1" x14ac:dyDescent="0.25">
      <c r="B106" s="1" t="s">
        <v>25</v>
      </c>
      <c r="C106" s="2">
        <v>0</v>
      </c>
      <c r="D106" s="2">
        <v>2</v>
      </c>
      <c r="E106" s="2">
        <v>7</v>
      </c>
      <c r="F106" s="2">
        <v>15</v>
      </c>
      <c r="G106" s="2">
        <v>6</v>
      </c>
      <c r="H106" s="2">
        <v>19</v>
      </c>
      <c r="I106" s="2">
        <v>5</v>
      </c>
      <c r="J106" s="2">
        <v>0</v>
      </c>
      <c r="K106" s="2">
        <v>0</v>
      </c>
      <c r="L106" s="3">
        <v>0</v>
      </c>
      <c r="M106" s="3">
        <v>0</v>
      </c>
      <c r="N106" s="3">
        <v>0</v>
      </c>
      <c r="O106" s="3">
        <v>0</v>
      </c>
      <c r="P106" s="3">
        <v>0</v>
      </c>
      <c r="Q106" s="54">
        <v>54</v>
      </c>
      <c r="T106" s="1">
        <v>0.25</v>
      </c>
      <c r="U106" s="2">
        <f>G102</f>
        <v>12</v>
      </c>
      <c r="V106" s="2">
        <f>G103</f>
        <v>9</v>
      </c>
      <c r="W106" s="2">
        <f>G104</f>
        <v>4</v>
      </c>
      <c r="X106" s="2">
        <f>G105</f>
        <v>4</v>
      </c>
      <c r="Y106" s="2">
        <f>G106</f>
        <v>6</v>
      </c>
      <c r="Z106" s="2">
        <f>G107</f>
        <v>6</v>
      </c>
      <c r="AA106" s="5"/>
      <c r="AB106" s="1">
        <v>0.25</v>
      </c>
      <c r="AC106" s="2">
        <f t="shared" ref="AC106" si="533">PRODUCT(U106*100*1/U116)</f>
        <v>21.818181818181817</v>
      </c>
      <c r="AD106" s="31">
        <f t="shared" ref="AD106" si="534">PRODUCT(V106*100*1/V116)</f>
        <v>16.363636363636363</v>
      </c>
      <c r="AE106" s="31">
        <f t="shared" ref="AE106" si="535">PRODUCT(W106*100*1/W116)</f>
        <v>7.2727272727272725</v>
      </c>
      <c r="AF106" s="31">
        <f t="shared" ref="AF106" si="536">PRODUCT(X106*100*1/X116)</f>
        <v>7.2727272727272725</v>
      </c>
      <c r="AG106" s="31">
        <f t="shared" ref="AG106" si="537">PRODUCT(Y106*100*1/Y116)</f>
        <v>11.111111111111111</v>
      </c>
      <c r="AH106" s="31">
        <f t="shared" ref="AH106" si="538">PRODUCT(Z106*100*1/Z116)</f>
        <v>10.909090909090908</v>
      </c>
      <c r="AJ106" s="1">
        <v>0.25</v>
      </c>
      <c r="AK106" s="2">
        <f t="shared" ref="AK106" si="539">AC102+AC103+AC104+AC105+AC106</f>
        <v>87.272727272727266</v>
      </c>
      <c r="AL106" s="31">
        <f t="shared" ref="AL106" si="540">AD102+AD103+AD104+AD105+AD106</f>
        <v>87.272727272727266</v>
      </c>
      <c r="AM106" s="31">
        <f t="shared" ref="AM106" si="541">AE102+AE103+AE104+AE105+AE106</f>
        <v>94.545454545454533</v>
      </c>
      <c r="AN106" s="31">
        <f t="shared" ref="AN106" si="542">AF102+AF103+AF104+AF105+AF106</f>
        <v>27.272727272727273</v>
      </c>
      <c r="AO106" s="31">
        <f t="shared" ref="AO106" si="543">AG102+AG103+AG104+AG105+AG106</f>
        <v>55.555555555555557</v>
      </c>
      <c r="AP106" s="31">
        <f t="shared" ref="AP106" si="544">AH102+AH103+AH104+AH105+AH106</f>
        <v>94.545454545454533</v>
      </c>
      <c r="AR106" s="29"/>
      <c r="AS106" s="29"/>
      <c r="AT106" s="29"/>
      <c r="AU106" s="10"/>
      <c r="AV106" s="29"/>
      <c r="AW106" s="29"/>
      <c r="AX106" s="29"/>
      <c r="AY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row>
    <row r="107" spans="1:194" s="1" customFormat="1" x14ac:dyDescent="0.25">
      <c r="B107" s="1" t="s">
        <v>26</v>
      </c>
      <c r="C107" s="2">
        <v>0</v>
      </c>
      <c r="D107" s="2">
        <v>16</v>
      </c>
      <c r="E107" s="2">
        <v>15</v>
      </c>
      <c r="F107" s="2">
        <v>15</v>
      </c>
      <c r="G107" s="2">
        <v>6</v>
      </c>
      <c r="H107" s="4">
        <v>1</v>
      </c>
      <c r="I107" s="3">
        <v>0</v>
      </c>
      <c r="J107" s="3">
        <v>1</v>
      </c>
      <c r="K107" s="3">
        <v>1</v>
      </c>
      <c r="L107" s="3">
        <v>0</v>
      </c>
      <c r="M107" s="3">
        <v>0</v>
      </c>
      <c r="N107" s="3">
        <v>0</v>
      </c>
      <c r="O107" s="3">
        <v>0</v>
      </c>
      <c r="P107" s="3">
        <v>0</v>
      </c>
      <c r="Q107" s="54">
        <v>55</v>
      </c>
      <c r="T107" s="1">
        <v>0.5</v>
      </c>
      <c r="U107" s="2">
        <f>H102</f>
        <v>4</v>
      </c>
      <c r="V107" s="2">
        <f>H103</f>
        <v>5</v>
      </c>
      <c r="W107" s="2">
        <f>H104</f>
        <v>3</v>
      </c>
      <c r="X107" s="2">
        <f>H105</f>
        <v>10</v>
      </c>
      <c r="Y107" s="2">
        <f>H106</f>
        <v>19</v>
      </c>
      <c r="Z107" s="4">
        <f>H107</f>
        <v>1</v>
      </c>
      <c r="AA107" s="5"/>
      <c r="AB107" s="1">
        <v>0.5</v>
      </c>
      <c r="AC107" s="2">
        <f t="shared" ref="AC107" si="545">PRODUCT(U107*100*1/U116)</f>
        <v>7.2727272727272725</v>
      </c>
      <c r="AD107" s="31">
        <f t="shared" ref="AD107" si="546">PRODUCT(V107*100*1/V116)</f>
        <v>9.0909090909090917</v>
      </c>
      <c r="AE107" s="31">
        <f t="shared" ref="AE107" si="547">PRODUCT(W107*100*1/W116)</f>
        <v>5.4545454545454541</v>
      </c>
      <c r="AF107" s="31">
        <f t="shared" ref="AF107" si="548">PRODUCT(X107*100*1/X116)</f>
        <v>18.181818181818183</v>
      </c>
      <c r="AG107" s="31">
        <f t="shared" ref="AG107" si="549">PRODUCT(Y107*100*1/Y116)</f>
        <v>35.185185185185183</v>
      </c>
      <c r="AH107" s="32">
        <f t="shared" ref="AH107" si="550">PRODUCT(Z107*100*1/Z116)</f>
        <v>1.8181818181818181</v>
      </c>
      <c r="AJ107" s="1">
        <v>0.5</v>
      </c>
      <c r="AK107" s="2">
        <f t="shared" ref="AK107" si="551">AC102+AC103+AC104+AC105+AC106+AC107</f>
        <v>94.545454545454533</v>
      </c>
      <c r="AL107" s="31">
        <f t="shared" ref="AL107" si="552">AD102+AD103+AD104+AD105+AD106+AD107</f>
        <v>96.36363636363636</v>
      </c>
      <c r="AM107" s="31">
        <f t="shared" ref="AM107" si="553">AE102+AE103+AE104+AE105+AE106+AE107</f>
        <v>99.999999999999986</v>
      </c>
      <c r="AN107" s="31">
        <f t="shared" ref="AN107" si="554">AF102+AF103+AF104+AF105+AF106+AF107</f>
        <v>45.454545454545453</v>
      </c>
      <c r="AO107" s="31">
        <f t="shared" ref="AO107" si="555">AG102+AG103+AG104+AG105+AG106+AG107</f>
        <v>90.740740740740733</v>
      </c>
      <c r="AP107" s="32">
        <f t="shared" ref="AP107" si="556">AH102+AH103+AH104+AH105+AH106+AH107</f>
        <v>96.363636363636346</v>
      </c>
      <c r="AR107" s="10"/>
      <c r="AS107" s="10" t="str">
        <f>A100</f>
        <v xml:space="preserve">Finegoldia magna  </v>
      </c>
      <c r="AT107" s="10"/>
      <c r="AU107" s="10"/>
      <c r="AV107" s="10"/>
      <c r="AW107" s="10"/>
      <c r="AX107" s="10"/>
      <c r="AY107" s="10"/>
      <c r="AZ107" s="10"/>
      <c r="BA107" s="10"/>
      <c r="BB107" s="10"/>
      <c r="BC107" s="10"/>
      <c r="BD107" s="10"/>
      <c r="BE107" s="10"/>
      <c r="BF107" s="10"/>
      <c r="BG107" s="10"/>
      <c r="BH107" s="10"/>
      <c r="BI107" s="10"/>
      <c r="BJ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row>
    <row r="108" spans="1:194" s="1" customFormat="1" x14ac:dyDescent="0.25">
      <c r="T108" s="1">
        <v>1</v>
      </c>
      <c r="U108" s="2">
        <f>I102</f>
        <v>1</v>
      </c>
      <c r="V108" s="2">
        <f>I103</f>
        <v>2</v>
      </c>
      <c r="W108" s="2">
        <f>I104</f>
        <v>0</v>
      </c>
      <c r="X108" s="2">
        <f>I105</f>
        <v>8</v>
      </c>
      <c r="Y108" s="2">
        <f>I106</f>
        <v>5</v>
      </c>
      <c r="Z108" s="3">
        <f>I107</f>
        <v>0</v>
      </c>
      <c r="AA108" s="5"/>
      <c r="AB108" s="1">
        <v>1</v>
      </c>
      <c r="AC108" s="2">
        <f t="shared" ref="AC108" si="557">PRODUCT(U108*100*1/U116)</f>
        <v>1.8181818181818181</v>
      </c>
      <c r="AD108" s="31">
        <f t="shared" ref="AD108" si="558">PRODUCT(V108*100*1/V116)</f>
        <v>3.6363636363636362</v>
      </c>
      <c r="AE108" s="31">
        <f t="shared" ref="AE108" si="559">PRODUCT(W108*100*1/W116)</f>
        <v>0</v>
      </c>
      <c r="AF108" s="31">
        <f t="shared" ref="AF108" si="560">PRODUCT(X108*100*1/X116)</f>
        <v>14.545454545454545</v>
      </c>
      <c r="AG108" s="31">
        <f t="shared" ref="AG108" si="561">PRODUCT(Y108*100*1/Y116)</f>
        <v>9.2592592592592595</v>
      </c>
      <c r="AH108" s="33">
        <f t="shared" ref="AH108" si="562">PRODUCT(Z108*100*1/Z116)</f>
        <v>0</v>
      </c>
      <c r="AJ108" s="1">
        <v>1</v>
      </c>
      <c r="AK108" s="2">
        <f t="shared" ref="AK108" si="563">AC102+AC103+AC104+AC105+AC106+AC107+AC108</f>
        <v>96.363636363636346</v>
      </c>
      <c r="AL108" s="31">
        <f t="shared" ref="AL108" si="564">AD102+AD103+AD104+AD105+AD106+AD107+AD108</f>
        <v>100</v>
      </c>
      <c r="AM108" s="31">
        <f t="shared" ref="AM108" si="565">AE102+AE103+AE104+AE105+AE106+AE107+AE108</f>
        <v>99.999999999999986</v>
      </c>
      <c r="AN108" s="31">
        <f t="shared" ref="AN108" si="566">AF102+AF103+AF104+AF105+AF106+AF107+AF108</f>
        <v>60</v>
      </c>
      <c r="AO108" s="31">
        <f t="shared" ref="AO108" si="567">AG102+AG103+AG104+AG105+AG106+AG107+AG108</f>
        <v>100</v>
      </c>
      <c r="AP108" s="33">
        <f t="shared" ref="AP108" si="568">AH102+AH103+AH104+AH105+AH106+AH107+AH108</f>
        <v>96.363636363636346</v>
      </c>
      <c r="AR108" s="10"/>
      <c r="AS108" s="10"/>
      <c r="AT108" s="10"/>
      <c r="AU108" s="10"/>
      <c r="AV108" s="10"/>
      <c r="AW108" s="10"/>
      <c r="AX108" s="10"/>
      <c r="AY108" s="10"/>
      <c r="AZ108" s="10"/>
      <c r="BA108" s="10"/>
      <c r="BB108" s="10"/>
      <c r="BC108" s="10"/>
      <c r="BD108" s="10"/>
      <c r="BE108" s="10"/>
      <c r="BF108" s="10"/>
      <c r="BG108" s="10"/>
      <c r="BH108" s="10"/>
      <c r="BI108" s="10"/>
      <c r="BJ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row>
    <row r="109" spans="1:194" s="1" customFormat="1" x14ac:dyDescent="0.25">
      <c r="T109" s="1">
        <v>2</v>
      </c>
      <c r="U109" s="2">
        <f>J102</f>
        <v>2</v>
      </c>
      <c r="V109" s="2">
        <f>J103</f>
        <v>0</v>
      </c>
      <c r="W109" s="2">
        <f>J104</f>
        <v>0</v>
      </c>
      <c r="X109" s="2">
        <f>J105</f>
        <v>5</v>
      </c>
      <c r="Y109" s="2">
        <f>J106</f>
        <v>0</v>
      </c>
      <c r="Z109" s="3">
        <f>J107</f>
        <v>1</v>
      </c>
      <c r="AA109" s="5"/>
      <c r="AB109" s="1">
        <v>2</v>
      </c>
      <c r="AC109" s="2">
        <f t="shared" ref="AC109" si="569">PRODUCT(U109*100*1/U116)</f>
        <v>3.6363636363636362</v>
      </c>
      <c r="AD109" s="31">
        <f t="shared" ref="AD109" si="570">PRODUCT(V109*100*1/V116)</f>
        <v>0</v>
      </c>
      <c r="AE109" s="31">
        <f t="shared" ref="AE109" si="571">PRODUCT(W109*100*1/W116)</f>
        <v>0</v>
      </c>
      <c r="AF109" s="31">
        <f t="shared" ref="AF109" si="572">PRODUCT(X109*100*1/X116)</f>
        <v>9.0909090909090917</v>
      </c>
      <c r="AG109" s="31">
        <f t="shared" ref="AG109" si="573">PRODUCT(Y109*100*1/Y116)</f>
        <v>0</v>
      </c>
      <c r="AH109" s="33">
        <f t="shared" ref="AH109" si="574">PRODUCT(Z109*100*1/Z116)</f>
        <v>1.8181818181818181</v>
      </c>
      <c r="AJ109" s="1">
        <v>2</v>
      </c>
      <c r="AK109" s="2">
        <f t="shared" ref="AK109" si="575">AC102+AC103+AC104+AC105+AC106+AC107+AC108+AC109</f>
        <v>99.999999999999986</v>
      </c>
      <c r="AL109" s="31">
        <f t="shared" ref="AL109" si="576">AD102+AD103+AD104+AD105+AD106+AD107+AD108+AD109</f>
        <v>100</v>
      </c>
      <c r="AM109" s="31">
        <f t="shared" ref="AM109" si="577">AE102+AE103+AE104+AE105+AE106+AE107+AE108+AE109</f>
        <v>99.999999999999986</v>
      </c>
      <c r="AN109" s="31">
        <f t="shared" ref="AN109" si="578">AF102+AF103+AF104+AF105+AF106+AF107+AF108+AF109</f>
        <v>69.090909090909093</v>
      </c>
      <c r="AO109" s="31">
        <f t="shared" ref="AO109" si="579">AG102+AG103+AG104+AG105+AG106+AG107+AG108+AG109</f>
        <v>100</v>
      </c>
      <c r="AP109" s="33">
        <f t="shared" ref="AP109" si="580">AH102+AH103+AH104+AH105+AH106+AH107+AH108+AH109</f>
        <v>98.181818181818159</v>
      </c>
      <c r="AR109" s="10"/>
      <c r="AS109" s="10"/>
      <c r="AT109" s="10"/>
      <c r="AU109" s="10"/>
      <c r="AV109" s="10"/>
      <c r="AW109" s="10"/>
      <c r="AX109" s="10"/>
      <c r="AY109" s="10"/>
      <c r="AZ109" s="10"/>
      <c r="BA109" s="10"/>
      <c r="BB109" s="10"/>
      <c r="BC109" s="10"/>
      <c r="BD109" s="10"/>
      <c r="BE109" s="10"/>
      <c r="BF109" s="10"/>
      <c r="BG109" s="10"/>
      <c r="BH109" s="10"/>
      <c r="BI109" s="10"/>
      <c r="BJ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row>
    <row r="110" spans="1:194" s="1" customFormat="1" x14ac:dyDescent="0.25">
      <c r="T110" s="1">
        <v>4</v>
      </c>
      <c r="U110" s="2">
        <f>K102</f>
        <v>0</v>
      </c>
      <c r="V110" s="2">
        <f>K103</f>
        <v>0</v>
      </c>
      <c r="W110" s="4">
        <f>K104</f>
        <v>0</v>
      </c>
      <c r="X110" s="2">
        <f>K105</f>
        <v>0</v>
      </c>
      <c r="Y110" s="2">
        <f>K106</f>
        <v>0</v>
      </c>
      <c r="Z110" s="3">
        <f>K107</f>
        <v>1</v>
      </c>
      <c r="AA110" s="5"/>
      <c r="AB110" s="1">
        <v>4</v>
      </c>
      <c r="AC110" s="2">
        <f t="shared" ref="AC110" si="581">PRODUCT(U110*100*1/U116)</f>
        <v>0</v>
      </c>
      <c r="AD110" s="31">
        <f t="shared" ref="AD110" si="582">PRODUCT(V110*100*1/V116)</f>
        <v>0</v>
      </c>
      <c r="AE110" s="32">
        <f t="shared" ref="AE110" si="583">PRODUCT(W110*100*1/W116)</f>
        <v>0</v>
      </c>
      <c r="AF110" s="31">
        <f t="shared" ref="AF110" si="584">PRODUCT(X110*100*1/X116)</f>
        <v>0</v>
      </c>
      <c r="AG110" s="31">
        <f t="shared" ref="AG110" si="585">PRODUCT(Y110*100*1/Y116)</f>
        <v>0</v>
      </c>
      <c r="AH110" s="33">
        <f t="shared" ref="AH110" si="586">PRODUCT(Z110*100*1/Z116)</f>
        <v>1.8181818181818181</v>
      </c>
      <c r="AJ110" s="1">
        <v>4</v>
      </c>
      <c r="AK110" s="2">
        <f t="shared" ref="AK110" si="587">AC102+AC103+AC104+AC105+AC106+AC107+AC108+AC109+AC110</f>
        <v>99.999999999999986</v>
      </c>
      <c r="AL110" s="31">
        <f t="shared" ref="AL110" si="588">AD102+AD103+AD104+AD105+AD106+AD107+AD108+AD109+AD110</f>
        <v>100</v>
      </c>
      <c r="AM110" s="32">
        <f t="shared" ref="AM110" si="589">AE102+AE103+AE104+AE105+AE106+AE107+AE108+AE109+AE110</f>
        <v>99.999999999999986</v>
      </c>
      <c r="AN110" s="31">
        <f t="shared" ref="AN110" si="590">AF102+AF103+AF104+AF105+AF106+AF107+AF108+AF109+AF110</f>
        <v>69.090909090909093</v>
      </c>
      <c r="AO110" s="31">
        <f t="shared" ref="AO110" si="591">AG102+AG103+AG104+AG105+AG106+AG107+AG108+AG109+AG110</f>
        <v>100</v>
      </c>
      <c r="AP110" s="33">
        <f t="shared" ref="AP110" si="592">AH102+AH103+AH104+AH105+AH106+AH107+AH108+AH109+AH110</f>
        <v>99.999999999999972</v>
      </c>
      <c r="AR110" s="10"/>
      <c r="AS110" s="10"/>
      <c r="AT110" s="10"/>
      <c r="AU110" s="10"/>
      <c r="AV110" s="10"/>
      <c r="AW110" s="10"/>
      <c r="AX110" s="10"/>
      <c r="AY110" s="10"/>
      <c r="AZ110" s="10"/>
      <c r="BA110" s="10"/>
      <c r="BB110" s="10"/>
      <c r="BC110" s="10"/>
      <c r="BD110" s="10"/>
      <c r="BE110" s="10"/>
      <c r="BF110" s="10"/>
      <c r="BG110" s="10"/>
      <c r="BH110" s="10"/>
      <c r="BI110" s="10"/>
      <c r="BJ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row>
    <row r="111" spans="1:194" s="1" customFormat="1" x14ac:dyDescent="0.25">
      <c r="T111" s="1">
        <v>8</v>
      </c>
      <c r="U111" s="4">
        <f>L102</f>
        <v>0</v>
      </c>
      <c r="V111" s="2">
        <f>L103</f>
        <v>0</v>
      </c>
      <c r="W111" s="3">
        <f>L104</f>
        <v>0</v>
      </c>
      <c r="X111" s="3">
        <f>L105</f>
        <v>1</v>
      </c>
      <c r="Y111" s="3">
        <f>L106</f>
        <v>0</v>
      </c>
      <c r="Z111" s="3">
        <f>L107</f>
        <v>0</v>
      </c>
      <c r="AA111" s="7"/>
      <c r="AB111" s="1">
        <v>8</v>
      </c>
      <c r="AC111" s="4">
        <f t="shared" ref="AC111" si="593">PRODUCT(U111*100*1/U116)</f>
        <v>0</v>
      </c>
      <c r="AD111" s="31">
        <f t="shared" ref="AD111" si="594">PRODUCT(V111*100*1/V116)</f>
        <v>0</v>
      </c>
      <c r="AE111" s="33">
        <f t="shared" ref="AE111" si="595">PRODUCT(W111*100*1/W116)</f>
        <v>0</v>
      </c>
      <c r="AF111" s="33">
        <f t="shared" ref="AF111" si="596">PRODUCT(X111*100*1/X116)</f>
        <v>1.8181818181818181</v>
      </c>
      <c r="AG111" s="33">
        <f t="shared" ref="AG111" si="597">PRODUCT(Y111*100*1/Y116)</f>
        <v>0</v>
      </c>
      <c r="AH111" s="33">
        <f t="shared" ref="AH111" si="598">PRODUCT(Z111*100*1/Z116)</f>
        <v>0</v>
      </c>
      <c r="AJ111" s="1">
        <v>8</v>
      </c>
      <c r="AK111" s="4">
        <f t="shared" ref="AK111" si="599">AC102+AC103+AC104+AC105+AC106+AC107+AC108+AC109+AC110+AC111</f>
        <v>99.999999999999986</v>
      </c>
      <c r="AL111" s="31">
        <f t="shared" ref="AL111" si="600">AD102+AD103+AD104+AD105+AD106+AD107+AD108+AD109+AD110+AD111</f>
        <v>100</v>
      </c>
      <c r="AM111" s="33">
        <f t="shared" ref="AM111" si="601">AE102+AE103+AE104+AE105+AE106+AE107+AE108+AE109+AE110+AE111</f>
        <v>99.999999999999986</v>
      </c>
      <c r="AN111" s="33">
        <f t="shared" ref="AN111" si="602">AF102+AF103+AF104+AF105+AF106+AF107+AF108+AF109+AF110+AF111</f>
        <v>70.909090909090907</v>
      </c>
      <c r="AO111" s="33">
        <f t="shared" ref="AO111" si="603">AG102+AG103+AG104+AG105+AG106+AG107+AG108+AG109+AG110+AG111</f>
        <v>100</v>
      </c>
      <c r="AP111" s="33">
        <f t="shared" ref="AP111" si="604">AH102+AH103+AH104+AH105+AH106+AH107+AH108+AH109+AH110+AH111</f>
        <v>99.999999999999972</v>
      </c>
      <c r="AR111" s="10"/>
      <c r="AS111" s="10"/>
      <c r="AT111" s="10"/>
      <c r="AU111" s="10"/>
      <c r="AV111" s="10"/>
      <c r="AW111" s="10"/>
      <c r="AX111" s="10"/>
      <c r="AY111" s="10"/>
      <c r="AZ111" s="10"/>
      <c r="BA111" s="10"/>
      <c r="BB111" s="10"/>
      <c r="BC111" s="10"/>
      <c r="BD111" s="10"/>
      <c r="BE111" s="10"/>
      <c r="BF111" s="10"/>
      <c r="BG111" s="10"/>
      <c r="BH111" s="10"/>
      <c r="BI111" s="10"/>
      <c r="BJ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row>
    <row r="112" spans="1:194" s="1" customFormat="1" x14ac:dyDescent="0.25">
      <c r="T112" s="1">
        <v>16</v>
      </c>
      <c r="U112" s="3">
        <f>M102</f>
        <v>0</v>
      </c>
      <c r="V112" s="4">
        <f>M103</f>
        <v>0</v>
      </c>
      <c r="W112" s="3">
        <f>M104</f>
        <v>0</v>
      </c>
      <c r="X112" s="3">
        <f>M105</f>
        <v>2</v>
      </c>
      <c r="Y112" s="3">
        <f>M106</f>
        <v>0</v>
      </c>
      <c r="Z112" s="3">
        <f>M107</f>
        <v>0</v>
      </c>
      <c r="AA112" s="7"/>
      <c r="AB112" s="1">
        <v>16</v>
      </c>
      <c r="AC112" s="3">
        <f t="shared" ref="AC112" si="605">PRODUCT(U112*100*1/U116)</f>
        <v>0</v>
      </c>
      <c r="AD112" s="32">
        <f t="shared" ref="AD112" si="606">PRODUCT(V112*100*1/V116)</f>
        <v>0</v>
      </c>
      <c r="AE112" s="33">
        <f t="shared" ref="AE112" si="607">PRODUCT(W112*100*1/W116)</f>
        <v>0</v>
      </c>
      <c r="AF112" s="33">
        <f t="shared" ref="AF112" si="608">PRODUCT(X112*100*1/X116)</f>
        <v>3.6363636363636362</v>
      </c>
      <c r="AG112" s="33">
        <f t="shared" ref="AG112" si="609">PRODUCT(Y112*100*1/Y116)</f>
        <v>0</v>
      </c>
      <c r="AH112" s="33">
        <f t="shared" ref="AH112" si="610">PRODUCT(Z112*100*1/Z116)</f>
        <v>0</v>
      </c>
      <c r="AJ112" s="1">
        <v>16</v>
      </c>
      <c r="AK112" s="3">
        <f t="shared" ref="AK112" si="611">AC102+AC103+AC104+AC105+AC106+AC107+AC108+AC109+AC110+AC111+AC112</f>
        <v>99.999999999999986</v>
      </c>
      <c r="AL112" s="32">
        <f t="shared" ref="AL112" si="612">AD102+AD103+AD104+AD105+AD106+AD107+AD108+AD109+AD110+AD111+AD112</f>
        <v>100</v>
      </c>
      <c r="AM112" s="33">
        <f t="shared" ref="AM112" si="613">AE102+AE103+AE104+AE105+AE106+AE107+AE108+AE109+AE110+AE111+AE112</f>
        <v>99.999999999999986</v>
      </c>
      <c r="AN112" s="33">
        <f t="shared" ref="AN112" si="614">AF102+AF103+AF104+AF105+AF106+AF107+AF108+AF109+AF110+AF111+AF112</f>
        <v>74.545454545454547</v>
      </c>
      <c r="AO112" s="33">
        <f t="shared" ref="AO112" si="615">AG102+AG103+AG104+AG105+AG106+AG107+AG108+AG109+AG110+AG111+AG112</f>
        <v>100</v>
      </c>
      <c r="AP112" s="33">
        <f t="shared" ref="AP112" si="616">AH102+AH103+AH104+AH105+AH106+AH107+AH108+AH109+AH110+AH111+AH112</f>
        <v>99.999999999999972</v>
      </c>
      <c r="AR112" s="10"/>
      <c r="AS112" s="10"/>
      <c r="AT112" s="10"/>
      <c r="AU112" s="10"/>
      <c r="AV112" s="10"/>
      <c r="AW112" s="10"/>
      <c r="AX112" s="10"/>
      <c r="AY112" s="10"/>
      <c r="AZ112" s="10"/>
      <c r="BA112" s="10"/>
      <c r="BB112" s="10"/>
      <c r="BC112" s="10"/>
      <c r="BD112" s="10"/>
      <c r="BE112" s="10"/>
      <c r="BF112" s="10"/>
      <c r="BG112" s="10"/>
      <c r="BH112" s="10"/>
      <c r="BI112" s="10"/>
      <c r="BJ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row>
    <row r="113" spans="20:194" s="1" customFormat="1" x14ac:dyDescent="0.25">
      <c r="T113" s="1">
        <v>32</v>
      </c>
      <c r="U113" s="3">
        <f>N102</f>
        <v>0</v>
      </c>
      <c r="V113" s="3">
        <f>N103</f>
        <v>0</v>
      </c>
      <c r="W113" s="3">
        <f>N104</f>
        <v>0</v>
      </c>
      <c r="X113" s="3">
        <f>N105</f>
        <v>0</v>
      </c>
      <c r="Y113" s="3">
        <f>N106</f>
        <v>0</v>
      </c>
      <c r="Z113" s="3">
        <f>N107</f>
        <v>0</v>
      </c>
      <c r="AA113" s="7"/>
      <c r="AB113" s="1">
        <v>32</v>
      </c>
      <c r="AC113" s="3">
        <f t="shared" ref="AC113" si="617">PRODUCT(U113*100*1/U116)</f>
        <v>0</v>
      </c>
      <c r="AD113" s="33">
        <f t="shared" ref="AD113" si="618">PRODUCT(V113*100*1/V116)</f>
        <v>0</v>
      </c>
      <c r="AE113" s="33">
        <f t="shared" ref="AE113" si="619">PRODUCT(W113*100*1/W116)</f>
        <v>0</v>
      </c>
      <c r="AF113" s="33">
        <f t="shared" ref="AF113" si="620">PRODUCT(X113*100*1/X116)</f>
        <v>0</v>
      </c>
      <c r="AG113" s="33">
        <f t="shared" ref="AG113" si="621">PRODUCT(Y113*100*1/Y116)</f>
        <v>0</v>
      </c>
      <c r="AH113" s="33">
        <f t="shared" ref="AH113" si="622">PRODUCT(Z113*100*1/Z116)</f>
        <v>0</v>
      </c>
      <c r="AJ113" s="1">
        <v>32</v>
      </c>
      <c r="AK113" s="3">
        <f t="shared" ref="AK113" si="623">AC102+AC103+AC104+AC105+AC106+AC107+AC108+AC109+AC110+AC111+AC112+AC113</f>
        <v>99.999999999999986</v>
      </c>
      <c r="AL113" s="33">
        <f t="shared" ref="AL113" si="624">AD102+AD103+AD104+AD105+AD106+AD107+AD108+AD109+AD110+AD111+AD112+AD113</f>
        <v>100</v>
      </c>
      <c r="AM113" s="33">
        <f t="shared" ref="AM113" si="625">AE102+AE103+AE104+AE105+AE106+AE107+AE108+AE109+AE110+AE111+AE112+AE113</f>
        <v>99.999999999999986</v>
      </c>
      <c r="AN113" s="33">
        <f t="shared" ref="AN113" si="626">AF102+AF103+AF104+AF105+AF106+AF107+AF108+AF109+AF110+AF111+AF112+AF113</f>
        <v>74.545454545454547</v>
      </c>
      <c r="AO113" s="33">
        <f t="shared" ref="AO113" si="627">AG102+AG103+AG104+AG105+AG106+AG107+AG108+AG109+AG110+AG111+AG112+AG113</f>
        <v>100</v>
      </c>
      <c r="AP113" s="33">
        <f t="shared" ref="AP113" si="628">AH102+AH103+AH104+AH105+AH106+AH107+AH108+AH109+AH110+AH111+AH112+AH113</f>
        <v>99.999999999999972</v>
      </c>
      <c r="AR113" s="10"/>
      <c r="AS113" s="10"/>
      <c r="AT113" s="10"/>
      <c r="AV113" s="10"/>
      <c r="AW113" s="10"/>
      <c r="AX113" s="10"/>
      <c r="AY113" s="10"/>
      <c r="AZ113" s="10"/>
      <c r="BA113" s="10"/>
      <c r="BB113" s="10"/>
      <c r="BC113" s="10"/>
      <c r="BD113" s="10"/>
      <c r="BE113" s="10"/>
      <c r="BF113" s="10"/>
      <c r="BG113" s="10"/>
      <c r="BH113" s="10"/>
      <c r="BI113" s="10"/>
      <c r="BJ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row>
    <row r="114" spans="20:194" s="1" customFormat="1" x14ac:dyDescent="0.25">
      <c r="T114" s="1">
        <v>64</v>
      </c>
      <c r="U114" s="3">
        <f>O102</f>
        <v>0</v>
      </c>
      <c r="V114" s="3">
        <f>O103</f>
        <v>0</v>
      </c>
      <c r="W114" s="3">
        <f>O104</f>
        <v>0</v>
      </c>
      <c r="X114" s="3">
        <f>O105</f>
        <v>0</v>
      </c>
      <c r="Y114" s="3">
        <f>O106</f>
        <v>0</v>
      </c>
      <c r="Z114" s="3">
        <f>O107</f>
        <v>0</v>
      </c>
      <c r="AA114" s="7"/>
      <c r="AB114" s="1">
        <v>64</v>
      </c>
      <c r="AC114" s="3">
        <f t="shared" ref="AC114" si="629">PRODUCT(U114*100*1/U116)</f>
        <v>0</v>
      </c>
      <c r="AD114" s="33">
        <f t="shared" ref="AD114" si="630">PRODUCT(V114*100*1/V116)</f>
        <v>0</v>
      </c>
      <c r="AE114" s="33">
        <f t="shared" ref="AE114" si="631">PRODUCT(W114*100*1/W116)</f>
        <v>0</v>
      </c>
      <c r="AF114" s="33">
        <f t="shared" ref="AF114" si="632">PRODUCT(X114*100*1/X116)</f>
        <v>0</v>
      </c>
      <c r="AG114" s="33">
        <f t="shared" ref="AG114" si="633">PRODUCT(Y114*100*1/Y116)</f>
        <v>0</v>
      </c>
      <c r="AH114" s="33">
        <f t="shared" ref="AH114" si="634">PRODUCT(Z114*100*1/Z116)</f>
        <v>0</v>
      </c>
      <c r="AJ114" s="1">
        <v>64</v>
      </c>
      <c r="AK114" s="3">
        <f t="shared" ref="AK114" si="635">AC102+AC103+AC104+AC105+AC106+AC107+AC108+AC109+AC110+AC111+AC112+AC113+AC114</f>
        <v>99.999999999999986</v>
      </c>
      <c r="AL114" s="33">
        <f t="shared" ref="AL114" si="636">AD102+AD103+AD104+AD105+AD106+AD107+AD108+AD109+AD110+AD111+AD112+AD113+AD114</f>
        <v>100</v>
      </c>
      <c r="AM114" s="33">
        <f t="shared" ref="AM114" si="637">AE102+AE103+AE104+AE105+AE106+AE107+AE108+AE109+AE110+AE111+AE112+AE113+AE114</f>
        <v>99.999999999999986</v>
      </c>
      <c r="AN114" s="33">
        <f t="shared" ref="AN114" si="638">AF102+AF103+AF104+AF105+AF106+AF107+AF108+AF109+AF110+AF111+AF112+AF113+AF114</f>
        <v>74.545454545454547</v>
      </c>
      <c r="AO114" s="33">
        <f t="shared" ref="AO114" si="639">AG102+AG103+AG104+AG105+AG106+AG107+AG108+AG109+AG110+AG111+AG112+AG113+AG114</f>
        <v>100</v>
      </c>
      <c r="AP114" s="33">
        <f t="shared" ref="AP114" si="640">AH102+AH103+AH104+AH105+AH106+AH107+AH108+AH109+AH110+AH111+AH112+AH113+AH114</f>
        <v>99.999999999999972</v>
      </c>
      <c r="AR114" s="10"/>
      <c r="AS114" s="10"/>
      <c r="AT114" s="10"/>
      <c r="AV114" s="10"/>
      <c r="AW114" s="10"/>
      <c r="AX114" s="10"/>
      <c r="AY114" s="10"/>
      <c r="AZ114" s="10"/>
      <c r="BA114" s="10"/>
      <c r="BB114" s="10"/>
      <c r="BC114" s="10"/>
      <c r="BD114" s="10"/>
      <c r="BE114" s="10"/>
      <c r="BF114" s="10"/>
      <c r="BG114" s="10"/>
      <c r="BH114" s="10"/>
      <c r="BI114" s="10"/>
      <c r="BJ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row>
    <row r="115" spans="20:194" s="1" customFormat="1" x14ac:dyDescent="0.25">
      <c r="T115" s="1">
        <v>128</v>
      </c>
      <c r="U115" s="3">
        <f>P102</f>
        <v>0</v>
      </c>
      <c r="V115" s="3">
        <f>P103</f>
        <v>0</v>
      </c>
      <c r="W115" s="3">
        <f>P104</f>
        <v>0</v>
      </c>
      <c r="X115" s="3">
        <f>P105</f>
        <v>14</v>
      </c>
      <c r="Y115" s="3">
        <f>P106</f>
        <v>0</v>
      </c>
      <c r="Z115" s="3">
        <f>P107</f>
        <v>0</v>
      </c>
      <c r="AA115" s="7"/>
      <c r="AB115" s="1">
        <v>128</v>
      </c>
      <c r="AC115" s="3">
        <f t="shared" ref="AC115" si="641">PRODUCT(U115*100*1/U116)</f>
        <v>0</v>
      </c>
      <c r="AD115" s="33">
        <f t="shared" ref="AD115" si="642">PRODUCT(V115*100*1/V116)</f>
        <v>0</v>
      </c>
      <c r="AE115" s="33">
        <f t="shared" ref="AE115" si="643">PRODUCT(W115*100*1/W116)</f>
        <v>0</v>
      </c>
      <c r="AF115" s="33">
        <f t="shared" ref="AF115" si="644">PRODUCT(X115*100*1/X116)</f>
        <v>25.454545454545453</v>
      </c>
      <c r="AG115" s="33">
        <f t="shared" ref="AG115" si="645">PRODUCT(Y115*100*1/Y116)</f>
        <v>0</v>
      </c>
      <c r="AH115" s="33">
        <f t="shared" ref="AH115" si="646">PRODUCT(Z115*100*1/Z116)</f>
        <v>0</v>
      </c>
      <c r="AJ115" s="1">
        <v>128</v>
      </c>
      <c r="AK115" s="3">
        <f t="shared" ref="AK115" si="647">AC102+AC103+AC104+AC105+AC106+AC107+AC108+AC109+AC110+AC111+AC112+AC113+AC114+AC115</f>
        <v>99.999999999999986</v>
      </c>
      <c r="AL115" s="33">
        <f t="shared" ref="AL115" si="648">AD102+AD103+AD104+AD105+AD106+AD107+AD108+AD109+AD110+AD111+AD112+AD113+AD114+AD115</f>
        <v>100</v>
      </c>
      <c r="AM115" s="33">
        <f t="shared" ref="AM115" si="649">AE102+AE103+AE104+AE105+AE106+AE107+AE108+AE109+AE110+AE111+AE112+AE113+AE114+AE115</f>
        <v>99.999999999999986</v>
      </c>
      <c r="AN115" s="33">
        <f t="shared" ref="AN115" si="650">AF102+AF103+AF104+AF105+AF106+AF107+AF108+AF109+AF110+AF111+AF112+AF113+AF114+AF115</f>
        <v>100</v>
      </c>
      <c r="AO115" s="33">
        <f t="shared" ref="AO115" si="651">AG102+AG103+AG104+AG105+AG106+AG107+AG108+AG109+AG110+AG111+AG112+AG113+AG114+AG115</f>
        <v>100</v>
      </c>
      <c r="AP115" s="33">
        <f t="shared" ref="AP115" si="652">AH102+AH103+AH104+AH105+AH106+AH107+AH108+AH109+AH110+AH111+AH112+AH113+AH114+AH115</f>
        <v>99.999999999999972</v>
      </c>
      <c r="AR115" s="10"/>
      <c r="AS115" s="10"/>
      <c r="AT115" s="10"/>
      <c r="AV115" s="10"/>
      <c r="AW115" s="10"/>
      <c r="AX115" s="10"/>
      <c r="AY115" s="10"/>
      <c r="AZ115" s="10"/>
      <c r="BA115" s="10"/>
      <c r="BB115" s="10"/>
      <c r="BC115" s="10"/>
      <c r="BD115" s="10"/>
      <c r="BE115" s="10"/>
      <c r="BF115" s="10"/>
      <c r="BG115" s="10"/>
      <c r="BH115" s="10"/>
      <c r="BI115" s="10"/>
      <c r="BJ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row>
    <row r="116" spans="20:194" s="1" customFormat="1" x14ac:dyDescent="0.25">
      <c r="T116" s="1" t="s">
        <v>1</v>
      </c>
      <c r="U116" s="1">
        <f>Q102</f>
        <v>55</v>
      </c>
      <c r="V116" s="1">
        <f>Q103</f>
        <v>55</v>
      </c>
      <c r="W116" s="1">
        <f>Q104</f>
        <v>55</v>
      </c>
      <c r="X116" s="1">
        <f>Q105</f>
        <v>55</v>
      </c>
      <c r="Y116" s="1">
        <f>Q106</f>
        <v>54</v>
      </c>
      <c r="Z116" s="1">
        <f>Q107</f>
        <v>55</v>
      </c>
      <c r="AA116" s="7"/>
      <c r="AB116" s="1" t="s">
        <v>1</v>
      </c>
      <c r="AC116" s="1">
        <f t="shared" ref="AC116:AH116" si="653">SUM(AC102:AC115)</f>
        <v>99.999999999999986</v>
      </c>
      <c r="AD116" s="1">
        <f t="shared" si="653"/>
        <v>100</v>
      </c>
      <c r="AE116" s="1">
        <f t="shared" si="653"/>
        <v>99.999999999999986</v>
      </c>
      <c r="AF116" s="1">
        <f t="shared" si="653"/>
        <v>100</v>
      </c>
      <c r="AG116" s="1">
        <f t="shared" si="653"/>
        <v>100</v>
      </c>
      <c r="AH116" s="1">
        <f t="shared" si="653"/>
        <v>99.999999999999972</v>
      </c>
      <c r="AK116" s="10"/>
      <c r="AL116" s="10"/>
      <c r="AM116" s="10"/>
      <c r="AO116" s="10"/>
      <c r="AP116" s="10"/>
      <c r="AQ116" s="10"/>
      <c r="AR116" s="10"/>
      <c r="AS116" s="10"/>
      <c r="AT116" s="10"/>
      <c r="AU116" s="10"/>
      <c r="AV116" s="10"/>
      <c r="AW116" s="10"/>
      <c r="AX116" s="10"/>
      <c r="AY116" s="10"/>
      <c r="AZ116" s="10"/>
      <c r="BA116" s="10"/>
      <c r="BB116" s="10"/>
      <c r="BC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row>
    <row r="117" spans="20:194" s="1" customFormat="1" x14ac:dyDescent="0.25">
      <c r="AA117" s="7"/>
      <c r="AK117" s="10"/>
      <c r="AL117" s="10"/>
      <c r="AM117" s="10"/>
      <c r="AO117" s="10"/>
      <c r="AP117" s="10"/>
      <c r="AQ117" s="10"/>
      <c r="AR117" s="10"/>
      <c r="AS117" s="10"/>
      <c r="AT117" s="10"/>
      <c r="AU117" s="10"/>
      <c r="AV117" s="10"/>
      <c r="AW117" s="10"/>
      <c r="AX117" s="10"/>
      <c r="AY117" s="10"/>
      <c r="AZ117" s="10"/>
      <c r="BA117" s="10"/>
      <c r="BB117" s="10"/>
      <c r="BC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row>
    <row r="118" spans="20:194" s="1" customFormat="1" x14ac:dyDescent="0.25">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row>
    <row r="119" spans="20:194" s="1" customFormat="1" x14ac:dyDescent="0.25">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row>
    <row r="120" spans="20:194" s="1" customFormat="1" x14ac:dyDescent="0.25">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row>
    <row r="121" spans="20:194" s="1" customFormat="1" x14ac:dyDescent="0.25">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row>
    <row r="122" spans="20:194" s="1" customFormat="1" x14ac:dyDescent="0.25">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row>
    <row r="123" spans="20:194" s="1" customFormat="1" x14ac:dyDescent="0.25">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row>
    <row r="124" spans="20:194" s="1" customFormat="1" x14ac:dyDescent="0.25">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row>
    <row r="125" spans="20:194" s="1" customFormat="1" x14ac:dyDescent="0.25">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row>
    <row r="126" spans="20:194" s="1" customFormat="1" x14ac:dyDescent="0.25">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row>
    <row r="127" spans="20:194" s="1" customFormat="1" x14ac:dyDescent="0.25">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row>
    <row r="128" spans="20:194" s="1" customFormat="1" x14ac:dyDescent="0.25">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row>
    <row r="129" spans="1:194" s="1" customFormat="1" x14ac:dyDescent="0.25">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row>
    <row r="130" spans="1:194" s="1" customFormat="1" x14ac:dyDescent="0.25">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row>
    <row r="131" spans="1:194" s="1" customFormat="1" x14ac:dyDescent="0.25">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row>
    <row r="132" spans="1:194" s="1" customFormat="1" x14ac:dyDescent="0.25">
      <c r="A132" s="1" t="s">
        <v>138</v>
      </c>
      <c r="U132" s="1" t="str">
        <f>A132</f>
        <v xml:space="preserve">Parvimonas micra  </v>
      </c>
      <c r="AC132" s="1" t="str">
        <f>A132</f>
        <v xml:space="preserve">Parvimonas micra  </v>
      </c>
      <c r="AK132" s="1" t="str">
        <f>A132</f>
        <v xml:space="preserve">Parvimonas micra  </v>
      </c>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row>
    <row r="133" spans="1:194" s="1" customFormat="1" ht="18.75" x14ac:dyDescent="0.3">
      <c r="B133" s="1" t="s">
        <v>0</v>
      </c>
      <c r="C133" s="1">
        <v>1.5625E-2</v>
      </c>
      <c r="D133" s="1">
        <v>3.125E-2</v>
      </c>
      <c r="E133" s="1">
        <v>6.25E-2</v>
      </c>
      <c r="F133" s="1">
        <v>0.125</v>
      </c>
      <c r="G133" s="1">
        <v>0.25</v>
      </c>
      <c r="H133" s="1">
        <v>0.5</v>
      </c>
      <c r="I133" s="1">
        <v>1</v>
      </c>
      <c r="J133" s="1">
        <v>2</v>
      </c>
      <c r="K133" s="1">
        <v>4</v>
      </c>
      <c r="L133" s="1">
        <v>8</v>
      </c>
      <c r="M133" s="1">
        <v>16</v>
      </c>
      <c r="N133" s="1">
        <v>32</v>
      </c>
      <c r="O133" s="1">
        <v>64</v>
      </c>
      <c r="P133" s="1">
        <v>128</v>
      </c>
      <c r="Q133" s="1" t="s">
        <v>1</v>
      </c>
      <c r="T133" s="1" t="s">
        <v>0</v>
      </c>
      <c r="U133" s="1" t="str">
        <f>B134</f>
        <v>Ampicillin/ Sulbactam</v>
      </c>
      <c r="V133" s="1" t="str">
        <f>B135</f>
        <v>Piperacillin/ Tazobactam</v>
      </c>
      <c r="W133" s="1" t="str">
        <f>B136</f>
        <v>Imipenem</v>
      </c>
      <c r="X133" s="1" t="str">
        <f>B137</f>
        <v>Clindamycin</v>
      </c>
      <c r="Y133" s="1" t="str">
        <f>B138</f>
        <v>Metronidazol</v>
      </c>
      <c r="Z133" s="1" t="str">
        <f>B139</f>
        <v>Benzylpenicillin</v>
      </c>
      <c r="AC133" s="1" t="str">
        <f t="shared" ref="AC133" si="654">U133</f>
        <v>Ampicillin/ Sulbactam</v>
      </c>
      <c r="AD133" s="1" t="str">
        <f t="shared" ref="AD133" si="655">V133</f>
        <v>Piperacillin/ Tazobactam</v>
      </c>
      <c r="AE133" s="1" t="str">
        <f t="shared" ref="AE133" si="656">W133</f>
        <v>Imipenem</v>
      </c>
      <c r="AF133" s="1" t="str">
        <f t="shared" ref="AF133" si="657">X133</f>
        <v>Clindamycin</v>
      </c>
      <c r="AG133" s="1" t="str">
        <f t="shared" ref="AG133" si="658">Y133</f>
        <v>Metronidazol</v>
      </c>
      <c r="AH133" s="1" t="str">
        <f t="shared" ref="AH133" si="659">Z133</f>
        <v>Benzylpenicillin</v>
      </c>
      <c r="AK133" s="1" t="str">
        <f t="shared" ref="AK133" si="660">U133</f>
        <v>Ampicillin/ Sulbactam</v>
      </c>
      <c r="AL133" s="1" t="str">
        <f t="shared" ref="AL133" si="661">V133</f>
        <v>Piperacillin/ Tazobactam</v>
      </c>
      <c r="AM133" s="1" t="str">
        <f t="shared" ref="AM133" si="662">W133</f>
        <v>Imipenem</v>
      </c>
      <c r="AN133" s="1" t="str">
        <f t="shared" ref="AN133" si="663">X133</f>
        <v>Clindamycin</v>
      </c>
      <c r="AO133" s="1" t="str">
        <f t="shared" ref="AO133" si="664">Y133</f>
        <v>Metronidazol</v>
      </c>
      <c r="AP133" s="1" t="str">
        <f t="shared" ref="AP133" si="665">Z133</f>
        <v>Benzylpenicillin</v>
      </c>
      <c r="AR133" s="23"/>
      <c r="AS133" s="9" t="s">
        <v>73</v>
      </c>
      <c r="AT133" s="24" t="s">
        <v>53</v>
      </c>
      <c r="AU133" s="24" t="s">
        <v>55</v>
      </c>
      <c r="AV133" s="24" t="s">
        <v>59</v>
      </c>
      <c r="AW133" s="24" t="s">
        <v>79</v>
      </c>
      <c r="AX133" s="24" t="s">
        <v>83</v>
      </c>
      <c r="AY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row>
    <row r="134" spans="1:194" s="1" customFormat="1" ht="18.75" x14ac:dyDescent="0.25">
      <c r="B134" s="1" t="s">
        <v>3</v>
      </c>
      <c r="C134" s="2">
        <v>0</v>
      </c>
      <c r="D134" s="2">
        <v>25</v>
      </c>
      <c r="E134" s="2">
        <v>9</v>
      </c>
      <c r="F134" s="2">
        <v>2</v>
      </c>
      <c r="G134" s="2">
        <v>1</v>
      </c>
      <c r="H134" s="2">
        <v>0</v>
      </c>
      <c r="I134" s="2">
        <v>1</v>
      </c>
      <c r="J134" s="2">
        <v>0</v>
      </c>
      <c r="K134" s="2">
        <v>0</v>
      </c>
      <c r="L134" s="4">
        <v>0</v>
      </c>
      <c r="M134" s="3">
        <v>0</v>
      </c>
      <c r="N134" s="3">
        <v>0</v>
      </c>
      <c r="O134" s="3">
        <v>0</v>
      </c>
      <c r="P134" s="3">
        <v>0</v>
      </c>
      <c r="Q134" s="54">
        <v>38</v>
      </c>
      <c r="T134" s="1">
        <v>1.5625E-2</v>
      </c>
      <c r="U134" s="2">
        <f>C134</f>
        <v>0</v>
      </c>
      <c r="V134" s="2">
        <f>C135</f>
        <v>0</v>
      </c>
      <c r="W134" s="2">
        <f>C136</f>
        <v>1</v>
      </c>
      <c r="X134" s="2">
        <f>C137</f>
        <v>0</v>
      </c>
      <c r="Y134" s="2">
        <f>C138</f>
        <v>0</v>
      </c>
      <c r="Z134" s="2">
        <f>C139</f>
        <v>0</v>
      </c>
      <c r="AA134" s="5"/>
      <c r="AB134" s="1">
        <v>1.5625E-2</v>
      </c>
      <c r="AC134" s="2">
        <f t="shared" ref="AC134" si="666">PRODUCT(U134*100*1/U148)</f>
        <v>0</v>
      </c>
      <c r="AD134" s="31">
        <f t="shared" ref="AD134" si="667">PRODUCT(V134*100*1/V148)</f>
        <v>0</v>
      </c>
      <c r="AE134" s="31">
        <f t="shared" ref="AE134" si="668">PRODUCT(W134*100*1/W148)</f>
        <v>2.6315789473684212</v>
      </c>
      <c r="AF134" s="31">
        <f t="shared" ref="AF134" si="669">PRODUCT(X134*100*1/X148)</f>
        <v>0</v>
      </c>
      <c r="AG134" s="31">
        <f t="shared" ref="AG134" si="670">PRODUCT(Y134*100*1/Y148)</f>
        <v>0</v>
      </c>
      <c r="AH134" s="31">
        <f t="shared" ref="AH134" si="671">PRODUCT(Z134*100*1/Z148)</f>
        <v>0</v>
      </c>
      <c r="AJ134" s="1">
        <v>1.5625E-2</v>
      </c>
      <c r="AK134" s="2">
        <f t="shared" ref="AK134" si="672">AC134</f>
        <v>0</v>
      </c>
      <c r="AL134" s="31">
        <f t="shared" ref="AL134" si="673">AD134</f>
        <v>0</v>
      </c>
      <c r="AM134" s="31">
        <f t="shared" ref="AM134" si="674">AE134</f>
        <v>2.6315789473684212</v>
      </c>
      <c r="AN134" s="31">
        <f t="shared" ref="AN134" si="675">AF134</f>
        <v>0</v>
      </c>
      <c r="AO134" s="31">
        <f t="shared" ref="AO134" si="676">AG134</f>
        <v>0</v>
      </c>
      <c r="AP134" s="31">
        <f t="shared" ref="AP134" si="677">AH134</f>
        <v>0</v>
      </c>
      <c r="AR134" s="25" t="s">
        <v>49</v>
      </c>
      <c r="AS134" s="26">
        <f>Z148</f>
        <v>38</v>
      </c>
      <c r="AT134" s="26">
        <f>U148</f>
        <v>38</v>
      </c>
      <c r="AU134" s="26">
        <f>V148</f>
        <v>38</v>
      </c>
      <c r="AV134" s="26">
        <f>W148</f>
        <v>38</v>
      </c>
      <c r="AW134" s="26">
        <f>X148</f>
        <v>38</v>
      </c>
      <c r="AX134" s="26">
        <f>Y148</f>
        <v>38</v>
      </c>
      <c r="AY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row>
    <row r="135" spans="1:194" s="1" customFormat="1" ht="18.75" x14ac:dyDescent="0.25">
      <c r="B135" s="1" t="s">
        <v>5</v>
      </c>
      <c r="C135" s="2">
        <v>0</v>
      </c>
      <c r="D135" s="2">
        <v>21</v>
      </c>
      <c r="E135" s="2">
        <v>6</v>
      </c>
      <c r="F135" s="2">
        <v>6</v>
      </c>
      <c r="G135" s="2">
        <v>1</v>
      </c>
      <c r="H135" s="2">
        <v>3</v>
      </c>
      <c r="I135" s="2">
        <v>1</v>
      </c>
      <c r="J135" s="2">
        <v>0</v>
      </c>
      <c r="K135" s="2">
        <v>0</v>
      </c>
      <c r="L135" s="2">
        <v>0</v>
      </c>
      <c r="M135" s="4">
        <v>0</v>
      </c>
      <c r="N135" s="3">
        <v>0</v>
      </c>
      <c r="O135" s="3">
        <v>0</v>
      </c>
      <c r="P135" s="3">
        <v>0</v>
      </c>
      <c r="Q135" s="54">
        <v>38</v>
      </c>
      <c r="T135" s="1">
        <v>3.125E-2</v>
      </c>
      <c r="U135" s="2">
        <f>D134</f>
        <v>25</v>
      </c>
      <c r="V135" s="2">
        <f>D135</f>
        <v>21</v>
      </c>
      <c r="W135" s="2">
        <f>D136</f>
        <v>29</v>
      </c>
      <c r="X135" s="2">
        <f>D137</f>
        <v>5</v>
      </c>
      <c r="Y135" s="2">
        <f>D138</f>
        <v>16</v>
      </c>
      <c r="Z135" s="2">
        <f>D139</f>
        <v>29</v>
      </c>
      <c r="AA135" s="5"/>
      <c r="AB135" s="1">
        <v>3.125E-2</v>
      </c>
      <c r="AC135" s="2">
        <f t="shared" ref="AC135" si="678">PRODUCT(U135*100*1/U148)</f>
        <v>65.78947368421052</v>
      </c>
      <c r="AD135" s="31">
        <f t="shared" ref="AD135" si="679">PRODUCT(V135*100*1/V148)</f>
        <v>55.263157894736842</v>
      </c>
      <c r="AE135" s="31">
        <f t="shared" ref="AE135" si="680">PRODUCT(W135*100*1/W148)</f>
        <v>76.315789473684205</v>
      </c>
      <c r="AF135" s="31">
        <f t="shared" ref="AF135" si="681">PRODUCT(X135*100*1/X148)</f>
        <v>13.157894736842104</v>
      </c>
      <c r="AG135" s="31">
        <f t="shared" ref="AG135" si="682">PRODUCT(Y135*100*1/Y148)</f>
        <v>42.10526315789474</v>
      </c>
      <c r="AH135" s="31">
        <f t="shared" ref="AH135" si="683">PRODUCT(Z135*100*1/Z148)</f>
        <v>76.315789473684205</v>
      </c>
      <c r="AJ135" s="1">
        <v>3.125E-2</v>
      </c>
      <c r="AK135" s="2">
        <f t="shared" ref="AK135" si="684">AC134+AC135</f>
        <v>65.78947368421052</v>
      </c>
      <c r="AL135" s="31">
        <f t="shared" ref="AL135" si="685">AD134+AD135</f>
        <v>55.263157894736842</v>
      </c>
      <c r="AM135" s="31">
        <f t="shared" ref="AM135" si="686">AE134+AE135</f>
        <v>78.94736842105263</v>
      </c>
      <c r="AN135" s="31">
        <f t="shared" ref="AN135" si="687">AF134+AF135</f>
        <v>13.157894736842104</v>
      </c>
      <c r="AO135" s="31">
        <f t="shared" ref="AO135" si="688">AG134+AG135</f>
        <v>42.10526315789474</v>
      </c>
      <c r="AP135" s="31">
        <f t="shared" ref="AP135" si="689">AH134+AH135</f>
        <v>76.315789473684205</v>
      </c>
      <c r="AR135" s="25" t="s">
        <v>50</v>
      </c>
      <c r="AS135" s="18">
        <f>AP138</f>
        <v>94.736842105263165</v>
      </c>
      <c r="AT135" s="18">
        <f>AK142</f>
        <v>100</v>
      </c>
      <c r="AU135" s="18">
        <f>AL143</f>
        <v>100</v>
      </c>
      <c r="AV135" s="18">
        <f>AM141</f>
        <v>100.00000000000001</v>
      </c>
      <c r="AW135" s="18">
        <f>AN142</f>
        <v>89.473684210526315</v>
      </c>
      <c r="AX135" s="18">
        <f>AO142</f>
        <v>97.368421052631589</v>
      </c>
      <c r="AY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row>
    <row r="136" spans="1:194" s="1" customFormat="1" ht="18.75" x14ac:dyDescent="0.25">
      <c r="B136" s="1" t="s">
        <v>10</v>
      </c>
      <c r="C136" s="2">
        <v>1</v>
      </c>
      <c r="D136" s="2">
        <v>29</v>
      </c>
      <c r="E136" s="2">
        <v>5</v>
      </c>
      <c r="F136" s="2">
        <v>2</v>
      </c>
      <c r="G136" s="2">
        <v>0</v>
      </c>
      <c r="H136" s="2">
        <v>1</v>
      </c>
      <c r="I136" s="2">
        <v>0</v>
      </c>
      <c r="J136" s="2">
        <v>0</v>
      </c>
      <c r="K136" s="4">
        <v>0</v>
      </c>
      <c r="L136" s="3">
        <v>0</v>
      </c>
      <c r="M136" s="3">
        <v>0</v>
      </c>
      <c r="N136" s="3">
        <v>0</v>
      </c>
      <c r="O136" s="3">
        <v>0</v>
      </c>
      <c r="P136" s="3">
        <v>0</v>
      </c>
      <c r="Q136" s="54">
        <v>38</v>
      </c>
      <c r="T136" s="1">
        <v>6.25E-2</v>
      </c>
      <c r="U136" s="2">
        <f>E134</f>
        <v>9</v>
      </c>
      <c r="V136" s="2">
        <f>E135</f>
        <v>6</v>
      </c>
      <c r="W136" s="2">
        <f>E136</f>
        <v>5</v>
      </c>
      <c r="X136" s="2">
        <f>E137</f>
        <v>8</v>
      </c>
      <c r="Y136" s="2">
        <f>E138</f>
        <v>5</v>
      </c>
      <c r="Z136" s="2">
        <f>E139</f>
        <v>4</v>
      </c>
      <c r="AA136" s="5"/>
      <c r="AB136" s="1">
        <v>6.25E-2</v>
      </c>
      <c r="AC136" s="2">
        <f t="shared" ref="AC136" si="690">PRODUCT(U136*100*1/U148)</f>
        <v>23.684210526315791</v>
      </c>
      <c r="AD136" s="31">
        <f t="shared" ref="AD136" si="691">PRODUCT(V136*100*1/V148)</f>
        <v>15.789473684210526</v>
      </c>
      <c r="AE136" s="31">
        <f t="shared" ref="AE136" si="692">PRODUCT(W136*100*1/W148)</f>
        <v>13.157894736842104</v>
      </c>
      <c r="AF136" s="31">
        <f t="shared" ref="AF136" si="693">PRODUCT(X136*100*1/X148)</f>
        <v>21.05263157894737</v>
      </c>
      <c r="AG136" s="31">
        <f t="shared" ref="AG136" si="694">PRODUCT(Y136*100*1/Y148)</f>
        <v>13.157894736842104</v>
      </c>
      <c r="AH136" s="31">
        <f t="shared" ref="AH136" si="695">PRODUCT(Z136*100*1/Z148)</f>
        <v>10.526315789473685</v>
      </c>
      <c r="AJ136" s="1">
        <v>6.25E-2</v>
      </c>
      <c r="AK136" s="2">
        <f t="shared" ref="AK136" si="696">AC134+AC135+AC136</f>
        <v>89.473684210526315</v>
      </c>
      <c r="AL136" s="31">
        <f t="shared" ref="AL136" si="697">AD134+AD135+AD136</f>
        <v>71.05263157894737</v>
      </c>
      <c r="AM136" s="31">
        <f t="shared" ref="AM136" si="698">AE134+AE135+AE136</f>
        <v>92.10526315789474</v>
      </c>
      <c r="AN136" s="31">
        <f t="shared" ref="AN136" si="699">AF134+AF135+AF136</f>
        <v>34.210526315789473</v>
      </c>
      <c r="AO136" s="31">
        <f t="shared" ref="AO136" si="700">AG134+AG135+AG136</f>
        <v>55.263157894736842</v>
      </c>
      <c r="AP136" s="31">
        <f t="shared" ref="AP136" si="701">AH134+AH135+AH136</f>
        <v>86.84210526315789</v>
      </c>
      <c r="AR136" s="25" t="s">
        <v>51</v>
      </c>
      <c r="AS136" s="18">
        <f>AP139-AP138</f>
        <v>5.2631578947368354</v>
      </c>
      <c r="AT136" s="18">
        <f>AK143-AK142</f>
        <v>0</v>
      </c>
      <c r="AU136" s="18">
        <f>AL144-AL143</f>
        <v>0</v>
      </c>
      <c r="AV136" s="18">
        <f>AM142-AM141</f>
        <v>0</v>
      </c>
      <c r="AW136" s="18"/>
      <c r="AX136" s="18"/>
      <c r="AY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row>
    <row r="137" spans="1:194" s="1" customFormat="1" ht="18.75" x14ac:dyDescent="0.25">
      <c r="B137" s="1" t="s">
        <v>24</v>
      </c>
      <c r="C137" s="2">
        <v>0</v>
      </c>
      <c r="D137" s="2">
        <v>5</v>
      </c>
      <c r="E137" s="2">
        <v>8</v>
      </c>
      <c r="F137" s="2">
        <v>7</v>
      </c>
      <c r="G137" s="2">
        <v>11</v>
      </c>
      <c r="H137" s="2">
        <v>3</v>
      </c>
      <c r="I137" s="2">
        <v>0</v>
      </c>
      <c r="J137" s="2">
        <v>0</v>
      </c>
      <c r="K137" s="2">
        <v>0</v>
      </c>
      <c r="L137" s="3">
        <v>0</v>
      </c>
      <c r="M137" s="3">
        <v>0</v>
      </c>
      <c r="N137" s="3">
        <v>1</v>
      </c>
      <c r="O137" s="3">
        <v>0</v>
      </c>
      <c r="P137" s="3">
        <v>3</v>
      </c>
      <c r="Q137" s="54">
        <v>38</v>
      </c>
      <c r="T137" s="1">
        <v>0.125</v>
      </c>
      <c r="U137" s="2">
        <f>F134</f>
        <v>2</v>
      </c>
      <c r="V137" s="2">
        <f>F135</f>
        <v>6</v>
      </c>
      <c r="W137" s="2">
        <f>F136</f>
        <v>2</v>
      </c>
      <c r="X137" s="2">
        <f>F137</f>
        <v>7</v>
      </c>
      <c r="Y137" s="2">
        <f>F138</f>
        <v>11</v>
      </c>
      <c r="Z137" s="2">
        <f>F139</f>
        <v>2</v>
      </c>
      <c r="AA137" s="5"/>
      <c r="AB137" s="1">
        <v>0.125</v>
      </c>
      <c r="AC137" s="2">
        <f t="shared" ref="AC137" si="702">PRODUCT(U137*100*1/U148)</f>
        <v>5.2631578947368425</v>
      </c>
      <c r="AD137" s="31">
        <f t="shared" ref="AD137" si="703">PRODUCT(V137*100*1/V148)</f>
        <v>15.789473684210526</v>
      </c>
      <c r="AE137" s="31">
        <f t="shared" ref="AE137" si="704">PRODUCT(W137*100*1/W148)</f>
        <v>5.2631578947368425</v>
      </c>
      <c r="AF137" s="31">
        <f t="shared" ref="AF137" si="705">PRODUCT(X137*100*1/X148)</f>
        <v>18.421052631578949</v>
      </c>
      <c r="AG137" s="31">
        <f t="shared" ref="AG137" si="706">PRODUCT(Y137*100*1/Y148)</f>
        <v>28.94736842105263</v>
      </c>
      <c r="AH137" s="31">
        <f t="shared" ref="AH137" si="707">PRODUCT(Z137*100*1/Z148)</f>
        <v>5.2631578947368425</v>
      </c>
      <c r="AJ137" s="1">
        <v>0.125</v>
      </c>
      <c r="AK137" s="2">
        <f t="shared" ref="AK137" si="708">AC134+AC135+AC136+AC137</f>
        <v>94.73684210526315</v>
      </c>
      <c r="AL137" s="31">
        <f t="shared" ref="AL137" si="709">AD134+AD135+AD136+AD137</f>
        <v>86.84210526315789</v>
      </c>
      <c r="AM137" s="31">
        <f t="shared" ref="AM137" si="710">AE134+AE135+AE136+AE137</f>
        <v>97.368421052631589</v>
      </c>
      <c r="AN137" s="31">
        <f t="shared" ref="AN137" si="711">AF134+AF135+AF136+AF137</f>
        <v>52.631578947368425</v>
      </c>
      <c r="AO137" s="31">
        <f t="shared" ref="AO137" si="712">AG134+AG135+AG136+AG137</f>
        <v>84.21052631578948</v>
      </c>
      <c r="AP137" s="31">
        <f t="shared" ref="AP137" si="713">AH134+AH135+AH136+AH137</f>
        <v>92.10526315789474</v>
      </c>
      <c r="AR137" s="25" t="s">
        <v>52</v>
      </c>
      <c r="AS137" s="18">
        <f>AP147-AP139</f>
        <v>0</v>
      </c>
      <c r="AT137" s="18">
        <f>AK147-AK143</f>
        <v>0</v>
      </c>
      <c r="AU137" s="18">
        <f>AL147-AL144</f>
        <v>0</v>
      </c>
      <c r="AV137" s="18">
        <f>AM147-AM142</f>
        <v>0</v>
      </c>
      <c r="AW137" s="18">
        <f>AN147-AN142</f>
        <v>10.526315789473685</v>
      </c>
      <c r="AX137" s="18">
        <f>AO147-AO142</f>
        <v>2.6315789473684248</v>
      </c>
      <c r="AY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row>
    <row r="138" spans="1:194" s="1" customFormat="1" x14ac:dyDescent="0.25">
      <c r="B138" s="1" t="s">
        <v>25</v>
      </c>
      <c r="C138" s="2">
        <v>0</v>
      </c>
      <c r="D138" s="2">
        <v>16</v>
      </c>
      <c r="E138" s="2">
        <v>5</v>
      </c>
      <c r="F138" s="2">
        <v>11</v>
      </c>
      <c r="G138" s="2">
        <v>3</v>
      </c>
      <c r="H138" s="2">
        <v>1</v>
      </c>
      <c r="I138" s="2">
        <v>1</v>
      </c>
      <c r="J138" s="2">
        <v>0</v>
      </c>
      <c r="K138" s="2">
        <v>0</v>
      </c>
      <c r="L138" s="3">
        <v>0</v>
      </c>
      <c r="M138" s="3">
        <v>0</v>
      </c>
      <c r="N138" s="3">
        <v>0</v>
      </c>
      <c r="O138" s="3">
        <v>0</v>
      </c>
      <c r="P138" s="3">
        <v>1</v>
      </c>
      <c r="Q138" s="54">
        <v>38</v>
      </c>
      <c r="T138" s="1">
        <v>0.25</v>
      </c>
      <c r="U138" s="2">
        <f>G134</f>
        <v>1</v>
      </c>
      <c r="V138" s="2">
        <f>G135</f>
        <v>1</v>
      </c>
      <c r="W138" s="2">
        <f>G136</f>
        <v>0</v>
      </c>
      <c r="X138" s="2">
        <f>G137</f>
        <v>11</v>
      </c>
      <c r="Y138" s="2">
        <f>G138</f>
        <v>3</v>
      </c>
      <c r="Z138" s="2">
        <f>G139</f>
        <v>1</v>
      </c>
      <c r="AA138" s="5"/>
      <c r="AB138" s="1">
        <v>0.25</v>
      </c>
      <c r="AC138" s="2">
        <f t="shared" ref="AC138" si="714">PRODUCT(U138*100*1/U148)</f>
        <v>2.6315789473684212</v>
      </c>
      <c r="AD138" s="31">
        <f t="shared" ref="AD138" si="715">PRODUCT(V138*100*1/V148)</f>
        <v>2.6315789473684212</v>
      </c>
      <c r="AE138" s="31">
        <f t="shared" ref="AE138" si="716">PRODUCT(W138*100*1/W148)</f>
        <v>0</v>
      </c>
      <c r="AF138" s="31">
        <f t="shared" ref="AF138" si="717">PRODUCT(X138*100*1/X148)</f>
        <v>28.94736842105263</v>
      </c>
      <c r="AG138" s="31">
        <f t="shared" ref="AG138" si="718">PRODUCT(Y138*100*1/Y148)</f>
        <v>7.8947368421052628</v>
      </c>
      <c r="AH138" s="31">
        <f t="shared" ref="AH138" si="719">PRODUCT(Z138*100*1/Z148)</f>
        <v>2.6315789473684212</v>
      </c>
      <c r="AJ138" s="1">
        <v>0.25</v>
      </c>
      <c r="AK138" s="2">
        <f t="shared" ref="AK138" si="720">AC134+AC135+AC136+AC137+AC138</f>
        <v>97.368421052631575</v>
      </c>
      <c r="AL138" s="31">
        <f t="shared" ref="AL138" si="721">AD134+AD135+AD136+AD137+AD138</f>
        <v>89.473684210526315</v>
      </c>
      <c r="AM138" s="31">
        <f t="shared" ref="AM138" si="722">AE134+AE135+AE136+AE137+AE138</f>
        <v>97.368421052631589</v>
      </c>
      <c r="AN138" s="31">
        <f t="shared" ref="AN138" si="723">AF134+AF135+AF136+AF137+AF138</f>
        <v>81.578947368421055</v>
      </c>
      <c r="AO138" s="31">
        <f t="shared" ref="AO138" si="724">AG134+AG135+AG136+AG137+AG138</f>
        <v>92.10526315789474</v>
      </c>
      <c r="AP138" s="31">
        <f t="shared" ref="AP138" si="725">AH134+AH135+AH136+AH137+AH138</f>
        <v>94.736842105263165</v>
      </c>
      <c r="AR138" s="29"/>
      <c r="AS138" s="29"/>
      <c r="AT138" s="29"/>
      <c r="AU138" s="10"/>
      <c r="AV138" s="29"/>
      <c r="AW138" s="29"/>
      <c r="AX138" s="29"/>
      <c r="AY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row>
    <row r="139" spans="1:194" s="1" customFormat="1" x14ac:dyDescent="0.25">
      <c r="B139" s="1" t="s">
        <v>26</v>
      </c>
      <c r="C139" s="2">
        <v>0</v>
      </c>
      <c r="D139" s="2">
        <v>29</v>
      </c>
      <c r="E139" s="2">
        <v>4</v>
      </c>
      <c r="F139" s="2">
        <v>2</v>
      </c>
      <c r="G139" s="2">
        <v>1</v>
      </c>
      <c r="H139" s="4">
        <v>2</v>
      </c>
      <c r="I139" s="3">
        <v>0</v>
      </c>
      <c r="J139" s="3">
        <v>0</v>
      </c>
      <c r="K139" s="3">
        <v>0</v>
      </c>
      <c r="L139" s="3">
        <v>0</v>
      </c>
      <c r="M139" s="3">
        <v>0</v>
      </c>
      <c r="N139" s="3">
        <v>0</v>
      </c>
      <c r="O139" s="3">
        <v>0</v>
      </c>
      <c r="P139" s="3">
        <v>0</v>
      </c>
      <c r="Q139" s="54">
        <v>38</v>
      </c>
      <c r="T139" s="1">
        <v>0.5</v>
      </c>
      <c r="U139" s="2">
        <f>H134</f>
        <v>0</v>
      </c>
      <c r="V139" s="2">
        <f>H135</f>
        <v>3</v>
      </c>
      <c r="W139" s="2">
        <f>H136</f>
        <v>1</v>
      </c>
      <c r="X139" s="2">
        <f>H137</f>
        <v>3</v>
      </c>
      <c r="Y139" s="2">
        <f>H138</f>
        <v>1</v>
      </c>
      <c r="Z139" s="4">
        <f>H139</f>
        <v>2</v>
      </c>
      <c r="AA139" s="5"/>
      <c r="AB139" s="1">
        <v>0.5</v>
      </c>
      <c r="AC139" s="2">
        <f t="shared" ref="AC139" si="726">PRODUCT(U139*100*1/U148)</f>
        <v>0</v>
      </c>
      <c r="AD139" s="31">
        <f t="shared" ref="AD139" si="727">PRODUCT(V139*100*1/V148)</f>
        <v>7.8947368421052628</v>
      </c>
      <c r="AE139" s="31">
        <f t="shared" ref="AE139" si="728">PRODUCT(W139*100*1/W148)</f>
        <v>2.6315789473684212</v>
      </c>
      <c r="AF139" s="31">
        <f t="shared" ref="AF139" si="729">PRODUCT(X139*100*1/X148)</f>
        <v>7.8947368421052628</v>
      </c>
      <c r="AG139" s="31">
        <f t="shared" ref="AG139" si="730">PRODUCT(Y139*100*1/Y148)</f>
        <v>2.6315789473684212</v>
      </c>
      <c r="AH139" s="32">
        <f t="shared" ref="AH139" si="731">PRODUCT(Z139*100*1/Z148)</f>
        <v>5.2631578947368425</v>
      </c>
      <c r="AJ139" s="1">
        <v>0.5</v>
      </c>
      <c r="AK139" s="2">
        <f t="shared" ref="AK139" si="732">AC134+AC135+AC136+AC137+AC138+AC139</f>
        <v>97.368421052631575</v>
      </c>
      <c r="AL139" s="31">
        <f t="shared" ref="AL139" si="733">AD134+AD135+AD136+AD137+AD138+AD139</f>
        <v>97.368421052631575</v>
      </c>
      <c r="AM139" s="31">
        <f t="shared" ref="AM139" si="734">AE134+AE135+AE136+AE137+AE138+AE139</f>
        <v>100.00000000000001</v>
      </c>
      <c r="AN139" s="31">
        <f t="shared" ref="AN139" si="735">AF134+AF135+AF136+AF137+AF138+AF139</f>
        <v>89.473684210526315</v>
      </c>
      <c r="AO139" s="31">
        <f t="shared" ref="AO139" si="736">AG134+AG135+AG136+AG137+AG138+AG139</f>
        <v>94.736842105263165</v>
      </c>
      <c r="AP139" s="32">
        <f t="shared" ref="AP139" si="737">AH134+AH135+AH136+AH137+AH138+AH139</f>
        <v>100</v>
      </c>
      <c r="AR139" s="10"/>
      <c r="AS139" s="10" t="str">
        <f>A132</f>
        <v xml:space="preserve">Parvimonas micra  </v>
      </c>
      <c r="AT139" s="10"/>
      <c r="AU139" s="10"/>
      <c r="AV139" s="10"/>
      <c r="AW139" s="10"/>
      <c r="AX139" s="10"/>
      <c r="AY139" s="10"/>
      <c r="AZ139" s="10"/>
      <c r="BA139" s="10"/>
      <c r="BB139" s="10"/>
      <c r="BC139" s="10"/>
      <c r="BD139" s="10"/>
      <c r="BE139" s="10"/>
      <c r="BF139" s="10"/>
      <c r="BG139" s="10"/>
      <c r="BH139" s="10"/>
      <c r="BI139" s="10"/>
      <c r="BJ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row>
    <row r="140" spans="1:194" s="1" customFormat="1" x14ac:dyDescent="0.25">
      <c r="T140" s="1">
        <v>1</v>
      </c>
      <c r="U140" s="2">
        <f>I134</f>
        <v>1</v>
      </c>
      <c r="V140" s="2">
        <f>I135</f>
        <v>1</v>
      </c>
      <c r="W140" s="2">
        <f>I136</f>
        <v>0</v>
      </c>
      <c r="X140" s="2">
        <f>I137</f>
        <v>0</v>
      </c>
      <c r="Y140" s="2">
        <f>I138</f>
        <v>1</v>
      </c>
      <c r="Z140" s="3">
        <f>I139</f>
        <v>0</v>
      </c>
      <c r="AA140" s="5"/>
      <c r="AB140" s="1">
        <v>1</v>
      </c>
      <c r="AC140" s="2">
        <f t="shared" ref="AC140" si="738">PRODUCT(U140*100*1/U148)</f>
        <v>2.6315789473684212</v>
      </c>
      <c r="AD140" s="31">
        <f t="shared" ref="AD140" si="739">PRODUCT(V140*100*1/V148)</f>
        <v>2.6315789473684212</v>
      </c>
      <c r="AE140" s="31">
        <f t="shared" ref="AE140" si="740">PRODUCT(W140*100*1/W148)</f>
        <v>0</v>
      </c>
      <c r="AF140" s="31">
        <f t="shared" ref="AF140" si="741">PRODUCT(X140*100*1/X148)</f>
        <v>0</v>
      </c>
      <c r="AG140" s="31">
        <f t="shared" ref="AG140" si="742">PRODUCT(Y140*100*1/Y148)</f>
        <v>2.6315789473684212</v>
      </c>
      <c r="AH140" s="33">
        <f t="shared" ref="AH140" si="743">PRODUCT(Z140*100*1/Z148)</f>
        <v>0</v>
      </c>
      <c r="AJ140" s="1">
        <v>1</v>
      </c>
      <c r="AK140" s="2">
        <f t="shared" ref="AK140" si="744">AC134+AC135+AC136+AC137+AC138+AC139+AC140</f>
        <v>100</v>
      </c>
      <c r="AL140" s="31">
        <f t="shared" ref="AL140" si="745">AD134+AD135+AD136+AD137+AD138+AD139+AD140</f>
        <v>100</v>
      </c>
      <c r="AM140" s="31">
        <f t="shared" ref="AM140" si="746">AE134+AE135+AE136+AE137+AE138+AE139+AE140</f>
        <v>100.00000000000001</v>
      </c>
      <c r="AN140" s="31">
        <f t="shared" ref="AN140" si="747">AF134+AF135+AF136+AF137+AF138+AF139+AF140</f>
        <v>89.473684210526315</v>
      </c>
      <c r="AO140" s="31">
        <f t="shared" ref="AO140" si="748">AG134+AG135+AG136+AG137+AG138+AG139+AG140</f>
        <v>97.368421052631589</v>
      </c>
      <c r="AP140" s="33">
        <f t="shared" ref="AP140" si="749">AH134+AH135+AH136+AH137+AH138+AH139+AH140</f>
        <v>100</v>
      </c>
      <c r="AR140" s="10"/>
      <c r="AS140" s="10"/>
      <c r="AT140" s="10"/>
      <c r="AU140" s="10"/>
      <c r="AV140" s="10"/>
      <c r="AW140" s="10"/>
      <c r="AX140" s="10"/>
      <c r="AY140" s="10"/>
      <c r="AZ140" s="10"/>
      <c r="BA140" s="10"/>
      <c r="BB140" s="10"/>
      <c r="BC140" s="10"/>
      <c r="BD140" s="10"/>
      <c r="BE140" s="10"/>
      <c r="BF140" s="10"/>
      <c r="BG140" s="10"/>
      <c r="BH140" s="10"/>
      <c r="BI140" s="10"/>
      <c r="BJ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row>
    <row r="141" spans="1:194" s="1" customFormat="1" x14ac:dyDescent="0.25">
      <c r="T141" s="1">
        <v>2</v>
      </c>
      <c r="U141" s="2">
        <f>J134</f>
        <v>0</v>
      </c>
      <c r="V141" s="2">
        <f>J135</f>
        <v>0</v>
      </c>
      <c r="W141" s="2">
        <f>J136</f>
        <v>0</v>
      </c>
      <c r="X141" s="2">
        <f>J137</f>
        <v>0</v>
      </c>
      <c r="Y141" s="2">
        <f>J138</f>
        <v>0</v>
      </c>
      <c r="Z141" s="3">
        <f>J139</f>
        <v>0</v>
      </c>
      <c r="AA141" s="5"/>
      <c r="AB141" s="1">
        <v>2</v>
      </c>
      <c r="AC141" s="2">
        <f t="shared" ref="AC141" si="750">PRODUCT(U141*100*1/U148)</f>
        <v>0</v>
      </c>
      <c r="AD141" s="31">
        <f t="shared" ref="AD141" si="751">PRODUCT(V141*100*1/V148)</f>
        <v>0</v>
      </c>
      <c r="AE141" s="31">
        <f t="shared" ref="AE141" si="752">PRODUCT(W141*100*1/W148)</f>
        <v>0</v>
      </c>
      <c r="AF141" s="31">
        <f t="shared" ref="AF141" si="753">PRODUCT(X141*100*1/X148)</f>
        <v>0</v>
      </c>
      <c r="AG141" s="31">
        <f t="shared" ref="AG141" si="754">PRODUCT(Y141*100*1/Y148)</f>
        <v>0</v>
      </c>
      <c r="AH141" s="33">
        <f t="shared" ref="AH141" si="755">PRODUCT(Z141*100*1/Z148)</f>
        <v>0</v>
      </c>
      <c r="AJ141" s="1">
        <v>2</v>
      </c>
      <c r="AK141" s="2">
        <f t="shared" ref="AK141" si="756">AC134+AC135+AC136+AC137+AC138+AC139+AC140+AC141</f>
        <v>100</v>
      </c>
      <c r="AL141" s="31">
        <f t="shared" ref="AL141" si="757">AD134+AD135+AD136+AD137+AD138+AD139+AD140+AD141</f>
        <v>100</v>
      </c>
      <c r="AM141" s="31">
        <f t="shared" ref="AM141" si="758">AE134+AE135+AE136+AE137+AE138+AE139+AE140+AE141</f>
        <v>100.00000000000001</v>
      </c>
      <c r="AN141" s="31">
        <f t="shared" ref="AN141" si="759">AF134+AF135+AF136+AF137+AF138+AF139+AF140+AF141</f>
        <v>89.473684210526315</v>
      </c>
      <c r="AO141" s="31">
        <f t="shared" ref="AO141" si="760">AG134+AG135+AG136+AG137+AG138+AG139+AG140+AG141</f>
        <v>97.368421052631589</v>
      </c>
      <c r="AP141" s="33">
        <f t="shared" ref="AP141" si="761">AH134+AH135+AH136+AH137+AH138+AH139+AH140+AH141</f>
        <v>100</v>
      </c>
      <c r="AR141" s="10"/>
      <c r="AS141" s="10"/>
      <c r="AT141" s="10"/>
      <c r="AU141" s="10"/>
      <c r="AV141" s="10"/>
      <c r="AW141" s="10"/>
      <c r="AX141" s="10"/>
      <c r="AY141" s="10"/>
      <c r="AZ141" s="10"/>
      <c r="BA141" s="10"/>
      <c r="BB141" s="10"/>
      <c r="BC141" s="10"/>
      <c r="BD141" s="10"/>
      <c r="BE141" s="10"/>
      <c r="BF141" s="10"/>
      <c r="BG141" s="10"/>
      <c r="BH141" s="10"/>
      <c r="BI141" s="10"/>
      <c r="BJ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row>
    <row r="142" spans="1:194" s="1" customFormat="1" x14ac:dyDescent="0.25">
      <c r="T142" s="1">
        <v>4</v>
      </c>
      <c r="U142" s="2">
        <f>K134</f>
        <v>0</v>
      </c>
      <c r="V142" s="2">
        <f>K135</f>
        <v>0</v>
      </c>
      <c r="W142" s="4">
        <f>K136</f>
        <v>0</v>
      </c>
      <c r="X142" s="2">
        <f>K137</f>
        <v>0</v>
      </c>
      <c r="Y142" s="2">
        <f>K138</f>
        <v>0</v>
      </c>
      <c r="Z142" s="3">
        <f>K139</f>
        <v>0</v>
      </c>
      <c r="AA142" s="5"/>
      <c r="AB142" s="1">
        <v>4</v>
      </c>
      <c r="AC142" s="2">
        <f t="shared" ref="AC142" si="762">PRODUCT(U142*100*1/U148)</f>
        <v>0</v>
      </c>
      <c r="AD142" s="31">
        <f t="shared" ref="AD142" si="763">PRODUCT(V142*100*1/V148)</f>
        <v>0</v>
      </c>
      <c r="AE142" s="32">
        <f t="shared" ref="AE142" si="764">PRODUCT(W142*100*1/W148)</f>
        <v>0</v>
      </c>
      <c r="AF142" s="31">
        <f t="shared" ref="AF142" si="765">PRODUCT(X142*100*1/X148)</f>
        <v>0</v>
      </c>
      <c r="AG142" s="31">
        <f t="shared" ref="AG142" si="766">PRODUCT(Y142*100*1/Y148)</f>
        <v>0</v>
      </c>
      <c r="AH142" s="33">
        <f t="shared" ref="AH142" si="767">PRODUCT(Z142*100*1/Z148)</f>
        <v>0</v>
      </c>
      <c r="AJ142" s="1">
        <v>4</v>
      </c>
      <c r="AK142" s="2">
        <f t="shared" ref="AK142" si="768">AC134+AC135+AC136+AC137+AC138+AC139+AC140+AC141+AC142</f>
        <v>100</v>
      </c>
      <c r="AL142" s="31">
        <f t="shared" ref="AL142" si="769">AD134+AD135+AD136+AD137+AD138+AD139+AD140+AD141+AD142</f>
        <v>100</v>
      </c>
      <c r="AM142" s="32">
        <f t="shared" ref="AM142" si="770">AE134+AE135+AE136+AE137+AE138+AE139+AE140+AE141+AE142</f>
        <v>100.00000000000001</v>
      </c>
      <c r="AN142" s="31">
        <f t="shared" ref="AN142" si="771">AF134+AF135+AF136+AF137+AF138+AF139+AF140+AF141+AF142</f>
        <v>89.473684210526315</v>
      </c>
      <c r="AO142" s="31">
        <f t="shared" ref="AO142" si="772">AG134+AG135+AG136+AG137+AG138+AG139+AG140+AG141+AG142</f>
        <v>97.368421052631589</v>
      </c>
      <c r="AP142" s="33">
        <f t="shared" ref="AP142" si="773">AH134+AH135+AH136+AH137+AH138+AH139+AH140+AH141+AH142</f>
        <v>100</v>
      </c>
      <c r="AR142" s="10"/>
      <c r="AS142" s="10"/>
      <c r="AT142" s="10"/>
      <c r="AU142" s="10"/>
      <c r="AV142" s="10"/>
      <c r="AW142" s="10"/>
      <c r="AX142" s="10"/>
      <c r="AY142" s="10"/>
      <c r="AZ142" s="10"/>
      <c r="BA142" s="10"/>
      <c r="BB142" s="10"/>
      <c r="BC142" s="10"/>
      <c r="BD142" s="10"/>
      <c r="BE142" s="10"/>
      <c r="BF142" s="10"/>
      <c r="BG142" s="10"/>
      <c r="BH142" s="10"/>
      <c r="BI142" s="10"/>
      <c r="BJ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row>
    <row r="143" spans="1:194" s="1" customFormat="1" x14ac:dyDescent="0.25">
      <c r="T143" s="1">
        <v>8</v>
      </c>
      <c r="U143" s="4">
        <f>L134</f>
        <v>0</v>
      </c>
      <c r="V143" s="2">
        <f>L135</f>
        <v>0</v>
      </c>
      <c r="W143" s="3">
        <f>L136</f>
        <v>0</v>
      </c>
      <c r="X143" s="3">
        <f>L137</f>
        <v>0</v>
      </c>
      <c r="Y143" s="3">
        <f>L138</f>
        <v>0</v>
      </c>
      <c r="Z143" s="3">
        <f>L139</f>
        <v>0</v>
      </c>
      <c r="AA143" s="7"/>
      <c r="AB143" s="1">
        <v>8</v>
      </c>
      <c r="AC143" s="4">
        <f t="shared" ref="AC143" si="774">PRODUCT(U143*100*1/U148)</f>
        <v>0</v>
      </c>
      <c r="AD143" s="31">
        <f t="shared" ref="AD143" si="775">PRODUCT(V143*100*1/V148)</f>
        <v>0</v>
      </c>
      <c r="AE143" s="33">
        <f t="shared" ref="AE143" si="776">PRODUCT(W143*100*1/W148)</f>
        <v>0</v>
      </c>
      <c r="AF143" s="33">
        <f t="shared" ref="AF143" si="777">PRODUCT(X143*100*1/X148)</f>
        <v>0</v>
      </c>
      <c r="AG143" s="33">
        <f t="shared" ref="AG143" si="778">PRODUCT(Y143*100*1/Y148)</f>
        <v>0</v>
      </c>
      <c r="AH143" s="33">
        <f t="shared" ref="AH143" si="779">PRODUCT(Z143*100*1/Z148)</f>
        <v>0</v>
      </c>
      <c r="AJ143" s="1">
        <v>8</v>
      </c>
      <c r="AK143" s="4">
        <f t="shared" ref="AK143" si="780">AC134+AC135+AC136+AC137+AC138+AC139+AC140+AC141+AC142+AC143</f>
        <v>100</v>
      </c>
      <c r="AL143" s="31">
        <f t="shared" ref="AL143" si="781">AD134+AD135+AD136+AD137+AD138+AD139+AD140+AD141+AD142+AD143</f>
        <v>100</v>
      </c>
      <c r="AM143" s="33">
        <f t="shared" ref="AM143" si="782">AE134+AE135+AE136+AE137+AE138+AE139+AE140+AE141+AE142+AE143</f>
        <v>100.00000000000001</v>
      </c>
      <c r="AN143" s="33">
        <f t="shared" ref="AN143" si="783">AF134+AF135+AF136+AF137+AF138+AF139+AF140+AF141+AF142+AF143</f>
        <v>89.473684210526315</v>
      </c>
      <c r="AO143" s="33">
        <f t="shared" ref="AO143" si="784">AG134+AG135+AG136+AG137+AG138+AG139+AG140+AG141+AG142+AG143</f>
        <v>97.368421052631589</v>
      </c>
      <c r="AP143" s="33">
        <f t="shared" ref="AP143" si="785">AH134+AH135+AH136+AH137+AH138+AH139+AH140+AH141+AH142+AH143</f>
        <v>100</v>
      </c>
      <c r="AR143" s="10"/>
      <c r="AS143" s="10"/>
      <c r="AT143" s="10"/>
      <c r="AU143" s="10"/>
      <c r="AV143" s="10"/>
      <c r="AW143" s="10"/>
      <c r="AX143" s="10"/>
      <c r="AY143" s="10"/>
      <c r="AZ143" s="10"/>
      <c r="BA143" s="10"/>
      <c r="BB143" s="10"/>
      <c r="BC143" s="10"/>
      <c r="BD143" s="10"/>
      <c r="BE143" s="10"/>
      <c r="BF143" s="10"/>
      <c r="BG143" s="10"/>
      <c r="BH143" s="10"/>
      <c r="BI143" s="10"/>
      <c r="BJ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row>
    <row r="144" spans="1:194" s="1" customFormat="1" x14ac:dyDescent="0.25">
      <c r="T144" s="1">
        <v>16</v>
      </c>
      <c r="U144" s="3">
        <f>M134</f>
        <v>0</v>
      </c>
      <c r="V144" s="4">
        <f>M135</f>
        <v>0</v>
      </c>
      <c r="W144" s="3">
        <f>M136</f>
        <v>0</v>
      </c>
      <c r="X144" s="3">
        <f>M137</f>
        <v>0</v>
      </c>
      <c r="Y144" s="3">
        <f>M138</f>
        <v>0</v>
      </c>
      <c r="Z144" s="3">
        <f>M139</f>
        <v>0</v>
      </c>
      <c r="AA144" s="7"/>
      <c r="AB144" s="1">
        <v>16</v>
      </c>
      <c r="AC144" s="3">
        <f t="shared" ref="AC144" si="786">PRODUCT(U144*100*1/U148)</f>
        <v>0</v>
      </c>
      <c r="AD144" s="32">
        <f t="shared" ref="AD144" si="787">PRODUCT(V144*100*1/V148)</f>
        <v>0</v>
      </c>
      <c r="AE144" s="33">
        <f t="shared" ref="AE144" si="788">PRODUCT(W144*100*1/W148)</f>
        <v>0</v>
      </c>
      <c r="AF144" s="33">
        <f t="shared" ref="AF144" si="789">PRODUCT(X144*100*1/X148)</f>
        <v>0</v>
      </c>
      <c r="AG144" s="33">
        <f t="shared" ref="AG144" si="790">PRODUCT(Y144*100*1/Y148)</f>
        <v>0</v>
      </c>
      <c r="AH144" s="33">
        <f t="shared" ref="AH144" si="791">PRODUCT(Z144*100*1/Z148)</f>
        <v>0</v>
      </c>
      <c r="AJ144" s="1">
        <v>16</v>
      </c>
      <c r="AK144" s="3">
        <f t="shared" ref="AK144" si="792">AC134+AC135+AC136+AC137+AC138+AC139+AC140+AC141+AC142+AC143+AC144</f>
        <v>100</v>
      </c>
      <c r="AL144" s="32">
        <f t="shared" ref="AL144" si="793">AD134+AD135+AD136+AD137+AD138+AD139+AD140+AD141+AD142+AD143+AD144</f>
        <v>100</v>
      </c>
      <c r="AM144" s="33">
        <f t="shared" ref="AM144" si="794">AE134+AE135+AE136+AE137+AE138+AE139+AE140+AE141+AE142+AE143+AE144</f>
        <v>100.00000000000001</v>
      </c>
      <c r="AN144" s="33">
        <f t="shared" ref="AN144" si="795">AF134+AF135+AF136+AF137+AF138+AF139+AF140+AF141+AF142+AF143+AF144</f>
        <v>89.473684210526315</v>
      </c>
      <c r="AO144" s="33">
        <f t="shared" ref="AO144" si="796">AG134+AG135+AG136+AG137+AG138+AG139+AG140+AG141+AG142+AG143+AG144</f>
        <v>97.368421052631589</v>
      </c>
      <c r="AP144" s="33">
        <f t="shared" ref="AP144" si="797">AH134+AH135+AH136+AH137+AH138+AH139+AH140+AH141+AH142+AH143+AH144</f>
        <v>100</v>
      </c>
      <c r="AR144" s="10"/>
      <c r="AS144" s="10"/>
      <c r="AT144" s="10"/>
      <c r="AU144" s="10"/>
      <c r="AV144" s="10"/>
      <c r="AW144" s="10"/>
      <c r="AX144" s="10"/>
      <c r="AY144" s="10"/>
      <c r="AZ144" s="10"/>
      <c r="BA144" s="10"/>
      <c r="BB144" s="10"/>
      <c r="BC144" s="10"/>
      <c r="BD144" s="10"/>
      <c r="BE144" s="10"/>
      <c r="BF144" s="10"/>
      <c r="BG144" s="10"/>
      <c r="BH144" s="10"/>
      <c r="BI144" s="10"/>
      <c r="BJ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row>
    <row r="145" spans="20:194" s="1" customFormat="1" x14ac:dyDescent="0.25">
      <c r="T145" s="1">
        <v>32</v>
      </c>
      <c r="U145" s="3">
        <f>N134</f>
        <v>0</v>
      </c>
      <c r="V145" s="3">
        <f>N135</f>
        <v>0</v>
      </c>
      <c r="W145" s="3">
        <f>N136</f>
        <v>0</v>
      </c>
      <c r="X145" s="3">
        <f>N137</f>
        <v>1</v>
      </c>
      <c r="Y145" s="3">
        <f>N138</f>
        <v>0</v>
      </c>
      <c r="Z145" s="3">
        <f>N139</f>
        <v>0</v>
      </c>
      <c r="AA145" s="7"/>
      <c r="AB145" s="1">
        <v>32</v>
      </c>
      <c r="AC145" s="3">
        <f t="shared" ref="AC145" si="798">PRODUCT(U145*100*1/U148)</f>
        <v>0</v>
      </c>
      <c r="AD145" s="33">
        <f t="shared" ref="AD145" si="799">PRODUCT(V145*100*1/V148)</f>
        <v>0</v>
      </c>
      <c r="AE145" s="33">
        <f t="shared" ref="AE145" si="800">PRODUCT(W145*100*1/W148)</f>
        <v>0</v>
      </c>
      <c r="AF145" s="33">
        <f t="shared" ref="AF145" si="801">PRODUCT(X145*100*1/X148)</f>
        <v>2.6315789473684212</v>
      </c>
      <c r="AG145" s="33">
        <f t="shared" ref="AG145" si="802">PRODUCT(Y145*100*1/Y148)</f>
        <v>0</v>
      </c>
      <c r="AH145" s="33">
        <f t="shared" ref="AH145" si="803">PRODUCT(Z145*100*1/Z148)</f>
        <v>0</v>
      </c>
      <c r="AJ145" s="1">
        <v>32</v>
      </c>
      <c r="AK145" s="3">
        <f t="shared" ref="AK145" si="804">AC134+AC135+AC136+AC137+AC138+AC139+AC140+AC141+AC142+AC143+AC144+AC145</f>
        <v>100</v>
      </c>
      <c r="AL145" s="33">
        <f t="shared" ref="AL145" si="805">AD134+AD135+AD136+AD137+AD138+AD139+AD140+AD141+AD142+AD143+AD144+AD145</f>
        <v>100</v>
      </c>
      <c r="AM145" s="33">
        <f t="shared" ref="AM145" si="806">AE134+AE135+AE136+AE137+AE138+AE139+AE140+AE141+AE142+AE143+AE144+AE145</f>
        <v>100.00000000000001</v>
      </c>
      <c r="AN145" s="33">
        <f t="shared" ref="AN145" si="807">AF134+AF135+AF136+AF137+AF138+AF139+AF140+AF141+AF142+AF143+AF144+AF145</f>
        <v>92.10526315789474</v>
      </c>
      <c r="AO145" s="33">
        <f t="shared" ref="AO145" si="808">AG134+AG135+AG136+AG137+AG138+AG139+AG140+AG141+AG142+AG143+AG144+AG145</f>
        <v>97.368421052631589</v>
      </c>
      <c r="AP145" s="33">
        <f t="shared" ref="AP145" si="809">AH134+AH135+AH136+AH137+AH138+AH139+AH140+AH141+AH142+AH143+AH144+AH145</f>
        <v>100</v>
      </c>
      <c r="AR145" s="10"/>
      <c r="AS145" s="10"/>
      <c r="AT145" s="10"/>
      <c r="AV145" s="10"/>
      <c r="AW145" s="10"/>
      <c r="AX145" s="10"/>
      <c r="AY145" s="10"/>
      <c r="AZ145" s="10"/>
      <c r="BA145" s="10"/>
      <c r="BB145" s="10"/>
      <c r="BC145" s="10"/>
      <c r="BD145" s="10"/>
      <c r="BE145" s="10"/>
      <c r="BF145" s="10"/>
      <c r="BG145" s="10"/>
      <c r="BH145" s="10"/>
      <c r="BI145" s="10"/>
      <c r="BJ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row>
    <row r="146" spans="20:194" s="1" customFormat="1" x14ac:dyDescent="0.25">
      <c r="T146" s="1">
        <v>64</v>
      </c>
      <c r="U146" s="3">
        <f>O134</f>
        <v>0</v>
      </c>
      <c r="V146" s="3">
        <f>O135</f>
        <v>0</v>
      </c>
      <c r="W146" s="3">
        <f>O136</f>
        <v>0</v>
      </c>
      <c r="X146" s="3">
        <f>O137</f>
        <v>0</v>
      </c>
      <c r="Y146" s="3">
        <f>O138</f>
        <v>0</v>
      </c>
      <c r="Z146" s="3">
        <f>O139</f>
        <v>0</v>
      </c>
      <c r="AA146" s="7"/>
      <c r="AB146" s="1">
        <v>64</v>
      </c>
      <c r="AC146" s="3">
        <f t="shared" ref="AC146" si="810">PRODUCT(U146*100*1/U148)</f>
        <v>0</v>
      </c>
      <c r="AD146" s="33">
        <f t="shared" ref="AD146" si="811">PRODUCT(V146*100*1/V148)</f>
        <v>0</v>
      </c>
      <c r="AE146" s="33">
        <f t="shared" ref="AE146" si="812">PRODUCT(W146*100*1/W148)</f>
        <v>0</v>
      </c>
      <c r="AF146" s="33">
        <f t="shared" ref="AF146" si="813">PRODUCT(X146*100*1/X148)</f>
        <v>0</v>
      </c>
      <c r="AG146" s="33">
        <f t="shared" ref="AG146" si="814">PRODUCT(Y146*100*1/Y148)</f>
        <v>0</v>
      </c>
      <c r="AH146" s="33">
        <f t="shared" ref="AH146" si="815">PRODUCT(Z146*100*1/Z148)</f>
        <v>0</v>
      </c>
      <c r="AJ146" s="1">
        <v>64</v>
      </c>
      <c r="AK146" s="3">
        <f t="shared" ref="AK146" si="816">AC134+AC135+AC136+AC137+AC138+AC139+AC140+AC141+AC142+AC143+AC144+AC145+AC146</f>
        <v>100</v>
      </c>
      <c r="AL146" s="33">
        <f t="shared" ref="AL146" si="817">AD134+AD135+AD136+AD137+AD138+AD139+AD140+AD141+AD142+AD143+AD144+AD145+AD146</f>
        <v>100</v>
      </c>
      <c r="AM146" s="33">
        <f t="shared" ref="AM146" si="818">AE134+AE135+AE136+AE137+AE138+AE139+AE140+AE141+AE142+AE143+AE144+AE145+AE146</f>
        <v>100.00000000000001</v>
      </c>
      <c r="AN146" s="33">
        <f t="shared" ref="AN146" si="819">AF134+AF135+AF136+AF137+AF138+AF139+AF140+AF141+AF142+AF143+AF144+AF145+AF146</f>
        <v>92.10526315789474</v>
      </c>
      <c r="AO146" s="33">
        <f t="shared" ref="AO146" si="820">AG134+AG135+AG136+AG137+AG138+AG139+AG140+AG141+AG142+AG143+AG144+AG145+AG146</f>
        <v>97.368421052631589</v>
      </c>
      <c r="AP146" s="33">
        <f t="shared" ref="AP146" si="821">AH134+AH135+AH136+AH137+AH138+AH139+AH140+AH141+AH142+AH143+AH144+AH145+AH146</f>
        <v>100</v>
      </c>
      <c r="AR146" s="10"/>
      <c r="AS146" s="10"/>
      <c r="AT146" s="10"/>
      <c r="AV146" s="10"/>
      <c r="AW146" s="10"/>
      <c r="AX146" s="10"/>
      <c r="AY146" s="10"/>
      <c r="AZ146" s="10"/>
      <c r="BA146" s="10"/>
      <c r="BB146" s="10"/>
      <c r="BC146" s="10"/>
      <c r="BD146" s="10"/>
      <c r="BE146" s="10"/>
      <c r="BF146" s="10"/>
      <c r="BG146" s="10"/>
      <c r="BH146" s="10"/>
      <c r="BI146" s="10"/>
      <c r="BJ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row>
    <row r="147" spans="20:194" s="1" customFormat="1" x14ac:dyDescent="0.25">
      <c r="T147" s="1">
        <v>128</v>
      </c>
      <c r="U147" s="3">
        <f>P134</f>
        <v>0</v>
      </c>
      <c r="V147" s="3">
        <f>P135</f>
        <v>0</v>
      </c>
      <c r="W147" s="3">
        <f>P136</f>
        <v>0</v>
      </c>
      <c r="X147" s="3">
        <f>P137</f>
        <v>3</v>
      </c>
      <c r="Y147" s="3">
        <f>P138</f>
        <v>1</v>
      </c>
      <c r="Z147" s="3">
        <f>P139</f>
        <v>0</v>
      </c>
      <c r="AA147" s="7"/>
      <c r="AB147" s="1">
        <v>128</v>
      </c>
      <c r="AC147" s="3">
        <f t="shared" ref="AC147" si="822">PRODUCT(U147*100*1/U148)</f>
        <v>0</v>
      </c>
      <c r="AD147" s="33">
        <f t="shared" ref="AD147" si="823">PRODUCT(V147*100*1/V148)</f>
        <v>0</v>
      </c>
      <c r="AE147" s="33">
        <f t="shared" ref="AE147" si="824">PRODUCT(W147*100*1/W148)</f>
        <v>0</v>
      </c>
      <c r="AF147" s="33">
        <f t="shared" ref="AF147" si="825">PRODUCT(X147*100*1/X148)</f>
        <v>7.8947368421052628</v>
      </c>
      <c r="AG147" s="33">
        <f t="shared" ref="AG147" si="826">PRODUCT(Y147*100*1/Y148)</f>
        <v>2.6315789473684212</v>
      </c>
      <c r="AH147" s="33">
        <f t="shared" ref="AH147" si="827">PRODUCT(Z147*100*1/Z148)</f>
        <v>0</v>
      </c>
      <c r="AJ147" s="1">
        <v>128</v>
      </c>
      <c r="AK147" s="3">
        <f t="shared" ref="AK147" si="828">AC134+AC135+AC136+AC137+AC138+AC139+AC140+AC141+AC142+AC143+AC144+AC145+AC146+AC147</f>
        <v>100</v>
      </c>
      <c r="AL147" s="33">
        <f t="shared" ref="AL147" si="829">AD134+AD135+AD136+AD137+AD138+AD139+AD140+AD141+AD142+AD143+AD144+AD145+AD146+AD147</f>
        <v>100</v>
      </c>
      <c r="AM147" s="33">
        <f t="shared" ref="AM147" si="830">AE134+AE135+AE136+AE137+AE138+AE139+AE140+AE141+AE142+AE143+AE144+AE145+AE146+AE147</f>
        <v>100.00000000000001</v>
      </c>
      <c r="AN147" s="33">
        <f t="shared" ref="AN147" si="831">AF134+AF135+AF136+AF137+AF138+AF139+AF140+AF141+AF142+AF143+AF144+AF145+AF146+AF147</f>
        <v>100</v>
      </c>
      <c r="AO147" s="33">
        <f t="shared" ref="AO147" si="832">AG134+AG135+AG136+AG137+AG138+AG139+AG140+AG141+AG142+AG143+AG144+AG145+AG146+AG147</f>
        <v>100.00000000000001</v>
      </c>
      <c r="AP147" s="33">
        <f t="shared" ref="AP147" si="833">AH134+AH135+AH136+AH137+AH138+AH139+AH140+AH141+AH142+AH143+AH144+AH145+AH146+AH147</f>
        <v>100</v>
      </c>
      <c r="AR147" s="10"/>
      <c r="AS147" s="10"/>
      <c r="AT147" s="10"/>
      <c r="AV147" s="10"/>
      <c r="AW147" s="10"/>
      <c r="AX147" s="10"/>
      <c r="AY147" s="10"/>
      <c r="AZ147" s="10"/>
      <c r="BA147" s="10"/>
      <c r="BB147" s="10"/>
      <c r="BC147" s="10"/>
      <c r="BD147" s="10"/>
      <c r="BE147" s="10"/>
      <c r="BF147" s="10"/>
      <c r="BG147" s="10"/>
      <c r="BH147" s="10"/>
      <c r="BI147" s="10"/>
      <c r="BJ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row>
    <row r="148" spans="20:194" s="1" customFormat="1" x14ac:dyDescent="0.25">
      <c r="T148" s="1" t="s">
        <v>1</v>
      </c>
      <c r="U148" s="1">
        <f>Q134</f>
        <v>38</v>
      </c>
      <c r="V148" s="1">
        <f>Q135</f>
        <v>38</v>
      </c>
      <c r="W148" s="1">
        <f>Q136</f>
        <v>38</v>
      </c>
      <c r="X148" s="1">
        <f>Q137</f>
        <v>38</v>
      </c>
      <c r="Y148" s="1">
        <f>Q138</f>
        <v>38</v>
      </c>
      <c r="Z148" s="1">
        <f>Q139</f>
        <v>38</v>
      </c>
      <c r="AA148" s="7"/>
      <c r="AB148" s="1" t="s">
        <v>1</v>
      </c>
      <c r="AC148" s="1">
        <f t="shared" ref="AC148:AH148" si="834">SUM(AC134:AC147)</f>
        <v>100</v>
      </c>
      <c r="AD148" s="1">
        <f t="shared" si="834"/>
        <v>100</v>
      </c>
      <c r="AE148" s="1">
        <f t="shared" si="834"/>
        <v>100.00000000000001</v>
      </c>
      <c r="AF148" s="1">
        <f t="shared" si="834"/>
        <v>100</v>
      </c>
      <c r="AG148" s="1">
        <f t="shared" si="834"/>
        <v>100.00000000000001</v>
      </c>
      <c r="AH148" s="1">
        <f t="shared" si="834"/>
        <v>100</v>
      </c>
      <c r="AK148" s="10"/>
      <c r="AL148" s="10"/>
      <c r="AM148" s="10"/>
      <c r="AO148" s="10"/>
      <c r="AP148" s="10"/>
      <c r="AQ148" s="10"/>
      <c r="AR148" s="10"/>
      <c r="AS148" s="10"/>
      <c r="AT148" s="10"/>
      <c r="AU148" s="10"/>
      <c r="AV148" s="10"/>
      <c r="AW148" s="10"/>
      <c r="AX148" s="10"/>
      <c r="AY148" s="10"/>
      <c r="AZ148" s="10"/>
      <c r="BA148" s="10"/>
      <c r="BB148" s="10"/>
      <c r="BC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row>
    <row r="149" spans="20:194" s="1" customFormat="1" x14ac:dyDescent="0.25">
      <c r="AA149" s="7"/>
      <c r="AK149" s="10"/>
      <c r="AL149" s="10"/>
      <c r="AM149" s="10"/>
      <c r="AO149" s="10"/>
      <c r="AP149" s="10"/>
      <c r="AQ149" s="10"/>
      <c r="AR149" s="10"/>
      <c r="AS149" s="10"/>
      <c r="AT149" s="10"/>
      <c r="AU149" s="10"/>
      <c r="AV149" s="10"/>
      <c r="AW149" s="10"/>
      <c r="AX149" s="10"/>
      <c r="AY149" s="10"/>
      <c r="AZ149" s="10"/>
      <c r="BA149" s="10"/>
      <c r="BB149" s="10"/>
      <c r="BC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row>
    <row r="150" spans="20:194" s="1" customFormat="1" x14ac:dyDescent="0.25">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row>
    <row r="151" spans="20:194" s="1" customFormat="1" x14ac:dyDescent="0.25">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row>
    <row r="152" spans="20:194" s="1" customFormat="1" x14ac:dyDescent="0.25">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row>
    <row r="153" spans="20:194" s="1" customFormat="1" x14ac:dyDescent="0.25">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row>
    <row r="154" spans="20:194" s="1" customFormat="1" x14ac:dyDescent="0.25">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row>
    <row r="155" spans="20:194" s="1" customFormat="1" x14ac:dyDescent="0.25">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row>
    <row r="156" spans="20:194" s="1" customFormat="1" x14ac:dyDescent="0.25">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row>
    <row r="157" spans="20:194" s="1" customFormat="1" x14ac:dyDescent="0.25">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row>
    <row r="158" spans="20:194" s="1" customFormat="1" x14ac:dyDescent="0.25">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row>
    <row r="159" spans="20:194" s="1" customFormat="1" x14ac:dyDescent="0.25">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row>
    <row r="160" spans="20:194" s="1" customFormat="1" x14ac:dyDescent="0.25">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row>
    <row r="161" spans="1:194" s="1" customFormat="1" x14ac:dyDescent="0.25">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row>
    <row r="162" spans="1:194" s="1" customFormat="1" x14ac:dyDescent="0.25">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row>
    <row r="163" spans="1:194" s="1" customFormat="1" x14ac:dyDescent="0.25">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row>
    <row r="164" spans="1:194" s="1" customFormat="1" x14ac:dyDescent="0.25">
      <c r="A164" s="1" t="s">
        <v>139</v>
      </c>
      <c r="U164" s="1" t="str">
        <f>A164</f>
        <v xml:space="preserve">Peptostreptococcus anaerobius  </v>
      </c>
      <c r="AC164" s="1" t="str">
        <f>A164</f>
        <v xml:space="preserve">Peptostreptococcus anaerobius  </v>
      </c>
      <c r="AK164" s="1" t="str">
        <f>A164</f>
        <v xml:space="preserve">Peptostreptococcus anaerobius  </v>
      </c>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row>
    <row r="165" spans="1:194" s="1" customFormat="1" ht="18.75" x14ac:dyDescent="0.3">
      <c r="B165" s="1" t="s">
        <v>0</v>
      </c>
      <c r="C165" s="1">
        <v>1.5625E-2</v>
      </c>
      <c r="D165" s="1">
        <v>3.125E-2</v>
      </c>
      <c r="E165" s="1">
        <v>6.25E-2</v>
      </c>
      <c r="F165" s="1">
        <v>0.125</v>
      </c>
      <c r="G165" s="1">
        <v>0.25</v>
      </c>
      <c r="H165" s="1">
        <v>0.5</v>
      </c>
      <c r="I165" s="1">
        <v>1</v>
      </c>
      <c r="J165" s="1">
        <v>2</v>
      </c>
      <c r="K165" s="1">
        <v>4</v>
      </c>
      <c r="L165" s="1">
        <v>8</v>
      </c>
      <c r="M165" s="1">
        <v>16</v>
      </c>
      <c r="N165" s="1">
        <v>32</v>
      </c>
      <c r="O165" s="1">
        <v>64</v>
      </c>
      <c r="P165" s="1">
        <v>128</v>
      </c>
      <c r="Q165" s="1" t="s">
        <v>1</v>
      </c>
      <c r="T165" s="1" t="s">
        <v>0</v>
      </c>
      <c r="U165" s="1" t="str">
        <f>B166</f>
        <v>Ampicillin/ Sulbactam</v>
      </c>
      <c r="V165" s="1" t="str">
        <f>B167</f>
        <v>Piperacillin/ Tazobactam</v>
      </c>
      <c r="W165" s="1" t="str">
        <f>B168</f>
        <v>Imipenem</v>
      </c>
      <c r="X165" s="1" t="str">
        <f>B169</f>
        <v>Clindamycin</v>
      </c>
      <c r="Y165" s="1" t="str">
        <f>B170</f>
        <v>Metronidazol</v>
      </c>
      <c r="Z165" s="1" t="str">
        <f>B171</f>
        <v>Benzylpenicillin</v>
      </c>
      <c r="AC165" s="1" t="str">
        <f t="shared" ref="AC165" si="835">U165</f>
        <v>Ampicillin/ Sulbactam</v>
      </c>
      <c r="AD165" s="1" t="str">
        <f t="shared" ref="AD165" si="836">V165</f>
        <v>Piperacillin/ Tazobactam</v>
      </c>
      <c r="AE165" s="1" t="str">
        <f t="shared" ref="AE165" si="837">W165</f>
        <v>Imipenem</v>
      </c>
      <c r="AF165" s="1" t="str">
        <f t="shared" ref="AF165" si="838">X165</f>
        <v>Clindamycin</v>
      </c>
      <c r="AG165" s="1" t="str">
        <f t="shared" ref="AG165" si="839">Y165</f>
        <v>Metronidazol</v>
      </c>
      <c r="AH165" s="1" t="str">
        <f t="shared" ref="AH165" si="840">Z165</f>
        <v>Benzylpenicillin</v>
      </c>
      <c r="AK165" s="1" t="str">
        <f t="shared" ref="AK165" si="841">U165</f>
        <v>Ampicillin/ Sulbactam</v>
      </c>
      <c r="AL165" s="1" t="str">
        <f t="shared" ref="AL165" si="842">V165</f>
        <v>Piperacillin/ Tazobactam</v>
      </c>
      <c r="AM165" s="1" t="str">
        <f t="shared" ref="AM165" si="843">W165</f>
        <v>Imipenem</v>
      </c>
      <c r="AN165" s="1" t="str">
        <f t="shared" ref="AN165" si="844">X165</f>
        <v>Clindamycin</v>
      </c>
      <c r="AO165" s="1" t="str">
        <f t="shared" ref="AO165" si="845">Y165</f>
        <v>Metronidazol</v>
      </c>
      <c r="AP165" s="1" t="str">
        <f t="shared" ref="AP165" si="846">Z165</f>
        <v>Benzylpenicillin</v>
      </c>
      <c r="AR165" s="23"/>
      <c r="AS165" s="9" t="s">
        <v>73</v>
      </c>
      <c r="AT165" s="24" t="s">
        <v>53</v>
      </c>
      <c r="AU165" s="24" t="s">
        <v>55</v>
      </c>
      <c r="AV165" s="24" t="s">
        <v>59</v>
      </c>
      <c r="AW165" s="24" t="s">
        <v>79</v>
      </c>
      <c r="AX165" s="24" t="s">
        <v>83</v>
      </c>
      <c r="AY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row>
    <row r="166" spans="1:194" s="1" customFormat="1" ht="18.75" x14ac:dyDescent="0.25">
      <c r="B166" s="1" t="s">
        <v>3</v>
      </c>
      <c r="C166" s="2">
        <v>0</v>
      </c>
      <c r="D166" s="2">
        <v>6</v>
      </c>
      <c r="E166" s="2">
        <v>1</v>
      </c>
      <c r="F166" s="2">
        <v>3</v>
      </c>
      <c r="G166" s="2">
        <v>0</v>
      </c>
      <c r="H166" s="2">
        <v>0</v>
      </c>
      <c r="I166" s="2">
        <v>0</v>
      </c>
      <c r="J166" s="2">
        <v>1</v>
      </c>
      <c r="K166" s="2">
        <v>0</v>
      </c>
      <c r="L166" s="4">
        <v>0</v>
      </c>
      <c r="M166" s="3">
        <v>0</v>
      </c>
      <c r="N166" s="3">
        <v>0</v>
      </c>
      <c r="O166" s="3">
        <v>0</v>
      </c>
      <c r="P166" s="3">
        <v>0</v>
      </c>
      <c r="Q166" s="54">
        <v>11</v>
      </c>
      <c r="T166" s="1">
        <v>1.5625E-2</v>
      </c>
      <c r="U166" s="2">
        <f>C166</f>
        <v>0</v>
      </c>
      <c r="V166" s="2">
        <f>C167</f>
        <v>0</v>
      </c>
      <c r="W166" s="2">
        <f>C168</f>
        <v>0</v>
      </c>
      <c r="X166" s="2">
        <f>C169</f>
        <v>0</v>
      </c>
      <c r="Y166" s="2">
        <f>C170</f>
        <v>0</v>
      </c>
      <c r="Z166" s="2">
        <f>C171</f>
        <v>0</v>
      </c>
      <c r="AA166" s="5"/>
      <c r="AB166" s="1">
        <v>1.5625E-2</v>
      </c>
      <c r="AC166" s="2">
        <f t="shared" ref="AC166" si="847">PRODUCT(U166*100*1/U180)</f>
        <v>0</v>
      </c>
      <c r="AD166" s="31">
        <f t="shared" ref="AD166" si="848">PRODUCT(V166*100*1/V180)</f>
        <v>0</v>
      </c>
      <c r="AE166" s="31">
        <f t="shared" ref="AE166" si="849">PRODUCT(W166*100*1/W180)</f>
        <v>0</v>
      </c>
      <c r="AF166" s="31">
        <f t="shared" ref="AF166" si="850">PRODUCT(X166*100*1/X180)</f>
        <v>0</v>
      </c>
      <c r="AG166" s="31">
        <f t="shared" ref="AG166" si="851">PRODUCT(Y166*100*1/Y180)</f>
        <v>0</v>
      </c>
      <c r="AH166" s="31">
        <f t="shared" ref="AH166" si="852">PRODUCT(Z166*100*1/Z180)</f>
        <v>0</v>
      </c>
      <c r="AJ166" s="1">
        <v>1.5625E-2</v>
      </c>
      <c r="AK166" s="2">
        <f t="shared" ref="AK166" si="853">AC166</f>
        <v>0</v>
      </c>
      <c r="AL166" s="31">
        <f t="shared" ref="AL166" si="854">AD166</f>
        <v>0</v>
      </c>
      <c r="AM166" s="31">
        <f t="shared" ref="AM166" si="855">AE166</f>
        <v>0</v>
      </c>
      <c r="AN166" s="31">
        <f t="shared" ref="AN166" si="856">AF166</f>
        <v>0</v>
      </c>
      <c r="AO166" s="31">
        <f t="shared" ref="AO166" si="857">AG166</f>
        <v>0</v>
      </c>
      <c r="AP166" s="31">
        <f t="shared" ref="AP166" si="858">AH166</f>
        <v>0</v>
      </c>
      <c r="AR166" s="25" t="s">
        <v>49</v>
      </c>
      <c r="AS166" s="26">
        <f>Z180</f>
        <v>11</v>
      </c>
      <c r="AT166" s="26">
        <f>U180</f>
        <v>11</v>
      </c>
      <c r="AU166" s="26">
        <f>V180</f>
        <v>11</v>
      </c>
      <c r="AV166" s="26">
        <f>W180</f>
        <v>11</v>
      </c>
      <c r="AW166" s="26">
        <f>X180</f>
        <v>11</v>
      </c>
      <c r="AX166" s="26">
        <f>Y180</f>
        <v>11</v>
      </c>
      <c r="AY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row>
    <row r="167" spans="1:194" s="1" customFormat="1" ht="18.75" x14ac:dyDescent="0.25">
      <c r="B167" s="1" t="s">
        <v>5</v>
      </c>
      <c r="C167" s="2">
        <v>0</v>
      </c>
      <c r="D167" s="2">
        <v>4</v>
      </c>
      <c r="E167" s="2">
        <v>1</v>
      </c>
      <c r="F167" s="2">
        <v>4</v>
      </c>
      <c r="G167" s="2">
        <v>1</v>
      </c>
      <c r="H167" s="2">
        <v>0</v>
      </c>
      <c r="I167" s="2">
        <v>1</v>
      </c>
      <c r="J167" s="2">
        <v>0</v>
      </c>
      <c r="K167" s="2">
        <v>0</v>
      </c>
      <c r="L167" s="2">
        <v>0</v>
      </c>
      <c r="M167" s="4">
        <v>0</v>
      </c>
      <c r="N167" s="3">
        <v>0</v>
      </c>
      <c r="O167" s="3">
        <v>0</v>
      </c>
      <c r="P167" s="3">
        <v>0</v>
      </c>
      <c r="Q167" s="54">
        <v>11</v>
      </c>
      <c r="T167" s="1">
        <v>3.125E-2</v>
      </c>
      <c r="U167" s="2">
        <f>D166</f>
        <v>6</v>
      </c>
      <c r="V167" s="2">
        <f>D167</f>
        <v>4</v>
      </c>
      <c r="W167" s="2">
        <f>D168</f>
        <v>3</v>
      </c>
      <c r="X167" s="2">
        <f>D169</f>
        <v>0</v>
      </c>
      <c r="Y167" s="2">
        <f>D170</f>
        <v>1</v>
      </c>
      <c r="Z167" s="2">
        <f>D171</f>
        <v>6</v>
      </c>
      <c r="AA167" s="5"/>
      <c r="AB167" s="1">
        <v>3.125E-2</v>
      </c>
      <c r="AC167" s="2">
        <f t="shared" ref="AC167" si="859">PRODUCT(U167*100*1/U180)</f>
        <v>54.545454545454547</v>
      </c>
      <c r="AD167" s="31">
        <f t="shared" ref="AD167" si="860">PRODUCT(V167*100*1/V180)</f>
        <v>36.363636363636367</v>
      </c>
      <c r="AE167" s="31">
        <f t="shared" ref="AE167" si="861">PRODUCT(W167*100*1/W180)</f>
        <v>27.272727272727273</v>
      </c>
      <c r="AF167" s="31">
        <f t="shared" ref="AF167" si="862">PRODUCT(X167*100*1/X180)</f>
        <v>0</v>
      </c>
      <c r="AG167" s="31">
        <f t="shared" ref="AG167" si="863">PRODUCT(Y167*100*1/Y180)</f>
        <v>9.0909090909090917</v>
      </c>
      <c r="AH167" s="31">
        <f t="shared" ref="AH167" si="864">PRODUCT(Z167*100*1/Z180)</f>
        <v>54.545454545454547</v>
      </c>
      <c r="AJ167" s="1">
        <v>3.125E-2</v>
      </c>
      <c r="AK167" s="2">
        <f t="shared" ref="AK167" si="865">AC166+AC167</f>
        <v>54.545454545454547</v>
      </c>
      <c r="AL167" s="31">
        <f t="shared" ref="AL167" si="866">AD166+AD167</f>
        <v>36.363636363636367</v>
      </c>
      <c r="AM167" s="31">
        <f t="shared" ref="AM167" si="867">AE166+AE167</f>
        <v>27.272727272727273</v>
      </c>
      <c r="AN167" s="31">
        <f t="shared" ref="AN167" si="868">AF166+AF167</f>
        <v>0</v>
      </c>
      <c r="AO167" s="31">
        <f t="shared" ref="AO167" si="869">AG166+AG167</f>
        <v>9.0909090909090917</v>
      </c>
      <c r="AP167" s="31">
        <f t="shared" ref="AP167" si="870">AH166+AH167</f>
        <v>54.545454545454547</v>
      </c>
      <c r="AR167" s="25" t="s">
        <v>50</v>
      </c>
      <c r="AS167" s="18">
        <f>AP170</f>
        <v>72.727272727272734</v>
      </c>
      <c r="AT167" s="18">
        <f>AK174</f>
        <v>100</v>
      </c>
      <c r="AU167" s="18">
        <f>AL175</f>
        <v>100.00000000000001</v>
      </c>
      <c r="AV167" s="18">
        <f>AM173</f>
        <v>100</v>
      </c>
      <c r="AW167" s="18">
        <f>AN174</f>
        <v>100</v>
      </c>
      <c r="AX167" s="18">
        <f>AO174</f>
        <v>100.00000000000001</v>
      </c>
      <c r="AY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row>
    <row r="168" spans="1:194" s="1" customFormat="1" ht="18.75" x14ac:dyDescent="0.25">
      <c r="B168" s="1" t="s">
        <v>10</v>
      </c>
      <c r="C168" s="2">
        <v>0</v>
      </c>
      <c r="D168" s="2">
        <v>3</v>
      </c>
      <c r="E168" s="2">
        <v>6</v>
      </c>
      <c r="F168" s="2">
        <v>1</v>
      </c>
      <c r="G168" s="2">
        <v>0</v>
      </c>
      <c r="H168" s="2">
        <v>1</v>
      </c>
      <c r="I168" s="2">
        <v>0</v>
      </c>
      <c r="J168" s="2">
        <v>0</v>
      </c>
      <c r="K168" s="4">
        <v>0</v>
      </c>
      <c r="L168" s="3">
        <v>0</v>
      </c>
      <c r="M168" s="3">
        <v>0</v>
      </c>
      <c r="N168" s="3">
        <v>0</v>
      </c>
      <c r="O168" s="3">
        <v>0</v>
      </c>
      <c r="P168" s="3">
        <v>0</v>
      </c>
      <c r="Q168" s="54">
        <v>11</v>
      </c>
      <c r="T168" s="1">
        <v>6.25E-2</v>
      </c>
      <c r="U168" s="2">
        <f>E166</f>
        <v>1</v>
      </c>
      <c r="V168" s="2">
        <f>E167</f>
        <v>1</v>
      </c>
      <c r="W168" s="2">
        <f>E168</f>
        <v>6</v>
      </c>
      <c r="X168" s="2">
        <f>E169</f>
        <v>1</v>
      </c>
      <c r="Y168" s="2">
        <f>E170</f>
        <v>0</v>
      </c>
      <c r="Z168" s="2">
        <f>E171</f>
        <v>1</v>
      </c>
      <c r="AA168" s="5"/>
      <c r="AB168" s="1">
        <v>6.25E-2</v>
      </c>
      <c r="AC168" s="2">
        <f t="shared" ref="AC168" si="871">PRODUCT(U168*100*1/U180)</f>
        <v>9.0909090909090917</v>
      </c>
      <c r="AD168" s="31">
        <f t="shared" ref="AD168" si="872">PRODUCT(V168*100*1/V180)</f>
        <v>9.0909090909090917</v>
      </c>
      <c r="AE168" s="31">
        <f t="shared" ref="AE168" si="873">PRODUCT(W168*100*1/W180)</f>
        <v>54.545454545454547</v>
      </c>
      <c r="AF168" s="31">
        <f t="shared" ref="AF168" si="874">PRODUCT(X168*100*1/X180)</f>
        <v>9.0909090909090917</v>
      </c>
      <c r="AG168" s="31">
        <f t="shared" ref="AG168" si="875">PRODUCT(Y168*100*1/Y180)</f>
        <v>0</v>
      </c>
      <c r="AH168" s="31">
        <f t="shared" ref="AH168" si="876">PRODUCT(Z168*100*1/Z180)</f>
        <v>9.0909090909090917</v>
      </c>
      <c r="AJ168" s="1">
        <v>6.25E-2</v>
      </c>
      <c r="AK168" s="2">
        <f t="shared" ref="AK168" si="877">AC166+AC167+AC168</f>
        <v>63.63636363636364</v>
      </c>
      <c r="AL168" s="31">
        <f t="shared" ref="AL168" si="878">AD166+AD167+AD168</f>
        <v>45.45454545454546</v>
      </c>
      <c r="AM168" s="31">
        <f t="shared" ref="AM168" si="879">AE166+AE167+AE168</f>
        <v>81.818181818181813</v>
      </c>
      <c r="AN168" s="31">
        <f t="shared" ref="AN168" si="880">AF166+AF167+AF168</f>
        <v>9.0909090909090917</v>
      </c>
      <c r="AO168" s="31">
        <f t="shared" ref="AO168" si="881">AG166+AG167+AG168</f>
        <v>9.0909090909090917</v>
      </c>
      <c r="AP168" s="31">
        <f t="shared" ref="AP168" si="882">AH166+AH167+AH168</f>
        <v>63.63636363636364</v>
      </c>
      <c r="AR168" s="25" t="s">
        <v>51</v>
      </c>
      <c r="AS168" s="18">
        <f>AP171-AP170</f>
        <v>0</v>
      </c>
      <c r="AT168" s="18">
        <f>AK175-AK174</f>
        <v>0</v>
      </c>
      <c r="AU168" s="18">
        <f>AL176-AL175</f>
        <v>0</v>
      </c>
      <c r="AV168" s="18">
        <f>AM174-AM173</f>
        <v>0</v>
      </c>
      <c r="AW168" s="18"/>
      <c r="AX168" s="18"/>
      <c r="AY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row>
    <row r="169" spans="1:194" s="1" customFormat="1" ht="18.75" x14ac:dyDescent="0.25">
      <c r="B169" s="1" t="s">
        <v>24</v>
      </c>
      <c r="C169" s="2">
        <v>0</v>
      </c>
      <c r="D169" s="2">
        <v>0</v>
      </c>
      <c r="E169" s="2">
        <v>1</v>
      </c>
      <c r="F169" s="2">
        <v>5</v>
      </c>
      <c r="G169" s="2">
        <v>0</v>
      </c>
      <c r="H169" s="2">
        <v>2</v>
      </c>
      <c r="I169" s="2">
        <v>3</v>
      </c>
      <c r="J169" s="2">
        <v>0</v>
      </c>
      <c r="K169" s="2">
        <v>0</v>
      </c>
      <c r="L169" s="3">
        <v>0</v>
      </c>
      <c r="M169" s="3">
        <v>0</v>
      </c>
      <c r="N169" s="3">
        <v>0</v>
      </c>
      <c r="O169" s="3">
        <v>0</v>
      </c>
      <c r="P169" s="3">
        <v>0</v>
      </c>
      <c r="Q169" s="54">
        <v>11</v>
      </c>
      <c r="T169" s="1">
        <v>0.125</v>
      </c>
      <c r="U169" s="2">
        <f>F166</f>
        <v>3</v>
      </c>
      <c r="V169" s="2">
        <f>F167</f>
        <v>4</v>
      </c>
      <c r="W169" s="2">
        <f>F168</f>
        <v>1</v>
      </c>
      <c r="X169" s="2">
        <f>F169</f>
        <v>5</v>
      </c>
      <c r="Y169" s="2">
        <f>F170</f>
        <v>4</v>
      </c>
      <c r="Z169" s="2">
        <f>F171</f>
        <v>1</v>
      </c>
      <c r="AA169" s="5"/>
      <c r="AB169" s="1">
        <v>0.125</v>
      </c>
      <c r="AC169" s="2">
        <f t="shared" ref="AC169" si="883">PRODUCT(U169*100*1/U180)</f>
        <v>27.272727272727273</v>
      </c>
      <c r="AD169" s="31">
        <f t="shared" ref="AD169" si="884">PRODUCT(V169*100*1/V180)</f>
        <v>36.363636363636367</v>
      </c>
      <c r="AE169" s="31">
        <f t="shared" ref="AE169" si="885">PRODUCT(W169*100*1/W180)</f>
        <v>9.0909090909090917</v>
      </c>
      <c r="AF169" s="31">
        <f t="shared" ref="AF169" si="886">PRODUCT(X169*100*1/X180)</f>
        <v>45.454545454545453</v>
      </c>
      <c r="AG169" s="31">
        <f t="shared" ref="AG169" si="887">PRODUCT(Y169*100*1/Y180)</f>
        <v>36.363636363636367</v>
      </c>
      <c r="AH169" s="31">
        <f t="shared" ref="AH169" si="888">PRODUCT(Z169*100*1/Z180)</f>
        <v>9.0909090909090917</v>
      </c>
      <c r="AJ169" s="1">
        <v>0.125</v>
      </c>
      <c r="AK169" s="2">
        <f t="shared" ref="AK169" si="889">AC166+AC167+AC168+AC169</f>
        <v>90.909090909090907</v>
      </c>
      <c r="AL169" s="31">
        <f t="shared" ref="AL169" si="890">AD166+AD167+AD168+AD169</f>
        <v>81.818181818181827</v>
      </c>
      <c r="AM169" s="31">
        <f t="shared" ref="AM169" si="891">AE166+AE167+AE168+AE169</f>
        <v>90.909090909090907</v>
      </c>
      <c r="AN169" s="31">
        <f t="shared" ref="AN169" si="892">AF166+AF167+AF168+AF169</f>
        <v>54.545454545454547</v>
      </c>
      <c r="AO169" s="31">
        <f t="shared" ref="AO169" si="893">AG166+AG167+AG168+AG169</f>
        <v>45.45454545454546</v>
      </c>
      <c r="AP169" s="31">
        <f t="shared" ref="AP169" si="894">AH166+AH167+AH168+AH169</f>
        <v>72.727272727272734</v>
      </c>
      <c r="AR169" s="25" t="s">
        <v>52</v>
      </c>
      <c r="AS169" s="18">
        <f>AP179-AP171</f>
        <v>27.27272727272728</v>
      </c>
      <c r="AT169" s="18">
        <f>AK179-AK175</f>
        <v>0</v>
      </c>
      <c r="AU169" s="18">
        <f>AL179-AL176</f>
        <v>0</v>
      </c>
      <c r="AV169" s="18">
        <f>AM179-AM174</f>
        <v>0</v>
      </c>
      <c r="AW169" s="18">
        <f>AN179-AN174</f>
        <v>0</v>
      </c>
      <c r="AX169" s="18">
        <f>AO179-AO174</f>
        <v>0</v>
      </c>
      <c r="AY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row>
    <row r="170" spans="1:194" s="1" customFormat="1" x14ac:dyDescent="0.25">
      <c r="B170" s="1" t="s">
        <v>25</v>
      </c>
      <c r="C170" s="2">
        <v>0</v>
      </c>
      <c r="D170" s="2">
        <v>1</v>
      </c>
      <c r="E170" s="2">
        <v>0</v>
      </c>
      <c r="F170" s="2">
        <v>4</v>
      </c>
      <c r="G170" s="2">
        <v>4</v>
      </c>
      <c r="H170" s="2">
        <v>2</v>
      </c>
      <c r="I170" s="2">
        <v>0</v>
      </c>
      <c r="J170" s="2">
        <v>0</v>
      </c>
      <c r="K170" s="2">
        <v>0</v>
      </c>
      <c r="L170" s="3">
        <v>0</v>
      </c>
      <c r="M170" s="3">
        <v>0</v>
      </c>
      <c r="N170" s="3">
        <v>0</v>
      </c>
      <c r="O170" s="3">
        <v>0</v>
      </c>
      <c r="P170" s="3">
        <v>0</v>
      </c>
      <c r="Q170" s="54">
        <v>11</v>
      </c>
      <c r="T170" s="1">
        <v>0.25</v>
      </c>
      <c r="U170" s="2">
        <f>G166</f>
        <v>0</v>
      </c>
      <c r="V170" s="2">
        <f>G167</f>
        <v>1</v>
      </c>
      <c r="W170" s="2">
        <f>G168</f>
        <v>0</v>
      </c>
      <c r="X170" s="2">
        <f>G169</f>
        <v>0</v>
      </c>
      <c r="Y170" s="2">
        <f>G170</f>
        <v>4</v>
      </c>
      <c r="Z170" s="2">
        <f>G171</f>
        <v>0</v>
      </c>
      <c r="AA170" s="5"/>
      <c r="AB170" s="1">
        <v>0.25</v>
      </c>
      <c r="AC170" s="2">
        <f t="shared" ref="AC170" si="895">PRODUCT(U170*100*1/U180)</f>
        <v>0</v>
      </c>
      <c r="AD170" s="31">
        <f t="shared" ref="AD170" si="896">PRODUCT(V170*100*1/V180)</f>
        <v>9.0909090909090917</v>
      </c>
      <c r="AE170" s="31">
        <f t="shared" ref="AE170" si="897">PRODUCT(W170*100*1/W180)</f>
        <v>0</v>
      </c>
      <c r="AF170" s="31">
        <f t="shared" ref="AF170" si="898">PRODUCT(X170*100*1/X180)</f>
        <v>0</v>
      </c>
      <c r="AG170" s="31">
        <f t="shared" ref="AG170" si="899">PRODUCT(Y170*100*1/Y180)</f>
        <v>36.363636363636367</v>
      </c>
      <c r="AH170" s="31">
        <f t="shared" ref="AH170" si="900">PRODUCT(Z170*100*1/Z180)</f>
        <v>0</v>
      </c>
      <c r="AJ170" s="1">
        <v>0.25</v>
      </c>
      <c r="AK170" s="2">
        <f t="shared" ref="AK170" si="901">AC166+AC167+AC168+AC169+AC170</f>
        <v>90.909090909090907</v>
      </c>
      <c r="AL170" s="31">
        <f t="shared" ref="AL170" si="902">AD166+AD167+AD168+AD169+AD170</f>
        <v>90.909090909090921</v>
      </c>
      <c r="AM170" s="31">
        <f t="shared" ref="AM170" si="903">AE166+AE167+AE168+AE169+AE170</f>
        <v>90.909090909090907</v>
      </c>
      <c r="AN170" s="31">
        <f t="shared" ref="AN170" si="904">AF166+AF167+AF168+AF169+AF170</f>
        <v>54.545454545454547</v>
      </c>
      <c r="AO170" s="31">
        <f t="shared" ref="AO170" si="905">AG166+AG167+AG168+AG169+AG170</f>
        <v>81.818181818181827</v>
      </c>
      <c r="AP170" s="31">
        <f t="shared" ref="AP170" si="906">AH166+AH167+AH168+AH169+AH170</f>
        <v>72.727272727272734</v>
      </c>
      <c r="AR170" s="29"/>
      <c r="AS170" s="29"/>
      <c r="AT170" s="29"/>
      <c r="AU170" s="10"/>
      <c r="AV170" s="29"/>
      <c r="AW170" s="29"/>
      <c r="AX170" s="29"/>
      <c r="AY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row>
    <row r="171" spans="1:194" s="1" customFormat="1" x14ac:dyDescent="0.25">
      <c r="B171" s="1" t="s">
        <v>26</v>
      </c>
      <c r="C171" s="2">
        <v>0</v>
      </c>
      <c r="D171" s="2">
        <v>6</v>
      </c>
      <c r="E171" s="2">
        <v>1</v>
      </c>
      <c r="F171" s="2">
        <v>1</v>
      </c>
      <c r="G171" s="2">
        <v>0</v>
      </c>
      <c r="H171" s="4">
        <v>0</v>
      </c>
      <c r="I171" s="3">
        <v>2</v>
      </c>
      <c r="J171" s="3">
        <v>0</v>
      </c>
      <c r="K171" s="3">
        <v>0</v>
      </c>
      <c r="L171" s="3">
        <v>1</v>
      </c>
      <c r="M171" s="3">
        <v>0</v>
      </c>
      <c r="N171" s="3">
        <v>0</v>
      </c>
      <c r="O171" s="3">
        <v>0</v>
      </c>
      <c r="P171" s="3">
        <v>0</v>
      </c>
      <c r="Q171" s="54">
        <v>11</v>
      </c>
      <c r="T171" s="1">
        <v>0.5</v>
      </c>
      <c r="U171" s="2">
        <f>H166</f>
        <v>0</v>
      </c>
      <c r="V171" s="2">
        <f>H167</f>
        <v>0</v>
      </c>
      <c r="W171" s="2">
        <f>H168</f>
        <v>1</v>
      </c>
      <c r="X171" s="2">
        <f>H169</f>
        <v>2</v>
      </c>
      <c r="Y171" s="2">
        <f>H170</f>
        <v>2</v>
      </c>
      <c r="Z171" s="4">
        <f>H171</f>
        <v>0</v>
      </c>
      <c r="AA171" s="5"/>
      <c r="AB171" s="1">
        <v>0.5</v>
      </c>
      <c r="AC171" s="2">
        <f t="shared" ref="AC171" si="907">PRODUCT(U171*100*1/U180)</f>
        <v>0</v>
      </c>
      <c r="AD171" s="31">
        <f t="shared" ref="AD171" si="908">PRODUCT(V171*100*1/V180)</f>
        <v>0</v>
      </c>
      <c r="AE171" s="31">
        <f t="shared" ref="AE171" si="909">PRODUCT(W171*100*1/W180)</f>
        <v>9.0909090909090917</v>
      </c>
      <c r="AF171" s="31">
        <f t="shared" ref="AF171" si="910">PRODUCT(X171*100*1/X180)</f>
        <v>18.181818181818183</v>
      </c>
      <c r="AG171" s="31">
        <f t="shared" ref="AG171" si="911">PRODUCT(Y171*100*1/Y180)</f>
        <v>18.181818181818183</v>
      </c>
      <c r="AH171" s="32">
        <f t="shared" ref="AH171" si="912">PRODUCT(Z171*100*1/Z180)</f>
        <v>0</v>
      </c>
      <c r="AJ171" s="1">
        <v>0.5</v>
      </c>
      <c r="AK171" s="2">
        <f t="shared" ref="AK171" si="913">AC166+AC167+AC168+AC169+AC170+AC171</f>
        <v>90.909090909090907</v>
      </c>
      <c r="AL171" s="31">
        <f t="shared" ref="AL171" si="914">AD166+AD167+AD168+AD169+AD170+AD171</f>
        <v>90.909090909090921</v>
      </c>
      <c r="AM171" s="31">
        <f t="shared" ref="AM171" si="915">AE166+AE167+AE168+AE169+AE170+AE171</f>
        <v>100</v>
      </c>
      <c r="AN171" s="31">
        <f t="shared" ref="AN171" si="916">AF166+AF167+AF168+AF169+AF170+AF171</f>
        <v>72.727272727272734</v>
      </c>
      <c r="AO171" s="31">
        <f t="shared" ref="AO171" si="917">AG166+AG167+AG168+AG169+AG170+AG171</f>
        <v>100.00000000000001</v>
      </c>
      <c r="AP171" s="32">
        <f t="shared" ref="AP171" si="918">AH166+AH167+AH168+AH169+AH170+AH171</f>
        <v>72.727272727272734</v>
      </c>
      <c r="AR171" s="10"/>
      <c r="AS171" s="10" t="str">
        <f>A164</f>
        <v xml:space="preserve">Peptostreptococcus anaerobius  </v>
      </c>
      <c r="AT171" s="10"/>
      <c r="AU171" s="10"/>
      <c r="AV171" s="10"/>
      <c r="AW171" s="10"/>
      <c r="AX171" s="10"/>
      <c r="AY171" s="10"/>
      <c r="AZ171" s="10"/>
      <c r="BA171" s="10"/>
      <c r="BB171" s="10"/>
      <c r="BC171" s="10"/>
      <c r="BD171" s="10"/>
      <c r="BE171" s="10"/>
      <c r="BF171" s="10"/>
      <c r="BG171" s="10"/>
      <c r="BH171" s="10"/>
      <c r="BI171" s="10"/>
      <c r="BJ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row>
    <row r="172" spans="1:194" s="1" customFormat="1" x14ac:dyDescent="0.25">
      <c r="T172" s="1">
        <v>1</v>
      </c>
      <c r="U172" s="2">
        <f>I166</f>
        <v>0</v>
      </c>
      <c r="V172" s="2">
        <f>I167</f>
        <v>1</v>
      </c>
      <c r="W172" s="2">
        <f>I168</f>
        <v>0</v>
      </c>
      <c r="X172" s="2">
        <f>I169</f>
        <v>3</v>
      </c>
      <c r="Y172" s="2">
        <f>I170</f>
        <v>0</v>
      </c>
      <c r="Z172" s="3">
        <f>I171</f>
        <v>2</v>
      </c>
      <c r="AA172" s="5"/>
      <c r="AB172" s="1">
        <v>1</v>
      </c>
      <c r="AC172" s="2">
        <f t="shared" ref="AC172" si="919">PRODUCT(U172*100*1/U180)</f>
        <v>0</v>
      </c>
      <c r="AD172" s="31">
        <f t="shared" ref="AD172" si="920">PRODUCT(V172*100*1/V180)</f>
        <v>9.0909090909090917</v>
      </c>
      <c r="AE172" s="31">
        <f t="shared" ref="AE172" si="921">PRODUCT(W172*100*1/W180)</f>
        <v>0</v>
      </c>
      <c r="AF172" s="31">
        <f t="shared" ref="AF172" si="922">PRODUCT(X172*100*1/X180)</f>
        <v>27.272727272727273</v>
      </c>
      <c r="AG172" s="31">
        <f t="shared" ref="AG172" si="923">PRODUCT(Y172*100*1/Y180)</f>
        <v>0</v>
      </c>
      <c r="AH172" s="33">
        <f t="shared" ref="AH172" si="924">PRODUCT(Z172*100*1/Z180)</f>
        <v>18.181818181818183</v>
      </c>
      <c r="AJ172" s="1">
        <v>1</v>
      </c>
      <c r="AK172" s="2">
        <f t="shared" ref="AK172" si="925">AC166+AC167+AC168+AC169+AC170+AC171+AC172</f>
        <v>90.909090909090907</v>
      </c>
      <c r="AL172" s="31">
        <f t="shared" ref="AL172" si="926">AD166+AD167+AD168+AD169+AD170+AD171+AD172</f>
        <v>100.00000000000001</v>
      </c>
      <c r="AM172" s="31">
        <f t="shared" ref="AM172" si="927">AE166+AE167+AE168+AE169+AE170+AE171+AE172</f>
        <v>100</v>
      </c>
      <c r="AN172" s="31">
        <f t="shared" ref="AN172" si="928">AF166+AF167+AF168+AF169+AF170+AF171+AF172</f>
        <v>100</v>
      </c>
      <c r="AO172" s="31">
        <f t="shared" ref="AO172" si="929">AG166+AG167+AG168+AG169+AG170+AG171+AG172</f>
        <v>100.00000000000001</v>
      </c>
      <c r="AP172" s="33">
        <f t="shared" ref="AP172" si="930">AH166+AH167+AH168+AH169+AH170+AH171+AH172</f>
        <v>90.909090909090921</v>
      </c>
      <c r="AR172" s="10"/>
      <c r="AS172" s="10"/>
      <c r="AT172" s="10"/>
      <c r="AU172" s="10"/>
      <c r="AV172" s="10"/>
      <c r="AW172" s="10"/>
      <c r="AX172" s="10"/>
      <c r="AY172" s="10"/>
      <c r="AZ172" s="10"/>
      <c r="BA172" s="10"/>
      <c r="BB172" s="10"/>
      <c r="BC172" s="10"/>
      <c r="BD172" s="10"/>
      <c r="BE172" s="10"/>
      <c r="BF172" s="10"/>
      <c r="BG172" s="10"/>
      <c r="BH172" s="10"/>
      <c r="BI172" s="10"/>
      <c r="BJ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row>
    <row r="173" spans="1:194" s="1" customFormat="1" x14ac:dyDescent="0.25">
      <c r="T173" s="1">
        <v>2</v>
      </c>
      <c r="U173" s="2">
        <f>J166</f>
        <v>1</v>
      </c>
      <c r="V173" s="2">
        <f>J167</f>
        <v>0</v>
      </c>
      <c r="W173" s="2">
        <f>J168</f>
        <v>0</v>
      </c>
      <c r="X173" s="2">
        <f>J169</f>
        <v>0</v>
      </c>
      <c r="Y173" s="2">
        <f>J170</f>
        <v>0</v>
      </c>
      <c r="Z173" s="3">
        <f>J171</f>
        <v>0</v>
      </c>
      <c r="AA173" s="5"/>
      <c r="AB173" s="1">
        <v>2</v>
      </c>
      <c r="AC173" s="2">
        <f t="shared" ref="AC173" si="931">PRODUCT(U173*100*1/U180)</f>
        <v>9.0909090909090917</v>
      </c>
      <c r="AD173" s="31">
        <f t="shared" ref="AD173" si="932">PRODUCT(V173*100*1/V180)</f>
        <v>0</v>
      </c>
      <c r="AE173" s="31">
        <f t="shared" ref="AE173" si="933">PRODUCT(W173*100*1/W180)</f>
        <v>0</v>
      </c>
      <c r="AF173" s="31">
        <f t="shared" ref="AF173" si="934">PRODUCT(X173*100*1/X180)</f>
        <v>0</v>
      </c>
      <c r="AG173" s="31">
        <f t="shared" ref="AG173" si="935">PRODUCT(Y173*100*1/Y180)</f>
        <v>0</v>
      </c>
      <c r="AH173" s="33">
        <f t="shared" ref="AH173" si="936">PRODUCT(Z173*100*1/Z180)</f>
        <v>0</v>
      </c>
      <c r="AJ173" s="1">
        <v>2</v>
      </c>
      <c r="AK173" s="2">
        <f t="shared" ref="AK173" si="937">AC166+AC167+AC168+AC169+AC170+AC171+AC172+AC173</f>
        <v>100</v>
      </c>
      <c r="AL173" s="31">
        <f t="shared" ref="AL173" si="938">AD166+AD167+AD168+AD169+AD170+AD171+AD172+AD173</f>
        <v>100.00000000000001</v>
      </c>
      <c r="AM173" s="31">
        <f t="shared" ref="AM173" si="939">AE166+AE167+AE168+AE169+AE170+AE171+AE172+AE173</f>
        <v>100</v>
      </c>
      <c r="AN173" s="31">
        <f t="shared" ref="AN173" si="940">AF166+AF167+AF168+AF169+AF170+AF171+AF172+AF173</f>
        <v>100</v>
      </c>
      <c r="AO173" s="31">
        <f t="shared" ref="AO173" si="941">AG166+AG167+AG168+AG169+AG170+AG171+AG172+AG173</f>
        <v>100.00000000000001</v>
      </c>
      <c r="AP173" s="33">
        <f t="shared" ref="AP173" si="942">AH166+AH167+AH168+AH169+AH170+AH171+AH172+AH173</f>
        <v>90.909090909090921</v>
      </c>
      <c r="AR173" s="10"/>
      <c r="AS173" s="10"/>
      <c r="AT173" s="10"/>
      <c r="AU173" s="10"/>
      <c r="AV173" s="10"/>
      <c r="AW173" s="10"/>
      <c r="AX173" s="10"/>
      <c r="AY173" s="10"/>
      <c r="AZ173" s="10"/>
      <c r="BA173" s="10"/>
      <c r="BB173" s="10"/>
      <c r="BC173" s="10"/>
      <c r="BD173" s="10"/>
      <c r="BE173" s="10"/>
      <c r="BF173" s="10"/>
      <c r="BG173" s="10"/>
      <c r="BH173" s="10"/>
      <c r="BI173" s="10"/>
      <c r="BJ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row>
    <row r="174" spans="1:194" s="1" customFormat="1" x14ac:dyDescent="0.25">
      <c r="T174" s="1">
        <v>4</v>
      </c>
      <c r="U174" s="2">
        <f>K166</f>
        <v>0</v>
      </c>
      <c r="V174" s="2">
        <f>K167</f>
        <v>0</v>
      </c>
      <c r="W174" s="4">
        <f>K168</f>
        <v>0</v>
      </c>
      <c r="X174" s="2">
        <f>K169</f>
        <v>0</v>
      </c>
      <c r="Y174" s="2">
        <f>K170</f>
        <v>0</v>
      </c>
      <c r="Z174" s="3">
        <f>K171</f>
        <v>0</v>
      </c>
      <c r="AA174" s="5"/>
      <c r="AB174" s="1">
        <v>4</v>
      </c>
      <c r="AC174" s="2">
        <f t="shared" ref="AC174" si="943">PRODUCT(U174*100*1/U180)</f>
        <v>0</v>
      </c>
      <c r="AD174" s="31">
        <f t="shared" ref="AD174" si="944">PRODUCT(V174*100*1/V180)</f>
        <v>0</v>
      </c>
      <c r="AE174" s="32">
        <f t="shared" ref="AE174" si="945">PRODUCT(W174*100*1/W180)</f>
        <v>0</v>
      </c>
      <c r="AF174" s="31">
        <f t="shared" ref="AF174" si="946">PRODUCT(X174*100*1/X180)</f>
        <v>0</v>
      </c>
      <c r="AG174" s="31">
        <f t="shared" ref="AG174" si="947">PRODUCT(Y174*100*1/Y180)</f>
        <v>0</v>
      </c>
      <c r="AH174" s="33">
        <f t="shared" ref="AH174" si="948">PRODUCT(Z174*100*1/Z180)</f>
        <v>0</v>
      </c>
      <c r="AJ174" s="1">
        <v>4</v>
      </c>
      <c r="AK174" s="2">
        <f t="shared" ref="AK174" si="949">AC166+AC167+AC168+AC169+AC170+AC171+AC172+AC173+AC174</f>
        <v>100</v>
      </c>
      <c r="AL174" s="31">
        <f t="shared" ref="AL174" si="950">AD166+AD167+AD168+AD169+AD170+AD171+AD172+AD173+AD174</f>
        <v>100.00000000000001</v>
      </c>
      <c r="AM174" s="32">
        <f t="shared" ref="AM174" si="951">AE166+AE167+AE168+AE169+AE170+AE171+AE172+AE173+AE174</f>
        <v>100</v>
      </c>
      <c r="AN174" s="31">
        <f t="shared" ref="AN174" si="952">AF166+AF167+AF168+AF169+AF170+AF171+AF172+AF173+AF174</f>
        <v>100</v>
      </c>
      <c r="AO174" s="31">
        <f t="shared" ref="AO174" si="953">AG166+AG167+AG168+AG169+AG170+AG171+AG172+AG173+AG174</f>
        <v>100.00000000000001</v>
      </c>
      <c r="AP174" s="33">
        <f t="shared" ref="AP174" si="954">AH166+AH167+AH168+AH169+AH170+AH171+AH172+AH173+AH174</f>
        <v>90.909090909090921</v>
      </c>
      <c r="AR174" s="10"/>
      <c r="AS174" s="10"/>
      <c r="AT174" s="10"/>
      <c r="AU174" s="10"/>
      <c r="AV174" s="10"/>
      <c r="AW174" s="10"/>
      <c r="AX174" s="10"/>
      <c r="AY174" s="10"/>
      <c r="AZ174" s="10"/>
      <c r="BA174" s="10"/>
      <c r="BB174" s="10"/>
      <c r="BC174" s="10"/>
      <c r="BD174" s="10"/>
      <c r="BE174" s="10"/>
      <c r="BF174" s="10"/>
      <c r="BG174" s="10"/>
      <c r="BH174" s="10"/>
      <c r="BI174" s="10"/>
      <c r="BJ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row>
    <row r="175" spans="1:194" s="1" customFormat="1" x14ac:dyDescent="0.25">
      <c r="T175" s="1">
        <v>8</v>
      </c>
      <c r="U175" s="4">
        <f>L166</f>
        <v>0</v>
      </c>
      <c r="V175" s="2">
        <f>L167</f>
        <v>0</v>
      </c>
      <c r="W175" s="3">
        <f>L168</f>
        <v>0</v>
      </c>
      <c r="X175" s="3">
        <f>L169</f>
        <v>0</v>
      </c>
      <c r="Y175" s="3">
        <f>L170</f>
        <v>0</v>
      </c>
      <c r="Z175" s="3">
        <f>L171</f>
        <v>1</v>
      </c>
      <c r="AA175" s="7"/>
      <c r="AB175" s="1">
        <v>8</v>
      </c>
      <c r="AC175" s="4">
        <f t="shared" ref="AC175" si="955">PRODUCT(U175*100*1/U180)</f>
        <v>0</v>
      </c>
      <c r="AD175" s="31">
        <f t="shared" ref="AD175" si="956">PRODUCT(V175*100*1/V180)</f>
        <v>0</v>
      </c>
      <c r="AE175" s="33">
        <f t="shared" ref="AE175" si="957">PRODUCT(W175*100*1/W180)</f>
        <v>0</v>
      </c>
      <c r="AF175" s="33">
        <f t="shared" ref="AF175" si="958">PRODUCT(X175*100*1/X180)</f>
        <v>0</v>
      </c>
      <c r="AG175" s="33">
        <f t="shared" ref="AG175" si="959">PRODUCT(Y175*100*1/Y180)</f>
        <v>0</v>
      </c>
      <c r="AH175" s="33">
        <f t="shared" ref="AH175" si="960">PRODUCT(Z175*100*1/Z180)</f>
        <v>9.0909090909090917</v>
      </c>
      <c r="AJ175" s="1">
        <v>8</v>
      </c>
      <c r="AK175" s="4">
        <f t="shared" ref="AK175" si="961">AC166+AC167+AC168+AC169+AC170+AC171+AC172+AC173+AC174+AC175</f>
        <v>100</v>
      </c>
      <c r="AL175" s="31">
        <f t="shared" ref="AL175" si="962">AD166+AD167+AD168+AD169+AD170+AD171+AD172+AD173+AD174+AD175</f>
        <v>100.00000000000001</v>
      </c>
      <c r="AM175" s="33">
        <f t="shared" ref="AM175" si="963">AE166+AE167+AE168+AE169+AE170+AE171+AE172+AE173+AE174+AE175</f>
        <v>100</v>
      </c>
      <c r="AN175" s="33">
        <f t="shared" ref="AN175" si="964">AF166+AF167+AF168+AF169+AF170+AF171+AF172+AF173+AF174+AF175</f>
        <v>100</v>
      </c>
      <c r="AO175" s="33">
        <f t="shared" ref="AO175" si="965">AG166+AG167+AG168+AG169+AG170+AG171+AG172+AG173+AG174+AG175</f>
        <v>100.00000000000001</v>
      </c>
      <c r="AP175" s="33">
        <f t="shared" ref="AP175" si="966">AH166+AH167+AH168+AH169+AH170+AH171+AH172+AH173+AH174+AH175</f>
        <v>100.00000000000001</v>
      </c>
      <c r="AR175" s="10"/>
      <c r="AS175" s="10"/>
      <c r="AT175" s="10"/>
      <c r="AU175" s="10"/>
      <c r="AV175" s="10"/>
      <c r="AW175" s="10"/>
      <c r="AX175" s="10"/>
      <c r="AY175" s="10"/>
      <c r="AZ175" s="10"/>
      <c r="BA175" s="10"/>
      <c r="BB175" s="10"/>
      <c r="BC175" s="10"/>
      <c r="BD175" s="10"/>
      <c r="BE175" s="10"/>
      <c r="BF175" s="10"/>
      <c r="BG175" s="10"/>
      <c r="BH175" s="10"/>
      <c r="BI175" s="10"/>
      <c r="BJ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row>
    <row r="176" spans="1:194" s="1" customFormat="1" x14ac:dyDescent="0.25">
      <c r="T176" s="1">
        <v>16</v>
      </c>
      <c r="U176" s="3">
        <f>M166</f>
        <v>0</v>
      </c>
      <c r="V176" s="4">
        <f>M167</f>
        <v>0</v>
      </c>
      <c r="W176" s="3">
        <f>M168</f>
        <v>0</v>
      </c>
      <c r="X176" s="3">
        <f>M169</f>
        <v>0</v>
      </c>
      <c r="Y176" s="3">
        <f>M170</f>
        <v>0</v>
      </c>
      <c r="Z176" s="3">
        <f>M171</f>
        <v>0</v>
      </c>
      <c r="AA176" s="7"/>
      <c r="AB176" s="1">
        <v>16</v>
      </c>
      <c r="AC176" s="3">
        <f t="shared" ref="AC176" si="967">PRODUCT(U176*100*1/U180)</f>
        <v>0</v>
      </c>
      <c r="AD176" s="32">
        <f t="shared" ref="AD176" si="968">PRODUCT(V176*100*1/V180)</f>
        <v>0</v>
      </c>
      <c r="AE176" s="33">
        <f t="shared" ref="AE176" si="969">PRODUCT(W176*100*1/W180)</f>
        <v>0</v>
      </c>
      <c r="AF176" s="33">
        <f t="shared" ref="AF176" si="970">PRODUCT(X176*100*1/X180)</f>
        <v>0</v>
      </c>
      <c r="AG176" s="33">
        <f t="shared" ref="AG176" si="971">PRODUCT(Y176*100*1/Y180)</f>
        <v>0</v>
      </c>
      <c r="AH176" s="33">
        <f t="shared" ref="AH176" si="972">PRODUCT(Z176*100*1/Z180)</f>
        <v>0</v>
      </c>
      <c r="AJ176" s="1">
        <v>16</v>
      </c>
      <c r="AK176" s="3">
        <f t="shared" ref="AK176" si="973">AC166+AC167+AC168+AC169+AC170+AC171+AC172+AC173+AC174+AC175+AC176</f>
        <v>100</v>
      </c>
      <c r="AL176" s="32">
        <f t="shared" ref="AL176" si="974">AD166+AD167+AD168+AD169+AD170+AD171+AD172+AD173+AD174+AD175+AD176</f>
        <v>100.00000000000001</v>
      </c>
      <c r="AM176" s="33">
        <f t="shared" ref="AM176" si="975">AE166+AE167+AE168+AE169+AE170+AE171+AE172+AE173+AE174+AE175+AE176</f>
        <v>100</v>
      </c>
      <c r="AN176" s="33">
        <f t="shared" ref="AN176" si="976">AF166+AF167+AF168+AF169+AF170+AF171+AF172+AF173+AF174+AF175+AF176</f>
        <v>100</v>
      </c>
      <c r="AO176" s="33">
        <f t="shared" ref="AO176" si="977">AG166+AG167+AG168+AG169+AG170+AG171+AG172+AG173+AG174+AG175+AG176</f>
        <v>100.00000000000001</v>
      </c>
      <c r="AP176" s="33">
        <f t="shared" ref="AP176" si="978">AH166+AH167+AH168+AH169+AH170+AH171+AH172+AH173+AH174+AH175+AH176</f>
        <v>100.00000000000001</v>
      </c>
      <c r="AR176" s="10"/>
      <c r="AS176" s="10"/>
      <c r="AT176" s="10"/>
      <c r="AU176" s="10"/>
      <c r="AV176" s="10"/>
      <c r="AW176" s="10"/>
      <c r="AX176" s="10"/>
      <c r="AY176" s="10"/>
      <c r="AZ176" s="10"/>
      <c r="BA176" s="10"/>
      <c r="BB176" s="10"/>
      <c r="BC176" s="10"/>
      <c r="BD176" s="10"/>
      <c r="BE176" s="10"/>
      <c r="BF176" s="10"/>
      <c r="BG176" s="10"/>
      <c r="BH176" s="10"/>
      <c r="BI176" s="10"/>
      <c r="BJ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row>
    <row r="177" spans="20:194" s="1" customFormat="1" x14ac:dyDescent="0.25">
      <c r="T177" s="1">
        <v>32</v>
      </c>
      <c r="U177" s="3">
        <f>N166</f>
        <v>0</v>
      </c>
      <c r="V177" s="3">
        <f>N167</f>
        <v>0</v>
      </c>
      <c r="W177" s="3">
        <f>N168</f>
        <v>0</v>
      </c>
      <c r="X177" s="3">
        <f>N169</f>
        <v>0</v>
      </c>
      <c r="Y177" s="3">
        <f>N170</f>
        <v>0</v>
      </c>
      <c r="Z177" s="3">
        <f>N171</f>
        <v>0</v>
      </c>
      <c r="AA177" s="7"/>
      <c r="AB177" s="1">
        <v>32</v>
      </c>
      <c r="AC177" s="3">
        <f t="shared" ref="AC177" si="979">PRODUCT(U177*100*1/U180)</f>
        <v>0</v>
      </c>
      <c r="AD177" s="33">
        <f t="shared" ref="AD177" si="980">PRODUCT(V177*100*1/V180)</f>
        <v>0</v>
      </c>
      <c r="AE177" s="33">
        <f t="shared" ref="AE177" si="981">PRODUCT(W177*100*1/W180)</f>
        <v>0</v>
      </c>
      <c r="AF177" s="33">
        <f t="shared" ref="AF177" si="982">PRODUCT(X177*100*1/X180)</f>
        <v>0</v>
      </c>
      <c r="AG177" s="33">
        <f t="shared" ref="AG177" si="983">PRODUCT(Y177*100*1/Y180)</f>
        <v>0</v>
      </c>
      <c r="AH177" s="33">
        <f t="shared" ref="AH177" si="984">PRODUCT(Z177*100*1/Z180)</f>
        <v>0</v>
      </c>
      <c r="AJ177" s="1">
        <v>32</v>
      </c>
      <c r="AK177" s="3">
        <f t="shared" ref="AK177" si="985">AC166+AC167+AC168+AC169+AC170+AC171+AC172+AC173+AC174+AC175+AC176+AC177</f>
        <v>100</v>
      </c>
      <c r="AL177" s="33">
        <f t="shared" ref="AL177" si="986">AD166+AD167+AD168+AD169+AD170+AD171+AD172+AD173+AD174+AD175+AD176+AD177</f>
        <v>100.00000000000001</v>
      </c>
      <c r="AM177" s="33">
        <f t="shared" ref="AM177" si="987">AE166+AE167+AE168+AE169+AE170+AE171+AE172+AE173+AE174+AE175+AE176+AE177</f>
        <v>100</v>
      </c>
      <c r="AN177" s="33">
        <f t="shared" ref="AN177" si="988">AF166+AF167+AF168+AF169+AF170+AF171+AF172+AF173+AF174+AF175+AF176+AF177</f>
        <v>100</v>
      </c>
      <c r="AO177" s="33">
        <f t="shared" ref="AO177" si="989">AG166+AG167+AG168+AG169+AG170+AG171+AG172+AG173+AG174+AG175+AG176+AG177</f>
        <v>100.00000000000001</v>
      </c>
      <c r="AP177" s="33">
        <f t="shared" ref="AP177" si="990">AH166+AH167+AH168+AH169+AH170+AH171+AH172+AH173+AH174+AH175+AH176+AH177</f>
        <v>100.00000000000001</v>
      </c>
      <c r="AR177" s="10"/>
      <c r="AS177" s="10"/>
      <c r="AT177" s="10"/>
      <c r="AV177" s="10"/>
      <c r="AW177" s="10"/>
      <c r="AX177" s="10"/>
      <c r="AY177" s="10"/>
      <c r="AZ177" s="10"/>
      <c r="BA177" s="10"/>
      <c r="BB177" s="10"/>
      <c r="BC177" s="10"/>
      <c r="BD177" s="10"/>
      <c r="BE177" s="10"/>
      <c r="BF177" s="10"/>
      <c r="BG177" s="10"/>
      <c r="BH177" s="10"/>
      <c r="BI177" s="10"/>
      <c r="BJ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row>
    <row r="178" spans="20:194" s="1" customFormat="1" x14ac:dyDescent="0.25">
      <c r="T178" s="1">
        <v>64</v>
      </c>
      <c r="U178" s="3">
        <f>O166</f>
        <v>0</v>
      </c>
      <c r="V178" s="3">
        <f>O167</f>
        <v>0</v>
      </c>
      <c r="W178" s="3">
        <f>O168</f>
        <v>0</v>
      </c>
      <c r="X178" s="3">
        <f>O169</f>
        <v>0</v>
      </c>
      <c r="Y178" s="3">
        <f>O170</f>
        <v>0</v>
      </c>
      <c r="Z178" s="3">
        <f>O171</f>
        <v>0</v>
      </c>
      <c r="AA178" s="7"/>
      <c r="AB178" s="1">
        <v>64</v>
      </c>
      <c r="AC178" s="3">
        <f t="shared" ref="AC178" si="991">PRODUCT(U178*100*1/U180)</f>
        <v>0</v>
      </c>
      <c r="AD178" s="33">
        <f t="shared" ref="AD178" si="992">PRODUCT(V178*100*1/V180)</f>
        <v>0</v>
      </c>
      <c r="AE178" s="33">
        <f t="shared" ref="AE178" si="993">PRODUCT(W178*100*1/W180)</f>
        <v>0</v>
      </c>
      <c r="AF178" s="33">
        <f t="shared" ref="AF178" si="994">PRODUCT(X178*100*1/X180)</f>
        <v>0</v>
      </c>
      <c r="AG178" s="33">
        <f t="shared" ref="AG178" si="995">PRODUCT(Y178*100*1/Y180)</f>
        <v>0</v>
      </c>
      <c r="AH178" s="33">
        <f t="shared" ref="AH178" si="996">PRODUCT(Z178*100*1/Z180)</f>
        <v>0</v>
      </c>
      <c r="AJ178" s="1">
        <v>64</v>
      </c>
      <c r="AK178" s="3">
        <f t="shared" ref="AK178" si="997">AC166+AC167+AC168+AC169+AC170+AC171+AC172+AC173+AC174+AC175+AC176+AC177+AC178</f>
        <v>100</v>
      </c>
      <c r="AL178" s="33">
        <f t="shared" ref="AL178" si="998">AD166+AD167+AD168+AD169+AD170+AD171+AD172+AD173+AD174+AD175+AD176+AD177+AD178</f>
        <v>100.00000000000001</v>
      </c>
      <c r="AM178" s="33">
        <f t="shared" ref="AM178" si="999">AE166+AE167+AE168+AE169+AE170+AE171+AE172+AE173+AE174+AE175+AE176+AE177+AE178</f>
        <v>100</v>
      </c>
      <c r="AN178" s="33">
        <f t="shared" ref="AN178" si="1000">AF166+AF167+AF168+AF169+AF170+AF171+AF172+AF173+AF174+AF175+AF176+AF177+AF178</f>
        <v>100</v>
      </c>
      <c r="AO178" s="33">
        <f t="shared" ref="AO178" si="1001">AG166+AG167+AG168+AG169+AG170+AG171+AG172+AG173+AG174+AG175+AG176+AG177+AG178</f>
        <v>100.00000000000001</v>
      </c>
      <c r="AP178" s="33">
        <f t="shared" ref="AP178" si="1002">AH166+AH167+AH168+AH169+AH170+AH171+AH172+AH173+AH174+AH175+AH176+AH177+AH178</f>
        <v>100.00000000000001</v>
      </c>
      <c r="AR178" s="10"/>
      <c r="AS178" s="10"/>
      <c r="AT178" s="10"/>
      <c r="AV178" s="10"/>
      <c r="AW178" s="10"/>
      <c r="AX178" s="10"/>
      <c r="AY178" s="10"/>
      <c r="AZ178" s="10"/>
      <c r="BA178" s="10"/>
      <c r="BB178" s="10"/>
      <c r="BC178" s="10"/>
      <c r="BD178" s="10"/>
      <c r="BE178" s="10"/>
      <c r="BF178" s="10"/>
      <c r="BG178" s="10"/>
      <c r="BH178" s="10"/>
      <c r="BI178" s="10"/>
      <c r="BJ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row>
    <row r="179" spans="20:194" s="1" customFormat="1" x14ac:dyDescent="0.25">
      <c r="T179" s="1">
        <v>128</v>
      </c>
      <c r="U179" s="3">
        <f>P166</f>
        <v>0</v>
      </c>
      <c r="V179" s="3">
        <f>P167</f>
        <v>0</v>
      </c>
      <c r="W179" s="3">
        <f>P168</f>
        <v>0</v>
      </c>
      <c r="X179" s="3">
        <f>P169</f>
        <v>0</v>
      </c>
      <c r="Y179" s="3">
        <f>P170</f>
        <v>0</v>
      </c>
      <c r="Z179" s="3">
        <f>P171</f>
        <v>0</v>
      </c>
      <c r="AA179" s="7"/>
      <c r="AB179" s="1">
        <v>128</v>
      </c>
      <c r="AC179" s="3">
        <f t="shared" ref="AC179" si="1003">PRODUCT(U179*100*1/U180)</f>
        <v>0</v>
      </c>
      <c r="AD179" s="33">
        <f t="shared" ref="AD179" si="1004">PRODUCT(V179*100*1/V180)</f>
        <v>0</v>
      </c>
      <c r="AE179" s="33">
        <f t="shared" ref="AE179" si="1005">PRODUCT(W179*100*1/W180)</f>
        <v>0</v>
      </c>
      <c r="AF179" s="33">
        <f t="shared" ref="AF179" si="1006">PRODUCT(X179*100*1/X180)</f>
        <v>0</v>
      </c>
      <c r="AG179" s="33">
        <f t="shared" ref="AG179" si="1007">PRODUCT(Y179*100*1/Y180)</f>
        <v>0</v>
      </c>
      <c r="AH179" s="33">
        <f t="shared" ref="AH179" si="1008">PRODUCT(Z179*100*1/Z180)</f>
        <v>0</v>
      </c>
      <c r="AJ179" s="1">
        <v>128</v>
      </c>
      <c r="AK179" s="3">
        <f t="shared" ref="AK179" si="1009">AC166+AC167+AC168+AC169+AC170+AC171+AC172+AC173+AC174+AC175+AC176+AC177+AC178+AC179</f>
        <v>100</v>
      </c>
      <c r="AL179" s="33">
        <f t="shared" ref="AL179" si="1010">AD166+AD167+AD168+AD169+AD170+AD171+AD172+AD173+AD174+AD175+AD176+AD177+AD178+AD179</f>
        <v>100.00000000000001</v>
      </c>
      <c r="AM179" s="33">
        <f t="shared" ref="AM179" si="1011">AE166+AE167+AE168+AE169+AE170+AE171+AE172+AE173+AE174+AE175+AE176+AE177+AE178+AE179</f>
        <v>100</v>
      </c>
      <c r="AN179" s="33">
        <f t="shared" ref="AN179" si="1012">AF166+AF167+AF168+AF169+AF170+AF171+AF172+AF173+AF174+AF175+AF176+AF177+AF178+AF179</f>
        <v>100</v>
      </c>
      <c r="AO179" s="33">
        <f t="shared" ref="AO179" si="1013">AG166+AG167+AG168+AG169+AG170+AG171+AG172+AG173+AG174+AG175+AG176+AG177+AG178+AG179</f>
        <v>100.00000000000001</v>
      </c>
      <c r="AP179" s="33">
        <f t="shared" ref="AP179" si="1014">AH166+AH167+AH168+AH169+AH170+AH171+AH172+AH173+AH174+AH175+AH176+AH177+AH178+AH179</f>
        <v>100.00000000000001</v>
      </c>
      <c r="AR179" s="10"/>
      <c r="AS179" s="10"/>
      <c r="AT179" s="10"/>
      <c r="AV179" s="10"/>
      <c r="AW179" s="10"/>
      <c r="AX179" s="10"/>
      <c r="AY179" s="10"/>
      <c r="AZ179" s="10"/>
      <c r="BA179" s="10"/>
      <c r="BB179" s="10"/>
      <c r="BC179" s="10"/>
      <c r="BD179" s="10"/>
      <c r="BE179" s="10"/>
      <c r="BF179" s="10"/>
      <c r="BG179" s="10"/>
      <c r="BH179" s="10"/>
      <c r="BI179" s="10"/>
      <c r="BJ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row>
    <row r="180" spans="20:194" s="1" customFormat="1" x14ac:dyDescent="0.25">
      <c r="T180" s="1" t="s">
        <v>1</v>
      </c>
      <c r="U180" s="1">
        <f>Q166</f>
        <v>11</v>
      </c>
      <c r="V180" s="1">
        <f>Q167</f>
        <v>11</v>
      </c>
      <c r="W180" s="1">
        <f>Q168</f>
        <v>11</v>
      </c>
      <c r="X180" s="1">
        <f>Q169</f>
        <v>11</v>
      </c>
      <c r="Y180" s="1">
        <f>Q170</f>
        <v>11</v>
      </c>
      <c r="Z180" s="1">
        <f>Q171</f>
        <v>11</v>
      </c>
      <c r="AA180" s="7"/>
      <c r="AB180" s="1" t="s">
        <v>1</v>
      </c>
      <c r="AC180" s="1">
        <f t="shared" ref="AC180:AH180" si="1015">SUM(AC166:AC179)</f>
        <v>100</v>
      </c>
      <c r="AD180" s="1">
        <f t="shared" si="1015"/>
        <v>100.00000000000001</v>
      </c>
      <c r="AE180" s="1">
        <f t="shared" si="1015"/>
        <v>100</v>
      </c>
      <c r="AF180" s="1">
        <f t="shared" si="1015"/>
        <v>100</v>
      </c>
      <c r="AG180" s="1">
        <f t="shared" si="1015"/>
        <v>100.00000000000001</v>
      </c>
      <c r="AH180" s="1">
        <f t="shared" si="1015"/>
        <v>100.00000000000001</v>
      </c>
      <c r="AK180" s="10"/>
      <c r="AL180" s="10"/>
      <c r="AM180" s="10"/>
      <c r="AO180" s="10"/>
      <c r="AP180" s="10"/>
      <c r="AQ180" s="10"/>
      <c r="AR180" s="10"/>
      <c r="AS180" s="10"/>
      <c r="AT180" s="10"/>
      <c r="AU180" s="10"/>
      <c r="AV180" s="10"/>
      <c r="AW180" s="10"/>
      <c r="AX180" s="10"/>
      <c r="AY180" s="10"/>
      <c r="AZ180" s="10"/>
      <c r="BA180" s="10"/>
      <c r="BB180" s="10"/>
      <c r="BC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row>
    <row r="181" spans="20:194" s="1" customFormat="1" x14ac:dyDescent="0.25">
      <c r="AA181" s="7"/>
      <c r="AK181" s="10"/>
      <c r="AL181" s="10"/>
      <c r="AM181" s="10"/>
      <c r="AO181" s="10"/>
      <c r="AP181" s="10"/>
      <c r="AQ181" s="10"/>
      <c r="AR181" s="10"/>
      <c r="AS181" s="10"/>
      <c r="AT181" s="10"/>
      <c r="AU181" s="10"/>
      <c r="AV181" s="10"/>
      <c r="AW181" s="10"/>
      <c r="AX181" s="10"/>
      <c r="AY181" s="10"/>
      <c r="AZ181" s="10"/>
      <c r="BA181" s="10"/>
      <c r="BB181" s="10"/>
      <c r="BC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row>
    <row r="182" spans="20:194" s="1" customFormat="1" x14ac:dyDescent="0.25">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row>
    <row r="183" spans="20:194" s="1" customFormat="1" x14ac:dyDescent="0.25">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row>
    <row r="184" spans="20:194" s="1" customFormat="1" x14ac:dyDescent="0.25">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row>
    <row r="185" spans="20:194" s="1" customFormat="1" x14ac:dyDescent="0.25">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row>
    <row r="186" spans="20:194" s="1" customFormat="1" x14ac:dyDescent="0.25">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row>
    <row r="187" spans="20:194" s="1" customFormat="1" x14ac:dyDescent="0.25">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row>
    <row r="188" spans="20:194" s="1" customFormat="1" x14ac:dyDescent="0.25">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row>
    <row r="189" spans="20:194" s="1" customFormat="1" x14ac:dyDescent="0.25">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row>
    <row r="190" spans="20:194" s="1" customFormat="1" x14ac:dyDescent="0.25">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row>
    <row r="191" spans="20:194" s="1" customFormat="1" x14ac:dyDescent="0.25">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row>
    <row r="192" spans="20:194" s="1" customFormat="1" x14ac:dyDescent="0.25">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row>
    <row r="193" spans="1:194" s="1" customFormat="1" x14ac:dyDescent="0.25">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row>
    <row r="194" spans="1:194" s="1" customFormat="1" x14ac:dyDescent="0.25">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row>
    <row r="195" spans="1:194" s="1" customFormat="1" x14ac:dyDescent="0.25">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row>
    <row r="196" spans="1:194" s="1" customFormat="1" x14ac:dyDescent="0.25">
      <c r="A196" s="1" t="s">
        <v>140</v>
      </c>
      <c r="U196" s="1" t="str">
        <f>A196</f>
        <v xml:space="preserve">Peptoniphilus asaccharolyticus  </v>
      </c>
      <c r="AC196" s="1" t="str">
        <f>A196</f>
        <v xml:space="preserve">Peptoniphilus asaccharolyticus  </v>
      </c>
      <c r="AK196" s="1" t="str">
        <f>A196</f>
        <v xml:space="preserve">Peptoniphilus asaccharolyticus  </v>
      </c>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row>
    <row r="197" spans="1:194" s="1" customFormat="1" ht="18.75" x14ac:dyDescent="0.3">
      <c r="B197" s="1" t="s">
        <v>0</v>
      </c>
      <c r="C197" s="1">
        <v>1.5625E-2</v>
      </c>
      <c r="D197" s="1">
        <v>3.125E-2</v>
      </c>
      <c r="E197" s="1">
        <v>6.25E-2</v>
      </c>
      <c r="F197" s="1">
        <v>0.125</v>
      </c>
      <c r="G197" s="1">
        <v>0.25</v>
      </c>
      <c r="H197" s="1">
        <v>0.5</v>
      </c>
      <c r="I197" s="1">
        <v>1</v>
      </c>
      <c r="J197" s="1">
        <v>2</v>
      </c>
      <c r="K197" s="1">
        <v>4</v>
      </c>
      <c r="L197" s="1">
        <v>8</v>
      </c>
      <c r="M197" s="1">
        <v>16</v>
      </c>
      <c r="N197" s="1">
        <v>32</v>
      </c>
      <c r="O197" s="1">
        <v>64</v>
      </c>
      <c r="P197" s="1">
        <v>128</v>
      </c>
      <c r="Q197" s="1" t="s">
        <v>1</v>
      </c>
      <c r="T197" s="1" t="s">
        <v>0</v>
      </c>
      <c r="U197" s="1" t="str">
        <f>B198</f>
        <v>Ampicillin/ Sulbactam</v>
      </c>
      <c r="V197" s="1" t="str">
        <f>B199</f>
        <v>Piperacillin/ Tazobactam</v>
      </c>
      <c r="W197" s="1" t="str">
        <f>B200</f>
        <v>Imipenem</v>
      </c>
      <c r="X197" s="1" t="str">
        <f>B201</f>
        <v>Clindamycin</v>
      </c>
      <c r="Y197" s="1" t="str">
        <f>B202</f>
        <v>Metronidazol</v>
      </c>
      <c r="Z197" s="1" t="str">
        <f>B203</f>
        <v>Benzylpenicillin</v>
      </c>
      <c r="AC197" s="1" t="str">
        <f t="shared" ref="AC197" si="1016">U197</f>
        <v>Ampicillin/ Sulbactam</v>
      </c>
      <c r="AD197" s="1" t="str">
        <f t="shared" ref="AD197" si="1017">V197</f>
        <v>Piperacillin/ Tazobactam</v>
      </c>
      <c r="AE197" s="1" t="str">
        <f t="shared" ref="AE197" si="1018">W197</f>
        <v>Imipenem</v>
      </c>
      <c r="AF197" s="1" t="str">
        <f t="shared" ref="AF197" si="1019">X197</f>
        <v>Clindamycin</v>
      </c>
      <c r="AG197" s="1" t="str">
        <f t="shared" ref="AG197" si="1020">Y197</f>
        <v>Metronidazol</v>
      </c>
      <c r="AH197" s="1" t="str">
        <f t="shared" ref="AH197" si="1021">Z197</f>
        <v>Benzylpenicillin</v>
      </c>
      <c r="AK197" s="1" t="str">
        <f t="shared" ref="AK197" si="1022">U197</f>
        <v>Ampicillin/ Sulbactam</v>
      </c>
      <c r="AL197" s="1" t="str">
        <f t="shared" ref="AL197" si="1023">V197</f>
        <v>Piperacillin/ Tazobactam</v>
      </c>
      <c r="AM197" s="1" t="str">
        <f t="shared" ref="AM197" si="1024">W197</f>
        <v>Imipenem</v>
      </c>
      <c r="AN197" s="1" t="str">
        <f t="shared" ref="AN197" si="1025">X197</f>
        <v>Clindamycin</v>
      </c>
      <c r="AO197" s="1" t="str">
        <f t="shared" ref="AO197" si="1026">Y197</f>
        <v>Metronidazol</v>
      </c>
      <c r="AP197" s="1" t="str">
        <f t="shared" ref="AP197" si="1027">Z197</f>
        <v>Benzylpenicillin</v>
      </c>
      <c r="AR197" s="23"/>
      <c r="AS197" s="9" t="s">
        <v>73</v>
      </c>
      <c r="AT197" s="24" t="s">
        <v>53</v>
      </c>
      <c r="AU197" s="24" t="s">
        <v>55</v>
      </c>
      <c r="AV197" s="24" t="s">
        <v>59</v>
      </c>
      <c r="AW197" s="24" t="s">
        <v>79</v>
      </c>
      <c r="AX197" s="24" t="s">
        <v>83</v>
      </c>
      <c r="AY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row>
    <row r="198" spans="1:194" s="1" customFormat="1" ht="18.75" x14ac:dyDescent="0.25">
      <c r="B198" s="1" t="s">
        <v>3</v>
      </c>
      <c r="C198" s="2">
        <v>0</v>
      </c>
      <c r="D198" s="2">
        <v>19</v>
      </c>
      <c r="E198" s="2">
        <v>5</v>
      </c>
      <c r="F198" s="2">
        <v>6</v>
      </c>
      <c r="G198" s="2">
        <v>2</v>
      </c>
      <c r="H198" s="2">
        <v>0</v>
      </c>
      <c r="I198" s="2">
        <v>0</v>
      </c>
      <c r="J198" s="2">
        <v>0</v>
      </c>
      <c r="K198" s="2">
        <v>0</v>
      </c>
      <c r="L198" s="4">
        <v>0</v>
      </c>
      <c r="M198" s="3">
        <v>0</v>
      </c>
      <c r="N198" s="3">
        <v>0</v>
      </c>
      <c r="O198" s="3">
        <v>0</v>
      </c>
      <c r="P198" s="3">
        <v>0</v>
      </c>
      <c r="Q198" s="54">
        <v>32</v>
      </c>
      <c r="T198" s="1">
        <v>1.5625E-2</v>
      </c>
      <c r="U198" s="2">
        <f>C198</f>
        <v>0</v>
      </c>
      <c r="V198" s="2">
        <f>C199</f>
        <v>0</v>
      </c>
      <c r="W198" s="2">
        <f>C200</f>
        <v>0</v>
      </c>
      <c r="X198" s="2">
        <f>C201</f>
        <v>0</v>
      </c>
      <c r="Y198" s="2">
        <f>C202</f>
        <v>0</v>
      </c>
      <c r="Z198" s="2">
        <f>C203</f>
        <v>0</v>
      </c>
      <c r="AA198" s="5"/>
      <c r="AB198" s="1">
        <v>1.5625E-2</v>
      </c>
      <c r="AC198" s="2">
        <f t="shared" ref="AC198" si="1028">PRODUCT(U198*100*1/U212)</f>
        <v>0</v>
      </c>
      <c r="AD198" s="31">
        <f t="shared" ref="AD198" si="1029">PRODUCT(V198*100*1/V212)</f>
        <v>0</v>
      </c>
      <c r="AE198" s="31">
        <f t="shared" ref="AE198" si="1030">PRODUCT(W198*100*1/W212)</f>
        <v>0</v>
      </c>
      <c r="AF198" s="31">
        <f t="shared" ref="AF198" si="1031">PRODUCT(X198*100*1/X212)</f>
        <v>0</v>
      </c>
      <c r="AG198" s="31">
        <f t="shared" ref="AG198" si="1032">PRODUCT(Y198*100*1/Y212)</f>
        <v>0</v>
      </c>
      <c r="AH198" s="31">
        <f t="shared" ref="AH198" si="1033">PRODUCT(Z198*100*1/Z212)</f>
        <v>0</v>
      </c>
      <c r="AJ198" s="1">
        <v>1.5625E-2</v>
      </c>
      <c r="AK198" s="2">
        <f t="shared" ref="AK198" si="1034">AC198</f>
        <v>0</v>
      </c>
      <c r="AL198" s="31">
        <f t="shared" ref="AL198" si="1035">AD198</f>
        <v>0</v>
      </c>
      <c r="AM198" s="31">
        <f t="shared" ref="AM198" si="1036">AE198</f>
        <v>0</v>
      </c>
      <c r="AN198" s="31">
        <f t="shared" ref="AN198" si="1037">AF198</f>
        <v>0</v>
      </c>
      <c r="AO198" s="31">
        <f t="shared" ref="AO198" si="1038">AG198</f>
        <v>0</v>
      </c>
      <c r="AP198" s="31">
        <f t="shared" ref="AP198" si="1039">AH198</f>
        <v>0</v>
      </c>
      <c r="AR198" s="25" t="s">
        <v>49</v>
      </c>
      <c r="AS198" s="26">
        <f>Z212</f>
        <v>32</v>
      </c>
      <c r="AT198" s="26">
        <f>U212</f>
        <v>32</v>
      </c>
      <c r="AU198" s="26">
        <f>V212</f>
        <v>32</v>
      </c>
      <c r="AV198" s="26">
        <f>W212</f>
        <v>32</v>
      </c>
      <c r="AW198" s="26">
        <f>X212</f>
        <v>31</v>
      </c>
      <c r="AX198" s="26">
        <f>Y212</f>
        <v>31</v>
      </c>
      <c r="AY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row>
    <row r="199" spans="1:194" s="1" customFormat="1" ht="18.75" x14ac:dyDescent="0.25">
      <c r="B199" s="1" t="s">
        <v>5</v>
      </c>
      <c r="C199" s="2">
        <v>0</v>
      </c>
      <c r="D199" s="2">
        <v>19</v>
      </c>
      <c r="E199" s="2">
        <v>4</v>
      </c>
      <c r="F199" s="2">
        <v>3</v>
      </c>
      <c r="G199" s="2">
        <v>2</v>
      </c>
      <c r="H199" s="2">
        <v>2</v>
      </c>
      <c r="I199" s="2">
        <v>1</v>
      </c>
      <c r="J199" s="2">
        <v>0</v>
      </c>
      <c r="K199" s="2">
        <v>1</v>
      </c>
      <c r="L199" s="2">
        <v>0</v>
      </c>
      <c r="M199" s="4">
        <v>0</v>
      </c>
      <c r="N199" s="3">
        <v>0</v>
      </c>
      <c r="O199" s="3">
        <v>0</v>
      </c>
      <c r="P199" s="3">
        <v>0</v>
      </c>
      <c r="Q199" s="54">
        <v>32</v>
      </c>
      <c r="T199" s="1">
        <v>3.125E-2</v>
      </c>
      <c r="U199" s="2">
        <f>D198</f>
        <v>19</v>
      </c>
      <c r="V199" s="2">
        <f>D199</f>
        <v>19</v>
      </c>
      <c r="W199" s="2">
        <f>D200</f>
        <v>24</v>
      </c>
      <c r="X199" s="2">
        <f>D201</f>
        <v>7</v>
      </c>
      <c r="Y199" s="2">
        <f>D202</f>
        <v>9</v>
      </c>
      <c r="Z199" s="2">
        <f>D203</f>
        <v>15</v>
      </c>
      <c r="AA199" s="5"/>
      <c r="AB199" s="1">
        <v>3.125E-2</v>
      </c>
      <c r="AC199" s="2">
        <f t="shared" ref="AC199" si="1040">PRODUCT(U199*100*1/U212)</f>
        <v>59.375</v>
      </c>
      <c r="AD199" s="31">
        <f t="shared" ref="AD199" si="1041">PRODUCT(V199*100*1/V212)</f>
        <v>59.375</v>
      </c>
      <c r="AE199" s="31">
        <f t="shared" ref="AE199" si="1042">PRODUCT(W199*100*1/W212)</f>
        <v>75</v>
      </c>
      <c r="AF199" s="31">
        <f t="shared" ref="AF199" si="1043">PRODUCT(X199*100*1/X212)</f>
        <v>22.580645161290324</v>
      </c>
      <c r="AG199" s="31">
        <f t="shared" ref="AG199" si="1044">PRODUCT(Y199*100*1/Y212)</f>
        <v>29.032258064516128</v>
      </c>
      <c r="AH199" s="31">
        <f t="shared" ref="AH199" si="1045">PRODUCT(Z199*100*1/Z212)</f>
        <v>46.875</v>
      </c>
      <c r="AJ199" s="1">
        <v>3.125E-2</v>
      </c>
      <c r="AK199" s="2">
        <f t="shared" ref="AK199" si="1046">AC198+AC199</f>
        <v>59.375</v>
      </c>
      <c r="AL199" s="31">
        <f t="shared" ref="AL199" si="1047">AD198+AD199</f>
        <v>59.375</v>
      </c>
      <c r="AM199" s="31">
        <f t="shared" ref="AM199" si="1048">AE198+AE199</f>
        <v>75</v>
      </c>
      <c r="AN199" s="31">
        <f t="shared" ref="AN199" si="1049">AF198+AF199</f>
        <v>22.580645161290324</v>
      </c>
      <c r="AO199" s="31">
        <f t="shared" ref="AO199" si="1050">AG198+AG199</f>
        <v>29.032258064516128</v>
      </c>
      <c r="AP199" s="31">
        <f t="shared" ref="AP199" si="1051">AH198+AH199</f>
        <v>46.875</v>
      </c>
      <c r="AR199" s="25" t="s">
        <v>50</v>
      </c>
      <c r="AS199" s="18">
        <f>AP202</f>
        <v>93.75</v>
      </c>
      <c r="AT199" s="18">
        <f>AK206</f>
        <v>100</v>
      </c>
      <c r="AU199" s="18">
        <f>AL207</f>
        <v>100</v>
      </c>
      <c r="AV199" s="18">
        <f>AM205</f>
        <v>100</v>
      </c>
      <c r="AW199" s="18">
        <f>AN206</f>
        <v>87.09677419354837</v>
      </c>
      <c r="AX199" s="18">
        <f>AO206</f>
        <v>96.774193548387089</v>
      </c>
      <c r="AY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row>
    <row r="200" spans="1:194" s="1" customFormat="1" ht="18.75" x14ac:dyDescent="0.25">
      <c r="B200" s="1" t="s">
        <v>10</v>
      </c>
      <c r="C200" s="2">
        <v>0</v>
      </c>
      <c r="D200" s="2">
        <v>24</v>
      </c>
      <c r="E200" s="2">
        <v>6</v>
      </c>
      <c r="F200" s="2">
        <v>0</v>
      </c>
      <c r="G200" s="2">
        <v>1</v>
      </c>
      <c r="H200" s="2">
        <v>0</v>
      </c>
      <c r="I200" s="2">
        <v>1</v>
      </c>
      <c r="J200" s="2">
        <v>0</v>
      </c>
      <c r="K200" s="4">
        <v>0</v>
      </c>
      <c r="L200" s="3">
        <v>0</v>
      </c>
      <c r="M200" s="3">
        <v>0</v>
      </c>
      <c r="N200" s="3">
        <v>0</v>
      </c>
      <c r="O200" s="3">
        <v>0</v>
      </c>
      <c r="P200" s="3">
        <v>0</v>
      </c>
      <c r="Q200" s="54">
        <v>32</v>
      </c>
      <c r="T200" s="1">
        <v>6.25E-2</v>
      </c>
      <c r="U200" s="2">
        <f>E198</f>
        <v>5</v>
      </c>
      <c r="V200" s="2">
        <f>E199</f>
        <v>4</v>
      </c>
      <c r="W200" s="2">
        <f>E200</f>
        <v>6</v>
      </c>
      <c r="X200" s="2">
        <f>E201</f>
        <v>3</v>
      </c>
      <c r="Y200" s="2">
        <f>E202</f>
        <v>3</v>
      </c>
      <c r="Z200" s="2">
        <f>E203</f>
        <v>3</v>
      </c>
      <c r="AA200" s="5"/>
      <c r="AB200" s="1">
        <v>6.25E-2</v>
      </c>
      <c r="AC200" s="2">
        <f t="shared" ref="AC200" si="1052">PRODUCT(U200*100*1/U212)</f>
        <v>15.625</v>
      </c>
      <c r="AD200" s="31">
        <f t="shared" ref="AD200" si="1053">PRODUCT(V200*100*1/V212)</f>
        <v>12.5</v>
      </c>
      <c r="AE200" s="31">
        <f t="shared" ref="AE200" si="1054">PRODUCT(W200*100*1/W212)</f>
        <v>18.75</v>
      </c>
      <c r="AF200" s="31">
        <f t="shared" ref="AF200" si="1055">PRODUCT(X200*100*1/X212)</f>
        <v>9.67741935483871</v>
      </c>
      <c r="AG200" s="31">
        <f t="shared" ref="AG200" si="1056">PRODUCT(Y200*100*1/Y212)</f>
        <v>9.67741935483871</v>
      </c>
      <c r="AH200" s="31">
        <f t="shared" ref="AH200" si="1057">PRODUCT(Z200*100*1/Z212)</f>
        <v>9.375</v>
      </c>
      <c r="AJ200" s="1">
        <v>6.25E-2</v>
      </c>
      <c r="AK200" s="2">
        <f t="shared" ref="AK200" si="1058">AC198+AC199+AC200</f>
        <v>75</v>
      </c>
      <c r="AL200" s="31">
        <f t="shared" ref="AL200" si="1059">AD198+AD199+AD200</f>
        <v>71.875</v>
      </c>
      <c r="AM200" s="31">
        <f t="shared" ref="AM200" si="1060">AE198+AE199+AE200</f>
        <v>93.75</v>
      </c>
      <c r="AN200" s="31">
        <f t="shared" ref="AN200" si="1061">AF198+AF199+AF200</f>
        <v>32.258064516129032</v>
      </c>
      <c r="AO200" s="31">
        <f t="shared" ref="AO200" si="1062">AG198+AG199+AG200</f>
        <v>38.70967741935484</v>
      </c>
      <c r="AP200" s="31">
        <f t="shared" ref="AP200" si="1063">AH198+AH199+AH200</f>
        <v>56.25</v>
      </c>
      <c r="AR200" s="25" t="s">
        <v>51</v>
      </c>
      <c r="AS200" s="18">
        <f>AP203-AP202</f>
        <v>6.25</v>
      </c>
      <c r="AT200" s="18">
        <f>AK207-AK206</f>
        <v>0</v>
      </c>
      <c r="AU200" s="18">
        <f>AL208-AL207</f>
        <v>0</v>
      </c>
      <c r="AV200" s="18">
        <f>AM206-AM205</f>
        <v>0</v>
      </c>
      <c r="AW200" s="18"/>
      <c r="AX200" s="18"/>
      <c r="AY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row>
    <row r="201" spans="1:194" s="1" customFormat="1" ht="18.75" x14ac:dyDescent="0.25">
      <c r="B201" s="1" t="s">
        <v>24</v>
      </c>
      <c r="C201" s="2">
        <v>0</v>
      </c>
      <c r="D201" s="2">
        <v>7</v>
      </c>
      <c r="E201" s="2">
        <v>3</v>
      </c>
      <c r="F201" s="2">
        <v>7</v>
      </c>
      <c r="G201" s="2">
        <v>3</v>
      </c>
      <c r="H201" s="2">
        <v>1</v>
      </c>
      <c r="I201" s="2">
        <v>5</v>
      </c>
      <c r="J201" s="2">
        <v>1</v>
      </c>
      <c r="K201" s="2">
        <v>0</v>
      </c>
      <c r="L201" s="3">
        <v>0</v>
      </c>
      <c r="M201" s="3">
        <v>0</v>
      </c>
      <c r="N201" s="3">
        <v>0</v>
      </c>
      <c r="O201" s="3">
        <v>0</v>
      </c>
      <c r="P201" s="3">
        <v>4</v>
      </c>
      <c r="Q201" s="54">
        <v>31</v>
      </c>
      <c r="T201" s="1">
        <v>0.125</v>
      </c>
      <c r="U201" s="2">
        <f>F198</f>
        <v>6</v>
      </c>
      <c r="V201" s="2">
        <f>F199</f>
        <v>3</v>
      </c>
      <c r="W201" s="2">
        <f>F200</f>
        <v>0</v>
      </c>
      <c r="X201" s="2">
        <f>F201</f>
        <v>7</v>
      </c>
      <c r="Y201" s="2">
        <f>F202</f>
        <v>9</v>
      </c>
      <c r="Z201" s="2">
        <f>F203</f>
        <v>10</v>
      </c>
      <c r="AA201" s="5"/>
      <c r="AB201" s="1">
        <v>0.125</v>
      </c>
      <c r="AC201" s="2">
        <f t="shared" ref="AC201" si="1064">PRODUCT(U201*100*1/U212)</f>
        <v>18.75</v>
      </c>
      <c r="AD201" s="31">
        <f t="shared" ref="AD201" si="1065">PRODUCT(V201*100*1/V212)</f>
        <v>9.375</v>
      </c>
      <c r="AE201" s="31">
        <f t="shared" ref="AE201" si="1066">PRODUCT(W201*100*1/W212)</f>
        <v>0</v>
      </c>
      <c r="AF201" s="31">
        <f t="shared" ref="AF201" si="1067">PRODUCT(X201*100*1/X212)</f>
        <v>22.580645161290324</v>
      </c>
      <c r="AG201" s="31">
        <f t="shared" ref="AG201" si="1068">PRODUCT(Y201*100*1/Y212)</f>
        <v>29.032258064516128</v>
      </c>
      <c r="AH201" s="31">
        <f t="shared" ref="AH201" si="1069">PRODUCT(Z201*100*1/Z212)</f>
        <v>31.25</v>
      </c>
      <c r="AJ201" s="1">
        <v>0.125</v>
      </c>
      <c r="AK201" s="2">
        <f t="shared" ref="AK201" si="1070">AC198+AC199+AC200+AC201</f>
        <v>93.75</v>
      </c>
      <c r="AL201" s="31">
        <f t="shared" ref="AL201" si="1071">AD198+AD199+AD200+AD201</f>
        <v>81.25</v>
      </c>
      <c r="AM201" s="31">
        <f t="shared" ref="AM201" si="1072">AE198+AE199+AE200+AE201</f>
        <v>93.75</v>
      </c>
      <c r="AN201" s="31">
        <f t="shared" ref="AN201" si="1073">AF198+AF199+AF200+AF201</f>
        <v>54.838709677419359</v>
      </c>
      <c r="AO201" s="31">
        <f t="shared" ref="AO201" si="1074">AG198+AG199+AG200+AG201</f>
        <v>67.741935483870975</v>
      </c>
      <c r="AP201" s="31">
        <f t="shared" ref="AP201" si="1075">AH198+AH199+AH200+AH201</f>
        <v>87.5</v>
      </c>
      <c r="AR201" s="25" t="s">
        <v>52</v>
      </c>
      <c r="AS201" s="18">
        <f>AP211-AP203</f>
        <v>0</v>
      </c>
      <c r="AT201" s="18">
        <f>AK211-AK207</f>
        <v>0</v>
      </c>
      <c r="AU201" s="18">
        <f>AL211-AL208</f>
        <v>0</v>
      </c>
      <c r="AV201" s="18">
        <f>AM211-AM206</f>
        <v>0</v>
      </c>
      <c r="AW201" s="18">
        <f>AN211-AN206</f>
        <v>12.903225806451616</v>
      </c>
      <c r="AX201" s="18">
        <f>AO211-AO206</f>
        <v>3.2258064516128968</v>
      </c>
      <c r="AY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row>
    <row r="202" spans="1:194" s="1" customFormat="1" x14ac:dyDescent="0.25">
      <c r="B202" s="1" t="s">
        <v>25</v>
      </c>
      <c r="C202" s="2">
        <v>0</v>
      </c>
      <c r="D202" s="2">
        <v>9</v>
      </c>
      <c r="E202" s="2">
        <v>3</v>
      </c>
      <c r="F202" s="2">
        <v>9</v>
      </c>
      <c r="G202" s="2">
        <v>2</v>
      </c>
      <c r="H202" s="2">
        <v>5</v>
      </c>
      <c r="I202" s="2">
        <v>1</v>
      </c>
      <c r="J202" s="2">
        <v>1</v>
      </c>
      <c r="K202" s="2">
        <v>0</v>
      </c>
      <c r="L202" s="3">
        <v>0</v>
      </c>
      <c r="M202" s="3">
        <v>0</v>
      </c>
      <c r="N202" s="3">
        <v>0</v>
      </c>
      <c r="O202" s="3">
        <v>0</v>
      </c>
      <c r="P202" s="3">
        <v>1</v>
      </c>
      <c r="Q202" s="54">
        <v>31</v>
      </c>
      <c r="T202" s="1">
        <v>0.25</v>
      </c>
      <c r="U202" s="2">
        <f>G198</f>
        <v>2</v>
      </c>
      <c r="V202" s="2">
        <f>G199</f>
        <v>2</v>
      </c>
      <c r="W202" s="2">
        <f>G200</f>
        <v>1</v>
      </c>
      <c r="X202" s="2">
        <f>G201</f>
        <v>3</v>
      </c>
      <c r="Y202" s="2">
        <f>G202</f>
        <v>2</v>
      </c>
      <c r="Z202" s="2">
        <f>G203</f>
        <v>2</v>
      </c>
      <c r="AA202" s="5"/>
      <c r="AB202" s="1">
        <v>0.25</v>
      </c>
      <c r="AC202" s="2">
        <f t="shared" ref="AC202" si="1076">PRODUCT(U202*100*1/U212)</f>
        <v>6.25</v>
      </c>
      <c r="AD202" s="31">
        <f t="shared" ref="AD202" si="1077">PRODUCT(V202*100*1/V212)</f>
        <v>6.25</v>
      </c>
      <c r="AE202" s="31">
        <f t="shared" ref="AE202" si="1078">PRODUCT(W202*100*1/W212)</f>
        <v>3.125</v>
      </c>
      <c r="AF202" s="31">
        <f t="shared" ref="AF202" si="1079">PRODUCT(X202*100*1/X212)</f>
        <v>9.67741935483871</v>
      </c>
      <c r="AG202" s="31">
        <f t="shared" ref="AG202" si="1080">PRODUCT(Y202*100*1/Y212)</f>
        <v>6.4516129032258061</v>
      </c>
      <c r="AH202" s="31">
        <f t="shared" ref="AH202" si="1081">PRODUCT(Z202*100*1/Z212)</f>
        <v>6.25</v>
      </c>
      <c r="AJ202" s="1">
        <v>0.25</v>
      </c>
      <c r="AK202" s="2">
        <f t="shared" ref="AK202" si="1082">AC198+AC199+AC200+AC201+AC202</f>
        <v>100</v>
      </c>
      <c r="AL202" s="31">
        <f t="shared" ref="AL202" si="1083">AD198+AD199+AD200+AD201+AD202</f>
        <v>87.5</v>
      </c>
      <c r="AM202" s="31">
        <f t="shared" ref="AM202" si="1084">AE198+AE199+AE200+AE201+AE202</f>
        <v>96.875</v>
      </c>
      <c r="AN202" s="31">
        <f t="shared" ref="AN202" si="1085">AF198+AF199+AF200+AF201+AF202</f>
        <v>64.516129032258064</v>
      </c>
      <c r="AO202" s="31">
        <f t="shared" ref="AO202" si="1086">AG198+AG199+AG200+AG201+AG202</f>
        <v>74.193548387096783</v>
      </c>
      <c r="AP202" s="31">
        <f t="shared" ref="AP202" si="1087">AH198+AH199+AH200+AH201+AH202</f>
        <v>93.75</v>
      </c>
      <c r="AR202" s="29"/>
      <c r="AS202" s="29"/>
      <c r="AT202" s="29"/>
      <c r="AU202" s="10"/>
      <c r="AV202" s="29"/>
      <c r="AW202" s="29"/>
      <c r="AX202" s="29"/>
      <c r="AY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row>
    <row r="203" spans="1:194" s="1" customFormat="1" x14ac:dyDescent="0.25">
      <c r="B203" s="1" t="s">
        <v>26</v>
      </c>
      <c r="C203" s="2">
        <v>0</v>
      </c>
      <c r="D203" s="2">
        <v>15</v>
      </c>
      <c r="E203" s="2">
        <v>3</v>
      </c>
      <c r="F203" s="2">
        <v>10</v>
      </c>
      <c r="G203" s="2">
        <v>2</v>
      </c>
      <c r="H203" s="4">
        <v>2</v>
      </c>
      <c r="I203" s="3">
        <v>0</v>
      </c>
      <c r="J203" s="3">
        <v>0</v>
      </c>
      <c r="K203" s="3">
        <v>0</v>
      </c>
      <c r="L203" s="3">
        <v>0</v>
      </c>
      <c r="M203" s="3">
        <v>0</v>
      </c>
      <c r="N203" s="3">
        <v>0</v>
      </c>
      <c r="O203" s="3">
        <v>0</v>
      </c>
      <c r="P203" s="3">
        <v>0</v>
      </c>
      <c r="Q203" s="54">
        <v>32</v>
      </c>
      <c r="T203" s="1">
        <v>0.5</v>
      </c>
      <c r="U203" s="2">
        <f>H198</f>
        <v>0</v>
      </c>
      <c r="V203" s="2">
        <f>H199</f>
        <v>2</v>
      </c>
      <c r="W203" s="2">
        <f>H200</f>
        <v>0</v>
      </c>
      <c r="X203" s="2">
        <f>H201</f>
        <v>1</v>
      </c>
      <c r="Y203" s="2">
        <f>H202</f>
        <v>5</v>
      </c>
      <c r="Z203" s="4">
        <f>H203</f>
        <v>2</v>
      </c>
      <c r="AA203" s="5"/>
      <c r="AB203" s="1">
        <v>0.5</v>
      </c>
      <c r="AC203" s="2">
        <f t="shared" ref="AC203" si="1088">PRODUCT(U203*100*1/U212)</f>
        <v>0</v>
      </c>
      <c r="AD203" s="31">
        <f t="shared" ref="AD203" si="1089">PRODUCT(V203*100*1/V212)</f>
        <v>6.25</v>
      </c>
      <c r="AE203" s="31">
        <f t="shared" ref="AE203" si="1090">PRODUCT(W203*100*1/W212)</f>
        <v>0</v>
      </c>
      <c r="AF203" s="31">
        <f t="shared" ref="AF203" si="1091">PRODUCT(X203*100*1/X212)</f>
        <v>3.225806451612903</v>
      </c>
      <c r="AG203" s="31">
        <f t="shared" ref="AG203" si="1092">PRODUCT(Y203*100*1/Y212)</f>
        <v>16.129032258064516</v>
      </c>
      <c r="AH203" s="32">
        <f t="shared" ref="AH203" si="1093">PRODUCT(Z203*100*1/Z212)</f>
        <v>6.25</v>
      </c>
      <c r="AJ203" s="1">
        <v>0.5</v>
      </c>
      <c r="AK203" s="2">
        <f t="shared" ref="AK203" si="1094">AC198+AC199+AC200+AC201+AC202+AC203</f>
        <v>100</v>
      </c>
      <c r="AL203" s="31">
        <f t="shared" ref="AL203" si="1095">AD198+AD199+AD200+AD201+AD202+AD203</f>
        <v>93.75</v>
      </c>
      <c r="AM203" s="31">
        <f t="shared" ref="AM203" si="1096">AE198+AE199+AE200+AE201+AE202+AE203</f>
        <v>96.875</v>
      </c>
      <c r="AN203" s="31">
        <f t="shared" ref="AN203" si="1097">AF198+AF199+AF200+AF201+AF202+AF203</f>
        <v>67.741935483870961</v>
      </c>
      <c r="AO203" s="31">
        <f t="shared" ref="AO203" si="1098">AG198+AG199+AG200+AG201+AG202+AG203</f>
        <v>90.322580645161295</v>
      </c>
      <c r="AP203" s="32">
        <f t="shared" ref="AP203" si="1099">AH198+AH199+AH200+AH201+AH202+AH203</f>
        <v>100</v>
      </c>
      <c r="AR203" s="10"/>
      <c r="AS203" s="10" t="str">
        <f>A196</f>
        <v xml:space="preserve">Peptoniphilus asaccharolyticus  </v>
      </c>
      <c r="AT203" s="10"/>
      <c r="AU203" s="10"/>
      <c r="AV203" s="10"/>
      <c r="AW203" s="10"/>
      <c r="AX203" s="10"/>
      <c r="AY203" s="10"/>
      <c r="AZ203" s="10"/>
      <c r="BA203" s="10"/>
      <c r="BB203" s="10"/>
      <c r="BC203" s="10"/>
      <c r="BD203" s="10"/>
      <c r="BE203" s="10"/>
      <c r="BF203" s="10"/>
      <c r="BG203" s="10"/>
      <c r="BH203" s="10"/>
      <c r="BI203" s="10"/>
      <c r="BJ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row>
    <row r="204" spans="1:194" s="1" customFormat="1" x14ac:dyDescent="0.25">
      <c r="T204" s="1">
        <v>1</v>
      </c>
      <c r="U204" s="2">
        <f>I198</f>
        <v>0</v>
      </c>
      <c r="V204" s="2">
        <f>I199</f>
        <v>1</v>
      </c>
      <c r="W204" s="2">
        <f>I200</f>
        <v>1</v>
      </c>
      <c r="X204" s="2">
        <f>I201</f>
        <v>5</v>
      </c>
      <c r="Y204" s="2">
        <f>I202</f>
        <v>1</v>
      </c>
      <c r="Z204" s="3">
        <f>I203</f>
        <v>0</v>
      </c>
      <c r="AA204" s="5"/>
      <c r="AB204" s="1">
        <v>1</v>
      </c>
      <c r="AC204" s="2">
        <f t="shared" ref="AC204" si="1100">PRODUCT(U204*100*1/U212)</f>
        <v>0</v>
      </c>
      <c r="AD204" s="31">
        <f t="shared" ref="AD204" si="1101">PRODUCT(V204*100*1/V212)</f>
        <v>3.125</v>
      </c>
      <c r="AE204" s="31">
        <f t="shared" ref="AE204" si="1102">PRODUCT(W204*100*1/W212)</f>
        <v>3.125</v>
      </c>
      <c r="AF204" s="31">
        <f t="shared" ref="AF204" si="1103">PRODUCT(X204*100*1/X212)</f>
        <v>16.129032258064516</v>
      </c>
      <c r="AG204" s="31">
        <f t="shared" ref="AG204" si="1104">PRODUCT(Y204*100*1/Y212)</f>
        <v>3.225806451612903</v>
      </c>
      <c r="AH204" s="33">
        <f t="shared" ref="AH204" si="1105">PRODUCT(Z204*100*1/Z212)</f>
        <v>0</v>
      </c>
      <c r="AJ204" s="1">
        <v>1</v>
      </c>
      <c r="AK204" s="2">
        <f t="shared" ref="AK204" si="1106">AC198+AC199+AC200+AC201+AC202+AC203+AC204</f>
        <v>100</v>
      </c>
      <c r="AL204" s="31">
        <f t="shared" ref="AL204" si="1107">AD198+AD199+AD200+AD201+AD202+AD203+AD204</f>
        <v>96.875</v>
      </c>
      <c r="AM204" s="31">
        <f t="shared" ref="AM204" si="1108">AE198+AE199+AE200+AE201+AE202+AE203+AE204</f>
        <v>100</v>
      </c>
      <c r="AN204" s="31">
        <f t="shared" ref="AN204" si="1109">AF198+AF199+AF200+AF201+AF202+AF203+AF204</f>
        <v>83.870967741935473</v>
      </c>
      <c r="AO204" s="31">
        <f t="shared" ref="AO204" si="1110">AG198+AG199+AG200+AG201+AG202+AG203+AG204</f>
        <v>93.548387096774192</v>
      </c>
      <c r="AP204" s="33">
        <f t="shared" ref="AP204" si="1111">AH198+AH199+AH200+AH201+AH202+AH203+AH204</f>
        <v>100</v>
      </c>
      <c r="AR204" s="10"/>
      <c r="AS204" s="10"/>
      <c r="AT204" s="10"/>
      <c r="AU204" s="10"/>
      <c r="AV204" s="10"/>
      <c r="AW204" s="10"/>
      <c r="AX204" s="10"/>
      <c r="AY204" s="10"/>
      <c r="AZ204" s="10"/>
      <c r="BA204" s="10"/>
      <c r="BB204" s="10"/>
      <c r="BC204" s="10"/>
      <c r="BD204" s="10"/>
      <c r="BE204" s="10"/>
      <c r="BF204" s="10"/>
      <c r="BG204" s="10"/>
      <c r="BH204" s="10"/>
      <c r="BI204" s="10"/>
      <c r="BJ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row>
    <row r="205" spans="1:194" s="1" customFormat="1" x14ac:dyDescent="0.25">
      <c r="T205" s="1">
        <v>2</v>
      </c>
      <c r="U205" s="2">
        <f>J198</f>
        <v>0</v>
      </c>
      <c r="V205" s="2">
        <f>J199</f>
        <v>0</v>
      </c>
      <c r="W205" s="2">
        <f>J200</f>
        <v>0</v>
      </c>
      <c r="X205" s="2">
        <f>J201</f>
        <v>1</v>
      </c>
      <c r="Y205" s="2">
        <f>J202</f>
        <v>1</v>
      </c>
      <c r="Z205" s="3">
        <f>J203</f>
        <v>0</v>
      </c>
      <c r="AA205" s="5"/>
      <c r="AB205" s="1">
        <v>2</v>
      </c>
      <c r="AC205" s="2">
        <f t="shared" ref="AC205" si="1112">PRODUCT(U205*100*1/U212)</f>
        <v>0</v>
      </c>
      <c r="AD205" s="31">
        <f t="shared" ref="AD205" si="1113">PRODUCT(V205*100*1/V212)</f>
        <v>0</v>
      </c>
      <c r="AE205" s="31">
        <f t="shared" ref="AE205" si="1114">PRODUCT(W205*100*1/W212)</f>
        <v>0</v>
      </c>
      <c r="AF205" s="31">
        <f t="shared" ref="AF205" si="1115">PRODUCT(X205*100*1/X212)</f>
        <v>3.225806451612903</v>
      </c>
      <c r="AG205" s="31">
        <f t="shared" ref="AG205" si="1116">PRODUCT(Y205*100*1/Y212)</f>
        <v>3.225806451612903</v>
      </c>
      <c r="AH205" s="33">
        <f t="shared" ref="AH205" si="1117">PRODUCT(Z205*100*1/Z212)</f>
        <v>0</v>
      </c>
      <c r="AJ205" s="1">
        <v>2</v>
      </c>
      <c r="AK205" s="2">
        <f t="shared" ref="AK205" si="1118">AC198+AC199+AC200+AC201+AC202+AC203+AC204+AC205</f>
        <v>100</v>
      </c>
      <c r="AL205" s="31">
        <f t="shared" ref="AL205" si="1119">AD198+AD199+AD200+AD201+AD202+AD203+AD204+AD205</f>
        <v>96.875</v>
      </c>
      <c r="AM205" s="31">
        <f t="shared" ref="AM205" si="1120">AE198+AE199+AE200+AE201+AE202+AE203+AE204+AE205</f>
        <v>100</v>
      </c>
      <c r="AN205" s="31">
        <f t="shared" ref="AN205" si="1121">AF198+AF199+AF200+AF201+AF202+AF203+AF204+AF205</f>
        <v>87.09677419354837</v>
      </c>
      <c r="AO205" s="31">
        <f t="shared" ref="AO205" si="1122">AG198+AG199+AG200+AG201+AG202+AG203+AG204+AG205</f>
        <v>96.774193548387089</v>
      </c>
      <c r="AP205" s="33">
        <f t="shared" ref="AP205" si="1123">AH198+AH199+AH200+AH201+AH202+AH203+AH204+AH205</f>
        <v>100</v>
      </c>
      <c r="AR205" s="10"/>
      <c r="AS205" s="10"/>
      <c r="AT205" s="10"/>
      <c r="AU205" s="10"/>
      <c r="AV205" s="10"/>
      <c r="AW205" s="10"/>
      <c r="AX205" s="10"/>
      <c r="AY205" s="10"/>
      <c r="AZ205" s="10"/>
      <c r="BA205" s="10"/>
      <c r="BB205" s="10"/>
      <c r="BC205" s="10"/>
      <c r="BD205" s="10"/>
      <c r="BE205" s="10"/>
      <c r="BF205" s="10"/>
      <c r="BG205" s="10"/>
      <c r="BH205" s="10"/>
      <c r="BI205" s="10"/>
      <c r="BJ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row>
    <row r="206" spans="1:194" s="1" customFormat="1" x14ac:dyDescent="0.25">
      <c r="T206" s="1">
        <v>4</v>
      </c>
      <c r="U206" s="2">
        <f>K198</f>
        <v>0</v>
      </c>
      <c r="V206" s="2">
        <f>K199</f>
        <v>1</v>
      </c>
      <c r="W206" s="4">
        <f>K200</f>
        <v>0</v>
      </c>
      <c r="X206" s="2">
        <f>K201</f>
        <v>0</v>
      </c>
      <c r="Y206" s="2">
        <f>K202</f>
        <v>0</v>
      </c>
      <c r="Z206" s="3">
        <f>K203</f>
        <v>0</v>
      </c>
      <c r="AA206" s="5"/>
      <c r="AB206" s="1">
        <v>4</v>
      </c>
      <c r="AC206" s="2">
        <f t="shared" ref="AC206" si="1124">PRODUCT(U206*100*1/U212)</f>
        <v>0</v>
      </c>
      <c r="AD206" s="31">
        <f t="shared" ref="AD206" si="1125">PRODUCT(V206*100*1/V212)</f>
        <v>3.125</v>
      </c>
      <c r="AE206" s="32">
        <f t="shared" ref="AE206" si="1126">PRODUCT(W206*100*1/W212)</f>
        <v>0</v>
      </c>
      <c r="AF206" s="31">
        <f t="shared" ref="AF206" si="1127">PRODUCT(X206*100*1/X212)</f>
        <v>0</v>
      </c>
      <c r="AG206" s="31">
        <f t="shared" ref="AG206" si="1128">PRODUCT(Y206*100*1/Y212)</f>
        <v>0</v>
      </c>
      <c r="AH206" s="33">
        <f t="shared" ref="AH206" si="1129">PRODUCT(Z206*100*1/Z212)</f>
        <v>0</v>
      </c>
      <c r="AJ206" s="1">
        <v>4</v>
      </c>
      <c r="AK206" s="2">
        <f t="shared" ref="AK206" si="1130">AC198+AC199+AC200+AC201+AC202+AC203+AC204+AC205+AC206</f>
        <v>100</v>
      </c>
      <c r="AL206" s="31">
        <f t="shared" ref="AL206" si="1131">AD198+AD199+AD200+AD201+AD202+AD203+AD204+AD205+AD206</f>
        <v>100</v>
      </c>
      <c r="AM206" s="32">
        <f t="shared" ref="AM206" si="1132">AE198+AE199+AE200+AE201+AE202+AE203+AE204+AE205+AE206</f>
        <v>100</v>
      </c>
      <c r="AN206" s="31">
        <f t="shared" ref="AN206" si="1133">AF198+AF199+AF200+AF201+AF202+AF203+AF204+AF205+AF206</f>
        <v>87.09677419354837</v>
      </c>
      <c r="AO206" s="31">
        <f t="shared" ref="AO206" si="1134">AG198+AG199+AG200+AG201+AG202+AG203+AG204+AG205+AG206</f>
        <v>96.774193548387089</v>
      </c>
      <c r="AP206" s="33">
        <f t="shared" ref="AP206" si="1135">AH198+AH199+AH200+AH201+AH202+AH203+AH204+AH205+AH206</f>
        <v>100</v>
      </c>
      <c r="AR206" s="10"/>
      <c r="AS206" s="10"/>
      <c r="AT206" s="10"/>
      <c r="AU206" s="10"/>
      <c r="AV206" s="10"/>
      <c r="AW206" s="10"/>
      <c r="AX206" s="10"/>
      <c r="AY206" s="10"/>
      <c r="AZ206" s="10"/>
      <c r="BA206" s="10"/>
      <c r="BB206" s="10"/>
      <c r="BC206" s="10"/>
      <c r="BD206" s="10"/>
      <c r="BE206" s="10"/>
      <c r="BF206" s="10"/>
      <c r="BG206" s="10"/>
      <c r="BH206" s="10"/>
      <c r="BI206" s="10"/>
      <c r="BJ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row>
    <row r="207" spans="1:194" s="1" customFormat="1" x14ac:dyDescent="0.25">
      <c r="T207" s="1">
        <v>8</v>
      </c>
      <c r="U207" s="4">
        <f>L198</f>
        <v>0</v>
      </c>
      <c r="V207" s="2">
        <f>L199</f>
        <v>0</v>
      </c>
      <c r="W207" s="3">
        <f>L200</f>
        <v>0</v>
      </c>
      <c r="X207" s="3">
        <f>L201</f>
        <v>0</v>
      </c>
      <c r="Y207" s="3">
        <f>L202</f>
        <v>0</v>
      </c>
      <c r="Z207" s="3">
        <f>L203</f>
        <v>0</v>
      </c>
      <c r="AA207" s="7"/>
      <c r="AB207" s="1">
        <v>8</v>
      </c>
      <c r="AC207" s="4">
        <f t="shared" ref="AC207" si="1136">PRODUCT(U207*100*1/U212)</f>
        <v>0</v>
      </c>
      <c r="AD207" s="31">
        <f t="shared" ref="AD207" si="1137">PRODUCT(V207*100*1/V212)</f>
        <v>0</v>
      </c>
      <c r="AE207" s="33">
        <f t="shared" ref="AE207" si="1138">PRODUCT(W207*100*1/W212)</f>
        <v>0</v>
      </c>
      <c r="AF207" s="33">
        <f t="shared" ref="AF207" si="1139">PRODUCT(X207*100*1/X212)</f>
        <v>0</v>
      </c>
      <c r="AG207" s="33">
        <f t="shared" ref="AG207" si="1140">PRODUCT(Y207*100*1/Y212)</f>
        <v>0</v>
      </c>
      <c r="AH207" s="33">
        <f t="shared" ref="AH207" si="1141">PRODUCT(Z207*100*1/Z212)</f>
        <v>0</v>
      </c>
      <c r="AJ207" s="1">
        <v>8</v>
      </c>
      <c r="AK207" s="4">
        <f t="shared" ref="AK207" si="1142">AC198+AC199+AC200+AC201+AC202+AC203+AC204+AC205+AC206+AC207</f>
        <v>100</v>
      </c>
      <c r="AL207" s="31">
        <f t="shared" ref="AL207" si="1143">AD198+AD199+AD200+AD201+AD202+AD203+AD204+AD205+AD206+AD207</f>
        <v>100</v>
      </c>
      <c r="AM207" s="33">
        <f t="shared" ref="AM207" si="1144">AE198+AE199+AE200+AE201+AE202+AE203+AE204+AE205+AE206+AE207</f>
        <v>100</v>
      </c>
      <c r="AN207" s="33">
        <f t="shared" ref="AN207" si="1145">AF198+AF199+AF200+AF201+AF202+AF203+AF204+AF205+AF206+AF207</f>
        <v>87.09677419354837</v>
      </c>
      <c r="AO207" s="33">
        <f t="shared" ref="AO207" si="1146">AG198+AG199+AG200+AG201+AG202+AG203+AG204+AG205+AG206+AG207</f>
        <v>96.774193548387089</v>
      </c>
      <c r="AP207" s="33">
        <f t="shared" ref="AP207" si="1147">AH198+AH199+AH200+AH201+AH202+AH203+AH204+AH205+AH206+AH207</f>
        <v>100</v>
      </c>
      <c r="AR207" s="10"/>
      <c r="AS207" s="10"/>
      <c r="AT207" s="10"/>
      <c r="AU207" s="10"/>
      <c r="AV207" s="10"/>
      <c r="AW207" s="10"/>
      <c r="AX207" s="10"/>
      <c r="AY207" s="10"/>
      <c r="AZ207" s="10"/>
      <c r="BA207" s="10"/>
      <c r="BB207" s="10"/>
      <c r="BC207" s="10"/>
      <c r="BD207" s="10"/>
      <c r="BE207" s="10"/>
      <c r="BF207" s="10"/>
      <c r="BG207" s="10"/>
      <c r="BH207" s="10"/>
      <c r="BI207" s="10"/>
      <c r="BJ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row>
    <row r="208" spans="1:194" s="1" customFormat="1" x14ac:dyDescent="0.25">
      <c r="T208" s="1">
        <v>16</v>
      </c>
      <c r="U208" s="3">
        <f>M198</f>
        <v>0</v>
      </c>
      <c r="V208" s="4">
        <f>M199</f>
        <v>0</v>
      </c>
      <c r="W208" s="3">
        <f>M200</f>
        <v>0</v>
      </c>
      <c r="X208" s="3">
        <f>M201</f>
        <v>0</v>
      </c>
      <c r="Y208" s="3">
        <f>M202</f>
        <v>0</v>
      </c>
      <c r="Z208" s="3">
        <f>M203</f>
        <v>0</v>
      </c>
      <c r="AA208" s="7"/>
      <c r="AB208" s="1">
        <v>16</v>
      </c>
      <c r="AC208" s="3">
        <f t="shared" ref="AC208" si="1148">PRODUCT(U208*100*1/U212)</f>
        <v>0</v>
      </c>
      <c r="AD208" s="32">
        <f t="shared" ref="AD208" si="1149">PRODUCT(V208*100*1/V212)</f>
        <v>0</v>
      </c>
      <c r="AE208" s="33">
        <f t="shared" ref="AE208" si="1150">PRODUCT(W208*100*1/W212)</f>
        <v>0</v>
      </c>
      <c r="AF208" s="33">
        <f t="shared" ref="AF208" si="1151">PRODUCT(X208*100*1/X212)</f>
        <v>0</v>
      </c>
      <c r="AG208" s="33">
        <f t="shared" ref="AG208" si="1152">PRODUCT(Y208*100*1/Y212)</f>
        <v>0</v>
      </c>
      <c r="AH208" s="33">
        <f t="shared" ref="AH208" si="1153">PRODUCT(Z208*100*1/Z212)</f>
        <v>0</v>
      </c>
      <c r="AJ208" s="1">
        <v>16</v>
      </c>
      <c r="AK208" s="3">
        <f t="shared" ref="AK208" si="1154">AC198+AC199+AC200+AC201+AC202+AC203+AC204+AC205+AC206+AC207+AC208</f>
        <v>100</v>
      </c>
      <c r="AL208" s="32">
        <f t="shared" ref="AL208" si="1155">AD198+AD199+AD200+AD201+AD202+AD203+AD204+AD205+AD206+AD207+AD208</f>
        <v>100</v>
      </c>
      <c r="AM208" s="33">
        <f t="shared" ref="AM208" si="1156">AE198+AE199+AE200+AE201+AE202+AE203+AE204+AE205+AE206+AE207+AE208</f>
        <v>100</v>
      </c>
      <c r="AN208" s="33">
        <f t="shared" ref="AN208" si="1157">AF198+AF199+AF200+AF201+AF202+AF203+AF204+AF205+AF206+AF207+AF208</f>
        <v>87.09677419354837</v>
      </c>
      <c r="AO208" s="33">
        <f t="shared" ref="AO208" si="1158">AG198+AG199+AG200+AG201+AG202+AG203+AG204+AG205+AG206+AG207+AG208</f>
        <v>96.774193548387089</v>
      </c>
      <c r="AP208" s="33">
        <f t="shared" ref="AP208" si="1159">AH198+AH199+AH200+AH201+AH202+AH203+AH204+AH205+AH206+AH207+AH208</f>
        <v>100</v>
      </c>
      <c r="AR208" s="10"/>
      <c r="AS208" s="10"/>
      <c r="AT208" s="10"/>
      <c r="AU208" s="10"/>
      <c r="AV208" s="10"/>
      <c r="AW208" s="10"/>
      <c r="AX208" s="10"/>
      <c r="AY208" s="10"/>
      <c r="AZ208" s="10"/>
      <c r="BA208" s="10"/>
      <c r="BB208" s="10"/>
      <c r="BC208" s="10"/>
      <c r="BD208" s="10"/>
      <c r="BE208" s="10"/>
      <c r="BF208" s="10"/>
      <c r="BG208" s="10"/>
      <c r="BH208" s="10"/>
      <c r="BI208" s="10"/>
      <c r="BJ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row>
    <row r="209" spans="20:194" s="1" customFormat="1" x14ac:dyDescent="0.25">
      <c r="T209" s="1">
        <v>32</v>
      </c>
      <c r="U209" s="3">
        <f>N198</f>
        <v>0</v>
      </c>
      <c r="V209" s="3">
        <f>N199</f>
        <v>0</v>
      </c>
      <c r="W209" s="3">
        <f>N200</f>
        <v>0</v>
      </c>
      <c r="X209" s="3">
        <f>N201</f>
        <v>0</v>
      </c>
      <c r="Y209" s="3">
        <f>N202</f>
        <v>0</v>
      </c>
      <c r="Z209" s="3">
        <f>N203</f>
        <v>0</v>
      </c>
      <c r="AA209" s="7"/>
      <c r="AB209" s="1">
        <v>32</v>
      </c>
      <c r="AC209" s="3">
        <f t="shared" ref="AC209" si="1160">PRODUCT(U209*100*1/U212)</f>
        <v>0</v>
      </c>
      <c r="AD209" s="33">
        <f t="shared" ref="AD209" si="1161">PRODUCT(V209*100*1/V212)</f>
        <v>0</v>
      </c>
      <c r="AE209" s="33">
        <f t="shared" ref="AE209" si="1162">PRODUCT(W209*100*1/W212)</f>
        <v>0</v>
      </c>
      <c r="AF209" s="33">
        <f t="shared" ref="AF209" si="1163">PRODUCT(X209*100*1/X212)</f>
        <v>0</v>
      </c>
      <c r="AG209" s="33">
        <f t="shared" ref="AG209" si="1164">PRODUCT(Y209*100*1/Y212)</f>
        <v>0</v>
      </c>
      <c r="AH209" s="33">
        <f t="shared" ref="AH209" si="1165">PRODUCT(Z209*100*1/Z212)</f>
        <v>0</v>
      </c>
      <c r="AJ209" s="1">
        <v>32</v>
      </c>
      <c r="AK209" s="3">
        <f t="shared" ref="AK209" si="1166">AC198+AC199+AC200+AC201+AC202+AC203+AC204+AC205+AC206+AC207+AC208+AC209</f>
        <v>100</v>
      </c>
      <c r="AL209" s="33">
        <f t="shared" ref="AL209" si="1167">AD198+AD199+AD200+AD201+AD202+AD203+AD204+AD205+AD206+AD207+AD208+AD209</f>
        <v>100</v>
      </c>
      <c r="AM209" s="33">
        <f t="shared" ref="AM209" si="1168">AE198+AE199+AE200+AE201+AE202+AE203+AE204+AE205+AE206+AE207+AE208+AE209</f>
        <v>100</v>
      </c>
      <c r="AN209" s="33">
        <f t="shared" ref="AN209" si="1169">AF198+AF199+AF200+AF201+AF202+AF203+AF204+AF205+AF206+AF207+AF208+AF209</f>
        <v>87.09677419354837</v>
      </c>
      <c r="AO209" s="33">
        <f t="shared" ref="AO209" si="1170">AG198+AG199+AG200+AG201+AG202+AG203+AG204+AG205+AG206+AG207+AG208+AG209</f>
        <v>96.774193548387089</v>
      </c>
      <c r="AP209" s="33">
        <f t="shared" ref="AP209" si="1171">AH198+AH199+AH200+AH201+AH202+AH203+AH204+AH205+AH206+AH207+AH208+AH209</f>
        <v>100</v>
      </c>
      <c r="AR209" s="10"/>
      <c r="AS209" s="10"/>
      <c r="AT209" s="10"/>
      <c r="AV209" s="10"/>
      <c r="AW209" s="10"/>
      <c r="AX209" s="10"/>
      <c r="AY209" s="10"/>
      <c r="AZ209" s="10"/>
      <c r="BA209" s="10"/>
      <c r="BB209" s="10"/>
      <c r="BC209" s="10"/>
      <c r="BD209" s="10"/>
      <c r="BE209" s="10"/>
      <c r="BF209" s="10"/>
      <c r="BG209" s="10"/>
      <c r="BH209" s="10"/>
      <c r="BI209" s="10"/>
      <c r="BJ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row>
    <row r="210" spans="20:194" s="1" customFormat="1" x14ac:dyDescent="0.25">
      <c r="T210" s="1">
        <v>64</v>
      </c>
      <c r="U210" s="3">
        <f>O198</f>
        <v>0</v>
      </c>
      <c r="V210" s="3">
        <f>O199</f>
        <v>0</v>
      </c>
      <c r="W210" s="3">
        <f>O200</f>
        <v>0</v>
      </c>
      <c r="X210" s="3">
        <f>O201</f>
        <v>0</v>
      </c>
      <c r="Y210" s="3">
        <f>O202</f>
        <v>0</v>
      </c>
      <c r="Z210" s="3">
        <f>O203</f>
        <v>0</v>
      </c>
      <c r="AA210" s="7"/>
      <c r="AB210" s="1">
        <v>64</v>
      </c>
      <c r="AC210" s="3">
        <f t="shared" ref="AC210" si="1172">PRODUCT(U210*100*1/U212)</f>
        <v>0</v>
      </c>
      <c r="AD210" s="33">
        <f t="shared" ref="AD210" si="1173">PRODUCT(V210*100*1/V212)</f>
        <v>0</v>
      </c>
      <c r="AE210" s="33">
        <f t="shared" ref="AE210" si="1174">PRODUCT(W210*100*1/W212)</f>
        <v>0</v>
      </c>
      <c r="AF210" s="33">
        <f t="shared" ref="AF210" si="1175">PRODUCT(X210*100*1/X212)</f>
        <v>0</v>
      </c>
      <c r="AG210" s="33">
        <f t="shared" ref="AG210" si="1176">PRODUCT(Y210*100*1/Y212)</f>
        <v>0</v>
      </c>
      <c r="AH210" s="33">
        <f t="shared" ref="AH210" si="1177">PRODUCT(Z210*100*1/Z212)</f>
        <v>0</v>
      </c>
      <c r="AJ210" s="1">
        <v>64</v>
      </c>
      <c r="AK210" s="3">
        <f t="shared" ref="AK210" si="1178">AC198+AC199+AC200+AC201+AC202+AC203+AC204+AC205+AC206+AC207+AC208+AC209+AC210</f>
        <v>100</v>
      </c>
      <c r="AL210" s="33">
        <f t="shared" ref="AL210" si="1179">AD198+AD199+AD200+AD201+AD202+AD203+AD204+AD205+AD206+AD207+AD208+AD209+AD210</f>
        <v>100</v>
      </c>
      <c r="AM210" s="33">
        <f t="shared" ref="AM210" si="1180">AE198+AE199+AE200+AE201+AE202+AE203+AE204+AE205+AE206+AE207+AE208+AE209+AE210</f>
        <v>100</v>
      </c>
      <c r="AN210" s="33">
        <f t="shared" ref="AN210" si="1181">AF198+AF199+AF200+AF201+AF202+AF203+AF204+AF205+AF206+AF207+AF208+AF209+AF210</f>
        <v>87.09677419354837</v>
      </c>
      <c r="AO210" s="33">
        <f t="shared" ref="AO210" si="1182">AG198+AG199+AG200+AG201+AG202+AG203+AG204+AG205+AG206+AG207+AG208+AG209+AG210</f>
        <v>96.774193548387089</v>
      </c>
      <c r="AP210" s="33">
        <f t="shared" ref="AP210" si="1183">AH198+AH199+AH200+AH201+AH202+AH203+AH204+AH205+AH206+AH207+AH208+AH209+AH210</f>
        <v>100</v>
      </c>
      <c r="AR210" s="10"/>
      <c r="AS210" s="10"/>
      <c r="AT210" s="10"/>
      <c r="AV210" s="10"/>
      <c r="AW210" s="10"/>
      <c r="AX210" s="10"/>
      <c r="AY210" s="10"/>
      <c r="AZ210" s="10"/>
      <c r="BA210" s="10"/>
      <c r="BB210" s="10"/>
      <c r="BC210" s="10"/>
      <c r="BD210" s="10"/>
      <c r="BE210" s="10"/>
      <c r="BF210" s="10"/>
      <c r="BG210" s="10"/>
      <c r="BH210" s="10"/>
      <c r="BI210" s="10"/>
      <c r="BJ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row>
    <row r="211" spans="20:194" s="1" customFormat="1" x14ac:dyDescent="0.25">
      <c r="T211" s="1">
        <v>128</v>
      </c>
      <c r="U211" s="3">
        <f>P198</f>
        <v>0</v>
      </c>
      <c r="V211" s="3">
        <f>P199</f>
        <v>0</v>
      </c>
      <c r="W211" s="3">
        <f>P200</f>
        <v>0</v>
      </c>
      <c r="X211" s="3">
        <f>P201</f>
        <v>4</v>
      </c>
      <c r="Y211" s="3">
        <f>P202</f>
        <v>1</v>
      </c>
      <c r="Z211" s="3">
        <f>P203</f>
        <v>0</v>
      </c>
      <c r="AA211" s="7"/>
      <c r="AB211" s="1">
        <v>128</v>
      </c>
      <c r="AC211" s="3">
        <f t="shared" ref="AC211" si="1184">PRODUCT(U211*100*1/U212)</f>
        <v>0</v>
      </c>
      <c r="AD211" s="33">
        <f t="shared" ref="AD211" si="1185">PRODUCT(V211*100*1/V212)</f>
        <v>0</v>
      </c>
      <c r="AE211" s="33">
        <f t="shared" ref="AE211" si="1186">PRODUCT(W211*100*1/W212)</f>
        <v>0</v>
      </c>
      <c r="AF211" s="33">
        <f t="shared" ref="AF211" si="1187">PRODUCT(X211*100*1/X212)</f>
        <v>12.903225806451612</v>
      </c>
      <c r="AG211" s="33">
        <f t="shared" ref="AG211" si="1188">PRODUCT(Y211*100*1/Y212)</f>
        <v>3.225806451612903</v>
      </c>
      <c r="AH211" s="33">
        <f t="shared" ref="AH211" si="1189">PRODUCT(Z211*100*1/Z212)</f>
        <v>0</v>
      </c>
      <c r="AJ211" s="1">
        <v>128</v>
      </c>
      <c r="AK211" s="3">
        <f t="shared" ref="AK211" si="1190">AC198+AC199+AC200+AC201+AC202+AC203+AC204+AC205+AC206+AC207+AC208+AC209+AC210+AC211</f>
        <v>100</v>
      </c>
      <c r="AL211" s="33">
        <f t="shared" ref="AL211" si="1191">AD198+AD199+AD200+AD201+AD202+AD203+AD204+AD205+AD206+AD207+AD208+AD209+AD210+AD211</f>
        <v>100</v>
      </c>
      <c r="AM211" s="33">
        <f t="shared" ref="AM211" si="1192">AE198+AE199+AE200+AE201+AE202+AE203+AE204+AE205+AE206+AE207+AE208+AE209+AE210+AE211</f>
        <v>100</v>
      </c>
      <c r="AN211" s="33">
        <f t="shared" ref="AN211" si="1193">AF198+AF199+AF200+AF201+AF202+AF203+AF204+AF205+AF206+AF207+AF208+AF209+AF210+AF211</f>
        <v>99.999999999999986</v>
      </c>
      <c r="AO211" s="33">
        <f t="shared" ref="AO211" si="1194">AG198+AG199+AG200+AG201+AG202+AG203+AG204+AG205+AG206+AG207+AG208+AG209+AG210+AG211</f>
        <v>99.999999999999986</v>
      </c>
      <c r="AP211" s="33">
        <f t="shared" ref="AP211" si="1195">AH198+AH199+AH200+AH201+AH202+AH203+AH204+AH205+AH206+AH207+AH208+AH209+AH210+AH211</f>
        <v>100</v>
      </c>
      <c r="AR211" s="10"/>
      <c r="AS211" s="10"/>
      <c r="AT211" s="10"/>
      <c r="AV211" s="10"/>
      <c r="AW211" s="10"/>
      <c r="AX211" s="10"/>
      <c r="AY211" s="10"/>
      <c r="AZ211" s="10"/>
      <c r="BA211" s="10"/>
      <c r="BB211" s="10"/>
      <c r="BC211" s="10"/>
      <c r="BD211" s="10"/>
      <c r="BE211" s="10"/>
      <c r="BF211" s="10"/>
      <c r="BG211" s="10"/>
      <c r="BH211" s="10"/>
      <c r="BI211" s="10"/>
      <c r="BJ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row>
    <row r="212" spans="20:194" s="1" customFormat="1" x14ac:dyDescent="0.25">
      <c r="T212" s="1" t="s">
        <v>1</v>
      </c>
      <c r="U212" s="1">
        <f>Q198</f>
        <v>32</v>
      </c>
      <c r="V212" s="1">
        <f>Q199</f>
        <v>32</v>
      </c>
      <c r="W212" s="1">
        <f>Q200</f>
        <v>32</v>
      </c>
      <c r="X212" s="1">
        <f>Q201</f>
        <v>31</v>
      </c>
      <c r="Y212" s="1">
        <f>Q202</f>
        <v>31</v>
      </c>
      <c r="Z212" s="1">
        <f>Q203</f>
        <v>32</v>
      </c>
      <c r="AA212" s="7"/>
      <c r="AB212" s="1" t="s">
        <v>1</v>
      </c>
      <c r="AC212" s="1">
        <f t="shared" ref="AC212:AH212" si="1196">SUM(AC198:AC211)</f>
        <v>100</v>
      </c>
      <c r="AD212" s="1">
        <f t="shared" si="1196"/>
        <v>100</v>
      </c>
      <c r="AE212" s="1">
        <f t="shared" si="1196"/>
        <v>100</v>
      </c>
      <c r="AF212" s="1">
        <f t="shared" si="1196"/>
        <v>99.999999999999986</v>
      </c>
      <c r="AG212" s="1">
        <f t="shared" si="1196"/>
        <v>99.999999999999986</v>
      </c>
      <c r="AH212" s="1">
        <f t="shared" si="1196"/>
        <v>100</v>
      </c>
      <c r="AK212" s="10"/>
      <c r="AL212" s="10"/>
      <c r="AM212" s="10"/>
      <c r="AO212" s="10"/>
      <c r="AP212" s="10"/>
      <c r="AQ212" s="10"/>
      <c r="AR212" s="10"/>
      <c r="AS212" s="10"/>
      <c r="AT212" s="10"/>
      <c r="AU212" s="10"/>
      <c r="AV212" s="10"/>
      <c r="AW212" s="10"/>
      <c r="AX212" s="10"/>
      <c r="AY212" s="10"/>
      <c r="AZ212" s="10"/>
      <c r="BA212" s="10"/>
      <c r="BB212" s="10"/>
      <c r="BC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row>
    <row r="213" spans="20:194" s="1" customFormat="1" x14ac:dyDescent="0.25">
      <c r="AA213" s="7"/>
      <c r="AK213" s="10"/>
      <c r="AL213" s="10"/>
      <c r="AM213" s="10"/>
      <c r="AO213" s="10"/>
      <c r="AP213" s="10"/>
      <c r="AQ213" s="10"/>
      <c r="AR213" s="10"/>
      <c r="AS213" s="10"/>
      <c r="AT213" s="10"/>
      <c r="AU213" s="10"/>
      <c r="AV213" s="10"/>
      <c r="AW213" s="10"/>
      <c r="AX213" s="10"/>
      <c r="AY213" s="10"/>
      <c r="AZ213" s="10"/>
      <c r="BA213" s="10"/>
      <c r="BB213" s="10"/>
      <c r="BC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row>
    <row r="214" spans="20:194" s="1" customFormat="1" x14ac:dyDescent="0.25">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row>
    <row r="215" spans="20:194" s="1" customFormat="1" x14ac:dyDescent="0.25">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row>
    <row r="216" spans="20:194" s="1" customFormat="1" x14ac:dyDescent="0.25">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row>
    <row r="217" spans="20:194" s="1" customFormat="1" x14ac:dyDescent="0.25">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row>
    <row r="218" spans="20:194" s="1" customFormat="1" x14ac:dyDescent="0.25">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row>
    <row r="219" spans="20:194" s="1" customFormat="1" x14ac:dyDescent="0.25">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row>
    <row r="220" spans="20:194" s="1" customFormat="1" x14ac:dyDescent="0.25">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row>
    <row r="221" spans="20:194" s="1" customFormat="1" x14ac:dyDescent="0.25">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row>
    <row r="222" spans="20:194" s="1" customFormat="1" x14ac:dyDescent="0.25">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row>
    <row r="223" spans="20:194" s="1" customFormat="1" x14ac:dyDescent="0.25">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row>
    <row r="224" spans="20:194" s="1" customFormat="1" x14ac:dyDescent="0.25">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row>
    <row r="225" spans="1:194" s="1" customFormat="1" x14ac:dyDescent="0.25">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row>
    <row r="226" spans="1:194" s="1" customFormat="1" x14ac:dyDescent="0.25">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row>
    <row r="227" spans="1:194" s="1" customFormat="1" x14ac:dyDescent="0.25">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row>
    <row r="228" spans="1:194" s="1" customFormat="1" x14ac:dyDescent="0.25">
      <c r="A228" s="1" t="s">
        <v>151</v>
      </c>
      <c r="U228" s="1" t="str">
        <f>A228</f>
        <v xml:space="preserve">Staphylococcus saccharolyticus  </v>
      </c>
      <c r="AC228" s="1" t="str">
        <f>A228</f>
        <v xml:space="preserve">Staphylococcus saccharolyticus  </v>
      </c>
      <c r="AK228" s="1" t="str">
        <f>A228</f>
        <v xml:space="preserve">Staphylococcus saccharolyticus  </v>
      </c>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row>
    <row r="229" spans="1:194" s="1" customFormat="1" ht="18.75" x14ac:dyDescent="0.3">
      <c r="B229" s="1" t="s">
        <v>0</v>
      </c>
      <c r="C229" s="1">
        <v>1.5625E-2</v>
      </c>
      <c r="D229" s="1">
        <v>3.125E-2</v>
      </c>
      <c r="E229" s="1">
        <v>6.25E-2</v>
      </c>
      <c r="F229" s="1">
        <v>0.125</v>
      </c>
      <c r="G229" s="1">
        <v>0.25</v>
      </c>
      <c r="H229" s="1">
        <v>0.5</v>
      </c>
      <c r="I229" s="1">
        <v>1</v>
      </c>
      <c r="J229" s="1">
        <v>2</v>
      </c>
      <c r="K229" s="1">
        <v>4</v>
      </c>
      <c r="L229" s="1">
        <v>8</v>
      </c>
      <c r="M229" s="1">
        <v>16</v>
      </c>
      <c r="N229" s="1">
        <v>32</v>
      </c>
      <c r="O229" s="1">
        <v>64</v>
      </c>
      <c r="P229" s="1">
        <v>128</v>
      </c>
      <c r="Q229" s="1" t="s">
        <v>1</v>
      </c>
      <c r="T229" s="1" t="s">
        <v>0</v>
      </c>
      <c r="U229" s="1" t="str">
        <f>B230</f>
        <v>Ampicillin/ Sulbactam</v>
      </c>
      <c r="V229" s="1" t="str">
        <f>B231</f>
        <v>Piperacillin/ Tazobactam</v>
      </c>
      <c r="W229" s="1" t="str">
        <f>B232</f>
        <v>Imipenem</v>
      </c>
      <c r="X229" s="1" t="str">
        <f>B233</f>
        <v>Clindamycin</v>
      </c>
      <c r="Y229" s="1" t="str">
        <f>B234</f>
        <v>Metronidazol</v>
      </c>
      <c r="Z229" s="1" t="str">
        <f>B235</f>
        <v>Benzylpenicillin</v>
      </c>
      <c r="AC229" s="1" t="str">
        <f t="shared" ref="AC229" si="1197">U229</f>
        <v>Ampicillin/ Sulbactam</v>
      </c>
      <c r="AD229" s="1" t="str">
        <f t="shared" ref="AD229" si="1198">V229</f>
        <v>Piperacillin/ Tazobactam</v>
      </c>
      <c r="AE229" s="1" t="str">
        <f t="shared" ref="AE229" si="1199">W229</f>
        <v>Imipenem</v>
      </c>
      <c r="AF229" s="1" t="str">
        <f t="shared" ref="AF229" si="1200">X229</f>
        <v>Clindamycin</v>
      </c>
      <c r="AG229" s="1" t="str">
        <f t="shared" ref="AG229" si="1201">Y229</f>
        <v>Metronidazol</v>
      </c>
      <c r="AH229" s="1" t="str">
        <f t="shared" ref="AH229" si="1202">Z229</f>
        <v>Benzylpenicillin</v>
      </c>
      <c r="AK229" s="1" t="str">
        <f t="shared" ref="AK229" si="1203">U229</f>
        <v>Ampicillin/ Sulbactam</v>
      </c>
      <c r="AL229" s="1" t="str">
        <f t="shared" ref="AL229" si="1204">V229</f>
        <v>Piperacillin/ Tazobactam</v>
      </c>
      <c r="AM229" s="1" t="str">
        <f t="shared" ref="AM229" si="1205">W229</f>
        <v>Imipenem</v>
      </c>
      <c r="AN229" s="1" t="str">
        <f t="shared" ref="AN229" si="1206">X229</f>
        <v>Clindamycin</v>
      </c>
      <c r="AO229" s="1" t="str">
        <f t="shared" ref="AO229" si="1207">Y229</f>
        <v>Metronidazol</v>
      </c>
      <c r="AP229" s="1" t="str">
        <f t="shared" ref="AP229" si="1208">Z229</f>
        <v>Benzylpenicillin</v>
      </c>
      <c r="AR229" s="23"/>
      <c r="AS229" s="9" t="s">
        <v>73</v>
      </c>
      <c r="AT229" s="24" t="s">
        <v>53</v>
      </c>
      <c r="AU229" s="24" t="s">
        <v>55</v>
      </c>
      <c r="AV229" s="24" t="s">
        <v>59</v>
      </c>
      <c r="AW229" s="24" t="s">
        <v>79</v>
      </c>
      <c r="AX229" s="24" t="s">
        <v>83</v>
      </c>
      <c r="AY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row>
    <row r="230" spans="1:194" s="1" customFormat="1" ht="18.75" x14ac:dyDescent="0.25">
      <c r="B230" s="1" t="s">
        <v>3</v>
      </c>
      <c r="C230" s="2">
        <v>0</v>
      </c>
      <c r="D230" s="2">
        <v>24</v>
      </c>
      <c r="E230" s="2">
        <v>1</v>
      </c>
      <c r="F230" s="2">
        <v>0</v>
      </c>
      <c r="G230" s="2">
        <v>1</v>
      </c>
      <c r="H230" s="2">
        <v>0</v>
      </c>
      <c r="I230" s="2">
        <v>0</v>
      </c>
      <c r="J230" s="2">
        <v>0</v>
      </c>
      <c r="K230" s="2">
        <v>0</v>
      </c>
      <c r="L230" s="4">
        <v>0</v>
      </c>
      <c r="M230" s="3">
        <v>0</v>
      </c>
      <c r="N230" s="3">
        <v>0</v>
      </c>
      <c r="O230" s="3">
        <v>0</v>
      </c>
      <c r="P230" s="3">
        <v>0</v>
      </c>
      <c r="Q230" s="54">
        <v>26</v>
      </c>
      <c r="T230" s="1">
        <v>1.5625E-2</v>
      </c>
      <c r="U230" s="2">
        <f>C230</f>
        <v>0</v>
      </c>
      <c r="V230" s="2">
        <f>C231</f>
        <v>0</v>
      </c>
      <c r="W230" s="2">
        <f>C232</f>
        <v>0</v>
      </c>
      <c r="X230" s="2">
        <f>C233</f>
        <v>0</v>
      </c>
      <c r="Y230" s="2">
        <f>C234</f>
        <v>0</v>
      </c>
      <c r="Z230" s="2">
        <f>C235</f>
        <v>0</v>
      </c>
      <c r="AA230" s="5"/>
      <c r="AB230" s="1">
        <v>1.5625E-2</v>
      </c>
      <c r="AC230" s="2">
        <f t="shared" ref="AC230" si="1209">PRODUCT(U230*100*1/U244)</f>
        <v>0</v>
      </c>
      <c r="AD230" s="31">
        <f t="shared" ref="AD230" si="1210">PRODUCT(V230*100*1/V244)</f>
        <v>0</v>
      </c>
      <c r="AE230" s="31">
        <f t="shared" ref="AE230" si="1211">PRODUCT(W230*100*1/W244)</f>
        <v>0</v>
      </c>
      <c r="AF230" s="31">
        <f t="shared" ref="AF230" si="1212">PRODUCT(X230*100*1/X244)</f>
        <v>0</v>
      </c>
      <c r="AG230" s="31">
        <f t="shared" ref="AG230" si="1213">PRODUCT(Y230*100*1/Y244)</f>
        <v>0</v>
      </c>
      <c r="AH230" s="31">
        <f t="shared" ref="AH230" si="1214">PRODUCT(Z230*100*1/Z244)</f>
        <v>0</v>
      </c>
      <c r="AJ230" s="1">
        <v>1.5625E-2</v>
      </c>
      <c r="AK230" s="2">
        <f t="shared" ref="AK230" si="1215">AC230</f>
        <v>0</v>
      </c>
      <c r="AL230" s="31">
        <f t="shared" ref="AL230" si="1216">AD230</f>
        <v>0</v>
      </c>
      <c r="AM230" s="31">
        <f t="shared" ref="AM230" si="1217">AE230</f>
        <v>0</v>
      </c>
      <c r="AN230" s="31">
        <f t="shared" ref="AN230" si="1218">AF230</f>
        <v>0</v>
      </c>
      <c r="AO230" s="31">
        <f t="shared" ref="AO230" si="1219">AG230</f>
        <v>0</v>
      </c>
      <c r="AP230" s="31">
        <f t="shared" ref="AP230" si="1220">AH230</f>
        <v>0</v>
      </c>
      <c r="AR230" s="25" t="s">
        <v>49</v>
      </c>
      <c r="AS230" s="26">
        <f>Z244</f>
        <v>26</v>
      </c>
      <c r="AT230" s="26">
        <f>U244</f>
        <v>26</v>
      </c>
      <c r="AU230" s="26">
        <f>V244</f>
        <v>25</v>
      </c>
      <c r="AV230" s="26">
        <f>W244</f>
        <v>25</v>
      </c>
      <c r="AW230" s="26">
        <f>X244</f>
        <v>30</v>
      </c>
      <c r="AX230" s="26">
        <f>Y244</f>
        <v>23</v>
      </c>
      <c r="AY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row>
    <row r="231" spans="1:194" s="1" customFormat="1" ht="18.75" x14ac:dyDescent="0.25">
      <c r="B231" s="1" t="s">
        <v>5</v>
      </c>
      <c r="C231" s="2">
        <v>0</v>
      </c>
      <c r="D231" s="2">
        <v>22</v>
      </c>
      <c r="E231" s="2">
        <v>2</v>
      </c>
      <c r="F231" s="2">
        <v>0</v>
      </c>
      <c r="G231" s="2">
        <v>0</v>
      </c>
      <c r="H231" s="2">
        <v>0</v>
      </c>
      <c r="I231" s="2">
        <v>1</v>
      </c>
      <c r="J231" s="2">
        <v>0</v>
      </c>
      <c r="K231" s="2">
        <v>0</v>
      </c>
      <c r="L231" s="2">
        <v>0</v>
      </c>
      <c r="M231" s="4">
        <v>0</v>
      </c>
      <c r="N231" s="3">
        <v>0</v>
      </c>
      <c r="O231" s="3">
        <v>0</v>
      </c>
      <c r="P231" s="3">
        <v>0</v>
      </c>
      <c r="Q231" s="54">
        <v>25</v>
      </c>
      <c r="T231" s="1">
        <v>3.125E-2</v>
      </c>
      <c r="U231" s="2">
        <f>D230</f>
        <v>24</v>
      </c>
      <c r="V231" s="2">
        <f>D231</f>
        <v>22</v>
      </c>
      <c r="W231" s="2">
        <f>D232</f>
        <v>24</v>
      </c>
      <c r="X231" s="2">
        <f>D233</f>
        <v>10</v>
      </c>
      <c r="Y231" s="2">
        <f>D234</f>
        <v>1</v>
      </c>
      <c r="Z231" s="2">
        <f>D235</f>
        <v>22</v>
      </c>
      <c r="AA231" s="5"/>
      <c r="AB231" s="1">
        <v>3.125E-2</v>
      </c>
      <c r="AC231" s="2">
        <f t="shared" ref="AC231" si="1221">PRODUCT(U231*100*1/U244)</f>
        <v>92.307692307692307</v>
      </c>
      <c r="AD231" s="31">
        <f t="shared" ref="AD231" si="1222">PRODUCT(V231*100*1/V244)</f>
        <v>88</v>
      </c>
      <c r="AE231" s="31">
        <f t="shared" ref="AE231" si="1223">PRODUCT(W231*100*1/W244)</f>
        <v>96</v>
      </c>
      <c r="AF231" s="31">
        <f t="shared" ref="AF231" si="1224">PRODUCT(X231*100*1/X244)</f>
        <v>33.333333333333336</v>
      </c>
      <c r="AG231" s="31">
        <f t="shared" ref="AG231" si="1225">PRODUCT(Y231*100*1/Y244)</f>
        <v>4.3478260869565215</v>
      </c>
      <c r="AH231" s="31">
        <f t="shared" ref="AH231" si="1226">PRODUCT(Z231*100*1/Z244)</f>
        <v>84.615384615384613</v>
      </c>
      <c r="AJ231" s="1">
        <v>3.125E-2</v>
      </c>
      <c r="AK231" s="2">
        <f t="shared" ref="AK231" si="1227">AC230+AC231</f>
        <v>92.307692307692307</v>
      </c>
      <c r="AL231" s="31">
        <f t="shared" ref="AL231" si="1228">AD230+AD231</f>
        <v>88</v>
      </c>
      <c r="AM231" s="31">
        <f t="shared" ref="AM231" si="1229">AE230+AE231</f>
        <v>96</v>
      </c>
      <c r="AN231" s="31">
        <f t="shared" ref="AN231" si="1230">AF230+AF231</f>
        <v>33.333333333333336</v>
      </c>
      <c r="AO231" s="31">
        <f t="shared" ref="AO231" si="1231">AG230+AG231</f>
        <v>4.3478260869565215</v>
      </c>
      <c r="AP231" s="31">
        <f t="shared" ref="AP231" si="1232">AH230+AH231</f>
        <v>84.615384615384613</v>
      </c>
      <c r="AR231" s="25" t="s">
        <v>50</v>
      </c>
      <c r="AS231" s="18">
        <f>AP234</f>
        <v>92.307692307692292</v>
      </c>
      <c r="AT231" s="18">
        <f>AK238</f>
        <v>99.999999999999986</v>
      </c>
      <c r="AU231" s="18">
        <f>AL239</f>
        <v>100</v>
      </c>
      <c r="AV231" s="18">
        <f>AM237</f>
        <v>100</v>
      </c>
      <c r="AW231" s="18">
        <f>AN238</f>
        <v>100</v>
      </c>
      <c r="AX231" s="18">
        <f>AO238</f>
        <v>8.695652173913043</v>
      </c>
      <c r="AY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row>
    <row r="232" spans="1:194" s="1" customFormat="1" ht="18.75" x14ac:dyDescent="0.25">
      <c r="B232" s="1" t="s">
        <v>10</v>
      </c>
      <c r="C232" s="2">
        <v>0</v>
      </c>
      <c r="D232" s="2">
        <v>24</v>
      </c>
      <c r="E232" s="2">
        <v>1</v>
      </c>
      <c r="F232" s="2">
        <v>0</v>
      </c>
      <c r="G232" s="2">
        <v>0</v>
      </c>
      <c r="H232" s="2">
        <v>0</v>
      </c>
      <c r="I232" s="2">
        <v>0</v>
      </c>
      <c r="J232" s="2">
        <v>0</v>
      </c>
      <c r="K232" s="4">
        <v>0</v>
      </c>
      <c r="L232" s="3">
        <v>0</v>
      </c>
      <c r="M232" s="3">
        <v>0</v>
      </c>
      <c r="N232" s="3">
        <v>0</v>
      </c>
      <c r="O232" s="3">
        <v>0</v>
      </c>
      <c r="P232" s="3">
        <v>0</v>
      </c>
      <c r="Q232" s="54">
        <v>25</v>
      </c>
      <c r="T232" s="1">
        <v>6.25E-2</v>
      </c>
      <c r="U232" s="2">
        <f>E230</f>
        <v>1</v>
      </c>
      <c r="V232" s="2">
        <f>E231</f>
        <v>2</v>
      </c>
      <c r="W232" s="2">
        <f>E232</f>
        <v>1</v>
      </c>
      <c r="X232" s="2">
        <f>E233</f>
        <v>10</v>
      </c>
      <c r="Y232" s="2">
        <f>E234</f>
        <v>0</v>
      </c>
      <c r="Z232" s="2">
        <f>E235</f>
        <v>0</v>
      </c>
      <c r="AA232" s="5"/>
      <c r="AB232" s="1">
        <v>6.25E-2</v>
      </c>
      <c r="AC232" s="2">
        <f t="shared" ref="AC232" si="1233">PRODUCT(U232*100*1/U244)</f>
        <v>3.8461538461538463</v>
      </c>
      <c r="AD232" s="31">
        <f t="shared" ref="AD232" si="1234">PRODUCT(V232*100*1/V244)</f>
        <v>8</v>
      </c>
      <c r="AE232" s="31">
        <f t="shared" ref="AE232" si="1235">PRODUCT(W232*100*1/W244)</f>
        <v>4</v>
      </c>
      <c r="AF232" s="31">
        <f t="shared" ref="AF232" si="1236">PRODUCT(X232*100*1/X244)</f>
        <v>33.333333333333336</v>
      </c>
      <c r="AG232" s="31">
        <f t="shared" ref="AG232" si="1237">PRODUCT(Y232*100*1/Y244)</f>
        <v>0</v>
      </c>
      <c r="AH232" s="31">
        <f t="shared" ref="AH232" si="1238">PRODUCT(Z232*100*1/Z244)</f>
        <v>0</v>
      </c>
      <c r="AJ232" s="1">
        <v>6.25E-2</v>
      </c>
      <c r="AK232" s="2">
        <f t="shared" ref="AK232" si="1239">AC230+AC231+AC232</f>
        <v>96.153846153846146</v>
      </c>
      <c r="AL232" s="31">
        <f t="shared" ref="AL232" si="1240">AD230+AD231+AD232</f>
        <v>96</v>
      </c>
      <c r="AM232" s="31">
        <f t="shared" ref="AM232" si="1241">AE230+AE231+AE232</f>
        <v>100</v>
      </c>
      <c r="AN232" s="31">
        <f t="shared" ref="AN232" si="1242">AF230+AF231+AF232</f>
        <v>66.666666666666671</v>
      </c>
      <c r="AO232" s="31">
        <f t="shared" ref="AO232" si="1243">AG230+AG231+AG232</f>
        <v>4.3478260869565215</v>
      </c>
      <c r="AP232" s="31">
        <f t="shared" ref="AP232" si="1244">AH230+AH231+AH232</f>
        <v>84.615384615384613</v>
      </c>
      <c r="AR232" s="25" t="s">
        <v>51</v>
      </c>
      <c r="AS232" s="18">
        <f>AP235-AP234</f>
        <v>0</v>
      </c>
      <c r="AT232" s="18">
        <f>AK239-AK238</f>
        <v>0</v>
      </c>
      <c r="AU232" s="18">
        <f>AL240-AL239</f>
        <v>0</v>
      </c>
      <c r="AV232" s="18">
        <f>AM238-AM237</f>
        <v>0</v>
      </c>
      <c r="AW232" s="18"/>
      <c r="AX232" s="18"/>
      <c r="AY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row>
    <row r="233" spans="1:194" s="1" customFormat="1" ht="18.75" x14ac:dyDescent="0.25">
      <c r="B233" s="1" t="s">
        <v>24</v>
      </c>
      <c r="C233" s="2">
        <v>0</v>
      </c>
      <c r="D233" s="2">
        <v>10</v>
      </c>
      <c r="E233" s="2">
        <v>10</v>
      </c>
      <c r="F233" s="2">
        <v>9</v>
      </c>
      <c r="G233" s="2">
        <v>1</v>
      </c>
      <c r="H233" s="2">
        <v>0</v>
      </c>
      <c r="I233" s="2">
        <v>0</v>
      </c>
      <c r="J233" s="2">
        <v>0</v>
      </c>
      <c r="K233" s="2">
        <v>0</v>
      </c>
      <c r="L233" s="3">
        <v>0</v>
      </c>
      <c r="M233" s="3">
        <v>0</v>
      </c>
      <c r="N233" s="3">
        <v>0</v>
      </c>
      <c r="O233" s="3">
        <v>0</v>
      </c>
      <c r="P233" s="3">
        <v>0</v>
      </c>
      <c r="Q233" s="54">
        <v>30</v>
      </c>
      <c r="T233" s="1">
        <v>0.125</v>
      </c>
      <c r="U233" s="2">
        <f>F230</f>
        <v>0</v>
      </c>
      <c r="V233" s="2">
        <f>F231</f>
        <v>0</v>
      </c>
      <c r="W233" s="2">
        <f>F232</f>
        <v>0</v>
      </c>
      <c r="X233" s="2">
        <f>F233</f>
        <v>9</v>
      </c>
      <c r="Y233" s="2">
        <f>F234</f>
        <v>0</v>
      </c>
      <c r="Z233" s="2">
        <f>F235</f>
        <v>1</v>
      </c>
      <c r="AA233" s="5"/>
      <c r="AB233" s="1">
        <v>0.125</v>
      </c>
      <c r="AC233" s="2">
        <f t="shared" ref="AC233" si="1245">PRODUCT(U233*100*1/U244)</f>
        <v>0</v>
      </c>
      <c r="AD233" s="31">
        <f t="shared" ref="AD233" si="1246">PRODUCT(V233*100*1/V244)</f>
        <v>0</v>
      </c>
      <c r="AE233" s="31">
        <f t="shared" ref="AE233" si="1247">PRODUCT(W233*100*1/W244)</f>
        <v>0</v>
      </c>
      <c r="AF233" s="31">
        <f t="shared" ref="AF233" si="1248">PRODUCT(X233*100*1/X244)</f>
        <v>30</v>
      </c>
      <c r="AG233" s="31">
        <f t="shared" ref="AG233" si="1249">PRODUCT(Y233*100*1/Y244)</f>
        <v>0</v>
      </c>
      <c r="AH233" s="31">
        <f t="shared" ref="AH233" si="1250">PRODUCT(Z233*100*1/Z244)</f>
        <v>3.8461538461538463</v>
      </c>
      <c r="AJ233" s="1">
        <v>0.125</v>
      </c>
      <c r="AK233" s="2">
        <f t="shared" ref="AK233" si="1251">AC230+AC231+AC232+AC233</f>
        <v>96.153846153846146</v>
      </c>
      <c r="AL233" s="31">
        <f t="shared" ref="AL233" si="1252">AD230+AD231+AD232+AD233</f>
        <v>96</v>
      </c>
      <c r="AM233" s="31">
        <f t="shared" ref="AM233" si="1253">AE230+AE231+AE232+AE233</f>
        <v>100</v>
      </c>
      <c r="AN233" s="31">
        <f t="shared" ref="AN233" si="1254">AF230+AF231+AF232+AF233</f>
        <v>96.666666666666671</v>
      </c>
      <c r="AO233" s="31">
        <f t="shared" ref="AO233" si="1255">AG230+AG231+AG232+AG233</f>
        <v>4.3478260869565215</v>
      </c>
      <c r="AP233" s="31">
        <f t="shared" ref="AP233" si="1256">AH230+AH231+AH232+AH233</f>
        <v>88.461538461538453</v>
      </c>
      <c r="AR233" s="25" t="s">
        <v>52</v>
      </c>
      <c r="AS233" s="18">
        <f>AP243-AP235</f>
        <v>7.6923076923076792</v>
      </c>
      <c r="AT233" s="18">
        <f>AK243-AK239</f>
        <v>0</v>
      </c>
      <c r="AU233" s="18">
        <f>AL243-AL240</f>
        <v>0</v>
      </c>
      <c r="AV233" s="18">
        <f>AM243-AM238</f>
        <v>0</v>
      </c>
      <c r="AW233" s="18">
        <f>AN243-AN238</f>
        <v>0</v>
      </c>
      <c r="AX233" s="18">
        <f>AO243-AO238</f>
        <v>91.304347826086953</v>
      </c>
      <c r="AY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row>
    <row r="234" spans="1:194" s="1" customFormat="1" x14ac:dyDescent="0.25">
      <c r="B234" s="1" t="s">
        <v>25</v>
      </c>
      <c r="C234" s="2">
        <v>0</v>
      </c>
      <c r="D234" s="2">
        <v>1</v>
      </c>
      <c r="E234" s="2">
        <v>0</v>
      </c>
      <c r="F234" s="2">
        <v>0</v>
      </c>
      <c r="G234" s="2">
        <v>1</v>
      </c>
      <c r="H234" s="2">
        <v>0</v>
      </c>
      <c r="I234" s="2">
        <v>0</v>
      </c>
      <c r="J234" s="2">
        <v>0</v>
      </c>
      <c r="K234" s="2">
        <v>0</v>
      </c>
      <c r="L234" s="3">
        <v>1</v>
      </c>
      <c r="M234" s="3">
        <v>0</v>
      </c>
      <c r="N234" s="3">
        <v>0</v>
      </c>
      <c r="O234" s="3">
        <v>0</v>
      </c>
      <c r="P234" s="3">
        <v>20</v>
      </c>
      <c r="Q234" s="54">
        <v>23</v>
      </c>
      <c r="T234" s="1">
        <v>0.25</v>
      </c>
      <c r="U234" s="2">
        <f>G230</f>
        <v>1</v>
      </c>
      <c r="V234" s="2">
        <f>G231</f>
        <v>0</v>
      </c>
      <c r="W234" s="2">
        <f>G232</f>
        <v>0</v>
      </c>
      <c r="X234" s="2">
        <f>G233</f>
        <v>1</v>
      </c>
      <c r="Y234" s="2">
        <f>G234</f>
        <v>1</v>
      </c>
      <c r="Z234" s="2">
        <f>G235</f>
        <v>1</v>
      </c>
      <c r="AA234" s="5"/>
      <c r="AB234" s="1">
        <v>0.25</v>
      </c>
      <c r="AC234" s="2">
        <f t="shared" ref="AC234" si="1257">PRODUCT(U234*100*1/U244)</f>
        <v>3.8461538461538463</v>
      </c>
      <c r="AD234" s="31">
        <f t="shared" ref="AD234" si="1258">PRODUCT(V234*100*1/V244)</f>
        <v>0</v>
      </c>
      <c r="AE234" s="31">
        <f t="shared" ref="AE234" si="1259">PRODUCT(W234*100*1/W244)</f>
        <v>0</v>
      </c>
      <c r="AF234" s="31">
        <f t="shared" ref="AF234" si="1260">PRODUCT(X234*100*1/X244)</f>
        <v>3.3333333333333335</v>
      </c>
      <c r="AG234" s="31">
        <f t="shared" ref="AG234" si="1261">PRODUCT(Y234*100*1/Y244)</f>
        <v>4.3478260869565215</v>
      </c>
      <c r="AH234" s="31">
        <f t="shared" ref="AH234" si="1262">PRODUCT(Z234*100*1/Z244)</f>
        <v>3.8461538461538463</v>
      </c>
      <c r="AJ234" s="1">
        <v>0.25</v>
      </c>
      <c r="AK234" s="2">
        <f t="shared" ref="AK234" si="1263">AC230+AC231+AC232+AC233+AC234</f>
        <v>99.999999999999986</v>
      </c>
      <c r="AL234" s="31">
        <f t="shared" ref="AL234" si="1264">AD230+AD231+AD232+AD233+AD234</f>
        <v>96</v>
      </c>
      <c r="AM234" s="31">
        <f t="shared" ref="AM234" si="1265">AE230+AE231+AE232+AE233+AE234</f>
        <v>100</v>
      </c>
      <c r="AN234" s="31">
        <f t="shared" ref="AN234" si="1266">AF230+AF231+AF232+AF233+AF234</f>
        <v>100</v>
      </c>
      <c r="AO234" s="31">
        <f t="shared" ref="AO234" si="1267">AG230+AG231+AG232+AG233+AG234</f>
        <v>8.695652173913043</v>
      </c>
      <c r="AP234" s="31">
        <f t="shared" ref="AP234" si="1268">AH230+AH231+AH232+AH233+AH234</f>
        <v>92.307692307692292</v>
      </c>
      <c r="AR234" s="29"/>
      <c r="AS234" s="29"/>
      <c r="AT234" s="29"/>
      <c r="AU234" s="10"/>
      <c r="AV234" s="29"/>
      <c r="AW234" s="29"/>
      <c r="AX234" s="29"/>
      <c r="AY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row>
    <row r="235" spans="1:194" s="1" customFormat="1" x14ac:dyDescent="0.25">
      <c r="B235" s="1" t="s">
        <v>26</v>
      </c>
      <c r="C235" s="2">
        <v>0</v>
      </c>
      <c r="D235" s="2">
        <v>22</v>
      </c>
      <c r="E235" s="2">
        <v>0</v>
      </c>
      <c r="F235" s="2">
        <v>1</v>
      </c>
      <c r="G235" s="2">
        <v>1</v>
      </c>
      <c r="H235" s="4">
        <v>0</v>
      </c>
      <c r="I235" s="3">
        <v>0</v>
      </c>
      <c r="J235" s="3">
        <v>0</v>
      </c>
      <c r="K235" s="3">
        <v>0</v>
      </c>
      <c r="L235" s="3">
        <v>0</v>
      </c>
      <c r="M235" s="3">
        <v>0</v>
      </c>
      <c r="N235" s="3">
        <v>0</v>
      </c>
      <c r="O235" s="3">
        <v>1</v>
      </c>
      <c r="P235" s="3">
        <v>1</v>
      </c>
      <c r="Q235" s="54">
        <v>26</v>
      </c>
      <c r="T235" s="1">
        <v>0.5</v>
      </c>
      <c r="U235" s="2">
        <f>H230</f>
        <v>0</v>
      </c>
      <c r="V235" s="2">
        <f>H231</f>
        <v>0</v>
      </c>
      <c r="W235" s="2">
        <f>H232</f>
        <v>0</v>
      </c>
      <c r="X235" s="2">
        <f>H233</f>
        <v>0</v>
      </c>
      <c r="Y235" s="2">
        <f>H234</f>
        <v>0</v>
      </c>
      <c r="Z235" s="4">
        <f>H235</f>
        <v>0</v>
      </c>
      <c r="AA235" s="5"/>
      <c r="AB235" s="1">
        <v>0.5</v>
      </c>
      <c r="AC235" s="2">
        <f t="shared" ref="AC235" si="1269">PRODUCT(U235*100*1/U244)</f>
        <v>0</v>
      </c>
      <c r="AD235" s="31">
        <f t="shared" ref="AD235" si="1270">PRODUCT(V235*100*1/V244)</f>
        <v>0</v>
      </c>
      <c r="AE235" s="31">
        <f t="shared" ref="AE235" si="1271">PRODUCT(W235*100*1/W244)</f>
        <v>0</v>
      </c>
      <c r="AF235" s="31">
        <f t="shared" ref="AF235" si="1272">PRODUCT(X235*100*1/X244)</f>
        <v>0</v>
      </c>
      <c r="AG235" s="31">
        <f t="shared" ref="AG235" si="1273">PRODUCT(Y235*100*1/Y244)</f>
        <v>0</v>
      </c>
      <c r="AH235" s="32">
        <f t="shared" ref="AH235" si="1274">PRODUCT(Z235*100*1/Z244)</f>
        <v>0</v>
      </c>
      <c r="AJ235" s="1">
        <v>0.5</v>
      </c>
      <c r="AK235" s="2">
        <f t="shared" ref="AK235" si="1275">AC230+AC231+AC232+AC233+AC234+AC235</f>
        <v>99.999999999999986</v>
      </c>
      <c r="AL235" s="31">
        <f t="shared" ref="AL235" si="1276">AD230+AD231+AD232+AD233+AD234+AD235</f>
        <v>96</v>
      </c>
      <c r="AM235" s="31">
        <f t="shared" ref="AM235" si="1277">AE230+AE231+AE232+AE233+AE234+AE235</f>
        <v>100</v>
      </c>
      <c r="AN235" s="31">
        <f t="shared" ref="AN235" si="1278">AF230+AF231+AF232+AF233+AF234+AF235</f>
        <v>100</v>
      </c>
      <c r="AO235" s="31">
        <f t="shared" ref="AO235" si="1279">AG230+AG231+AG232+AG233+AG234+AG235</f>
        <v>8.695652173913043</v>
      </c>
      <c r="AP235" s="32">
        <f t="shared" ref="AP235" si="1280">AH230+AH231+AH232+AH233+AH234+AH235</f>
        <v>92.307692307692292</v>
      </c>
      <c r="AR235" s="10"/>
      <c r="AS235" s="10" t="str">
        <f>A228</f>
        <v xml:space="preserve">Staphylococcus saccharolyticus  </v>
      </c>
      <c r="AT235" s="10"/>
      <c r="AU235" s="10"/>
      <c r="AV235" s="10"/>
      <c r="AW235" s="10"/>
      <c r="AX235" s="10"/>
      <c r="AY235" s="10"/>
      <c r="AZ235" s="10"/>
      <c r="BA235" s="10"/>
      <c r="BB235" s="10"/>
      <c r="BC235" s="10"/>
      <c r="BD235" s="10"/>
      <c r="BE235" s="10"/>
      <c r="BF235" s="10"/>
      <c r="BG235" s="10"/>
      <c r="BH235" s="10"/>
      <c r="BI235" s="10"/>
      <c r="BJ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row>
    <row r="236" spans="1:194" s="1" customFormat="1" x14ac:dyDescent="0.25">
      <c r="T236" s="1">
        <v>1</v>
      </c>
      <c r="U236" s="2">
        <f>I230</f>
        <v>0</v>
      </c>
      <c r="V236" s="2">
        <f>I231</f>
        <v>1</v>
      </c>
      <c r="W236" s="2">
        <f>I232</f>
        <v>0</v>
      </c>
      <c r="X236" s="2">
        <f>I233</f>
        <v>0</v>
      </c>
      <c r="Y236" s="2">
        <f>I234</f>
        <v>0</v>
      </c>
      <c r="Z236" s="3">
        <f>I235</f>
        <v>0</v>
      </c>
      <c r="AA236" s="5"/>
      <c r="AB236" s="1">
        <v>1</v>
      </c>
      <c r="AC236" s="2">
        <f t="shared" ref="AC236" si="1281">PRODUCT(U236*100*1/U244)</f>
        <v>0</v>
      </c>
      <c r="AD236" s="31">
        <f t="shared" ref="AD236" si="1282">PRODUCT(V236*100*1/V244)</f>
        <v>4</v>
      </c>
      <c r="AE236" s="31">
        <f t="shared" ref="AE236" si="1283">PRODUCT(W236*100*1/W244)</f>
        <v>0</v>
      </c>
      <c r="AF236" s="31">
        <f t="shared" ref="AF236" si="1284">PRODUCT(X236*100*1/X244)</f>
        <v>0</v>
      </c>
      <c r="AG236" s="31">
        <f t="shared" ref="AG236" si="1285">PRODUCT(Y236*100*1/Y244)</f>
        <v>0</v>
      </c>
      <c r="AH236" s="33">
        <f t="shared" ref="AH236" si="1286">PRODUCT(Z236*100*1/Z244)</f>
        <v>0</v>
      </c>
      <c r="AJ236" s="1">
        <v>1</v>
      </c>
      <c r="AK236" s="2">
        <f t="shared" ref="AK236" si="1287">AC230+AC231+AC232+AC233+AC234+AC235+AC236</f>
        <v>99.999999999999986</v>
      </c>
      <c r="AL236" s="31">
        <f t="shared" ref="AL236" si="1288">AD230+AD231+AD232+AD233+AD234+AD235+AD236</f>
        <v>100</v>
      </c>
      <c r="AM236" s="31">
        <f t="shared" ref="AM236" si="1289">AE230+AE231+AE232+AE233+AE234+AE235+AE236</f>
        <v>100</v>
      </c>
      <c r="AN236" s="31">
        <f t="shared" ref="AN236" si="1290">AF230+AF231+AF232+AF233+AF234+AF235+AF236</f>
        <v>100</v>
      </c>
      <c r="AO236" s="31">
        <f t="shared" ref="AO236" si="1291">AG230+AG231+AG232+AG233+AG234+AG235+AG236</f>
        <v>8.695652173913043</v>
      </c>
      <c r="AP236" s="33">
        <f t="shared" ref="AP236" si="1292">AH230+AH231+AH232+AH233+AH234+AH235+AH236</f>
        <v>92.307692307692292</v>
      </c>
      <c r="AR236" s="10"/>
      <c r="AS236" s="10"/>
      <c r="AT236" s="10"/>
      <c r="AU236" s="10"/>
      <c r="AV236" s="10"/>
      <c r="AW236" s="10"/>
      <c r="AX236" s="10"/>
      <c r="AY236" s="10"/>
      <c r="AZ236" s="10"/>
      <c r="BA236" s="10"/>
      <c r="BB236" s="10"/>
      <c r="BC236" s="10"/>
      <c r="BD236" s="10"/>
      <c r="BE236" s="10"/>
      <c r="BF236" s="10"/>
      <c r="BG236" s="10"/>
      <c r="BH236" s="10"/>
      <c r="BI236" s="10"/>
      <c r="BJ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row>
    <row r="237" spans="1:194" s="1" customFormat="1" x14ac:dyDescent="0.25">
      <c r="T237" s="1">
        <v>2</v>
      </c>
      <c r="U237" s="2">
        <f>J230</f>
        <v>0</v>
      </c>
      <c r="V237" s="2">
        <f>J231</f>
        <v>0</v>
      </c>
      <c r="W237" s="2">
        <f>J232</f>
        <v>0</v>
      </c>
      <c r="X237" s="2">
        <f>J233</f>
        <v>0</v>
      </c>
      <c r="Y237" s="2">
        <f>J234</f>
        <v>0</v>
      </c>
      <c r="Z237" s="3">
        <f>J235</f>
        <v>0</v>
      </c>
      <c r="AA237" s="5"/>
      <c r="AB237" s="1">
        <v>2</v>
      </c>
      <c r="AC237" s="2">
        <f t="shared" ref="AC237" si="1293">PRODUCT(U237*100*1/U244)</f>
        <v>0</v>
      </c>
      <c r="AD237" s="31">
        <f t="shared" ref="AD237" si="1294">PRODUCT(V237*100*1/V244)</f>
        <v>0</v>
      </c>
      <c r="AE237" s="31">
        <f t="shared" ref="AE237" si="1295">PRODUCT(W237*100*1/W244)</f>
        <v>0</v>
      </c>
      <c r="AF237" s="31">
        <f t="shared" ref="AF237" si="1296">PRODUCT(X237*100*1/X244)</f>
        <v>0</v>
      </c>
      <c r="AG237" s="31">
        <f t="shared" ref="AG237" si="1297">PRODUCT(Y237*100*1/Y244)</f>
        <v>0</v>
      </c>
      <c r="AH237" s="33">
        <f t="shared" ref="AH237" si="1298">PRODUCT(Z237*100*1/Z244)</f>
        <v>0</v>
      </c>
      <c r="AJ237" s="1">
        <v>2</v>
      </c>
      <c r="AK237" s="2">
        <f t="shared" ref="AK237" si="1299">AC230+AC231+AC232+AC233+AC234+AC235+AC236+AC237</f>
        <v>99.999999999999986</v>
      </c>
      <c r="AL237" s="31">
        <f t="shared" ref="AL237" si="1300">AD230+AD231+AD232+AD233+AD234+AD235+AD236+AD237</f>
        <v>100</v>
      </c>
      <c r="AM237" s="31">
        <f t="shared" ref="AM237" si="1301">AE230+AE231+AE232+AE233+AE234+AE235+AE236+AE237</f>
        <v>100</v>
      </c>
      <c r="AN237" s="31">
        <f t="shared" ref="AN237" si="1302">AF230+AF231+AF232+AF233+AF234+AF235+AF236+AF237</f>
        <v>100</v>
      </c>
      <c r="AO237" s="31">
        <f t="shared" ref="AO237" si="1303">AG230+AG231+AG232+AG233+AG234+AG235+AG236+AG237</f>
        <v>8.695652173913043</v>
      </c>
      <c r="AP237" s="33">
        <f t="shared" ref="AP237" si="1304">AH230+AH231+AH232+AH233+AH234+AH235+AH236+AH237</f>
        <v>92.307692307692292</v>
      </c>
      <c r="AR237" s="10"/>
      <c r="AS237" s="10"/>
      <c r="AT237" s="10"/>
      <c r="AU237" s="10"/>
      <c r="AV237" s="10"/>
      <c r="AW237" s="10"/>
      <c r="AX237" s="10"/>
      <c r="AY237" s="10"/>
      <c r="AZ237" s="10"/>
      <c r="BA237" s="10"/>
      <c r="BB237" s="10"/>
      <c r="BC237" s="10"/>
      <c r="BD237" s="10"/>
      <c r="BE237" s="10"/>
      <c r="BF237" s="10"/>
      <c r="BG237" s="10"/>
      <c r="BH237" s="10"/>
      <c r="BI237" s="10"/>
      <c r="BJ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row>
    <row r="238" spans="1:194" s="1" customFormat="1" x14ac:dyDescent="0.25">
      <c r="T238" s="1">
        <v>4</v>
      </c>
      <c r="U238" s="2">
        <f>K230</f>
        <v>0</v>
      </c>
      <c r="V238" s="2">
        <f>K231</f>
        <v>0</v>
      </c>
      <c r="W238" s="4">
        <f>K232</f>
        <v>0</v>
      </c>
      <c r="X238" s="2">
        <f>K233</f>
        <v>0</v>
      </c>
      <c r="Y238" s="2">
        <f>K234</f>
        <v>0</v>
      </c>
      <c r="Z238" s="3">
        <f>K235</f>
        <v>0</v>
      </c>
      <c r="AA238" s="5"/>
      <c r="AB238" s="1">
        <v>4</v>
      </c>
      <c r="AC238" s="2">
        <f t="shared" ref="AC238" si="1305">PRODUCT(U238*100*1/U244)</f>
        <v>0</v>
      </c>
      <c r="AD238" s="31">
        <f t="shared" ref="AD238" si="1306">PRODUCT(V238*100*1/V244)</f>
        <v>0</v>
      </c>
      <c r="AE238" s="32">
        <f t="shared" ref="AE238" si="1307">PRODUCT(W238*100*1/W244)</f>
        <v>0</v>
      </c>
      <c r="AF238" s="31">
        <f t="shared" ref="AF238" si="1308">PRODUCT(X238*100*1/X244)</f>
        <v>0</v>
      </c>
      <c r="AG238" s="31">
        <f t="shared" ref="AG238" si="1309">PRODUCT(Y238*100*1/Y244)</f>
        <v>0</v>
      </c>
      <c r="AH238" s="33">
        <f t="shared" ref="AH238" si="1310">PRODUCT(Z238*100*1/Z244)</f>
        <v>0</v>
      </c>
      <c r="AJ238" s="1">
        <v>4</v>
      </c>
      <c r="AK238" s="2">
        <f t="shared" ref="AK238" si="1311">AC230+AC231+AC232+AC233+AC234+AC235+AC236+AC237+AC238</f>
        <v>99.999999999999986</v>
      </c>
      <c r="AL238" s="31">
        <f t="shared" ref="AL238" si="1312">AD230+AD231+AD232+AD233+AD234+AD235+AD236+AD237+AD238</f>
        <v>100</v>
      </c>
      <c r="AM238" s="32">
        <f t="shared" ref="AM238" si="1313">AE230+AE231+AE232+AE233+AE234+AE235+AE236+AE237+AE238</f>
        <v>100</v>
      </c>
      <c r="AN238" s="31">
        <f t="shared" ref="AN238" si="1314">AF230+AF231+AF232+AF233+AF234+AF235+AF236+AF237+AF238</f>
        <v>100</v>
      </c>
      <c r="AO238" s="31">
        <f t="shared" ref="AO238" si="1315">AG230+AG231+AG232+AG233+AG234+AG235+AG236+AG237+AG238</f>
        <v>8.695652173913043</v>
      </c>
      <c r="AP238" s="33">
        <f t="shared" ref="AP238" si="1316">AH230+AH231+AH232+AH233+AH234+AH235+AH236+AH237+AH238</f>
        <v>92.307692307692292</v>
      </c>
      <c r="AR238" s="10"/>
      <c r="AS238" s="10"/>
      <c r="AT238" s="10"/>
      <c r="AU238" s="10"/>
      <c r="AV238" s="10"/>
      <c r="AW238" s="10"/>
      <c r="AX238" s="10"/>
      <c r="AY238" s="10"/>
      <c r="AZ238" s="10"/>
      <c r="BA238" s="10"/>
      <c r="BB238" s="10"/>
      <c r="BC238" s="10"/>
      <c r="BD238" s="10"/>
      <c r="BE238" s="10"/>
      <c r="BF238" s="10"/>
      <c r="BG238" s="10"/>
      <c r="BH238" s="10"/>
      <c r="BI238" s="10"/>
      <c r="BJ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row>
    <row r="239" spans="1:194" s="1" customFormat="1" x14ac:dyDescent="0.25">
      <c r="T239" s="1">
        <v>8</v>
      </c>
      <c r="U239" s="4">
        <f>L230</f>
        <v>0</v>
      </c>
      <c r="V239" s="2">
        <f>L231</f>
        <v>0</v>
      </c>
      <c r="W239" s="3">
        <f>L232</f>
        <v>0</v>
      </c>
      <c r="X239" s="3">
        <f>L233</f>
        <v>0</v>
      </c>
      <c r="Y239" s="3">
        <f>L234</f>
        <v>1</v>
      </c>
      <c r="Z239" s="3">
        <f>L235</f>
        <v>0</v>
      </c>
      <c r="AA239" s="7"/>
      <c r="AB239" s="1">
        <v>8</v>
      </c>
      <c r="AC239" s="4">
        <f t="shared" ref="AC239" si="1317">PRODUCT(U239*100*1/U244)</f>
        <v>0</v>
      </c>
      <c r="AD239" s="31">
        <f t="shared" ref="AD239" si="1318">PRODUCT(V239*100*1/V244)</f>
        <v>0</v>
      </c>
      <c r="AE239" s="33">
        <f t="shared" ref="AE239" si="1319">PRODUCT(W239*100*1/W244)</f>
        <v>0</v>
      </c>
      <c r="AF239" s="33">
        <f t="shared" ref="AF239" si="1320">PRODUCT(X239*100*1/X244)</f>
        <v>0</v>
      </c>
      <c r="AG239" s="33">
        <f t="shared" ref="AG239" si="1321">PRODUCT(Y239*100*1/Y244)</f>
        <v>4.3478260869565215</v>
      </c>
      <c r="AH239" s="33">
        <f t="shared" ref="AH239" si="1322">PRODUCT(Z239*100*1/Z244)</f>
        <v>0</v>
      </c>
      <c r="AJ239" s="1">
        <v>8</v>
      </c>
      <c r="AK239" s="4">
        <f t="shared" ref="AK239" si="1323">AC230+AC231+AC232+AC233+AC234+AC235+AC236+AC237+AC238+AC239</f>
        <v>99.999999999999986</v>
      </c>
      <c r="AL239" s="31">
        <f t="shared" ref="AL239" si="1324">AD230+AD231+AD232+AD233+AD234+AD235+AD236+AD237+AD238+AD239</f>
        <v>100</v>
      </c>
      <c r="AM239" s="33">
        <f t="shared" ref="AM239" si="1325">AE230+AE231+AE232+AE233+AE234+AE235+AE236+AE237+AE238+AE239</f>
        <v>100</v>
      </c>
      <c r="AN239" s="33">
        <f t="shared" ref="AN239" si="1326">AF230+AF231+AF232+AF233+AF234+AF235+AF236+AF237+AF238+AF239</f>
        <v>100</v>
      </c>
      <c r="AO239" s="33">
        <f t="shared" ref="AO239" si="1327">AG230+AG231+AG232+AG233+AG234+AG235+AG236+AG237+AG238+AG239</f>
        <v>13.043478260869565</v>
      </c>
      <c r="AP239" s="33">
        <f t="shared" ref="AP239" si="1328">AH230+AH231+AH232+AH233+AH234+AH235+AH236+AH237+AH238+AH239</f>
        <v>92.307692307692292</v>
      </c>
      <c r="AR239" s="10"/>
      <c r="AS239" s="10"/>
      <c r="AT239" s="10"/>
      <c r="AU239" s="10"/>
      <c r="AV239" s="10"/>
      <c r="AW239" s="10"/>
      <c r="AX239" s="10"/>
      <c r="AY239" s="10"/>
      <c r="AZ239" s="10"/>
      <c r="BA239" s="10"/>
      <c r="BB239" s="10"/>
      <c r="BC239" s="10"/>
      <c r="BD239" s="10"/>
      <c r="BE239" s="10"/>
      <c r="BF239" s="10"/>
      <c r="BG239" s="10"/>
      <c r="BH239" s="10"/>
      <c r="BI239" s="10"/>
      <c r="BJ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row>
    <row r="240" spans="1:194" s="1" customFormat="1" x14ac:dyDescent="0.25">
      <c r="T240" s="1">
        <v>16</v>
      </c>
      <c r="U240" s="3">
        <f>M230</f>
        <v>0</v>
      </c>
      <c r="V240" s="4">
        <f>M231</f>
        <v>0</v>
      </c>
      <c r="W240" s="3">
        <f>M232</f>
        <v>0</v>
      </c>
      <c r="X240" s="3">
        <f>M233</f>
        <v>0</v>
      </c>
      <c r="Y240" s="3">
        <f>M234</f>
        <v>0</v>
      </c>
      <c r="Z240" s="3">
        <f>M235</f>
        <v>0</v>
      </c>
      <c r="AA240" s="7"/>
      <c r="AB240" s="1">
        <v>16</v>
      </c>
      <c r="AC240" s="3">
        <f t="shared" ref="AC240" si="1329">PRODUCT(U240*100*1/U244)</f>
        <v>0</v>
      </c>
      <c r="AD240" s="32">
        <f t="shared" ref="AD240" si="1330">PRODUCT(V240*100*1/V244)</f>
        <v>0</v>
      </c>
      <c r="AE240" s="33">
        <f t="shared" ref="AE240" si="1331">PRODUCT(W240*100*1/W244)</f>
        <v>0</v>
      </c>
      <c r="AF240" s="33">
        <f t="shared" ref="AF240" si="1332">PRODUCT(X240*100*1/X244)</f>
        <v>0</v>
      </c>
      <c r="AG240" s="33">
        <f t="shared" ref="AG240" si="1333">PRODUCT(Y240*100*1/Y244)</f>
        <v>0</v>
      </c>
      <c r="AH240" s="33">
        <f t="shared" ref="AH240" si="1334">PRODUCT(Z240*100*1/Z244)</f>
        <v>0</v>
      </c>
      <c r="AJ240" s="1">
        <v>16</v>
      </c>
      <c r="AK240" s="3">
        <f t="shared" ref="AK240" si="1335">AC230+AC231+AC232+AC233+AC234+AC235+AC236+AC237+AC238+AC239+AC240</f>
        <v>99.999999999999986</v>
      </c>
      <c r="AL240" s="32">
        <f t="shared" ref="AL240" si="1336">AD230+AD231+AD232+AD233+AD234+AD235+AD236+AD237+AD238+AD239+AD240</f>
        <v>100</v>
      </c>
      <c r="AM240" s="33">
        <f t="shared" ref="AM240" si="1337">AE230+AE231+AE232+AE233+AE234+AE235+AE236+AE237+AE238+AE239+AE240</f>
        <v>100</v>
      </c>
      <c r="AN240" s="33">
        <f t="shared" ref="AN240" si="1338">AF230+AF231+AF232+AF233+AF234+AF235+AF236+AF237+AF238+AF239+AF240</f>
        <v>100</v>
      </c>
      <c r="AO240" s="33">
        <f t="shared" ref="AO240" si="1339">AG230+AG231+AG232+AG233+AG234+AG235+AG236+AG237+AG238+AG239+AG240</f>
        <v>13.043478260869565</v>
      </c>
      <c r="AP240" s="33">
        <f t="shared" ref="AP240" si="1340">AH230+AH231+AH232+AH233+AH234+AH235+AH236+AH237+AH238+AH239+AH240</f>
        <v>92.307692307692292</v>
      </c>
      <c r="AR240" s="10"/>
      <c r="AS240" s="10"/>
      <c r="AT240" s="10"/>
      <c r="AU240" s="10"/>
      <c r="AV240" s="10"/>
      <c r="AW240" s="10"/>
      <c r="AX240" s="10"/>
      <c r="AY240" s="10"/>
      <c r="AZ240" s="10"/>
      <c r="BA240" s="10"/>
      <c r="BB240" s="10"/>
      <c r="BC240" s="10"/>
      <c r="BD240" s="10"/>
      <c r="BE240" s="10"/>
      <c r="BF240" s="10"/>
      <c r="BG240" s="10"/>
      <c r="BH240" s="10"/>
      <c r="BI240" s="10"/>
      <c r="BJ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row>
    <row r="241" spans="20:194" s="1" customFormat="1" x14ac:dyDescent="0.25">
      <c r="T241" s="1">
        <v>32</v>
      </c>
      <c r="U241" s="3">
        <f>N230</f>
        <v>0</v>
      </c>
      <c r="V241" s="3">
        <f>N231</f>
        <v>0</v>
      </c>
      <c r="W241" s="3">
        <f>N232</f>
        <v>0</v>
      </c>
      <c r="X241" s="3">
        <f>N233</f>
        <v>0</v>
      </c>
      <c r="Y241" s="3">
        <f>N234</f>
        <v>0</v>
      </c>
      <c r="Z241" s="3">
        <f>N235</f>
        <v>0</v>
      </c>
      <c r="AA241" s="7"/>
      <c r="AB241" s="1">
        <v>32</v>
      </c>
      <c r="AC241" s="3">
        <f t="shared" ref="AC241" si="1341">PRODUCT(U241*100*1/U244)</f>
        <v>0</v>
      </c>
      <c r="AD241" s="33">
        <f t="shared" ref="AD241" si="1342">PRODUCT(V241*100*1/V244)</f>
        <v>0</v>
      </c>
      <c r="AE241" s="33">
        <f t="shared" ref="AE241" si="1343">PRODUCT(W241*100*1/W244)</f>
        <v>0</v>
      </c>
      <c r="AF241" s="33">
        <f t="shared" ref="AF241" si="1344">PRODUCT(X241*100*1/X244)</f>
        <v>0</v>
      </c>
      <c r="AG241" s="33">
        <f t="shared" ref="AG241" si="1345">PRODUCT(Y241*100*1/Y244)</f>
        <v>0</v>
      </c>
      <c r="AH241" s="33">
        <f t="shared" ref="AH241" si="1346">PRODUCT(Z241*100*1/Z244)</f>
        <v>0</v>
      </c>
      <c r="AJ241" s="1">
        <v>32</v>
      </c>
      <c r="AK241" s="3">
        <f t="shared" ref="AK241" si="1347">AC230+AC231+AC232+AC233+AC234+AC235+AC236+AC237+AC238+AC239+AC240+AC241</f>
        <v>99.999999999999986</v>
      </c>
      <c r="AL241" s="33">
        <f t="shared" ref="AL241" si="1348">AD230+AD231+AD232+AD233+AD234+AD235+AD236+AD237+AD238+AD239+AD240+AD241</f>
        <v>100</v>
      </c>
      <c r="AM241" s="33">
        <f t="shared" ref="AM241" si="1349">AE230+AE231+AE232+AE233+AE234+AE235+AE236+AE237+AE238+AE239+AE240+AE241</f>
        <v>100</v>
      </c>
      <c r="AN241" s="33">
        <f t="shared" ref="AN241" si="1350">AF230+AF231+AF232+AF233+AF234+AF235+AF236+AF237+AF238+AF239+AF240+AF241</f>
        <v>100</v>
      </c>
      <c r="AO241" s="33">
        <f t="shared" ref="AO241" si="1351">AG230+AG231+AG232+AG233+AG234+AG235+AG236+AG237+AG238+AG239+AG240+AG241</f>
        <v>13.043478260869565</v>
      </c>
      <c r="AP241" s="33">
        <f t="shared" ref="AP241" si="1352">AH230+AH231+AH232+AH233+AH234+AH235+AH236+AH237+AH238+AH239+AH240+AH241</f>
        <v>92.307692307692292</v>
      </c>
      <c r="AR241" s="10"/>
      <c r="AS241" s="10"/>
      <c r="AT241" s="10"/>
      <c r="AV241" s="10"/>
      <c r="AW241" s="10"/>
      <c r="AX241" s="10"/>
      <c r="AY241" s="10"/>
      <c r="AZ241" s="10"/>
      <c r="BA241" s="10"/>
      <c r="BB241" s="10"/>
      <c r="BC241" s="10"/>
      <c r="BD241" s="10"/>
      <c r="BE241" s="10"/>
      <c r="BF241" s="10"/>
      <c r="BG241" s="10"/>
      <c r="BH241" s="10"/>
      <c r="BI241" s="10"/>
      <c r="BJ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row>
    <row r="242" spans="20:194" s="1" customFormat="1" x14ac:dyDescent="0.25">
      <c r="T242" s="1">
        <v>64</v>
      </c>
      <c r="U242" s="3">
        <f>O230</f>
        <v>0</v>
      </c>
      <c r="V242" s="3">
        <f>O231</f>
        <v>0</v>
      </c>
      <c r="W242" s="3">
        <f>O232</f>
        <v>0</v>
      </c>
      <c r="X242" s="3">
        <f>O233</f>
        <v>0</v>
      </c>
      <c r="Y242" s="3">
        <f>O234</f>
        <v>0</v>
      </c>
      <c r="Z242" s="3">
        <f>O235</f>
        <v>1</v>
      </c>
      <c r="AA242" s="7"/>
      <c r="AB242" s="1">
        <v>64</v>
      </c>
      <c r="AC242" s="3">
        <f t="shared" ref="AC242" si="1353">PRODUCT(U242*100*1/U244)</f>
        <v>0</v>
      </c>
      <c r="AD242" s="33">
        <f t="shared" ref="AD242" si="1354">PRODUCT(V242*100*1/V244)</f>
        <v>0</v>
      </c>
      <c r="AE242" s="33">
        <f t="shared" ref="AE242" si="1355">PRODUCT(W242*100*1/W244)</f>
        <v>0</v>
      </c>
      <c r="AF242" s="33">
        <f t="shared" ref="AF242" si="1356">PRODUCT(X242*100*1/X244)</f>
        <v>0</v>
      </c>
      <c r="AG242" s="33">
        <f t="shared" ref="AG242" si="1357">PRODUCT(Y242*100*1/Y244)</f>
        <v>0</v>
      </c>
      <c r="AH242" s="33">
        <f t="shared" ref="AH242" si="1358">PRODUCT(Z242*100*1/Z244)</f>
        <v>3.8461538461538463</v>
      </c>
      <c r="AJ242" s="1">
        <v>64</v>
      </c>
      <c r="AK242" s="3">
        <f t="shared" ref="AK242" si="1359">AC230+AC231+AC232+AC233+AC234+AC235+AC236+AC237+AC238+AC239+AC240+AC241+AC242</f>
        <v>99.999999999999986</v>
      </c>
      <c r="AL242" s="33">
        <f t="shared" ref="AL242" si="1360">AD230+AD231+AD232+AD233+AD234+AD235+AD236+AD237+AD238+AD239+AD240+AD241+AD242</f>
        <v>100</v>
      </c>
      <c r="AM242" s="33">
        <f t="shared" ref="AM242" si="1361">AE230+AE231+AE232+AE233+AE234+AE235+AE236+AE237+AE238+AE239+AE240+AE241+AE242</f>
        <v>100</v>
      </c>
      <c r="AN242" s="33">
        <f t="shared" ref="AN242" si="1362">AF230+AF231+AF232+AF233+AF234+AF235+AF236+AF237+AF238+AF239+AF240+AF241+AF242</f>
        <v>100</v>
      </c>
      <c r="AO242" s="33">
        <f t="shared" ref="AO242" si="1363">AG230+AG231+AG232+AG233+AG234+AG235+AG236+AG237+AG238+AG239+AG240+AG241+AG242</f>
        <v>13.043478260869565</v>
      </c>
      <c r="AP242" s="33">
        <f t="shared" ref="AP242" si="1364">AH230+AH231+AH232+AH233+AH234+AH235+AH236+AH237+AH238+AH239+AH240+AH241+AH242</f>
        <v>96.153846153846132</v>
      </c>
      <c r="AR242" s="10"/>
      <c r="AS242" s="10"/>
      <c r="AT242" s="10"/>
      <c r="AV242" s="10"/>
      <c r="AW242" s="10"/>
      <c r="AX242" s="10"/>
      <c r="AY242" s="10"/>
      <c r="AZ242" s="10"/>
      <c r="BA242" s="10"/>
      <c r="BB242" s="10"/>
      <c r="BC242" s="10"/>
      <c r="BD242" s="10"/>
      <c r="BE242" s="10"/>
      <c r="BF242" s="10"/>
      <c r="BG242" s="10"/>
      <c r="BH242" s="10"/>
      <c r="BI242" s="10"/>
      <c r="BJ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row>
    <row r="243" spans="20:194" s="1" customFormat="1" x14ac:dyDescent="0.25">
      <c r="T243" s="1">
        <v>128</v>
      </c>
      <c r="U243" s="3">
        <f>P230</f>
        <v>0</v>
      </c>
      <c r="V243" s="3">
        <f>P231</f>
        <v>0</v>
      </c>
      <c r="W243" s="3">
        <f>P232</f>
        <v>0</v>
      </c>
      <c r="X243" s="3">
        <f>P233</f>
        <v>0</v>
      </c>
      <c r="Y243" s="3">
        <f>P234</f>
        <v>20</v>
      </c>
      <c r="Z243" s="3">
        <f>P235</f>
        <v>1</v>
      </c>
      <c r="AA243" s="7"/>
      <c r="AB243" s="1">
        <v>128</v>
      </c>
      <c r="AC243" s="3">
        <f t="shared" ref="AC243" si="1365">PRODUCT(U243*100*1/U244)</f>
        <v>0</v>
      </c>
      <c r="AD243" s="33">
        <f t="shared" ref="AD243" si="1366">PRODUCT(V243*100*1/V244)</f>
        <v>0</v>
      </c>
      <c r="AE243" s="33">
        <f t="shared" ref="AE243" si="1367">PRODUCT(W243*100*1/W244)</f>
        <v>0</v>
      </c>
      <c r="AF243" s="33">
        <f t="shared" ref="AF243" si="1368">PRODUCT(X243*100*1/X244)</f>
        <v>0</v>
      </c>
      <c r="AG243" s="33">
        <f t="shared" ref="AG243" si="1369">PRODUCT(Y243*100*1/Y244)</f>
        <v>86.956521739130437</v>
      </c>
      <c r="AH243" s="33">
        <f t="shared" ref="AH243" si="1370">PRODUCT(Z243*100*1/Z244)</f>
        <v>3.8461538461538463</v>
      </c>
      <c r="AJ243" s="1">
        <v>128</v>
      </c>
      <c r="AK243" s="3">
        <f t="shared" ref="AK243" si="1371">AC230+AC231+AC232+AC233+AC234+AC235+AC236+AC237+AC238+AC239+AC240+AC241+AC242+AC243</f>
        <v>99.999999999999986</v>
      </c>
      <c r="AL243" s="33">
        <f t="shared" ref="AL243" si="1372">AD230+AD231+AD232+AD233+AD234+AD235+AD236+AD237+AD238+AD239+AD240+AD241+AD242+AD243</f>
        <v>100</v>
      </c>
      <c r="AM243" s="33">
        <f t="shared" ref="AM243" si="1373">AE230+AE231+AE232+AE233+AE234+AE235+AE236+AE237+AE238+AE239+AE240+AE241+AE242+AE243</f>
        <v>100</v>
      </c>
      <c r="AN243" s="33">
        <f t="shared" ref="AN243" si="1374">AF230+AF231+AF232+AF233+AF234+AF235+AF236+AF237+AF238+AF239+AF240+AF241+AF242+AF243</f>
        <v>100</v>
      </c>
      <c r="AO243" s="33">
        <f t="shared" ref="AO243" si="1375">AG230+AG231+AG232+AG233+AG234+AG235+AG236+AG237+AG238+AG239+AG240+AG241+AG242+AG243</f>
        <v>100</v>
      </c>
      <c r="AP243" s="33">
        <f t="shared" ref="AP243" si="1376">AH230+AH231+AH232+AH233+AH234+AH235+AH236+AH237+AH238+AH239+AH240+AH241+AH242+AH243</f>
        <v>99.999999999999972</v>
      </c>
      <c r="AR243" s="10"/>
      <c r="AS243" s="10"/>
      <c r="AT243" s="10"/>
      <c r="AV243" s="10"/>
      <c r="AW243" s="10"/>
      <c r="AX243" s="10"/>
      <c r="AY243" s="10"/>
      <c r="AZ243" s="10"/>
      <c r="BA243" s="10"/>
      <c r="BB243" s="10"/>
      <c r="BC243" s="10"/>
      <c r="BD243" s="10"/>
      <c r="BE243" s="10"/>
      <c r="BF243" s="10"/>
      <c r="BG243" s="10"/>
      <c r="BH243" s="10"/>
      <c r="BI243" s="10"/>
      <c r="BJ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row>
    <row r="244" spans="20:194" s="1" customFormat="1" x14ac:dyDescent="0.25">
      <c r="T244" s="1" t="s">
        <v>1</v>
      </c>
      <c r="U244" s="1">
        <f>Q230</f>
        <v>26</v>
      </c>
      <c r="V244" s="1">
        <f>Q231</f>
        <v>25</v>
      </c>
      <c r="W244" s="1">
        <f>Q232</f>
        <v>25</v>
      </c>
      <c r="X244" s="1">
        <f>Q233</f>
        <v>30</v>
      </c>
      <c r="Y244" s="1">
        <f>Q234</f>
        <v>23</v>
      </c>
      <c r="Z244" s="1">
        <f>Q235</f>
        <v>26</v>
      </c>
      <c r="AA244" s="7"/>
      <c r="AB244" s="1" t="s">
        <v>1</v>
      </c>
      <c r="AC244" s="1">
        <f t="shared" ref="AC244:AH244" si="1377">SUM(AC230:AC243)</f>
        <v>99.999999999999986</v>
      </c>
      <c r="AD244" s="1">
        <f t="shared" si="1377"/>
        <v>100</v>
      </c>
      <c r="AE244" s="1">
        <f t="shared" si="1377"/>
        <v>100</v>
      </c>
      <c r="AF244" s="1">
        <f t="shared" si="1377"/>
        <v>100</v>
      </c>
      <c r="AG244" s="1">
        <f t="shared" si="1377"/>
        <v>100</v>
      </c>
      <c r="AH244" s="1">
        <f t="shared" si="1377"/>
        <v>99.999999999999972</v>
      </c>
      <c r="AK244" s="10"/>
      <c r="AL244" s="10"/>
      <c r="AM244" s="10"/>
      <c r="AO244" s="10"/>
      <c r="AP244" s="10"/>
      <c r="AQ244" s="10"/>
      <c r="AR244" s="10"/>
      <c r="AS244" s="10"/>
      <c r="AT244" s="10"/>
      <c r="AU244" s="10"/>
      <c r="AV244" s="10"/>
      <c r="AW244" s="10"/>
      <c r="AX244" s="10"/>
      <c r="AY244" s="10"/>
      <c r="AZ244" s="10"/>
      <c r="BA244" s="10"/>
      <c r="BB244" s="10"/>
      <c r="BC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row>
    <row r="245" spans="20:194" s="1" customFormat="1" x14ac:dyDescent="0.25">
      <c r="AA245" s="7"/>
      <c r="AK245" s="10"/>
      <c r="AL245" s="10"/>
      <c r="AM245" s="10"/>
      <c r="AO245" s="10"/>
      <c r="AP245" s="10"/>
      <c r="AQ245" s="10"/>
      <c r="AR245" s="10"/>
      <c r="AS245" s="10"/>
      <c r="AT245" s="10"/>
      <c r="AU245" s="10"/>
      <c r="AV245" s="10"/>
      <c r="AW245" s="10"/>
      <c r="AX245" s="10"/>
      <c r="AY245" s="10"/>
      <c r="AZ245" s="10"/>
      <c r="BA245" s="10"/>
      <c r="BB245" s="10"/>
      <c r="BC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row>
    <row r="246" spans="20:194" s="1" customFormat="1" x14ac:dyDescent="0.25">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row>
    <row r="247" spans="20:194" s="1" customFormat="1" x14ac:dyDescent="0.25">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row>
    <row r="248" spans="20:194" s="1" customFormat="1" x14ac:dyDescent="0.25">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row>
    <row r="249" spans="20:194" s="1" customFormat="1" x14ac:dyDescent="0.25">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row>
    <row r="250" spans="20:194" s="1" customFormat="1" x14ac:dyDescent="0.25">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row>
    <row r="251" spans="20:194" s="1" customFormat="1" x14ac:dyDescent="0.25">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row>
    <row r="252" spans="20:194" s="1" customFormat="1" x14ac:dyDescent="0.25">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row>
    <row r="253" spans="20:194" s="1" customFormat="1" x14ac:dyDescent="0.25">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row>
    <row r="254" spans="20:194" s="1" customFormat="1" x14ac:dyDescent="0.25">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row>
    <row r="255" spans="20:194" s="1" customFormat="1" x14ac:dyDescent="0.25">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row>
    <row r="256" spans="20:194" s="1" customFormat="1" x14ac:dyDescent="0.25">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row>
    <row r="257" spans="169:194" s="1" customFormat="1" x14ac:dyDescent="0.25">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row>
    <row r="258" spans="169:194" s="1" customFormat="1" x14ac:dyDescent="0.25">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row>
    <row r="259" spans="169:194" s="1" customFormat="1" x14ac:dyDescent="0.25">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164"/>
  <sheetViews>
    <sheetView topLeftCell="A112" zoomScale="75" zoomScaleNormal="75" workbookViewId="0">
      <selection activeCell="S133" sqref="S133"/>
    </sheetView>
  </sheetViews>
  <sheetFormatPr baseColWidth="10" defaultRowHeight="15" x14ac:dyDescent="0.25"/>
  <cols>
    <col min="1" max="1" width="27.7109375" customWidth="1"/>
    <col min="2" max="2" width="23" bestFit="1" customWidth="1"/>
    <col min="3" max="3" width="9" bestFit="1" customWidth="1"/>
    <col min="4" max="4" width="8" bestFit="1" customWidth="1"/>
    <col min="5" max="5" width="7" bestFit="1" customWidth="1"/>
    <col min="6" max="6" width="6" bestFit="1" customWidth="1"/>
    <col min="7" max="7" width="5" bestFit="1" customWidth="1"/>
    <col min="8" max="8" width="4" bestFit="1" customWidth="1"/>
    <col min="9" max="9" width="3.5703125" customWidth="1"/>
    <col min="10" max="10" width="4" customWidth="1"/>
    <col min="11" max="11" width="4.140625" customWidth="1"/>
    <col min="12" max="12" width="6.28515625" customWidth="1"/>
    <col min="13" max="13" width="4.28515625" customWidth="1"/>
    <col min="14" max="14" width="4.5703125" customWidth="1"/>
    <col min="15" max="15" width="4.7109375" customWidth="1"/>
    <col min="16" max="16" width="5.7109375" customWidth="1"/>
    <col min="17" max="17" width="10.28515625" bestFit="1" customWidth="1"/>
    <col min="20" max="20" width="19.42578125" bestFit="1" customWidth="1"/>
    <col min="21" max="21" width="10" bestFit="1" customWidth="1"/>
    <col min="22" max="22" width="15.28515625" customWidth="1"/>
    <col min="23" max="23" width="10.140625" bestFit="1" customWidth="1"/>
    <col min="24" max="24" width="11.85546875" bestFit="1" customWidth="1"/>
    <col min="25" max="25" width="12.85546875" bestFit="1" customWidth="1"/>
    <col min="26" max="26" width="15.140625" bestFit="1" customWidth="1"/>
    <col min="28" max="28" width="10.28515625" bestFit="1" customWidth="1"/>
    <col min="29" max="29" width="19.85546875" customWidth="1"/>
    <col min="30" max="30" width="12.42578125" customWidth="1"/>
    <col min="31" max="31" width="10.140625" bestFit="1" customWidth="1"/>
    <col min="32" max="32" width="11.85546875" bestFit="1" customWidth="1"/>
    <col min="33" max="33" width="12.85546875" bestFit="1" customWidth="1"/>
    <col min="34" max="34" width="15.140625" bestFit="1" customWidth="1"/>
    <col min="36" max="36" width="9" bestFit="1" customWidth="1"/>
    <col min="37" max="37" width="10" bestFit="1" customWidth="1"/>
    <col min="38" max="38" width="12" customWidth="1"/>
    <col min="39" max="39" width="10.140625" bestFit="1" customWidth="1"/>
    <col min="40" max="40" width="11.85546875" bestFit="1" customWidth="1"/>
    <col min="41" max="41" width="12.85546875" bestFit="1" customWidth="1"/>
    <col min="42" max="42" width="15.140625" bestFit="1" customWidth="1"/>
    <col min="44" max="44" width="2.85546875" bestFit="1" customWidth="1"/>
    <col min="45" max="45" width="7.5703125" customWidth="1"/>
    <col min="46" max="46" width="6.85546875" bestFit="1" customWidth="1"/>
    <col min="47" max="47" width="6.7109375" customWidth="1"/>
    <col min="48" max="48" width="5.85546875" bestFit="1" customWidth="1"/>
    <col min="49" max="49" width="6" customWidth="1"/>
    <col min="50" max="50" width="6.5703125" bestFit="1" customWidth="1"/>
  </cols>
  <sheetData>
    <row r="1" spans="1:124" s="1" customFormat="1" x14ac:dyDescent="0.25"/>
    <row r="2" spans="1:124" s="1" customFormat="1" x14ac:dyDescent="0.25"/>
    <row r="3" spans="1:124" s="1" customFormat="1" x14ac:dyDescent="0.25">
      <c r="A3" s="1" t="s">
        <v>97</v>
      </c>
      <c r="U3" s="1" t="str">
        <f>A3</f>
        <v xml:space="preserve">Bacteroides fragilis  </v>
      </c>
      <c r="AC3" s="1" t="str">
        <f>A3</f>
        <v xml:space="preserve">Bacteroides fragilis  </v>
      </c>
      <c r="AK3" s="1" t="str">
        <f>A3</f>
        <v xml:space="preserve">Bacteroides fragilis  </v>
      </c>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3">
      <c r="B4" s="1" t="s">
        <v>0</v>
      </c>
      <c r="C4" s="1">
        <v>1.5625E-2</v>
      </c>
      <c r="D4" s="1">
        <v>3.125E-2</v>
      </c>
      <c r="E4" s="1">
        <v>6.25E-2</v>
      </c>
      <c r="F4" s="1">
        <v>0.125</v>
      </c>
      <c r="G4" s="1">
        <v>0.25</v>
      </c>
      <c r="H4" s="1">
        <v>0.5</v>
      </c>
      <c r="I4" s="1">
        <v>1</v>
      </c>
      <c r="J4" s="1">
        <v>2</v>
      </c>
      <c r="K4" s="1">
        <v>4</v>
      </c>
      <c r="L4" s="1">
        <v>8</v>
      </c>
      <c r="M4" s="1">
        <v>16</v>
      </c>
      <c r="N4" s="1">
        <v>32</v>
      </c>
      <c r="O4" s="1">
        <v>64</v>
      </c>
      <c r="P4" s="1">
        <v>128</v>
      </c>
      <c r="Q4" s="1" t="s">
        <v>1</v>
      </c>
      <c r="T4" s="1" t="s">
        <v>0</v>
      </c>
      <c r="U4" s="1" t="str">
        <f>B5</f>
        <v>Ampicillin/ Sulbactam</v>
      </c>
      <c r="V4" s="1" t="str">
        <f>B6</f>
        <v>Piperacillin/ Tazobactam</v>
      </c>
      <c r="W4" s="1" t="str">
        <f>B7</f>
        <v>Imipenem</v>
      </c>
      <c r="X4" s="1" t="str">
        <f>B8</f>
        <v>Clindamycin</v>
      </c>
      <c r="Y4" s="1" t="str">
        <f>B9</f>
        <v>Metronidazol</v>
      </c>
      <c r="Z4" s="1" t="str">
        <f>B10</f>
        <v>Benzylpenicillin</v>
      </c>
      <c r="AC4" s="1" t="str">
        <f t="shared" ref="AC4:AH4" si="0">U4</f>
        <v>Ampicillin/ Sulbactam</v>
      </c>
      <c r="AD4" s="1" t="str">
        <f t="shared" si="0"/>
        <v>Piperacillin/ Tazobactam</v>
      </c>
      <c r="AE4" s="1" t="str">
        <f t="shared" si="0"/>
        <v>Imipenem</v>
      </c>
      <c r="AF4" s="1" t="str">
        <f t="shared" si="0"/>
        <v>Clindamycin</v>
      </c>
      <c r="AG4" s="1" t="str">
        <f t="shared" si="0"/>
        <v>Metronidazol</v>
      </c>
      <c r="AH4" s="1" t="str">
        <f t="shared" si="0"/>
        <v>Benzylpenicillin</v>
      </c>
      <c r="AK4" s="1" t="str">
        <f t="shared" ref="AK4:AP4" si="1">U4</f>
        <v>Ampicillin/ Sulbactam</v>
      </c>
      <c r="AL4" s="1" t="str">
        <f t="shared" si="1"/>
        <v>Piperacillin/ Tazobactam</v>
      </c>
      <c r="AM4" s="1" t="str">
        <f t="shared" si="1"/>
        <v>Imipenem</v>
      </c>
      <c r="AN4" s="1" t="str">
        <f t="shared" si="1"/>
        <v>Clindamycin</v>
      </c>
      <c r="AO4" s="1" t="str">
        <f t="shared" si="1"/>
        <v>Metronidazol</v>
      </c>
      <c r="AP4" s="1" t="str">
        <f t="shared" si="1"/>
        <v>Benzylpenicillin</v>
      </c>
      <c r="AR4" s="23"/>
      <c r="AS4" s="9" t="s">
        <v>73</v>
      </c>
      <c r="AT4" s="24" t="s">
        <v>53</v>
      </c>
      <c r="AU4" s="24" t="s">
        <v>55</v>
      </c>
      <c r="AV4" s="24" t="s">
        <v>59</v>
      </c>
      <c r="AW4" s="24" t="s">
        <v>79</v>
      </c>
      <c r="AX4" s="24" t="s">
        <v>83</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3</v>
      </c>
      <c r="C5" s="2">
        <v>0</v>
      </c>
      <c r="D5" s="2">
        <v>2</v>
      </c>
      <c r="E5" s="2">
        <v>8</v>
      </c>
      <c r="F5" s="2">
        <v>15</v>
      </c>
      <c r="G5" s="2">
        <v>24</v>
      </c>
      <c r="H5" s="2">
        <v>12</v>
      </c>
      <c r="I5" s="2">
        <v>8</v>
      </c>
      <c r="J5" s="2">
        <v>7</v>
      </c>
      <c r="K5" s="2">
        <v>5</v>
      </c>
      <c r="L5" s="4">
        <v>2</v>
      </c>
      <c r="M5" s="3">
        <v>2</v>
      </c>
      <c r="N5" s="3">
        <v>1</v>
      </c>
      <c r="O5" s="3">
        <v>0</v>
      </c>
      <c r="P5" s="3">
        <v>0</v>
      </c>
      <c r="Q5" s="54">
        <v>86</v>
      </c>
      <c r="T5" s="1">
        <v>1.5625E-2</v>
      </c>
      <c r="U5" s="2">
        <f>C5</f>
        <v>0</v>
      </c>
      <c r="V5" s="2">
        <f>C6</f>
        <v>0</v>
      </c>
      <c r="W5" s="2">
        <f>C7</f>
        <v>0</v>
      </c>
      <c r="X5" s="2">
        <f>C8</f>
        <v>0</v>
      </c>
      <c r="Y5" s="2">
        <f>C9</f>
        <v>0</v>
      </c>
      <c r="Z5" s="2">
        <f>C10</f>
        <v>0</v>
      </c>
      <c r="AA5" s="5"/>
      <c r="AB5" s="1">
        <v>1.5625E-2</v>
      </c>
      <c r="AC5" s="31">
        <f t="shared" ref="AC5:AH5" si="2">PRODUCT(U5*100*1/U19)</f>
        <v>0</v>
      </c>
      <c r="AD5" s="31">
        <f t="shared" si="2"/>
        <v>0</v>
      </c>
      <c r="AE5" s="31">
        <f t="shared" si="2"/>
        <v>0</v>
      </c>
      <c r="AF5" s="31">
        <f t="shared" si="2"/>
        <v>0</v>
      </c>
      <c r="AG5" s="31">
        <f t="shared" si="2"/>
        <v>0</v>
      </c>
      <c r="AH5" s="31">
        <f t="shared" si="2"/>
        <v>0</v>
      </c>
      <c r="AJ5" s="1">
        <v>1.5625E-2</v>
      </c>
      <c r="AK5" s="31">
        <f t="shared" ref="AK5:AP5" si="3">AC5</f>
        <v>0</v>
      </c>
      <c r="AL5" s="31">
        <f t="shared" si="3"/>
        <v>0</v>
      </c>
      <c r="AM5" s="31">
        <f t="shared" si="3"/>
        <v>0</v>
      </c>
      <c r="AN5" s="31">
        <f t="shared" si="3"/>
        <v>0</v>
      </c>
      <c r="AO5" s="31">
        <f t="shared" si="3"/>
        <v>0</v>
      </c>
      <c r="AP5" s="31">
        <f t="shared" si="3"/>
        <v>0</v>
      </c>
      <c r="AR5" s="25" t="s">
        <v>49</v>
      </c>
      <c r="AS5" s="26">
        <f>Z19</f>
        <v>87</v>
      </c>
      <c r="AT5" s="26">
        <f>U19</f>
        <v>86</v>
      </c>
      <c r="AU5" s="26">
        <f>V19</f>
        <v>87</v>
      </c>
      <c r="AV5" s="26">
        <f>W19</f>
        <v>87</v>
      </c>
      <c r="AW5" s="26">
        <f>X19</f>
        <v>87</v>
      </c>
      <c r="AX5" s="26">
        <f>Y19</f>
        <v>86</v>
      </c>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5</v>
      </c>
      <c r="C6" s="2">
        <v>0</v>
      </c>
      <c r="D6" s="2">
        <v>1</v>
      </c>
      <c r="E6" s="2">
        <v>1</v>
      </c>
      <c r="F6" s="2">
        <v>5</v>
      </c>
      <c r="G6" s="2">
        <v>15</v>
      </c>
      <c r="H6" s="2">
        <v>22</v>
      </c>
      <c r="I6" s="2">
        <v>24</v>
      </c>
      <c r="J6" s="2">
        <v>7</v>
      </c>
      <c r="K6" s="2">
        <v>4</v>
      </c>
      <c r="L6" s="2">
        <v>7</v>
      </c>
      <c r="M6" s="4">
        <v>1</v>
      </c>
      <c r="N6" s="3">
        <v>0</v>
      </c>
      <c r="O6" s="3">
        <v>0</v>
      </c>
      <c r="P6" s="3">
        <v>0</v>
      </c>
      <c r="Q6" s="54">
        <v>87</v>
      </c>
      <c r="T6" s="1">
        <v>3.125E-2</v>
      </c>
      <c r="U6" s="2">
        <f>D5</f>
        <v>2</v>
      </c>
      <c r="V6" s="2">
        <f>D6</f>
        <v>1</v>
      </c>
      <c r="W6" s="2">
        <f>D7</f>
        <v>20</v>
      </c>
      <c r="X6" s="2">
        <f>D8</f>
        <v>2</v>
      </c>
      <c r="Y6" s="2">
        <f>D9</f>
        <v>2</v>
      </c>
      <c r="Z6" s="2">
        <f>D10</f>
        <v>1</v>
      </c>
      <c r="AA6" s="5"/>
      <c r="AB6" s="1">
        <v>3.125E-2</v>
      </c>
      <c r="AC6" s="31">
        <f t="shared" ref="AC6:AH6" si="4">PRODUCT(U6*100*1/U19)</f>
        <v>2.3255813953488373</v>
      </c>
      <c r="AD6" s="31">
        <f t="shared" si="4"/>
        <v>1.1494252873563218</v>
      </c>
      <c r="AE6" s="31">
        <f t="shared" si="4"/>
        <v>22.988505747126435</v>
      </c>
      <c r="AF6" s="31">
        <f t="shared" si="4"/>
        <v>2.2988505747126435</v>
      </c>
      <c r="AG6" s="31">
        <f t="shared" si="4"/>
        <v>2.3255813953488373</v>
      </c>
      <c r="AH6" s="31">
        <f t="shared" si="4"/>
        <v>1.1494252873563218</v>
      </c>
      <c r="AJ6" s="1">
        <v>3.125E-2</v>
      </c>
      <c r="AK6" s="31">
        <f t="shared" ref="AK6:AP6" si="5">AC5+AC6</f>
        <v>2.3255813953488373</v>
      </c>
      <c r="AL6" s="31">
        <f t="shared" si="5"/>
        <v>1.1494252873563218</v>
      </c>
      <c r="AM6" s="31">
        <f t="shared" si="5"/>
        <v>22.988505747126435</v>
      </c>
      <c r="AN6" s="31">
        <f t="shared" si="5"/>
        <v>2.2988505747126435</v>
      </c>
      <c r="AO6" s="31">
        <f t="shared" si="5"/>
        <v>2.3255813953488373</v>
      </c>
      <c r="AP6" s="31">
        <f t="shared" si="5"/>
        <v>1.1494252873563218</v>
      </c>
      <c r="AR6" s="25" t="s">
        <v>50</v>
      </c>
      <c r="AS6" s="18">
        <f>AP9</f>
        <v>1.1494252873563218</v>
      </c>
      <c r="AT6" s="18">
        <f>AK13</f>
        <v>94.186046511627907</v>
      </c>
      <c r="AU6" s="18">
        <f>AL14</f>
        <v>98.850574712643692</v>
      </c>
      <c r="AV6" s="18">
        <f>AM12</f>
        <v>100</v>
      </c>
      <c r="AW6" s="18">
        <f>AN13</f>
        <v>83.908045977011497</v>
      </c>
      <c r="AX6" s="18">
        <f>AO13</f>
        <v>100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ht="18.75" x14ac:dyDescent="0.25">
      <c r="B7" s="1" t="s">
        <v>10</v>
      </c>
      <c r="C7" s="2">
        <v>0</v>
      </c>
      <c r="D7" s="2">
        <v>20</v>
      </c>
      <c r="E7" s="2">
        <v>25</v>
      </c>
      <c r="F7" s="2">
        <v>16</v>
      </c>
      <c r="G7" s="2">
        <v>17</v>
      </c>
      <c r="H7" s="2">
        <v>5</v>
      </c>
      <c r="I7" s="2">
        <v>3</v>
      </c>
      <c r="J7" s="2">
        <v>1</v>
      </c>
      <c r="K7" s="4">
        <v>0</v>
      </c>
      <c r="L7" s="3">
        <v>0</v>
      </c>
      <c r="M7" s="3">
        <v>0</v>
      </c>
      <c r="N7" s="3">
        <v>0</v>
      </c>
      <c r="O7" s="3">
        <v>0</v>
      </c>
      <c r="P7" s="3">
        <v>0</v>
      </c>
      <c r="Q7" s="54">
        <v>87</v>
      </c>
      <c r="T7" s="1">
        <v>6.25E-2</v>
      </c>
      <c r="U7" s="2">
        <f>E5</f>
        <v>8</v>
      </c>
      <c r="V7" s="2">
        <f>E6</f>
        <v>1</v>
      </c>
      <c r="W7" s="2">
        <f>E7</f>
        <v>25</v>
      </c>
      <c r="X7" s="2">
        <f>E8</f>
        <v>4</v>
      </c>
      <c r="Y7" s="2">
        <f>E9</f>
        <v>1</v>
      </c>
      <c r="Z7" s="2">
        <f>E10</f>
        <v>0</v>
      </c>
      <c r="AA7" s="5"/>
      <c r="AB7" s="1">
        <v>6.25E-2</v>
      </c>
      <c r="AC7" s="31">
        <f t="shared" ref="AC7:AH7" si="6">PRODUCT(U7*100*1/U19)</f>
        <v>9.3023255813953494</v>
      </c>
      <c r="AD7" s="31">
        <f t="shared" si="6"/>
        <v>1.1494252873563218</v>
      </c>
      <c r="AE7" s="31">
        <f t="shared" si="6"/>
        <v>28.735632183908045</v>
      </c>
      <c r="AF7" s="31">
        <f t="shared" si="6"/>
        <v>4.5977011494252871</v>
      </c>
      <c r="AG7" s="31">
        <f t="shared" si="6"/>
        <v>1.1627906976744187</v>
      </c>
      <c r="AH7" s="31">
        <f t="shared" si="6"/>
        <v>0</v>
      </c>
      <c r="AJ7" s="1">
        <v>6.25E-2</v>
      </c>
      <c r="AK7" s="31">
        <f t="shared" ref="AK7:AP7" si="7">AC5+AC6+AC7</f>
        <v>11.627906976744187</v>
      </c>
      <c r="AL7" s="31">
        <f t="shared" si="7"/>
        <v>2.2988505747126435</v>
      </c>
      <c r="AM7" s="31">
        <f t="shared" si="7"/>
        <v>51.724137931034477</v>
      </c>
      <c r="AN7" s="31">
        <f t="shared" si="7"/>
        <v>6.8965517241379306</v>
      </c>
      <c r="AO7" s="31">
        <f t="shared" si="7"/>
        <v>3.4883720930232558</v>
      </c>
      <c r="AP7" s="31">
        <f t="shared" si="7"/>
        <v>1.1494252873563218</v>
      </c>
      <c r="AR7" s="25" t="s">
        <v>51</v>
      </c>
      <c r="AS7" s="18">
        <f>AP10-AP9</f>
        <v>0</v>
      </c>
      <c r="AT7" s="18">
        <f>AK14-AK13</f>
        <v>2.3255813953488342</v>
      </c>
      <c r="AU7" s="18">
        <f>AL15-AL14</f>
        <v>1.1494252873563227</v>
      </c>
      <c r="AV7" s="18">
        <f>AM13-AM12</f>
        <v>0</v>
      </c>
      <c r="AW7" s="18"/>
      <c r="AX7" s="18"/>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ht="18.75" x14ac:dyDescent="0.25">
      <c r="B8" s="1" t="s">
        <v>24</v>
      </c>
      <c r="C8" s="2">
        <v>0</v>
      </c>
      <c r="D8" s="2">
        <v>2</v>
      </c>
      <c r="E8" s="2">
        <v>4</v>
      </c>
      <c r="F8" s="2">
        <v>9</v>
      </c>
      <c r="G8" s="2">
        <v>17</v>
      </c>
      <c r="H8" s="2">
        <v>11</v>
      </c>
      <c r="I8" s="2">
        <v>16</v>
      </c>
      <c r="J8" s="2">
        <v>11</v>
      </c>
      <c r="K8" s="2">
        <v>3</v>
      </c>
      <c r="L8" s="3">
        <v>0</v>
      </c>
      <c r="M8" s="3">
        <v>2</v>
      </c>
      <c r="N8" s="3">
        <v>2</v>
      </c>
      <c r="O8" s="3">
        <v>0</v>
      </c>
      <c r="P8" s="3">
        <v>10</v>
      </c>
      <c r="Q8" s="54">
        <v>87</v>
      </c>
      <c r="T8" s="1">
        <v>0.125</v>
      </c>
      <c r="U8" s="2">
        <f>F5</f>
        <v>15</v>
      </c>
      <c r="V8" s="2">
        <f>F6</f>
        <v>5</v>
      </c>
      <c r="W8" s="2">
        <f>F7</f>
        <v>16</v>
      </c>
      <c r="X8" s="2">
        <f>F8</f>
        <v>9</v>
      </c>
      <c r="Y8" s="2">
        <f>F9</f>
        <v>13</v>
      </c>
      <c r="Z8" s="2">
        <f>F10</f>
        <v>0</v>
      </c>
      <c r="AA8" s="5"/>
      <c r="AB8" s="1">
        <v>0.125</v>
      </c>
      <c r="AC8" s="31">
        <f t="shared" ref="AC8:AH8" si="8">PRODUCT(U8*100*1/U19)</f>
        <v>17.441860465116278</v>
      </c>
      <c r="AD8" s="31">
        <f t="shared" si="8"/>
        <v>5.7471264367816088</v>
      </c>
      <c r="AE8" s="31">
        <f t="shared" si="8"/>
        <v>18.390804597701148</v>
      </c>
      <c r="AF8" s="31">
        <f t="shared" si="8"/>
        <v>10.344827586206897</v>
      </c>
      <c r="AG8" s="31">
        <f t="shared" si="8"/>
        <v>15.116279069767442</v>
      </c>
      <c r="AH8" s="31">
        <f t="shared" si="8"/>
        <v>0</v>
      </c>
      <c r="AJ8" s="1">
        <v>0.125</v>
      </c>
      <c r="AK8" s="31">
        <f t="shared" ref="AK8:AP8" si="9">AC5+AC6+AC7+AC8</f>
        <v>29.069767441860463</v>
      </c>
      <c r="AL8" s="31">
        <f t="shared" si="9"/>
        <v>8.0459770114942515</v>
      </c>
      <c r="AM8" s="31">
        <f t="shared" si="9"/>
        <v>70.114942528735625</v>
      </c>
      <c r="AN8" s="31">
        <f t="shared" si="9"/>
        <v>17.241379310344826</v>
      </c>
      <c r="AO8" s="31">
        <f t="shared" si="9"/>
        <v>18.604651162790699</v>
      </c>
      <c r="AP8" s="31">
        <f t="shared" si="9"/>
        <v>1.1494252873563218</v>
      </c>
      <c r="AR8" s="25" t="s">
        <v>52</v>
      </c>
      <c r="AS8" s="18">
        <f>AP18-AP10</f>
        <v>98.850574712643677</v>
      </c>
      <c r="AT8" s="18">
        <f>AK18-AK14</f>
        <v>3.4883720930232585</v>
      </c>
      <c r="AU8" s="18">
        <f>AL18-AL15</f>
        <v>0</v>
      </c>
      <c r="AV8" s="18">
        <f>AM18-AM13</f>
        <v>0</v>
      </c>
      <c r="AW8" s="18">
        <f>AN18-AN13</f>
        <v>16.091954022988503</v>
      </c>
      <c r="AX8" s="18">
        <f>AO18-AO13</f>
        <v>0</v>
      </c>
      <c r="AY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B9" s="1" t="s">
        <v>25</v>
      </c>
      <c r="C9" s="2">
        <v>0</v>
      </c>
      <c r="D9" s="2">
        <v>2</v>
      </c>
      <c r="E9" s="2">
        <v>1</v>
      </c>
      <c r="F9" s="2">
        <v>13</v>
      </c>
      <c r="G9" s="2">
        <v>24</v>
      </c>
      <c r="H9" s="2">
        <v>28</v>
      </c>
      <c r="I9" s="2">
        <v>18</v>
      </c>
      <c r="J9" s="2">
        <v>0</v>
      </c>
      <c r="K9" s="2">
        <v>0</v>
      </c>
      <c r="L9" s="3">
        <v>0</v>
      </c>
      <c r="M9" s="3">
        <v>0</v>
      </c>
      <c r="N9" s="3">
        <v>0</v>
      </c>
      <c r="O9" s="3">
        <v>0</v>
      </c>
      <c r="P9" s="3">
        <v>0</v>
      </c>
      <c r="Q9" s="54">
        <v>86</v>
      </c>
      <c r="T9" s="1">
        <v>0.25</v>
      </c>
      <c r="U9" s="2">
        <f>G5</f>
        <v>24</v>
      </c>
      <c r="V9" s="2">
        <f>G6</f>
        <v>15</v>
      </c>
      <c r="W9" s="2">
        <f>G7</f>
        <v>17</v>
      </c>
      <c r="X9" s="2">
        <f>G8</f>
        <v>17</v>
      </c>
      <c r="Y9" s="2">
        <f>G9</f>
        <v>24</v>
      </c>
      <c r="Z9" s="2">
        <f>G10</f>
        <v>0</v>
      </c>
      <c r="AA9" s="5"/>
      <c r="AB9" s="1">
        <v>0.25</v>
      </c>
      <c r="AC9" s="31">
        <f t="shared" ref="AC9:AH9" si="10">PRODUCT(U9*100*1/U19)</f>
        <v>27.906976744186046</v>
      </c>
      <c r="AD9" s="31">
        <f t="shared" si="10"/>
        <v>17.241379310344829</v>
      </c>
      <c r="AE9" s="31">
        <f t="shared" si="10"/>
        <v>19.540229885057471</v>
      </c>
      <c r="AF9" s="31">
        <f t="shared" si="10"/>
        <v>19.540229885057471</v>
      </c>
      <c r="AG9" s="31">
        <f t="shared" si="10"/>
        <v>27.906976744186046</v>
      </c>
      <c r="AH9" s="31">
        <f t="shared" si="10"/>
        <v>0</v>
      </c>
      <c r="AJ9" s="1">
        <v>0.25</v>
      </c>
      <c r="AK9" s="31">
        <f t="shared" ref="AK9:AP9" si="11">AC5+AC6+AC7+AC8+AC9</f>
        <v>56.97674418604651</v>
      </c>
      <c r="AL9" s="31">
        <f t="shared" si="11"/>
        <v>25.287356321839081</v>
      </c>
      <c r="AM9" s="31">
        <f t="shared" si="11"/>
        <v>89.655172413793096</v>
      </c>
      <c r="AN9" s="31">
        <f t="shared" si="11"/>
        <v>36.781609195402297</v>
      </c>
      <c r="AO9" s="31">
        <f t="shared" si="11"/>
        <v>46.511627906976742</v>
      </c>
      <c r="AP9" s="31">
        <f t="shared" si="11"/>
        <v>1.1494252873563218</v>
      </c>
      <c r="AR9" s="29"/>
      <c r="AS9" s="29"/>
      <c r="AT9" s="29"/>
      <c r="AU9" s="10"/>
      <c r="AV9" s="29"/>
      <c r="AW9" s="29"/>
      <c r="AX9" s="29"/>
      <c r="AY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B10" s="1" t="s">
        <v>26</v>
      </c>
      <c r="C10" s="2">
        <v>0</v>
      </c>
      <c r="D10" s="2">
        <v>1</v>
      </c>
      <c r="E10" s="2">
        <v>0</v>
      </c>
      <c r="F10" s="2">
        <v>0</v>
      </c>
      <c r="G10" s="2">
        <v>0</v>
      </c>
      <c r="H10" s="4">
        <v>0</v>
      </c>
      <c r="I10" s="3">
        <v>1</v>
      </c>
      <c r="J10" s="3">
        <v>2</v>
      </c>
      <c r="K10" s="3">
        <v>8</v>
      </c>
      <c r="L10" s="3">
        <v>16</v>
      </c>
      <c r="M10" s="3">
        <v>24</v>
      </c>
      <c r="N10" s="3">
        <v>12</v>
      </c>
      <c r="O10" s="3">
        <v>3</v>
      </c>
      <c r="P10" s="3">
        <v>20</v>
      </c>
      <c r="Q10" s="54">
        <v>87</v>
      </c>
      <c r="T10" s="1">
        <v>0.5</v>
      </c>
      <c r="U10" s="2">
        <f>H5</f>
        <v>12</v>
      </c>
      <c r="V10" s="2">
        <f>H6</f>
        <v>22</v>
      </c>
      <c r="W10" s="2">
        <f>H7</f>
        <v>5</v>
      </c>
      <c r="X10" s="2">
        <f>H8</f>
        <v>11</v>
      </c>
      <c r="Y10" s="2">
        <f>H9</f>
        <v>28</v>
      </c>
      <c r="Z10" s="4">
        <f>H10</f>
        <v>0</v>
      </c>
      <c r="AA10" s="5"/>
      <c r="AB10" s="1">
        <v>0.5</v>
      </c>
      <c r="AC10" s="31">
        <f t="shared" ref="AC10:AH10" si="12">PRODUCT(U10*100*1/U19)</f>
        <v>13.953488372093023</v>
      </c>
      <c r="AD10" s="31">
        <f t="shared" si="12"/>
        <v>25.287356321839081</v>
      </c>
      <c r="AE10" s="31">
        <f t="shared" si="12"/>
        <v>5.7471264367816088</v>
      </c>
      <c r="AF10" s="31">
        <f t="shared" si="12"/>
        <v>12.64367816091954</v>
      </c>
      <c r="AG10" s="31">
        <f t="shared" si="12"/>
        <v>32.558139534883722</v>
      </c>
      <c r="AH10" s="32">
        <f t="shared" si="12"/>
        <v>0</v>
      </c>
      <c r="AJ10" s="1">
        <v>0.5</v>
      </c>
      <c r="AK10" s="31">
        <f t="shared" ref="AK10:AP10" si="13">AC5+AC6+AC7+AC8+AC9+AC10</f>
        <v>70.930232558139537</v>
      </c>
      <c r="AL10" s="31">
        <f t="shared" si="13"/>
        <v>50.574712643678161</v>
      </c>
      <c r="AM10" s="31">
        <f t="shared" si="13"/>
        <v>95.402298850574709</v>
      </c>
      <c r="AN10" s="31">
        <f t="shared" si="13"/>
        <v>49.425287356321839</v>
      </c>
      <c r="AO10" s="31">
        <f t="shared" si="13"/>
        <v>79.069767441860463</v>
      </c>
      <c r="AP10" s="32">
        <f t="shared" si="13"/>
        <v>1.1494252873563218</v>
      </c>
      <c r="AR10" s="10"/>
      <c r="AS10" s="10" t="str">
        <f>A3</f>
        <v xml:space="preserve">Bacteroides fragilis  </v>
      </c>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1</v>
      </c>
      <c r="U11" s="2">
        <f>I5</f>
        <v>8</v>
      </c>
      <c r="V11" s="2">
        <f>I6</f>
        <v>24</v>
      </c>
      <c r="W11" s="2">
        <f>I7</f>
        <v>3</v>
      </c>
      <c r="X11" s="2">
        <f>I8</f>
        <v>16</v>
      </c>
      <c r="Y11" s="2">
        <f>I9</f>
        <v>18</v>
      </c>
      <c r="Z11" s="3">
        <f>I10</f>
        <v>1</v>
      </c>
      <c r="AA11" s="5"/>
      <c r="AB11" s="1">
        <v>1</v>
      </c>
      <c r="AC11" s="31">
        <f t="shared" ref="AC11:AH11" si="14">PRODUCT(U11*100*1/U19)</f>
        <v>9.3023255813953494</v>
      </c>
      <c r="AD11" s="31">
        <f t="shared" si="14"/>
        <v>27.586206896551722</v>
      </c>
      <c r="AE11" s="31">
        <f t="shared" si="14"/>
        <v>3.4482758620689653</v>
      </c>
      <c r="AF11" s="31">
        <f t="shared" si="14"/>
        <v>18.390804597701148</v>
      </c>
      <c r="AG11" s="31">
        <f t="shared" si="14"/>
        <v>20.930232558139537</v>
      </c>
      <c r="AH11" s="33">
        <f t="shared" si="14"/>
        <v>1.1494252873563218</v>
      </c>
      <c r="AJ11" s="1">
        <v>1</v>
      </c>
      <c r="AK11" s="31">
        <f t="shared" ref="AK11:AP11" si="15">AC5+AC6+AC7+AC8+AC9+AC10+AC11</f>
        <v>80.232558139534888</v>
      </c>
      <c r="AL11" s="31">
        <f t="shared" si="15"/>
        <v>78.160919540229884</v>
      </c>
      <c r="AM11" s="31">
        <f t="shared" si="15"/>
        <v>98.850574712643677</v>
      </c>
      <c r="AN11" s="31">
        <f t="shared" si="15"/>
        <v>67.816091954022994</v>
      </c>
      <c r="AO11" s="31">
        <f t="shared" si="15"/>
        <v>100</v>
      </c>
      <c r="AP11" s="33">
        <f t="shared" si="15"/>
        <v>2.2988505747126435</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2</v>
      </c>
      <c r="U12" s="2">
        <f>J5</f>
        <v>7</v>
      </c>
      <c r="V12" s="2">
        <f>J6</f>
        <v>7</v>
      </c>
      <c r="W12" s="2">
        <f>J7</f>
        <v>1</v>
      </c>
      <c r="X12" s="2">
        <f>J8</f>
        <v>11</v>
      </c>
      <c r="Y12" s="2">
        <f>J9</f>
        <v>0</v>
      </c>
      <c r="Z12" s="3">
        <f>J10</f>
        <v>2</v>
      </c>
      <c r="AA12" s="5"/>
      <c r="AB12" s="1">
        <v>2</v>
      </c>
      <c r="AC12" s="31">
        <f t="shared" ref="AC12:AH12" si="16">PRODUCT(U12*100*1/U19)</f>
        <v>8.1395348837209305</v>
      </c>
      <c r="AD12" s="31">
        <f t="shared" si="16"/>
        <v>8.0459770114942533</v>
      </c>
      <c r="AE12" s="31">
        <f t="shared" si="16"/>
        <v>1.1494252873563218</v>
      </c>
      <c r="AF12" s="31">
        <f t="shared" si="16"/>
        <v>12.64367816091954</v>
      </c>
      <c r="AG12" s="31">
        <f t="shared" si="16"/>
        <v>0</v>
      </c>
      <c r="AH12" s="33">
        <f t="shared" si="16"/>
        <v>2.2988505747126435</v>
      </c>
      <c r="AJ12" s="1">
        <v>2</v>
      </c>
      <c r="AK12" s="31">
        <f t="shared" ref="AK12:AP12" si="17">AC5+AC6+AC7+AC8+AC9+AC10+AC11+AC12</f>
        <v>88.372093023255815</v>
      </c>
      <c r="AL12" s="31">
        <f t="shared" si="17"/>
        <v>86.206896551724142</v>
      </c>
      <c r="AM12" s="31">
        <f t="shared" si="17"/>
        <v>100</v>
      </c>
      <c r="AN12" s="31">
        <f t="shared" si="17"/>
        <v>80.459770114942529</v>
      </c>
      <c r="AO12" s="31">
        <f t="shared" si="17"/>
        <v>100</v>
      </c>
      <c r="AP12" s="33">
        <f t="shared" si="17"/>
        <v>4.5977011494252871</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4</v>
      </c>
      <c r="U13" s="2">
        <f>K5</f>
        <v>5</v>
      </c>
      <c r="V13" s="2">
        <f>K6</f>
        <v>4</v>
      </c>
      <c r="W13" s="4">
        <f>K7</f>
        <v>0</v>
      </c>
      <c r="X13" s="2">
        <f>K8</f>
        <v>3</v>
      </c>
      <c r="Y13" s="2">
        <f>K9</f>
        <v>0</v>
      </c>
      <c r="Z13" s="3">
        <f>K10</f>
        <v>8</v>
      </c>
      <c r="AA13" s="5"/>
      <c r="AB13" s="1">
        <v>4</v>
      </c>
      <c r="AC13" s="31">
        <f t="shared" ref="AC13:AH13" si="18">PRODUCT(U13*100*1/U19)</f>
        <v>5.8139534883720927</v>
      </c>
      <c r="AD13" s="31">
        <f t="shared" si="18"/>
        <v>4.5977011494252871</v>
      </c>
      <c r="AE13" s="32">
        <f t="shared" si="18"/>
        <v>0</v>
      </c>
      <c r="AF13" s="31">
        <f t="shared" si="18"/>
        <v>3.4482758620689653</v>
      </c>
      <c r="AG13" s="31">
        <f t="shared" si="18"/>
        <v>0</v>
      </c>
      <c r="AH13" s="33">
        <f t="shared" si="18"/>
        <v>9.1954022988505741</v>
      </c>
      <c r="AJ13" s="1">
        <v>4</v>
      </c>
      <c r="AK13" s="31">
        <f t="shared" ref="AK13:AP13" si="19">AC5+AC6+AC7+AC8+AC9+AC10+AC11+AC12+AC13</f>
        <v>94.186046511627907</v>
      </c>
      <c r="AL13" s="31">
        <f t="shared" si="19"/>
        <v>90.804597701149433</v>
      </c>
      <c r="AM13" s="32">
        <f t="shared" si="19"/>
        <v>100</v>
      </c>
      <c r="AN13" s="31">
        <f t="shared" si="19"/>
        <v>83.908045977011497</v>
      </c>
      <c r="AO13" s="31">
        <f t="shared" si="19"/>
        <v>100</v>
      </c>
      <c r="AP13" s="33">
        <f t="shared" si="19"/>
        <v>13.793103448275861</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8</v>
      </c>
      <c r="U14" s="4">
        <f>L5</f>
        <v>2</v>
      </c>
      <c r="V14" s="2">
        <f>L6</f>
        <v>7</v>
      </c>
      <c r="W14" s="3">
        <f>L7</f>
        <v>0</v>
      </c>
      <c r="X14" s="3">
        <f>L8</f>
        <v>0</v>
      </c>
      <c r="Y14" s="3">
        <f>L9</f>
        <v>0</v>
      </c>
      <c r="Z14" s="3">
        <f>L10</f>
        <v>16</v>
      </c>
      <c r="AA14" s="7"/>
      <c r="AB14" s="1">
        <v>8</v>
      </c>
      <c r="AC14" s="32">
        <f t="shared" ref="AC14:AH14" si="20">PRODUCT(U14*100*1/U19)</f>
        <v>2.3255813953488373</v>
      </c>
      <c r="AD14" s="31">
        <f t="shared" si="20"/>
        <v>8.0459770114942533</v>
      </c>
      <c r="AE14" s="33">
        <f t="shared" si="20"/>
        <v>0</v>
      </c>
      <c r="AF14" s="33">
        <f t="shared" si="20"/>
        <v>0</v>
      </c>
      <c r="AG14" s="33">
        <f t="shared" si="20"/>
        <v>0</v>
      </c>
      <c r="AH14" s="33">
        <f t="shared" si="20"/>
        <v>18.390804597701148</v>
      </c>
      <c r="AJ14" s="1">
        <v>8</v>
      </c>
      <c r="AK14" s="32">
        <f t="shared" ref="AK14:AP14" si="21">AC5+AC6+AC7+AC8+AC9+AC10+AC11+AC12+AC13+AC14</f>
        <v>96.511627906976742</v>
      </c>
      <c r="AL14" s="31">
        <f t="shared" si="21"/>
        <v>98.850574712643692</v>
      </c>
      <c r="AM14" s="33">
        <f t="shared" si="21"/>
        <v>100</v>
      </c>
      <c r="AN14" s="33">
        <f t="shared" si="21"/>
        <v>83.908045977011497</v>
      </c>
      <c r="AO14" s="33">
        <f t="shared" si="21"/>
        <v>100</v>
      </c>
      <c r="AP14" s="33">
        <f t="shared" si="21"/>
        <v>32.183908045977006</v>
      </c>
      <c r="AR14" s="10"/>
      <c r="AS14" s="10"/>
      <c r="AT14" s="10"/>
      <c r="AU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16</v>
      </c>
      <c r="U15" s="3">
        <f>M5</f>
        <v>2</v>
      </c>
      <c r="V15" s="4">
        <f>M6</f>
        <v>1</v>
      </c>
      <c r="W15" s="3">
        <f>M7</f>
        <v>0</v>
      </c>
      <c r="X15" s="3">
        <f>M8</f>
        <v>2</v>
      </c>
      <c r="Y15" s="3">
        <f>M9</f>
        <v>0</v>
      </c>
      <c r="Z15" s="3">
        <f>M10</f>
        <v>24</v>
      </c>
      <c r="AA15" s="7"/>
      <c r="AB15" s="1">
        <v>16</v>
      </c>
      <c r="AC15" s="33">
        <f t="shared" ref="AC15:AH15" si="22">PRODUCT(U15*100*1/U19)</f>
        <v>2.3255813953488373</v>
      </c>
      <c r="AD15" s="32">
        <f t="shared" si="22"/>
        <v>1.1494252873563218</v>
      </c>
      <c r="AE15" s="33">
        <f t="shared" si="22"/>
        <v>0</v>
      </c>
      <c r="AF15" s="33">
        <f t="shared" si="22"/>
        <v>2.2988505747126435</v>
      </c>
      <c r="AG15" s="33">
        <f t="shared" si="22"/>
        <v>0</v>
      </c>
      <c r="AH15" s="33">
        <f t="shared" si="22"/>
        <v>27.586206896551722</v>
      </c>
      <c r="AJ15" s="1">
        <v>16</v>
      </c>
      <c r="AK15" s="33">
        <f t="shared" ref="AK15:AP15" si="23">AC5+AC6+AC7+AC8+AC9+AC10+AC11+AC12+AC13+AC14+AC15</f>
        <v>98.837209302325576</v>
      </c>
      <c r="AL15" s="32">
        <f t="shared" si="23"/>
        <v>100.00000000000001</v>
      </c>
      <c r="AM15" s="33">
        <f t="shared" si="23"/>
        <v>100</v>
      </c>
      <c r="AN15" s="33">
        <f t="shared" si="23"/>
        <v>86.206896551724142</v>
      </c>
      <c r="AO15" s="33">
        <f t="shared" si="23"/>
        <v>100</v>
      </c>
      <c r="AP15" s="33">
        <f t="shared" si="23"/>
        <v>59.770114942528728</v>
      </c>
      <c r="AR15" s="10"/>
      <c r="AS15" s="10"/>
      <c r="AT15" s="10"/>
      <c r="AU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32</v>
      </c>
      <c r="U16" s="3">
        <f>N5</f>
        <v>1</v>
      </c>
      <c r="V16" s="3">
        <f>N6</f>
        <v>0</v>
      </c>
      <c r="W16" s="3">
        <f>N7</f>
        <v>0</v>
      </c>
      <c r="X16" s="3">
        <f>N8</f>
        <v>2</v>
      </c>
      <c r="Y16" s="3">
        <f>N9</f>
        <v>0</v>
      </c>
      <c r="Z16" s="3">
        <f>N10</f>
        <v>12</v>
      </c>
      <c r="AA16" s="7"/>
      <c r="AB16" s="1">
        <v>32</v>
      </c>
      <c r="AC16" s="33">
        <f t="shared" ref="AC16:AH16" si="24">PRODUCT(U16*100*1/U19)</f>
        <v>1.1627906976744187</v>
      </c>
      <c r="AD16" s="33">
        <f t="shared" si="24"/>
        <v>0</v>
      </c>
      <c r="AE16" s="33">
        <f t="shared" si="24"/>
        <v>0</v>
      </c>
      <c r="AF16" s="33">
        <f t="shared" si="24"/>
        <v>2.2988505747126435</v>
      </c>
      <c r="AG16" s="33">
        <f t="shared" si="24"/>
        <v>0</v>
      </c>
      <c r="AH16" s="33">
        <f t="shared" si="24"/>
        <v>13.793103448275861</v>
      </c>
      <c r="AJ16" s="1">
        <v>32</v>
      </c>
      <c r="AK16" s="33">
        <f t="shared" ref="AK16:AP16" si="25">AC5+AC6+AC7+AC8+AC9+AC10+AC11+AC12+AC13+AC14+AC15+AC16</f>
        <v>100</v>
      </c>
      <c r="AL16" s="33">
        <f t="shared" si="25"/>
        <v>100.00000000000001</v>
      </c>
      <c r="AM16" s="33">
        <f t="shared" si="25"/>
        <v>100</v>
      </c>
      <c r="AN16" s="33">
        <f t="shared" si="25"/>
        <v>88.505747126436788</v>
      </c>
      <c r="AO16" s="33">
        <f t="shared" si="25"/>
        <v>100</v>
      </c>
      <c r="AP16" s="33">
        <f t="shared" si="25"/>
        <v>73.563218390804593</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v>64</v>
      </c>
      <c r="U17" s="3">
        <f>O5</f>
        <v>0</v>
      </c>
      <c r="V17" s="3">
        <f>O6</f>
        <v>0</v>
      </c>
      <c r="W17" s="3">
        <f>O7</f>
        <v>0</v>
      </c>
      <c r="X17" s="3">
        <f>O8</f>
        <v>0</v>
      </c>
      <c r="Y17" s="3">
        <f>O9</f>
        <v>0</v>
      </c>
      <c r="Z17" s="3">
        <f>O10</f>
        <v>3</v>
      </c>
      <c r="AA17" s="7"/>
      <c r="AB17" s="1">
        <v>64</v>
      </c>
      <c r="AC17" s="33">
        <f t="shared" ref="AC17:AH17" si="26">PRODUCT(U17*100*1/U19)</f>
        <v>0</v>
      </c>
      <c r="AD17" s="33">
        <f t="shared" si="26"/>
        <v>0</v>
      </c>
      <c r="AE17" s="33">
        <f t="shared" si="26"/>
        <v>0</v>
      </c>
      <c r="AF17" s="33">
        <f t="shared" si="26"/>
        <v>0</v>
      </c>
      <c r="AG17" s="33">
        <f t="shared" si="26"/>
        <v>0</v>
      </c>
      <c r="AH17" s="33">
        <f t="shared" si="26"/>
        <v>3.4482758620689653</v>
      </c>
      <c r="AJ17" s="1">
        <v>64</v>
      </c>
      <c r="AK17" s="33">
        <f t="shared" ref="AK17:AP17" si="27">AC5+AC6+AC7+AC8+AC9+AC10+AC11+AC12+AC13+AC14+AC15+AC16+AC17</f>
        <v>100</v>
      </c>
      <c r="AL17" s="33">
        <f t="shared" si="27"/>
        <v>100.00000000000001</v>
      </c>
      <c r="AM17" s="33">
        <f t="shared" si="27"/>
        <v>100</v>
      </c>
      <c r="AN17" s="33">
        <f t="shared" si="27"/>
        <v>88.505747126436788</v>
      </c>
      <c r="AO17" s="33">
        <f t="shared" si="27"/>
        <v>100</v>
      </c>
      <c r="AP17" s="33">
        <f t="shared" si="27"/>
        <v>77.011494252873561</v>
      </c>
      <c r="AR17" s="10"/>
      <c r="AS17" s="10"/>
      <c r="AT17" s="10"/>
      <c r="AV17" s="10"/>
      <c r="AW17" s="10"/>
      <c r="AX17" s="10"/>
      <c r="AY17" s="10"/>
      <c r="AZ17" s="10"/>
      <c r="BA17" s="10"/>
      <c r="BB17" s="10"/>
      <c r="BC17" s="10"/>
      <c r="BD17" s="10"/>
      <c r="BE17" s="10"/>
      <c r="BF17" s="10"/>
      <c r="BG17" s="10"/>
      <c r="BH17" s="10"/>
      <c r="BI17" s="10"/>
      <c r="BJ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row>
    <row r="18" spans="20:194" s="1" customFormat="1" x14ac:dyDescent="0.25">
      <c r="T18" s="1">
        <v>128</v>
      </c>
      <c r="U18" s="3">
        <f>P5</f>
        <v>0</v>
      </c>
      <c r="V18" s="3">
        <f>P6</f>
        <v>0</v>
      </c>
      <c r="W18" s="3">
        <f>P7</f>
        <v>0</v>
      </c>
      <c r="X18" s="3">
        <f>P8</f>
        <v>10</v>
      </c>
      <c r="Y18" s="3">
        <f>P9</f>
        <v>0</v>
      </c>
      <c r="Z18" s="3">
        <f>P10</f>
        <v>20</v>
      </c>
      <c r="AA18" s="7"/>
      <c r="AB18" s="1">
        <v>128</v>
      </c>
      <c r="AC18" s="33">
        <f t="shared" ref="AC18:AH18" si="28">PRODUCT(U18*100*1/U19)</f>
        <v>0</v>
      </c>
      <c r="AD18" s="33">
        <f t="shared" si="28"/>
        <v>0</v>
      </c>
      <c r="AE18" s="33">
        <f t="shared" si="28"/>
        <v>0</v>
      </c>
      <c r="AF18" s="33">
        <f t="shared" si="28"/>
        <v>11.494252873563218</v>
      </c>
      <c r="AG18" s="33">
        <f t="shared" si="28"/>
        <v>0</v>
      </c>
      <c r="AH18" s="33">
        <f t="shared" si="28"/>
        <v>22.988505747126435</v>
      </c>
      <c r="AJ18" s="1">
        <v>128</v>
      </c>
      <c r="AK18" s="33">
        <f t="shared" ref="AK18:AP18" si="29">AC5+AC6+AC7+AC8+AC9+AC10+AC11+AC12+AC13+AC14+AC15+AC16+AC17+AC18</f>
        <v>100</v>
      </c>
      <c r="AL18" s="33">
        <f t="shared" si="29"/>
        <v>100.00000000000001</v>
      </c>
      <c r="AM18" s="33">
        <f t="shared" si="29"/>
        <v>100</v>
      </c>
      <c r="AN18" s="33">
        <f t="shared" si="29"/>
        <v>100</v>
      </c>
      <c r="AO18" s="33">
        <f t="shared" si="29"/>
        <v>100</v>
      </c>
      <c r="AP18" s="33">
        <f t="shared" si="29"/>
        <v>100</v>
      </c>
      <c r="AR18" s="10"/>
      <c r="AS18" s="10"/>
      <c r="AT18" s="10"/>
      <c r="AV18" s="10"/>
      <c r="AW18" s="10"/>
      <c r="AX18" s="10"/>
      <c r="AY18" s="10"/>
      <c r="AZ18" s="10"/>
      <c r="BA18" s="10"/>
      <c r="BB18" s="10"/>
      <c r="BC18" s="10"/>
      <c r="BD18" s="10"/>
      <c r="BE18" s="10"/>
      <c r="BF18" s="10"/>
      <c r="BG18" s="10"/>
      <c r="BH18" s="10"/>
      <c r="BI18" s="10"/>
      <c r="BJ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row>
    <row r="19" spans="20:194" s="1" customFormat="1" x14ac:dyDescent="0.25">
      <c r="T19" s="1" t="s">
        <v>1</v>
      </c>
      <c r="U19" s="1">
        <f>Q5</f>
        <v>86</v>
      </c>
      <c r="V19" s="1">
        <f>Q6</f>
        <v>87</v>
      </c>
      <c r="W19" s="1">
        <f>Q7</f>
        <v>87</v>
      </c>
      <c r="X19" s="1">
        <f>Q8</f>
        <v>87</v>
      </c>
      <c r="Y19" s="1">
        <f>Q9</f>
        <v>86</v>
      </c>
      <c r="Z19" s="1">
        <f>Q10</f>
        <v>87</v>
      </c>
      <c r="AA19" s="7"/>
      <c r="AB19" s="1" t="s">
        <v>1</v>
      </c>
      <c r="AC19" s="1">
        <f t="shared" ref="AC19:AH19" si="30">SUM(AC5:AC18)</f>
        <v>100</v>
      </c>
      <c r="AD19" s="1">
        <f t="shared" si="30"/>
        <v>100.00000000000001</v>
      </c>
      <c r="AE19" s="1">
        <f t="shared" si="30"/>
        <v>100</v>
      </c>
      <c r="AF19" s="1">
        <f t="shared" si="30"/>
        <v>100</v>
      </c>
      <c r="AG19" s="1">
        <f t="shared" si="30"/>
        <v>100</v>
      </c>
      <c r="AH19" s="1">
        <f t="shared" si="30"/>
        <v>100</v>
      </c>
      <c r="AK19" s="10"/>
      <c r="AL19" s="10"/>
      <c r="AM19" s="10"/>
      <c r="AO19" s="10"/>
      <c r="AP19" s="10"/>
      <c r="AQ19" s="10"/>
      <c r="AR19" s="10"/>
      <c r="AS19" s="10"/>
      <c r="AT19" s="10"/>
      <c r="AU19" s="10"/>
      <c r="AV19" s="10"/>
      <c r="AW19" s="10"/>
      <c r="AX19" s="10"/>
      <c r="AY19" s="10"/>
      <c r="AZ19" s="10"/>
      <c r="BA19" s="10"/>
      <c r="BB19" s="10"/>
      <c r="BC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row>
    <row r="20" spans="20:194" s="1" customFormat="1" x14ac:dyDescent="0.25">
      <c r="AA20" s="7"/>
      <c r="AK20" s="10"/>
      <c r="AL20" s="10"/>
      <c r="AM20" s="10"/>
      <c r="AO20" s="10"/>
      <c r="AP20" s="10"/>
      <c r="AQ20" s="10"/>
      <c r="AR20" s="10"/>
      <c r="AS20" s="10"/>
      <c r="AT20" s="10"/>
      <c r="AU20" s="10"/>
      <c r="AV20" s="10"/>
      <c r="AW20" s="10"/>
      <c r="AX20" s="10"/>
      <c r="AY20" s="10"/>
      <c r="AZ20" s="10"/>
      <c r="BA20" s="10"/>
      <c r="BB20" s="10"/>
      <c r="BC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row>
    <row r="27" spans="20:194" s="1" customFormat="1" x14ac:dyDescent="0.25">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s="1" customFormat="1" x14ac:dyDescent="0.25">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row>
    <row r="35" spans="1:194" s="1" customFormat="1" x14ac:dyDescent="0.25">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row>
    <row r="36" spans="1:194" s="1" customFormat="1" x14ac:dyDescent="0.25"/>
    <row r="37" spans="1:194" s="1" customFormat="1" x14ac:dyDescent="0.25">
      <c r="A37" s="1" t="s">
        <v>104</v>
      </c>
      <c r="U37" s="1" t="str">
        <f>A37</f>
        <v>Bacteroides thetaiotaomicron</v>
      </c>
      <c r="AC37" s="1" t="str">
        <f>A37</f>
        <v>Bacteroides thetaiotaomicron</v>
      </c>
      <c r="AK37" s="1" t="str">
        <f>A37</f>
        <v>Bacteroides thetaiotaomicron</v>
      </c>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3">
      <c r="B38" s="1" t="s">
        <v>0</v>
      </c>
      <c r="C38" s="1">
        <v>1.5625E-2</v>
      </c>
      <c r="D38" s="1">
        <v>3.125E-2</v>
      </c>
      <c r="E38" s="1">
        <v>6.25E-2</v>
      </c>
      <c r="F38" s="1">
        <v>0.125</v>
      </c>
      <c r="G38" s="1">
        <v>0.25</v>
      </c>
      <c r="H38" s="1">
        <v>0.5</v>
      </c>
      <c r="I38" s="1">
        <v>1</v>
      </c>
      <c r="J38" s="1">
        <v>2</v>
      </c>
      <c r="K38" s="1">
        <v>4</v>
      </c>
      <c r="L38" s="1">
        <v>8</v>
      </c>
      <c r="M38" s="1">
        <v>16</v>
      </c>
      <c r="N38" s="1">
        <v>32</v>
      </c>
      <c r="O38" s="1">
        <v>64</v>
      </c>
      <c r="P38" s="1">
        <v>128</v>
      </c>
      <c r="Q38" s="1" t="s">
        <v>1</v>
      </c>
      <c r="T38" s="1" t="s">
        <v>0</v>
      </c>
      <c r="U38" s="1" t="str">
        <f>B39</f>
        <v>Ampicillin/ Sulbactam</v>
      </c>
      <c r="V38" s="1" t="str">
        <f>B40</f>
        <v>Piperacillin/ Tazobactam</v>
      </c>
      <c r="W38" s="1" t="str">
        <f>B41</f>
        <v>Imipenem</v>
      </c>
      <c r="X38" s="1" t="str">
        <f>B42</f>
        <v>Clindamycin</v>
      </c>
      <c r="Y38" s="1" t="str">
        <f>B43</f>
        <v>Metronidazol</v>
      </c>
      <c r="Z38" s="1" t="str">
        <f>B44</f>
        <v>Benzylpenicillin</v>
      </c>
      <c r="AC38" s="1" t="str">
        <f t="shared" ref="AC38:AH38" si="31">U38</f>
        <v>Ampicillin/ Sulbactam</v>
      </c>
      <c r="AD38" s="1" t="str">
        <f t="shared" si="31"/>
        <v>Piperacillin/ Tazobactam</v>
      </c>
      <c r="AE38" s="1" t="str">
        <f t="shared" si="31"/>
        <v>Imipenem</v>
      </c>
      <c r="AF38" s="1" t="str">
        <f t="shared" si="31"/>
        <v>Clindamycin</v>
      </c>
      <c r="AG38" s="1" t="str">
        <f t="shared" si="31"/>
        <v>Metronidazol</v>
      </c>
      <c r="AH38" s="1" t="str">
        <f t="shared" si="31"/>
        <v>Benzylpenicillin</v>
      </c>
      <c r="AK38" s="1" t="str">
        <f t="shared" ref="AK38:AP38" si="32">U38</f>
        <v>Ampicillin/ Sulbactam</v>
      </c>
      <c r="AL38" s="1" t="str">
        <f t="shared" si="32"/>
        <v>Piperacillin/ Tazobactam</v>
      </c>
      <c r="AM38" s="1" t="str">
        <f t="shared" si="32"/>
        <v>Imipenem</v>
      </c>
      <c r="AN38" s="1" t="str">
        <f t="shared" si="32"/>
        <v>Clindamycin</v>
      </c>
      <c r="AO38" s="1" t="str">
        <f t="shared" si="32"/>
        <v>Metronidazol</v>
      </c>
      <c r="AP38" s="1" t="str">
        <f t="shared" si="32"/>
        <v>Benzylpenicillin</v>
      </c>
      <c r="AR38" s="23"/>
      <c r="AS38" s="9" t="s">
        <v>73</v>
      </c>
      <c r="AT38" s="24" t="s">
        <v>53</v>
      </c>
      <c r="AU38" s="24" t="s">
        <v>55</v>
      </c>
      <c r="AV38" s="24" t="s">
        <v>59</v>
      </c>
      <c r="AW38" s="24" t="s">
        <v>79</v>
      </c>
      <c r="AX38" s="24" t="s">
        <v>83</v>
      </c>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3</v>
      </c>
      <c r="C39" s="2">
        <v>0</v>
      </c>
      <c r="D39" s="2">
        <v>0</v>
      </c>
      <c r="E39" s="2">
        <v>0</v>
      </c>
      <c r="F39" s="2">
        <v>3</v>
      </c>
      <c r="G39" s="2">
        <v>11</v>
      </c>
      <c r="H39" s="2">
        <v>8</v>
      </c>
      <c r="I39" s="2">
        <v>6</v>
      </c>
      <c r="J39" s="2">
        <v>0</v>
      </c>
      <c r="K39" s="2">
        <v>5</v>
      </c>
      <c r="L39" s="4">
        <v>1</v>
      </c>
      <c r="M39" s="3">
        <v>1</v>
      </c>
      <c r="N39" s="3">
        <v>3</v>
      </c>
      <c r="O39" s="3">
        <v>1</v>
      </c>
      <c r="P39" s="3">
        <v>1</v>
      </c>
      <c r="Q39" s="54">
        <v>40</v>
      </c>
      <c r="T39" s="1">
        <v>1.5625E-2</v>
      </c>
      <c r="U39" s="2">
        <f>C39</f>
        <v>0</v>
      </c>
      <c r="V39" s="2">
        <f>C40</f>
        <v>0</v>
      </c>
      <c r="W39" s="2">
        <f>C41</f>
        <v>0</v>
      </c>
      <c r="X39" s="2">
        <f>C42</f>
        <v>0</v>
      </c>
      <c r="Y39" s="2">
        <f>C43</f>
        <v>0</v>
      </c>
      <c r="Z39" s="2">
        <f>C44</f>
        <v>0</v>
      </c>
      <c r="AA39" s="5"/>
      <c r="AB39" s="1">
        <v>1.5625E-2</v>
      </c>
      <c r="AC39" s="31">
        <f t="shared" ref="AC39:AH39" si="33">PRODUCT(U39*100*1/U53)</f>
        <v>0</v>
      </c>
      <c r="AD39" s="31">
        <f t="shared" si="33"/>
        <v>0</v>
      </c>
      <c r="AE39" s="31">
        <f t="shared" si="33"/>
        <v>0</v>
      </c>
      <c r="AF39" s="31">
        <f t="shared" si="33"/>
        <v>0</v>
      </c>
      <c r="AG39" s="31">
        <f t="shared" si="33"/>
        <v>0</v>
      </c>
      <c r="AH39" s="31">
        <f t="shared" si="33"/>
        <v>0</v>
      </c>
      <c r="AJ39" s="1">
        <v>1.5625E-2</v>
      </c>
      <c r="AK39" s="31">
        <f t="shared" ref="AK39:AP39" si="34">AC39</f>
        <v>0</v>
      </c>
      <c r="AL39" s="31">
        <f t="shared" si="34"/>
        <v>0</v>
      </c>
      <c r="AM39" s="31">
        <f t="shared" si="34"/>
        <v>0</v>
      </c>
      <c r="AN39" s="31">
        <f t="shared" si="34"/>
        <v>0</v>
      </c>
      <c r="AO39" s="31">
        <f t="shared" si="34"/>
        <v>0</v>
      </c>
      <c r="AP39" s="31">
        <f t="shared" si="34"/>
        <v>0</v>
      </c>
      <c r="AR39" s="25" t="s">
        <v>49</v>
      </c>
      <c r="AS39" s="26">
        <f>Z53</f>
        <v>40</v>
      </c>
      <c r="AT39" s="26">
        <f>U53</f>
        <v>40</v>
      </c>
      <c r="AU39" s="26">
        <f>V53</f>
        <v>39</v>
      </c>
      <c r="AV39" s="26">
        <f>W53</f>
        <v>40</v>
      </c>
      <c r="AW39" s="26">
        <f>X53</f>
        <v>40</v>
      </c>
      <c r="AX39" s="26">
        <f>Y53</f>
        <v>40</v>
      </c>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ht="18.75" x14ac:dyDescent="0.25">
      <c r="B40" s="1" t="s">
        <v>5</v>
      </c>
      <c r="C40" s="2">
        <v>0</v>
      </c>
      <c r="D40" s="2">
        <v>0</v>
      </c>
      <c r="E40" s="2">
        <v>0</v>
      </c>
      <c r="F40" s="2">
        <v>0</v>
      </c>
      <c r="G40" s="2">
        <v>0</v>
      </c>
      <c r="H40" s="2">
        <v>1</v>
      </c>
      <c r="I40" s="2">
        <v>1</v>
      </c>
      <c r="J40" s="2">
        <v>7</v>
      </c>
      <c r="K40" s="2">
        <v>6</v>
      </c>
      <c r="L40" s="2">
        <v>17</v>
      </c>
      <c r="M40" s="4">
        <v>1</v>
      </c>
      <c r="N40" s="3">
        <v>3</v>
      </c>
      <c r="O40" s="3">
        <v>1</v>
      </c>
      <c r="P40" s="3">
        <v>2</v>
      </c>
      <c r="Q40" s="54">
        <v>39</v>
      </c>
      <c r="T40" s="1">
        <v>3.125E-2</v>
      </c>
      <c r="U40" s="2">
        <f>D39</f>
        <v>0</v>
      </c>
      <c r="V40" s="2">
        <f>D40</f>
        <v>0</v>
      </c>
      <c r="W40" s="2">
        <f>D41</f>
        <v>0</v>
      </c>
      <c r="X40" s="2">
        <f>D42</f>
        <v>0</v>
      </c>
      <c r="Y40" s="2">
        <f>D43</f>
        <v>3</v>
      </c>
      <c r="Z40" s="2">
        <f>D44</f>
        <v>0</v>
      </c>
      <c r="AA40" s="5"/>
      <c r="AB40" s="1">
        <v>3.125E-2</v>
      </c>
      <c r="AC40" s="31">
        <f t="shared" ref="AC40:AH40" si="35">PRODUCT(U40*100*1/U53)</f>
        <v>0</v>
      </c>
      <c r="AD40" s="31">
        <f t="shared" si="35"/>
        <v>0</v>
      </c>
      <c r="AE40" s="31">
        <f t="shared" si="35"/>
        <v>0</v>
      </c>
      <c r="AF40" s="31">
        <f t="shared" si="35"/>
        <v>0</v>
      </c>
      <c r="AG40" s="31">
        <f t="shared" si="35"/>
        <v>7.5</v>
      </c>
      <c r="AH40" s="31">
        <f t="shared" si="35"/>
        <v>0</v>
      </c>
      <c r="AJ40" s="1">
        <v>3.125E-2</v>
      </c>
      <c r="AK40" s="31">
        <f t="shared" ref="AK40:AP40" si="36">AC39+AC40</f>
        <v>0</v>
      </c>
      <c r="AL40" s="31">
        <f t="shared" si="36"/>
        <v>0</v>
      </c>
      <c r="AM40" s="31">
        <f t="shared" si="36"/>
        <v>0</v>
      </c>
      <c r="AN40" s="31">
        <f t="shared" si="36"/>
        <v>0</v>
      </c>
      <c r="AO40" s="31">
        <f t="shared" si="36"/>
        <v>7.5</v>
      </c>
      <c r="AP40" s="31">
        <f t="shared" si="36"/>
        <v>0</v>
      </c>
      <c r="AR40" s="25" t="s">
        <v>50</v>
      </c>
      <c r="AS40" s="18">
        <f>AP43</f>
        <v>2.5</v>
      </c>
      <c r="AT40" s="18">
        <f>AK47</f>
        <v>82.5</v>
      </c>
      <c r="AU40" s="18">
        <f>AL48</f>
        <v>82.051282051282044</v>
      </c>
      <c r="AV40" s="18">
        <f>AM46</f>
        <v>97.5</v>
      </c>
      <c r="AW40" s="18">
        <f>AN47</f>
        <v>75</v>
      </c>
      <c r="AX40" s="18">
        <f>AO47</f>
        <v>100</v>
      </c>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ht="18.75" x14ac:dyDescent="0.25">
      <c r="B41" s="1" t="s">
        <v>10</v>
      </c>
      <c r="C41" s="2">
        <v>0</v>
      </c>
      <c r="D41" s="2">
        <v>0</v>
      </c>
      <c r="E41" s="2">
        <v>2</v>
      </c>
      <c r="F41" s="2">
        <v>12</v>
      </c>
      <c r="G41" s="2">
        <v>12</v>
      </c>
      <c r="H41" s="2">
        <v>9</v>
      </c>
      <c r="I41" s="2">
        <v>4</v>
      </c>
      <c r="J41" s="2">
        <v>0</v>
      </c>
      <c r="K41" s="4">
        <v>0</v>
      </c>
      <c r="L41" s="3">
        <v>1</v>
      </c>
      <c r="M41" s="3">
        <v>0</v>
      </c>
      <c r="N41" s="3">
        <v>0</v>
      </c>
      <c r="O41" s="3">
        <v>0</v>
      </c>
      <c r="P41" s="3">
        <v>0</v>
      </c>
      <c r="Q41" s="54">
        <v>40</v>
      </c>
      <c r="T41" s="1">
        <v>6.25E-2</v>
      </c>
      <c r="U41" s="2">
        <f>E39</f>
        <v>0</v>
      </c>
      <c r="V41" s="2">
        <f>E40</f>
        <v>0</v>
      </c>
      <c r="W41" s="2">
        <f>E41</f>
        <v>2</v>
      </c>
      <c r="X41" s="2">
        <f>E42</f>
        <v>0</v>
      </c>
      <c r="Y41" s="2">
        <f>E43</f>
        <v>0</v>
      </c>
      <c r="Z41" s="2">
        <f>E44</f>
        <v>0</v>
      </c>
      <c r="AA41" s="5"/>
      <c r="AB41" s="1">
        <v>6.25E-2</v>
      </c>
      <c r="AC41" s="31">
        <f t="shared" ref="AC41:AH41" si="37">PRODUCT(U41*100*1/U53)</f>
        <v>0</v>
      </c>
      <c r="AD41" s="31">
        <f t="shared" si="37"/>
        <v>0</v>
      </c>
      <c r="AE41" s="31">
        <f t="shared" si="37"/>
        <v>5</v>
      </c>
      <c r="AF41" s="31">
        <f t="shared" si="37"/>
        <v>0</v>
      </c>
      <c r="AG41" s="31">
        <f t="shared" si="37"/>
        <v>0</v>
      </c>
      <c r="AH41" s="31">
        <f t="shared" si="37"/>
        <v>0</v>
      </c>
      <c r="AJ41" s="1">
        <v>6.25E-2</v>
      </c>
      <c r="AK41" s="31">
        <f t="shared" ref="AK41:AP41" si="38">AC39+AC40+AC41</f>
        <v>0</v>
      </c>
      <c r="AL41" s="31">
        <f t="shared" si="38"/>
        <v>0</v>
      </c>
      <c r="AM41" s="31">
        <f t="shared" si="38"/>
        <v>5</v>
      </c>
      <c r="AN41" s="31">
        <f t="shared" si="38"/>
        <v>0</v>
      </c>
      <c r="AO41" s="31">
        <f t="shared" si="38"/>
        <v>7.5</v>
      </c>
      <c r="AP41" s="31">
        <f t="shared" si="38"/>
        <v>0</v>
      </c>
      <c r="AR41" s="25" t="s">
        <v>51</v>
      </c>
      <c r="AS41" s="18">
        <f>AP44-AP43</f>
        <v>0</v>
      </c>
      <c r="AT41" s="18">
        <f>AK48-AK47</f>
        <v>2.5</v>
      </c>
      <c r="AU41" s="18">
        <f>AL49-AL48</f>
        <v>2.5641025641025692</v>
      </c>
      <c r="AV41" s="18">
        <f>AM47-AM46</f>
        <v>0</v>
      </c>
      <c r="AW41" s="18"/>
      <c r="AX41" s="18"/>
      <c r="AY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ht="18.75" x14ac:dyDescent="0.25">
      <c r="B42" s="1" t="s">
        <v>24</v>
      </c>
      <c r="C42" s="2">
        <v>0</v>
      </c>
      <c r="D42" s="2">
        <v>0</v>
      </c>
      <c r="E42" s="2">
        <v>0</v>
      </c>
      <c r="F42" s="2">
        <v>2</v>
      </c>
      <c r="G42" s="2">
        <v>2</v>
      </c>
      <c r="H42" s="2">
        <v>7</v>
      </c>
      <c r="I42" s="2">
        <v>8</v>
      </c>
      <c r="J42" s="2">
        <v>8</v>
      </c>
      <c r="K42" s="2">
        <v>3</v>
      </c>
      <c r="L42" s="3">
        <v>1</v>
      </c>
      <c r="M42" s="3">
        <v>0</v>
      </c>
      <c r="N42" s="3">
        <v>1</v>
      </c>
      <c r="O42" s="3">
        <v>1</v>
      </c>
      <c r="P42" s="3">
        <v>7</v>
      </c>
      <c r="Q42" s="54">
        <v>40</v>
      </c>
      <c r="T42" s="1">
        <v>0.125</v>
      </c>
      <c r="U42" s="2">
        <f>F39</f>
        <v>3</v>
      </c>
      <c r="V42" s="2">
        <f>F40</f>
        <v>0</v>
      </c>
      <c r="W42" s="2">
        <f>F41</f>
        <v>12</v>
      </c>
      <c r="X42" s="2">
        <f>F42</f>
        <v>2</v>
      </c>
      <c r="Y42" s="2">
        <f>F43</f>
        <v>5</v>
      </c>
      <c r="Z42" s="2">
        <f>F44</f>
        <v>0</v>
      </c>
      <c r="AA42" s="5"/>
      <c r="AB42" s="1">
        <v>0.125</v>
      </c>
      <c r="AC42" s="31">
        <f t="shared" ref="AC42:AH42" si="39">PRODUCT(U42*100*1/U53)</f>
        <v>7.5</v>
      </c>
      <c r="AD42" s="31">
        <f t="shared" si="39"/>
        <v>0</v>
      </c>
      <c r="AE42" s="31">
        <f t="shared" si="39"/>
        <v>30</v>
      </c>
      <c r="AF42" s="31">
        <f t="shared" si="39"/>
        <v>5</v>
      </c>
      <c r="AG42" s="31">
        <f t="shared" si="39"/>
        <v>12.5</v>
      </c>
      <c r="AH42" s="31">
        <f t="shared" si="39"/>
        <v>0</v>
      </c>
      <c r="AJ42" s="1">
        <v>0.125</v>
      </c>
      <c r="AK42" s="31">
        <f t="shared" ref="AK42:AP42" si="40">AC39+AC40+AC41+AC42</f>
        <v>7.5</v>
      </c>
      <c r="AL42" s="31">
        <f t="shared" si="40"/>
        <v>0</v>
      </c>
      <c r="AM42" s="31">
        <f t="shared" si="40"/>
        <v>35</v>
      </c>
      <c r="AN42" s="31">
        <f t="shared" si="40"/>
        <v>5</v>
      </c>
      <c r="AO42" s="31">
        <f t="shared" si="40"/>
        <v>20</v>
      </c>
      <c r="AP42" s="31">
        <f t="shared" si="40"/>
        <v>0</v>
      </c>
      <c r="AR42" s="25" t="s">
        <v>52</v>
      </c>
      <c r="AS42" s="18">
        <f>AP52-AP44</f>
        <v>97.5</v>
      </c>
      <c r="AT42" s="18">
        <f>AK52-AK48</f>
        <v>15</v>
      </c>
      <c r="AU42" s="18">
        <f>AL52-AL49</f>
        <v>15.384615384615387</v>
      </c>
      <c r="AV42" s="18">
        <f>AM52-AM47</f>
        <v>2.5</v>
      </c>
      <c r="AW42" s="18">
        <f>AN52-AN47</f>
        <v>25</v>
      </c>
      <c r="AX42" s="18">
        <f>AO52-AO47</f>
        <v>0</v>
      </c>
      <c r="AY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B43" s="1" t="s">
        <v>25</v>
      </c>
      <c r="C43" s="2">
        <v>0</v>
      </c>
      <c r="D43" s="2">
        <v>3</v>
      </c>
      <c r="E43" s="2">
        <v>0</v>
      </c>
      <c r="F43" s="2">
        <v>5</v>
      </c>
      <c r="G43" s="2">
        <v>3</v>
      </c>
      <c r="H43" s="2">
        <v>15</v>
      </c>
      <c r="I43" s="2">
        <v>12</v>
      </c>
      <c r="J43" s="2">
        <v>2</v>
      </c>
      <c r="K43" s="2">
        <v>0</v>
      </c>
      <c r="L43" s="3">
        <v>0</v>
      </c>
      <c r="M43" s="3">
        <v>0</v>
      </c>
      <c r="N43" s="3">
        <v>0</v>
      </c>
      <c r="O43" s="3">
        <v>0</v>
      </c>
      <c r="P43" s="3">
        <v>0</v>
      </c>
      <c r="Q43" s="54">
        <v>40</v>
      </c>
      <c r="T43" s="1">
        <v>0.25</v>
      </c>
      <c r="U43" s="2">
        <f>G39</f>
        <v>11</v>
      </c>
      <c r="V43" s="2">
        <f>G40</f>
        <v>0</v>
      </c>
      <c r="W43" s="2">
        <f>G41</f>
        <v>12</v>
      </c>
      <c r="X43" s="2">
        <f>G42</f>
        <v>2</v>
      </c>
      <c r="Y43" s="2">
        <f>G43</f>
        <v>3</v>
      </c>
      <c r="Z43" s="2">
        <f>G44</f>
        <v>1</v>
      </c>
      <c r="AA43" s="5"/>
      <c r="AB43" s="1">
        <v>0.25</v>
      </c>
      <c r="AC43" s="31">
        <f t="shared" ref="AC43:AH43" si="41">PRODUCT(U43*100*1/U53)</f>
        <v>27.5</v>
      </c>
      <c r="AD43" s="31">
        <f t="shared" si="41"/>
        <v>0</v>
      </c>
      <c r="AE43" s="31">
        <f t="shared" si="41"/>
        <v>30</v>
      </c>
      <c r="AF43" s="31">
        <f t="shared" si="41"/>
        <v>5</v>
      </c>
      <c r="AG43" s="31">
        <f t="shared" si="41"/>
        <v>7.5</v>
      </c>
      <c r="AH43" s="31">
        <f t="shared" si="41"/>
        <v>2.5</v>
      </c>
      <c r="AJ43" s="1">
        <v>0.25</v>
      </c>
      <c r="AK43" s="31">
        <f t="shared" ref="AK43:AP43" si="42">AC39+AC40+AC41+AC42+AC43</f>
        <v>35</v>
      </c>
      <c r="AL43" s="31">
        <f t="shared" si="42"/>
        <v>0</v>
      </c>
      <c r="AM43" s="31">
        <f t="shared" si="42"/>
        <v>65</v>
      </c>
      <c r="AN43" s="31">
        <f t="shared" si="42"/>
        <v>10</v>
      </c>
      <c r="AO43" s="31">
        <f t="shared" si="42"/>
        <v>27.5</v>
      </c>
      <c r="AP43" s="31">
        <f t="shared" si="42"/>
        <v>2.5</v>
      </c>
      <c r="AR43" s="29"/>
      <c r="AS43" s="29"/>
      <c r="AT43" s="29"/>
      <c r="AU43" s="10"/>
      <c r="AV43" s="29"/>
      <c r="AW43" s="29"/>
      <c r="AX43" s="29"/>
      <c r="AY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B44" s="1" t="s">
        <v>26</v>
      </c>
      <c r="C44" s="2">
        <v>0</v>
      </c>
      <c r="D44" s="2">
        <v>0</v>
      </c>
      <c r="E44" s="2">
        <v>0</v>
      </c>
      <c r="F44" s="2">
        <v>0</v>
      </c>
      <c r="G44" s="2">
        <v>1</v>
      </c>
      <c r="H44" s="4">
        <v>0</v>
      </c>
      <c r="I44" s="3">
        <v>0</v>
      </c>
      <c r="J44" s="3">
        <v>2</v>
      </c>
      <c r="K44" s="3">
        <v>1</v>
      </c>
      <c r="L44" s="3">
        <v>3</v>
      </c>
      <c r="M44" s="3">
        <v>8</v>
      </c>
      <c r="N44" s="3">
        <v>14</v>
      </c>
      <c r="O44" s="3">
        <v>2</v>
      </c>
      <c r="P44" s="3">
        <v>9</v>
      </c>
      <c r="Q44" s="54">
        <v>40</v>
      </c>
      <c r="T44" s="1">
        <v>0.5</v>
      </c>
      <c r="U44" s="2">
        <f>H39</f>
        <v>8</v>
      </c>
      <c r="V44" s="2">
        <f>H40</f>
        <v>1</v>
      </c>
      <c r="W44" s="2">
        <f>H41</f>
        <v>9</v>
      </c>
      <c r="X44" s="2">
        <f>H42</f>
        <v>7</v>
      </c>
      <c r="Y44" s="2">
        <f>H43</f>
        <v>15</v>
      </c>
      <c r="Z44" s="4">
        <f>H44</f>
        <v>0</v>
      </c>
      <c r="AA44" s="5"/>
      <c r="AB44" s="1">
        <v>0.5</v>
      </c>
      <c r="AC44" s="31">
        <f t="shared" ref="AC44:AH44" si="43">PRODUCT(U44*100*1/U53)</f>
        <v>20</v>
      </c>
      <c r="AD44" s="31">
        <f t="shared" si="43"/>
        <v>2.5641025641025643</v>
      </c>
      <c r="AE44" s="31">
        <f t="shared" si="43"/>
        <v>22.5</v>
      </c>
      <c r="AF44" s="31">
        <f t="shared" si="43"/>
        <v>17.5</v>
      </c>
      <c r="AG44" s="31">
        <f t="shared" si="43"/>
        <v>37.5</v>
      </c>
      <c r="AH44" s="32">
        <f t="shared" si="43"/>
        <v>0</v>
      </c>
      <c r="AJ44" s="1">
        <v>0.5</v>
      </c>
      <c r="AK44" s="31">
        <f t="shared" ref="AK44:AP44" si="44">AC39+AC40+AC41+AC42+AC43+AC44</f>
        <v>55</v>
      </c>
      <c r="AL44" s="31">
        <f t="shared" si="44"/>
        <v>2.5641025641025643</v>
      </c>
      <c r="AM44" s="31">
        <f t="shared" si="44"/>
        <v>87.5</v>
      </c>
      <c r="AN44" s="31">
        <f t="shared" si="44"/>
        <v>27.5</v>
      </c>
      <c r="AO44" s="31">
        <f t="shared" si="44"/>
        <v>65</v>
      </c>
      <c r="AP44" s="32">
        <f t="shared" si="44"/>
        <v>2.5</v>
      </c>
      <c r="AR44" s="10"/>
      <c r="AS44" s="10" t="str">
        <f>A37</f>
        <v>Bacteroides thetaiotaomicron</v>
      </c>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1</v>
      </c>
      <c r="U45" s="2">
        <f>I39</f>
        <v>6</v>
      </c>
      <c r="V45" s="2">
        <f>I40</f>
        <v>1</v>
      </c>
      <c r="W45" s="2">
        <f>I41</f>
        <v>4</v>
      </c>
      <c r="X45" s="2">
        <f>I42</f>
        <v>8</v>
      </c>
      <c r="Y45" s="2">
        <f>I43</f>
        <v>12</v>
      </c>
      <c r="Z45" s="3">
        <f>I44</f>
        <v>0</v>
      </c>
      <c r="AA45" s="5"/>
      <c r="AB45" s="1">
        <v>1</v>
      </c>
      <c r="AC45" s="31">
        <f t="shared" ref="AC45:AH45" si="45">PRODUCT(U45*100*1/U53)</f>
        <v>15</v>
      </c>
      <c r="AD45" s="31">
        <f t="shared" si="45"/>
        <v>2.5641025641025643</v>
      </c>
      <c r="AE45" s="31">
        <f t="shared" si="45"/>
        <v>10</v>
      </c>
      <c r="AF45" s="31">
        <f t="shared" si="45"/>
        <v>20</v>
      </c>
      <c r="AG45" s="31">
        <f t="shared" si="45"/>
        <v>30</v>
      </c>
      <c r="AH45" s="33">
        <f t="shared" si="45"/>
        <v>0</v>
      </c>
      <c r="AJ45" s="1">
        <v>1</v>
      </c>
      <c r="AK45" s="31">
        <f t="shared" ref="AK45:AP45" si="46">AC39+AC40+AC41+AC42+AC43+AC44+AC45</f>
        <v>70</v>
      </c>
      <c r="AL45" s="31">
        <f t="shared" si="46"/>
        <v>5.1282051282051286</v>
      </c>
      <c r="AM45" s="31">
        <f t="shared" si="46"/>
        <v>97.5</v>
      </c>
      <c r="AN45" s="31">
        <f t="shared" si="46"/>
        <v>47.5</v>
      </c>
      <c r="AO45" s="31">
        <f t="shared" si="46"/>
        <v>95</v>
      </c>
      <c r="AP45" s="33">
        <f t="shared" si="46"/>
        <v>2.5</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2</v>
      </c>
      <c r="U46" s="2">
        <f>J39</f>
        <v>0</v>
      </c>
      <c r="V46" s="2">
        <f>J40</f>
        <v>7</v>
      </c>
      <c r="W46" s="2">
        <f>J41</f>
        <v>0</v>
      </c>
      <c r="X46" s="2">
        <f>J42</f>
        <v>8</v>
      </c>
      <c r="Y46" s="2">
        <f>J43</f>
        <v>2</v>
      </c>
      <c r="Z46" s="3">
        <f>J44</f>
        <v>2</v>
      </c>
      <c r="AA46" s="5"/>
      <c r="AB46" s="1">
        <v>2</v>
      </c>
      <c r="AC46" s="31">
        <f t="shared" ref="AC46:AH46" si="47">PRODUCT(U46*100*1/U53)</f>
        <v>0</v>
      </c>
      <c r="AD46" s="31">
        <f t="shared" si="47"/>
        <v>17.948717948717949</v>
      </c>
      <c r="AE46" s="31">
        <f t="shared" si="47"/>
        <v>0</v>
      </c>
      <c r="AF46" s="31">
        <f t="shared" si="47"/>
        <v>20</v>
      </c>
      <c r="AG46" s="31">
        <f t="shared" si="47"/>
        <v>5</v>
      </c>
      <c r="AH46" s="33">
        <f t="shared" si="47"/>
        <v>5</v>
      </c>
      <c r="AJ46" s="1">
        <v>2</v>
      </c>
      <c r="AK46" s="31">
        <f t="shared" ref="AK46:AP46" si="48">AC39+AC40+AC41+AC42+AC43+AC44+AC45+AC46</f>
        <v>70</v>
      </c>
      <c r="AL46" s="31">
        <f t="shared" si="48"/>
        <v>23.076923076923077</v>
      </c>
      <c r="AM46" s="31">
        <f t="shared" si="48"/>
        <v>97.5</v>
      </c>
      <c r="AN46" s="31">
        <f t="shared" si="48"/>
        <v>67.5</v>
      </c>
      <c r="AO46" s="31">
        <f t="shared" si="48"/>
        <v>100</v>
      </c>
      <c r="AP46" s="33">
        <f t="shared" si="48"/>
        <v>7.5</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4</v>
      </c>
      <c r="U47" s="2">
        <f>K39</f>
        <v>5</v>
      </c>
      <c r="V47" s="2">
        <f>K40</f>
        <v>6</v>
      </c>
      <c r="W47" s="4">
        <f>K41</f>
        <v>0</v>
      </c>
      <c r="X47" s="2">
        <f>K42</f>
        <v>3</v>
      </c>
      <c r="Y47" s="2">
        <f>K43</f>
        <v>0</v>
      </c>
      <c r="Z47" s="3">
        <f>K44</f>
        <v>1</v>
      </c>
      <c r="AA47" s="5"/>
      <c r="AB47" s="1">
        <v>4</v>
      </c>
      <c r="AC47" s="31">
        <f t="shared" ref="AC47:AH47" si="49">PRODUCT(U47*100*1/U53)</f>
        <v>12.5</v>
      </c>
      <c r="AD47" s="31">
        <f t="shared" si="49"/>
        <v>15.384615384615385</v>
      </c>
      <c r="AE47" s="32">
        <f t="shared" si="49"/>
        <v>0</v>
      </c>
      <c r="AF47" s="31">
        <f t="shared" si="49"/>
        <v>7.5</v>
      </c>
      <c r="AG47" s="31">
        <f t="shared" si="49"/>
        <v>0</v>
      </c>
      <c r="AH47" s="33">
        <f t="shared" si="49"/>
        <v>2.5</v>
      </c>
      <c r="AJ47" s="1">
        <v>4</v>
      </c>
      <c r="AK47" s="31">
        <f t="shared" ref="AK47:AP47" si="50">AC39+AC40+AC41+AC42+AC43+AC44+AC45+AC46+AC47</f>
        <v>82.5</v>
      </c>
      <c r="AL47" s="31">
        <f t="shared" si="50"/>
        <v>38.46153846153846</v>
      </c>
      <c r="AM47" s="32">
        <f t="shared" si="50"/>
        <v>97.5</v>
      </c>
      <c r="AN47" s="31">
        <f t="shared" si="50"/>
        <v>75</v>
      </c>
      <c r="AO47" s="31">
        <f t="shared" si="50"/>
        <v>100</v>
      </c>
      <c r="AP47" s="33">
        <f t="shared" si="50"/>
        <v>10</v>
      </c>
      <c r="AR47" s="10"/>
      <c r="AS47" s="10"/>
      <c r="AT47" s="10"/>
      <c r="AU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8</v>
      </c>
      <c r="U48" s="4">
        <f>L39</f>
        <v>1</v>
      </c>
      <c r="V48" s="2">
        <f>L40</f>
        <v>17</v>
      </c>
      <c r="W48" s="3">
        <f>L41</f>
        <v>1</v>
      </c>
      <c r="X48" s="3">
        <f>L42</f>
        <v>1</v>
      </c>
      <c r="Y48" s="3">
        <f>L43</f>
        <v>0</v>
      </c>
      <c r="Z48" s="3">
        <f>L44</f>
        <v>3</v>
      </c>
      <c r="AA48" s="7"/>
      <c r="AB48" s="1">
        <v>8</v>
      </c>
      <c r="AC48" s="32">
        <f t="shared" ref="AC48:AH48" si="51">PRODUCT(U48*100*1/U53)</f>
        <v>2.5</v>
      </c>
      <c r="AD48" s="31">
        <f t="shared" si="51"/>
        <v>43.589743589743591</v>
      </c>
      <c r="AE48" s="33">
        <f t="shared" si="51"/>
        <v>2.5</v>
      </c>
      <c r="AF48" s="33">
        <f t="shared" si="51"/>
        <v>2.5</v>
      </c>
      <c r="AG48" s="33">
        <f t="shared" si="51"/>
        <v>0</v>
      </c>
      <c r="AH48" s="33">
        <f t="shared" si="51"/>
        <v>7.5</v>
      </c>
      <c r="AJ48" s="1">
        <v>8</v>
      </c>
      <c r="AK48" s="32">
        <f t="shared" ref="AK48:AP48" si="52">AC39+AC40+AC41+AC42+AC43+AC44+AC45+AC46+AC47+AC48</f>
        <v>85</v>
      </c>
      <c r="AL48" s="31">
        <f t="shared" si="52"/>
        <v>82.051282051282044</v>
      </c>
      <c r="AM48" s="33">
        <f t="shared" si="52"/>
        <v>100</v>
      </c>
      <c r="AN48" s="33">
        <f t="shared" si="52"/>
        <v>77.5</v>
      </c>
      <c r="AO48" s="33">
        <f t="shared" si="52"/>
        <v>100</v>
      </c>
      <c r="AP48" s="33">
        <f t="shared" si="52"/>
        <v>17.5</v>
      </c>
      <c r="AR48" s="10"/>
      <c r="AS48" s="10"/>
      <c r="AT48" s="10"/>
      <c r="AU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16</v>
      </c>
      <c r="U49" s="3">
        <f>M39</f>
        <v>1</v>
      </c>
      <c r="V49" s="4">
        <f>M40</f>
        <v>1</v>
      </c>
      <c r="W49" s="3">
        <f>M41</f>
        <v>0</v>
      </c>
      <c r="X49" s="3">
        <f>M42</f>
        <v>0</v>
      </c>
      <c r="Y49" s="3">
        <f>M43</f>
        <v>0</v>
      </c>
      <c r="Z49" s="3">
        <f>M44</f>
        <v>8</v>
      </c>
      <c r="AA49" s="7"/>
      <c r="AB49" s="1">
        <v>16</v>
      </c>
      <c r="AC49" s="33">
        <f t="shared" ref="AC49:AH49" si="53">PRODUCT(U49*100*1/U53)</f>
        <v>2.5</v>
      </c>
      <c r="AD49" s="32">
        <f t="shared" si="53"/>
        <v>2.5641025641025643</v>
      </c>
      <c r="AE49" s="33">
        <f t="shared" si="53"/>
        <v>0</v>
      </c>
      <c r="AF49" s="33">
        <f t="shared" si="53"/>
        <v>0</v>
      </c>
      <c r="AG49" s="33">
        <f t="shared" si="53"/>
        <v>0</v>
      </c>
      <c r="AH49" s="33">
        <f t="shared" si="53"/>
        <v>20</v>
      </c>
      <c r="AJ49" s="1">
        <v>16</v>
      </c>
      <c r="AK49" s="33">
        <f t="shared" ref="AK49:AP49" si="54">AC39+AC40+AC41+AC42+AC43+AC44+AC45+AC46+AC47+AC48+AC49</f>
        <v>87.5</v>
      </c>
      <c r="AL49" s="32">
        <f t="shared" si="54"/>
        <v>84.615384615384613</v>
      </c>
      <c r="AM49" s="33">
        <f t="shared" si="54"/>
        <v>100</v>
      </c>
      <c r="AN49" s="33">
        <f t="shared" si="54"/>
        <v>77.5</v>
      </c>
      <c r="AO49" s="33">
        <f t="shared" si="54"/>
        <v>100</v>
      </c>
      <c r="AP49" s="33">
        <f t="shared" si="54"/>
        <v>37.5</v>
      </c>
      <c r="AR49" s="10"/>
      <c r="AS49" s="10"/>
      <c r="AT49" s="10"/>
      <c r="AU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v>32</v>
      </c>
      <c r="U50" s="3">
        <f>N39</f>
        <v>3</v>
      </c>
      <c r="V50" s="3">
        <f>N40</f>
        <v>3</v>
      </c>
      <c r="W50" s="3">
        <f>N41</f>
        <v>0</v>
      </c>
      <c r="X50" s="3">
        <f>N42</f>
        <v>1</v>
      </c>
      <c r="Y50" s="3">
        <f>N43</f>
        <v>0</v>
      </c>
      <c r="Z50" s="3">
        <f>N44</f>
        <v>14</v>
      </c>
      <c r="AA50" s="7"/>
      <c r="AB50" s="1">
        <v>32</v>
      </c>
      <c r="AC50" s="33">
        <f t="shared" ref="AC50:AH50" si="55">PRODUCT(U50*100*1/U53)</f>
        <v>7.5</v>
      </c>
      <c r="AD50" s="33">
        <f t="shared" si="55"/>
        <v>7.6923076923076925</v>
      </c>
      <c r="AE50" s="33">
        <f t="shared" si="55"/>
        <v>0</v>
      </c>
      <c r="AF50" s="33">
        <f t="shared" si="55"/>
        <v>2.5</v>
      </c>
      <c r="AG50" s="33">
        <f t="shared" si="55"/>
        <v>0</v>
      </c>
      <c r="AH50" s="33">
        <f t="shared" si="55"/>
        <v>35</v>
      </c>
      <c r="AJ50" s="1">
        <v>32</v>
      </c>
      <c r="AK50" s="33">
        <f t="shared" ref="AK50:AP50" si="56">AC39+AC40+AC41+AC42+AC43+AC44+AC45+AC46+AC47+AC48+AC49+AC50</f>
        <v>95</v>
      </c>
      <c r="AL50" s="33">
        <f t="shared" si="56"/>
        <v>92.307692307692307</v>
      </c>
      <c r="AM50" s="33">
        <f t="shared" si="56"/>
        <v>100</v>
      </c>
      <c r="AN50" s="33">
        <f t="shared" si="56"/>
        <v>80</v>
      </c>
      <c r="AO50" s="33">
        <f t="shared" si="56"/>
        <v>100</v>
      </c>
      <c r="AP50" s="33">
        <f t="shared" si="56"/>
        <v>72.5</v>
      </c>
      <c r="AR50" s="10"/>
      <c r="AS50" s="10"/>
      <c r="AT50" s="10"/>
      <c r="AV50" s="10"/>
      <c r="AW50" s="10"/>
      <c r="AX50" s="10"/>
      <c r="AY50" s="10"/>
      <c r="AZ50" s="10"/>
      <c r="BA50" s="10"/>
      <c r="BB50" s="10"/>
      <c r="BC50" s="10"/>
      <c r="BD50" s="10"/>
      <c r="BE50" s="10"/>
      <c r="BF50" s="10"/>
      <c r="BG50" s="10"/>
      <c r="BH50" s="10"/>
      <c r="BI50" s="10"/>
      <c r="BJ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row>
    <row r="51" spans="20:194" s="1" customFormat="1" x14ac:dyDescent="0.25">
      <c r="T51" s="1">
        <v>64</v>
      </c>
      <c r="U51" s="3">
        <f>O39</f>
        <v>1</v>
      </c>
      <c r="V51" s="3">
        <f>O40</f>
        <v>1</v>
      </c>
      <c r="W51" s="3">
        <f>O41</f>
        <v>0</v>
      </c>
      <c r="X51" s="3">
        <f>O42</f>
        <v>1</v>
      </c>
      <c r="Y51" s="3">
        <f>O43</f>
        <v>0</v>
      </c>
      <c r="Z51" s="3">
        <f>O44</f>
        <v>2</v>
      </c>
      <c r="AA51" s="7"/>
      <c r="AB51" s="1">
        <v>64</v>
      </c>
      <c r="AC51" s="33">
        <f t="shared" ref="AC51:AH51" si="57">PRODUCT(U51*100*1/U53)</f>
        <v>2.5</v>
      </c>
      <c r="AD51" s="33">
        <f t="shared" si="57"/>
        <v>2.5641025641025643</v>
      </c>
      <c r="AE51" s="33">
        <f t="shared" si="57"/>
        <v>0</v>
      </c>
      <c r="AF51" s="33">
        <f t="shared" si="57"/>
        <v>2.5</v>
      </c>
      <c r="AG51" s="33">
        <f t="shared" si="57"/>
        <v>0</v>
      </c>
      <c r="AH51" s="33">
        <f t="shared" si="57"/>
        <v>5</v>
      </c>
      <c r="AJ51" s="1">
        <v>64</v>
      </c>
      <c r="AK51" s="33">
        <f t="shared" ref="AK51:AP51" si="58">AC39+AC40+AC41+AC42+AC43+AC44+AC45+AC46+AC47+AC48+AC49+AC50+AC51</f>
        <v>97.5</v>
      </c>
      <c r="AL51" s="33">
        <f t="shared" si="58"/>
        <v>94.871794871794876</v>
      </c>
      <c r="AM51" s="33">
        <f t="shared" si="58"/>
        <v>100</v>
      </c>
      <c r="AN51" s="33">
        <f t="shared" si="58"/>
        <v>82.5</v>
      </c>
      <c r="AO51" s="33">
        <f t="shared" si="58"/>
        <v>100</v>
      </c>
      <c r="AP51" s="33">
        <f t="shared" si="58"/>
        <v>77.5</v>
      </c>
      <c r="AR51" s="10"/>
      <c r="AS51" s="10"/>
      <c r="AT51" s="10"/>
      <c r="AV51" s="10"/>
      <c r="AW51" s="10"/>
      <c r="AX51" s="10"/>
      <c r="AY51" s="10"/>
      <c r="AZ51" s="10"/>
      <c r="BA51" s="10"/>
      <c r="BB51" s="10"/>
      <c r="BC51" s="10"/>
      <c r="BD51" s="10"/>
      <c r="BE51" s="10"/>
      <c r="BF51" s="10"/>
      <c r="BG51" s="10"/>
      <c r="BH51" s="10"/>
      <c r="BI51" s="10"/>
      <c r="BJ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row>
    <row r="52" spans="20:194" s="1" customFormat="1" x14ac:dyDescent="0.25">
      <c r="T52" s="1">
        <v>128</v>
      </c>
      <c r="U52" s="3">
        <f>P39</f>
        <v>1</v>
      </c>
      <c r="V52" s="3">
        <f>P40</f>
        <v>2</v>
      </c>
      <c r="W52" s="3">
        <f>P41</f>
        <v>0</v>
      </c>
      <c r="X52" s="3">
        <f>P42</f>
        <v>7</v>
      </c>
      <c r="Y52" s="3">
        <f>P43</f>
        <v>0</v>
      </c>
      <c r="Z52" s="3">
        <f>P44</f>
        <v>9</v>
      </c>
      <c r="AA52" s="7"/>
      <c r="AB52" s="1">
        <v>128</v>
      </c>
      <c r="AC52" s="33">
        <f t="shared" ref="AC52:AH52" si="59">PRODUCT(U52*100*1/U53)</f>
        <v>2.5</v>
      </c>
      <c r="AD52" s="33">
        <f t="shared" si="59"/>
        <v>5.1282051282051286</v>
      </c>
      <c r="AE52" s="33">
        <f t="shared" si="59"/>
        <v>0</v>
      </c>
      <c r="AF52" s="33">
        <f t="shared" si="59"/>
        <v>17.5</v>
      </c>
      <c r="AG52" s="33">
        <f t="shared" si="59"/>
        <v>0</v>
      </c>
      <c r="AH52" s="33">
        <f t="shared" si="59"/>
        <v>22.5</v>
      </c>
      <c r="AJ52" s="1">
        <v>128</v>
      </c>
      <c r="AK52" s="33">
        <f t="shared" ref="AK52:AP52" si="60">AC39+AC40+AC41+AC42+AC43+AC44+AC45+AC46+AC47+AC48+AC49+AC50+AC51+AC52</f>
        <v>100</v>
      </c>
      <c r="AL52" s="33">
        <f t="shared" si="60"/>
        <v>100</v>
      </c>
      <c r="AM52" s="33">
        <f t="shared" si="60"/>
        <v>100</v>
      </c>
      <c r="AN52" s="33">
        <f t="shared" si="60"/>
        <v>100</v>
      </c>
      <c r="AO52" s="33">
        <f t="shared" si="60"/>
        <v>100</v>
      </c>
      <c r="AP52" s="33">
        <f t="shared" si="60"/>
        <v>100</v>
      </c>
      <c r="AR52" s="10"/>
      <c r="AS52" s="10"/>
      <c r="AT52" s="10"/>
      <c r="AV52" s="10"/>
      <c r="AW52" s="10"/>
      <c r="AX52" s="10"/>
      <c r="AY52" s="10"/>
      <c r="AZ52" s="10"/>
      <c r="BA52" s="10"/>
      <c r="BB52" s="10"/>
      <c r="BC52" s="10"/>
      <c r="BD52" s="10"/>
      <c r="BE52" s="10"/>
      <c r="BF52" s="10"/>
      <c r="BG52" s="10"/>
      <c r="BH52" s="10"/>
      <c r="BI52" s="10"/>
      <c r="BJ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row>
    <row r="53" spans="20:194" s="1" customFormat="1" x14ac:dyDescent="0.25">
      <c r="T53" s="1" t="s">
        <v>1</v>
      </c>
      <c r="U53" s="1">
        <f>Q39</f>
        <v>40</v>
      </c>
      <c r="V53" s="1">
        <f>Q40</f>
        <v>39</v>
      </c>
      <c r="W53" s="1">
        <f>Q41</f>
        <v>40</v>
      </c>
      <c r="X53" s="1">
        <f>Q42</f>
        <v>40</v>
      </c>
      <c r="Y53" s="1">
        <f>Q43</f>
        <v>40</v>
      </c>
      <c r="Z53" s="1">
        <f>Q44</f>
        <v>40</v>
      </c>
      <c r="AA53" s="7"/>
      <c r="AB53" s="1" t="s">
        <v>1</v>
      </c>
      <c r="AC53" s="1">
        <f t="shared" ref="AC53:AH53" si="61">SUM(AC39:AC52)</f>
        <v>100</v>
      </c>
      <c r="AD53" s="1">
        <f t="shared" si="61"/>
        <v>100</v>
      </c>
      <c r="AE53" s="1">
        <f t="shared" si="61"/>
        <v>100</v>
      </c>
      <c r="AF53" s="1">
        <f t="shared" si="61"/>
        <v>100</v>
      </c>
      <c r="AG53" s="1">
        <f t="shared" si="61"/>
        <v>100</v>
      </c>
      <c r="AH53" s="1">
        <f t="shared" si="61"/>
        <v>100</v>
      </c>
      <c r="AK53" s="10"/>
      <c r="AL53" s="10"/>
      <c r="AM53" s="10"/>
      <c r="AO53" s="10"/>
      <c r="AP53" s="10"/>
      <c r="AQ53" s="10"/>
      <c r="AR53" s="10"/>
      <c r="AS53" s="10"/>
      <c r="AT53" s="10"/>
      <c r="AU53" s="10"/>
      <c r="AV53" s="10"/>
      <c r="AW53" s="10"/>
      <c r="AX53" s="10"/>
      <c r="AY53" s="10"/>
      <c r="AZ53" s="10"/>
      <c r="BA53" s="10"/>
      <c r="BB53" s="10"/>
      <c r="BC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row>
    <row r="54" spans="20:194" s="1" customFormat="1" x14ac:dyDescent="0.25">
      <c r="AA54" s="7"/>
      <c r="AK54" s="10"/>
      <c r="AL54" s="10"/>
      <c r="AM54" s="10"/>
      <c r="AO54" s="10"/>
      <c r="AP54" s="10"/>
      <c r="AQ54" s="10"/>
      <c r="AR54" s="10"/>
      <c r="AS54" s="10"/>
      <c r="AT54" s="10"/>
      <c r="AU54" s="10"/>
      <c r="AV54" s="10"/>
      <c r="AW54" s="10"/>
      <c r="AX54" s="10"/>
      <c r="AY54" s="10"/>
      <c r="AZ54" s="10"/>
      <c r="BA54" s="10"/>
      <c r="BB54" s="10"/>
      <c r="BC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row>
    <row r="60" spans="20:194" s="1" customFormat="1" x14ac:dyDescent="0.25">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row>
    <row r="61" spans="20:194" s="1" customFormat="1" x14ac:dyDescent="0.25">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row r="67" spans="1:194" s="1" customFormat="1" x14ac:dyDescent="0.25">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row>
    <row r="68" spans="1:194" s="1" customFormat="1" x14ac:dyDescent="0.25">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row>
    <row r="69" spans="1:194" s="1" customFormat="1" x14ac:dyDescent="0.25">
      <c r="A69" s="1" t="s">
        <v>124</v>
      </c>
      <c r="U69" s="1" t="str">
        <f>A69</f>
        <v>Fusobacterium nucleatum</v>
      </c>
      <c r="AC69" s="1" t="str">
        <f>A69</f>
        <v>Fusobacterium nucleatum</v>
      </c>
      <c r="AK69" s="1" t="str">
        <f>A69</f>
        <v>Fusobacterium nucleatum</v>
      </c>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row>
    <row r="70" spans="1:194" s="1" customFormat="1" ht="18.75" x14ac:dyDescent="0.3">
      <c r="B70" s="1" t="s">
        <v>0</v>
      </c>
      <c r="C70" s="1">
        <v>1.5625E-2</v>
      </c>
      <c r="D70" s="1">
        <v>3.125E-2</v>
      </c>
      <c r="E70" s="1">
        <v>6.25E-2</v>
      </c>
      <c r="F70" s="1">
        <v>0.125</v>
      </c>
      <c r="G70" s="1">
        <v>0.25</v>
      </c>
      <c r="H70" s="1">
        <v>0.5</v>
      </c>
      <c r="I70" s="1">
        <v>1</v>
      </c>
      <c r="J70" s="1">
        <v>2</v>
      </c>
      <c r="K70" s="1">
        <v>4</v>
      </c>
      <c r="L70" s="1">
        <v>8</v>
      </c>
      <c r="M70" s="1">
        <v>16</v>
      </c>
      <c r="N70" s="1">
        <v>32</v>
      </c>
      <c r="O70" s="1">
        <v>64</v>
      </c>
      <c r="P70" s="1">
        <v>128</v>
      </c>
      <c r="Q70" s="1" t="s">
        <v>1</v>
      </c>
      <c r="T70" s="1" t="s">
        <v>0</v>
      </c>
      <c r="U70" s="1" t="str">
        <f>B71</f>
        <v>Ampicillin/ Sulbactam</v>
      </c>
      <c r="V70" s="1" t="str">
        <f>B72</f>
        <v>Piperacillin/ Tazobactam</v>
      </c>
      <c r="W70" s="1" t="str">
        <f>B73</f>
        <v>Imipenem</v>
      </c>
      <c r="X70" s="1" t="str">
        <f>B74</f>
        <v>Clindamycin</v>
      </c>
      <c r="Y70" s="1" t="str">
        <f>B75</f>
        <v>Metronidazol</v>
      </c>
      <c r="Z70" s="1" t="str">
        <f>B76</f>
        <v>Benzylpenicillin</v>
      </c>
      <c r="AC70" s="1" t="str">
        <f t="shared" ref="AC70" si="62">U70</f>
        <v>Ampicillin/ Sulbactam</v>
      </c>
      <c r="AD70" s="1" t="str">
        <f t="shared" ref="AD70" si="63">V70</f>
        <v>Piperacillin/ Tazobactam</v>
      </c>
      <c r="AE70" s="1" t="str">
        <f t="shared" ref="AE70" si="64">W70</f>
        <v>Imipenem</v>
      </c>
      <c r="AF70" s="1" t="str">
        <f t="shared" ref="AF70" si="65">X70</f>
        <v>Clindamycin</v>
      </c>
      <c r="AG70" s="1" t="str">
        <f t="shared" ref="AG70" si="66">Y70</f>
        <v>Metronidazol</v>
      </c>
      <c r="AH70" s="1" t="str">
        <f t="shared" ref="AH70" si="67">Z70</f>
        <v>Benzylpenicillin</v>
      </c>
      <c r="AK70" s="1" t="str">
        <f t="shared" ref="AK70" si="68">U70</f>
        <v>Ampicillin/ Sulbactam</v>
      </c>
      <c r="AL70" s="1" t="str">
        <f t="shared" ref="AL70" si="69">V70</f>
        <v>Piperacillin/ Tazobactam</v>
      </c>
      <c r="AM70" s="1" t="str">
        <f t="shared" ref="AM70" si="70">W70</f>
        <v>Imipenem</v>
      </c>
      <c r="AN70" s="1" t="str">
        <f t="shared" ref="AN70" si="71">X70</f>
        <v>Clindamycin</v>
      </c>
      <c r="AO70" s="1" t="str">
        <f t="shared" ref="AO70" si="72">Y70</f>
        <v>Metronidazol</v>
      </c>
      <c r="AP70" s="1" t="str">
        <f t="shared" ref="AP70" si="73">Z70</f>
        <v>Benzylpenicillin</v>
      </c>
      <c r="AR70" s="23"/>
      <c r="AS70" s="9" t="s">
        <v>73</v>
      </c>
      <c r="AT70" s="24" t="s">
        <v>53</v>
      </c>
      <c r="AU70" s="24" t="s">
        <v>55</v>
      </c>
      <c r="AV70" s="24" t="s">
        <v>59</v>
      </c>
      <c r="AW70" s="24" t="s">
        <v>79</v>
      </c>
      <c r="AX70" s="24" t="s">
        <v>83</v>
      </c>
      <c r="AY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row>
    <row r="71" spans="1:194" s="1" customFormat="1" ht="18.75" x14ac:dyDescent="0.25">
      <c r="B71" s="1" t="s">
        <v>3</v>
      </c>
      <c r="C71" s="2">
        <v>0</v>
      </c>
      <c r="D71" s="2">
        <v>6</v>
      </c>
      <c r="E71" s="2">
        <v>1</v>
      </c>
      <c r="F71" s="2">
        <v>1</v>
      </c>
      <c r="G71" s="2">
        <v>2</v>
      </c>
      <c r="H71" s="2">
        <v>1</v>
      </c>
      <c r="I71" s="2">
        <v>2</v>
      </c>
      <c r="J71" s="2">
        <v>0</v>
      </c>
      <c r="K71" s="2">
        <v>0</v>
      </c>
      <c r="L71" s="4">
        <v>0</v>
      </c>
      <c r="M71" s="3">
        <v>0</v>
      </c>
      <c r="N71" s="3">
        <v>0</v>
      </c>
      <c r="O71" s="3">
        <v>0</v>
      </c>
      <c r="P71" s="3">
        <v>0</v>
      </c>
      <c r="Q71" s="54">
        <v>13</v>
      </c>
      <c r="T71" s="1">
        <v>1.5625E-2</v>
      </c>
      <c r="U71" s="2">
        <f>C71</f>
        <v>0</v>
      </c>
      <c r="V71" s="2">
        <f>C72</f>
        <v>0</v>
      </c>
      <c r="W71" s="2">
        <f>C73</f>
        <v>0</v>
      </c>
      <c r="X71" s="2">
        <f>C74</f>
        <v>0</v>
      </c>
      <c r="Y71" s="2">
        <f>C75</f>
        <v>0</v>
      </c>
      <c r="Z71" s="2">
        <f>C76</f>
        <v>0</v>
      </c>
      <c r="AA71" s="5"/>
      <c r="AB71" s="1">
        <v>1.5625E-2</v>
      </c>
      <c r="AC71" s="31">
        <f t="shared" ref="AC71" si="74">PRODUCT(U71*100*1/U85)</f>
        <v>0</v>
      </c>
      <c r="AD71" s="31">
        <f t="shared" ref="AD71" si="75">PRODUCT(V71*100*1/V85)</f>
        <v>0</v>
      </c>
      <c r="AE71" s="31">
        <f t="shared" ref="AE71" si="76">PRODUCT(W71*100*1/W85)</f>
        <v>0</v>
      </c>
      <c r="AF71" s="31">
        <f t="shared" ref="AF71" si="77">PRODUCT(X71*100*1/X85)</f>
        <v>0</v>
      </c>
      <c r="AG71" s="31">
        <f t="shared" ref="AG71" si="78">PRODUCT(Y71*100*1/Y85)</f>
        <v>0</v>
      </c>
      <c r="AH71" s="31">
        <f t="shared" ref="AH71" si="79">PRODUCT(Z71*100*1/Z85)</f>
        <v>0</v>
      </c>
      <c r="AJ71" s="1">
        <v>1.5625E-2</v>
      </c>
      <c r="AK71" s="31">
        <f t="shared" ref="AK71" si="80">AC71</f>
        <v>0</v>
      </c>
      <c r="AL71" s="31">
        <f t="shared" ref="AL71" si="81">AD71</f>
        <v>0</v>
      </c>
      <c r="AM71" s="31">
        <f t="shared" ref="AM71" si="82">AE71</f>
        <v>0</v>
      </c>
      <c r="AN71" s="31">
        <f t="shared" ref="AN71" si="83">AF71</f>
        <v>0</v>
      </c>
      <c r="AO71" s="31">
        <f t="shared" ref="AO71" si="84">AG71</f>
        <v>0</v>
      </c>
      <c r="AP71" s="31">
        <f t="shared" ref="AP71" si="85">AH71</f>
        <v>0</v>
      </c>
      <c r="AR71" s="25" t="s">
        <v>49</v>
      </c>
      <c r="AS71" s="26">
        <f>Z85</f>
        <v>13</v>
      </c>
      <c r="AT71" s="26">
        <f>U85</f>
        <v>13</v>
      </c>
      <c r="AU71" s="26">
        <f>V85</f>
        <v>13</v>
      </c>
      <c r="AV71" s="26">
        <f>W85</f>
        <v>13</v>
      </c>
      <c r="AW71" s="26">
        <f>X85</f>
        <v>13</v>
      </c>
      <c r="AX71" s="26">
        <f>Y85</f>
        <v>13</v>
      </c>
      <c r="AY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row>
    <row r="72" spans="1:194" s="1" customFormat="1" ht="18.75" x14ac:dyDescent="0.25">
      <c r="B72" s="1" t="s">
        <v>5</v>
      </c>
      <c r="C72" s="2">
        <v>0</v>
      </c>
      <c r="D72" s="2">
        <v>6</v>
      </c>
      <c r="E72" s="2">
        <v>0</v>
      </c>
      <c r="F72" s="2">
        <v>1</v>
      </c>
      <c r="G72" s="2">
        <v>0</v>
      </c>
      <c r="H72" s="2">
        <v>1</v>
      </c>
      <c r="I72" s="2">
        <v>3</v>
      </c>
      <c r="J72" s="2">
        <v>1</v>
      </c>
      <c r="K72" s="2">
        <v>0</v>
      </c>
      <c r="L72" s="2">
        <v>1</v>
      </c>
      <c r="M72" s="4">
        <v>0</v>
      </c>
      <c r="N72" s="3">
        <v>0</v>
      </c>
      <c r="O72" s="3">
        <v>0</v>
      </c>
      <c r="P72" s="3">
        <v>0</v>
      </c>
      <c r="Q72" s="54">
        <v>13</v>
      </c>
      <c r="T72" s="1">
        <v>3.125E-2</v>
      </c>
      <c r="U72" s="2">
        <f>D71</f>
        <v>6</v>
      </c>
      <c r="V72" s="2">
        <f>D72</f>
        <v>6</v>
      </c>
      <c r="W72" s="2">
        <f>D73</f>
        <v>6</v>
      </c>
      <c r="X72" s="2">
        <f>D74</f>
        <v>5</v>
      </c>
      <c r="Y72" s="2">
        <f>D75</f>
        <v>6</v>
      </c>
      <c r="Z72" s="2">
        <f>D76</f>
        <v>7</v>
      </c>
      <c r="AA72" s="5"/>
      <c r="AB72" s="1">
        <v>3.125E-2</v>
      </c>
      <c r="AC72" s="31">
        <f t="shared" ref="AC72" si="86">PRODUCT(U72*100*1/U85)</f>
        <v>46.153846153846153</v>
      </c>
      <c r="AD72" s="31">
        <f t="shared" ref="AD72" si="87">PRODUCT(V72*100*1/V85)</f>
        <v>46.153846153846153</v>
      </c>
      <c r="AE72" s="31">
        <f t="shared" ref="AE72" si="88">PRODUCT(W72*100*1/W85)</f>
        <v>46.153846153846153</v>
      </c>
      <c r="AF72" s="31">
        <f t="shared" ref="AF72" si="89">PRODUCT(X72*100*1/X85)</f>
        <v>38.46153846153846</v>
      </c>
      <c r="AG72" s="31">
        <f t="shared" ref="AG72" si="90">PRODUCT(Y72*100*1/Y85)</f>
        <v>46.153846153846153</v>
      </c>
      <c r="AH72" s="31">
        <f t="shared" ref="AH72" si="91">PRODUCT(Z72*100*1/Z85)</f>
        <v>53.846153846153847</v>
      </c>
      <c r="AJ72" s="1">
        <v>3.125E-2</v>
      </c>
      <c r="AK72" s="31">
        <f t="shared" ref="AK72" si="92">AC71+AC72</f>
        <v>46.153846153846153</v>
      </c>
      <c r="AL72" s="31">
        <f t="shared" ref="AL72" si="93">AD71+AD72</f>
        <v>46.153846153846153</v>
      </c>
      <c r="AM72" s="31">
        <f t="shared" ref="AM72" si="94">AE71+AE72</f>
        <v>46.153846153846153</v>
      </c>
      <c r="AN72" s="31">
        <f t="shared" ref="AN72" si="95">AF71+AF72</f>
        <v>38.46153846153846</v>
      </c>
      <c r="AO72" s="31">
        <f t="shared" ref="AO72" si="96">AG71+AG72</f>
        <v>46.153846153846153</v>
      </c>
      <c r="AP72" s="31">
        <f t="shared" ref="AP72" si="97">AH71+AH72</f>
        <v>53.846153846153847</v>
      </c>
      <c r="AR72" s="25" t="s">
        <v>50</v>
      </c>
      <c r="AS72" s="18">
        <f>AP75</f>
        <v>61.53846153846154</v>
      </c>
      <c r="AT72" s="18">
        <f>AK79</f>
        <v>100</v>
      </c>
      <c r="AU72" s="18">
        <f>AL80</f>
        <v>100</v>
      </c>
      <c r="AV72" s="18">
        <f>AM78</f>
        <v>100</v>
      </c>
      <c r="AW72" s="18">
        <f>AN79</f>
        <v>100</v>
      </c>
      <c r="AX72" s="18">
        <f>AO79</f>
        <v>100</v>
      </c>
      <c r="AY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row>
    <row r="73" spans="1:194" s="1" customFormat="1" ht="18.75" x14ac:dyDescent="0.25">
      <c r="B73" s="1" t="s">
        <v>10</v>
      </c>
      <c r="C73" s="2">
        <v>0</v>
      </c>
      <c r="D73" s="2">
        <v>6</v>
      </c>
      <c r="E73" s="2">
        <v>2</v>
      </c>
      <c r="F73" s="2">
        <v>1</v>
      </c>
      <c r="G73" s="2">
        <v>2</v>
      </c>
      <c r="H73" s="2">
        <v>2</v>
      </c>
      <c r="I73" s="2">
        <v>0</v>
      </c>
      <c r="J73" s="2">
        <v>0</v>
      </c>
      <c r="K73" s="4">
        <v>0</v>
      </c>
      <c r="L73" s="3">
        <v>0</v>
      </c>
      <c r="M73" s="3">
        <v>0</v>
      </c>
      <c r="N73" s="3">
        <v>0</v>
      </c>
      <c r="O73" s="3">
        <v>0</v>
      </c>
      <c r="P73" s="3">
        <v>0</v>
      </c>
      <c r="Q73" s="54">
        <v>13</v>
      </c>
      <c r="T73" s="1">
        <v>6.25E-2</v>
      </c>
      <c r="U73" s="2">
        <f>E71</f>
        <v>1</v>
      </c>
      <c r="V73" s="2">
        <f>E72</f>
        <v>0</v>
      </c>
      <c r="W73" s="2">
        <f>E73</f>
        <v>2</v>
      </c>
      <c r="X73" s="2">
        <f>E74</f>
        <v>2</v>
      </c>
      <c r="Y73" s="2">
        <f>E75</f>
        <v>1</v>
      </c>
      <c r="Z73" s="2">
        <f>E76</f>
        <v>1</v>
      </c>
      <c r="AA73" s="5"/>
      <c r="AB73" s="1">
        <v>6.25E-2</v>
      </c>
      <c r="AC73" s="31">
        <f t="shared" ref="AC73" si="98">PRODUCT(U73*100*1/U85)</f>
        <v>7.6923076923076925</v>
      </c>
      <c r="AD73" s="31">
        <f t="shared" ref="AD73" si="99">PRODUCT(V73*100*1/V85)</f>
        <v>0</v>
      </c>
      <c r="AE73" s="31">
        <f t="shared" ref="AE73" si="100">PRODUCT(W73*100*1/W85)</f>
        <v>15.384615384615385</v>
      </c>
      <c r="AF73" s="31">
        <f t="shared" ref="AF73" si="101">PRODUCT(X73*100*1/X85)</f>
        <v>15.384615384615385</v>
      </c>
      <c r="AG73" s="31">
        <f t="shared" ref="AG73" si="102">PRODUCT(Y73*100*1/Y85)</f>
        <v>7.6923076923076925</v>
      </c>
      <c r="AH73" s="31">
        <f t="shared" ref="AH73" si="103">PRODUCT(Z73*100*1/Z85)</f>
        <v>7.6923076923076925</v>
      </c>
      <c r="AJ73" s="1">
        <v>6.25E-2</v>
      </c>
      <c r="AK73" s="31">
        <f t="shared" ref="AK73" si="104">AC71+AC72+AC73</f>
        <v>53.846153846153847</v>
      </c>
      <c r="AL73" s="31">
        <f t="shared" ref="AL73" si="105">AD71+AD72+AD73</f>
        <v>46.153846153846153</v>
      </c>
      <c r="AM73" s="31">
        <f t="shared" ref="AM73" si="106">AE71+AE72+AE73</f>
        <v>61.53846153846154</v>
      </c>
      <c r="AN73" s="31">
        <f t="shared" ref="AN73" si="107">AF71+AF72+AF73</f>
        <v>53.846153846153847</v>
      </c>
      <c r="AO73" s="31">
        <f t="shared" ref="AO73" si="108">AG71+AG72+AG73</f>
        <v>53.846153846153847</v>
      </c>
      <c r="AP73" s="31">
        <f t="shared" ref="AP73" si="109">AH71+AH72+AH73</f>
        <v>61.53846153846154</v>
      </c>
      <c r="AR73" s="25" t="s">
        <v>51</v>
      </c>
      <c r="AS73" s="18">
        <f>AP76-AP75</f>
        <v>7.6923076923076863</v>
      </c>
      <c r="AT73" s="18">
        <f>AK80-AK79</f>
        <v>0</v>
      </c>
      <c r="AU73" s="18">
        <f>AL81-AL80</f>
        <v>0</v>
      </c>
      <c r="AV73" s="18">
        <f>AM79-AM78</f>
        <v>0</v>
      </c>
      <c r="AW73" s="18"/>
      <c r="AX73" s="18"/>
      <c r="AY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row>
    <row r="74" spans="1:194" s="1" customFormat="1" ht="18.75" x14ac:dyDescent="0.25">
      <c r="B74" s="1" t="s">
        <v>24</v>
      </c>
      <c r="C74" s="2">
        <v>0</v>
      </c>
      <c r="D74" s="2">
        <v>5</v>
      </c>
      <c r="E74" s="2">
        <v>2</v>
      </c>
      <c r="F74" s="2">
        <v>2</v>
      </c>
      <c r="G74" s="2">
        <v>2</v>
      </c>
      <c r="H74" s="2">
        <v>0</v>
      </c>
      <c r="I74" s="2">
        <v>1</v>
      </c>
      <c r="J74" s="2">
        <v>1</v>
      </c>
      <c r="K74" s="2">
        <v>0</v>
      </c>
      <c r="L74" s="3">
        <v>0</v>
      </c>
      <c r="M74" s="3">
        <v>0</v>
      </c>
      <c r="N74" s="3">
        <v>0</v>
      </c>
      <c r="O74" s="3">
        <v>0</v>
      </c>
      <c r="P74" s="3">
        <v>0</v>
      </c>
      <c r="Q74" s="54">
        <v>13</v>
      </c>
      <c r="T74" s="1">
        <v>0.125</v>
      </c>
      <c r="U74" s="2">
        <f>F71</f>
        <v>1</v>
      </c>
      <c r="V74" s="2">
        <f>F72</f>
        <v>1</v>
      </c>
      <c r="W74" s="2">
        <f>F73</f>
        <v>1</v>
      </c>
      <c r="X74" s="2">
        <f>F74</f>
        <v>2</v>
      </c>
      <c r="Y74" s="2">
        <f>F75</f>
        <v>4</v>
      </c>
      <c r="Z74" s="2">
        <f>F76</f>
        <v>0</v>
      </c>
      <c r="AA74" s="5"/>
      <c r="AB74" s="1">
        <v>0.125</v>
      </c>
      <c r="AC74" s="31">
        <f t="shared" ref="AC74" si="110">PRODUCT(U74*100*1/U85)</f>
        <v>7.6923076923076925</v>
      </c>
      <c r="AD74" s="31">
        <f t="shared" ref="AD74" si="111">PRODUCT(V74*100*1/V85)</f>
        <v>7.6923076923076925</v>
      </c>
      <c r="AE74" s="31">
        <f t="shared" ref="AE74" si="112">PRODUCT(W74*100*1/W85)</f>
        <v>7.6923076923076925</v>
      </c>
      <c r="AF74" s="31">
        <f t="shared" ref="AF74" si="113">PRODUCT(X74*100*1/X85)</f>
        <v>15.384615384615385</v>
      </c>
      <c r="AG74" s="31">
        <f t="shared" ref="AG74" si="114">PRODUCT(Y74*100*1/Y85)</f>
        <v>30.76923076923077</v>
      </c>
      <c r="AH74" s="31">
        <f t="shared" ref="AH74" si="115">PRODUCT(Z74*100*1/Z85)</f>
        <v>0</v>
      </c>
      <c r="AJ74" s="1">
        <v>0.125</v>
      </c>
      <c r="AK74" s="31">
        <f t="shared" ref="AK74" si="116">AC71+AC72+AC73+AC74</f>
        <v>61.53846153846154</v>
      </c>
      <c r="AL74" s="31">
        <f t="shared" ref="AL74" si="117">AD71+AD72+AD73+AD74</f>
        <v>53.846153846153847</v>
      </c>
      <c r="AM74" s="31">
        <f t="shared" ref="AM74" si="118">AE71+AE72+AE73+AE74</f>
        <v>69.230769230769226</v>
      </c>
      <c r="AN74" s="31">
        <f t="shared" ref="AN74" si="119">AF71+AF72+AF73+AF74</f>
        <v>69.230769230769226</v>
      </c>
      <c r="AO74" s="31">
        <f t="shared" ref="AO74" si="120">AG71+AG72+AG73+AG74</f>
        <v>84.615384615384613</v>
      </c>
      <c r="AP74" s="31">
        <f t="shared" ref="AP74" si="121">AH71+AH72+AH73+AH74</f>
        <v>61.53846153846154</v>
      </c>
      <c r="AR74" s="25" t="s">
        <v>52</v>
      </c>
      <c r="AS74" s="18">
        <f>AP84-AP76</f>
        <v>30.769230769230774</v>
      </c>
      <c r="AT74" s="18">
        <f>AK84-AK80</f>
        <v>0</v>
      </c>
      <c r="AU74" s="18">
        <f>AL84-AL81</f>
        <v>0</v>
      </c>
      <c r="AV74" s="18">
        <f>AM84-AM79</f>
        <v>0</v>
      </c>
      <c r="AW74" s="18">
        <f>AN84-AN79</f>
        <v>0</v>
      </c>
      <c r="AX74" s="18">
        <f>AO84-AO79</f>
        <v>0</v>
      </c>
      <c r="AY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row>
    <row r="75" spans="1:194" s="1" customFormat="1" x14ac:dyDescent="0.25">
      <c r="B75" s="1" t="s">
        <v>25</v>
      </c>
      <c r="C75" s="2">
        <v>0</v>
      </c>
      <c r="D75" s="2">
        <v>6</v>
      </c>
      <c r="E75" s="2">
        <v>1</v>
      </c>
      <c r="F75" s="2">
        <v>4</v>
      </c>
      <c r="G75" s="2">
        <v>0</v>
      </c>
      <c r="H75" s="2">
        <v>2</v>
      </c>
      <c r="I75" s="2">
        <v>0</v>
      </c>
      <c r="J75" s="2">
        <v>0</v>
      </c>
      <c r="K75" s="2">
        <v>0</v>
      </c>
      <c r="L75" s="3">
        <v>0</v>
      </c>
      <c r="M75" s="3">
        <v>0</v>
      </c>
      <c r="N75" s="3">
        <v>0</v>
      </c>
      <c r="O75" s="3">
        <v>0</v>
      </c>
      <c r="P75" s="3">
        <v>0</v>
      </c>
      <c r="Q75" s="54">
        <v>13</v>
      </c>
      <c r="T75" s="1">
        <v>0.25</v>
      </c>
      <c r="U75" s="2">
        <f>G71</f>
        <v>2</v>
      </c>
      <c r="V75" s="2">
        <f>G72</f>
        <v>0</v>
      </c>
      <c r="W75" s="2">
        <f>G73</f>
        <v>2</v>
      </c>
      <c r="X75" s="2">
        <f>G74</f>
        <v>2</v>
      </c>
      <c r="Y75" s="2">
        <f>G75</f>
        <v>0</v>
      </c>
      <c r="Z75" s="2">
        <f>G76</f>
        <v>0</v>
      </c>
      <c r="AA75" s="5"/>
      <c r="AB75" s="1">
        <v>0.25</v>
      </c>
      <c r="AC75" s="31">
        <f t="shared" ref="AC75" si="122">PRODUCT(U75*100*1/U85)</f>
        <v>15.384615384615385</v>
      </c>
      <c r="AD75" s="31">
        <f t="shared" ref="AD75" si="123">PRODUCT(V75*100*1/V85)</f>
        <v>0</v>
      </c>
      <c r="AE75" s="31">
        <f t="shared" ref="AE75" si="124">PRODUCT(W75*100*1/W85)</f>
        <v>15.384615384615385</v>
      </c>
      <c r="AF75" s="31">
        <f t="shared" ref="AF75" si="125">PRODUCT(X75*100*1/X85)</f>
        <v>15.384615384615385</v>
      </c>
      <c r="AG75" s="31">
        <f t="shared" ref="AG75" si="126">PRODUCT(Y75*100*1/Y85)</f>
        <v>0</v>
      </c>
      <c r="AH75" s="31">
        <f t="shared" ref="AH75" si="127">PRODUCT(Z75*100*1/Z85)</f>
        <v>0</v>
      </c>
      <c r="AJ75" s="1">
        <v>0.25</v>
      </c>
      <c r="AK75" s="31">
        <f t="shared" ref="AK75" si="128">AC71+AC72+AC73+AC74+AC75</f>
        <v>76.92307692307692</v>
      </c>
      <c r="AL75" s="31">
        <f t="shared" ref="AL75" si="129">AD71+AD72+AD73+AD74+AD75</f>
        <v>53.846153846153847</v>
      </c>
      <c r="AM75" s="31">
        <f t="shared" ref="AM75" si="130">AE71+AE72+AE73+AE74+AE75</f>
        <v>84.615384615384613</v>
      </c>
      <c r="AN75" s="31">
        <f t="shared" ref="AN75" si="131">AF71+AF72+AF73+AF74+AF75</f>
        <v>84.615384615384613</v>
      </c>
      <c r="AO75" s="31">
        <f t="shared" ref="AO75" si="132">AG71+AG72+AG73+AG74+AG75</f>
        <v>84.615384615384613</v>
      </c>
      <c r="AP75" s="31">
        <f t="shared" ref="AP75" si="133">AH71+AH72+AH73+AH74+AH75</f>
        <v>61.53846153846154</v>
      </c>
      <c r="AR75" s="29"/>
      <c r="AS75" s="29"/>
      <c r="AT75" s="29"/>
      <c r="AU75" s="10"/>
      <c r="AV75" s="29"/>
      <c r="AW75" s="29"/>
      <c r="AX75" s="29"/>
      <c r="AY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row>
    <row r="76" spans="1:194" s="1" customFormat="1" x14ac:dyDescent="0.25">
      <c r="B76" s="1" t="s">
        <v>26</v>
      </c>
      <c r="C76" s="2">
        <v>0</v>
      </c>
      <c r="D76" s="2">
        <v>7</v>
      </c>
      <c r="E76" s="2">
        <v>1</v>
      </c>
      <c r="F76" s="2">
        <v>0</v>
      </c>
      <c r="G76" s="2">
        <v>0</v>
      </c>
      <c r="H76" s="4">
        <v>1</v>
      </c>
      <c r="I76" s="3">
        <v>2</v>
      </c>
      <c r="J76" s="3">
        <v>0</v>
      </c>
      <c r="K76" s="3">
        <v>0</v>
      </c>
      <c r="L76" s="3">
        <v>1</v>
      </c>
      <c r="M76" s="3">
        <v>0</v>
      </c>
      <c r="N76" s="3">
        <v>1</v>
      </c>
      <c r="O76" s="3">
        <v>0</v>
      </c>
      <c r="P76" s="3">
        <v>0</v>
      </c>
      <c r="Q76" s="54">
        <v>13</v>
      </c>
      <c r="T76" s="1">
        <v>0.5</v>
      </c>
      <c r="U76" s="2">
        <f>H71</f>
        <v>1</v>
      </c>
      <c r="V76" s="2">
        <f>H72</f>
        <v>1</v>
      </c>
      <c r="W76" s="2">
        <f>H73</f>
        <v>2</v>
      </c>
      <c r="X76" s="2">
        <f>H74</f>
        <v>0</v>
      </c>
      <c r="Y76" s="2">
        <f>H75</f>
        <v>2</v>
      </c>
      <c r="Z76" s="4">
        <f>H76</f>
        <v>1</v>
      </c>
      <c r="AA76" s="5"/>
      <c r="AB76" s="1">
        <v>0.5</v>
      </c>
      <c r="AC76" s="31">
        <f t="shared" ref="AC76" si="134">PRODUCT(U76*100*1/U85)</f>
        <v>7.6923076923076925</v>
      </c>
      <c r="AD76" s="31">
        <f t="shared" ref="AD76" si="135">PRODUCT(V76*100*1/V85)</f>
        <v>7.6923076923076925</v>
      </c>
      <c r="AE76" s="31">
        <f t="shared" ref="AE76" si="136">PRODUCT(W76*100*1/W85)</f>
        <v>15.384615384615385</v>
      </c>
      <c r="AF76" s="31">
        <f t="shared" ref="AF76" si="137">PRODUCT(X76*100*1/X85)</f>
        <v>0</v>
      </c>
      <c r="AG76" s="31">
        <f t="shared" ref="AG76" si="138">PRODUCT(Y76*100*1/Y85)</f>
        <v>15.384615384615385</v>
      </c>
      <c r="AH76" s="32">
        <f t="shared" ref="AH76" si="139">PRODUCT(Z76*100*1/Z85)</f>
        <v>7.6923076923076925</v>
      </c>
      <c r="AJ76" s="1">
        <v>0.5</v>
      </c>
      <c r="AK76" s="31">
        <f t="shared" ref="AK76" si="140">AC71+AC72+AC73+AC74+AC75+AC76</f>
        <v>84.615384615384613</v>
      </c>
      <c r="AL76" s="31">
        <f t="shared" ref="AL76" si="141">AD71+AD72+AD73+AD74+AD75+AD76</f>
        <v>61.53846153846154</v>
      </c>
      <c r="AM76" s="31">
        <f t="shared" ref="AM76" si="142">AE71+AE72+AE73+AE74+AE75+AE76</f>
        <v>100</v>
      </c>
      <c r="AN76" s="31">
        <f t="shared" ref="AN76" si="143">AF71+AF72+AF73+AF74+AF75+AF76</f>
        <v>84.615384615384613</v>
      </c>
      <c r="AO76" s="31">
        <f t="shared" ref="AO76" si="144">AG71+AG72+AG73+AG74+AG75+AG76</f>
        <v>100</v>
      </c>
      <c r="AP76" s="32">
        <f t="shared" ref="AP76" si="145">AH71+AH72+AH73+AH74+AH75+AH76</f>
        <v>69.230769230769226</v>
      </c>
      <c r="AR76" s="10"/>
      <c r="AS76" s="10" t="str">
        <f>A69</f>
        <v>Fusobacterium nucleatum</v>
      </c>
      <c r="AT76" s="10"/>
      <c r="AU76" s="10"/>
      <c r="AV76" s="10"/>
      <c r="AW76" s="10"/>
      <c r="AX76" s="10"/>
      <c r="AY76" s="10"/>
      <c r="AZ76" s="10"/>
      <c r="BA76" s="10"/>
      <c r="BB76" s="10"/>
      <c r="BC76" s="10"/>
      <c r="BD76" s="10"/>
      <c r="BE76" s="10"/>
      <c r="BF76" s="10"/>
      <c r="BG76" s="10"/>
      <c r="BH76" s="10"/>
      <c r="BI76" s="10"/>
      <c r="BJ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row>
    <row r="77" spans="1:194" s="1" customFormat="1" x14ac:dyDescent="0.25">
      <c r="T77" s="1">
        <v>1</v>
      </c>
      <c r="U77" s="2">
        <f>I71</f>
        <v>2</v>
      </c>
      <c r="V77" s="2">
        <f>I72</f>
        <v>3</v>
      </c>
      <c r="W77" s="2">
        <f>I73</f>
        <v>0</v>
      </c>
      <c r="X77" s="2">
        <f>I74</f>
        <v>1</v>
      </c>
      <c r="Y77" s="2">
        <f>I75</f>
        <v>0</v>
      </c>
      <c r="Z77" s="3">
        <f>I76</f>
        <v>2</v>
      </c>
      <c r="AA77" s="5"/>
      <c r="AB77" s="1">
        <v>1</v>
      </c>
      <c r="AC77" s="31">
        <f t="shared" ref="AC77" si="146">PRODUCT(U77*100*1/U85)</f>
        <v>15.384615384615385</v>
      </c>
      <c r="AD77" s="31">
        <f t="shared" ref="AD77" si="147">PRODUCT(V77*100*1/V85)</f>
        <v>23.076923076923077</v>
      </c>
      <c r="AE77" s="31">
        <f t="shared" ref="AE77" si="148">PRODUCT(W77*100*1/W85)</f>
        <v>0</v>
      </c>
      <c r="AF77" s="31">
        <f t="shared" ref="AF77" si="149">PRODUCT(X77*100*1/X85)</f>
        <v>7.6923076923076925</v>
      </c>
      <c r="AG77" s="31">
        <f t="shared" ref="AG77" si="150">PRODUCT(Y77*100*1/Y85)</f>
        <v>0</v>
      </c>
      <c r="AH77" s="33">
        <f t="shared" ref="AH77" si="151">PRODUCT(Z77*100*1/Z85)</f>
        <v>15.384615384615385</v>
      </c>
      <c r="AJ77" s="1">
        <v>1</v>
      </c>
      <c r="AK77" s="31">
        <f t="shared" ref="AK77" si="152">AC71+AC72+AC73+AC74+AC75+AC76+AC77</f>
        <v>100</v>
      </c>
      <c r="AL77" s="31">
        <f t="shared" ref="AL77" si="153">AD71+AD72+AD73+AD74+AD75+AD76+AD77</f>
        <v>84.615384615384613</v>
      </c>
      <c r="AM77" s="31">
        <f t="shared" ref="AM77" si="154">AE71+AE72+AE73+AE74+AE75+AE76+AE77</f>
        <v>100</v>
      </c>
      <c r="AN77" s="31">
        <f t="shared" ref="AN77" si="155">AF71+AF72+AF73+AF74+AF75+AF76+AF77</f>
        <v>92.307692307692307</v>
      </c>
      <c r="AO77" s="31">
        <f t="shared" ref="AO77" si="156">AG71+AG72+AG73+AG74+AG75+AG76+AG77</f>
        <v>100</v>
      </c>
      <c r="AP77" s="33">
        <f t="shared" ref="AP77" si="157">AH71+AH72+AH73+AH74+AH75+AH76+AH77</f>
        <v>84.615384615384613</v>
      </c>
      <c r="AR77" s="10"/>
      <c r="AS77" s="10"/>
      <c r="AT77" s="10"/>
      <c r="AU77" s="10"/>
      <c r="AV77" s="10"/>
      <c r="AW77" s="10"/>
      <c r="AX77" s="10"/>
      <c r="AY77" s="10"/>
      <c r="AZ77" s="10"/>
      <c r="BA77" s="10"/>
      <c r="BB77" s="10"/>
      <c r="BC77" s="10"/>
      <c r="BD77" s="10"/>
      <c r="BE77" s="10"/>
      <c r="BF77" s="10"/>
      <c r="BG77" s="10"/>
      <c r="BH77" s="10"/>
      <c r="BI77" s="10"/>
      <c r="BJ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row>
    <row r="78" spans="1:194" s="1" customFormat="1" x14ac:dyDescent="0.25">
      <c r="T78" s="1">
        <v>2</v>
      </c>
      <c r="U78" s="2">
        <f>J71</f>
        <v>0</v>
      </c>
      <c r="V78" s="2">
        <f>J72</f>
        <v>1</v>
      </c>
      <c r="W78" s="2">
        <f>J73</f>
        <v>0</v>
      </c>
      <c r="X78" s="2">
        <f>J74</f>
        <v>1</v>
      </c>
      <c r="Y78" s="2">
        <f>J75</f>
        <v>0</v>
      </c>
      <c r="Z78" s="3">
        <f>J76</f>
        <v>0</v>
      </c>
      <c r="AA78" s="5"/>
      <c r="AB78" s="1">
        <v>2</v>
      </c>
      <c r="AC78" s="31">
        <f t="shared" ref="AC78" si="158">PRODUCT(U78*100*1/U85)</f>
        <v>0</v>
      </c>
      <c r="AD78" s="31">
        <f t="shared" ref="AD78" si="159">PRODUCT(V78*100*1/V85)</f>
        <v>7.6923076923076925</v>
      </c>
      <c r="AE78" s="31">
        <f t="shared" ref="AE78" si="160">PRODUCT(W78*100*1/W85)</f>
        <v>0</v>
      </c>
      <c r="AF78" s="31">
        <f t="shared" ref="AF78" si="161">PRODUCT(X78*100*1/X85)</f>
        <v>7.6923076923076925</v>
      </c>
      <c r="AG78" s="31">
        <f t="shared" ref="AG78" si="162">PRODUCT(Y78*100*1/Y85)</f>
        <v>0</v>
      </c>
      <c r="AH78" s="33">
        <f t="shared" ref="AH78" si="163">PRODUCT(Z78*100*1/Z85)</f>
        <v>0</v>
      </c>
      <c r="AJ78" s="1">
        <v>2</v>
      </c>
      <c r="AK78" s="31">
        <f t="shared" ref="AK78" si="164">AC71+AC72+AC73+AC74+AC75+AC76+AC77+AC78</f>
        <v>100</v>
      </c>
      <c r="AL78" s="31">
        <f t="shared" ref="AL78" si="165">AD71+AD72+AD73+AD74+AD75+AD76+AD77+AD78</f>
        <v>92.307692307692307</v>
      </c>
      <c r="AM78" s="31">
        <f t="shared" ref="AM78" si="166">AE71+AE72+AE73+AE74+AE75+AE76+AE77+AE78</f>
        <v>100</v>
      </c>
      <c r="AN78" s="31">
        <f t="shared" ref="AN78" si="167">AF71+AF72+AF73+AF74+AF75+AF76+AF77+AF78</f>
        <v>100</v>
      </c>
      <c r="AO78" s="31">
        <f t="shared" ref="AO78" si="168">AG71+AG72+AG73+AG74+AG75+AG76+AG77+AG78</f>
        <v>100</v>
      </c>
      <c r="AP78" s="33">
        <f t="shared" ref="AP78" si="169">AH71+AH72+AH73+AH74+AH75+AH76+AH77+AH78</f>
        <v>84.615384615384613</v>
      </c>
      <c r="AR78" s="10"/>
      <c r="AS78" s="10"/>
      <c r="AT78" s="10"/>
      <c r="AU78" s="10"/>
      <c r="AV78" s="10"/>
      <c r="AW78" s="10"/>
      <c r="AX78" s="10"/>
      <c r="AY78" s="10"/>
      <c r="AZ78" s="10"/>
      <c r="BA78" s="10"/>
      <c r="BB78" s="10"/>
      <c r="BC78" s="10"/>
      <c r="BD78" s="10"/>
      <c r="BE78" s="10"/>
      <c r="BF78" s="10"/>
      <c r="BG78" s="10"/>
      <c r="BH78" s="10"/>
      <c r="BI78" s="10"/>
      <c r="BJ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row>
    <row r="79" spans="1:194" s="1" customFormat="1" x14ac:dyDescent="0.25">
      <c r="T79" s="1">
        <v>4</v>
      </c>
      <c r="U79" s="2">
        <f>K71</f>
        <v>0</v>
      </c>
      <c r="V79" s="2">
        <f>K72</f>
        <v>0</v>
      </c>
      <c r="W79" s="4">
        <f>K73</f>
        <v>0</v>
      </c>
      <c r="X79" s="2">
        <f>K74</f>
        <v>0</v>
      </c>
      <c r="Y79" s="2">
        <f>K75</f>
        <v>0</v>
      </c>
      <c r="Z79" s="3">
        <f>K76</f>
        <v>0</v>
      </c>
      <c r="AA79" s="5"/>
      <c r="AB79" s="1">
        <v>4</v>
      </c>
      <c r="AC79" s="31">
        <f t="shared" ref="AC79" si="170">PRODUCT(U79*100*1/U85)</f>
        <v>0</v>
      </c>
      <c r="AD79" s="31">
        <f t="shared" ref="AD79" si="171">PRODUCT(V79*100*1/V85)</f>
        <v>0</v>
      </c>
      <c r="AE79" s="32">
        <f t="shared" ref="AE79" si="172">PRODUCT(W79*100*1/W85)</f>
        <v>0</v>
      </c>
      <c r="AF79" s="31">
        <f t="shared" ref="AF79" si="173">PRODUCT(X79*100*1/X85)</f>
        <v>0</v>
      </c>
      <c r="AG79" s="31">
        <f t="shared" ref="AG79" si="174">PRODUCT(Y79*100*1/Y85)</f>
        <v>0</v>
      </c>
      <c r="AH79" s="33">
        <f t="shared" ref="AH79" si="175">PRODUCT(Z79*100*1/Z85)</f>
        <v>0</v>
      </c>
      <c r="AJ79" s="1">
        <v>4</v>
      </c>
      <c r="AK79" s="31">
        <f t="shared" ref="AK79" si="176">AC71+AC72+AC73+AC74+AC75+AC76+AC77+AC78+AC79</f>
        <v>100</v>
      </c>
      <c r="AL79" s="31">
        <f t="shared" ref="AL79" si="177">AD71+AD72+AD73+AD74+AD75+AD76+AD77+AD78+AD79</f>
        <v>92.307692307692307</v>
      </c>
      <c r="AM79" s="32">
        <f t="shared" ref="AM79" si="178">AE71+AE72+AE73+AE74+AE75+AE76+AE77+AE78+AE79</f>
        <v>100</v>
      </c>
      <c r="AN79" s="31">
        <f t="shared" ref="AN79" si="179">AF71+AF72+AF73+AF74+AF75+AF76+AF77+AF78+AF79</f>
        <v>100</v>
      </c>
      <c r="AO79" s="31">
        <f t="shared" ref="AO79" si="180">AG71+AG72+AG73+AG74+AG75+AG76+AG77+AG78+AG79</f>
        <v>100</v>
      </c>
      <c r="AP79" s="33">
        <f t="shared" ref="AP79" si="181">AH71+AH72+AH73+AH74+AH75+AH76+AH77+AH78+AH79</f>
        <v>84.615384615384613</v>
      </c>
      <c r="AR79" s="10"/>
      <c r="AS79" s="10"/>
      <c r="AT79" s="10"/>
      <c r="AU79" s="10"/>
      <c r="AV79" s="10"/>
      <c r="AW79" s="10"/>
      <c r="AX79" s="10"/>
      <c r="AY79" s="10"/>
      <c r="AZ79" s="10"/>
      <c r="BA79" s="10"/>
      <c r="BB79" s="10"/>
      <c r="BC79" s="10"/>
      <c r="BD79" s="10"/>
      <c r="BE79" s="10"/>
      <c r="BF79" s="10"/>
      <c r="BG79" s="10"/>
      <c r="BH79" s="10"/>
      <c r="BI79" s="10"/>
      <c r="BJ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row>
    <row r="80" spans="1:194" s="1" customFormat="1" x14ac:dyDescent="0.25">
      <c r="T80" s="1">
        <v>8</v>
      </c>
      <c r="U80" s="4">
        <f>L71</f>
        <v>0</v>
      </c>
      <c r="V80" s="2">
        <f>L72</f>
        <v>1</v>
      </c>
      <c r="W80" s="3">
        <f>L73</f>
        <v>0</v>
      </c>
      <c r="X80" s="3">
        <f>L74</f>
        <v>0</v>
      </c>
      <c r="Y80" s="3">
        <f>L75</f>
        <v>0</v>
      </c>
      <c r="Z80" s="3">
        <f>L76</f>
        <v>1</v>
      </c>
      <c r="AA80" s="7"/>
      <c r="AB80" s="1">
        <v>8</v>
      </c>
      <c r="AC80" s="32">
        <f t="shared" ref="AC80" si="182">PRODUCT(U80*100*1/U85)</f>
        <v>0</v>
      </c>
      <c r="AD80" s="31">
        <f t="shared" ref="AD80" si="183">PRODUCT(V80*100*1/V85)</f>
        <v>7.6923076923076925</v>
      </c>
      <c r="AE80" s="33">
        <f t="shared" ref="AE80" si="184">PRODUCT(W80*100*1/W85)</f>
        <v>0</v>
      </c>
      <c r="AF80" s="33">
        <f t="shared" ref="AF80" si="185">PRODUCT(X80*100*1/X85)</f>
        <v>0</v>
      </c>
      <c r="AG80" s="33">
        <f t="shared" ref="AG80" si="186">PRODUCT(Y80*100*1/Y85)</f>
        <v>0</v>
      </c>
      <c r="AH80" s="33">
        <f t="shared" ref="AH80" si="187">PRODUCT(Z80*100*1/Z85)</f>
        <v>7.6923076923076925</v>
      </c>
      <c r="AJ80" s="1">
        <v>8</v>
      </c>
      <c r="AK80" s="32">
        <f t="shared" ref="AK80" si="188">AC71+AC72+AC73+AC74+AC75+AC76+AC77+AC78+AC79+AC80</f>
        <v>100</v>
      </c>
      <c r="AL80" s="31">
        <f t="shared" ref="AL80" si="189">AD71+AD72+AD73+AD74+AD75+AD76+AD77+AD78+AD79+AD80</f>
        <v>100</v>
      </c>
      <c r="AM80" s="33">
        <f t="shared" ref="AM80" si="190">AE71+AE72+AE73+AE74+AE75+AE76+AE77+AE78+AE79+AE80</f>
        <v>100</v>
      </c>
      <c r="AN80" s="33">
        <f t="shared" ref="AN80" si="191">AF71+AF72+AF73+AF74+AF75+AF76+AF77+AF78+AF79+AF80</f>
        <v>100</v>
      </c>
      <c r="AO80" s="33">
        <f t="shared" ref="AO80" si="192">AG71+AG72+AG73+AG74+AG75+AG76+AG77+AG78+AG79+AG80</f>
        <v>100</v>
      </c>
      <c r="AP80" s="33">
        <f t="shared" ref="AP80" si="193">AH71+AH72+AH73+AH74+AH75+AH76+AH77+AH78+AH79+AH80</f>
        <v>92.307692307692307</v>
      </c>
      <c r="AR80" s="10"/>
      <c r="AS80" s="10"/>
      <c r="AT80" s="10"/>
      <c r="AU80" s="10"/>
      <c r="AV80" s="10"/>
      <c r="AW80" s="10"/>
      <c r="AX80" s="10"/>
      <c r="AY80" s="10"/>
      <c r="AZ80" s="10"/>
      <c r="BA80" s="10"/>
      <c r="BB80" s="10"/>
      <c r="BC80" s="10"/>
      <c r="BD80" s="10"/>
      <c r="BE80" s="10"/>
      <c r="BF80" s="10"/>
      <c r="BG80" s="10"/>
      <c r="BH80" s="10"/>
      <c r="BI80" s="10"/>
      <c r="BJ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row>
    <row r="81" spans="20:194" s="1" customFormat="1" x14ac:dyDescent="0.25">
      <c r="T81" s="1">
        <v>16</v>
      </c>
      <c r="U81" s="3">
        <f>M71</f>
        <v>0</v>
      </c>
      <c r="V81" s="4">
        <f>M72</f>
        <v>0</v>
      </c>
      <c r="W81" s="3">
        <f>M73</f>
        <v>0</v>
      </c>
      <c r="X81" s="3">
        <f>M74</f>
        <v>0</v>
      </c>
      <c r="Y81" s="3">
        <f>M75</f>
        <v>0</v>
      </c>
      <c r="Z81" s="3">
        <f>M76</f>
        <v>0</v>
      </c>
      <c r="AA81" s="7"/>
      <c r="AB81" s="1">
        <v>16</v>
      </c>
      <c r="AC81" s="33">
        <f t="shared" ref="AC81" si="194">PRODUCT(U81*100*1/U85)</f>
        <v>0</v>
      </c>
      <c r="AD81" s="32">
        <f t="shared" ref="AD81" si="195">PRODUCT(V81*100*1/V85)</f>
        <v>0</v>
      </c>
      <c r="AE81" s="33">
        <f t="shared" ref="AE81" si="196">PRODUCT(W81*100*1/W85)</f>
        <v>0</v>
      </c>
      <c r="AF81" s="33">
        <f t="shared" ref="AF81" si="197">PRODUCT(X81*100*1/X85)</f>
        <v>0</v>
      </c>
      <c r="AG81" s="33">
        <f t="shared" ref="AG81" si="198">PRODUCT(Y81*100*1/Y85)</f>
        <v>0</v>
      </c>
      <c r="AH81" s="33">
        <f t="shared" ref="AH81" si="199">PRODUCT(Z81*100*1/Z85)</f>
        <v>0</v>
      </c>
      <c r="AJ81" s="1">
        <v>16</v>
      </c>
      <c r="AK81" s="33">
        <f t="shared" ref="AK81" si="200">AC71+AC72+AC73+AC74+AC75+AC76+AC77+AC78+AC79+AC80+AC81</f>
        <v>100</v>
      </c>
      <c r="AL81" s="32">
        <f t="shared" ref="AL81" si="201">AD71+AD72+AD73+AD74+AD75+AD76+AD77+AD78+AD79+AD80+AD81</f>
        <v>100</v>
      </c>
      <c r="AM81" s="33">
        <f t="shared" ref="AM81" si="202">AE71+AE72+AE73+AE74+AE75+AE76+AE77+AE78+AE79+AE80+AE81</f>
        <v>100</v>
      </c>
      <c r="AN81" s="33">
        <f t="shared" ref="AN81" si="203">AF71+AF72+AF73+AF74+AF75+AF76+AF77+AF78+AF79+AF80+AF81</f>
        <v>100</v>
      </c>
      <c r="AO81" s="33">
        <f t="shared" ref="AO81" si="204">AG71+AG72+AG73+AG74+AG75+AG76+AG77+AG78+AG79+AG80+AG81</f>
        <v>100</v>
      </c>
      <c r="AP81" s="33">
        <f t="shared" ref="AP81" si="205">AH71+AH72+AH73+AH74+AH75+AH76+AH77+AH78+AH79+AH80+AH81</f>
        <v>92.307692307692307</v>
      </c>
      <c r="AR81" s="10"/>
      <c r="AS81" s="10"/>
      <c r="AT81" s="10"/>
      <c r="AU81" s="10"/>
      <c r="AV81" s="10"/>
      <c r="AW81" s="10"/>
      <c r="AX81" s="10"/>
      <c r="AY81" s="10"/>
      <c r="AZ81" s="10"/>
      <c r="BA81" s="10"/>
      <c r="BB81" s="10"/>
      <c r="BC81" s="10"/>
      <c r="BD81" s="10"/>
      <c r="BE81" s="10"/>
      <c r="BF81" s="10"/>
      <c r="BG81" s="10"/>
      <c r="BH81" s="10"/>
      <c r="BI81" s="10"/>
      <c r="BJ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row>
    <row r="82" spans="20:194" s="1" customFormat="1" x14ac:dyDescent="0.25">
      <c r="T82" s="1">
        <v>32</v>
      </c>
      <c r="U82" s="3">
        <f>N71</f>
        <v>0</v>
      </c>
      <c r="V82" s="3">
        <f>N72</f>
        <v>0</v>
      </c>
      <c r="W82" s="3">
        <f>N73</f>
        <v>0</v>
      </c>
      <c r="X82" s="3">
        <f>N74</f>
        <v>0</v>
      </c>
      <c r="Y82" s="3">
        <f>N75</f>
        <v>0</v>
      </c>
      <c r="Z82" s="3">
        <f>N76</f>
        <v>1</v>
      </c>
      <c r="AA82" s="7"/>
      <c r="AB82" s="1">
        <v>32</v>
      </c>
      <c r="AC82" s="33">
        <f t="shared" ref="AC82" si="206">PRODUCT(U82*100*1/U85)</f>
        <v>0</v>
      </c>
      <c r="AD82" s="33">
        <f t="shared" ref="AD82" si="207">PRODUCT(V82*100*1/V85)</f>
        <v>0</v>
      </c>
      <c r="AE82" s="33">
        <f t="shared" ref="AE82" si="208">PRODUCT(W82*100*1/W85)</f>
        <v>0</v>
      </c>
      <c r="AF82" s="33">
        <f t="shared" ref="AF82" si="209">PRODUCT(X82*100*1/X85)</f>
        <v>0</v>
      </c>
      <c r="AG82" s="33">
        <f t="shared" ref="AG82" si="210">PRODUCT(Y82*100*1/Y85)</f>
        <v>0</v>
      </c>
      <c r="AH82" s="33">
        <f t="shared" ref="AH82" si="211">PRODUCT(Z82*100*1/Z85)</f>
        <v>7.6923076923076925</v>
      </c>
      <c r="AJ82" s="1">
        <v>32</v>
      </c>
      <c r="AK82" s="33">
        <f t="shared" ref="AK82" si="212">AC71+AC72+AC73+AC74+AC75+AC76+AC77+AC78+AC79+AC80+AC81+AC82</f>
        <v>100</v>
      </c>
      <c r="AL82" s="33">
        <f t="shared" ref="AL82" si="213">AD71+AD72+AD73+AD74+AD75+AD76+AD77+AD78+AD79+AD80+AD81+AD82</f>
        <v>100</v>
      </c>
      <c r="AM82" s="33">
        <f t="shared" ref="AM82" si="214">AE71+AE72+AE73+AE74+AE75+AE76+AE77+AE78+AE79+AE80+AE81+AE82</f>
        <v>100</v>
      </c>
      <c r="AN82" s="33">
        <f t="shared" ref="AN82" si="215">AF71+AF72+AF73+AF74+AF75+AF76+AF77+AF78+AF79+AF80+AF81+AF82</f>
        <v>100</v>
      </c>
      <c r="AO82" s="33">
        <f t="shared" ref="AO82" si="216">AG71+AG72+AG73+AG74+AG75+AG76+AG77+AG78+AG79+AG80+AG81+AG82</f>
        <v>100</v>
      </c>
      <c r="AP82" s="33">
        <f t="shared" ref="AP82" si="217">AH71+AH72+AH73+AH74+AH75+AH76+AH77+AH78+AH79+AH80+AH81+AH82</f>
        <v>100</v>
      </c>
      <c r="AR82" s="10"/>
      <c r="AS82" s="10"/>
      <c r="AT82" s="10"/>
      <c r="AV82" s="10"/>
      <c r="AW82" s="10"/>
      <c r="AX82" s="10"/>
      <c r="AY82" s="10"/>
      <c r="AZ82" s="10"/>
      <c r="BA82" s="10"/>
      <c r="BB82" s="10"/>
      <c r="BC82" s="10"/>
      <c r="BD82" s="10"/>
      <c r="BE82" s="10"/>
      <c r="BF82" s="10"/>
      <c r="BG82" s="10"/>
      <c r="BH82" s="10"/>
      <c r="BI82" s="10"/>
      <c r="BJ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row>
    <row r="83" spans="20:194" s="1" customFormat="1" x14ac:dyDescent="0.25">
      <c r="T83" s="1">
        <v>64</v>
      </c>
      <c r="U83" s="3">
        <f>O71</f>
        <v>0</v>
      </c>
      <c r="V83" s="3">
        <f>O72</f>
        <v>0</v>
      </c>
      <c r="W83" s="3">
        <f>O73</f>
        <v>0</v>
      </c>
      <c r="X83" s="3">
        <f>O74</f>
        <v>0</v>
      </c>
      <c r="Y83" s="3">
        <f>O75</f>
        <v>0</v>
      </c>
      <c r="Z83" s="3">
        <f>O76</f>
        <v>0</v>
      </c>
      <c r="AA83" s="7"/>
      <c r="AB83" s="1">
        <v>64</v>
      </c>
      <c r="AC83" s="33">
        <f t="shared" ref="AC83" si="218">PRODUCT(U83*100*1/U85)</f>
        <v>0</v>
      </c>
      <c r="AD83" s="33">
        <f t="shared" ref="AD83" si="219">PRODUCT(V83*100*1/V85)</f>
        <v>0</v>
      </c>
      <c r="AE83" s="33">
        <f t="shared" ref="AE83" si="220">PRODUCT(W83*100*1/W85)</f>
        <v>0</v>
      </c>
      <c r="AF83" s="33">
        <f t="shared" ref="AF83" si="221">PRODUCT(X83*100*1/X85)</f>
        <v>0</v>
      </c>
      <c r="AG83" s="33">
        <f t="shared" ref="AG83" si="222">PRODUCT(Y83*100*1/Y85)</f>
        <v>0</v>
      </c>
      <c r="AH83" s="33">
        <f t="shared" ref="AH83" si="223">PRODUCT(Z83*100*1/Z85)</f>
        <v>0</v>
      </c>
      <c r="AJ83" s="1">
        <v>64</v>
      </c>
      <c r="AK83" s="33">
        <f t="shared" ref="AK83" si="224">AC71+AC72+AC73+AC74+AC75+AC76+AC77+AC78+AC79+AC80+AC81+AC82+AC83</f>
        <v>100</v>
      </c>
      <c r="AL83" s="33">
        <f t="shared" ref="AL83" si="225">AD71+AD72+AD73+AD74+AD75+AD76+AD77+AD78+AD79+AD80+AD81+AD82+AD83</f>
        <v>100</v>
      </c>
      <c r="AM83" s="33">
        <f t="shared" ref="AM83" si="226">AE71+AE72+AE73+AE74+AE75+AE76+AE77+AE78+AE79+AE80+AE81+AE82+AE83</f>
        <v>100</v>
      </c>
      <c r="AN83" s="33">
        <f t="shared" ref="AN83" si="227">AF71+AF72+AF73+AF74+AF75+AF76+AF77+AF78+AF79+AF80+AF81+AF82+AF83</f>
        <v>100</v>
      </c>
      <c r="AO83" s="33">
        <f t="shared" ref="AO83" si="228">AG71+AG72+AG73+AG74+AG75+AG76+AG77+AG78+AG79+AG80+AG81+AG82+AG83</f>
        <v>100</v>
      </c>
      <c r="AP83" s="33">
        <f t="shared" ref="AP83" si="229">AH71+AH72+AH73+AH74+AH75+AH76+AH77+AH78+AH79+AH80+AH81+AH82+AH83</f>
        <v>100</v>
      </c>
      <c r="AR83" s="10"/>
      <c r="AS83" s="10"/>
      <c r="AT83" s="10"/>
      <c r="AV83" s="10"/>
      <c r="AW83" s="10"/>
      <c r="AX83" s="10"/>
      <c r="AY83" s="10"/>
      <c r="AZ83" s="10"/>
      <c r="BA83" s="10"/>
      <c r="BB83" s="10"/>
      <c r="BC83" s="10"/>
      <c r="BD83" s="10"/>
      <c r="BE83" s="10"/>
      <c r="BF83" s="10"/>
      <c r="BG83" s="10"/>
      <c r="BH83" s="10"/>
      <c r="BI83" s="10"/>
      <c r="BJ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row>
    <row r="84" spans="20:194" s="1" customFormat="1" x14ac:dyDescent="0.25">
      <c r="T84" s="1">
        <v>128</v>
      </c>
      <c r="U84" s="3">
        <f>P71</f>
        <v>0</v>
      </c>
      <c r="V84" s="3">
        <f>P72</f>
        <v>0</v>
      </c>
      <c r="W84" s="3">
        <f>P73</f>
        <v>0</v>
      </c>
      <c r="X84" s="3">
        <f>P74</f>
        <v>0</v>
      </c>
      <c r="Y84" s="3">
        <f>P75</f>
        <v>0</v>
      </c>
      <c r="Z84" s="3">
        <f>P76</f>
        <v>0</v>
      </c>
      <c r="AA84" s="7"/>
      <c r="AB84" s="1">
        <v>128</v>
      </c>
      <c r="AC84" s="33">
        <f t="shared" ref="AC84" si="230">PRODUCT(U84*100*1/U85)</f>
        <v>0</v>
      </c>
      <c r="AD84" s="33">
        <f t="shared" ref="AD84" si="231">PRODUCT(V84*100*1/V85)</f>
        <v>0</v>
      </c>
      <c r="AE84" s="33">
        <f t="shared" ref="AE84" si="232">PRODUCT(W84*100*1/W85)</f>
        <v>0</v>
      </c>
      <c r="AF84" s="33">
        <f t="shared" ref="AF84" si="233">PRODUCT(X84*100*1/X85)</f>
        <v>0</v>
      </c>
      <c r="AG84" s="33">
        <f t="shared" ref="AG84" si="234">PRODUCT(Y84*100*1/Y85)</f>
        <v>0</v>
      </c>
      <c r="AH84" s="33">
        <f t="shared" ref="AH84" si="235">PRODUCT(Z84*100*1/Z85)</f>
        <v>0</v>
      </c>
      <c r="AJ84" s="1">
        <v>128</v>
      </c>
      <c r="AK84" s="33">
        <f t="shared" ref="AK84" si="236">AC71+AC72+AC73+AC74+AC75+AC76+AC77+AC78+AC79+AC80+AC81+AC82+AC83+AC84</f>
        <v>100</v>
      </c>
      <c r="AL84" s="33">
        <f t="shared" ref="AL84" si="237">AD71+AD72+AD73+AD74+AD75+AD76+AD77+AD78+AD79+AD80+AD81+AD82+AD83+AD84</f>
        <v>100</v>
      </c>
      <c r="AM84" s="33">
        <f t="shared" ref="AM84" si="238">AE71+AE72+AE73+AE74+AE75+AE76+AE77+AE78+AE79+AE80+AE81+AE82+AE83+AE84</f>
        <v>100</v>
      </c>
      <c r="AN84" s="33">
        <f t="shared" ref="AN84" si="239">AF71+AF72+AF73+AF74+AF75+AF76+AF77+AF78+AF79+AF80+AF81+AF82+AF83+AF84</f>
        <v>100</v>
      </c>
      <c r="AO84" s="33">
        <f t="shared" ref="AO84" si="240">AG71+AG72+AG73+AG74+AG75+AG76+AG77+AG78+AG79+AG80+AG81+AG82+AG83+AG84</f>
        <v>100</v>
      </c>
      <c r="AP84" s="33">
        <f t="shared" ref="AP84" si="241">AH71+AH72+AH73+AH74+AH75+AH76+AH77+AH78+AH79+AH80+AH81+AH82+AH83+AH84</f>
        <v>100</v>
      </c>
      <c r="AR84" s="10"/>
      <c r="AS84" s="10"/>
      <c r="AT84" s="10"/>
      <c r="AV84" s="10"/>
      <c r="AW84" s="10"/>
      <c r="AX84" s="10"/>
      <c r="AY84" s="10"/>
      <c r="AZ84" s="10"/>
      <c r="BA84" s="10"/>
      <c r="BB84" s="10"/>
      <c r="BC84" s="10"/>
      <c r="BD84" s="10"/>
      <c r="BE84" s="10"/>
      <c r="BF84" s="10"/>
      <c r="BG84" s="10"/>
      <c r="BH84" s="10"/>
      <c r="BI84" s="10"/>
      <c r="BJ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row>
    <row r="85" spans="20:194" s="1" customFormat="1" x14ac:dyDescent="0.25">
      <c r="T85" s="1" t="s">
        <v>1</v>
      </c>
      <c r="U85" s="1">
        <f>Q71</f>
        <v>13</v>
      </c>
      <c r="V85" s="1">
        <f>Q72</f>
        <v>13</v>
      </c>
      <c r="W85" s="1">
        <f>Q73</f>
        <v>13</v>
      </c>
      <c r="X85" s="1">
        <f>Q74</f>
        <v>13</v>
      </c>
      <c r="Y85" s="1">
        <f>Q75</f>
        <v>13</v>
      </c>
      <c r="Z85" s="1">
        <f>Q76</f>
        <v>13</v>
      </c>
      <c r="AA85" s="7"/>
      <c r="AB85" s="1" t="s">
        <v>1</v>
      </c>
      <c r="AC85" s="1">
        <f t="shared" ref="AC85:AH85" si="242">SUM(AC71:AC84)</f>
        <v>100</v>
      </c>
      <c r="AD85" s="1">
        <f t="shared" si="242"/>
        <v>100</v>
      </c>
      <c r="AE85" s="1">
        <f t="shared" si="242"/>
        <v>100</v>
      </c>
      <c r="AF85" s="1">
        <f t="shared" si="242"/>
        <v>100</v>
      </c>
      <c r="AG85" s="1">
        <f t="shared" si="242"/>
        <v>100</v>
      </c>
      <c r="AH85" s="1">
        <f t="shared" si="242"/>
        <v>100</v>
      </c>
      <c r="AK85" s="10"/>
      <c r="AL85" s="10"/>
      <c r="AM85" s="10"/>
      <c r="AO85" s="10"/>
      <c r="AP85" s="10"/>
      <c r="AQ85" s="10"/>
      <c r="AR85" s="10"/>
      <c r="AS85" s="10"/>
      <c r="AT85" s="10"/>
      <c r="AU85" s="10"/>
      <c r="AV85" s="10"/>
      <c r="AW85" s="10"/>
      <c r="AX85" s="10"/>
      <c r="AY85" s="10"/>
      <c r="AZ85" s="10"/>
      <c r="BA85" s="10"/>
      <c r="BB85" s="10"/>
      <c r="BC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row>
    <row r="86" spans="20:194" s="1" customFormat="1" x14ac:dyDescent="0.25">
      <c r="AA86" s="7"/>
      <c r="AK86" s="10"/>
      <c r="AL86" s="10"/>
      <c r="AM86" s="10"/>
      <c r="AO86" s="10"/>
      <c r="AP86" s="10"/>
      <c r="AQ86" s="10"/>
      <c r="AR86" s="10"/>
      <c r="AS86" s="10"/>
      <c r="AT86" s="10"/>
      <c r="AU86" s="10"/>
      <c r="AV86" s="10"/>
      <c r="AW86" s="10"/>
      <c r="AX86" s="10"/>
      <c r="AY86" s="10"/>
      <c r="AZ86" s="10"/>
      <c r="BA86" s="10"/>
      <c r="BB86" s="10"/>
      <c r="BC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row>
    <row r="87" spans="20:194" s="1" customFormat="1" x14ac:dyDescent="0.25">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row>
    <row r="88" spans="20:194" s="1" customFormat="1" x14ac:dyDescent="0.25">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row>
    <row r="89" spans="20:194" s="1" customFormat="1" x14ac:dyDescent="0.25">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row>
    <row r="90" spans="20:194" s="1" customFormat="1" x14ac:dyDescent="0.25">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row>
    <row r="91" spans="20:194" s="1" customFormat="1" x14ac:dyDescent="0.25">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row>
    <row r="92" spans="20:194" s="1" customFormat="1" x14ac:dyDescent="0.25">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row>
    <row r="93" spans="20:194" s="1" customFormat="1" x14ac:dyDescent="0.25">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row>
    <row r="94" spans="20:194" s="1" customFormat="1" x14ac:dyDescent="0.25">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row>
    <row r="95" spans="20:194" s="1" customFormat="1" x14ac:dyDescent="0.25">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row>
    <row r="96" spans="20:194" s="1" customFormat="1" x14ac:dyDescent="0.25">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row>
    <row r="97" spans="1:194" s="1" customFormat="1" x14ac:dyDescent="0.25">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row>
    <row r="98" spans="1:194" s="1" customFormat="1" x14ac:dyDescent="0.25">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row>
    <row r="99" spans="1:194" s="1" customFormat="1" x14ac:dyDescent="0.25">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row>
    <row r="100" spans="1:194" s="1" customFormat="1" x14ac:dyDescent="0.25">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row>
    <row r="101" spans="1:194" s="1" customFormat="1" x14ac:dyDescent="0.25">
      <c r="A101" s="1" t="s">
        <v>141</v>
      </c>
      <c r="U101" s="1" t="str">
        <f>A101</f>
        <v xml:space="preserve">Prevotella bivia  </v>
      </c>
      <c r="AC101" s="1" t="str">
        <f>A101</f>
        <v xml:space="preserve">Prevotella bivia  </v>
      </c>
      <c r="AK101" s="1" t="str">
        <f>A101</f>
        <v xml:space="preserve">Prevotella bivia  </v>
      </c>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row>
    <row r="102" spans="1:194" s="1" customFormat="1" ht="18.75" x14ac:dyDescent="0.3">
      <c r="B102" s="1" t="s">
        <v>0</v>
      </c>
      <c r="C102" s="1">
        <v>1.5625E-2</v>
      </c>
      <c r="D102" s="1">
        <v>3.125E-2</v>
      </c>
      <c r="E102" s="1">
        <v>6.25E-2</v>
      </c>
      <c r="F102" s="1">
        <v>0.125</v>
      </c>
      <c r="G102" s="1">
        <v>0.25</v>
      </c>
      <c r="H102" s="1">
        <v>0.5</v>
      </c>
      <c r="I102" s="1">
        <v>1</v>
      </c>
      <c r="J102" s="1">
        <v>2</v>
      </c>
      <c r="K102" s="1">
        <v>4</v>
      </c>
      <c r="L102" s="1">
        <v>8</v>
      </c>
      <c r="M102" s="1">
        <v>16</v>
      </c>
      <c r="N102" s="1">
        <v>32</v>
      </c>
      <c r="O102" s="1">
        <v>64</v>
      </c>
      <c r="P102" s="1">
        <v>128</v>
      </c>
      <c r="Q102" s="1" t="s">
        <v>1</v>
      </c>
      <c r="T102" s="1" t="s">
        <v>0</v>
      </c>
      <c r="U102" s="1" t="str">
        <f>B103</f>
        <v>Ampicillin/ Sulbactam</v>
      </c>
      <c r="V102" s="1" t="str">
        <f>B104</f>
        <v>Piperacillin/ Tazobactam</v>
      </c>
      <c r="W102" s="1" t="str">
        <f>B105</f>
        <v>Imipenem</v>
      </c>
      <c r="X102" s="1" t="str">
        <f>B106</f>
        <v>Clindamycin</v>
      </c>
      <c r="Y102" s="1" t="str">
        <f>B107</f>
        <v>Metronidazol</v>
      </c>
      <c r="Z102" s="1" t="str">
        <f>B108</f>
        <v>Benzylpenicillin</v>
      </c>
      <c r="AC102" s="1" t="str">
        <f t="shared" ref="AC102" si="243">U102</f>
        <v>Ampicillin/ Sulbactam</v>
      </c>
      <c r="AD102" s="1" t="str">
        <f t="shared" ref="AD102" si="244">V102</f>
        <v>Piperacillin/ Tazobactam</v>
      </c>
      <c r="AE102" s="1" t="str">
        <f t="shared" ref="AE102" si="245">W102</f>
        <v>Imipenem</v>
      </c>
      <c r="AF102" s="1" t="str">
        <f t="shared" ref="AF102" si="246">X102</f>
        <v>Clindamycin</v>
      </c>
      <c r="AG102" s="1" t="str">
        <f t="shared" ref="AG102" si="247">Y102</f>
        <v>Metronidazol</v>
      </c>
      <c r="AH102" s="1" t="str">
        <f t="shared" ref="AH102" si="248">Z102</f>
        <v>Benzylpenicillin</v>
      </c>
      <c r="AK102" s="1" t="str">
        <f t="shared" ref="AK102" si="249">U102</f>
        <v>Ampicillin/ Sulbactam</v>
      </c>
      <c r="AL102" s="1" t="str">
        <f t="shared" ref="AL102" si="250">V102</f>
        <v>Piperacillin/ Tazobactam</v>
      </c>
      <c r="AM102" s="1" t="str">
        <f t="shared" ref="AM102" si="251">W102</f>
        <v>Imipenem</v>
      </c>
      <c r="AN102" s="1" t="str">
        <f t="shared" ref="AN102" si="252">X102</f>
        <v>Clindamycin</v>
      </c>
      <c r="AO102" s="1" t="str">
        <f t="shared" ref="AO102" si="253">Y102</f>
        <v>Metronidazol</v>
      </c>
      <c r="AP102" s="1" t="str">
        <f t="shared" ref="AP102" si="254">Z102</f>
        <v>Benzylpenicillin</v>
      </c>
      <c r="AR102" s="23"/>
      <c r="AS102" s="9" t="s">
        <v>73</v>
      </c>
      <c r="AT102" s="24" t="s">
        <v>53</v>
      </c>
      <c r="AU102" s="24" t="s">
        <v>55</v>
      </c>
      <c r="AV102" s="24" t="s">
        <v>59</v>
      </c>
      <c r="AW102" s="24" t="s">
        <v>79</v>
      </c>
      <c r="AX102" s="24" t="s">
        <v>83</v>
      </c>
      <c r="AY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row>
    <row r="103" spans="1:194" s="1" customFormat="1" ht="18.75" x14ac:dyDescent="0.25">
      <c r="B103" s="1" t="s">
        <v>3</v>
      </c>
      <c r="C103" s="2">
        <v>0</v>
      </c>
      <c r="D103" s="2">
        <v>5</v>
      </c>
      <c r="E103" s="2">
        <v>2</v>
      </c>
      <c r="F103" s="2">
        <v>2</v>
      </c>
      <c r="G103" s="2">
        <v>2</v>
      </c>
      <c r="H103" s="2">
        <v>5</v>
      </c>
      <c r="I103" s="2">
        <v>3</v>
      </c>
      <c r="J103" s="2">
        <v>2</v>
      </c>
      <c r="K103" s="2">
        <v>0</v>
      </c>
      <c r="L103" s="4">
        <v>0</v>
      </c>
      <c r="M103" s="3">
        <v>0</v>
      </c>
      <c r="N103" s="3">
        <v>0</v>
      </c>
      <c r="O103" s="3">
        <v>0</v>
      </c>
      <c r="P103" s="3">
        <v>0</v>
      </c>
      <c r="Q103" s="54">
        <v>21</v>
      </c>
      <c r="T103" s="1">
        <v>1.5625E-2</v>
      </c>
      <c r="U103" s="2">
        <f>C103</f>
        <v>0</v>
      </c>
      <c r="V103" s="2">
        <f>C104</f>
        <v>0</v>
      </c>
      <c r="W103" s="2">
        <f>C105</f>
        <v>0</v>
      </c>
      <c r="X103" s="2">
        <f>C106</f>
        <v>0</v>
      </c>
      <c r="Y103" s="2">
        <f>C107</f>
        <v>0</v>
      </c>
      <c r="Z103" s="2">
        <f>C108</f>
        <v>0</v>
      </c>
      <c r="AA103" s="5"/>
      <c r="AB103" s="1">
        <v>1.5625E-2</v>
      </c>
      <c r="AC103" s="31">
        <f t="shared" ref="AC103" si="255">PRODUCT(U103*100*1/U117)</f>
        <v>0</v>
      </c>
      <c r="AD103" s="31">
        <f t="shared" ref="AD103" si="256">PRODUCT(V103*100*1/V117)</f>
        <v>0</v>
      </c>
      <c r="AE103" s="31">
        <f t="shared" ref="AE103" si="257">PRODUCT(W103*100*1/W117)</f>
        <v>0</v>
      </c>
      <c r="AF103" s="31">
        <f t="shared" ref="AF103" si="258">PRODUCT(X103*100*1/X117)</f>
        <v>0</v>
      </c>
      <c r="AG103" s="31">
        <f t="shared" ref="AG103" si="259">PRODUCT(Y103*100*1/Y117)</f>
        <v>0</v>
      </c>
      <c r="AH103" s="31">
        <f t="shared" ref="AH103" si="260">PRODUCT(Z103*100*1/Z117)</f>
        <v>0</v>
      </c>
      <c r="AJ103" s="1">
        <v>1.5625E-2</v>
      </c>
      <c r="AK103" s="31">
        <f t="shared" ref="AK103" si="261">AC103</f>
        <v>0</v>
      </c>
      <c r="AL103" s="31">
        <f t="shared" ref="AL103" si="262">AD103</f>
        <v>0</v>
      </c>
      <c r="AM103" s="31">
        <f t="shared" ref="AM103" si="263">AE103</f>
        <v>0</v>
      </c>
      <c r="AN103" s="31">
        <f t="shared" ref="AN103" si="264">AF103</f>
        <v>0</v>
      </c>
      <c r="AO103" s="31">
        <f t="shared" ref="AO103" si="265">AG103</f>
        <v>0</v>
      </c>
      <c r="AP103" s="31">
        <f t="shared" ref="AP103" si="266">AH103</f>
        <v>0</v>
      </c>
      <c r="AR103" s="25" t="s">
        <v>49</v>
      </c>
      <c r="AS103" s="26">
        <f>Z117</f>
        <v>21</v>
      </c>
      <c r="AT103" s="26">
        <f>U117</f>
        <v>21</v>
      </c>
      <c r="AU103" s="26">
        <f>V117</f>
        <v>21</v>
      </c>
      <c r="AV103" s="26">
        <f>W117</f>
        <v>21</v>
      </c>
      <c r="AW103" s="26">
        <f>X117</f>
        <v>21</v>
      </c>
      <c r="AX103" s="26">
        <f>Y117</f>
        <v>21</v>
      </c>
      <c r="AY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row>
    <row r="104" spans="1:194" s="1" customFormat="1" ht="18.75" x14ac:dyDescent="0.25">
      <c r="B104" s="1" t="s">
        <v>5</v>
      </c>
      <c r="C104" s="2">
        <v>0</v>
      </c>
      <c r="D104" s="2">
        <v>1</v>
      </c>
      <c r="E104" s="2">
        <v>0</v>
      </c>
      <c r="F104" s="2">
        <v>4</v>
      </c>
      <c r="G104" s="2">
        <v>2</v>
      </c>
      <c r="H104" s="2">
        <v>7</v>
      </c>
      <c r="I104" s="2">
        <v>5</v>
      </c>
      <c r="J104" s="2">
        <v>2</v>
      </c>
      <c r="K104" s="2">
        <v>0</v>
      </c>
      <c r="L104" s="2">
        <v>0</v>
      </c>
      <c r="M104" s="4">
        <v>0</v>
      </c>
      <c r="N104" s="3">
        <v>0</v>
      </c>
      <c r="O104" s="3">
        <v>0</v>
      </c>
      <c r="P104" s="3">
        <v>0</v>
      </c>
      <c r="Q104" s="54">
        <v>21</v>
      </c>
      <c r="T104" s="1">
        <v>3.125E-2</v>
      </c>
      <c r="U104" s="2">
        <f>D103</f>
        <v>5</v>
      </c>
      <c r="V104" s="2">
        <f>D104</f>
        <v>1</v>
      </c>
      <c r="W104" s="2">
        <f>D105</f>
        <v>4</v>
      </c>
      <c r="X104" s="2">
        <f>D106</f>
        <v>6</v>
      </c>
      <c r="Y104" s="2">
        <f>D107</f>
        <v>0</v>
      </c>
      <c r="Z104" s="2">
        <f>D108</f>
        <v>0</v>
      </c>
      <c r="AA104" s="5"/>
      <c r="AB104" s="1">
        <v>3.125E-2</v>
      </c>
      <c r="AC104" s="31">
        <f t="shared" ref="AC104" si="267">PRODUCT(U104*100*1/U117)</f>
        <v>23.80952380952381</v>
      </c>
      <c r="AD104" s="31">
        <f t="shared" ref="AD104" si="268">PRODUCT(V104*100*1/V117)</f>
        <v>4.7619047619047619</v>
      </c>
      <c r="AE104" s="31">
        <f t="shared" ref="AE104" si="269">PRODUCT(W104*100*1/W117)</f>
        <v>19.047619047619047</v>
      </c>
      <c r="AF104" s="31">
        <f t="shared" ref="AF104" si="270">PRODUCT(X104*100*1/X117)</f>
        <v>28.571428571428573</v>
      </c>
      <c r="AG104" s="31">
        <f t="shared" ref="AG104" si="271">PRODUCT(Y104*100*1/Y117)</f>
        <v>0</v>
      </c>
      <c r="AH104" s="31">
        <f t="shared" ref="AH104" si="272">PRODUCT(Z104*100*1/Z117)</f>
        <v>0</v>
      </c>
      <c r="AJ104" s="1">
        <v>3.125E-2</v>
      </c>
      <c r="AK104" s="31">
        <f t="shared" ref="AK104" si="273">AC103+AC104</f>
        <v>23.80952380952381</v>
      </c>
      <c r="AL104" s="31">
        <f t="shared" ref="AL104" si="274">AD103+AD104</f>
        <v>4.7619047619047619</v>
      </c>
      <c r="AM104" s="31">
        <f t="shared" ref="AM104" si="275">AE103+AE104</f>
        <v>19.047619047619047</v>
      </c>
      <c r="AN104" s="31">
        <f t="shared" ref="AN104" si="276">AF103+AF104</f>
        <v>28.571428571428573</v>
      </c>
      <c r="AO104" s="31">
        <f t="shared" ref="AO104" si="277">AG103+AG104</f>
        <v>0</v>
      </c>
      <c r="AP104" s="31">
        <f t="shared" ref="AP104" si="278">AH103+AH104</f>
        <v>0</v>
      </c>
      <c r="AR104" s="25" t="s">
        <v>50</v>
      </c>
      <c r="AS104" s="18">
        <f>AP107</f>
        <v>33.333333333333336</v>
      </c>
      <c r="AT104" s="18">
        <f>AK111</f>
        <v>100.00000000000001</v>
      </c>
      <c r="AU104" s="18">
        <f>AL112</f>
        <v>100</v>
      </c>
      <c r="AV104" s="18">
        <f>AM110</f>
        <v>100</v>
      </c>
      <c r="AW104" s="18">
        <f>AN111</f>
        <v>66.666666666666671</v>
      </c>
      <c r="AX104" s="18">
        <f>AO111</f>
        <v>90.476190476190482</v>
      </c>
      <c r="AY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row>
    <row r="105" spans="1:194" s="1" customFormat="1" ht="18.75" x14ac:dyDescent="0.25">
      <c r="B105" s="1" t="s">
        <v>10</v>
      </c>
      <c r="C105" s="2">
        <v>0</v>
      </c>
      <c r="D105" s="2">
        <v>4</v>
      </c>
      <c r="E105" s="2">
        <v>8</v>
      </c>
      <c r="F105" s="2">
        <v>9</v>
      </c>
      <c r="G105" s="2">
        <v>0</v>
      </c>
      <c r="H105" s="2">
        <v>0</v>
      </c>
      <c r="I105" s="2">
        <v>0</v>
      </c>
      <c r="J105" s="2">
        <v>0</v>
      </c>
      <c r="K105" s="4">
        <v>0</v>
      </c>
      <c r="L105" s="3">
        <v>0</v>
      </c>
      <c r="M105" s="3">
        <v>0</v>
      </c>
      <c r="N105" s="3">
        <v>0</v>
      </c>
      <c r="O105" s="3">
        <v>0</v>
      </c>
      <c r="P105" s="3">
        <v>0</v>
      </c>
      <c r="Q105" s="54">
        <v>21</v>
      </c>
      <c r="T105" s="1">
        <v>6.25E-2</v>
      </c>
      <c r="U105" s="2">
        <f>E103</f>
        <v>2</v>
      </c>
      <c r="V105" s="2">
        <f>E104</f>
        <v>0</v>
      </c>
      <c r="W105" s="2">
        <f>E105</f>
        <v>8</v>
      </c>
      <c r="X105" s="2">
        <f>E106</f>
        <v>6</v>
      </c>
      <c r="Y105" s="2">
        <f>E107</f>
        <v>1</v>
      </c>
      <c r="Z105" s="2">
        <f>E108</f>
        <v>0</v>
      </c>
      <c r="AA105" s="5"/>
      <c r="AB105" s="1">
        <v>6.25E-2</v>
      </c>
      <c r="AC105" s="31">
        <f t="shared" ref="AC105" si="279">PRODUCT(U105*100*1/U117)</f>
        <v>9.5238095238095237</v>
      </c>
      <c r="AD105" s="31">
        <f t="shared" ref="AD105" si="280">PRODUCT(V105*100*1/V117)</f>
        <v>0</v>
      </c>
      <c r="AE105" s="31">
        <f t="shared" ref="AE105" si="281">PRODUCT(W105*100*1/W117)</f>
        <v>38.095238095238095</v>
      </c>
      <c r="AF105" s="31">
        <f t="shared" ref="AF105" si="282">PRODUCT(X105*100*1/X117)</f>
        <v>28.571428571428573</v>
      </c>
      <c r="AG105" s="31">
        <f t="shared" ref="AG105" si="283">PRODUCT(Y105*100*1/Y117)</f>
        <v>4.7619047619047619</v>
      </c>
      <c r="AH105" s="31">
        <f t="shared" ref="AH105" si="284">PRODUCT(Z105*100*1/Z117)</f>
        <v>0</v>
      </c>
      <c r="AJ105" s="1">
        <v>6.25E-2</v>
      </c>
      <c r="AK105" s="31">
        <f t="shared" ref="AK105" si="285">AC103+AC104+AC105</f>
        <v>33.333333333333336</v>
      </c>
      <c r="AL105" s="31">
        <f t="shared" ref="AL105" si="286">AD103+AD104+AD105</f>
        <v>4.7619047619047619</v>
      </c>
      <c r="AM105" s="31">
        <f t="shared" ref="AM105" si="287">AE103+AE104+AE105</f>
        <v>57.142857142857139</v>
      </c>
      <c r="AN105" s="31">
        <f t="shared" ref="AN105" si="288">AF103+AF104+AF105</f>
        <v>57.142857142857146</v>
      </c>
      <c r="AO105" s="31">
        <f t="shared" ref="AO105" si="289">AG103+AG104+AG105</f>
        <v>4.7619047619047619</v>
      </c>
      <c r="AP105" s="31">
        <f t="shared" ref="AP105" si="290">AH103+AH104+AH105</f>
        <v>0</v>
      </c>
      <c r="AR105" s="25" t="s">
        <v>51</v>
      </c>
      <c r="AS105" s="18">
        <f>AP108-AP107</f>
        <v>4.7619047619047592</v>
      </c>
      <c r="AT105" s="18">
        <f>AK112-AK111</f>
        <v>0</v>
      </c>
      <c r="AU105" s="18">
        <f>AL113-AL112</f>
        <v>0</v>
      </c>
      <c r="AV105" s="18">
        <f>AM111-AM110</f>
        <v>0</v>
      </c>
      <c r="AW105" s="18"/>
      <c r="AX105" s="18"/>
      <c r="AY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row>
    <row r="106" spans="1:194" s="1" customFormat="1" ht="18.75" x14ac:dyDescent="0.25">
      <c r="B106" s="1" t="s">
        <v>24</v>
      </c>
      <c r="C106" s="2">
        <v>0</v>
      </c>
      <c r="D106" s="2">
        <v>6</v>
      </c>
      <c r="E106" s="2">
        <v>6</v>
      </c>
      <c r="F106" s="2">
        <v>1</v>
      </c>
      <c r="G106" s="2">
        <v>1</v>
      </c>
      <c r="H106" s="2">
        <v>0</v>
      </c>
      <c r="I106" s="2">
        <v>0</v>
      </c>
      <c r="J106" s="2">
        <v>0</v>
      </c>
      <c r="K106" s="2">
        <v>0</v>
      </c>
      <c r="L106" s="3">
        <v>0</v>
      </c>
      <c r="M106" s="3">
        <v>0</v>
      </c>
      <c r="N106" s="3">
        <v>0</v>
      </c>
      <c r="O106" s="3">
        <v>0</v>
      </c>
      <c r="P106" s="3">
        <v>7</v>
      </c>
      <c r="Q106" s="54">
        <v>21</v>
      </c>
      <c r="T106" s="1">
        <v>0.125</v>
      </c>
      <c r="U106" s="2">
        <f>F103</f>
        <v>2</v>
      </c>
      <c r="V106" s="2">
        <f>F104</f>
        <v>4</v>
      </c>
      <c r="W106" s="2">
        <f>F105</f>
        <v>9</v>
      </c>
      <c r="X106" s="2">
        <f>F106</f>
        <v>1</v>
      </c>
      <c r="Y106" s="2">
        <f>F107</f>
        <v>0</v>
      </c>
      <c r="Z106" s="2">
        <f>F108</f>
        <v>5</v>
      </c>
      <c r="AA106" s="5"/>
      <c r="AB106" s="1">
        <v>0.125</v>
      </c>
      <c r="AC106" s="31">
        <f t="shared" ref="AC106" si="291">PRODUCT(U106*100*1/U117)</f>
        <v>9.5238095238095237</v>
      </c>
      <c r="AD106" s="31">
        <f t="shared" ref="AD106" si="292">PRODUCT(V106*100*1/V117)</f>
        <v>19.047619047619047</v>
      </c>
      <c r="AE106" s="31">
        <f t="shared" ref="AE106" si="293">PRODUCT(W106*100*1/W117)</f>
        <v>42.857142857142854</v>
      </c>
      <c r="AF106" s="31">
        <f t="shared" ref="AF106" si="294">PRODUCT(X106*100*1/X117)</f>
        <v>4.7619047619047619</v>
      </c>
      <c r="AG106" s="31">
        <f t="shared" ref="AG106" si="295">PRODUCT(Y106*100*1/Y117)</f>
        <v>0</v>
      </c>
      <c r="AH106" s="31">
        <f t="shared" ref="AH106" si="296">PRODUCT(Z106*100*1/Z117)</f>
        <v>23.80952380952381</v>
      </c>
      <c r="AJ106" s="1">
        <v>0.125</v>
      </c>
      <c r="AK106" s="31">
        <f t="shared" ref="AK106" si="297">AC103+AC104+AC105+AC106</f>
        <v>42.857142857142861</v>
      </c>
      <c r="AL106" s="31">
        <f t="shared" ref="AL106" si="298">AD103+AD104+AD105+AD106</f>
        <v>23.80952380952381</v>
      </c>
      <c r="AM106" s="31">
        <f t="shared" ref="AM106" si="299">AE103+AE104+AE105+AE106</f>
        <v>100</v>
      </c>
      <c r="AN106" s="31">
        <f t="shared" ref="AN106" si="300">AF103+AF104+AF105+AF106</f>
        <v>61.904761904761905</v>
      </c>
      <c r="AO106" s="31">
        <f t="shared" ref="AO106" si="301">AG103+AG104+AG105+AG106</f>
        <v>4.7619047619047619</v>
      </c>
      <c r="AP106" s="31">
        <f t="shared" ref="AP106" si="302">AH103+AH104+AH105+AH106</f>
        <v>23.80952380952381</v>
      </c>
      <c r="AR106" s="25" t="s">
        <v>52</v>
      </c>
      <c r="AS106" s="18">
        <f>AP116-AP108</f>
        <v>61.904761904761891</v>
      </c>
      <c r="AT106" s="18">
        <f>AK116-AK112</f>
        <v>0</v>
      </c>
      <c r="AU106" s="18">
        <f>AL116-AL113</f>
        <v>0</v>
      </c>
      <c r="AV106" s="18">
        <f>AM116-AM111</f>
        <v>0</v>
      </c>
      <c r="AW106" s="18">
        <f>AN116-AN111</f>
        <v>33.333333333333329</v>
      </c>
      <c r="AX106" s="18">
        <f>AO116-AO111</f>
        <v>9.5238095238095184</v>
      </c>
      <c r="AY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row>
    <row r="107" spans="1:194" s="1" customFormat="1" x14ac:dyDescent="0.25">
      <c r="B107" s="1" t="s">
        <v>25</v>
      </c>
      <c r="C107" s="2">
        <v>0</v>
      </c>
      <c r="D107" s="2">
        <v>0</v>
      </c>
      <c r="E107" s="2">
        <v>1</v>
      </c>
      <c r="F107" s="2">
        <v>0</v>
      </c>
      <c r="G107" s="2">
        <v>1</v>
      </c>
      <c r="H107" s="2">
        <v>10</v>
      </c>
      <c r="I107" s="2">
        <v>6</v>
      </c>
      <c r="J107" s="2">
        <v>1</v>
      </c>
      <c r="K107" s="2">
        <v>0</v>
      </c>
      <c r="L107" s="3">
        <v>0</v>
      </c>
      <c r="M107" s="3">
        <v>0</v>
      </c>
      <c r="N107" s="3">
        <v>2</v>
      </c>
      <c r="O107" s="3">
        <v>0</v>
      </c>
      <c r="P107" s="3">
        <v>0</v>
      </c>
      <c r="Q107" s="54">
        <v>21</v>
      </c>
      <c r="T107" s="1">
        <v>0.25</v>
      </c>
      <c r="U107" s="2">
        <f>G103</f>
        <v>2</v>
      </c>
      <c r="V107" s="2">
        <f>G104</f>
        <v>2</v>
      </c>
      <c r="W107" s="2">
        <f>G105</f>
        <v>0</v>
      </c>
      <c r="X107" s="2">
        <f>G106</f>
        <v>1</v>
      </c>
      <c r="Y107" s="2">
        <f>G107</f>
        <v>1</v>
      </c>
      <c r="Z107" s="2">
        <f>G108</f>
        <v>2</v>
      </c>
      <c r="AA107" s="5"/>
      <c r="AB107" s="1">
        <v>0.25</v>
      </c>
      <c r="AC107" s="31">
        <f t="shared" ref="AC107" si="303">PRODUCT(U107*100*1/U117)</f>
        <v>9.5238095238095237</v>
      </c>
      <c r="AD107" s="31">
        <f t="shared" ref="AD107" si="304">PRODUCT(V107*100*1/V117)</f>
        <v>9.5238095238095237</v>
      </c>
      <c r="AE107" s="31">
        <f t="shared" ref="AE107" si="305">PRODUCT(W107*100*1/W117)</f>
        <v>0</v>
      </c>
      <c r="AF107" s="31">
        <f t="shared" ref="AF107" si="306">PRODUCT(X107*100*1/X117)</f>
        <v>4.7619047619047619</v>
      </c>
      <c r="AG107" s="31">
        <f t="shared" ref="AG107" si="307">PRODUCT(Y107*100*1/Y117)</f>
        <v>4.7619047619047619</v>
      </c>
      <c r="AH107" s="31">
        <f t="shared" ref="AH107" si="308">PRODUCT(Z107*100*1/Z117)</f>
        <v>9.5238095238095237</v>
      </c>
      <c r="AJ107" s="1">
        <v>0.25</v>
      </c>
      <c r="AK107" s="31">
        <f t="shared" ref="AK107" si="309">AC103+AC104+AC105+AC106+AC107</f>
        <v>52.380952380952387</v>
      </c>
      <c r="AL107" s="31">
        <f t="shared" ref="AL107" si="310">AD103+AD104+AD105+AD106+AD107</f>
        <v>33.333333333333336</v>
      </c>
      <c r="AM107" s="31">
        <f t="shared" ref="AM107" si="311">AE103+AE104+AE105+AE106+AE107</f>
        <v>100</v>
      </c>
      <c r="AN107" s="31">
        <f t="shared" ref="AN107" si="312">AF103+AF104+AF105+AF106+AF107</f>
        <v>66.666666666666671</v>
      </c>
      <c r="AO107" s="31">
        <f t="shared" ref="AO107" si="313">AG103+AG104+AG105+AG106+AG107</f>
        <v>9.5238095238095237</v>
      </c>
      <c r="AP107" s="31">
        <f t="shared" ref="AP107" si="314">AH103+AH104+AH105+AH106+AH107</f>
        <v>33.333333333333336</v>
      </c>
      <c r="AR107" s="29"/>
      <c r="AS107" s="29"/>
      <c r="AT107" s="29"/>
      <c r="AU107" s="10"/>
      <c r="AV107" s="29"/>
      <c r="AW107" s="29"/>
      <c r="AX107" s="29"/>
      <c r="AY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row>
    <row r="108" spans="1:194" s="1" customFormat="1" x14ac:dyDescent="0.25">
      <c r="B108" s="1" t="s">
        <v>26</v>
      </c>
      <c r="C108" s="2">
        <v>0</v>
      </c>
      <c r="D108" s="2">
        <v>0</v>
      </c>
      <c r="E108" s="2">
        <v>0</v>
      </c>
      <c r="F108" s="2">
        <v>5</v>
      </c>
      <c r="G108" s="2">
        <v>2</v>
      </c>
      <c r="H108" s="4">
        <v>1</v>
      </c>
      <c r="I108" s="3">
        <v>1</v>
      </c>
      <c r="J108" s="3">
        <v>1</v>
      </c>
      <c r="K108" s="3">
        <v>4</v>
      </c>
      <c r="L108" s="3">
        <v>3</v>
      </c>
      <c r="M108" s="3">
        <v>2</v>
      </c>
      <c r="N108" s="3">
        <v>2</v>
      </c>
      <c r="O108" s="3">
        <v>0</v>
      </c>
      <c r="P108" s="3">
        <v>0</v>
      </c>
      <c r="Q108" s="54">
        <v>21</v>
      </c>
      <c r="T108" s="1">
        <v>0.5</v>
      </c>
      <c r="U108" s="2">
        <f>H103</f>
        <v>5</v>
      </c>
      <c r="V108" s="2">
        <f>H104</f>
        <v>7</v>
      </c>
      <c r="W108" s="2">
        <f>H105</f>
        <v>0</v>
      </c>
      <c r="X108" s="2">
        <f>H106</f>
        <v>0</v>
      </c>
      <c r="Y108" s="2">
        <f>H107</f>
        <v>10</v>
      </c>
      <c r="Z108" s="4">
        <f>H108</f>
        <v>1</v>
      </c>
      <c r="AA108" s="5"/>
      <c r="AB108" s="1">
        <v>0.5</v>
      </c>
      <c r="AC108" s="31">
        <f t="shared" ref="AC108" si="315">PRODUCT(U108*100*1/U117)</f>
        <v>23.80952380952381</v>
      </c>
      <c r="AD108" s="31">
        <f t="shared" ref="AD108" si="316">PRODUCT(V108*100*1/V117)</f>
        <v>33.333333333333336</v>
      </c>
      <c r="AE108" s="31">
        <f t="shared" ref="AE108" si="317">PRODUCT(W108*100*1/W117)</f>
        <v>0</v>
      </c>
      <c r="AF108" s="31">
        <f t="shared" ref="AF108" si="318">PRODUCT(X108*100*1/X117)</f>
        <v>0</v>
      </c>
      <c r="AG108" s="31">
        <f t="shared" ref="AG108" si="319">PRODUCT(Y108*100*1/Y117)</f>
        <v>47.61904761904762</v>
      </c>
      <c r="AH108" s="32">
        <f t="shared" ref="AH108" si="320">PRODUCT(Z108*100*1/Z117)</f>
        <v>4.7619047619047619</v>
      </c>
      <c r="AJ108" s="1">
        <v>0.5</v>
      </c>
      <c r="AK108" s="31">
        <f t="shared" ref="AK108" si="321">AC103+AC104+AC105+AC106+AC107+AC108</f>
        <v>76.190476190476204</v>
      </c>
      <c r="AL108" s="31">
        <f t="shared" ref="AL108" si="322">AD103+AD104+AD105+AD106+AD107+AD108</f>
        <v>66.666666666666671</v>
      </c>
      <c r="AM108" s="31">
        <f t="shared" ref="AM108" si="323">AE103+AE104+AE105+AE106+AE107+AE108</f>
        <v>100</v>
      </c>
      <c r="AN108" s="31">
        <f t="shared" ref="AN108" si="324">AF103+AF104+AF105+AF106+AF107+AF108</f>
        <v>66.666666666666671</v>
      </c>
      <c r="AO108" s="31">
        <f t="shared" ref="AO108" si="325">AG103+AG104+AG105+AG106+AG107+AG108</f>
        <v>57.142857142857146</v>
      </c>
      <c r="AP108" s="32">
        <f t="shared" ref="AP108" si="326">AH103+AH104+AH105+AH106+AH107+AH108</f>
        <v>38.095238095238095</v>
      </c>
      <c r="AR108" s="10"/>
      <c r="AS108" s="10" t="str">
        <f>A101</f>
        <v xml:space="preserve">Prevotella bivia  </v>
      </c>
      <c r="AT108" s="10"/>
      <c r="AU108" s="10"/>
      <c r="AV108" s="10"/>
      <c r="AW108" s="10"/>
      <c r="AX108" s="10"/>
      <c r="AY108" s="10"/>
      <c r="AZ108" s="10"/>
      <c r="BA108" s="10"/>
      <c r="BB108" s="10"/>
      <c r="BC108" s="10"/>
      <c r="BD108" s="10"/>
      <c r="BE108" s="10"/>
      <c r="BF108" s="10"/>
      <c r="BG108" s="10"/>
      <c r="BH108" s="10"/>
      <c r="BI108" s="10"/>
      <c r="BJ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row>
    <row r="109" spans="1:194" s="1" customFormat="1" x14ac:dyDescent="0.25">
      <c r="T109" s="1">
        <v>1</v>
      </c>
      <c r="U109" s="2">
        <f>I103</f>
        <v>3</v>
      </c>
      <c r="V109" s="2">
        <f>I104</f>
        <v>5</v>
      </c>
      <c r="W109" s="2">
        <f>I105</f>
        <v>0</v>
      </c>
      <c r="X109" s="2">
        <f>I106</f>
        <v>0</v>
      </c>
      <c r="Y109" s="2">
        <f>I107</f>
        <v>6</v>
      </c>
      <c r="Z109" s="3">
        <f>I108</f>
        <v>1</v>
      </c>
      <c r="AA109" s="5"/>
      <c r="AB109" s="1">
        <v>1</v>
      </c>
      <c r="AC109" s="31">
        <f t="shared" ref="AC109" si="327">PRODUCT(U109*100*1/U117)</f>
        <v>14.285714285714286</v>
      </c>
      <c r="AD109" s="31">
        <f t="shared" ref="AD109" si="328">PRODUCT(V109*100*1/V117)</f>
        <v>23.80952380952381</v>
      </c>
      <c r="AE109" s="31">
        <f t="shared" ref="AE109" si="329">PRODUCT(W109*100*1/W117)</f>
        <v>0</v>
      </c>
      <c r="AF109" s="31">
        <f t="shared" ref="AF109" si="330">PRODUCT(X109*100*1/X117)</f>
        <v>0</v>
      </c>
      <c r="AG109" s="31">
        <f t="shared" ref="AG109" si="331">PRODUCT(Y109*100*1/Y117)</f>
        <v>28.571428571428573</v>
      </c>
      <c r="AH109" s="33">
        <f t="shared" ref="AH109" si="332">PRODUCT(Z109*100*1/Z117)</f>
        <v>4.7619047619047619</v>
      </c>
      <c r="AJ109" s="1">
        <v>1</v>
      </c>
      <c r="AK109" s="31">
        <f t="shared" ref="AK109" si="333">AC103+AC104+AC105+AC106+AC107+AC108+AC109</f>
        <v>90.476190476190496</v>
      </c>
      <c r="AL109" s="31">
        <f t="shared" ref="AL109" si="334">AD103+AD104+AD105+AD106+AD107+AD108+AD109</f>
        <v>90.476190476190482</v>
      </c>
      <c r="AM109" s="31">
        <f t="shared" ref="AM109" si="335">AE103+AE104+AE105+AE106+AE107+AE108+AE109</f>
        <v>100</v>
      </c>
      <c r="AN109" s="31">
        <f t="shared" ref="AN109" si="336">AF103+AF104+AF105+AF106+AF107+AF108+AF109</f>
        <v>66.666666666666671</v>
      </c>
      <c r="AO109" s="31">
        <f t="shared" ref="AO109" si="337">AG103+AG104+AG105+AG106+AG107+AG108+AG109</f>
        <v>85.714285714285722</v>
      </c>
      <c r="AP109" s="33">
        <f t="shared" ref="AP109" si="338">AH103+AH104+AH105+AH106+AH107+AH108+AH109</f>
        <v>42.857142857142854</v>
      </c>
      <c r="AR109" s="10"/>
      <c r="AS109" s="10"/>
      <c r="AT109" s="10"/>
      <c r="AU109" s="10"/>
      <c r="AV109" s="10"/>
      <c r="AW109" s="10"/>
      <c r="AX109" s="10"/>
      <c r="AY109" s="10"/>
      <c r="AZ109" s="10"/>
      <c r="BA109" s="10"/>
      <c r="BB109" s="10"/>
      <c r="BC109" s="10"/>
      <c r="BD109" s="10"/>
      <c r="BE109" s="10"/>
      <c r="BF109" s="10"/>
      <c r="BG109" s="10"/>
      <c r="BH109" s="10"/>
      <c r="BI109" s="10"/>
      <c r="BJ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row>
    <row r="110" spans="1:194" s="1" customFormat="1" x14ac:dyDescent="0.25">
      <c r="T110" s="1">
        <v>2</v>
      </c>
      <c r="U110" s="2">
        <f>J103</f>
        <v>2</v>
      </c>
      <c r="V110" s="2">
        <f>J104</f>
        <v>2</v>
      </c>
      <c r="W110" s="2">
        <f>J105</f>
        <v>0</v>
      </c>
      <c r="X110" s="2">
        <f>J106</f>
        <v>0</v>
      </c>
      <c r="Y110" s="2">
        <f>J107</f>
        <v>1</v>
      </c>
      <c r="Z110" s="3">
        <f>J108</f>
        <v>1</v>
      </c>
      <c r="AA110" s="5"/>
      <c r="AB110" s="1">
        <v>2</v>
      </c>
      <c r="AC110" s="31">
        <f t="shared" ref="AC110" si="339">PRODUCT(U110*100*1/U117)</f>
        <v>9.5238095238095237</v>
      </c>
      <c r="AD110" s="31">
        <f t="shared" ref="AD110" si="340">PRODUCT(V110*100*1/V117)</f>
        <v>9.5238095238095237</v>
      </c>
      <c r="AE110" s="31">
        <f t="shared" ref="AE110" si="341">PRODUCT(W110*100*1/W117)</f>
        <v>0</v>
      </c>
      <c r="AF110" s="31">
        <f t="shared" ref="AF110" si="342">PRODUCT(X110*100*1/X117)</f>
        <v>0</v>
      </c>
      <c r="AG110" s="31">
        <f t="shared" ref="AG110" si="343">PRODUCT(Y110*100*1/Y117)</f>
        <v>4.7619047619047619</v>
      </c>
      <c r="AH110" s="33">
        <f t="shared" ref="AH110" si="344">PRODUCT(Z110*100*1/Z117)</f>
        <v>4.7619047619047619</v>
      </c>
      <c r="AJ110" s="1">
        <v>2</v>
      </c>
      <c r="AK110" s="31">
        <f t="shared" ref="AK110" si="345">AC103+AC104+AC105+AC106+AC107+AC108+AC109+AC110</f>
        <v>100.00000000000001</v>
      </c>
      <c r="AL110" s="31">
        <f t="shared" ref="AL110" si="346">AD103+AD104+AD105+AD106+AD107+AD108+AD109+AD110</f>
        <v>100</v>
      </c>
      <c r="AM110" s="31">
        <f t="shared" ref="AM110" si="347">AE103+AE104+AE105+AE106+AE107+AE108+AE109+AE110</f>
        <v>100</v>
      </c>
      <c r="AN110" s="31">
        <f t="shared" ref="AN110" si="348">AF103+AF104+AF105+AF106+AF107+AF108+AF109+AF110</f>
        <v>66.666666666666671</v>
      </c>
      <c r="AO110" s="31">
        <f t="shared" ref="AO110" si="349">AG103+AG104+AG105+AG106+AG107+AG108+AG109+AG110</f>
        <v>90.476190476190482</v>
      </c>
      <c r="AP110" s="33">
        <f t="shared" ref="AP110" si="350">AH103+AH104+AH105+AH106+AH107+AH108+AH109+AH110</f>
        <v>47.619047619047613</v>
      </c>
      <c r="AR110" s="10"/>
      <c r="AS110" s="10"/>
      <c r="AT110" s="10"/>
      <c r="AU110" s="10"/>
      <c r="AV110" s="10"/>
      <c r="AW110" s="10"/>
      <c r="AX110" s="10"/>
      <c r="AY110" s="10"/>
      <c r="AZ110" s="10"/>
      <c r="BA110" s="10"/>
      <c r="BB110" s="10"/>
      <c r="BC110" s="10"/>
      <c r="BD110" s="10"/>
      <c r="BE110" s="10"/>
      <c r="BF110" s="10"/>
      <c r="BG110" s="10"/>
      <c r="BH110" s="10"/>
      <c r="BI110" s="10"/>
      <c r="BJ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row>
    <row r="111" spans="1:194" s="1" customFormat="1" x14ac:dyDescent="0.25">
      <c r="T111" s="1">
        <v>4</v>
      </c>
      <c r="U111" s="2">
        <f>K103</f>
        <v>0</v>
      </c>
      <c r="V111" s="2">
        <f>K104</f>
        <v>0</v>
      </c>
      <c r="W111" s="4">
        <f>K105</f>
        <v>0</v>
      </c>
      <c r="X111" s="2">
        <f>K106</f>
        <v>0</v>
      </c>
      <c r="Y111" s="2">
        <f>K107</f>
        <v>0</v>
      </c>
      <c r="Z111" s="3">
        <f>K108</f>
        <v>4</v>
      </c>
      <c r="AA111" s="5"/>
      <c r="AB111" s="1">
        <v>4</v>
      </c>
      <c r="AC111" s="31">
        <f t="shared" ref="AC111" si="351">PRODUCT(U111*100*1/U117)</f>
        <v>0</v>
      </c>
      <c r="AD111" s="31">
        <f t="shared" ref="AD111" si="352">PRODUCT(V111*100*1/V117)</f>
        <v>0</v>
      </c>
      <c r="AE111" s="32">
        <f t="shared" ref="AE111" si="353">PRODUCT(W111*100*1/W117)</f>
        <v>0</v>
      </c>
      <c r="AF111" s="31">
        <f t="shared" ref="AF111" si="354">PRODUCT(X111*100*1/X117)</f>
        <v>0</v>
      </c>
      <c r="AG111" s="31">
        <f t="shared" ref="AG111" si="355">PRODUCT(Y111*100*1/Y117)</f>
        <v>0</v>
      </c>
      <c r="AH111" s="33">
        <f t="shared" ref="AH111" si="356">PRODUCT(Z111*100*1/Z117)</f>
        <v>19.047619047619047</v>
      </c>
      <c r="AJ111" s="1">
        <v>4</v>
      </c>
      <c r="AK111" s="31">
        <f t="shared" ref="AK111" si="357">AC103+AC104+AC105+AC106+AC107+AC108+AC109+AC110+AC111</f>
        <v>100.00000000000001</v>
      </c>
      <c r="AL111" s="31">
        <f t="shared" ref="AL111" si="358">AD103+AD104+AD105+AD106+AD107+AD108+AD109+AD110+AD111</f>
        <v>100</v>
      </c>
      <c r="AM111" s="32">
        <f t="shared" ref="AM111" si="359">AE103+AE104+AE105+AE106+AE107+AE108+AE109+AE110+AE111</f>
        <v>100</v>
      </c>
      <c r="AN111" s="31">
        <f t="shared" ref="AN111" si="360">AF103+AF104+AF105+AF106+AF107+AF108+AF109+AF110+AF111</f>
        <v>66.666666666666671</v>
      </c>
      <c r="AO111" s="31">
        <f t="shared" ref="AO111" si="361">AG103+AG104+AG105+AG106+AG107+AG108+AG109+AG110+AG111</f>
        <v>90.476190476190482</v>
      </c>
      <c r="AP111" s="33">
        <f t="shared" ref="AP111" si="362">AH103+AH104+AH105+AH106+AH107+AH108+AH109+AH110+AH111</f>
        <v>66.666666666666657</v>
      </c>
      <c r="AR111" s="10"/>
      <c r="AS111" s="10"/>
      <c r="AT111" s="10"/>
      <c r="AU111" s="10"/>
      <c r="AV111" s="10"/>
      <c r="AW111" s="10"/>
      <c r="AX111" s="10"/>
      <c r="AY111" s="10"/>
      <c r="AZ111" s="10"/>
      <c r="BA111" s="10"/>
      <c r="BB111" s="10"/>
      <c r="BC111" s="10"/>
      <c r="BD111" s="10"/>
      <c r="BE111" s="10"/>
      <c r="BF111" s="10"/>
      <c r="BG111" s="10"/>
      <c r="BH111" s="10"/>
      <c r="BI111" s="10"/>
      <c r="BJ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row>
    <row r="112" spans="1:194" s="1" customFormat="1" x14ac:dyDescent="0.25">
      <c r="T112" s="1">
        <v>8</v>
      </c>
      <c r="U112" s="4">
        <f>L103</f>
        <v>0</v>
      </c>
      <c r="V112" s="2">
        <f>L104</f>
        <v>0</v>
      </c>
      <c r="W112" s="3">
        <f>L105</f>
        <v>0</v>
      </c>
      <c r="X112" s="3">
        <f>L106</f>
        <v>0</v>
      </c>
      <c r="Y112" s="3">
        <f>L107</f>
        <v>0</v>
      </c>
      <c r="Z112" s="3">
        <f>L108</f>
        <v>3</v>
      </c>
      <c r="AA112" s="7"/>
      <c r="AB112" s="1">
        <v>8</v>
      </c>
      <c r="AC112" s="32">
        <f t="shared" ref="AC112" si="363">PRODUCT(U112*100*1/U117)</f>
        <v>0</v>
      </c>
      <c r="AD112" s="31">
        <f t="shared" ref="AD112" si="364">PRODUCT(V112*100*1/V117)</f>
        <v>0</v>
      </c>
      <c r="AE112" s="33">
        <f t="shared" ref="AE112" si="365">PRODUCT(W112*100*1/W117)</f>
        <v>0</v>
      </c>
      <c r="AF112" s="33">
        <f t="shared" ref="AF112" si="366">PRODUCT(X112*100*1/X117)</f>
        <v>0</v>
      </c>
      <c r="AG112" s="33">
        <f t="shared" ref="AG112" si="367">PRODUCT(Y112*100*1/Y117)</f>
        <v>0</v>
      </c>
      <c r="AH112" s="33">
        <f t="shared" ref="AH112" si="368">PRODUCT(Z112*100*1/Z117)</f>
        <v>14.285714285714286</v>
      </c>
      <c r="AJ112" s="1">
        <v>8</v>
      </c>
      <c r="AK112" s="32">
        <f t="shared" ref="AK112" si="369">AC103+AC104+AC105+AC106+AC107+AC108+AC109+AC110+AC111+AC112</f>
        <v>100.00000000000001</v>
      </c>
      <c r="AL112" s="31">
        <f t="shared" ref="AL112" si="370">AD103+AD104+AD105+AD106+AD107+AD108+AD109+AD110+AD111+AD112</f>
        <v>100</v>
      </c>
      <c r="AM112" s="33">
        <f t="shared" ref="AM112" si="371">AE103+AE104+AE105+AE106+AE107+AE108+AE109+AE110+AE111+AE112</f>
        <v>100</v>
      </c>
      <c r="AN112" s="33">
        <f t="shared" ref="AN112" si="372">AF103+AF104+AF105+AF106+AF107+AF108+AF109+AF110+AF111+AF112</f>
        <v>66.666666666666671</v>
      </c>
      <c r="AO112" s="33">
        <f t="shared" ref="AO112" si="373">AG103+AG104+AG105+AG106+AG107+AG108+AG109+AG110+AG111+AG112</f>
        <v>90.476190476190482</v>
      </c>
      <c r="AP112" s="33">
        <f t="shared" ref="AP112" si="374">AH103+AH104+AH105+AH106+AH107+AH108+AH109+AH110+AH111+AH112</f>
        <v>80.952380952380949</v>
      </c>
      <c r="AR112" s="10"/>
      <c r="AS112" s="10"/>
      <c r="AT112" s="10"/>
      <c r="AU112" s="10"/>
      <c r="AV112" s="10"/>
      <c r="AW112" s="10"/>
      <c r="AX112" s="10"/>
      <c r="AY112" s="10"/>
      <c r="AZ112" s="10"/>
      <c r="BA112" s="10"/>
      <c r="BB112" s="10"/>
      <c r="BC112" s="10"/>
      <c r="BD112" s="10"/>
      <c r="BE112" s="10"/>
      <c r="BF112" s="10"/>
      <c r="BG112" s="10"/>
      <c r="BH112" s="10"/>
      <c r="BI112" s="10"/>
      <c r="BJ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row>
    <row r="113" spans="20:194" s="1" customFormat="1" x14ac:dyDescent="0.25">
      <c r="T113" s="1">
        <v>16</v>
      </c>
      <c r="U113" s="3">
        <f>M103</f>
        <v>0</v>
      </c>
      <c r="V113" s="4">
        <f>M104</f>
        <v>0</v>
      </c>
      <c r="W113" s="3">
        <f>M105</f>
        <v>0</v>
      </c>
      <c r="X113" s="3">
        <f>M106</f>
        <v>0</v>
      </c>
      <c r="Y113" s="3">
        <f>M107</f>
        <v>0</v>
      </c>
      <c r="Z113" s="3">
        <f>M108</f>
        <v>2</v>
      </c>
      <c r="AA113" s="7"/>
      <c r="AB113" s="1">
        <v>16</v>
      </c>
      <c r="AC113" s="33">
        <f t="shared" ref="AC113" si="375">PRODUCT(U113*100*1/U117)</f>
        <v>0</v>
      </c>
      <c r="AD113" s="32">
        <f t="shared" ref="AD113" si="376">PRODUCT(V113*100*1/V117)</f>
        <v>0</v>
      </c>
      <c r="AE113" s="33">
        <f t="shared" ref="AE113" si="377">PRODUCT(W113*100*1/W117)</f>
        <v>0</v>
      </c>
      <c r="AF113" s="33">
        <f t="shared" ref="AF113" si="378">PRODUCT(X113*100*1/X117)</f>
        <v>0</v>
      </c>
      <c r="AG113" s="33">
        <f t="shared" ref="AG113" si="379">PRODUCT(Y113*100*1/Y117)</f>
        <v>0</v>
      </c>
      <c r="AH113" s="33">
        <f t="shared" ref="AH113" si="380">PRODUCT(Z113*100*1/Z117)</f>
        <v>9.5238095238095237</v>
      </c>
      <c r="AJ113" s="1">
        <v>16</v>
      </c>
      <c r="AK113" s="33">
        <f t="shared" ref="AK113" si="381">AC103+AC104+AC105+AC106+AC107+AC108+AC109+AC110+AC111+AC112+AC113</f>
        <v>100.00000000000001</v>
      </c>
      <c r="AL113" s="32">
        <f t="shared" ref="AL113" si="382">AD103+AD104+AD105+AD106+AD107+AD108+AD109+AD110+AD111+AD112+AD113</f>
        <v>100</v>
      </c>
      <c r="AM113" s="33">
        <f t="shared" ref="AM113" si="383">AE103+AE104+AE105+AE106+AE107+AE108+AE109+AE110+AE111+AE112+AE113</f>
        <v>100</v>
      </c>
      <c r="AN113" s="33">
        <f t="shared" ref="AN113" si="384">AF103+AF104+AF105+AF106+AF107+AF108+AF109+AF110+AF111+AF112+AF113</f>
        <v>66.666666666666671</v>
      </c>
      <c r="AO113" s="33">
        <f t="shared" ref="AO113" si="385">AG103+AG104+AG105+AG106+AG107+AG108+AG109+AG110+AG111+AG112+AG113</f>
        <v>90.476190476190482</v>
      </c>
      <c r="AP113" s="33">
        <f t="shared" ref="AP113" si="386">AH103+AH104+AH105+AH106+AH107+AH108+AH109+AH110+AH111+AH112+AH113</f>
        <v>90.476190476190467</v>
      </c>
      <c r="AR113" s="10"/>
      <c r="AS113" s="10"/>
      <c r="AT113" s="10"/>
      <c r="AU113" s="10"/>
      <c r="AV113" s="10"/>
      <c r="AW113" s="10"/>
      <c r="AX113" s="10"/>
      <c r="AY113" s="10"/>
      <c r="AZ113" s="10"/>
      <c r="BA113" s="10"/>
      <c r="BB113" s="10"/>
      <c r="BC113" s="10"/>
      <c r="BD113" s="10"/>
      <c r="BE113" s="10"/>
      <c r="BF113" s="10"/>
      <c r="BG113" s="10"/>
      <c r="BH113" s="10"/>
      <c r="BI113" s="10"/>
      <c r="BJ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row>
    <row r="114" spans="20:194" s="1" customFormat="1" x14ac:dyDescent="0.25">
      <c r="T114" s="1">
        <v>32</v>
      </c>
      <c r="U114" s="3">
        <f>N103</f>
        <v>0</v>
      </c>
      <c r="V114" s="3">
        <f>N104</f>
        <v>0</v>
      </c>
      <c r="W114" s="3">
        <f>N105</f>
        <v>0</v>
      </c>
      <c r="X114" s="3">
        <f>N106</f>
        <v>0</v>
      </c>
      <c r="Y114" s="3">
        <f>N107</f>
        <v>2</v>
      </c>
      <c r="Z114" s="3">
        <f>N108</f>
        <v>2</v>
      </c>
      <c r="AA114" s="7"/>
      <c r="AB114" s="1">
        <v>32</v>
      </c>
      <c r="AC114" s="33">
        <f t="shared" ref="AC114" si="387">PRODUCT(U114*100*1/U117)</f>
        <v>0</v>
      </c>
      <c r="AD114" s="33">
        <f t="shared" ref="AD114" si="388">PRODUCT(V114*100*1/V117)</f>
        <v>0</v>
      </c>
      <c r="AE114" s="33">
        <f t="shared" ref="AE114" si="389">PRODUCT(W114*100*1/W117)</f>
        <v>0</v>
      </c>
      <c r="AF114" s="33">
        <f t="shared" ref="AF114" si="390">PRODUCT(X114*100*1/X117)</f>
        <v>0</v>
      </c>
      <c r="AG114" s="33">
        <f t="shared" ref="AG114" si="391">PRODUCT(Y114*100*1/Y117)</f>
        <v>9.5238095238095237</v>
      </c>
      <c r="AH114" s="33">
        <f t="shared" ref="AH114" si="392">PRODUCT(Z114*100*1/Z117)</f>
        <v>9.5238095238095237</v>
      </c>
      <c r="AJ114" s="1">
        <v>32</v>
      </c>
      <c r="AK114" s="33">
        <f t="shared" ref="AK114" si="393">AC103+AC104+AC105+AC106+AC107+AC108+AC109+AC110+AC111+AC112+AC113+AC114</f>
        <v>100.00000000000001</v>
      </c>
      <c r="AL114" s="33">
        <f t="shared" ref="AL114" si="394">AD103+AD104+AD105+AD106+AD107+AD108+AD109+AD110+AD111+AD112+AD113+AD114</f>
        <v>100</v>
      </c>
      <c r="AM114" s="33">
        <f t="shared" ref="AM114" si="395">AE103+AE104+AE105+AE106+AE107+AE108+AE109+AE110+AE111+AE112+AE113+AE114</f>
        <v>100</v>
      </c>
      <c r="AN114" s="33">
        <f t="shared" ref="AN114" si="396">AF103+AF104+AF105+AF106+AF107+AF108+AF109+AF110+AF111+AF112+AF113+AF114</f>
        <v>66.666666666666671</v>
      </c>
      <c r="AO114" s="33">
        <f t="shared" ref="AO114" si="397">AG103+AG104+AG105+AG106+AG107+AG108+AG109+AG110+AG111+AG112+AG113+AG114</f>
        <v>100</v>
      </c>
      <c r="AP114" s="33">
        <f t="shared" ref="AP114" si="398">AH103+AH104+AH105+AH106+AH107+AH108+AH109+AH110+AH111+AH112+AH113+AH114</f>
        <v>99.999999999999986</v>
      </c>
      <c r="AR114" s="10"/>
      <c r="AS114" s="10"/>
      <c r="AT114" s="10"/>
      <c r="AV114" s="10"/>
      <c r="AW114" s="10"/>
      <c r="AX114" s="10"/>
      <c r="AY114" s="10"/>
      <c r="AZ114" s="10"/>
      <c r="BA114" s="10"/>
      <c r="BB114" s="10"/>
      <c r="BC114" s="10"/>
      <c r="BD114" s="10"/>
      <c r="BE114" s="10"/>
      <c r="BF114" s="10"/>
      <c r="BG114" s="10"/>
      <c r="BH114" s="10"/>
      <c r="BI114" s="10"/>
      <c r="BJ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row>
    <row r="115" spans="20:194" s="1" customFormat="1" x14ac:dyDescent="0.25">
      <c r="T115" s="1">
        <v>64</v>
      </c>
      <c r="U115" s="3">
        <f>O103</f>
        <v>0</v>
      </c>
      <c r="V115" s="3">
        <f>O104</f>
        <v>0</v>
      </c>
      <c r="W115" s="3">
        <f>O105</f>
        <v>0</v>
      </c>
      <c r="X115" s="3">
        <f>O106</f>
        <v>0</v>
      </c>
      <c r="Y115" s="3">
        <f>O107</f>
        <v>0</v>
      </c>
      <c r="Z115" s="3">
        <f>O108</f>
        <v>0</v>
      </c>
      <c r="AA115" s="7"/>
      <c r="AB115" s="1">
        <v>64</v>
      </c>
      <c r="AC115" s="33">
        <f t="shared" ref="AC115" si="399">PRODUCT(U115*100*1/U117)</f>
        <v>0</v>
      </c>
      <c r="AD115" s="33">
        <f t="shared" ref="AD115" si="400">PRODUCT(V115*100*1/V117)</f>
        <v>0</v>
      </c>
      <c r="AE115" s="33">
        <f t="shared" ref="AE115" si="401">PRODUCT(W115*100*1/W117)</f>
        <v>0</v>
      </c>
      <c r="AF115" s="33">
        <f t="shared" ref="AF115" si="402">PRODUCT(X115*100*1/X117)</f>
        <v>0</v>
      </c>
      <c r="AG115" s="33">
        <f t="shared" ref="AG115" si="403">PRODUCT(Y115*100*1/Y117)</f>
        <v>0</v>
      </c>
      <c r="AH115" s="33">
        <f t="shared" ref="AH115" si="404">PRODUCT(Z115*100*1/Z117)</f>
        <v>0</v>
      </c>
      <c r="AJ115" s="1">
        <v>64</v>
      </c>
      <c r="AK115" s="33">
        <f t="shared" ref="AK115" si="405">AC103+AC104+AC105+AC106+AC107+AC108+AC109+AC110+AC111+AC112+AC113+AC114+AC115</f>
        <v>100.00000000000001</v>
      </c>
      <c r="AL115" s="33">
        <f t="shared" ref="AL115" si="406">AD103+AD104+AD105+AD106+AD107+AD108+AD109+AD110+AD111+AD112+AD113+AD114+AD115</f>
        <v>100</v>
      </c>
      <c r="AM115" s="33">
        <f t="shared" ref="AM115" si="407">AE103+AE104+AE105+AE106+AE107+AE108+AE109+AE110+AE111+AE112+AE113+AE114+AE115</f>
        <v>100</v>
      </c>
      <c r="AN115" s="33">
        <f t="shared" ref="AN115" si="408">AF103+AF104+AF105+AF106+AF107+AF108+AF109+AF110+AF111+AF112+AF113+AF114+AF115</f>
        <v>66.666666666666671</v>
      </c>
      <c r="AO115" s="33">
        <f t="shared" ref="AO115" si="409">AG103+AG104+AG105+AG106+AG107+AG108+AG109+AG110+AG111+AG112+AG113+AG114+AG115</f>
        <v>100</v>
      </c>
      <c r="AP115" s="33">
        <f t="shared" ref="AP115" si="410">AH103+AH104+AH105+AH106+AH107+AH108+AH109+AH110+AH111+AH112+AH113+AH114+AH115</f>
        <v>99.999999999999986</v>
      </c>
      <c r="AR115" s="10"/>
      <c r="AS115" s="10"/>
      <c r="AT115" s="10"/>
      <c r="AV115" s="10"/>
      <c r="AW115" s="10"/>
      <c r="AX115" s="10"/>
      <c r="AY115" s="10"/>
      <c r="AZ115" s="10"/>
      <c r="BA115" s="10"/>
      <c r="BB115" s="10"/>
      <c r="BC115" s="10"/>
      <c r="BD115" s="10"/>
      <c r="BE115" s="10"/>
      <c r="BF115" s="10"/>
      <c r="BG115" s="10"/>
      <c r="BH115" s="10"/>
      <c r="BI115" s="10"/>
      <c r="BJ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row>
    <row r="116" spans="20:194" s="1" customFormat="1" x14ac:dyDescent="0.25">
      <c r="T116" s="1">
        <v>128</v>
      </c>
      <c r="U116" s="3">
        <f>P103</f>
        <v>0</v>
      </c>
      <c r="V116" s="3">
        <f>P104</f>
        <v>0</v>
      </c>
      <c r="W116" s="3">
        <f>P105</f>
        <v>0</v>
      </c>
      <c r="X116" s="3">
        <f>P106</f>
        <v>7</v>
      </c>
      <c r="Y116" s="3">
        <f>P107</f>
        <v>0</v>
      </c>
      <c r="Z116" s="3">
        <f>P108</f>
        <v>0</v>
      </c>
      <c r="AA116" s="7"/>
      <c r="AB116" s="1">
        <v>128</v>
      </c>
      <c r="AC116" s="33">
        <f t="shared" ref="AC116" si="411">PRODUCT(U116*100*1/U117)</f>
        <v>0</v>
      </c>
      <c r="AD116" s="33">
        <f t="shared" ref="AD116" si="412">PRODUCT(V116*100*1/V117)</f>
        <v>0</v>
      </c>
      <c r="AE116" s="33">
        <f t="shared" ref="AE116" si="413">PRODUCT(W116*100*1/W117)</f>
        <v>0</v>
      </c>
      <c r="AF116" s="33">
        <f t="shared" ref="AF116" si="414">PRODUCT(X116*100*1/X117)</f>
        <v>33.333333333333336</v>
      </c>
      <c r="AG116" s="33">
        <f t="shared" ref="AG116" si="415">PRODUCT(Y116*100*1/Y117)</f>
        <v>0</v>
      </c>
      <c r="AH116" s="33">
        <f t="shared" ref="AH116" si="416">PRODUCT(Z116*100*1/Z117)</f>
        <v>0</v>
      </c>
      <c r="AJ116" s="1">
        <v>128</v>
      </c>
      <c r="AK116" s="33">
        <f t="shared" ref="AK116" si="417">AC103+AC104+AC105+AC106+AC107+AC108+AC109+AC110+AC111+AC112+AC113+AC114+AC115+AC116</f>
        <v>100.00000000000001</v>
      </c>
      <c r="AL116" s="33">
        <f t="shared" ref="AL116" si="418">AD103+AD104+AD105+AD106+AD107+AD108+AD109+AD110+AD111+AD112+AD113+AD114+AD115+AD116</f>
        <v>100</v>
      </c>
      <c r="AM116" s="33">
        <f t="shared" ref="AM116" si="419">AE103+AE104+AE105+AE106+AE107+AE108+AE109+AE110+AE111+AE112+AE113+AE114+AE115+AE116</f>
        <v>100</v>
      </c>
      <c r="AN116" s="33">
        <f t="shared" ref="AN116" si="420">AF103+AF104+AF105+AF106+AF107+AF108+AF109+AF110+AF111+AF112+AF113+AF114+AF115+AF116</f>
        <v>100</v>
      </c>
      <c r="AO116" s="33">
        <f t="shared" ref="AO116" si="421">AG103+AG104+AG105+AG106+AG107+AG108+AG109+AG110+AG111+AG112+AG113+AG114+AG115+AG116</f>
        <v>100</v>
      </c>
      <c r="AP116" s="33">
        <f t="shared" ref="AP116" si="422">AH103+AH104+AH105+AH106+AH107+AH108+AH109+AH110+AH111+AH112+AH113+AH114+AH115+AH116</f>
        <v>99.999999999999986</v>
      </c>
      <c r="AR116" s="10"/>
      <c r="AS116" s="10"/>
      <c r="AT116" s="10"/>
      <c r="AV116" s="10"/>
      <c r="AW116" s="10"/>
      <c r="AX116" s="10"/>
      <c r="AY116" s="10"/>
      <c r="AZ116" s="10"/>
      <c r="BA116" s="10"/>
      <c r="BB116" s="10"/>
      <c r="BC116" s="10"/>
      <c r="BD116" s="10"/>
      <c r="BE116" s="10"/>
      <c r="BF116" s="10"/>
      <c r="BG116" s="10"/>
      <c r="BH116" s="10"/>
      <c r="BI116" s="10"/>
      <c r="BJ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row>
    <row r="117" spans="20:194" s="1" customFormat="1" x14ac:dyDescent="0.25">
      <c r="T117" s="1" t="s">
        <v>1</v>
      </c>
      <c r="U117" s="1">
        <f>Q103</f>
        <v>21</v>
      </c>
      <c r="V117" s="1">
        <f>Q104</f>
        <v>21</v>
      </c>
      <c r="W117" s="1">
        <f>Q105</f>
        <v>21</v>
      </c>
      <c r="X117" s="1">
        <f>Q106</f>
        <v>21</v>
      </c>
      <c r="Y117" s="1">
        <f>Q107</f>
        <v>21</v>
      </c>
      <c r="Z117" s="1">
        <f>Q108</f>
        <v>21</v>
      </c>
      <c r="AA117" s="7"/>
      <c r="AB117" s="1" t="s">
        <v>1</v>
      </c>
      <c r="AC117" s="1">
        <f t="shared" ref="AC117:AH117" si="423">SUM(AC103:AC116)</f>
        <v>100.00000000000001</v>
      </c>
      <c r="AD117" s="1">
        <f t="shared" si="423"/>
        <v>100</v>
      </c>
      <c r="AE117" s="1">
        <f t="shared" si="423"/>
        <v>100</v>
      </c>
      <c r="AF117" s="1">
        <f t="shared" si="423"/>
        <v>100</v>
      </c>
      <c r="AG117" s="1">
        <f t="shared" si="423"/>
        <v>100</v>
      </c>
      <c r="AH117" s="1">
        <f t="shared" si="423"/>
        <v>99.999999999999986</v>
      </c>
      <c r="AK117" s="10"/>
      <c r="AL117" s="10"/>
      <c r="AM117" s="10"/>
      <c r="AO117" s="10"/>
      <c r="AP117" s="10"/>
      <c r="AQ117" s="10"/>
      <c r="AR117" s="10"/>
      <c r="AS117" s="10"/>
      <c r="AT117" s="10"/>
      <c r="AU117" s="10"/>
      <c r="AV117" s="10"/>
      <c r="AW117" s="10"/>
      <c r="AX117" s="10"/>
      <c r="AY117" s="10"/>
      <c r="AZ117" s="10"/>
      <c r="BA117" s="10"/>
      <c r="BB117" s="10"/>
      <c r="BC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row>
    <row r="118" spans="20:194" s="1" customFormat="1" x14ac:dyDescent="0.25">
      <c r="AA118" s="7"/>
      <c r="AK118" s="10"/>
      <c r="AL118" s="10"/>
      <c r="AM118" s="10"/>
      <c r="AO118" s="10"/>
      <c r="AP118" s="10"/>
      <c r="AQ118" s="10"/>
      <c r="AR118" s="10"/>
      <c r="AS118" s="10"/>
      <c r="AT118" s="10"/>
      <c r="AU118" s="10"/>
      <c r="AV118" s="10"/>
      <c r="AW118" s="10"/>
      <c r="AX118" s="10"/>
      <c r="AY118" s="10"/>
      <c r="AZ118" s="10"/>
      <c r="BA118" s="10"/>
      <c r="BB118" s="10"/>
      <c r="BC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row>
    <row r="119" spans="20:194" s="1" customFormat="1" x14ac:dyDescent="0.25">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row>
    <row r="120" spans="20:194" s="1" customFormat="1" x14ac:dyDescent="0.25">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row>
    <row r="121" spans="20:194" s="1" customFormat="1" x14ac:dyDescent="0.25">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row>
    <row r="122" spans="20:194" s="1" customFormat="1" x14ac:dyDescent="0.25">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row>
    <row r="123" spans="20:194" s="1" customFormat="1" x14ac:dyDescent="0.25">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row>
    <row r="124" spans="20:194" s="1" customFormat="1" x14ac:dyDescent="0.25">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row>
    <row r="125" spans="20:194" s="1" customFormat="1" x14ac:dyDescent="0.25">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row>
    <row r="126" spans="20:194" s="1" customFormat="1" x14ac:dyDescent="0.25">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row>
    <row r="127" spans="20:194" s="1" customFormat="1" x14ac:dyDescent="0.25">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row>
    <row r="128" spans="20:194" s="1" customFormat="1" x14ac:dyDescent="0.25">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row>
    <row r="129" spans="1:194" s="1" customFormat="1" x14ac:dyDescent="0.25">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row>
    <row r="130" spans="1:194" s="1" customFormat="1" x14ac:dyDescent="0.25">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row>
    <row r="131" spans="1:194" s="1" customFormat="1" x14ac:dyDescent="0.25">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row>
    <row r="132" spans="1:194" s="1" customFormat="1" x14ac:dyDescent="0.25">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row>
    <row r="133" spans="1:194" s="1" customFormat="1" x14ac:dyDescent="0.25">
      <c r="A133" s="1" t="s">
        <v>142</v>
      </c>
      <c r="U133" s="1" t="str">
        <f>A133</f>
        <v xml:space="preserve">Prevotella melaninogenica  </v>
      </c>
      <c r="AC133" s="1" t="str">
        <f>A133</f>
        <v xml:space="preserve">Prevotella melaninogenica  </v>
      </c>
      <c r="AK133" s="1" t="str">
        <f>A133</f>
        <v xml:space="preserve">Prevotella melaninogenica  </v>
      </c>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row>
    <row r="134" spans="1:194" s="1" customFormat="1" ht="18.75" x14ac:dyDescent="0.3">
      <c r="B134" s="1" t="s">
        <v>0</v>
      </c>
      <c r="C134" s="1">
        <v>1.5625E-2</v>
      </c>
      <c r="D134" s="1">
        <v>3.125E-2</v>
      </c>
      <c r="E134" s="1">
        <v>6.25E-2</v>
      </c>
      <c r="F134" s="1">
        <v>0.125</v>
      </c>
      <c r="G134" s="1">
        <v>0.25</v>
      </c>
      <c r="H134" s="1">
        <v>0.5</v>
      </c>
      <c r="I134" s="1">
        <v>1</v>
      </c>
      <c r="J134" s="1">
        <v>2</v>
      </c>
      <c r="K134" s="1">
        <v>4</v>
      </c>
      <c r="L134" s="1">
        <v>8</v>
      </c>
      <c r="M134" s="1">
        <v>16</v>
      </c>
      <c r="N134" s="1">
        <v>32</v>
      </c>
      <c r="O134" s="1">
        <v>64</v>
      </c>
      <c r="P134" s="1">
        <v>128</v>
      </c>
      <c r="Q134" s="1" t="s">
        <v>1</v>
      </c>
      <c r="T134" s="1" t="s">
        <v>0</v>
      </c>
      <c r="U134" s="1" t="str">
        <f>B135</f>
        <v>Ampicillin/ Sulbactam</v>
      </c>
      <c r="V134" s="1" t="str">
        <f>B136</f>
        <v>Piperacillin/ Tazobactam</v>
      </c>
      <c r="W134" s="1" t="str">
        <f>B137</f>
        <v>Imipenem</v>
      </c>
      <c r="X134" s="1" t="str">
        <f>B138</f>
        <v>Clindamycin</v>
      </c>
      <c r="Y134" s="1" t="str">
        <f>B139</f>
        <v>Metronidazol</v>
      </c>
      <c r="Z134" s="1" t="str">
        <f>B140</f>
        <v>Benzylpenicillin</v>
      </c>
      <c r="AC134" s="1" t="str">
        <f t="shared" ref="AC134" si="424">U134</f>
        <v>Ampicillin/ Sulbactam</v>
      </c>
      <c r="AD134" s="1" t="str">
        <f t="shared" ref="AD134" si="425">V134</f>
        <v>Piperacillin/ Tazobactam</v>
      </c>
      <c r="AE134" s="1" t="str">
        <f t="shared" ref="AE134" si="426">W134</f>
        <v>Imipenem</v>
      </c>
      <c r="AF134" s="1" t="str">
        <f t="shared" ref="AF134" si="427">X134</f>
        <v>Clindamycin</v>
      </c>
      <c r="AG134" s="1" t="str">
        <f t="shared" ref="AG134" si="428">Y134</f>
        <v>Metronidazol</v>
      </c>
      <c r="AH134" s="1" t="str">
        <f t="shared" ref="AH134" si="429">Z134</f>
        <v>Benzylpenicillin</v>
      </c>
      <c r="AK134" s="1" t="str">
        <f t="shared" ref="AK134" si="430">U134</f>
        <v>Ampicillin/ Sulbactam</v>
      </c>
      <c r="AL134" s="1" t="str">
        <f t="shared" ref="AL134" si="431">V134</f>
        <v>Piperacillin/ Tazobactam</v>
      </c>
      <c r="AM134" s="1" t="str">
        <f t="shared" ref="AM134" si="432">W134</f>
        <v>Imipenem</v>
      </c>
      <c r="AN134" s="1" t="str">
        <f t="shared" ref="AN134" si="433">X134</f>
        <v>Clindamycin</v>
      </c>
      <c r="AO134" s="1" t="str">
        <f t="shared" ref="AO134" si="434">Y134</f>
        <v>Metronidazol</v>
      </c>
      <c r="AP134" s="1" t="str">
        <f t="shared" ref="AP134" si="435">Z134</f>
        <v>Benzylpenicillin</v>
      </c>
      <c r="AR134" s="23"/>
      <c r="AS134" s="9" t="s">
        <v>73</v>
      </c>
      <c r="AT134" s="24" t="s">
        <v>53</v>
      </c>
      <c r="AU134" s="24" t="s">
        <v>55</v>
      </c>
      <c r="AV134" s="24" t="s">
        <v>59</v>
      </c>
      <c r="AW134" s="24" t="s">
        <v>79</v>
      </c>
      <c r="AX134" s="24" t="s">
        <v>83</v>
      </c>
      <c r="AY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row>
    <row r="135" spans="1:194" s="1" customFormat="1" ht="18.75" x14ac:dyDescent="0.25">
      <c r="B135" s="1" t="s">
        <v>3</v>
      </c>
      <c r="C135" s="2">
        <v>0</v>
      </c>
      <c r="D135" s="2">
        <v>7</v>
      </c>
      <c r="E135" s="2">
        <v>2</v>
      </c>
      <c r="F135" s="2">
        <v>3</v>
      </c>
      <c r="G135" s="2">
        <v>2</v>
      </c>
      <c r="H135" s="2">
        <v>4</v>
      </c>
      <c r="I135" s="2">
        <v>0</v>
      </c>
      <c r="J135" s="2">
        <v>0</v>
      </c>
      <c r="K135" s="2">
        <v>0</v>
      </c>
      <c r="L135" s="4">
        <v>0</v>
      </c>
      <c r="M135" s="3">
        <v>0</v>
      </c>
      <c r="N135" s="3">
        <v>0</v>
      </c>
      <c r="O135" s="3">
        <v>0</v>
      </c>
      <c r="P135" s="3">
        <v>0</v>
      </c>
      <c r="Q135" s="54">
        <v>18</v>
      </c>
      <c r="T135" s="1">
        <v>1.5625E-2</v>
      </c>
      <c r="U135" s="2">
        <f>C135</f>
        <v>0</v>
      </c>
      <c r="V135" s="2">
        <f>C136</f>
        <v>0</v>
      </c>
      <c r="W135" s="2">
        <f>C137</f>
        <v>0</v>
      </c>
      <c r="X135" s="2">
        <f>C138</f>
        <v>0</v>
      </c>
      <c r="Y135" s="2">
        <f>C139</f>
        <v>0</v>
      </c>
      <c r="Z135" s="2">
        <f>C140</f>
        <v>0</v>
      </c>
      <c r="AA135" s="5"/>
      <c r="AB135" s="1">
        <v>1.5625E-2</v>
      </c>
      <c r="AC135" s="31">
        <f t="shared" ref="AC135" si="436">PRODUCT(U135*100*1/U149)</f>
        <v>0</v>
      </c>
      <c r="AD135" s="31">
        <f t="shared" ref="AD135" si="437">PRODUCT(V135*100*1/V149)</f>
        <v>0</v>
      </c>
      <c r="AE135" s="31">
        <f t="shared" ref="AE135" si="438">PRODUCT(W135*100*1/W149)</f>
        <v>0</v>
      </c>
      <c r="AF135" s="31">
        <f t="shared" ref="AF135" si="439">PRODUCT(X135*100*1/X149)</f>
        <v>0</v>
      </c>
      <c r="AG135" s="31">
        <f t="shared" ref="AG135" si="440">PRODUCT(Y135*100*1/Y149)</f>
        <v>0</v>
      </c>
      <c r="AH135" s="31">
        <f t="shared" ref="AH135" si="441">PRODUCT(Z135*100*1/Z149)</f>
        <v>0</v>
      </c>
      <c r="AJ135" s="1">
        <v>1.5625E-2</v>
      </c>
      <c r="AK135" s="31">
        <f t="shared" ref="AK135" si="442">AC135</f>
        <v>0</v>
      </c>
      <c r="AL135" s="31">
        <f t="shared" ref="AL135" si="443">AD135</f>
        <v>0</v>
      </c>
      <c r="AM135" s="31">
        <f t="shared" ref="AM135" si="444">AE135</f>
        <v>0</v>
      </c>
      <c r="AN135" s="31">
        <f t="shared" ref="AN135" si="445">AF135</f>
        <v>0</v>
      </c>
      <c r="AO135" s="31">
        <f t="shared" ref="AO135" si="446">AG135</f>
        <v>0</v>
      </c>
      <c r="AP135" s="31">
        <f t="shared" ref="AP135" si="447">AH135</f>
        <v>0</v>
      </c>
      <c r="AR135" s="25" t="s">
        <v>49</v>
      </c>
      <c r="AS135" s="26">
        <f>Z149</f>
        <v>18</v>
      </c>
      <c r="AT135" s="26">
        <f>U149</f>
        <v>18</v>
      </c>
      <c r="AU135" s="26">
        <f>V149</f>
        <v>18</v>
      </c>
      <c r="AV135" s="26">
        <f>W149</f>
        <v>18</v>
      </c>
      <c r="AW135" s="26">
        <f>X149</f>
        <v>18</v>
      </c>
      <c r="AX135" s="26">
        <f>Y149</f>
        <v>18</v>
      </c>
      <c r="AY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row>
    <row r="136" spans="1:194" s="1" customFormat="1" ht="18.75" x14ac:dyDescent="0.25">
      <c r="B136" s="1" t="s">
        <v>5</v>
      </c>
      <c r="C136" s="2">
        <v>0</v>
      </c>
      <c r="D136" s="2">
        <v>3</v>
      </c>
      <c r="E136" s="2">
        <v>1</v>
      </c>
      <c r="F136" s="2">
        <v>3</v>
      </c>
      <c r="G136" s="2">
        <v>3</v>
      </c>
      <c r="H136" s="2">
        <v>5</v>
      </c>
      <c r="I136" s="2">
        <v>1</v>
      </c>
      <c r="J136" s="2">
        <v>2</v>
      </c>
      <c r="K136" s="2">
        <v>0</v>
      </c>
      <c r="L136" s="2">
        <v>0</v>
      </c>
      <c r="M136" s="4">
        <v>0</v>
      </c>
      <c r="N136" s="3">
        <v>0</v>
      </c>
      <c r="O136" s="3">
        <v>0</v>
      </c>
      <c r="P136" s="3">
        <v>0</v>
      </c>
      <c r="Q136" s="54">
        <v>18</v>
      </c>
      <c r="T136" s="1">
        <v>3.125E-2</v>
      </c>
      <c r="U136" s="2">
        <f>D135</f>
        <v>7</v>
      </c>
      <c r="V136" s="2">
        <f>D136</f>
        <v>3</v>
      </c>
      <c r="W136" s="2">
        <f>D137</f>
        <v>10</v>
      </c>
      <c r="X136" s="2">
        <f>D138</f>
        <v>13</v>
      </c>
      <c r="Y136" s="2">
        <f>D139</f>
        <v>5</v>
      </c>
      <c r="Z136" s="2">
        <f>D140</f>
        <v>3</v>
      </c>
      <c r="AA136" s="5"/>
      <c r="AB136" s="1">
        <v>3.125E-2</v>
      </c>
      <c r="AC136" s="31">
        <f t="shared" ref="AC136" si="448">PRODUCT(U136*100*1/U149)</f>
        <v>38.888888888888886</v>
      </c>
      <c r="AD136" s="31">
        <f t="shared" ref="AD136" si="449">PRODUCT(V136*100*1/V149)</f>
        <v>16.666666666666668</v>
      </c>
      <c r="AE136" s="31">
        <f t="shared" ref="AE136" si="450">PRODUCT(W136*100*1/W149)</f>
        <v>55.555555555555557</v>
      </c>
      <c r="AF136" s="31">
        <f t="shared" ref="AF136" si="451">PRODUCT(X136*100*1/X149)</f>
        <v>72.222222222222229</v>
      </c>
      <c r="AG136" s="31">
        <f t="shared" ref="AG136" si="452">PRODUCT(Y136*100*1/Y149)</f>
        <v>27.777777777777779</v>
      </c>
      <c r="AH136" s="31">
        <f t="shared" ref="AH136" si="453">PRODUCT(Z136*100*1/Z149)</f>
        <v>16.666666666666668</v>
      </c>
      <c r="AJ136" s="1">
        <v>3.125E-2</v>
      </c>
      <c r="AK136" s="31">
        <f t="shared" ref="AK136" si="454">AC135+AC136</f>
        <v>38.888888888888886</v>
      </c>
      <c r="AL136" s="31">
        <f t="shared" ref="AL136" si="455">AD135+AD136</f>
        <v>16.666666666666668</v>
      </c>
      <c r="AM136" s="31">
        <f t="shared" ref="AM136" si="456">AE135+AE136</f>
        <v>55.555555555555557</v>
      </c>
      <c r="AN136" s="31">
        <f t="shared" ref="AN136" si="457">AF135+AF136</f>
        <v>72.222222222222229</v>
      </c>
      <c r="AO136" s="31">
        <f t="shared" ref="AO136" si="458">AG135+AG136</f>
        <v>27.777777777777779</v>
      </c>
      <c r="AP136" s="31">
        <f t="shared" ref="AP136" si="459">AH135+AH136</f>
        <v>16.666666666666668</v>
      </c>
      <c r="AR136" s="25" t="s">
        <v>50</v>
      </c>
      <c r="AS136" s="18">
        <f>AP139</f>
        <v>33.333333333333336</v>
      </c>
      <c r="AT136" s="18">
        <f>AK143</f>
        <v>100</v>
      </c>
      <c r="AU136" s="18">
        <f>AL144</f>
        <v>100.00000000000001</v>
      </c>
      <c r="AV136" s="18">
        <f>AM142</f>
        <v>100</v>
      </c>
      <c r="AW136" s="18">
        <f>AN143</f>
        <v>88.8888888888889</v>
      </c>
      <c r="AX136" s="18">
        <f>AO143</f>
        <v>100</v>
      </c>
      <c r="AY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row>
    <row r="137" spans="1:194" s="1" customFormat="1" ht="18.75" x14ac:dyDescent="0.25">
      <c r="B137" s="1" t="s">
        <v>10</v>
      </c>
      <c r="C137" s="2">
        <v>0</v>
      </c>
      <c r="D137" s="2">
        <v>10</v>
      </c>
      <c r="E137" s="2">
        <v>4</v>
      </c>
      <c r="F137" s="2">
        <v>3</v>
      </c>
      <c r="G137" s="2">
        <v>1</v>
      </c>
      <c r="H137" s="2">
        <v>0</v>
      </c>
      <c r="I137" s="2">
        <v>0</v>
      </c>
      <c r="J137" s="2">
        <v>0</v>
      </c>
      <c r="K137" s="4">
        <v>0</v>
      </c>
      <c r="L137" s="3">
        <v>0</v>
      </c>
      <c r="M137" s="3">
        <v>0</v>
      </c>
      <c r="N137" s="3">
        <v>0</v>
      </c>
      <c r="O137" s="3">
        <v>0</v>
      </c>
      <c r="P137" s="3">
        <v>0</v>
      </c>
      <c r="Q137" s="54">
        <v>18</v>
      </c>
      <c r="T137" s="1">
        <v>6.25E-2</v>
      </c>
      <c r="U137" s="2">
        <f>E135</f>
        <v>2</v>
      </c>
      <c r="V137" s="2">
        <f>E136</f>
        <v>1</v>
      </c>
      <c r="W137" s="2">
        <f>E137</f>
        <v>4</v>
      </c>
      <c r="X137" s="2">
        <f>E138</f>
        <v>1</v>
      </c>
      <c r="Y137" s="2">
        <f>E139</f>
        <v>2</v>
      </c>
      <c r="Z137" s="2">
        <f>E140</f>
        <v>2</v>
      </c>
      <c r="AA137" s="5"/>
      <c r="AB137" s="1">
        <v>6.25E-2</v>
      </c>
      <c r="AC137" s="31">
        <f t="shared" ref="AC137" si="460">PRODUCT(U137*100*1/U149)</f>
        <v>11.111111111111111</v>
      </c>
      <c r="AD137" s="31">
        <f t="shared" ref="AD137" si="461">PRODUCT(V137*100*1/V149)</f>
        <v>5.5555555555555554</v>
      </c>
      <c r="AE137" s="31">
        <f t="shared" ref="AE137" si="462">PRODUCT(W137*100*1/W149)</f>
        <v>22.222222222222221</v>
      </c>
      <c r="AF137" s="31">
        <f t="shared" ref="AF137" si="463">PRODUCT(X137*100*1/X149)</f>
        <v>5.5555555555555554</v>
      </c>
      <c r="AG137" s="31">
        <f t="shared" ref="AG137" si="464">PRODUCT(Y137*100*1/Y149)</f>
        <v>11.111111111111111</v>
      </c>
      <c r="AH137" s="31">
        <f t="shared" ref="AH137" si="465">PRODUCT(Z137*100*1/Z149)</f>
        <v>11.111111111111111</v>
      </c>
      <c r="AJ137" s="1">
        <v>6.25E-2</v>
      </c>
      <c r="AK137" s="31">
        <f t="shared" ref="AK137" si="466">AC135+AC136+AC137</f>
        <v>50</v>
      </c>
      <c r="AL137" s="31">
        <f t="shared" ref="AL137" si="467">AD135+AD136+AD137</f>
        <v>22.222222222222221</v>
      </c>
      <c r="AM137" s="31">
        <f t="shared" ref="AM137" si="468">AE135+AE136+AE137</f>
        <v>77.777777777777771</v>
      </c>
      <c r="AN137" s="31">
        <f t="shared" ref="AN137" si="469">AF135+AF136+AF137</f>
        <v>77.777777777777786</v>
      </c>
      <c r="AO137" s="31">
        <f t="shared" ref="AO137" si="470">AG135+AG136+AG137</f>
        <v>38.888888888888886</v>
      </c>
      <c r="AP137" s="31">
        <f t="shared" ref="AP137" si="471">AH135+AH136+AH137</f>
        <v>27.777777777777779</v>
      </c>
      <c r="AR137" s="25" t="s">
        <v>51</v>
      </c>
      <c r="AS137" s="18">
        <f>AP140-AP139</f>
        <v>11.111111111111107</v>
      </c>
      <c r="AT137" s="18">
        <f>AK144-AK143</f>
        <v>0</v>
      </c>
      <c r="AU137" s="18">
        <f>AL145-AL144</f>
        <v>0</v>
      </c>
      <c r="AV137" s="18">
        <f>AM143-AM142</f>
        <v>0</v>
      </c>
      <c r="AW137" s="18"/>
      <c r="AX137" s="18"/>
      <c r="AY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row>
    <row r="138" spans="1:194" s="1" customFormat="1" ht="18.75" x14ac:dyDescent="0.25">
      <c r="B138" s="1" t="s">
        <v>24</v>
      </c>
      <c r="C138" s="2">
        <v>0</v>
      </c>
      <c r="D138" s="2">
        <v>13</v>
      </c>
      <c r="E138" s="2">
        <v>1</v>
      </c>
      <c r="F138" s="2">
        <v>1</v>
      </c>
      <c r="G138" s="2">
        <v>0</v>
      </c>
      <c r="H138" s="2">
        <v>1</v>
      </c>
      <c r="I138" s="2">
        <v>0</v>
      </c>
      <c r="J138" s="2">
        <v>0</v>
      </c>
      <c r="K138" s="2">
        <v>0</v>
      </c>
      <c r="L138" s="3">
        <v>0</v>
      </c>
      <c r="M138" s="3">
        <v>0</v>
      </c>
      <c r="N138" s="3">
        <v>0</v>
      </c>
      <c r="O138" s="3">
        <v>0</v>
      </c>
      <c r="P138" s="3">
        <v>2</v>
      </c>
      <c r="Q138" s="54">
        <v>18</v>
      </c>
      <c r="T138" s="1">
        <v>0.125</v>
      </c>
      <c r="U138" s="2">
        <f>F135</f>
        <v>3</v>
      </c>
      <c r="V138" s="2">
        <f>F136</f>
        <v>3</v>
      </c>
      <c r="W138" s="2">
        <f>F137</f>
        <v>3</v>
      </c>
      <c r="X138" s="2">
        <f>F138</f>
        <v>1</v>
      </c>
      <c r="Y138" s="2">
        <f>F139</f>
        <v>4</v>
      </c>
      <c r="Z138" s="2">
        <f>F140</f>
        <v>0</v>
      </c>
      <c r="AA138" s="5"/>
      <c r="AB138" s="1">
        <v>0.125</v>
      </c>
      <c r="AC138" s="31">
        <f t="shared" ref="AC138" si="472">PRODUCT(U138*100*1/U149)</f>
        <v>16.666666666666668</v>
      </c>
      <c r="AD138" s="31">
        <f t="shared" ref="AD138" si="473">PRODUCT(V138*100*1/V149)</f>
        <v>16.666666666666668</v>
      </c>
      <c r="AE138" s="31">
        <f t="shared" ref="AE138" si="474">PRODUCT(W138*100*1/W149)</f>
        <v>16.666666666666668</v>
      </c>
      <c r="AF138" s="31">
        <f t="shared" ref="AF138" si="475">PRODUCT(X138*100*1/X149)</f>
        <v>5.5555555555555554</v>
      </c>
      <c r="AG138" s="31">
        <f t="shared" ref="AG138" si="476">PRODUCT(Y138*100*1/Y149)</f>
        <v>22.222222222222221</v>
      </c>
      <c r="AH138" s="31">
        <f t="shared" ref="AH138" si="477">PRODUCT(Z138*100*1/Z149)</f>
        <v>0</v>
      </c>
      <c r="AJ138" s="1">
        <v>0.125</v>
      </c>
      <c r="AK138" s="31">
        <f t="shared" ref="AK138" si="478">AC135+AC136+AC137+AC138</f>
        <v>66.666666666666671</v>
      </c>
      <c r="AL138" s="31">
        <f t="shared" ref="AL138" si="479">AD135+AD136+AD137+AD138</f>
        <v>38.888888888888886</v>
      </c>
      <c r="AM138" s="31">
        <f t="shared" ref="AM138" si="480">AE135+AE136+AE137+AE138</f>
        <v>94.444444444444443</v>
      </c>
      <c r="AN138" s="31">
        <f t="shared" ref="AN138" si="481">AF135+AF136+AF137+AF138</f>
        <v>83.333333333333343</v>
      </c>
      <c r="AO138" s="31">
        <f t="shared" ref="AO138" si="482">AG135+AG136+AG137+AG138</f>
        <v>61.111111111111107</v>
      </c>
      <c r="AP138" s="31">
        <f t="shared" ref="AP138" si="483">AH135+AH136+AH137+AH138</f>
        <v>27.777777777777779</v>
      </c>
      <c r="AR138" s="25" t="s">
        <v>52</v>
      </c>
      <c r="AS138" s="18">
        <f>AP148-AP140</f>
        <v>55.555555555555557</v>
      </c>
      <c r="AT138" s="18">
        <f>AK148-AK144</f>
        <v>0</v>
      </c>
      <c r="AU138" s="18">
        <f>AL148-AL145</f>
        <v>0</v>
      </c>
      <c r="AV138" s="18">
        <f>AM148-AM143</f>
        <v>0</v>
      </c>
      <c r="AW138" s="18">
        <f>AN148-AN143</f>
        <v>11.111111111111114</v>
      </c>
      <c r="AX138" s="18">
        <f>AO148-AO143</f>
        <v>0</v>
      </c>
      <c r="AY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row>
    <row r="139" spans="1:194" s="1" customFormat="1" x14ac:dyDescent="0.25">
      <c r="B139" s="1" t="s">
        <v>25</v>
      </c>
      <c r="C139" s="2">
        <v>0</v>
      </c>
      <c r="D139" s="2">
        <v>5</v>
      </c>
      <c r="E139" s="2">
        <v>2</v>
      </c>
      <c r="F139" s="2">
        <v>4</v>
      </c>
      <c r="G139" s="2">
        <v>3</v>
      </c>
      <c r="H139" s="2">
        <v>1</v>
      </c>
      <c r="I139" s="2">
        <v>3</v>
      </c>
      <c r="J139" s="2">
        <v>0</v>
      </c>
      <c r="K139" s="2">
        <v>0</v>
      </c>
      <c r="L139" s="3">
        <v>0</v>
      </c>
      <c r="M139" s="3">
        <v>0</v>
      </c>
      <c r="N139" s="3">
        <v>0</v>
      </c>
      <c r="O139" s="3">
        <v>0</v>
      </c>
      <c r="P139" s="3">
        <v>0</v>
      </c>
      <c r="Q139" s="54">
        <v>18</v>
      </c>
      <c r="T139" s="1">
        <v>0.25</v>
      </c>
      <c r="U139" s="2">
        <f>G135</f>
        <v>2</v>
      </c>
      <c r="V139" s="2">
        <f>G136</f>
        <v>3</v>
      </c>
      <c r="W139" s="2">
        <f>G137</f>
        <v>1</v>
      </c>
      <c r="X139" s="2">
        <f>G138</f>
        <v>0</v>
      </c>
      <c r="Y139" s="2">
        <f>G139</f>
        <v>3</v>
      </c>
      <c r="Z139" s="2">
        <f>G140</f>
        <v>1</v>
      </c>
      <c r="AA139" s="5"/>
      <c r="AB139" s="1">
        <v>0.25</v>
      </c>
      <c r="AC139" s="31">
        <f t="shared" ref="AC139" si="484">PRODUCT(U139*100*1/U149)</f>
        <v>11.111111111111111</v>
      </c>
      <c r="AD139" s="31">
        <f t="shared" ref="AD139" si="485">PRODUCT(V139*100*1/V149)</f>
        <v>16.666666666666668</v>
      </c>
      <c r="AE139" s="31">
        <f t="shared" ref="AE139" si="486">PRODUCT(W139*100*1/W149)</f>
        <v>5.5555555555555554</v>
      </c>
      <c r="AF139" s="31">
        <f t="shared" ref="AF139" si="487">PRODUCT(X139*100*1/X149)</f>
        <v>0</v>
      </c>
      <c r="AG139" s="31">
        <f t="shared" ref="AG139" si="488">PRODUCT(Y139*100*1/Y149)</f>
        <v>16.666666666666668</v>
      </c>
      <c r="AH139" s="31">
        <f t="shared" ref="AH139" si="489">PRODUCT(Z139*100*1/Z149)</f>
        <v>5.5555555555555554</v>
      </c>
      <c r="AJ139" s="1">
        <v>0.25</v>
      </c>
      <c r="AK139" s="31">
        <f t="shared" ref="AK139" si="490">AC135+AC136+AC137+AC138+AC139</f>
        <v>77.777777777777786</v>
      </c>
      <c r="AL139" s="31">
        <f t="shared" ref="AL139" si="491">AD135+AD136+AD137+AD138+AD139</f>
        <v>55.555555555555557</v>
      </c>
      <c r="AM139" s="31">
        <f t="shared" ref="AM139" si="492">AE135+AE136+AE137+AE138+AE139</f>
        <v>100</v>
      </c>
      <c r="AN139" s="31">
        <f t="shared" ref="AN139" si="493">AF135+AF136+AF137+AF138+AF139</f>
        <v>83.333333333333343</v>
      </c>
      <c r="AO139" s="31">
        <f t="shared" ref="AO139" si="494">AG135+AG136+AG137+AG138+AG139</f>
        <v>77.777777777777771</v>
      </c>
      <c r="AP139" s="31">
        <f t="shared" ref="AP139" si="495">AH135+AH136+AH137+AH138+AH139</f>
        <v>33.333333333333336</v>
      </c>
      <c r="AR139" s="29"/>
      <c r="AS139" s="29"/>
      <c r="AT139" s="29"/>
      <c r="AU139" s="10"/>
      <c r="AV139" s="29"/>
      <c r="AW139" s="29"/>
      <c r="AX139" s="29"/>
      <c r="AY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row>
    <row r="140" spans="1:194" s="1" customFormat="1" x14ac:dyDescent="0.25">
      <c r="B140" s="1" t="s">
        <v>26</v>
      </c>
      <c r="C140" s="2">
        <v>0</v>
      </c>
      <c r="D140" s="2">
        <v>3</v>
      </c>
      <c r="E140" s="2">
        <v>2</v>
      </c>
      <c r="F140" s="2">
        <v>0</v>
      </c>
      <c r="G140" s="2">
        <v>1</v>
      </c>
      <c r="H140" s="4">
        <v>2</v>
      </c>
      <c r="I140" s="3">
        <v>1</v>
      </c>
      <c r="J140" s="3">
        <v>0</v>
      </c>
      <c r="K140" s="3">
        <v>3</v>
      </c>
      <c r="L140" s="3">
        <v>4</v>
      </c>
      <c r="M140" s="3">
        <v>0</v>
      </c>
      <c r="N140" s="3">
        <v>1</v>
      </c>
      <c r="O140" s="3">
        <v>1</v>
      </c>
      <c r="P140" s="3">
        <v>0</v>
      </c>
      <c r="Q140" s="54">
        <v>18</v>
      </c>
      <c r="T140" s="1">
        <v>0.5</v>
      </c>
      <c r="U140" s="2">
        <f>H135</f>
        <v>4</v>
      </c>
      <c r="V140" s="2">
        <f>H136</f>
        <v>5</v>
      </c>
      <c r="W140" s="2">
        <f>H137</f>
        <v>0</v>
      </c>
      <c r="X140" s="2">
        <f>H138</f>
        <v>1</v>
      </c>
      <c r="Y140" s="2">
        <f>H139</f>
        <v>1</v>
      </c>
      <c r="Z140" s="4">
        <f>H140</f>
        <v>2</v>
      </c>
      <c r="AA140" s="5"/>
      <c r="AB140" s="1">
        <v>0.5</v>
      </c>
      <c r="AC140" s="31">
        <f t="shared" ref="AC140" si="496">PRODUCT(U140*100*1/U149)</f>
        <v>22.222222222222221</v>
      </c>
      <c r="AD140" s="31">
        <f t="shared" ref="AD140" si="497">PRODUCT(V140*100*1/V149)</f>
        <v>27.777777777777779</v>
      </c>
      <c r="AE140" s="31">
        <f t="shared" ref="AE140" si="498">PRODUCT(W140*100*1/W149)</f>
        <v>0</v>
      </c>
      <c r="AF140" s="31">
        <f t="shared" ref="AF140" si="499">PRODUCT(X140*100*1/X149)</f>
        <v>5.5555555555555554</v>
      </c>
      <c r="AG140" s="31">
        <f t="shared" ref="AG140" si="500">PRODUCT(Y140*100*1/Y149)</f>
        <v>5.5555555555555554</v>
      </c>
      <c r="AH140" s="32">
        <f t="shared" ref="AH140" si="501">PRODUCT(Z140*100*1/Z149)</f>
        <v>11.111111111111111</v>
      </c>
      <c r="AJ140" s="1">
        <v>0.5</v>
      </c>
      <c r="AK140" s="31">
        <f t="shared" ref="AK140" si="502">AC135+AC136+AC137+AC138+AC139+AC140</f>
        <v>100</v>
      </c>
      <c r="AL140" s="31">
        <f t="shared" ref="AL140" si="503">AD135+AD136+AD137+AD138+AD139+AD140</f>
        <v>83.333333333333343</v>
      </c>
      <c r="AM140" s="31">
        <f t="shared" ref="AM140" si="504">AE135+AE136+AE137+AE138+AE139+AE140</f>
        <v>100</v>
      </c>
      <c r="AN140" s="31">
        <f t="shared" ref="AN140" si="505">AF135+AF136+AF137+AF138+AF139+AF140</f>
        <v>88.8888888888889</v>
      </c>
      <c r="AO140" s="31">
        <f t="shared" ref="AO140" si="506">AG135+AG136+AG137+AG138+AG139+AG140</f>
        <v>83.333333333333329</v>
      </c>
      <c r="AP140" s="32">
        <f t="shared" ref="AP140" si="507">AH135+AH136+AH137+AH138+AH139+AH140</f>
        <v>44.444444444444443</v>
      </c>
      <c r="AR140" s="10"/>
      <c r="AS140" s="10" t="str">
        <f>A133</f>
        <v xml:space="preserve">Prevotella melaninogenica  </v>
      </c>
      <c r="AT140" s="10"/>
      <c r="AU140" s="10"/>
      <c r="AV140" s="10"/>
      <c r="AW140" s="10"/>
      <c r="AX140" s="10"/>
      <c r="AY140" s="10"/>
      <c r="AZ140" s="10"/>
      <c r="BA140" s="10"/>
      <c r="BB140" s="10"/>
      <c r="BC140" s="10"/>
      <c r="BD140" s="10"/>
      <c r="BE140" s="10"/>
      <c r="BF140" s="10"/>
      <c r="BG140" s="10"/>
      <c r="BH140" s="10"/>
      <c r="BI140" s="10"/>
      <c r="BJ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row>
    <row r="141" spans="1:194" s="1" customFormat="1" x14ac:dyDescent="0.25">
      <c r="T141" s="1">
        <v>1</v>
      </c>
      <c r="U141" s="2">
        <f>I135</f>
        <v>0</v>
      </c>
      <c r="V141" s="2">
        <f>I136</f>
        <v>1</v>
      </c>
      <c r="W141" s="2">
        <f>I137</f>
        <v>0</v>
      </c>
      <c r="X141" s="2">
        <f>I138</f>
        <v>0</v>
      </c>
      <c r="Y141" s="2">
        <f>I139</f>
        <v>3</v>
      </c>
      <c r="Z141" s="3">
        <f>I140</f>
        <v>1</v>
      </c>
      <c r="AA141" s="5"/>
      <c r="AB141" s="1">
        <v>1</v>
      </c>
      <c r="AC141" s="31">
        <f t="shared" ref="AC141" si="508">PRODUCT(U141*100*1/U149)</f>
        <v>0</v>
      </c>
      <c r="AD141" s="31">
        <f t="shared" ref="AD141" si="509">PRODUCT(V141*100*1/V149)</f>
        <v>5.5555555555555554</v>
      </c>
      <c r="AE141" s="31">
        <f t="shared" ref="AE141" si="510">PRODUCT(W141*100*1/W149)</f>
        <v>0</v>
      </c>
      <c r="AF141" s="31">
        <f t="shared" ref="AF141" si="511">PRODUCT(X141*100*1/X149)</f>
        <v>0</v>
      </c>
      <c r="AG141" s="31">
        <f t="shared" ref="AG141" si="512">PRODUCT(Y141*100*1/Y149)</f>
        <v>16.666666666666668</v>
      </c>
      <c r="AH141" s="33">
        <f t="shared" ref="AH141" si="513">PRODUCT(Z141*100*1/Z149)</f>
        <v>5.5555555555555554</v>
      </c>
      <c r="AJ141" s="1">
        <v>1</v>
      </c>
      <c r="AK141" s="31">
        <f t="shared" ref="AK141" si="514">AC135+AC136+AC137+AC138+AC139+AC140+AC141</f>
        <v>100</v>
      </c>
      <c r="AL141" s="31">
        <f t="shared" ref="AL141" si="515">AD135+AD136+AD137+AD138+AD139+AD140+AD141</f>
        <v>88.8888888888889</v>
      </c>
      <c r="AM141" s="31">
        <f t="shared" ref="AM141" si="516">AE135+AE136+AE137+AE138+AE139+AE140+AE141</f>
        <v>100</v>
      </c>
      <c r="AN141" s="31">
        <f t="shared" ref="AN141" si="517">AF135+AF136+AF137+AF138+AF139+AF140+AF141</f>
        <v>88.8888888888889</v>
      </c>
      <c r="AO141" s="31">
        <f t="shared" ref="AO141" si="518">AG135+AG136+AG137+AG138+AG139+AG140+AG141</f>
        <v>100</v>
      </c>
      <c r="AP141" s="33">
        <f t="shared" ref="AP141" si="519">AH135+AH136+AH137+AH138+AH139+AH140+AH141</f>
        <v>50</v>
      </c>
      <c r="AR141" s="10"/>
      <c r="AS141" s="10"/>
      <c r="AT141" s="10"/>
      <c r="AU141" s="10"/>
      <c r="AV141" s="10"/>
      <c r="AW141" s="10"/>
      <c r="AX141" s="10"/>
      <c r="AY141" s="10"/>
      <c r="AZ141" s="10"/>
      <c r="BA141" s="10"/>
      <c r="BB141" s="10"/>
      <c r="BC141" s="10"/>
      <c r="BD141" s="10"/>
      <c r="BE141" s="10"/>
      <c r="BF141" s="10"/>
      <c r="BG141" s="10"/>
      <c r="BH141" s="10"/>
      <c r="BI141" s="10"/>
      <c r="BJ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row>
    <row r="142" spans="1:194" s="1" customFormat="1" x14ac:dyDescent="0.25">
      <c r="T142" s="1">
        <v>2</v>
      </c>
      <c r="U142" s="2">
        <f>J135</f>
        <v>0</v>
      </c>
      <c r="V142" s="2">
        <f>J136</f>
        <v>2</v>
      </c>
      <c r="W142" s="2">
        <f>J137</f>
        <v>0</v>
      </c>
      <c r="X142" s="2">
        <f>J138</f>
        <v>0</v>
      </c>
      <c r="Y142" s="2">
        <f>J139</f>
        <v>0</v>
      </c>
      <c r="Z142" s="3">
        <f>J140</f>
        <v>0</v>
      </c>
      <c r="AA142" s="5"/>
      <c r="AB142" s="1">
        <v>2</v>
      </c>
      <c r="AC142" s="31">
        <f t="shared" ref="AC142" si="520">PRODUCT(U142*100*1/U149)</f>
        <v>0</v>
      </c>
      <c r="AD142" s="31">
        <f t="shared" ref="AD142" si="521">PRODUCT(V142*100*1/V149)</f>
        <v>11.111111111111111</v>
      </c>
      <c r="AE142" s="31">
        <f t="shared" ref="AE142" si="522">PRODUCT(W142*100*1/W149)</f>
        <v>0</v>
      </c>
      <c r="AF142" s="31">
        <f t="shared" ref="AF142" si="523">PRODUCT(X142*100*1/X149)</f>
        <v>0</v>
      </c>
      <c r="AG142" s="31">
        <f t="shared" ref="AG142" si="524">PRODUCT(Y142*100*1/Y149)</f>
        <v>0</v>
      </c>
      <c r="AH142" s="33">
        <f t="shared" ref="AH142" si="525">PRODUCT(Z142*100*1/Z149)</f>
        <v>0</v>
      </c>
      <c r="AJ142" s="1">
        <v>2</v>
      </c>
      <c r="AK142" s="31">
        <f t="shared" ref="AK142" si="526">AC135+AC136+AC137+AC138+AC139+AC140+AC141+AC142</f>
        <v>100</v>
      </c>
      <c r="AL142" s="31">
        <f t="shared" ref="AL142" si="527">AD135+AD136+AD137+AD138+AD139+AD140+AD141+AD142</f>
        <v>100.00000000000001</v>
      </c>
      <c r="AM142" s="31">
        <f t="shared" ref="AM142" si="528">AE135+AE136+AE137+AE138+AE139+AE140+AE141+AE142</f>
        <v>100</v>
      </c>
      <c r="AN142" s="31">
        <f t="shared" ref="AN142" si="529">AF135+AF136+AF137+AF138+AF139+AF140+AF141+AF142</f>
        <v>88.8888888888889</v>
      </c>
      <c r="AO142" s="31">
        <f t="shared" ref="AO142" si="530">AG135+AG136+AG137+AG138+AG139+AG140+AG141+AG142</f>
        <v>100</v>
      </c>
      <c r="AP142" s="33">
        <f t="shared" ref="AP142" si="531">AH135+AH136+AH137+AH138+AH139+AH140+AH141+AH142</f>
        <v>50</v>
      </c>
      <c r="AR142" s="10"/>
      <c r="AS142" s="10"/>
      <c r="AT142" s="10"/>
      <c r="AU142" s="10"/>
      <c r="AV142" s="10"/>
      <c r="AW142" s="10"/>
      <c r="AX142" s="10"/>
      <c r="AY142" s="10"/>
      <c r="AZ142" s="10"/>
      <c r="BA142" s="10"/>
      <c r="BB142" s="10"/>
      <c r="BC142" s="10"/>
      <c r="BD142" s="10"/>
      <c r="BE142" s="10"/>
      <c r="BF142" s="10"/>
      <c r="BG142" s="10"/>
      <c r="BH142" s="10"/>
      <c r="BI142" s="10"/>
      <c r="BJ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row>
    <row r="143" spans="1:194" s="1" customFormat="1" x14ac:dyDescent="0.25">
      <c r="T143" s="1">
        <v>4</v>
      </c>
      <c r="U143" s="2">
        <f>K135</f>
        <v>0</v>
      </c>
      <c r="V143" s="2">
        <f>K136</f>
        <v>0</v>
      </c>
      <c r="W143" s="4">
        <f>K137</f>
        <v>0</v>
      </c>
      <c r="X143" s="2">
        <f>K138</f>
        <v>0</v>
      </c>
      <c r="Y143" s="2">
        <f>K139</f>
        <v>0</v>
      </c>
      <c r="Z143" s="3">
        <f>K140</f>
        <v>3</v>
      </c>
      <c r="AA143" s="5"/>
      <c r="AB143" s="1">
        <v>4</v>
      </c>
      <c r="AC143" s="31">
        <f t="shared" ref="AC143" si="532">PRODUCT(U143*100*1/U149)</f>
        <v>0</v>
      </c>
      <c r="AD143" s="31">
        <f t="shared" ref="AD143" si="533">PRODUCT(V143*100*1/V149)</f>
        <v>0</v>
      </c>
      <c r="AE143" s="32">
        <f t="shared" ref="AE143" si="534">PRODUCT(W143*100*1/W149)</f>
        <v>0</v>
      </c>
      <c r="AF143" s="31">
        <f t="shared" ref="AF143" si="535">PRODUCT(X143*100*1/X149)</f>
        <v>0</v>
      </c>
      <c r="AG143" s="31">
        <f t="shared" ref="AG143" si="536">PRODUCT(Y143*100*1/Y149)</f>
        <v>0</v>
      </c>
      <c r="AH143" s="33">
        <f t="shared" ref="AH143" si="537">PRODUCT(Z143*100*1/Z149)</f>
        <v>16.666666666666668</v>
      </c>
      <c r="AJ143" s="1">
        <v>4</v>
      </c>
      <c r="AK143" s="31">
        <f t="shared" ref="AK143" si="538">AC135+AC136+AC137+AC138+AC139+AC140+AC141+AC142+AC143</f>
        <v>100</v>
      </c>
      <c r="AL143" s="31">
        <f t="shared" ref="AL143" si="539">AD135+AD136+AD137+AD138+AD139+AD140+AD141+AD142+AD143</f>
        <v>100.00000000000001</v>
      </c>
      <c r="AM143" s="32">
        <f t="shared" ref="AM143" si="540">AE135+AE136+AE137+AE138+AE139+AE140+AE141+AE142+AE143</f>
        <v>100</v>
      </c>
      <c r="AN143" s="31">
        <f t="shared" ref="AN143" si="541">AF135+AF136+AF137+AF138+AF139+AF140+AF141+AF142+AF143</f>
        <v>88.8888888888889</v>
      </c>
      <c r="AO143" s="31">
        <f t="shared" ref="AO143" si="542">AG135+AG136+AG137+AG138+AG139+AG140+AG141+AG142+AG143</f>
        <v>100</v>
      </c>
      <c r="AP143" s="33">
        <f t="shared" ref="AP143" si="543">AH135+AH136+AH137+AH138+AH139+AH140+AH141+AH142+AH143</f>
        <v>66.666666666666671</v>
      </c>
      <c r="AR143" s="10"/>
      <c r="AS143" s="10"/>
      <c r="AT143" s="10"/>
      <c r="AU143" s="10"/>
      <c r="AV143" s="10"/>
      <c r="AW143" s="10"/>
      <c r="AX143" s="10"/>
      <c r="AY143" s="10"/>
      <c r="AZ143" s="10"/>
      <c r="BA143" s="10"/>
      <c r="BB143" s="10"/>
      <c r="BC143" s="10"/>
      <c r="BD143" s="10"/>
      <c r="BE143" s="10"/>
      <c r="BF143" s="10"/>
      <c r="BG143" s="10"/>
      <c r="BH143" s="10"/>
      <c r="BI143" s="10"/>
      <c r="BJ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row>
    <row r="144" spans="1:194" s="1" customFormat="1" x14ac:dyDescent="0.25">
      <c r="T144" s="1">
        <v>8</v>
      </c>
      <c r="U144" s="4">
        <f>L135</f>
        <v>0</v>
      </c>
      <c r="V144" s="2">
        <f>L136</f>
        <v>0</v>
      </c>
      <c r="W144" s="3">
        <f>L137</f>
        <v>0</v>
      </c>
      <c r="X144" s="3">
        <f>L138</f>
        <v>0</v>
      </c>
      <c r="Y144" s="3">
        <f>L139</f>
        <v>0</v>
      </c>
      <c r="Z144" s="3">
        <f>L140</f>
        <v>4</v>
      </c>
      <c r="AA144" s="7"/>
      <c r="AB144" s="1">
        <v>8</v>
      </c>
      <c r="AC144" s="32">
        <f t="shared" ref="AC144" si="544">PRODUCT(U144*100*1/U149)</f>
        <v>0</v>
      </c>
      <c r="AD144" s="31">
        <f t="shared" ref="AD144" si="545">PRODUCT(V144*100*1/V149)</f>
        <v>0</v>
      </c>
      <c r="AE144" s="33">
        <f t="shared" ref="AE144" si="546">PRODUCT(W144*100*1/W149)</f>
        <v>0</v>
      </c>
      <c r="AF144" s="33">
        <f t="shared" ref="AF144" si="547">PRODUCT(X144*100*1/X149)</f>
        <v>0</v>
      </c>
      <c r="AG144" s="33">
        <f t="shared" ref="AG144" si="548">PRODUCT(Y144*100*1/Y149)</f>
        <v>0</v>
      </c>
      <c r="AH144" s="33">
        <f t="shared" ref="AH144" si="549">PRODUCT(Z144*100*1/Z149)</f>
        <v>22.222222222222221</v>
      </c>
      <c r="AJ144" s="1">
        <v>8</v>
      </c>
      <c r="AK144" s="32">
        <f t="shared" ref="AK144" si="550">AC135+AC136+AC137+AC138+AC139+AC140+AC141+AC142+AC143+AC144</f>
        <v>100</v>
      </c>
      <c r="AL144" s="31">
        <f t="shared" ref="AL144" si="551">AD135+AD136+AD137+AD138+AD139+AD140+AD141+AD142+AD143+AD144</f>
        <v>100.00000000000001</v>
      </c>
      <c r="AM144" s="33">
        <f t="shared" ref="AM144" si="552">AE135+AE136+AE137+AE138+AE139+AE140+AE141+AE142+AE143+AE144</f>
        <v>100</v>
      </c>
      <c r="AN144" s="33">
        <f t="shared" ref="AN144" si="553">AF135+AF136+AF137+AF138+AF139+AF140+AF141+AF142+AF143+AF144</f>
        <v>88.8888888888889</v>
      </c>
      <c r="AO144" s="33">
        <f t="shared" ref="AO144" si="554">AG135+AG136+AG137+AG138+AG139+AG140+AG141+AG142+AG143+AG144</f>
        <v>100</v>
      </c>
      <c r="AP144" s="33">
        <f t="shared" ref="AP144" si="555">AH135+AH136+AH137+AH138+AH139+AH140+AH141+AH142+AH143+AH144</f>
        <v>88.888888888888886</v>
      </c>
      <c r="AR144" s="10"/>
      <c r="AS144" s="10"/>
      <c r="AT144" s="10"/>
      <c r="AU144" s="10"/>
      <c r="AV144" s="10"/>
      <c r="AW144" s="10"/>
      <c r="AX144" s="10"/>
      <c r="AY144" s="10"/>
      <c r="AZ144" s="10"/>
      <c r="BA144" s="10"/>
      <c r="BB144" s="10"/>
      <c r="BC144" s="10"/>
      <c r="BD144" s="10"/>
      <c r="BE144" s="10"/>
      <c r="BF144" s="10"/>
      <c r="BG144" s="10"/>
      <c r="BH144" s="10"/>
      <c r="BI144" s="10"/>
      <c r="BJ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row>
    <row r="145" spans="20:194" s="1" customFormat="1" x14ac:dyDescent="0.25">
      <c r="T145" s="1">
        <v>16</v>
      </c>
      <c r="U145" s="3">
        <f>M135</f>
        <v>0</v>
      </c>
      <c r="V145" s="4">
        <f>M136</f>
        <v>0</v>
      </c>
      <c r="W145" s="3">
        <f>M137</f>
        <v>0</v>
      </c>
      <c r="X145" s="3">
        <f>M138</f>
        <v>0</v>
      </c>
      <c r="Y145" s="3">
        <f>M139</f>
        <v>0</v>
      </c>
      <c r="Z145" s="3">
        <f>M140</f>
        <v>0</v>
      </c>
      <c r="AA145" s="7"/>
      <c r="AB145" s="1">
        <v>16</v>
      </c>
      <c r="AC145" s="33">
        <f t="shared" ref="AC145" si="556">PRODUCT(U145*100*1/U149)</f>
        <v>0</v>
      </c>
      <c r="AD145" s="32">
        <f t="shared" ref="AD145" si="557">PRODUCT(V145*100*1/V149)</f>
        <v>0</v>
      </c>
      <c r="AE145" s="33">
        <f t="shared" ref="AE145" si="558">PRODUCT(W145*100*1/W149)</f>
        <v>0</v>
      </c>
      <c r="AF145" s="33">
        <f t="shared" ref="AF145" si="559">PRODUCT(X145*100*1/X149)</f>
        <v>0</v>
      </c>
      <c r="AG145" s="33">
        <f t="shared" ref="AG145" si="560">PRODUCT(Y145*100*1/Y149)</f>
        <v>0</v>
      </c>
      <c r="AH145" s="33">
        <f t="shared" ref="AH145" si="561">PRODUCT(Z145*100*1/Z149)</f>
        <v>0</v>
      </c>
      <c r="AJ145" s="1">
        <v>16</v>
      </c>
      <c r="AK145" s="33">
        <f t="shared" ref="AK145" si="562">AC135+AC136+AC137+AC138+AC139+AC140+AC141+AC142+AC143+AC144+AC145</f>
        <v>100</v>
      </c>
      <c r="AL145" s="32">
        <f t="shared" ref="AL145" si="563">AD135+AD136+AD137+AD138+AD139+AD140+AD141+AD142+AD143+AD144+AD145</f>
        <v>100.00000000000001</v>
      </c>
      <c r="AM145" s="33">
        <f t="shared" ref="AM145" si="564">AE135+AE136+AE137+AE138+AE139+AE140+AE141+AE142+AE143+AE144+AE145</f>
        <v>100</v>
      </c>
      <c r="AN145" s="33">
        <f t="shared" ref="AN145" si="565">AF135+AF136+AF137+AF138+AF139+AF140+AF141+AF142+AF143+AF144+AF145</f>
        <v>88.8888888888889</v>
      </c>
      <c r="AO145" s="33">
        <f t="shared" ref="AO145" si="566">AG135+AG136+AG137+AG138+AG139+AG140+AG141+AG142+AG143+AG144+AG145</f>
        <v>100</v>
      </c>
      <c r="AP145" s="33">
        <f t="shared" ref="AP145" si="567">AH135+AH136+AH137+AH138+AH139+AH140+AH141+AH142+AH143+AH144+AH145</f>
        <v>88.888888888888886</v>
      </c>
      <c r="AR145" s="10"/>
      <c r="AS145" s="10"/>
      <c r="AT145" s="10"/>
      <c r="AU145" s="10"/>
      <c r="AV145" s="10"/>
      <c r="AW145" s="10"/>
      <c r="AX145" s="10"/>
      <c r="AY145" s="10"/>
      <c r="AZ145" s="10"/>
      <c r="BA145" s="10"/>
      <c r="BB145" s="10"/>
      <c r="BC145" s="10"/>
      <c r="BD145" s="10"/>
      <c r="BE145" s="10"/>
      <c r="BF145" s="10"/>
      <c r="BG145" s="10"/>
      <c r="BH145" s="10"/>
      <c r="BI145" s="10"/>
      <c r="BJ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row>
    <row r="146" spans="20:194" s="1" customFormat="1" x14ac:dyDescent="0.25">
      <c r="T146" s="1">
        <v>32</v>
      </c>
      <c r="U146" s="3">
        <f>N135</f>
        <v>0</v>
      </c>
      <c r="V146" s="3">
        <f>N136</f>
        <v>0</v>
      </c>
      <c r="W146" s="3">
        <f>N137</f>
        <v>0</v>
      </c>
      <c r="X146" s="3">
        <f>N138</f>
        <v>0</v>
      </c>
      <c r="Y146" s="3">
        <f>N139</f>
        <v>0</v>
      </c>
      <c r="Z146" s="3">
        <f>N140</f>
        <v>1</v>
      </c>
      <c r="AA146" s="7"/>
      <c r="AB146" s="1">
        <v>32</v>
      </c>
      <c r="AC146" s="33">
        <f t="shared" ref="AC146" si="568">PRODUCT(U146*100*1/U149)</f>
        <v>0</v>
      </c>
      <c r="AD146" s="33">
        <f t="shared" ref="AD146" si="569">PRODUCT(V146*100*1/V149)</f>
        <v>0</v>
      </c>
      <c r="AE146" s="33">
        <f t="shared" ref="AE146" si="570">PRODUCT(W146*100*1/W149)</f>
        <v>0</v>
      </c>
      <c r="AF146" s="33">
        <f t="shared" ref="AF146" si="571">PRODUCT(X146*100*1/X149)</f>
        <v>0</v>
      </c>
      <c r="AG146" s="33">
        <f t="shared" ref="AG146" si="572">PRODUCT(Y146*100*1/Y149)</f>
        <v>0</v>
      </c>
      <c r="AH146" s="33">
        <f t="shared" ref="AH146" si="573">PRODUCT(Z146*100*1/Z149)</f>
        <v>5.5555555555555554</v>
      </c>
      <c r="AJ146" s="1">
        <v>32</v>
      </c>
      <c r="AK146" s="33">
        <f t="shared" ref="AK146" si="574">AC135+AC136+AC137+AC138+AC139+AC140+AC141+AC142+AC143+AC144+AC145+AC146</f>
        <v>100</v>
      </c>
      <c r="AL146" s="33">
        <f t="shared" ref="AL146" si="575">AD135+AD136+AD137+AD138+AD139+AD140+AD141+AD142+AD143+AD144+AD145+AD146</f>
        <v>100.00000000000001</v>
      </c>
      <c r="AM146" s="33">
        <f t="shared" ref="AM146" si="576">AE135+AE136+AE137+AE138+AE139+AE140+AE141+AE142+AE143+AE144+AE145+AE146</f>
        <v>100</v>
      </c>
      <c r="AN146" s="33">
        <f t="shared" ref="AN146" si="577">AF135+AF136+AF137+AF138+AF139+AF140+AF141+AF142+AF143+AF144+AF145+AF146</f>
        <v>88.8888888888889</v>
      </c>
      <c r="AO146" s="33">
        <f t="shared" ref="AO146" si="578">AG135+AG136+AG137+AG138+AG139+AG140+AG141+AG142+AG143+AG144+AG145+AG146</f>
        <v>100</v>
      </c>
      <c r="AP146" s="33">
        <f t="shared" ref="AP146" si="579">AH135+AH136+AH137+AH138+AH139+AH140+AH141+AH142+AH143+AH144+AH145+AH146</f>
        <v>94.444444444444443</v>
      </c>
      <c r="AR146" s="10"/>
      <c r="AS146" s="10"/>
      <c r="AT146" s="10"/>
      <c r="AV146" s="10"/>
      <c r="AW146" s="10"/>
      <c r="AX146" s="10"/>
      <c r="AY146" s="10"/>
      <c r="AZ146" s="10"/>
      <c r="BA146" s="10"/>
      <c r="BB146" s="10"/>
      <c r="BC146" s="10"/>
      <c r="BD146" s="10"/>
      <c r="BE146" s="10"/>
      <c r="BF146" s="10"/>
      <c r="BG146" s="10"/>
      <c r="BH146" s="10"/>
      <c r="BI146" s="10"/>
      <c r="BJ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row>
    <row r="147" spans="20:194" s="1" customFormat="1" x14ac:dyDescent="0.25">
      <c r="T147" s="1">
        <v>64</v>
      </c>
      <c r="U147" s="3">
        <f>O135</f>
        <v>0</v>
      </c>
      <c r="V147" s="3">
        <f>O136</f>
        <v>0</v>
      </c>
      <c r="W147" s="3">
        <f>O137</f>
        <v>0</v>
      </c>
      <c r="X147" s="3">
        <f>O138</f>
        <v>0</v>
      </c>
      <c r="Y147" s="3">
        <f>O139</f>
        <v>0</v>
      </c>
      <c r="Z147" s="3">
        <f>O140</f>
        <v>1</v>
      </c>
      <c r="AA147" s="7"/>
      <c r="AB147" s="1">
        <v>64</v>
      </c>
      <c r="AC147" s="33">
        <f t="shared" ref="AC147" si="580">PRODUCT(U147*100*1/U149)</f>
        <v>0</v>
      </c>
      <c r="AD147" s="33">
        <f t="shared" ref="AD147" si="581">PRODUCT(V147*100*1/V149)</f>
        <v>0</v>
      </c>
      <c r="AE147" s="33">
        <f t="shared" ref="AE147" si="582">PRODUCT(W147*100*1/W149)</f>
        <v>0</v>
      </c>
      <c r="AF147" s="33">
        <f t="shared" ref="AF147" si="583">PRODUCT(X147*100*1/X149)</f>
        <v>0</v>
      </c>
      <c r="AG147" s="33">
        <f t="shared" ref="AG147" si="584">PRODUCT(Y147*100*1/Y149)</f>
        <v>0</v>
      </c>
      <c r="AH147" s="33">
        <f t="shared" ref="AH147" si="585">PRODUCT(Z147*100*1/Z149)</f>
        <v>5.5555555555555554</v>
      </c>
      <c r="AJ147" s="1">
        <v>64</v>
      </c>
      <c r="AK147" s="33">
        <f t="shared" ref="AK147" si="586">AC135+AC136+AC137+AC138+AC139+AC140+AC141+AC142+AC143+AC144+AC145+AC146+AC147</f>
        <v>100</v>
      </c>
      <c r="AL147" s="33">
        <f t="shared" ref="AL147" si="587">AD135+AD136+AD137+AD138+AD139+AD140+AD141+AD142+AD143+AD144+AD145+AD146+AD147</f>
        <v>100.00000000000001</v>
      </c>
      <c r="AM147" s="33">
        <f t="shared" ref="AM147" si="588">AE135+AE136+AE137+AE138+AE139+AE140+AE141+AE142+AE143+AE144+AE145+AE146+AE147</f>
        <v>100</v>
      </c>
      <c r="AN147" s="33">
        <f t="shared" ref="AN147" si="589">AF135+AF136+AF137+AF138+AF139+AF140+AF141+AF142+AF143+AF144+AF145+AF146+AF147</f>
        <v>88.8888888888889</v>
      </c>
      <c r="AO147" s="33">
        <f t="shared" ref="AO147" si="590">AG135+AG136+AG137+AG138+AG139+AG140+AG141+AG142+AG143+AG144+AG145+AG146+AG147</f>
        <v>100</v>
      </c>
      <c r="AP147" s="33">
        <f t="shared" ref="AP147" si="591">AH135+AH136+AH137+AH138+AH139+AH140+AH141+AH142+AH143+AH144+AH145+AH146+AH147</f>
        <v>100</v>
      </c>
      <c r="AR147" s="10"/>
      <c r="AS147" s="10"/>
      <c r="AT147" s="10"/>
      <c r="AV147" s="10"/>
      <c r="AW147" s="10"/>
      <c r="AX147" s="10"/>
      <c r="AY147" s="10"/>
      <c r="AZ147" s="10"/>
      <c r="BA147" s="10"/>
      <c r="BB147" s="10"/>
      <c r="BC147" s="10"/>
      <c r="BD147" s="10"/>
      <c r="BE147" s="10"/>
      <c r="BF147" s="10"/>
      <c r="BG147" s="10"/>
      <c r="BH147" s="10"/>
      <c r="BI147" s="10"/>
      <c r="BJ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row>
    <row r="148" spans="20:194" s="1" customFormat="1" x14ac:dyDescent="0.25">
      <c r="T148" s="1">
        <v>128</v>
      </c>
      <c r="U148" s="3">
        <f>P135</f>
        <v>0</v>
      </c>
      <c r="V148" s="3">
        <f>P136</f>
        <v>0</v>
      </c>
      <c r="W148" s="3">
        <f>P137</f>
        <v>0</v>
      </c>
      <c r="X148" s="3">
        <f>P138</f>
        <v>2</v>
      </c>
      <c r="Y148" s="3">
        <f>P139</f>
        <v>0</v>
      </c>
      <c r="Z148" s="3">
        <f>P140</f>
        <v>0</v>
      </c>
      <c r="AA148" s="7"/>
      <c r="AB148" s="1">
        <v>128</v>
      </c>
      <c r="AC148" s="33">
        <f t="shared" ref="AC148" si="592">PRODUCT(U148*100*1/U149)</f>
        <v>0</v>
      </c>
      <c r="AD148" s="33">
        <f t="shared" ref="AD148" si="593">PRODUCT(V148*100*1/V149)</f>
        <v>0</v>
      </c>
      <c r="AE148" s="33">
        <f t="shared" ref="AE148" si="594">PRODUCT(W148*100*1/W149)</f>
        <v>0</v>
      </c>
      <c r="AF148" s="33">
        <f t="shared" ref="AF148" si="595">PRODUCT(X148*100*1/X149)</f>
        <v>11.111111111111111</v>
      </c>
      <c r="AG148" s="33">
        <f t="shared" ref="AG148" si="596">PRODUCT(Y148*100*1/Y149)</f>
        <v>0</v>
      </c>
      <c r="AH148" s="33">
        <f t="shared" ref="AH148" si="597">PRODUCT(Z148*100*1/Z149)</f>
        <v>0</v>
      </c>
      <c r="AJ148" s="1">
        <v>128</v>
      </c>
      <c r="AK148" s="33">
        <f t="shared" ref="AK148" si="598">AC135+AC136+AC137+AC138+AC139+AC140+AC141+AC142+AC143+AC144+AC145+AC146+AC147+AC148</f>
        <v>100</v>
      </c>
      <c r="AL148" s="33">
        <f t="shared" ref="AL148" si="599">AD135+AD136+AD137+AD138+AD139+AD140+AD141+AD142+AD143+AD144+AD145+AD146+AD147+AD148</f>
        <v>100.00000000000001</v>
      </c>
      <c r="AM148" s="33">
        <f t="shared" ref="AM148" si="600">AE135+AE136+AE137+AE138+AE139+AE140+AE141+AE142+AE143+AE144+AE145+AE146+AE147+AE148</f>
        <v>100</v>
      </c>
      <c r="AN148" s="33">
        <f t="shared" ref="AN148" si="601">AF135+AF136+AF137+AF138+AF139+AF140+AF141+AF142+AF143+AF144+AF145+AF146+AF147+AF148</f>
        <v>100.00000000000001</v>
      </c>
      <c r="AO148" s="33">
        <f t="shared" ref="AO148" si="602">AG135+AG136+AG137+AG138+AG139+AG140+AG141+AG142+AG143+AG144+AG145+AG146+AG147+AG148</f>
        <v>100</v>
      </c>
      <c r="AP148" s="33">
        <f t="shared" ref="AP148" si="603">AH135+AH136+AH137+AH138+AH139+AH140+AH141+AH142+AH143+AH144+AH145+AH146+AH147+AH148</f>
        <v>100</v>
      </c>
      <c r="AR148" s="10"/>
      <c r="AS148" s="10"/>
      <c r="AT148" s="10"/>
      <c r="AV148" s="10"/>
      <c r="AW148" s="10"/>
      <c r="AX148" s="10"/>
      <c r="AY148" s="10"/>
      <c r="AZ148" s="10"/>
      <c r="BA148" s="10"/>
      <c r="BB148" s="10"/>
      <c r="BC148" s="10"/>
      <c r="BD148" s="10"/>
      <c r="BE148" s="10"/>
      <c r="BF148" s="10"/>
      <c r="BG148" s="10"/>
      <c r="BH148" s="10"/>
      <c r="BI148" s="10"/>
      <c r="BJ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row>
    <row r="149" spans="20:194" s="1" customFormat="1" x14ac:dyDescent="0.25">
      <c r="T149" s="1" t="s">
        <v>1</v>
      </c>
      <c r="U149" s="1">
        <f>Q135</f>
        <v>18</v>
      </c>
      <c r="V149" s="1">
        <f>Q136</f>
        <v>18</v>
      </c>
      <c r="W149" s="1">
        <f>Q137</f>
        <v>18</v>
      </c>
      <c r="X149" s="1">
        <f>Q138</f>
        <v>18</v>
      </c>
      <c r="Y149" s="1">
        <f>Q139</f>
        <v>18</v>
      </c>
      <c r="Z149" s="1">
        <f>Q140</f>
        <v>18</v>
      </c>
      <c r="AA149" s="7"/>
      <c r="AB149" s="1" t="s">
        <v>1</v>
      </c>
      <c r="AC149" s="1">
        <f t="shared" ref="AC149:AH149" si="604">SUM(AC135:AC148)</f>
        <v>100</v>
      </c>
      <c r="AD149" s="1">
        <f t="shared" si="604"/>
        <v>100.00000000000001</v>
      </c>
      <c r="AE149" s="1">
        <f t="shared" si="604"/>
        <v>100</v>
      </c>
      <c r="AF149" s="1">
        <f t="shared" si="604"/>
        <v>100.00000000000001</v>
      </c>
      <c r="AG149" s="1">
        <f t="shared" si="604"/>
        <v>100</v>
      </c>
      <c r="AH149" s="1">
        <f t="shared" si="604"/>
        <v>100</v>
      </c>
      <c r="AK149" s="10"/>
      <c r="AL149" s="10"/>
      <c r="AM149" s="10"/>
      <c r="AO149" s="10"/>
      <c r="AP149" s="10"/>
      <c r="AQ149" s="10"/>
      <c r="AR149" s="10"/>
      <c r="AS149" s="10"/>
      <c r="AT149" s="10"/>
      <c r="AU149" s="10"/>
      <c r="AV149" s="10"/>
      <c r="AW149" s="10"/>
      <c r="AX149" s="10"/>
      <c r="AY149" s="10"/>
      <c r="AZ149" s="10"/>
      <c r="BA149" s="10"/>
      <c r="BB149" s="10"/>
      <c r="BC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row>
    <row r="150" spans="20:194" s="1" customFormat="1" x14ac:dyDescent="0.25">
      <c r="AA150" s="7"/>
      <c r="AK150" s="10"/>
      <c r="AL150" s="10"/>
      <c r="AM150" s="10"/>
      <c r="AO150" s="10"/>
      <c r="AP150" s="10"/>
      <c r="AQ150" s="10"/>
      <c r="AR150" s="10"/>
      <c r="AS150" s="10"/>
      <c r="AT150" s="10"/>
      <c r="AU150" s="10"/>
      <c r="AV150" s="10"/>
      <c r="AW150" s="10"/>
      <c r="AX150" s="10"/>
      <c r="AY150" s="10"/>
      <c r="AZ150" s="10"/>
      <c r="BA150" s="10"/>
      <c r="BB150" s="10"/>
      <c r="BC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row>
    <row r="151" spans="20:194" s="1" customFormat="1" x14ac:dyDescent="0.25">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row>
    <row r="152" spans="20:194" s="1" customFormat="1" x14ac:dyDescent="0.25">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row>
    <row r="153" spans="20:194" s="1" customFormat="1" x14ac:dyDescent="0.25">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row>
    <row r="154" spans="20:194" s="1" customFormat="1" x14ac:dyDescent="0.25">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row>
    <row r="155" spans="20:194" s="1" customFormat="1" x14ac:dyDescent="0.25">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row>
    <row r="156" spans="20:194" s="1" customFormat="1" x14ac:dyDescent="0.25">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row>
    <row r="157" spans="20:194" s="1" customFormat="1" x14ac:dyDescent="0.25">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row>
    <row r="158" spans="20:194" s="1" customFormat="1" x14ac:dyDescent="0.25">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row>
    <row r="159" spans="20:194" s="1" customFormat="1" x14ac:dyDescent="0.25">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row>
    <row r="160" spans="20:194" s="1" customFormat="1" x14ac:dyDescent="0.25">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row>
    <row r="161" spans="169:194" s="1" customFormat="1" x14ac:dyDescent="0.25">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row>
    <row r="162" spans="169:194" s="1" customFormat="1" x14ac:dyDescent="0.25">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row>
    <row r="163" spans="169:194" s="1" customFormat="1" x14ac:dyDescent="0.25">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row>
    <row r="164" spans="169:194" s="1" customFormat="1" x14ac:dyDescent="0.25">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row>
  </sheetData>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V34"/>
  <sheetViews>
    <sheetView workbookViewId="0">
      <selection activeCell="A4" sqref="A4"/>
    </sheetView>
  </sheetViews>
  <sheetFormatPr baseColWidth="10" defaultRowHeight="15" x14ac:dyDescent="0.25"/>
  <sheetData>
    <row r="1" spans="1:108" s="1" customFormat="1" x14ac:dyDescent="0.25">
      <c r="A1" s="1" t="s">
        <v>119</v>
      </c>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row>
    <row r="2" spans="1:108" s="1" customFormat="1" ht="18.75" x14ac:dyDescent="0.25">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Vancomycin</v>
      </c>
      <c r="V2" s="1" t="str">
        <f>B4</f>
        <v>Metronidazol</v>
      </c>
      <c r="Y2" s="1" t="str">
        <f>U2</f>
        <v>Vancomycin</v>
      </c>
      <c r="Z2" s="1" t="str">
        <f>V2</f>
        <v>Metronidazol</v>
      </c>
      <c r="AC2" s="1" t="str">
        <f>U2</f>
        <v>Vancomycin</v>
      </c>
      <c r="AD2" s="1" t="str">
        <f>V2</f>
        <v>Metronidazol</v>
      </c>
      <c r="AF2" s="23"/>
      <c r="AG2" s="24" t="s">
        <v>81</v>
      </c>
      <c r="AH2" s="24" t="s">
        <v>83</v>
      </c>
      <c r="AI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row>
    <row r="3" spans="1:108" s="1" customFormat="1" ht="18.75" x14ac:dyDescent="0.25">
      <c r="B3" s="1" t="s">
        <v>37</v>
      </c>
      <c r="C3" s="2">
        <v>3</v>
      </c>
      <c r="D3" s="2">
        <v>1</v>
      </c>
      <c r="E3" s="2">
        <v>14</v>
      </c>
      <c r="F3" s="2">
        <v>37</v>
      </c>
      <c r="G3" s="2">
        <v>90</v>
      </c>
      <c r="H3" s="2">
        <v>22</v>
      </c>
      <c r="I3" s="2">
        <v>1</v>
      </c>
      <c r="J3" s="2">
        <v>2</v>
      </c>
      <c r="K3" s="3">
        <v>0</v>
      </c>
      <c r="L3" s="3">
        <v>0</v>
      </c>
      <c r="M3" s="3">
        <v>0</v>
      </c>
      <c r="N3" s="3">
        <v>0</v>
      </c>
      <c r="O3" s="3">
        <v>0</v>
      </c>
      <c r="P3" s="3">
        <v>0</v>
      </c>
      <c r="Q3" s="54">
        <v>170</v>
      </c>
      <c r="T3" s="1">
        <v>1.5625E-2</v>
      </c>
      <c r="U3" s="2">
        <f>C3</f>
        <v>3</v>
      </c>
      <c r="V3" s="2">
        <f>C4</f>
        <v>13</v>
      </c>
      <c r="W3" s="5"/>
      <c r="X3" s="1">
        <v>1.5625E-2</v>
      </c>
      <c r="Y3" s="31">
        <f>PRODUCT(U3*100*1/U17)</f>
        <v>1.7647058823529411</v>
      </c>
      <c r="Z3" s="31">
        <f>PRODUCT(V3*100*1/V17)</f>
        <v>7.6470588235294121</v>
      </c>
      <c r="AB3" s="1">
        <v>1.5625E-2</v>
      </c>
      <c r="AC3" s="31">
        <f>Y3</f>
        <v>1.7647058823529411</v>
      </c>
      <c r="AD3" s="31">
        <f>Z3</f>
        <v>7.6470588235294121</v>
      </c>
      <c r="AF3" s="25" t="s">
        <v>49</v>
      </c>
      <c r="AG3" s="26">
        <f>U17</f>
        <v>170</v>
      </c>
      <c r="AH3" s="26">
        <f>V17</f>
        <v>170</v>
      </c>
      <c r="AI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row>
    <row r="4" spans="1:108" s="1" customFormat="1" ht="18.75" x14ac:dyDescent="0.25">
      <c r="B4" s="1" t="s">
        <v>25</v>
      </c>
      <c r="C4" s="2">
        <v>13</v>
      </c>
      <c r="D4" s="2">
        <v>24</v>
      </c>
      <c r="E4" s="2">
        <v>70</v>
      </c>
      <c r="F4" s="2">
        <v>42</v>
      </c>
      <c r="G4" s="2">
        <v>17</v>
      </c>
      <c r="H4" s="2">
        <v>4</v>
      </c>
      <c r="I4" s="2">
        <v>0</v>
      </c>
      <c r="J4" s="2">
        <v>0</v>
      </c>
      <c r="K4" s="3">
        <v>0</v>
      </c>
      <c r="L4" s="3">
        <v>0</v>
      </c>
      <c r="M4" s="3">
        <v>0</v>
      </c>
      <c r="N4" s="3">
        <v>0</v>
      </c>
      <c r="O4" s="3">
        <v>0</v>
      </c>
      <c r="P4" s="3">
        <v>0</v>
      </c>
      <c r="Q4" s="54">
        <v>170</v>
      </c>
      <c r="T4" s="1">
        <v>3.125E-2</v>
      </c>
      <c r="U4" s="2">
        <f>D3</f>
        <v>1</v>
      </c>
      <c r="V4" s="2">
        <f>D4</f>
        <v>24</v>
      </c>
      <c r="W4" s="5"/>
      <c r="X4" s="1">
        <v>3.125E-2</v>
      </c>
      <c r="Y4" s="31">
        <f>PRODUCT(U4*100*1/U17)</f>
        <v>0.58823529411764708</v>
      </c>
      <c r="Z4" s="31">
        <f>PRODUCT(V4*100*1/V17)</f>
        <v>14.117647058823529</v>
      </c>
      <c r="AB4" s="1">
        <v>3.125E-2</v>
      </c>
      <c r="AC4" s="31">
        <f>Y3+Y4</f>
        <v>2.3529411764705883</v>
      </c>
      <c r="AD4" s="31">
        <f>Z3+Z4</f>
        <v>21.764705882352942</v>
      </c>
      <c r="AF4" s="25" t="s">
        <v>50</v>
      </c>
      <c r="AG4" s="18">
        <f>AC10</f>
        <v>99.999999999999986</v>
      </c>
      <c r="AH4" s="18">
        <f>AD10</f>
        <v>100.00000000000001</v>
      </c>
      <c r="AI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row>
    <row r="5" spans="1:108" s="1" customFormat="1" ht="18.75" x14ac:dyDescent="0.25">
      <c r="T5" s="1">
        <v>6.25E-2</v>
      </c>
      <c r="U5" s="2">
        <f>E3</f>
        <v>14</v>
      </c>
      <c r="V5" s="2">
        <f>E4</f>
        <v>70</v>
      </c>
      <c r="W5" s="5"/>
      <c r="X5" s="1">
        <v>6.25E-2</v>
      </c>
      <c r="Y5" s="31">
        <f>PRODUCT(U5*100*1/U17)</f>
        <v>8.235294117647058</v>
      </c>
      <c r="Z5" s="31">
        <f>PRODUCT(V5*100*1/V17)</f>
        <v>41.176470588235297</v>
      </c>
      <c r="AB5" s="1">
        <v>6.25E-2</v>
      </c>
      <c r="AC5" s="31">
        <f>Y3+Y4+Y5</f>
        <v>10.588235294117647</v>
      </c>
      <c r="AD5" s="31">
        <f>Z3+Z4+Z5</f>
        <v>62.941176470588239</v>
      </c>
      <c r="AF5" s="25" t="s">
        <v>51</v>
      </c>
      <c r="AG5" s="18"/>
      <c r="AH5" s="18"/>
      <c r="AI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row>
    <row r="6" spans="1:108" s="1" customFormat="1" ht="18.75" x14ac:dyDescent="0.25">
      <c r="T6" s="1">
        <v>0.125</v>
      </c>
      <c r="U6" s="2">
        <f>F3</f>
        <v>37</v>
      </c>
      <c r="V6" s="2">
        <f>F4</f>
        <v>42</v>
      </c>
      <c r="W6" s="5"/>
      <c r="X6" s="1">
        <v>0.125</v>
      </c>
      <c r="Y6" s="31">
        <f>PRODUCT(U6*100*1/U17)</f>
        <v>21.764705882352942</v>
      </c>
      <c r="Z6" s="31">
        <f>PRODUCT(V6*100*1/V17)</f>
        <v>24.705882352941178</v>
      </c>
      <c r="AB6" s="1">
        <v>0.125</v>
      </c>
      <c r="AC6" s="31">
        <f>Y3+Y4+Y5+Y6</f>
        <v>32.352941176470587</v>
      </c>
      <c r="AD6" s="31">
        <f>Z3+Z4+Z5+Z6</f>
        <v>87.64705882352942</v>
      </c>
      <c r="AF6" s="25" t="s">
        <v>52</v>
      </c>
      <c r="AG6" s="18">
        <f>AC16-AC10</f>
        <v>0</v>
      </c>
      <c r="AH6" s="18">
        <f>AD16-AD10</f>
        <v>0</v>
      </c>
      <c r="AI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row>
    <row r="7" spans="1:108" s="1" customFormat="1" x14ac:dyDescent="0.25">
      <c r="T7" s="1">
        <v>0.25</v>
      </c>
      <c r="U7" s="2">
        <f>G3</f>
        <v>90</v>
      </c>
      <c r="V7" s="2">
        <f>G4</f>
        <v>17</v>
      </c>
      <c r="W7" s="5"/>
      <c r="X7" s="1">
        <v>0.25</v>
      </c>
      <c r="Y7" s="31">
        <f>PRODUCT(U7*100*1/U17)</f>
        <v>52.941176470588232</v>
      </c>
      <c r="Z7" s="31">
        <f>PRODUCT(V7*100*1/V17)</f>
        <v>10</v>
      </c>
      <c r="AB7" s="1">
        <v>0.25</v>
      </c>
      <c r="AC7" s="31">
        <f>Y3+Y4+Y5+Y6+Y7</f>
        <v>85.294117647058812</v>
      </c>
      <c r="AD7" s="31">
        <f>Z3+Z4+Z5+Z6+Z7</f>
        <v>97.64705882352942</v>
      </c>
      <c r="AF7" s="29"/>
      <c r="AG7" s="29"/>
      <c r="AH7" s="29"/>
      <c r="AI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row>
    <row r="8" spans="1:108" s="1" customFormat="1" x14ac:dyDescent="0.25">
      <c r="T8" s="1">
        <v>0.5</v>
      </c>
      <c r="U8" s="2">
        <f>H3</f>
        <v>22</v>
      </c>
      <c r="V8" s="2">
        <f>H4</f>
        <v>4</v>
      </c>
      <c r="W8" s="5"/>
      <c r="X8" s="1">
        <v>0.5</v>
      </c>
      <c r="Y8" s="31">
        <f>PRODUCT(U8*100*1/U17)</f>
        <v>12.941176470588236</v>
      </c>
      <c r="Z8" s="31">
        <f>PRODUCT(V8*100*1/V17)</f>
        <v>2.3529411764705883</v>
      </c>
      <c r="AB8" s="1">
        <v>0.5</v>
      </c>
      <c r="AC8" s="31">
        <f>Y3+Y4+Y5+Y6+Y7+Y8</f>
        <v>98.235294117647044</v>
      </c>
      <c r="AD8" s="31">
        <f>Z3+Z4+Z5+Z6+Z7+Z8</f>
        <v>100.00000000000001</v>
      </c>
      <c r="AF8" s="10"/>
      <c r="AG8" s="10"/>
      <c r="AH8" s="10"/>
      <c r="AI8" s="10"/>
      <c r="AJ8" s="10"/>
      <c r="AK8" s="10"/>
      <c r="AL8" s="10"/>
      <c r="AM8" s="10"/>
      <c r="AN8" s="10"/>
      <c r="AO8" s="10"/>
      <c r="AP8" s="10"/>
      <c r="AQ8" s="10"/>
      <c r="AR8" s="10"/>
      <c r="AS8" s="10"/>
      <c r="AT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row>
    <row r="9" spans="1:108" s="1" customFormat="1" x14ac:dyDescent="0.25">
      <c r="T9" s="1">
        <v>1</v>
      </c>
      <c r="U9" s="2">
        <f>I3</f>
        <v>1</v>
      </c>
      <c r="V9" s="2">
        <f>I4</f>
        <v>0</v>
      </c>
      <c r="W9" s="5"/>
      <c r="X9" s="1">
        <v>1</v>
      </c>
      <c r="Y9" s="31">
        <f>PRODUCT(U9*100*1/U17)</f>
        <v>0.58823529411764708</v>
      </c>
      <c r="Z9" s="31">
        <f>PRODUCT(V9*100*1/V17)</f>
        <v>0</v>
      </c>
      <c r="AB9" s="1">
        <v>1</v>
      </c>
      <c r="AC9" s="31">
        <f>Y3+Y4+Y5+Y6+Y7+Y8+Y9</f>
        <v>98.823529411764696</v>
      </c>
      <c r="AD9" s="31">
        <f>Z3+Z4+Z5+Z6+Z7+Z8+Z9</f>
        <v>100.00000000000001</v>
      </c>
      <c r="AF9" s="10"/>
      <c r="AG9" s="10"/>
      <c r="AH9" s="10"/>
      <c r="AI9" s="10"/>
      <c r="AJ9" s="10"/>
      <c r="AK9" s="10"/>
      <c r="AL9" s="10"/>
      <c r="AM9" s="10"/>
      <c r="AN9" s="10"/>
      <c r="AO9" s="10"/>
      <c r="AP9" s="10"/>
      <c r="AQ9" s="10"/>
      <c r="AR9" s="10"/>
      <c r="AS9" s="10"/>
      <c r="AT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row>
    <row r="10" spans="1:108" s="1" customFormat="1" x14ac:dyDescent="0.25">
      <c r="T10" s="1">
        <v>2</v>
      </c>
      <c r="U10" s="2">
        <f>J3</f>
        <v>2</v>
      </c>
      <c r="V10" s="2">
        <f>J4</f>
        <v>0</v>
      </c>
      <c r="W10" s="5"/>
      <c r="X10" s="1">
        <v>2</v>
      </c>
      <c r="Y10" s="31">
        <f>PRODUCT(U10*100*1/U17)</f>
        <v>1.1764705882352942</v>
      </c>
      <c r="Z10" s="31">
        <f>PRODUCT(V10*100*1/V17)</f>
        <v>0</v>
      </c>
      <c r="AB10" s="1">
        <v>2</v>
      </c>
      <c r="AC10" s="31">
        <f>Y3+Y4+Y5+Y6+Y7+Y8+Y9+Y10</f>
        <v>99.999999999999986</v>
      </c>
      <c r="AD10" s="31">
        <f>Z3+Z4+Z5+Z6+Z7+Z8+Z9+Z10</f>
        <v>100.00000000000001</v>
      </c>
      <c r="AF10" s="10"/>
      <c r="AG10" s="10"/>
      <c r="AH10" s="10"/>
      <c r="AI10" s="10"/>
      <c r="AJ10" s="10"/>
      <c r="AK10" s="10"/>
      <c r="AL10" s="10"/>
      <c r="AM10" s="10"/>
      <c r="AN10" s="10"/>
      <c r="AO10" s="10"/>
      <c r="AP10" s="10"/>
      <c r="AQ10" s="10"/>
      <c r="AR10" s="10"/>
      <c r="AS10" s="10"/>
      <c r="AT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row>
    <row r="11" spans="1:108" s="1" customFormat="1" x14ac:dyDescent="0.25">
      <c r="T11" s="1">
        <v>4</v>
      </c>
      <c r="U11" s="3">
        <f>K3</f>
        <v>0</v>
      </c>
      <c r="V11" s="3">
        <f>K4</f>
        <v>0</v>
      </c>
      <c r="W11" s="5"/>
      <c r="X11" s="1">
        <v>4</v>
      </c>
      <c r="Y11" s="33">
        <f>PRODUCT(U11*100*1/U17)</f>
        <v>0</v>
      </c>
      <c r="Z11" s="33">
        <f>PRODUCT(V11*100*1/V17)</f>
        <v>0</v>
      </c>
      <c r="AB11" s="1">
        <v>4</v>
      </c>
      <c r="AC11" s="33">
        <f>Y3+Y4+Y5+Y6+Y7+Y8+Y9+Y10+Y11</f>
        <v>99.999999999999986</v>
      </c>
      <c r="AD11" s="33">
        <f>Z3+Z4+Z5+Z6+Z7+Z8+Z9+Z10+Z11</f>
        <v>100.00000000000001</v>
      </c>
      <c r="AF11" s="10"/>
      <c r="AG11" s="10"/>
      <c r="AH11" s="10"/>
      <c r="AI11" s="10"/>
      <c r="AJ11" s="10"/>
      <c r="AK11" s="10"/>
      <c r="AL11" s="10"/>
      <c r="AM11" s="10"/>
      <c r="AN11" s="10"/>
      <c r="AO11" s="10"/>
      <c r="AP11" s="10"/>
      <c r="AQ11" s="10"/>
      <c r="AR11" s="10"/>
      <c r="AS11" s="10"/>
      <c r="AT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row>
    <row r="12" spans="1:108" s="1" customFormat="1" x14ac:dyDescent="0.25">
      <c r="T12" s="1">
        <v>8</v>
      </c>
      <c r="U12" s="3">
        <f>L3</f>
        <v>0</v>
      </c>
      <c r="V12" s="3">
        <f>L4</f>
        <v>0</v>
      </c>
      <c r="W12" s="7"/>
      <c r="X12" s="1">
        <v>8</v>
      </c>
      <c r="Y12" s="33">
        <f>PRODUCT(U12*100*1/U17)</f>
        <v>0</v>
      </c>
      <c r="Z12" s="33">
        <f>PRODUCT(V12*100*1/V17)</f>
        <v>0</v>
      </c>
      <c r="AB12" s="1">
        <v>8</v>
      </c>
      <c r="AC12" s="33">
        <f>Y3+Y4+Y5+Y6+Y7+Y8+Y9+Y10+Y11+Y12</f>
        <v>99.999999999999986</v>
      </c>
      <c r="AD12" s="33">
        <f>Z3+Z4+Z5+Z6+Z7+Z8+Z9+Z10+Z11+Z12</f>
        <v>100.00000000000001</v>
      </c>
      <c r="AF12" s="10"/>
      <c r="AG12" s="10"/>
      <c r="AH12" s="10"/>
      <c r="AI12" s="10"/>
      <c r="AJ12" s="10"/>
      <c r="AK12" s="10"/>
      <c r="AL12" s="10"/>
      <c r="AM12" s="10"/>
      <c r="AN12" s="10"/>
      <c r="AO12" s="10"/>
      <c r="AP12" s="10"/>
      <c r="AQ12" s="10"/>
      <c r="AR12" s="10"/>
      <c r="AS12" s="10"/>
      <c r="AT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row>
    <row r="13" spans="1:108" s="1" customFormat="1" x14ac:dyDescent="0.25">
      <c r="T13" s="1">
        <v>16</v>
      </c>
      <c r="U13" s="3">
        <f>M3</f>
        <v>0</v>
      </c>
      <c r="V13" s="3">
        <f>M4</f>
        <v>0</v>
      </c>
      <c r="W13" s="7"/>
      <c r="X13" s="1">
        <v>16</v>
      </c>
      <c r="Y13" s="33">
        <f>PRODUCT(U13*100*1/U17)</f>
        <v>0</v>
      </c>
      <c r="Z13" s="33">
        <f>PRODUCT(V13*100*1/V17)</f>
        <v>0</v>
      </c>
      <c r="AB13" s="1">
        <v>16</v>
      </c>
      <c r="AC13" s="33">
        <f>Y3+Y4+Y5+Y6+Y7+Y8+Y9+Y10+Y11+Y12+Y13</f>
        <v>99.999999999999986</v>
      </c>
      <c r="AD13" s="33">
        <f>Z3+Z4+Z5+Z6+Z7+Z8+Z9+Z10+Z11+Z12+Z13</f>
        <v>100.00000000000001</v>
      </c>
      <c r="AF13" s="10"/>
      <c r="AG13" s="10"/>
      <c r="AH13" s="10"/>
      <c r="AI13" s="10"/>
      <c r="AJ13" s="10"/>
      <c r="AK13" s="10"/>
      <c r="AL13" s="10"/>
      <c r="AM13" s="10"/>
      <c r="AN13" s="10"/>
      <c r="AO13" s="10"/>
      <c r="AP13" s="10"/>
      <c r="AQ13" s="10"/>
      <c r="AR13" s="10"/>
      <c r="AS13" s="10"/>
      <c r="AT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row>
    <row r="14" spans="1:108" s="1" customFormat="1" x14ac:dyDescent="0.25">
      <c r="T14" s="1">
        <v>32</v>
      </c>
      <c r="U14" s="3">
        <f>N3</f>
        <v>0</v>
      </c>
      <c r="V14" s="3">
        <f>N4</f>
        <v>0</v>
      </c>
      <c r="W14" s="7"/>
      <c r="X14" s="1">
        <v>32</v>
      </c>
      <c r="Y14" s="33">
        <f>PRODUCT(U14*100*1/U17)</f>
        <v>0</v>
      </c>
      <c r="Z14" s="33">
        <f>PRODUCT(V14*100*1/V17)</f>
        <v>0</v>
      </c>
      <c r="AB14" s="1">
        <v>32</v>
      </c>
      <c r="AC14" s="33">
        <f>Y3+Y4+Y5+Y6+Y7+Y8+Y9+Y10+Y11+Y12+Y13+Y14</f>
        <v>99.999999999999986</v>
      </c>
      <c r="AD14" s="33">
        <f>Z3+Z4+Z5+Z6+Z7+Z8+Z9+Z10+Z11+Z12+Z13+Z14</f>
        <v>100.00000000000001</v>
      </c>
      <c r="AF14" s="10"/>
      <c r="AG14" s="10"/>
      <c r="AH14" s="10"/>
      <c r="AI14" s="10"/>
      <c r="AJ14" s="10"/>
      <c r="AK14" s="10"/>
      <c r="AL14" s="10"/>
      <c r="AM14" s="10"/>
      <c r="AN14" s="10"/>
      <c r="AO14" s="10"/>
      <c r="AP14" s="10"/>
      <c r="AQ14" s="10"/>
      <c r="AR14" s="10"/>
      <c r="AS14" s="10"/>
      <c r="AT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row>
    <row r="15" spans="1:108" s="1" customFormat="1" x14ac:dyDescent="0.25">
      <c r="T15" s="1">
        <v>64</v>
      </c>
      <c r="U15" s="3">
        <f>O3</f>
        <v>0</v>
      </c>
      <c r="V15" s="3">
        <f>O4</f>
        <v>0</v>
      </c>
      <c r="W15" s="7"/>
      <c r="X15" s="1">
        <v>64</v>
      </c>
      <c r="Y15" s="33">
        <f>PRODUCT(U15*100*1/U17)</f>
        <v>0</v>
      </c>
      <c r="Z15" s="33">
        <f>PRODUCT(V15*100*1/V17)</f>
        <v>0</v>
      </c>
      <c r="AB15" s="1">
        <v>64</v>
      </c>
      <c r="AC15" s="33">
        <f>Y3+Y4+Y5+Y6+Y7+Y8+Y9+Y10+Y11+Y12+Y13+Y14+Y15</f>
        <v>99.999999999999986</v>
      </c>
      <c r="AD15" s="33">
        <f>Z3+Z4+Z5+Z6+Z7+Z8+Z9+Z10+Z11+Z12+Z13+Z14+Z15</f>
        <v>100.00000000000001</v>
      </c>
      <c r="AF15" s="10"/>
      <c r="AG15" s="10"/>
      <c r="AH15" s="10"/>
      <c r="AI15" s="10"/>
      <c r="AJ15" s="10"/>
      <c r="AK15" s="10"/>
      <c r="AL15" s="10"/>
      <c r="AM15" s="10"/>
      <c r="AN15" s="10"/>
      <c r="AO15" s="10"/>
      <c r="AP15" s="10"/>
      <c r="AQ15" s="10"/>
      <c r="AR15" s="10"/>
      <c r="AS15" s="10"/>
      <c r="AT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row>
    <row r="16" spans="1:108" s="1" customFormat="1" x14ac:dyDescent="0.25">
      <c r="T16" s="1">
        <v>128</v>
      </c>
      <c r="U16" s="3">
        <f>P3</f>
        <v>0</v>
      </c>
      <c r="V16" s="3">
        <f>P4</f>
        <v>0</v>
      </c>
      <c r="W16" s="7"/>
      <c r="X16" s="1">
        <v>128</v>
      </c>
      <c r="Y16" s="33">
        <f>PRODUCT(U16*100*1/U17)</f>
        <v>0</v>
      </c>
      <c r="Z16" s="33">
        <f>PRODUCT(V16*100*1/V17)</f>
        <v>0</v>
      </c>
      <c r="AB16" s="1">
        <v>128</v>
      </c>
      <c r="AC16" s="33">
        <f>Y3+Y4+Y5+Y6+Y7+Y8+Y9+Y10+Y11+Y12+Y13+Y14+Y15+Y16</f>
        <v>99.999999999999986</v>
      </c>
      <c r="AD16" s="33">
        <f>Z3+Z4+Z5+Z6+Z7+Z8+Z9+Z10+Z11+Z12+Z13+Z14+Z15+Z16</f>
        <v>100.00000000000001</v>
      </c>
      <c r="AF16" s="10"/>
      <c r="AG16" s="10"/>
      <c r="AH16" s="10"/>
      <c r="AI16" s="10"/>
      <c r="AJ16" s="10"/>
      <c r="AK16" s="10"/>
      <c r="AL16" s="10"/>
      <c r="AM16" s="10"/>
      <c r="AN16" s="10"/>
      <c r="AO16" s="10"/>
      <c r="AP16" s="10"/>
      <c r="AQ16" s="10"/>
      <c r="AR16" s="10"/>
      <c r="AS16" s="10"/>
      <c r="AT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row>
    <row r="17" spans="2:178" s="1" customFormat="1" x14ac:dyDescent="0.25">
      <c r="T17" s="1" t="s">
        <v>1</v>
      </c>
      <c r="U17" s="1">
        <f>Q3</f>
        <v>170</v>
      </c>
      <c r="V17" s="1">
        <f>Q4</f>
        <v>170</v>
      </c>
      <c r="W17" s="7"/>
      <c r="X17" s="1" t="s">
        <v>1</v>
      </c>
      <c r="Y17" s="1">
        <f t="shared" ref="Y17:Z17" si="0">SUM(Y3:Y16)</f>
        <v>99.999999999999986</v>
      </c>
      <c r="Z17" s="1">
        <f t="shared" si="0"/>
        <v>100.00000000000001</v>
      </c>
      <c r="AD17" s="10"/>
      <c r="AE17" s="10"/>
      <c r="AF17" s="10"/>
      <c r="AG17" s="10"/>
      <c r="AH17" s="10"/>
      <c r="AI17" s="10"/>
      <c r="AJ17" s="10"/>
      <c r="AK17" s="10"/>
      <c r="AL17" s="10"/>
      <c r="AM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row>
    <row r="18" spans="2:178" s="1" customFormat="1" x14ac:dyDescent="0.25">
      <c r="W18" s="7"/>
      <c r="AD18" s="10"/>
      <c r="AE18" s="10"/>
      <c r="AF18" s="10"/>
      <c r="AG18" s="10"/>
      <c r="AH18" s="10"/>
      <c r="AI18" s="10"/>
      <c r="AJ18" s="10"/>
      <c r="AK18" s="10"/>
      <c r="AL18" s="10"/>
      <c r="AM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row>
    <row r="19" spans="2:178" s="1" customFormat="1" x14ac:dyDescent="0.25">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row>
    <row r="20" spans="2:178" s="1" customFormat="1" x14ac:dyDescent="0.25">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row>
    <row r="21" spans="2:178" s="1" customFormat="1" x14ac:dyDescent="0.25">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row>
    <row r="22" spans="2:178" s="1" customFormat="1" x14ac:dyDescent="0.25">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row>
    <row r="23" spans="2:178" s="1" customFormat="1" x14ac:dyDescent="0.25">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row>
    <row r="24" spans="2:178" s="1" customFormat="1" x14ac:dyDescent="0.25">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row>
    <row r="25" spans="2:178" s="1" customFormat="1" x14ac:dyDescent="0.25">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row>
    <row r="26" spans="2:178" s="1" customFormat="1" x14ac:dyDescent="0.25">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row>
    <row r="27" spans="2:178" s="1" customFormat="1" x14ac:dyDescent="0.25">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row>
    <row r="28" spans="2:178" s="1" customFormat="1" x14ac:dyDescent="0.25">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row>
    <row r="29" spans="2:178" s="1" customFormat="1" x14ac:dyDescent="0.25">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row>
    <row r="30" spans="2:178" s="1" customFormat="1" x14ac:dyDescent="0.25">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row>
    <row r="31" spans="2:178" s="1" customFormat="1" x14ac:dyDescent="0.25">
      <c r="B31"/>
      <c r="C31"/>
      <c r="D31"/>
      <c r="E31"/>
      <c r="F31"/>
      <c r="G31"/>
      <c r="H31"/>
      <c r="I31"/>
      <c r="J31"/>
      <c r="K31"/>
      <c r="L31"/>
      <c r="M31"/>
      <c r="N31"/>
      <c r="O31"/>
      <c r="P31"/>
      <c r="Q31"/>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row>
    <row r="32" spans="2:178" s="1" customFormat="1" x14ac:dyDescent="0.25">
      <c r="B32"/>
      <c r="C32"/>
      <c r="D32"/>
      <c r="E32"/>
      <c r="F32"/>
      <c r="G32"/>
      <c r="H32"/>
      <c r="I32"/>
      <c r="J32"/>
      <c r="K32"/>
      <c r="L32"/>
      <c r="M32"/>
      <c r="N32"/>
      <c r="O32"/>
      <c r="P32"/>
      <c r="Q32"/>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row>
    <row r="33" spans="2:178" s="1" customFormat="1" x14ac:dyDescent="0.25">
      <c r="B33"/>
      <c r="C33"/>
      <c r="D33"/>
      <c r="E33"/>
      <c r="F33"/>
      <c r="G33"/>
      <c r="H33"/>
      <c r="I33"/>
      <c r="J33"/>
      <c r="K33"/>
      <c r="L33"/>
      <c r="M33"/>
      <c r="N33"/>
      <c r="O33"/>
      <c r="P33"/>
      <c r="Q33"/>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row>
    <row r="34" spans="2:178" s="1" customFormat="1" x14ac:dyDescent="0.25">
      <c r="B34"/>
      <c r="C34"/>
      <c r="D34"/>
      <c r="E34"/>
      <c r="F34"/>
      <c r="G34"/>
      <c r="H34"/>
      <c r="I34"/>
      <c r="J34"/>
      <c r="K34"/>
      <c r="L34"/>
      <c r="M34"/>
      <c r="N34"/>
      <c r="O34"/>
      <c r="P34"/>
      <c r="Q34"/>
    </row>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34"/>
  <sheetViews>
    <sheetView zoomScale="75" zoomScaleNormal="75" workbookViewId="0">
      <selection activeCell="T25" sqref="T25"/>
    </sheetView>
  </sheetViews>
  <sheetFormatPr baseColWidth="10" defaultRowHeight="15" x14ac:dyDescent="0.25"/>
  <sheetData>
    <row r="1" spans="1:124" s="1" customFormat="1" x14ac:dyDescent="0.25">
      <c r="A1" s="1" t="s">
        <v>130</v>
      </c>
      <c r="U1" s="1" t="str">
        <f>A1</f>
        <v xml:space="preserve">Helicobacter pylori </v>
      </c>
      <c r="AC1" s="1" t="str">
        <f>A1</f>
        <v xml:space="preserve">Helicobacter pylori </v>
      </c>
      <c r="AK1" s="1" t="str">
        <f>A1</f>
        <v xml:space="preserve">Helicobacter pylori </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Levofloxacin</v>
      </c>
      <c r="V2" s="1" t="str">
        <f>B4</f>
        <v>Rifampicin</v>
      </c>
      <c r="W2" s="1" t="str">
        <f>B5</f>
        <v>Metronidazol</v>
      </c>
      <c r="X2" s="1" t="str">
        <f>B6</f>
        <v>Amoxicillin</v>
      </c>
      <c r="Y2" s="1" t="str">
        <f>B7</f>
        <v>Clarithromycin</v>
      </c>
      <c r="Z2" s="1" t="str">
        <f>B8</f>
        <v>Tetracycline</v>
      </c>
      <c r="AC2" s="1" t="str">
        <f t="shared" ref="AC2:AH2" si="0">U2</f>
        <v>Levofloxacin</v>
      </c>
      <c r="AD2" s="1" t="str">
        <f t="shared" si="0"/>
        <v>Rifampicin</v>
      </c>
      <c r="AE2" s="1" t="str">
        <f t="shared" si="0"/>
        <v>Metronidazol</v>
      </c>
      <c r="AF2" s="1" t="str">
        <f t="shared" si="0"/>
        <v>Amoxicillin</v>
      </c>
      <c r="AG2" s="1" t="str">
        <f t="shared" si="0"/>
        <v>Clarithromycin</v>
      </c>
      <c r="AH2" s="1" t="str">
        <f t="shared" si="0"/>
        <v>Tetracycline</v>
      </c>
      <c r="AK2" s="1" t="str">
        <f t="shared" ref="AK2:AP2" si="1">U2</f>
        <v>Levofloxacin</v>
      </c>
      <c r="AL2" s="1" t="str">
        <f t="shared" si="1"/>
        <v>Rifampicin</v>
      </c>
      <c r="AM2" s="1" t="str">
        <f t="shared" si="1"/>
        <v>Metronidazol</v>
      </c>
      <c r="AN2" s="1" t="str">
        <f t="shared" si="1"/>
        <v>Amoxicillin</v>
      </c>
      <c r="AO2" s="1" t="str">
        <f t="shared" si="1"/>
        <v>Clarithromycin</v>
      </c>
      <c r="AP2" s="1" t="str">
        <f t="shared" si="1"/>
        <v>Tetracycline</v>
      </c>
      <c r="AR2" s="23"/>
      <c r="AS2" s="9" t="s">
        <v>68</v>
      </c>
      <c r="AT2" s="24" t="s">
        <v>76</v>
      </c>
      <c r="AU2" s="24" t="s">
        <v>83</v>
      </c>
      <c r="AV2" s="24" t="s">
        <v>170</v>
      </c>
      <c r="AW2" s="24" t="s">
        <v>171</v>
      </c>
      <c r="AX2" s="24" t="s">
        <v>172</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19</v>
      </c>
      <c r="C3" s="2">
        <v>0</v>
      </c>
      <c r="D3" s="2">
        <v>1</v>
      </c>
      <c r="E3" s="2">
        <v>1</v>
      </c>
      <c r="F3" s="2">
        <v>0</v>
      </c>
      <c r="G3" s="2">
        <v>0</v>
      </c>
      <c r="H3" s="2">
        <v>0</v>
      </c>
      <c r="I3" s="2">
        <v>0</v>
      </c>
      <c r="J3" s="3">
        <v>0</v>
      </c>
      <c r="K3" s="3">
        <v>0</v>
      </c>
      <c r="L3" s="3">
        <v>0</v>
      </c>
      <c r="M3" s="3">
        <v>0</v>
      </c>
      <c r="N3" s="3">
        <v>0</v>
      </c>
      <c r="O3" s="3">
        <v>1</v>
      </c>
      <c r="P3" s="3">
        <v>0</v>
      </c>
      <c r="Q3" s="54">
        <v>3</v>
      </c>
      <c r="T3" s="1">
        <v>1.5625E-2</v>
      </c>
      <c r="U3" s="2">
        <f>C3</f>
        <v>0</v>
      </c>
      <c r="V3" s="2">
        <f>C4</f>
        <v>0</v>
      </c>
      <c r="W3" s="2">
        <f>C5</f>
        <v>0</v>
      </c>
      <c r="X3" s="2">
        <f>C6</f>
        <v>0</v>
      </c>
      <c r="Y3" s="2">
        <f>C7</f>
        <v>0</v>
      </c>
      <c r="Z3" s="2">
        <f>C8</f>
        <v>0</v>
      </c>
      <c r="AA3" s="5"/>
      <c r="AB3" s="1">
        <v>1.5625E-2</v>
      </c>
      <c r="AC3" s="31">
        <f t="shared" ref="AC3:AH3" si="2">PRODUCT(U3*100*1/U17)</f>
        <v>0</v>
      </c>
      <c r="AD3" s="31">
        <f t="shared" si="2"/>
        <v>0</v>
      </c>
      <c r="AE3" s="31">
        <f t="shared" si="2"/>
        <v>0</v>
      </c>
      <c r="AF3" s="31">
        <f t="shared" si="2"/>
        <v>0</v>
      </c>
      <c r="AG3" s="31">
        <f t="shared" si="2"/>
        <v>0</v>
      </c>
      <c r="AH3" s="31">
        <f t="shared" si="2"/>
        <v>0</v>
      </c>
      <c r="AJ3" s="1">
        <v>1.5625E-2</v>
      </c>
      <c r="AK3" s="31">
        <f t="shared" ref="AK3:AP3" si="3">AC3</f>
        <v>0</v>
      </c>
      <c r="AL3" s="31">
        <f t="shared" si="3"/>
        <v>0</v>
      </c>
      <c r="AM3" s="31">
        <f t="shared" si="3"/>
        <v>0</v>
      </c>
      <c r="AN3" s="31">
        <f t="shared" si="3"/>
        <v>0</v>
      </c>
      <c r="AO3" s="31">
        <f t="shared" si="3"/>
        <v>0</v>
      </c>
      <c r="AP3" s="31">
        <f t="shared" si="3"/>
        <v>0</v>
      </c>
      <c r="AR3" s="25" t="s">
        <v>49</v>
      </c>
      <c r="AS3" s="26">
        <f>Z17</f>
        <v>3</v>
      </c>
      <c r="AT3" s="26">
        <f>U17</f>
        <v>3</v>
      </c>
      <c r="AU3" s="26">
        <f>V17</f>
        <v>3</v>
      </c>
      <c r="AV3" s="26">
        <f>W17</f>
        <v>3</v>
      </c>
      <c r="AW3" s="26">
        <f>X17</f>
        <v>3</v>
      </c>
      <c r="AX3" s="26">
        <f>Y17</f>
        <v>3</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33</v>
      </c>
      <c r="C4" s="2">
        <v>0</v>
      </c>
      <c r="D4" s="2">
        <v>1</v>
      </c>
      <c r="E4" s="2">
        <v>1</v>
      </c>
      <c r="F4" s="2">
        <v>1</v>
      </c>
      <c r="G4" s="2">
        <v>0</v>
      </c>
      <c r="H4" s="2">
        <v>0</v>
      </c>
      <c r="I4" s="2">
        <v>0</v>
      </c>
      <c r="J4" s="3">
        <v>0</v>
      </c>
      <c r="K4" s="3">
        <v>0</v>
      </c>
      <c r="L4" s="3">
        <v>0</v>
      </c>
      <c r="M4" s="3">
        <v>0</v>
      </c>
      <c r="N4" s="3">
        <v>0</v>
      </c>
      <c r="O4" s="3">
        <v>0</v>
      </c>
      <c r="P4" s="3">
        <v>0</v>
      </c>
      <c r="Q4" s="54">
        <v>3</v>
      </c>
      <c r="T4" s="1">
        <v>3.125E-2</v>
      </c>
      <c r="U4" s="2">
        <f>D3</f>
        <v>1</v>
      </c>
      <c r="V4" s="2">
        <f>D4</f>
        <v>1</v>
      </c>
      <c r="W4" s="2">
        <f>D5</f>
        <v>0</v>
      </c>
      <c r="X4" s="2">
        <f>D6</f>
        <v>3</v>
      </c>
      <c r="Y4" s="2">
        <f>D7</f>
        <v>2</v>
      </c>
      <c r="Z4" s="2">
        <f>D8</f>
        <v>3</v>
      </c>
      <c r="AA4" s="5"/>
      <c r="AB4" s="1">
        <v>3.125E-2</v>
      </c>
      <c r="AC4" s="31">
        <f t="shared" ref="AC4:AH4" si="4">PRODUCT(U4*100*1/U17)</f>
        <v>33.333333333333336</v>
      </c>
      <c r="AD4" s="31">
        <f t="shared" si="4"/>
        <v>33.333333333333336</v>
      </c>
      <c r="AE4" s="31">
        <f t="shared" si="4"/>
        <v>0</v>
      </c>
      <c r="AF4" s="31">
        <f t="shared" si="4"/>
        <v>100</v>
      </c>
      <c r="AG4" s="31">
        <f t="shared" si="4"/>
        <v>66.666666666666671</v>
      </c>
      <c r="AH4" s="31">
        <f t="shared" si="4"/>
        <v>100</v>
      </c>
      <c r="AJ4" s="1">
        <v>3.125E-2</v>
      </c>
      <c r="AK4" s="31">
        <f t="shared" ref="AK4:AP4" si="5">AC3+AC4</f>
        <v>33.333333333333336</v>
      </c>
      <c r="AL4" s="31">
        <f t="shared" si="5"/>
        <v>33.333333333333336</v>
      </c>
      <c r="AM4" s="31">
        <f t="shared" si="5"/>
        <v>0</v>
      </c>
      <c r="AN4" s="31">
        <f t="shared" si="5"/>
        <v>100</v>
      </c>
      <c r="AO4" s="31">
        <f t="shared" si="5"/>
        <v>66.666666666666671</v>
      </c>
      <c r="AP4" s="31">
        <f t="shared" si="5"/>
        <v>100</v>
      </c>
      <c r="AR4" s="25" t="s">
        <v>50</v>
      </c>
      <c r="AS4" s="18">
        <f>AK9</f>
        <v>66.666666666666671</v>
      </c>
      <c r="AT4" s="18">
        <f>AL9</f>
        <v>100</v>
      </c>
      <c r="AU4" s="18">
        <f>AM12</f>
        <v>33.333333333333336</v>
      </c>
      <c r="AV4" s="18">
        <f>AN6</f>
        <v>100</v>
      </c>
      <c r="AW4" s="18">
        <f>AO7</f>
        <v>66.666666666666671</v>
      </c>
      <c r="AX4" s="18">
        <f>AP9</f>
        <v>100</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25</v>
      </c>
      <c r="C5" s="2">
        <v>0</v>
      </c>
      <c r="D5" s="2">
        <v>0</v>
      </c>
      <c r="E5" s="2">
        <v>1</v>
      </c>
      <c r="F5" s="2">
        <v>0</v>
      </c>
      <c r="G5" s="2">
        <v>0</v>
      </c>
      <c r="H5" s="2">
        <v>0</v>
      </c>
      <c r="I5" s="2">
        <v>0</v>
      </c>
      <c r="J5" s="2">
        <v>0</v>
      </c>
      <c r="K5" s="2">
        <v>0</v>
      </c>
      <c r="L5" s="2">
        <v>0</v>
      </c>
      <c r="M5" s="3">
        <v>1</v>
      </c>
      <c r="N5" s="3">
        <v>0</v>
      </c>
      <c r="O5" s="3">
        <v>1</v>
      </c>
      <c r="P5" s="3">
        <v>0</v>
      </c>
      <c r="Q5" s="54">
        <v>3</v>
      </c>
      <c r="T5" s="1">
        <v>6.25E-2</v>
      </c>
      <c r="U5" s="2">
        <f>E3</f>
        <v>1</v>
      </c>
      <c r="V5" s="2">
        <f>E4</f>
        <v>1</v>
      </c>
      <c r="W5" s="2">
        <f>E5</f>
        <v>1</v>
      </c>
      <c r="X5" s="2">
        <f>E6</f>
        <v>0</v>
      </c>
      <c r="Y5" s="2">
        <f>E7</f>
        <v>0</v>
      </c>
      <c r="Z5" s="2">
        <f>E8</f>
        <v>0</v>
      </c>
      <c r="AA5" s="5"/>
      <c r="AB5" s="1">
        <v>6.25E-2</v>
      </c>
      <c r="AC5" s="31">
        <f t="shared" ref="AC5:AH5" si="6">PRODUCT(U5*100*1/U17)</f>
        <v>33.333333333333336</v>
      </c>
      <c r="AD5" s="31">
        <f t="shared" si="6"/>
        <v>33.333333333333336</v>
      </c>
      <c r="AE5" s="31">
        <f t="shared" si="6"/>
        <v>33.333333333333336</v>
      </c>
      <c r="AF5" s="31">
        <f t="shared" si="6"/>
        <v>0</v>
      </c>
      <c r="AG5" s="31">
        <f t="shared" si="6"/>
        <v>0</v>
      </c>
      <c r="AH5" s="31">
        <f t="shared" si="6"/>
        <v>0</v>
      </c>
      <c r="AJ5" s="1">
        <v>6.25E-2</v>
      </c>
      <c r="AK5" s="31">
        <f t="shared" ref="AK5:AP5" si="7">AC3+AC4+AC5</f>
        <v>66.666666666666671</v>
      </c>
      <c r="AL5" s="31">
        <f t="shared" si="7"/>
        <v>66.666666666666671</v>
      </c>
      <c r="AM5" s="31">
        <f t="shared" si="7"/>
        <v>33.333333333333336</v>
      </c>
      <c r="AN5" s="31">
        <f t="shared" si="7"/>
        <v>100</v>
      </c>
      <c r="AO5" s="31">
        <f t="shared" si="7"/>
        <v>66.666666666666671</v>
      </c>
      <c r="AP5" s="31">
        <f t="shared" si="7"/>
        <v>100</v>
      </c>
      <c r="AR5" s="25" t="s">
        <v>51</v>
      </c>
      <c r="AS5" s="18"/>
      <c r="AT5" s="18"/>
      <c r="AU5" s="18"/>
      <c r="AV5" s="18"/>
      <c r="AW5" s="18">
        <f>AO8-AO7</f>
        <v>0</v>
      </c>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131</v>
      </c>
      <c r="C6" s="2">
        <v>0</v>
      </c>
      <c r="D6" s="2">
        <v>3</v>
      </c>
      <c r="E6" s="2">
        <v>0</v>
      </c>
      <c r="F6" s="2">
        <v>0</v>
      </c>
      <c r="G6" s="3">
        <v>0</v>
      </c>
      <c r="H6" s="3">
        <v>0</v>
      </c>
      <c r="I6" s="3">
        <v>0</v>
      </c>
      <c r="J6" s="3">
        <v>0</v>
      </c>
      <c r="K6" s="3">
        <v>0</v>
      </c>
      <c r="L6" s="3">
        <v>0</v>
      </c>
      <c r="M6" s="3">
        <v>0</v>
      </c>
      <c r="N6" s="3">
        <v>0</v>
      </c>
      <c r="O6" s="3">
        <v>0</v>
      </c>
      <c r="P6" s="3">
        <v>0</v>
      </c>
      <c r="Q6" s="54">
        <v>3</v>
      </c>
      <c r="T6" s="1">
        <v>0.125</v>
      </c>
      <c r="U6" s="2">
        <f>F3</f>
        <v>0</v>
      </c>
      <c r="V6" s="2">
        <f>F4</f>
        <v>1</v>
      </c>
      <c r="W6" s="2">
        <f>F5</f>
        <v>0</v>
      </c>
      <c r="X6" s="2">
        <f>F6</f>
        <v>0</v>
      </c>
      <c r="Y6" s="2">
        <f>F7</f>
        <v>0</v>
      </c>
      <c r="Z6" s="2">
        <f>F8</f>
        <v>0</v>
      </c>
      <c r="AA6" s="5"/>
      <c r="AB6" s="1">
        <v>0.125</v>
      </c>
      <c r="AC6" s="31">
        <f t="shared" ref="AC6:AH6" si="8">PRODUCT(U6*100*1/U17)</f>
        <v>0</v>
      </c>
      <c r="AD6" s="31">
        <f t="shared" si="8"/>
        <v>33.333333333333336</v>
      </c>
      <c r="AE6" s="31">
        <f t="shared" si="8"/>
        <v>0</v>
      </c>
      <c r="AF6" s="31">
        <f t="shared" si="8"/>
        <v>0</v>
      </c>
      <c r="AG6" s="31">
        <f t="shared" si="8"/>
        <v>0</v>
      </c>
      <c r="AH6" s="31">
        <f t="shared" si="8"/>
        <v>0</v>
      </c>
      <c r="AJ6" s="1">
        <v>0.125</v>
      </c>
      <c r="AK6" s="31">
        <f t="shared" ref="AK6:AP6" si="9">AC3+AC4+AC5+AC6</f>
        <v>66.666666666666671</v>
      </c>
      <c r="AL6" s="31">
        <f t="shared" si="9"/>
        <v>100</v>
      </c>
      <c r="AM6" s="31">
        <f t="shared" si="9"/>
        <v>33.333333333333336</v>
      </c>
      <c r="AN6" s="31">
        <f t="shared" si="9"/>
        <v>100</v>
      </c>
      <c r="AO6" s="31">
        <f t="shared" si="9"/>
        <v>66.666666666666671</v>
      </c>
      <c r="AP6" s="31">
        <f t="shared" si="9"/>
        <v>100</v>
      </c>
      <c r="AR6" s="25" t="s">
        <v>52</v>
      </c>
      <c r="AS6" s="18">
        <f>AK16-AK9</f>
        <v>33.333333333333329</v>
      </c>
      <c r="AT6" s="18">
        <f>AL16-AL9</f>
        <v>0</v>
      </c>
      <c r="AU6" s="18">
        <f>AM16-AM12</f>
        <v>66.666666666666657</v>
      </c>
      <c r="AV6" s="18">
        <f>AN16-AN6</f>
        <v>0</v>
      </c>
      <c r="AW6" s="18">
        <f>AO16-AO8</f>
        <v>33.333333333333329</v>
      </c>
      <c r="AX6" s="18">
        <f>AP16-AP9</f>
        <v>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132</v>
      </c>
      <c r="C7" s="2">
        <v>0</v>
      </c>
      <c r="D7" s="2">
        <v>2</v>
      </c>
      <c r="E7" s="2">
        <v>0</v>
      </c>
      <c r="F7" s="2">
        <v>0</v>
      </c>
      <c r="G7" s="2">
        <v>0</v>
      </c>
      <c r="H7" s="4">
        <v>0</v>
      </c>
      <c r="I7" s="3">
        <v>0</v>
      </c>
      <c r="J7" s="3">
        <v>0</v>
      </c>
      <c r="K7" s="3">
        <v>0</v>
      </c>
      <c r="L7" s="3">
        <v>0</v>
      </c>
      <c r="M7" s="3">
        <v>0</v>
      </c>
      <c r="N7" s="3">
        <v>1</v>
      </c>
      <c r="O7" s="3">
        <v>0</v>
      </c>
      <c r="P7" s="3">
        <v>0</v>
      </c>
      <c r="Q7" s="54">
        <v>3</v>
      </c>
      <c r="T7" s="1">
        <v>0.25</v>
      </c>
      <c r="U7" s="2">
        <f>G3</f>
        <v>0</v>
      </c>
      <c r="V7" s="2">
        <f>G4</f>
        <v>0</v>
      </c>
      <c r="W7" s="2">
        <f>G5</f>
        <v>0</v>
      </c>
      <c r="X7" s="3">
        <f>G6</f>
        <v>0</v>
      </c>
      <c r="Y7" s="2">
        <f>G7</f>
        <v>0</v>
      </c>
      <c r="Z7" s="2">
        <f>G8</f>
        <v>0</v>
      </c>
      <c r="AA7" s="5"/>
      <c r="AB7" s="1">
        <v>0.25</v>
      </c>
      <c r="AC7" s="31">
        <f t="shared" ref="AC7:AH7" si="10">PRODUCT(U7*100*1/U17)</f>
        <v>0</v>
      </c>
      <c r="AD7" s="31">
        <f t="shared" si="10"/>
        <v>0</v>
      </c>
      <c r="AE7" s="31">
        <f t="shared" si="10"/>
        <v>0</v>
      </c>
      <c r="AF7" s="33">
        <f t="shared" si="10"/>
        <v>0</v>
      </c>
      <c r="AG7" s="31">
        <f t="shared" si="10"/>
        <v>0</v>
      </c>
      <c r="AH7" s="31">
        <f t="shared" si="10"/>
        <v>0</v>
      </c>
      <c r="AJ7" s="1">
        <v>0.25</v>
      </c>
      <c r="AK7" s="31">
        <f t="shared" ref="AK7:AP7" si="11">AC3+AC4+AC5+AC6+AC7</f>
        <v>66.666666666666671</v>
      </c>
      <c r="AL7" s="31">
        <f t="shared" si="11"/>
        <v>100</v>
      </c>
      <c r="AM7" s="31">
        <f t="shared" si="11"/>
        <v>33.333333333333336</v>
      </c>
      <c r="AN7" s="33">
        <f t="shared" si="11"/>
        <v>100</v>
      </c>
      <c r="AO7" s="31">
        <f t="shared" si="11"/>
        <v>66.666666666666671</v>
      </c>
      <c r="AP7" s="31">
        <f t="shared" si="11"/>
        <v>100</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133</v>
      </c>
      <c r="C8" s="2">
        <v>0</v>
      </c>
      <c r="D8" s="2">
        <v>3</v>
      </c>
      <c r="E8" s="2">
        <v>0</v>
      </c>
      <c r="F8" s="2">
        <v>0</v>
      </c>
      <c r="G8" s="2">
        <v>0</v>
      </c>
      <c r="H8" s="2">
        <v>0</v>
      </c>
      <c r="I8" s="2">
        <v>0</v>
      </c>
      <c r="J8" s="3">
        <v>0</v>
      </c>
      <c r="K8" s="3">
        <v>0</v>
      </c>
      <c r="L8" s="3">
        <v>0</v>
      </c>
      <c r="M8" s="3">
        <v>0</v>
      </c>
      <c r="N8" s="3">
        <v>0</v>
      </c>
      <c r="O8" s="3">
        <v>0</v>
      </c>
      <c r="P8" s="3">
        <v>0</v>
      </c>
      <c r="Q8" s="54">
        <v>3</v>
      </c>
      <c r="T8" s="1">
        <v>0.5</v>
      </c>
      <c r="U8" s="2">
        <f>H3</f>
        <v>0</v>
      </c>
      <c r="V8" s="2">
        <f>H4</f>
        <v>0</v>
      </c>
      <c r="W8" s="2">
        <f>H5</f>
        <v>0</v>
      </c>
      <c r="X8" s="3">
        <f>H6</f>
        <v>0</v>
      </c>
      <c r="Y8" s="4">
        <f>H7</f>
        <v>0</v>
      </c>
      <c r="Z8" s="2">
        <f>H8</f>
        <v>0</v>
      </c>
      <c r="AA8" s="5"/>
      <c r="AB8" s="1">
        <v>0.5</v>
      </c>
      <c r="AC8" s="31">
        <f t="shared" ref="AC8:AH8" si="12">PRODUCT(U8*100*1/U17)</f>
        <v>0</v>
      </c>
      <c r="AD8" s="31">
        <f t="shared" si="12"/>
        <v>0</v>
      </c>
      <c r="AE8" s="31">
        <f t="shared" si="12"/>
        <v>0</v>
      </c>
      <c r="AF8" s="33">
        <f t="shared" si="12"/>
        <v>0</v>
      </c>
      <c r="AG8" s="32">
        <f t="shared" si="12"/>
        <v>0</v>
      </c>
      <c r="AH8" s="31">
        <f t="shared" si="12"/>
        <v>0</v>
      </c>
      <c r="AJ8" s="1">
        <v>0.5</v>
      </c>
      <c r="AK8" s="31">
        <f t="shared" ref="AK8:AP8" si="13">AC3+AC4+AC5+AC6+AC7+AC8</f>
        <v>66.666666666666671</v>
      </c>
      <c r="AL8" s="31">
        <f t="shared" si="13"/>
        <v>100</v>
      </c>
      <c r="AM8" s="31">
        <f t="shared" si="13"/>
        <v>33.333333333333336</v>
      </c>
      <c r="AN8" s="33">
        <f t="shared" si="13"/>
        <v>100</v>
      </c>
      <c r="AO8" s="32">
        <f t="shared" si="13"/>
        <v>66.666666666666671</v>
      </c>
      <c r="AP8" s="31">
        <f t="shared" si="13"/>
        <v>100</v>
      </c>
      <c r="AR8" s="10"/>
      <c r="AS8" s="10" t="str">
        <f>A1</f>
        <v xml:space="preserve">Helicobacter pylori </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2">
        <f>I3</f>
        <v>0</v>
      </c>
      <c r="V9" s="2">
        <f>I4</f>
        <v>0</v>
      </c>
      <c r="W9" s="2">
        <f>I5</f>
        <v>0</v>
      </c>
      <c r="X9" s="3">
        <f>I6</f>
        <v>0</v>
      </c>
      <c r="Y9" s="3">
        <f>I7</f>
        <v>0</v>
      </c>
      <c r="Z9" s="2">
        <f>I8</f>
        <v>0</v>
      </c>
      <c r="AA9" s="5"/>
      <c r="AB9" s="1">
        <v>1</v>
      </c>
      <c r="AC9" s="31">
        <f t="shared" ref="AC9:AH9" si="14">PRODUCT(U9*100*1/U17)</f>
        <v>0</v>
      </c>
      <c r="AD9" s="31">
        <f t="shared" si="14"/>
        <v>0</v>
      </c>
      <c r="AE9" s="31">
        <f t="shared" si="14"/>
        <v>0</v>
      </c>
      <c r="AF9" s="33">
        <f t="shared" si="14"/>
        <v>0</v>
      </c>
      <c r="AG9" s="33">
        <f t="shared" si="14"/>
        <v>0</v>
      </c>
      <c r="AH9" s="31">
        <f t="shared" si="14"/>
        <v>0</v>
      </c>
      <c r="AJ9" s="1">
        <v>1</v>
      </c>
      <c r="AK9" s="31">
        <f t="shared" ref="AK9:AP9" si="15">AC3+AC4+AC5+AC6+AC7+AC8+AC9</f>
        <v>66.666666666666671</v>
      </c>
      <c r="AL9" s="31">
        <f t="shared" si="15"/>
        <v>100</v>
      </c>
      <c r="AM9" s="31">
        <f t="shared" si="15"/>
        <v>33.333333333333336</v>
      </c>
      <c r="AN9" s="33">
        <f t="shared" si="15"/>
        <v>100</v>
      </c>
      <c r="AO9" s="33">
        <f t="shared" si="15"/>
        <v>66.666666666666671</v>
      </c>
      <c r="AP9" s="31">
        <f t="shared" si="15"/>
        <v>100</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3">
        <f>J3</f>
        <v>0</v>
      </c>
      <c r="V10" s="3">
        <f>J4</f>
        <v>0</v>
      </c>
      <c r="W10" s="2">
        <f>J5</f>
        <v>0</v>
      </c>
      <c r="X10" s="3">
        <f>J6</f>
        <v>0</v>
      </c>
      <c r="Y10" s="3">
        <f>J7</f>
        <v>0</v>
      </c>
      <c r="Z10" s="3">
        <f>J8</f>
        <v>0</v>
      </c>
      <c r="AA10" s="5"/>
      <c r="AB10" s="1">
        <v>2</v>
      </c>
      <c r="AC10" s="33">
        <f t="shared" ref="AC10:AH10" si="16">PRODUCT(U10*100*1/U17)</f>
        <v>0</v>
      </c>
      <c r="AD10" s="33">
        <f t="shared" si="16"/>
        <v>0</v>
      </c>
      <c r="AE10" s="31">
        <f t="shared" si="16"/>
        <v>0</v>
      </c>
      <c r="AF10" s="33">
        <f t="shared" si="16"/>
        <v>0</v>
      </c>
      <c r="AG10" s="33">
        <f t="shared" si="16"/>
        <v>0</v>
      </c>
      <c r="AH10" s="33">
        <f t="shared" si="16"/>
        <v>0</v>
      </c>
      <c r="AJ10" s="1">
        <v>2</v>
      </c>
      <c r="AK10" s="33">
        <f t="shared" ref="AK10:AP10" si="17">AC3+AC4+AC5+AC6+AC7+AC8+AC9+AC10</f>
        <v>66.666666666666671</v>
      </c>
      <c r="AL10" s="33">
        <f t="shared" si="17"/>
        <v>100</v>
      </c>
      <c r="AM10" s="31">
        <f t="shared" si="17"/>
        <v>33.333333333333336</v>
      </c>
      <c r="AN10" s="33">
        <f t="shared" si="17"/>
        <v>100</v>
      </c>
      <c r="AO10" s="33">
        <f t="shared" si="17"/>
        <v>66.666666666666671</v>
      </c>
      <c r="AP10" s="33">
        <f t="shared" si="17"/>
        <v>100</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3">
        <f>K3</f>
        <v>0</v>
      </c>
      <c r="V11" s="3">
        <f>K4</f>
        <v>0</v>
      </c>
      <c r="W11" s="2">
        <f>K5</f>
        <v>0</v>
      </c>
      <c r="X11" s="3">
        <f>K6</f>
        <v>0</v>
      </c>
      <c r="Y11" s="3">
        <f>K7</f>
        <v>0</v>
      </c>
      <c r="Z11" s="3">
        <f>K8</f>
        <v>0</v>
      </c>
      <c r="AA11" s="5"/>
      <c r="AB11" s="1">
        <v>4</v>
      </c>
      <c r="AC11" s="33">
        <f t="shared" ref="AC11:AH11" si="18">PRODUCT(U11*100*1/U17)</f>
        <v>0</v>
      </c>
      <c r="AD11" s="33">
        <f t="shared" si="18"/>
        <v>0</v>
      </c>
      <c r="AE11" s="31">
        <f t="shared" si="18"/>
        <v>0</v>
      </c>
      <c r="AF11" s="33">
        <f t="shared" si="18"/>
        <v>0</v>
      </c>
      <c r="AG11" s="33">
        <f t="shared" si="18"/>
        <v>0</v>
      </c>
      <c r="AH11" s="33">
        <f t="shared" si="18"/>
        <v>0</v>
      </c>
      <c r="AJ11" s="1">
        <v>4</v>
      </c>
      <c r="AK11" s="33">
        <f t="shared" ref="AK11:AP11" si="19">AC3+AC4+AC5+AC6+AC7+AC8+AC9+AC10+AC11</f>
        <v>66.666666666666671</v>
      </c>
      <c r="AL11" s="33">
        <f t="shared" si="19"/>
        <v>100</v>
      </c>
      <c r="AM11" s="31">
        <f t="shared" si="19"/>
        <v>33.333333333333336</v>
      </c>
      <c r="AN11" s="33">
        <f t="shared" si="19"/>
        <v>100</v>
      </c>
      <c r="AO11" s="33">
        <f t="shared" si="19"/>
        <v>66.666666666666671</v>
      </c>
      <c r="AP11" s="33">
        <f t="shared" si="19"/>
        <v>100</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3">
        <f>L3</f>
        <v>0</v>
      </c>
      <c r="V12" s="3">
        <f>L4</f>
        <v>0</v>
      </c>
      <c r="W12" s="2">
        <f>L5</f>
        <v>0</v>
      </c>
      <c r="X12" s="3">
        <f>L6</f>
        <v>0</v>
      </c>
      <c r="Y12" s="3">
        <f>L7</f>
        <v>0</v>
      </c>
      <c r="Z12" s="3">
        <f>L8</f>
        <v>0</v>
      </c>
      <c r="AA12" s="7"/>
      <c r="AB12" s="1">
        <v>8</v>
      </c>
      <c r="AC12" s="33">
        <f t="shared" ref="AC12:AH12" si="20">PRODUCT(U12*100*1/U17)</f>
        <v>0</v>
      </c>
      <c r="AD12" s="33">
        <f t="shared" si="20"/>
        <v>0</v>
      </c>
      <c r="AE12" s="31">
        <f t="shared" si="20"/>
        <v>0</v>
      </c>
      <c r="AF12" s="33">
        <f t="shared" si="20"/>
        <v>0</v>
      </c>
      <c r="AG12" s="33">
        <f t="shared" si="20"/>
        <v>0</v>
      </c>
      <c r="AH12" s="33">
        <f t="shared" si="20"/>
        <v>0</v>
      </c>
      <c r="AJ12" s="1">
        <v>8</v>
      </c>
      <c r="AK12" s="33">
        <f t="shared" ref="AK12:AP12" si="21">AC3+AC4+AC5+AC6+AC7+AC8+AC9+AC10+AC11+AC12</f>
        <v>66.666666666666671</v>
      </c>
      <c r="AL12" s="33">
        <f t="shared" si="21"/>
        <v>100</v>
      </c>
      <c r="AM12" s="31">
        <f t="shared" si="21"/>
        <v>33.333333333333336</v>
      </c>
      <c r="AN12" s="33">
        <f t="shared" si="21"/>
        <v>100</v>
      </c>
      <c r="AO12" s="33">
        <f t="shared" si="21"/>
        <v>66.666666666666671</v>
      </c>
      <c r="AP12" s="33">
        <f t="shared" si="21"/>
        <v>100</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3">
        <f>M3</f>
        <v>0</v>
      </c>
      <c r="V13" s="3">
        <f>M4</f>
        <v>0</v>
      </c>
      <c r="W13" s="3">
        <f>M5</f>
        <v>1</v>
      </c>
      <c r="X13" s="3">
        <f>M6</f>
        <v>0</v>
      </c>
      <c r="Y13" s="3">
        <f>M7</f>
        <v>0</v>
      </c>
      <c r="Z13" s="3">
        <f>M8</f>
        <v>0</v>
      </c>
      <c r="AA13" s="7"/>
      <c r="AB13" s="1">
        <v>16</v>
      </c>
      <c r="AC13" s="33">
        <f t="shared" ref="AC13:AH13" si="22">PRODUCT(U13*100*1/U17)</f>
        <v>0</v>
      </c>
      <c r="AD13" s="33">
        <f t="shared" si="22"/>
        <v>0</v>
      </c>
      <c r="AE13" s="33">
        <f t="shared" si="22"/>
        <v>33.333333333333336</v>
      </c>
      <c r="AF13" s="33">
        <f t="shared" si="22"/>
        <v>0</v>
      </c>
      <c r="AG13" s="33">
        <f t="shared" si="22"/>
        <v>0</v>
      </c>
      <c r="AH13" s="33">
        <f t="shared" si="22"/>
        <v>0</v>
      </c>
      <c r="AJ13" s="1">
        <v>16</v>
      </c>
      <c r="AK13" s="33">
        <f t="shared" ref="AK13:AP13" si="23">AC3+AC4+AC5+AC6+AC7+AC8+AC9+AC10+AC11+AC12+AC13</f>
        <v>66.666666666666671</v>
      </c>
      <c r="AL13" s="33">
        <f t="shared" si="23"/>
        <v>100</v>
      </c>
      <c r="AM13" s="33">
        <f t="shared" si="23"/>
        <v>66.666666666666671</v>
      </c>
      <c r="AN13" s="33">
        <f t="shared" si="23"/>
        <v>100</v>
      </c>
      <c r="AO13" s="33">
        <f t="shared" si="23"/>
        <v>66.666666666666671</v>
      </c>
      <c r="AP13" s="33">
        <f t="shared" si="23"/>
        <v>100</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3">
        <f>N3</f>
        <v>0</v>
      </c>
      <c r="V14" s="3">
        <f>N4</f>
        <v>0</v>
      </c>
      <c r="W14" s="3">
        <f>N5</f>
        <v>0</v>
      </c>
      <c r="X14" s="3">
        <f>N6</f>
        <v>0</v>
      </c>
      <c r="Y14" s="3">
        <f>N7</f>
        <v>1</v>
      </c>
      <c r="Z14" s="3">
        <f>N8</f>
        <v>0</v>
      </c>
      <c r="AA14" s="7"/>
      <c r="AB14" s="1">
        <v>32</v>
      </c>
      <c r="AC14" s="33">
        <f t="shared" ref="AC14:AH14" si="24">PRODUCT(U14*100*1/U17)</f>
        <v>0</v>
      </c>
      <c r="AD14" s="33">
        <f t="shared" si="24"/>
        <v>0</v>
      </c>
      <c r="AE14" s="33">
        <f t="shared" si="24"/>
        <v>0</v>
      </c>
      <c r="AF14" s="33">
        <f t="shared" si="24"/>
        <v>0</v>
      </c>
      <c r="AG14" s="33">
        <f t="shared" si="24"/>
        <v>33.333333333333336</v>
      </c>
      <c r="AH14" s="33">
        <f t="shared" si="24"/>
        <v>0</v>
      </c>
      <c r="AJ14" s="1">
        <v>32</v>
      </c>
      <c r="AK14" s="33">
        <f t="shared" ref="AK14:AP14" si="25">AC3+AC4+AC5+AC6+AC7+AC8+AC9+AC10+AC11+AC12+AC13+AC14</f>
        <v>66.666666666666671</v>
      </c>
      <c r="AL14" s="33">
        <f t="shared" si="25"/>
        <v>100</v>
      </c>
      <c r="AM14" s="33">
        <f t="shared" si="25"/>
        <v>66.666666666666671</v>
      </c>
      <c r="AN14" s="33">
        <f t="shared" si="25"/>
        <v>100</v>
      </c>
      <c r="AO14" s="33">
        <f t="shared" si="25"/>
        <v>100</v>
      </c>
      <c r="AP14" s="33">
        <f t="shared" si="25"/>
        <v>100</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3">
        <f>O3</f>
        <v>1</v>
      </c>
      <c r="V15" s="3">
        <f>O4</f>
        <v>0</v>
      </c>
      <c r="W15" s="3">
        <f>O5</f>
        <v>1</v>
      </c>
      <c r="X15" s="3">
        <f>O6</f>
        <v>0</v>
      </c>
      <c r="Y15" s="3">
        <f>O7</f>
        <v>0</v>
      </c>
      <c r="Z15" s="3">
        <f>O8</f>
        <v>0</v>
      </c>
      <c r="AA15" s="7"/>
      <c r="AB15" s="1">
        <v>64</v>
      </c>
      <c r="AC15" s="33">
        <f t="shared" ref="AC15:AH15" si="26">PRODUCT(U15*100*1/U17)</f>
        <v>33.333333333333336</v>
      </c>
      <c r="AD15" s="33">
        <f t="shared" si="26"/>
        <v>0</v>
      </c>
      <c r="AE15" s="33">
        <f t="shared" si="26"/>
        <v>33.333333333333336</v>
      </c>
      <c r="AF15" s="33">
        <f t="shared" si="26"/>
        <v>0</v>
      </c>
      <c r="AG15" s="33">
        <f t="shared" si="26"/>
        <v>0</v>
      </c>
      <c r="AH15" s="33">
        <f t="shared" si="26"/>
        <v>0</v>
      </c>
      <c r="AJ15" s="1">
        <v>64</v>
      </c>
      <c r="AK15" s="33">
        <f t="shared" ref="AK15:AP15" si="27">AC3+AC4+AC5+AC6+AC7+AC8+AC9+AC10+AC11+AC12+AC13+AC14+AC15</f>
        <v>100</v>
      </c>
      <c r="AL15" s="33">
        <f t="shared" si="27"/>
        <v>100</v>
      </c>
      <c r="AM15" s="33">
        <f t="shared" si="27"/>
        <v>100</v>
      </c>
      <c r="AN15" s="33">
        <f t="shared" si="27"/>
        <v>100</v>
      </c>
      <c r="AO15" s="33">
        <f t="shared" si="27"/>
        <v>100</v>
      </c>
      <c r="AP15" s="33">
        <f t="shared" si="27"/>
        <v>100</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3">
        <f>P3</f>
        <v>0</v>
      </c>
      <c r="V16" s="3">
        <f>P4</f>
        <v>0</v>
      </c>
      <c r="W16" s="3">
        <f>P5</f>
        <v>0</v>
      </c>
      <c r="X16" s="3">
        <f>P6</f>
        <v>0</v>
      </c>
      <c r="Y16" s="3">
        <f>P7</f>
        <v>0</v>
      </c>
      <c r="Z16" s="3">
        <f>P8</f>
        <v>0</v>
      </c>
      <c r="AA16" s="7"/>
      <c r="AB16" s="1">
        <v>128</v>
      </c>
      <c r="AC16" s="33">
        <f t="shared" ref="AC16:AH16" si="28">PRODUCT(U16*100*1/U17)</f>
        <v>0</v>
      </c>
      <c r="AD16" s="33">
        <f t="shared" si="28"/>
        <v>0</v>
      </c>
      <c r="AE16" s="33">
        <f t="shared" si="28"/>
        <v>0</v>
      </c>
      <c r="AF16" s="33">
        <f t="shared" si="28"/>
        <v>0</v>
      </c>
      <c r="AG16" s="33">
        <f t="shared" si="28"/>
        <v>0</v>
      </c>
      <c r="AH16" s="33">
        <f t="shared" si="28"/>
        <v>0</v>
      </c>
      <c r="AJ16" s="1">
        <v>128</v>
      </c>
      <c r="AK16" s="33">
        <f t="shared" ref="AK16:AP16" si="29">AC3+AC4+AC5+AC6+AC7+AC8+AC9+AC10+AC11+AC12+AC13+AC14+AC15+AC16</f>
        <v>100</v>
      </c>
      <c r="AL16" s="33">
        <f t="shared" si="29"/>
        <v>100</v>
      </c>
      <c r="AM16" s="33">
        <f t="shared" si="29"/>
        <v>100</v>
      </c>
      <c r="AN16" s="33">
        <f t="shared" si="29"/>
        <v>100</v>
      </c>
      <c r="AO16" s="33">
        <f t="shared" si="29"/>
        <v>100</v>
      </c>
      <c r="AP16" s="33">
        <f t="shared" si="29"/>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3</v>
      </c>
      <c r="V17" s="1">
        <f>Q4</f>
        <v>3</v>
      </c>
      <c r="W17" s="1">
        <f>Q5</f>
        <v>3</v>
      </c>
      <c r="X17" s="1">
        <f>Q6</f>
        <v>3</v>
      </c>
      <c r="Y17" s="1">
        <f>Q7</f>
        <v>3</v>
      </c>
      <c r="Z17" s="1">
        <f>Q8</f>
        <v>3</v>
      </c>
      <c r="AA17" s="7"/>
      <c r="AB17" s="1" t="s">
        <v>1</v>
      </c>
      <c r="AC17" s="1">
        <f t="shared" ref="AC17:AH17" si="30">SUM(AC3:AC16)</f>
        <v>100</v>
      </c>
      <c r="AD17" s="1">
        <f t="shared" si="30"/>
        <v>100</v>
      </c>
      <c r="AE17" s="30">
        <f>SUM(AE3:AE16)</f>
        <v>100</v>
      </c>
      <c r="AF17" s="1">
        <f t="shared" si="30"/>
        <v>100</v>
      </c>
      <c r="AG17" s="1">
        <f t="shared" si="30"/>
        <v>100</v>
      </c>
      <c r="AH17" s="1">
        <f t="shared" si="3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69: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69:194" s="1" customFormat="1" x14ac:dyDescent="0.25"/>
  </sheetData>
  <pageMargins left="0.7" right="0.7" top="0.78740157499999996" bottom="0.78740157499999996" header="0.3" footer="0.3"/>
  <pageSetup paperSize="9" scale="8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1"/>
  <sheetViews>
    <sheetView topLeftCell="A142" zoomScale="75" zoomScaleNormal="75" workbookViewId="0">
      <selection activeCell="S154" sqref="S154"/>
    </sheetView>
  </sheetViews>
  <sheetFormatPr baseColWidth="10" defaultRowHeight="15" x14ac:dyDescent="0.25"/>
  <cols>
    <col min="2" max="2" width="11.7109375" customWidth="1"/>
    <col min="3" max="18" width="8.28515625" customWidth="1"/>
    <col min="23" max="27" width="8.28515625" customWidth="1"/>
    <col min="28" max="28" width="8.28515625" style="1" customWidth="1"/>
    <col min="31" max="35" width="8.28515625" customWidth="1"/>
    <col min="36" max="36" width="8.28515625" style="1" customWidth="1"/>
    <col min="39" max="43" width="8.28515625" customWidth="1"/>
    <col min="44" max="44" width="8.28515625" style="1" customWidth="1"/>
    <col min="47" max="47" width="2.42578125" bestFit="1" customWidth="1"/>
    <col min="48" max="48" width="9.7109375" bestFit="1" customWidth="1"/>
    <col min="49" max="49" width="6.42578125" bestFit="1" customWidth="1"/>
    <col min="50" max="50" width="6.140625" customWidth="1"/>
    <col min="51" max="51" width="7.5703125" customWidth="1"/>
    <col min="52" max="52" width="7" customWidth="1"/>
  </cols>
  <sheetData>
    <row r="1" spans="1:55" s="1" customFormat="1" x14ac:dyDescent="0.25">
      <c r="AE1" s="30"/>
      <c r="AF1" s="30"/>
      <c r="AG1" s="30"/>
      <c r="AH1" s="30"/>
      <c r="AI1" s="30"/>
      <c r="AJ1" s="30"/>
      <c r="AK1" s="30"/>
      <c r="AM1" s="30"/>
      <c r="AN1" s="30"/>
      <c r="AO1" s="30"/>
      <c r="AP1" s="30"/>
      <c r="AQ1" s="30"/>
      <c r="AR1" s="30"/>
      <c r="AS1" s="30"/>
      <c r="AT1" s="30"/>
    </row>
    <row r="2" spans="1:55" s="1" customFormat="1" x14ac:dyDescent="0.25">
      <c r="AE2" s="30"/>
      <c r="AF2" s="30"/>
      <c r="AG2" s="30"/>
      <c r="AH2" s="30"/>
      <c r="AI2" s="30"/>
      <c r="AJ2" s="30"/>
      <c r="AK2" s="30"/>
      <c r="AM2" s="30"/>
      <c r="AN2" s="30"/>
      <c r="AO2" s="30"/>
      <c r="AP2" s="30"/>
      <c r="AQ2" s="30"/>
      <c r="AR2" s="30"/>
      <c r="AS2" s="30"/>
      <c r="AT2" s="30"/>
    </row>
    <row r="3" spans="1:55" s="1" customFormat="1" x14ac:dyDescent="0.25">
      <c r="A3" s="1" t="s">
        <v>105</v>
      </c>
      <c r="W3" s="1" t="str">
        <f>A3</f>
        <v>Candida albicans</v>
      </c>
      <c r="AE3" s="30" t="str">
        <f>A3</f>
        <v>Candida albicans</v>
      </c>
      <c r="AF3" s="30"/>
      <c r="AG3" s="30"/>
      <c r="AH3" s="30"/>
      <c r="AI3" s="30"/>
      <c r="AJ3" s="30"/>
      <c r="AK3" s="30"/>
      <c r="AM3" s="30" t="str">
        <f>A3</f>
        <v>Candida albicans</v>
      </c>
      <c r="AN3" s="30"/>
      <c r="AO3" s="30"/>
      <c r="AP3" s="30"/>
      <c r="AQ3" s="30"/>
      <c r="AR3" s="30"/>
      <c r="AS3" s="30"/>
      <c r="AT3" s="30"/>
      <c r="AV3" s="10"/>
      <c r="AW3" s="10"/>
      <c r="AX3" s="10"/>
      <c r="AY3" s="10"/>
      <c r="AZ3" s="10"/>
      <c r="BA3" s="10"/>
      <c r="BB3" s="10"/>
      <c r="BC3" s="10"/>
    </row>
    <row r="4" spans="1:55"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Amphotericin B</v>
      </c>
      <c r="X4" s="1" t="str">
        <f>B6</f>
        <v>Fluconazol</v>
      </c>
      <c r="Y4" s="1" t="str">
        <f>B7</f>
        <v>Posaconazol</v>
      </c>
      <c r="Z4" s="1" t="str">
        <f>B8</f>
        <v>Voriconazol</v>
      </c>
      <c r="AA4" s="1" t="str">
        <f>B9</f>
        <v>Caspofungin</v>
      </c>
      <c r="AB4" s="1" t="str">
        <f>B10</f>
        <v>Anidulafungin</v>
      </c>
      <c r="AE4" s="30" t="str">
        <f t="shared" ref="AE4:AJ4" si="0">W4</f>
        <v>Amphotericin B</v>
      </c>
      <c r="AF4" s="30" t="str">
        <f t="shared" si="0"/>
        <v>Fluconazol</v>
      </c>
      <c r="AG4" s="30" t="str">
        <f t="shared" si="0"/>
        <v>Posaconazol</v>
      </c>
      <c r="AH4" s="30" t="str">
        <f t="shared" si="0"/>
        <v>Voriconazol</v>
      </c>
      <c r="AI4" s="30" t="str">
        <f t="shared" si="0"/>
        <v>Caspofungin</v>
      </c>
      <c r="AJ4" s="30" t="str">
        <f t="shared" si="0"/>
        <v>Anidulafungin</v>
      </c>
      <c r="AM4" s="30" t="str">
        <f t="shared" ref="AM4:AR4" si="1">W4</f>
        <v>Amphotericin B</v>
      </c>
      <c r="AN4" s="30" t="str">
        <f t="shared" si="1"/>
        <v>Fluconazol</v>
      </c>
      <c r="AO4" s="30" t="str">
        <f t="shared" si="1"/>
        <v>Posaconazol</v>
      </c>
      <c r="AP4" s="30" t="str">
        <f t="shared" si="1"/>
        <v>Voriconazol</v>
      </c>
      <c r="AQ4" s="30" t="str">
        <f t="shared" si="1"/>
        <v>Caspofungin</v>
      </c>
      <c r="AR4" s="30" t="str">
        <f t="shared" si="1"/>
        <v>Anidulafungin</v>
      </c>
      <c r="AS4" s="30"/>
      <c r="AU4" s="39"/>
      <c r="AV4" s="24" t="s">
        <v>48</v>
      </c>
      <c r="AW4" s="24" t="s">
        <v>85</v>
      </c>
      <c r="AX4" s="24" t="s">
        <v>86</v>
      </c>
      <c r="AY4" s="24" t="s">
        <v>87</v>
      </c>
      <c r="AZ4" s="24" t="s">
        <v>88</v>
      </c>
      <c r="BA4" s="23" t="s">
        <v>173</v>
      </c>
    </row>
    <row r="5" spans="1:55" s="1" customFormat="1" ht="18.75" x14ac:dyDescent="0.25">
      <c r="B5" s="1" t="s">
        <v>27</v>
      </c>
      <c r="C5" s="2">
        <v>0</v>
      </c>
      <c r="D5" s="2">
        <v>6</v>
      </c>
      <c r="E5" s="2">
        <v>6</v>
      </c>
      <c r="F5" s="2">
        <v>46</v>
      </c>
      <c r="G5" s="2">
        <v>49</v>
      </c>
      <c r="H5" s="2">
        <v>46</v>
      </c>
      <c r="I5" s="2">
        <v>1</v>
      </c>
      <c r="J5" s="3">
        <v>1</v>
      </c>
      <c r="K5" s="3">
        <v>0</v>
      </c>
      <c r="L5" s="3">
        <v>0</v>
      </c>
      <c r="M5" s="3">
        <v>0</v>
      </c>
      <c r="N5" s="3">
        <v>0</v>
      </c>
      <c r="O5" s="3">
        <v>0</v>
      </c>
      <c r="P5" s="3">
        <v>0</v>
      </c>
      <c r="Q5" s="3">
        <v>0</v>
      </c>
      <c r="R5" s="3">
        <v>0</v>
      </c>
      <c r="S5" s="1">
        <v>155</v>
      </c>
      <c r="V5" s="1">
        <v>1.5625E-2</v>
      </c>
      <c r="W5" s="31">
        <f>C5</f>
        <v>0</v>
      </c>
      <c r="X5" s="31">
        <f>C6</f>
        <v>0</v>
      </c>
      <c r="Y5" s="31">
        <f>C7</f>
        <v>14</v>
      </c>
      <c r="Z5" s="31">
        <f>C8</f>
        <v>6</v>
      </c>
      <c r="AA5" s="30">
        <f>C9</f>
        <v>2</v>
      </c>
      <c r="AB5" s="31">
        <f>C10</f>
        <v>106</v>
      </c>
      <c r="AD5" s="1">
        <v>1.5625E-2</v>
      </c>
      <c r="AE5" s="31">
        <f t="shared" ref="AE5:AJ5" si="2">PRODUCT(W5*100*1/W21)</f>
        <v>0</v>
      </c>
      <c r="AF5" s="31">
        <f t="shared" si="2"/>
        <v>0</v>
      </c>
      <c r="AG5" s="31">
        <f t="shared" si="2"/>
        <v>26.923076923076923</v>
      </c>
      <c r="AH5" s="31">
        <f t="shared" si="2"/>
        <v>14.634146341463415</v>
      </c>
      <c r="AI5" s="30">
        <f t="shared" si="2"/>
        <v>1.3245033112582782</v>
      </c>
      <c r="AJ5" s="31">
        <f t="shared" si="2"/>
        <v>72.602739726027394</v>
      </c>
      <c r="AL5" s="1">
        <v>1.5625E-2</v>
      </c>
      <c r="AM5" s="31">
        <f t="shared" ref="AM5:AR5" si="3">AE5</f>
        <v>0</v>
      </c>
      <c r="AN5" s="31">
        <f t="shared" si="3"/>
        <v>0</v>
      </c>
      <c r="AO5" s="31">
        <f t="shared" si="3"/>
        <v>26.923076923076923</v>
      </c>
      <c r="AP5" s="31">
        <f t="shared" si="3"/>
        <v>14.634146341463415</v>
      </c>
      <c r="AQ5" s="30">
        <f t="shared" si="3"/>
        <v>1.3245033112582782</v>
      </c>
      <c r="AR5" s="31">
        <f t="shared" si="3"/>
        <v>72.602739726027394</v>
      </c>
      <c r="AU5" s="25" t="s">
        <v>49</v>
      </c>
      <c r="AV5" s="26">
        <f t="shared" ref="AV5:BA5" si="4">W21</f>
        <v>155</v>
      </c>
      <c r="AW5" s="26">
        <f t="shared" si="4"/>
        <v>152</v>
      </c>
      <c r="AX5" s="26">
        <f t="shared" si="4"/>
        <v>52</v>
      </c>
      <c r="AY5" s="26">
        <f t="shared" si="4"/>
        <v>41</v>
      </c>
      <c r="AZ5" s="26">
        <f t="shared" si="4"/>
        <v>151</v>
      </c>
      <c r="BA5" s="26">
        <f t="shared" si="4"/>
        <v>146</v>
      </c>
    </row>
    <row r="6" spans="1:55" s="1" customFormat="1" ht="18.75" x14ac:dyDescent="0.25">
      <c r="B6" s="1" t="s">
        <v>39</v>
      </c>
      <c r="C6" s="2">
        <v>0</v>
      </c>
      <c r="D6" s="2">
        <v>0</v>
      </c>
      <c r="E6" s="2">
        <v>0</v>
      </c>
      <c r="F6" s="2">
        <v>4</v>
      </c>
      <c r="G6" s="2">
        <v>32</v>
      </c>
      <c r="H6" s="2">
        <v>72</v>
      </c>
      <c r="I6" s="2">
        <v>30</v>
      </c>
      <c r="J6" s="2">
        <v>10</v>
      </c>
      <c r="K6" s="4">
        <v>3</v>
      </c>
      <c r="L6" s="3">
        <v>1</v>
      </c>
      <c r="M6" s="3">
        <v>0</v>
      </c>
      <c r="N6" s="3">
        <v>0</v>
      </c>
      <c r="O6" s="3">
        <v>0</v>
      </c>
      <c r="P6" s="3">
        <v>0</v>
      </c>
      <c r="Q6" s="3">
        <v>0</v>
      </c>
      <c r="R6" s="3">
        <v>0</v>
      </c>
      <c r="S6" s="1">
        <v>152</v>
      </c>
      <c r="V6" s="1">
        <v>3.125E-2</v>
      </c>
      <c r="W6" s="31">
        <f>D5</f>
        <v>6</v>
      </c>
      <c r="X6" s="31">
        <f>D6</f>
        <v>0</v>
      </c>
      <c r="Y6" s="31">
        <f>D7</f>
        <v>22</v>
      </c>
      <c r="Z6" s="31">
        <f>D8</f>
        <v>30</v>
      </c>
      <c r="AA6" s="30">
        <f>D9</f>
        <v>15</v>
      </c>
      <c r="AB6" s="31">
        <f>D10</f>
        <v>38</v>
      </c>
      <c r="AD6" s="1">
        <v>3.125E-2</v>
      </c>
      <c r="AE6" s="31">
        <f t="shared" ref="AE6:AJ6" si="5">PRODUCT(W6*100*1/W21)</f>
        <v>3.870967741935484</v>
      </c>
      <c r="AF6" s="31">
        <f t="shared" si="5"/>
        <v>0</v>
      </c>
      <c r="AG6" s="31">
        <f t="shared" si="5"/>
        <v>42.307692307692307</v>
      </c>
      <c r="AH6" s="31">
        <f t="shared" si="5"/>
        <v>73.170731707317074</v>
      </c>
      <c r="AI6" s="30">
        <f t="shared" si="5"/>
        <v>9.9337748344370862</v>
      </c>
      <c r="AJ6" s="31">
        <f t="shared" si="5"/>
        <v>26.027397260273972</v>
      </c>
      <c r="AL6" s="1">
        <v>3.125E-2</v>
      </c>
      <c r="AM6" s="31">
        <f t="shared" ref="AM6:AR6" si="6">AE5+AE6</f>
        <v>3.870967741935484</v>
      </c>
      <c r="AN6" s="31">
        <f t="shared" si="6"/>
        <v>0</v>
      </c>
      <c r="AO6" s="31">
        <f t="shared" si="6"/>
        <v>69.230769230769226</v>
      </c>
      <c r="AP6" s="31">
        <f t="shared" si="6"/>
        <v>87.804878048780495</v>
      </c>
      <c r="AQ6" s="30">
        <f t="shared" si="6"/>
        <v>11.258278145695364</v>
      </c>
      <c r="AR6" s="31">
        <f t="shared" si="6"/>
        <v>98.630136986301366</v>
      </c>
      <c r="AU6" s="25" t="s">
        <v>50</v>
      </c>
      <c r="AV6" s="18">
        <f>AM11</f>
        <v>99.354838709677409</v>
      </c>
      <c r="AW6" s="18">
        <f>AN12</f>
        <v>97.368421052631575</v>
      </c>
      <c r="AX6" s="18">
        <f>AO7</f>
        <v>90.384615384615387</v>
      </c>
      <c r="AY6" s="18">
        <f>AP7</f>
        <v>95.121951219512198</v>
      </c>
      <c r="AZ6" s="18"/>
      <c r="BA6" s="18">
        <f>AR6</f>
        <v>98.630136986301366</v>
      </c>
    </row>
    <row r="7" spans="1:55" s="1" customFormat="1" ht="18.75" x14ac:dyDescent="0.25">
      <c r="B7" s="1" t="s">
        <v>28</v>
      </c>
      <c r="C7" s="2">
        <v>14</v>
      </c>
      <c r="D7" s="2">
        <v>22</v>
      </c>
      <c r="E7" s="2">
        <v>11</v>
      </c>
      <c r="F7" s="3">
        <v>2</v>
      </c>
      <c r="G7" s="3">
        <v>2</v>
      </c>
      <c r="H7" s="3">
        <v>1</v>
      </c>
      <c r="I7" s="3">
        <v>0</v>
      </c>
      <c r="J7" s="3">
        <v>0</v>
      </c>
      <c r="K7" s="3">
        <v>0</v>
      </c>
      <c r="L7" s="3">
        <v>0</v>
      </c>
      <c r="M7" s="3">
        <v>0</v>
      </c>
      <c r="N7" s="3">
        <v>0</v>
      </c>
      <c r="O7" s="3">
        <v>0</v>
      </c>
      <c r="P7" s="3">
        <v>0</v>
      </c>
      <c r="Q7" s="3">
        <v>0</v>
      </c>
      <c r="R7" s="3">
        <v>0</v>
      </c>
      <c r="S7" s="1">
        <v>52</v>
      </c>
      <c r="V7" s="1">
        <v>6.25E-2</v>
      </c>
      <c r="W7" s="31">
        <f>E5</f>
        <v>6</v>
      </c>
      <c r="X7" s="31">
        <f>E6</f>
        <v>0</v>
      </c>
      <c r="Y7" s="31">
        <f>E7</f>
        <v>11</v>
      </c>
      <c r="Z7" s="31">
        <f>E8</f>
        <v>3</v>
      </c>
      <c r="AA7" s="30">
        <f>E9</f>
        <v>63</v>
      </c>
      <c r="AB7" s="33">
        <f>E10</f>
        <v>1</v>
      </c>
      <c r="AD7" s="1">
        <v>6.25E-2</v>
      </c>
      <c r="AE7" s="31">
        <f t="shared" ref="AE7:AJ7" si="7">PRODUCT(W7*100*1/W21)</f>
        <v>3.870967741935484</v>
      </c>
      <c r="AF7" s="31">
        <f t="shared" si="7"/>
        <v>0</v>
      </c>
      <c r="AG7" s="31">
        <f t="shared" si="7"/>
        <v>21.153846153846153</v>
      </c>
      <c r="AH7" s="31">
        <f t="shared" si="7"/>
        <v>7.3170731707317076</v>
      </c>
      <c r="AI7" s="30">
        <f t="shared" si="7"/>
        <v>41.721854304635762</v>
      </c>
      <c r="AJ7" s="33">
        <f t="shared" si="7"/>
        <v>0.68493150684931503</v>
      </c>
      <c r="AL7" s="1">
        <v>6.25E-2</v>
      </c>
      <c r="AM7" s="31">
        <f t="shared" ref="AM7:AR7" si="8">AE5+AE6+AE7</f>
        <v>7.741935483870968</v>
      </c>
      <c r="AN7" s="31">
        <f t="shared" si="8"/>
        <v>0</v>
      </c>
      <c r="AO7" s="31">
        <f t="shared" si="8"/>
        <v>90.384615384615387</v>
      </c>
      <c r="AP7" s="31">
        <f t="shared" si="8"/>
        <v>95.121951219512198</v>
      </c>
      <c r="AQ7" s="30">
        <f t="shared" si="8"/>
        <v>52.980132450331126</v>
      </c>
      <c r="AR7" s="33">
        <f t="shared" si="8"/>
        <v>99.315068493150676</v>
      </c>
      <c r="AU7" s="25" t="s">
        <v>51</v>
      </c>
      <c r="AV7" s="18"/>
      <c r="AW7" s="18">
        <f>AN13-AN12</f>
        <v>1.973684210526315</v>
      </c>
      <c r="AX7" s="18"/>
      <c r="AY7" s="18">
        <f>AP9-AP7</f>
        <v>4.8780487804878021</v>
      </c>
      <c r="AZ7" s="18"/>
      <c r="BA7" s="18"/>
    </row>
    <row r="8" spans="1:55" s="1" customFormat="1" ht="18.75" x14ac:dyDescent="0.25">
      <c r="B8" s="1" t="s">
        <v>29</v>
      </c>
      <c r="C8" s="2">
        <v>6</v>
      </c>
      <c r="D8" s="2">
        <v>30</v>
      </c>
      <c r="E8" s="2">
        <v>3</v>
      </c>
      <c r="F8" s="4">
        <v>1</v>
      </c>
      <c r="G8" s="4">
        <v>1</v>
      </c>
      <c r="H8" s="3">
        <v>0</v>
      </c>
      <c r="I8" s="3">
        <v>0</v>
      </c>
      <c r="J8" s="3">
        <v>0</v>
      </c>
      <c r="K8" s="3">
        <v>0</v>
      </c>
      <c r="L8" s="3">
        <v>0</v>
      </c>
      <c r="M8" s="3">
        <v>0</v>
      </c>
      <c r="N8" s="3">
        <v>0</v>
      </c>
      <c r="O8" s="3">
        <v>0</v>
      </c>
      <c r="P8" s="3">
        <v>0</v>
      </c>
      <c r="Q8" s="3">
        <v>0</v>
      </c>
      <c r="R8" s="3">
        <v>0</v>
      </c>
      <c r="S8" s="1">
        <v>41</v>
      </c>
      <c r="V8" s="1">
        <v>0.125</v>
      </c>
      <c r="W8" s="31">
        <f>F5</f>
        <v>46</v>
      </c>
      <c r="X8" s="31">
        <f>F6</f>
        <v>4</v>
      </c>
      <c r="Y8" s="33">
        <f>F7</f>
        <v>2</v>
      </c>
      <c r="Z8" s="32">
        <f>F8</f>
        <v>1</v>
      </c>
      <c r="AA8" s="30">
        <f>F9</f>
        <v>60</v>
      </c>
      <c r="AB8" s="33">
        <f>F10</f>
        <v>1</v>
      </c>
      <c r="AD8" s="1">
        <v>0.125</v>
      </c>
      <c r="AE8" s="31">
        <f t="shared" ref="AE8:AJ8" si="9">PRODUCT(W8*100*1/W21)</f>
        <v>29.677419354838708</v>
      </c>
      <c r="AF8" s="31">
        <f t="shared" si="9"/>
        <v>2.6315789473684212</v>
      </c>
      <c r="AG8" s="33">
        <f t="shared" si="9"/>
        <v>3.8461538461538463</v>
      </c>
      <c r="AH8" s="32">
        <f t="shared" si="9"/>
        <v>2.4390243902439024</v>
      </c>
      <c r="AI8" s="30">
        <f t="shared" si="9"/>
        <v>39.735099337748345</v>
      </c>
      <c r="AJ8" s="33">
        <f t="shared" si="9"/>
        <v>0.68493150684931503</v>
      </c>
      <c r="AL8" s="1">
        <v>0.125</v>
      </c>
      <c r="AM8" s="31">
        <f t="shared" ref="AM8:AR8" si="10">AE5+AE6+AE7+AE8</f>
        <v>37.41935483870968</v>
      </c>
      <c r="AN8" s="31">
        <f t="shared" si="10"/>
        <v>2.6315789473684212</v>
      </c>
      <c r="AO8" s="33">
        <f t="shared" si="10"/>
        <v>94.230769230769226</v>
      </c>
      <c r="AP8" s="32">
        <f t="shared" si="10"/>
        <v>97.560975609756099</v>
      </c>
      <c r="AQ8" s="30">
        <f t="shared" si="10"/>
        <v>92.715231788079478</v>
      </c>
      <c r="AR8" s="33">
        <f t="shared" si="10"/>
        <v>99.999999999999986</v>
      </c>
      <c r="AU8" s="25" t="s">
        <v>52</v>
      </c>
      <c r="AV8" s="18">
        <f>AM20-AM11</f>
        <v>0.64516129032257652</v>
      </c>
      <c r="AW8" s="18">
        <f>AN20-AN13</f>
        <v>0.65789473684210975</v>
      </c>
      <c r="AX8" s="18">
        <f>AO20-AO7</f>
        <v>9.615384615384599</v>
      </c>
      <c r="AY8" s="18">
        <f>AP20-AP9</f>
        <v>0</v>
      </c>
      <c r="AZ8" s="18"/>
      <c r="BA8" s="18">
        <f>AR20-AR6</f>
        <v>1.3698630136986196</v>
      </c>
    </row>
    <row r="9" spans="1:55" s="1" customFormat="1" x14ac:dyDescent="0.25">
      <c r="B9" s="1" t="s">
        <v>30</v>
      </c>
      <c r="C9" s="1">
        <v>2</v>
      </c>
      <c r="D9" s="1">
        <v>15</v>
      </c>
      <c r="E9" s="1">
        <v>63</v>
      </c>
      <c r="F9" s="1">
        <v>60</v>
      </c>
      <c r="G9" s="1">
        <v>8</v>
      </c>
      <c r="H9" s="1">
        <v>2</v>
      </c>
      <c r="I9" s="1">
        <v>1</v>
      </c>
      <c r="J9" s="1">
        <v>0</v>
      </c>
      <c r="K9" s="1">
        <v>0</v>
      </c>
      <c r="L9" s="1">
        <v>0</v>
      </c>
      <c r="M9" s="1">
        <v>0</v>
      </c>
      <c r="N9" s="1">
        <v>0</v>
      </c>
      <c r="O9" s="1">
        <v>0</v>
      </c>
      <c r="P9" s="1">
        <v>0</v>
      </c>
      <c r="Q9" s="1">
        <v>0</v>
      </c>
      <c r="R9" s="1">
        <v>0</v>
      </c>
      <c r="S9" s="1">
        <v>151</v>
      </c>
      <c r="V9" s="1">
        <v>0.25</v>
      </c>
      <c r="W9" s="31">
        <f>G5</f>
        <v>49</v>
      </c>
      <c r="X9" s="31">
        <f>G6</f>
        <v>32</v>
      </c>
      <c r="Y9" s="33">
        <f>G7</f>
        <v>2</v>
      </c>
      <c r="Z9" s="32">
        <f>G8</f>
        <v>1</v>
      </c>
      <c r="AA9" s="30">
        <f>G9</f>
        <v>8</v>
      </c>
      <c r="AB9" s="33">
        <f>G10</f>
        <v>0</v>
      </c>
      <c r="AD9" s="1">
        <v>0.25</v>
      </c>
      <c r="AE9" s="31">
        <f t="shared" ref="AE9:AJ9" si="11">PRODUCT(W9*100*1/W21)</f>
        <v>31.612903225806452</v>
      </c>
      <c r="AF9" s="31">
        <f t="shared" si="11"/>
        <v>21.05263157894737</v>
      </c>
      <c r="AG9" s="33">
        <f t="shared" si="11"/>
        <v>3.8461538461538463</v>
      </c>
      <c r="AH9" s="32">
        <f t="shared" si="11"/>
        <v>2.4390243902439024</v>
      </c>
      <c r="AI9" s="30">
        <f t="shared" si="11"/>
        <v>5.298013245033113</v>
      </c>
      <c r="AJ9" s="33">
        <f t="shared" si="11"/>
        <v>0</v>
      </c>
      <c r="AL9" s="1">
        <v>0.25</v>
      </c>
      <c r="AM9" s="31">
        <f t="shared" ref="AM9:AR9" si="12">AE5+AE6+AE7+AE8+AE9</f>
        <v>69.032258064516128</v>
      </c>
      <c r="AN9" s="31">
        <f t="shared" si="12"/>
        <v>23.684210526315791</v>
      </c>
      <c r="AO9" s="33">
        <f t="shared" si="12"/>
        <v>98.076923076923066</v>
      </c>
      <c r="AP9" s="32">
        <f t="shared" si="12"/>
        <v>100</v>
      </c>
      <c r="AQ9" s="30">
        <f t="shared" si="12"/>
        <v>98.013245033112597</v>
      </c>
      <c r="AR9" s="33">
        <f t="shared" si="12"/>
        <v>99.999999999999986</v>
      </c>
      <c r="AU9" s="10"/>
      <c r="AV9" s="10"/>
      <c r="AW9" s="10"/>
      <c r="AX9" s="10"/>
      <c r="AY9" s="10"/>
      <c r="AZ9" s="10"/>
      <c r="BA9" s="10"/>
    </row>
    <row r="10" spans="1:55" s="1" customFormat="1" x14ac:dyDescent="0.25">
      <c r="B10" s="1" t="s">
        <v>174</v>
      </c>
      <c r="C10" s="2">
        <v>106</v>
      </c>
      <c r="D10" s="2">
        <v>38</v>
      </c>
      <c r="E10" s="3">
        <v>1</v>
      </c>
      <c r="F10" s="3">
        <v>1</v>
      </c>
      <c r="G10" s="3">
        <v>0</v>
      </c>
      <c r="H10" s="3">
        <v>0</v>
      </c>
      <c r="I10" s="3">
        <v>0</v>
      </c>
      <c r="J10" s="3">
        <v>0</v>
      </c>
      <c r="K10" s="3">
        <v>0</v>
      </c>
      <c r="L10" s="3">
        <v>0</v>
      </c>
      <c r="M10" s="3">
        <v>0</v>
      </c>
      <c r="N10" s="3">
        <v>0</v>
      </c>
      <c r="O10" s="3">
        <v>0</v>
      </c>
      <c r="P10" s="3">
        <v>0</v>
      </c>
      <c r="Q10" s="3">
        <v>0</v>
      </c>
      <c r="R10" s="3">
        <v>0</v>
      </c>
      <c r="S10" s="48">
        <v>146</v>
      </c>
      <c r="V10" s="1">
        <v>0.5</v>
      </c>
      <c r="W10" s="31">
        <f>H5</f>
        <v>46</v>
      </c>
      <c r="X10" s="31">
        <f>H6</f>
        <v>72</v>
      </c>
      <c r="Y10" s="33">
        <f>H7</f>
        <v>1</v>
      </c>
      <c r="Z10" s="33">
        <f>H8</f>
        <v>0</v>
      </c>
      <c r="AA10" s="30">
        <f>H9</f>
        <v>2</v>
      </c>
      <c r="AB10" s="33">
        <f>H10</f>
        <v>0</v>
      </c>
      <c r="AD10" s="1">
        <v>0.5</v>
      </c>
      <c r="AE10" s="31">
        <f t="shared" ref="AE10:AJ10" si="13">PRODUCT(W10*100*1/W21)</f>
        <v>29.677419354838708</v>
      </c>
      <c r="AF10" s="31">
        <f t="shared" si="13"/>
        <v>47.368421052631582</v>
      </c>
      <c r="AG10" s="33">
        <f t="shared" si="13"/>
        <v>1.9230769230769231</v>
      </c>
      <c r="AH10" s="33">
        <f t="shared" si="13"/>
        <v>0</v>
      </c>
      <c r="AI10" s="30">
        <f t="shared" si="13"/>
        <v>1.3245033112582782</v>
      </c>
      <c r="AJ10" s="33">
        <f t="shared" si="13"/>
        <v>0</v>
      </c>
      <c r="AL10" s="1">
        <v>0.5</v>
      </c>
      <c r="AM10" s="31">
        <f t="shared" ref="AM10:AR10" si="14">AE5+AE6+AE7+AE8+AE9+AE10</f>
        <v>98.709677419354833</v>
      </c>
      <c r="AN10" s="31">
        <f t="shared" si="14"/>
        <v>71.05263157894737</v>
      </c>
      <c r="AO10" s="33">
        <f t="shared" si="14"/>
        <v>99.999999999999986</v>
      </c>
      <c r="AP10" s="33">
        <f t="shared" si="14"/>
        <v>100</v>
      </c>
      <c r="AQ10" s="30">
        <f t="shared" si="14"/>
        <v>99.33774834437088</v>
      </c>
      <c r="AR10" s="33">
        <f t="shared" si="14"/>
        <v>99.999999999999986</v>
      </c>
      <c r="AU10" s="10"/>
      <c r="AV10" s="10"/>
      <c r="AW10" s="10"/>
      <c r="AX10" s="10"/>
      <c r="AY10" s="10"/>
      <c r="AZ10" s="10"/>
      <c r="BA10" s="10"/>
    </row>
    <row r="11" spans="1:55" s="1" customFormat="1" x14ac:dyDescent="0.25">
      <c r="V11" s="1">
        <v>1</v>
      </c>
      <c r="W11" s="31">
        <f>I5</f>
        <v>1</v>
      </c>
      <c r="X11" s="31">
        <f>I6</f>
        <v>30</v>
      </c>
      <c r="Y11" s="33">
        <f>I7</f>
        <v>0</v>
      </c>
      <c r="Z11" s="33">
        <f>I8</f>
        <v>0</v>
      </c>
      <c r="AA11" s="30">
        <f>I9</f>
        <v>1</v>
      </c>
      <c r="AB11" s="33">
        <f>I10</f>
        <v>0</v>
      </c>
      <c r="AD11" s="1">
        <v>1</v>
      </c>
      <c r="AE11" s="31">
        <f t="shared" ref="AE11:AJ11" si="15">PRODUCT(W11*100*1/W21)</f>
        <v>0.64516129032258063</v>
      </c>
      <c r="AF11" s="31">
        <f t="shared" si="15"/>
        <v>19.736842105263158</v>
      </c>
      <c r="AG11" s="33">
        <f t="shared" si="15"/>
        <v>0</v>
      </c>
      <c r="AH11" s="33">
        <f t="shared" si="15"/>
        <v>0</v>
      </c>
      <c r="AI11" s="30">
        <f t="shared" si="15"/>
        <v>0.66225165562913912</v>
      </c>
      <c r="AJ11" s="33">
        <f t="shared" si="15"/>
        <v>0</v>
      </c>
      <c r="AL11" s="1">
        <v>1</v>
      </c>
      <c r="AM11" s="31">
        <f t="shared" ref="AM11:AR11" si="16">AE5+AE6+AE7+AE8+AE9+AE10+AE11</f>
        <v>99.354838709677409</v>
      </c>
      <c r="AN11" s="31">
        <f t="shared" si="16"/>
        <v>90.78947368421052</v>
      </c>
      <c r="AO11" s="33">
        <f t="shared" si="16"/>
        <v>99.999999999999986</v>
      </c>
      <c r="AP11" s="33">
        <f t="shared" si="16"/>
        <v>100</v>
      </c>
      <c r="AQ11" s="30">
        <f t="shared" si="16"/>
        <v>100.00000000000001</v>
      </c>
      <c r="AR11" s="33">
        <f t="shared" si="16"/>
        <v>99.999999999999986</v>
      </c>
      <c r="AU11" s="10"/>
      <c r="AV11" s="10" t="str">
        <f>A3</f>
        <v>Candida albicans</v>
      </c>
      <c r="AW11" s="10"/>
      <c r="AX11" s="10"/>
      <c r="AY11" s="10"/>
      <c r="AZ11" s="10"/>
      <c r="BA11" s="10"/>
    </row>
    <row r="12" spans="1:55" s="1" customFormat="1" x14ac:dyDescent="0.25">
      <c r="V12" s="1">
        <v>2</v>
      </c>
      <c r="W12" s="33">
        <f>J5</f>
        <v>1</v>
      </c>
      <c r="X12" s="31">
        <f>J6</f>
        <v>10</v>
      </c>
      <c r="Y12" s="33">
        <f>J7</f>
        <v>0</v>
      </c>
      <c r="Z12" s="33">
        <f>J8</f>
        <v>0</v>
      </c>
      <c r="AA12" s="30">
        <f>J9</f>
        <v>0</v>
      </c>
      <c r="AB12" s="33">
        <f>J10</f>
        <v>0</v>
      </c>
      <c r="AD12" s="1">
        <v>2</v>
      </c>
      <c r="AE12" s="33">
        <f t="shared" ref="AE12:AJ12" si="17">PRODUCT(W12*100*1/W21)</f>
        <v>0.64516129032258063</v>
      </c>
      <c r="AF12" s="31">
        <f t="shared" si="17"/>
        <v>6.5789473684210522</v>
      </c>
      <c r="AG12" s="33">
        <f t="shared" si="17"/>
        <v>0</v>
      </c>
      <c r="AH12" s="33">
        <f t="shared" si="17"/>
        <v>0</v>
      </c>
      <c r="AI12" s="30">
        <f t="shared" si="17"/>
        <v>0</v>
      </c>
      <c r="AJ12" s="33">
        <f t="shared" si="17"/>
        <v>0</v>
      </c>
      <c r="AL12" s="1">
        <v>2</v>
      </c>
      <c r="AM12" s="33">
        <f t="shared" ref="AM12:AR12" si="18">AE5+AE6+AE7+AE8+AE9+AE10+AE11+AE12</f>
        <v>99.999999999999986</v>
      </c>
      <c r="AN12" s="31">
        <f t="shared" si="18"/>
        <v>97.368421052631575</v>
      </c>
      <c r="AO12" s="33">
        <f t="shared" si="18"/>
        <v>99.999999999999986</v>
      </c>
      <c r="AP12" s="33">
        <f t="shared" si="18"/>
        <v>100</v>
      </c>
      <c r="AQ12" s="30">
        <f t="shared" si="18"/>
        <v>100.00000000000001</v>
      </c>
      <c r="AR12" s="33">
        <f t="shared" si="18"/>
        <v>99.999999999999986</v>
      </c>
      <c r="AU12" s="10"/>
      <c r="AV12" s="10"/>
      <c r="AW12" s="10"/>
      <c r="AX12" s="10"/>
      <c r="AY12" s="10"/>
      <c r="AZ12" s="10"/>
      <c r="BA12" s="10"/>
    </row>
    <row r="13" spans="1:55" s="1" customFormat="1" x14ac:dyDescent="0.25">
      <c r="V13" s="1">
        <v>4</v>
      </c>
      <c r="W13" s="33">
        <f>K5</f>
        <v>0</v>
      </c>
      <c r="X13" s="32">
        <f>K6</f>
        <v>3</v>
      </c>
      <c r="Y13" s="33">
        <f>K7</f>
        <v>0</v>
      </c>
      <c r="Z13" s="33">
        <f>K8</f>
        <v>0</v>
      </c>
      <c r="AA13" s="30">
        <f>K9</f>
        <v>0</v>
      </c>
      <c r="AB13" s="33">
        <f>K10</f>
        <v>0</v>
      </c>
      <c r="AD13" s="1">
        <v>4</v>
      </c>
      <c r="AE13" s="33">
        <f t="shared" ref="AE13:AJ13" si="19">PRODUCT(W13*100*1/W21)</f>
        <v>0</v>
      </c>
      <c r="AF13" s="32">
        <f t="shared" si="19"/>
        <v>1.9736842105263157</v>
      </c>
      <c r="AG13" s="33">
        <f t="shared" si="19"/>
        <v>0</v>
      </c>
      <c r="AH13" s="33">
        <f t="shared" si="19"/>
        <v>0</v>
      </c>
      <c r="AI13" s="30">
        <f t="shared" si="19"/>
        <v>0</v>
      </c>
      <c r="AJ13" s="33">
        <f t="shared" si="19"/>
        <v>0</v>
      </c>
      <c r="AL13" s="1">
        <v>4</v>
      </c>
      <c r="AM13" s="33">
        <f t="shared" ref="AM13:AR13" si="20">AE5+AE6+AE7+AE8+AE9+AE10+AE11+AE12+AE13</f>
        <v>99.999999999999986</v>
      </c>
      <c r="AN13" s="32">
        <f t="shared" si="20"/>
        <v>99.34210526315789</v>
      </c>
      <c r="AO13" s="33">
        <f t="shared" si="20"/>
        <v>99.999999999999986</v>
      </c>
      <c r="AP13" s="33">
        <f t="shared" si="20"/>
        <v>100</v>
      </c>
      <c r="AQ13" s="30">
        <f t="shared" si="20"/>
        <v>100.00000000000001</v>
      </c>
      <c r="AR13" s="33">
        <f t="shared" si="20"/>
        <v>99.999999999999986</v>
      </c>
      <c r="AU13" s="10"/>
      <c r="AV13" s="10"/>
      <c r="AW13" s="10"/>
      <c r="AX13" s="10"/>
      <c r="AY13" s="10"/>
      <c r="AZ13" s="10"/>
      <c r="BA13" s="10"/>
    </row>
    <row r="14" spans="1:55" s="1" customFormat="1" x14ac:dyDescent="0.25">
      <c r="V14" s="1">
        <v>8</v>
      </c>
      <c r="W14" s="33">
        <f>L5</f>
        <v>0</v>
      </c>
      <c r="X14" s="33">
        <f>L6</f>
        <v>1</v>
      </c>
      <c r="Y14" s="33">
        <f>L7</f>
        <v>0</v>
      </c>
      <c r="Z14" s="33">
        <f>L8</f>
        <v>0</v>
      </c>
      <c r="AA14" s="30">
        <f>L9</f>
        <v>0</v>
      </c>
      <c r="AB14" s="33">
        <f>L10</f>
        <v>0</v>
      </c>
      <c r="AD14" s="1">
        <v>8</v>
      </c>
      <c r="AE14" s="33">
        <f t="shared" ref="AE14:AJ14" si="21">PRODUCT(W14*100*1/W21)</f>
        <v>0</v>
      </c>
      <c r="AF14" s="33">
        <f t="shared" si="21"/>
        <v>0.65789473684210531</v>
      </c>
      <c r="AG14" s="33">
        <f t="shared" si="21"/>
        <v>0</v>
      </c>
      <c r="AH14" s="33">
        <f t="shared" si="21"/>
        <v>0</v>
      </c>
      <c r="AI14" s="30">
        <f t="shared" si="21"/>
        <v>0</v>
      </c>
      <c r="AJ14" s="33">
        <f t="shared" si="21"/>
        <v>0</v>
      </c>
      <c r="AL14" s="1">
        <v>8</v>
      </c>
      <c r="AM14" s="33">
        <f t="shared" ref="AM14:AR14" si="22">AE5+AE6+AE7+AE8+AE9+AE10+AE11+AE12+AE13+AE14</f>
        <v>99.999999999999986</v>
      </c>
      <c r="AN14" s="33">
        <f t="shared" si="22"/>
        <v>100</v>
      </c>
      <c r="AO14" s="33">
        <f t="shared" si="22"/>
        <v>99.999999999999986</v>
      </c>
      <c r="AP14" s="33">
        <f t="shared" si="22"/>
        <v>100</v>
      </c>
      <c r="AQ14" s="30">
        <f t="shared" si="22"/>
        <v>100.00000000000001</v>
      </c>
      <c r="AR14" s="33">
        <f t="shared" si="22"/>
        <v>99.999999999999986</v>
      </c>
      <c r="AU14" s="10"/>
      <c r="AV14" s="10"/>
      <c r="AW14" s="10"/>
      <c r="AX14" s="10"/>
      <c r="AY14" s="10"/>
      <c r="AZ14" s="10"/>
      <c r="BA14" s="10"/>
    </row>
    <row r="15" spans="1:55" s="1" customFormat="1" x14ac:dyDescent="0.25">
      <c r="V15" s="1">
        <v>16</v>
      </c>
      <c r="W15" s="33">
        <f>M5</f>
        <v>0</v>
      </c>
      <c r="X15" s="33">
        <f>M6</f>
        <v>0</v>
      </c>
      <c r="Y15" s="33">
        <f>M7</f>
        <v>0</v>
      </c>
      <c r="Z15" s="33">
        <f>M8</f>
        <v>0</v>
      </c>
      <c r="AA15" s="30">
        <f>M9</f>
        <v>0</v>
      </c>
      <c r="AB15" s="33">
        <f>M10</f>
        <v>0</v>
      </c>
      <c r="AD15" s="1">
        <v>16</v>
      </c>
      <c r="AE15" s="33">
        <f t="shared" ref="AE15:AJ15" si="23">PRODUCT(W15*100*1/W21)</f>
        <v>0</v>
      </c>
      <c r="AF15" s="33">
        <f t="shared" si="23"/>
        <v>0</v>
      </c>
      <c r="AG15" s="33">
        <f t="shared" si="23"/>
        <v>0</v>
      </c>
      <c r="AH15" s="33">
        <f t="shared" si="23"/>
        <v>0</v>
      </c>
      <c r="AI15" s="30">
        <f t="shared" si="23"/>
        <v>0</v>
      </c>
      <c r="AJ15" s="33">
        <f t="shared" si="23"/>
        <v>0</v>
      </c>
      <c r="AL15" s="1">
        <v>16</v>
      </c>
      <c r="AM15" s="33">
        <f t="shared" ref="AM15:AR15" si="24">AE5+AE6+AE7+AE8+AE9+AE10+AE11+AE12+AE13+AE14+AE15</f>
        <v>99.999999999999986</v>
      </c>
      <c r="AN15" s="33">
        <f t="shared" si="24"/>
        <v>100</v>
      </c>
      <c r="AO15" s="33">
        <f t="shared" si="24"/>
        <v>99.999999999999986</v>
      </c>
      <c r="AP15" s="33">
        <f t="shared" si="24"/>
        <v>100</v>
      </c>
      <c r="AQ15" s="30">
        <f t="shared" si="24"/>
        <v>100.00000000000001</v>
      </c>
      <c r="AR15" s="33">
        <f t="shared" si="24"/>
        <v>99.999999999999986</v>
      </c>
      <c r="AU15" s="10"/>
      <c r="AV15" s="10"/>
      <c r="AW15" s="10"/>
      <c r="AX15" s="10"/>
      <c r="AY15" s="10"/>
      <c r="AZ15" s="10"/>
      <c r="BA15" s="10"/>
    </row>
    <row r="16" spans="1:55" s="1" customFormat="1" x14ac:dyDescent="0.25">
      <c r="V16" s="1">
        <v>32</v>
      </c>
      <c r="W16" s="33">
        <f>N5</f>
        <v>0</v>
      </c>
      <c r="X16" s="33">
        <f>N6</f>
        <v>0</v>
      </c>
      <c r="Y16" s="33">
        <f>N7</f>
        <v>0</v>
      </c>
      <c r="Z16" s="33">
        <f>N8</f>
        <v>0</v>
      </c>
      <c r="AA16" s="30">
        <f>N9</f>
        <v>0</v>
      </c>
      <c r="AB16" s="33">
        <f>N10</f>
        <v>0</v>
      </c>
      <c r="AD16" s="1">
        <v>32</v>
      </c>
      <c r="AE16" s="33">
        <f t="shared" ref="AE16:AJ16" si="25">PRODUCT(W16*100*1/W21)</f>
        <v>0</v>
      </c>
      <c r="AF16" s="33">
        <f t="shared" si="25"/>
        <v>0</v>
      </c>
      <c r="AG16" s="33">
        <f t="shared" si="25"/>
        <v>0</v>
      </c>
      <c r="AH16" s="33">
        <f t="shared" si="25"/>
        <v>0</v>
      </c>
      <c r="AI16" s="30">
        <f t="shared" si="25"/>
        <v>0</v>
      </c>
      <c r="AJ16" s="33">
        <f t="shared" si="25"/>
        <v>0</v>
      </c>
      <c r="AL16" s="1">
        <v>32</v>
      </c>
      <c r="AM16" s="33">
        <f t="shared" ref="AM16:AR16" si="26">AE5+AE6+AE7+AE8+AE9+AE10+AE11+AE12+AE13+AE14+AE15+AE16</f>
        <v>99.999999999999986</v>
      </c>
      <c r="AN16" s="33">
        <f t="shared" si="26"/>
        <v>100</v>
      </c>
      <c r="AO16" s="33">
        <f t="shared" si="26"/>
        <v>99.999999999999986</v>
      </c>
      <c r="AP16" s="33">
        <f t="shared" si="26"/>
        <v>100</v>
      </c>
      <c r="AQ16" s="30">
        <f t="shared" si="26"/>
        <v>100.00000000000001</v>
      </c>
      <c r="AR16" s="33">
        <f t="shared" si="26"/>
        <v>99.999999999999986</v>
      </c>
      <c r="AU16" s="10"/>
      <c r="AV16" s="10"/>
      <c r="AW16" s="10"/>
      <c r="AX16" s="10"/>
      <c r="AY16" s="10"/>
      <c r="AZ16" s="10"/>
      <c r="BA16" s="10"/>
    </row>
    <row r="17" spans="22:55" s="1" customFormat="1" x14ac:dyDescent="0.25">
      <c r="V17" s="1">
        <v>64</v>
      </c>
      <c r="W17" s="33">
        <f>O5</f>
        <v>0</v>
      </c>
      <c r="X17" s="33">
        <f>O6</f>
        <v>0</v>
      </c>
      <c r="Y17" s="33">
        <f>O7</f>
        <v>0</v>
      </c>
      <c r="Z17" s="33">
        <f>O8</f>
        <v>0</v>
      </c>
      <c r="AA17" s="30">
        <f>O9</f>
        <v>0</v>
      </c>
      <c r="AB17" s="33">
        <f>O10</f>
        <v>0</v>
      </c>
      <c r="AD17" s="1">
        <v>64</v>
      </c>
      <c r="AE17" s="33">
        <f t="shared" ref="AE17:AJ17" si="27">PRODUCT(W17*100*1/W21)</f>
        <v>0</v>
      </c>
      <c r="AF17" s="33">
        <f t="shared" si="27"/>
        <v>0</v>
      </c>
      <c r="AG17" s="33">
        <f t="shared" si="27"/>
        <v>0</v>
      </c>
      <c r="AH17" s="33">
        <f t="shared" si="27"/>
        <v>0</v>
      </c>
      <c r="AI17" s="30">
        <f t="shared" si="27"/>
        <v>0</v>
      </c>
      <c r="AJ17" s="33">
        <f t="shared" si="27"/>
        <v>0</v>
      </c>
      <c r="AL17" s="1">
        <v>64</v>
      </c>
      <c r="AM17" s="33">
        <f t="shared" ref="AM17:AR17" si="28">AE5+AE6+AE7+AE8+AE9+AE10+AE11+AE12+AE13+AE14+AE15+AE16+AE17</f>
        <v>99.999999999999986</v>
      </c>
      <c r="AN17" s="33">
        <f t="shared" si="28"/>
        <v>100</v>
      </c>
      <c r="AO17" s="33">
        <f t="shared" si="28"/>
        <v>99.999999999999986</v>
      </c>
      <c r="AP17" s="33">
        <f t="shared" si="28"/>
        <v>100</v>
      </c>
      <c r="AQ17" s="30">
        <f t="shared" si="28"/>
        <v>100.00000000000001</v>
      </c>
      <c r="AR17" s="33">
        <f t="shared" si="28"/>
        <v>99.999999999999986</v>
      </c>
      <c r="AU17" s="10"/>
      <c r="AV17" s="10"/>
      <c r="AW17" s="10"/>
      <c r="AX17" s="10"/>
      <c r="AY17" s="10"/>
      <c r="AZ17" s="10"/>
      <c r="BA17" s="10"/>
    </row>
    <row r="18" spans="22:55" s="1" customFormat="1" x14ac:dyDescent="0.25">
      <c r="V18" s="1">
        <v>128</v>
      </c>
      <c r="W18" s="33">
        <f>P5</f>
        <v>0</v>
      </c>
      <c r="X18" s="33">
        <f>P6</f>
        <v>0</v>
      </c>
      <c r="Y18" s="33">
        <f>P7</f>
        <v>0</v>
      </c>
      <c r="Z18" s="33">
        <f>P8</f>
        <v>0</v>
      </c>
      <c r="AA18" s="30">
        <f>P9</f>
        <v>0</v>
      </c>
      <c r="AB18" s="33">
        <f>P10</f>
        <v>0</v>
      </c>
      <c r="AD18" s="1">
        <v>128</v>
      </c>
      <c r="AE18" s="33">
        <f t="shared" ref="AE18:AJ18" si="29">PRODUCT(W18*100*1/W21)</f>
        <v>0</v>
      </c>
      <c r="AF18" s="33">
        <f t="shared" si="29"/>
        <v>0</v>
      </c>
      <c r="AG18" s="33">
        <f t="shared" si="29"/>
        <v>0</v>
      </c>
      <c r="AH18" s="33">
        <f t="shared" si="29"/>
        <v>0</v>
      </c>
      <c r="AI18" s="30">
        <f t="shared" si="29"/>
        <v>0</v>
      </c>
      <c r="AJ18" s="33">
        <f t="shared" si="29"/>
        <v>0</v>
      </c>
      <c r="AL18" s="1">
        <v>128</v>
      </c>
      <c r="AM18" s="33">
        <f t="shared" ref="AM18:AR18" si="30">AE5+AE6+AE7+AE8+AE9+AE10+AE11+AE12+AE13+AE14+AE15+AE16+AE17+AE18</f>
        <v>99.999999999999986</v>
      </c>
      <c r="AN18" s="33">
        <f t="shared" si="30"/>
        <v>100</v>
      </c>
      <c r="AO18" s="33">
        <f t="shared" si="30"/>
        <v>99.999999999999986</v>
      </c>
      <c r="AP18" s="33">
        <f t="shared" si="30"/>
        <v>100</v>
      </c>
      <c r="AQ18" s="30">
        <f t="shared" si="30"/>
        <v>100.00000000000001</v>
      </c>
      <c r="AR18" s="33">
        <f t="shared" si="30"/>
        <v>99.999999999999986</v>
      </c>
      <c r="AU18" s="10"/>
      <c r="AV18" s="10"/>
      <c r="AW18" s="10"/>
      <c r="AX18" s="10"/>
      <c r="AY18" s="10"/>
      <c r="AZ18" s="10"/>
      <c r="BA18" s="10"/>
    </row>
    <row r="19" spans="22:55" s="1" customFormat="1" x14ac:dyDescent="0.25">
      <c r="V19" s="1">
        <v>256</v>
      </c>
      <c r="W19" s="33">
        <f>Q5</f>
        <v>0</v>
      </c>
      <c r="X19" s="33">
        <f>Q6</f>
        <v>0</v>
      </c>
      <c r="Y19" s="33">
        <f>Q7</f>
        <v>0</v>
      </c>
      <c r="Z19" s="33">
        <f>Q8</f>
        <v>0</v>
      </c>
      <c r="AA19" s="30">
        <f>Q9</f>
        <v>0</v>
      </c>
      <c r="AB19" s="33">
        <f>Q10</f>
        <v>0</v>
      </c>
      <c r="AD19" s="1">
        <v>256</v>
      </c>
      <c r="AE19" s="33">
        <f t="shared" ref="AE19:AJ19" si="31">PRODUCT(W19*100*1/W21)</f>
        <v>0</v>
      </c>
      <c r="AF19" s="33">
        <f t="shared" si="31"/>
        <v>0</v>
      </c>
      <c r="AG19" s="33">
        <f t="shared" si="31"/>
        <v>0</v>
      </c>
      <c r="AH19" s="33">
        <f t="shared" si="31"/>
        <v>0</v>
      </c>
      <c r="AI19" s="30">
        <f t="shared" si="31"/>
        <v>0</v>
      </c>
      <c r="AJ19" s="33">
        <f t="shared" si="31"/>
        <v>0</v>
      </c>
      <c r="AL19" s="1">
        <v>256</v>
      </c>
      <c r="AM19" s="33">
        <f t="shared" ref="AM19:AR19" si="32">AE5+AE6+AE7+AE8+AE9+AE10+AE11+AE12+AE13+AE14+AE15+AE16+AE17+AE18+AE19</f>
        <v>99.999999999999986</v>
      </c>
      <c r="AN19" s="33">
        <f t="shared" si="32"/>
        <v>100</v>
      </c>
      <c r="AO19" s="33">
        <f t="shared" si="32"/>
        <v>99.999999999999986</v>
      </c>
      <c r="AP19" s="33">
        <f t="shared" si="32"/>
        <v>100</v>
      </c>
      <c r="AQ19" s="30">
        <f t="shared" si="32"/>
        <v>100.00000000000001</v>
      </c>
      <c r="AR19" s="33">
        <f t="shared" si="32"/>
        <v>99.999999999999986</v>
      </c>
      <c r="AU19" s="10"/>
      <c r="AV19" s="10"/>
      <c r="AW19" s="10"/>
      <c r="AX19" s="10"/>
      <c r="AY19" s="10"/>
      <c r="AZ19" s="10"/>
      <c r="BA19" s="10"/>
    </row>
    <row r="20" spans="22:55" s="1" customFormat="1" x14ac:dyDescent="0.25">
      <c r="V20" s="1">
        <v>512</v>
      </c>
      <c r="W20" s="33">
        <f>R5</f>
        <v>0</v>
      </c>
      <c r="X20" s="33">
        <f>R6</f>
        <v>0</v>
      </c>
      <c r="Y20" s="33">
        <f>R7</f>
        <v>0</v>
      </c>
      <c r="Z20" s="33">
        <f>R8</f>
        <v>0</v>
      </c>
      <c r="AA20" s="30">
        <f>R9</f>
        <v>0</v>
      </c>
      <c r="AB20" s="33">
        <f>R10</f>
        <v>0</v>
      </c>
      <c r="AD20" s="1">
        <v>512</v>
      </c>
      <c r="AE20" s="33">
        <f t="shared" ref="AE20:AJ20" si="33">PRODUCT(W20*100*1/W21)</f>
        <v>0</v>
      </c>
      <c r="AF20" s="33">
        <f t="shared" si="33"/>
        <v>0</v>
      </c>
      <c r="AG20" s="33">
        <f t="shared" si="33"/>
        <v>0</v>
      </c>
      <c r="AH20" s="33">
        <f t="shared" si="33"/>
        <v>0</v>
      </c>
      <c r="AI20" s="30">
        <f t="shared" si="33"/>
        <v>0</v>
      </c>
      <c r="AJ20" s="33">
        <f t="shared" si="33"/>
        <v>0</v>
      </c>
      <c r="AL20" s="1">
        <v>512</v>
      </c>
      <c r="AM20" s="33">
        <f t="shared" ref="AM20:AR20" si="34">AE5+AE6+AE7+AE8+AE9+AE10+AE11+AE12+AE13+AE14+AE15+AE16+AE17+AE18+AE19+AE20</f>
        <v>99.999999999999986</v>
      </c>
      <c r="AN20" s="33">
        <f t="shared" si="34"/>
        <v>100</v>
      </c>
      <c r="AO20" s="33">
        <f t="shared" si="34"/>
        <v>99.999999999999986</v>
      </c>
      <c r="AP20" s="33">
        <f t="shared" si="34"/>
        <v>100</v>
      </c>
      <c r="AQ20" s="30">
        <f t="shared" si="34"/>
        <v>100.00000000000001</v>
      </c>
      <c r="AR20" s="33">
        <f t="shared" si="34"/>
        <v>99.999999999999986</v>
      </c>
      <c r="AU20" s="10"/>
      <c r="AV20" s="10"/>
      <c r="AW20" s="10"/>
      <c r="AX20" s="10"/>
      <c r="AY20" s="10"/>
      <c r="AZ20" s="10"/>
      <c r="BA20" s="10"/>
    </row>
    <row r="21" spans="22:55" s="1" customFormat="1" x14ac:dyDescent="0.25">
      <c r="V21" s="1" t="s">
        <v>1</v>
      </c>
      <c r="W21" s="1">
        <f>S5</f>
        <v>155</v>
      </c>
      <c r="X21" s="1">
        <f>S6</f>
        <v>152</v>
      </c>
      <c r="Y21" s="1">
        <f>S7</f>
        <v>52</v>
      </c>
      <c r="Z21" s="1">
        <f>S8</f>
        <v>41</v>
      </c>
      <c r="AA21" s="1">
        <f>S9</f>
        <v>151</v>
      </c>
      <c r="AB21" s="1">
        <f>S10</f>
        <v>146</v>
      </c>
      <c r="AD21" s="1" t="s">
        <v>1</v>
      </c>
      <c r="AE21" s="30">
        <f t="shared" ref="AE21:AJ21" si="35">SUM(AE5:AE20)</f>
        <v>99.999999999999986</v>
      </c>
      <c r="AF21" s="30">
        <f t="shared" si="35"/>
        <v>100</v>
      </c>
      <c r="AG21" s="30">
        <f t="shared" si="35"/>
        <v>99.999999999999986</v>
      </c>
      <c r="AH21" s="30">
        <f t="shared" si="35"/>
        <v>100</v>
      </c>
      <c r="AI21" s="30">
        <f t="shared" si="35"/>
        <v>100.00000000000001</v>
      </c>
      <c r="AJ21" s="30">
        <f t="shared" si="35"/>
        <v>99.999999999999986</v>
      </c>
      <c r="AM21" s="30"/>
      <c r="AN21" s="30"/>
      <c r="AO21" s="30"/>
      <c r="AP21" s="30"/>
      <c r="AQ21" s="30"/>
      <c r="AR21" s="30"/>
      <c r="AS21" s="30"/>
      <c r="AV21" s="10"/>
      <c r="AW21" s="10"/>
      <c r="AX21" s="10"/>
      <c r="AY21" s="10"/>
      <c r="AZ21" s="10"/>
      <c r="BA21" s="10"/>
      <c r="BB21" s="10"/>
    </row>
    <row r="22" spans="22:55" s="1" customFormat="1" x14ac:dyDescent="0.25">
      <c r="AE22" s="30"/>
      <c r="AF22" s="30"/>
      <c r="AG22" s="30"/>
      <c r="AH22" s="30"/>
      <c r="AI22" s="30"/>
      <c r="AJ22" s="30"/>
      <c r="AK22" s="30"/>
      <c r="AM22" s="30"/>
      <c r="AN22" s="30"/>
      <c r="AO22" s="30"/>
      <c r="AP22" s="30"/>
      <c r="AQ22" s="30"/>
      <c r="AR22" s="30"/>
      <c r="AS22" s="30"/>
      <c r="AT22" s="30"/>
      <c r="AV22" s="10"/>
      <c r="AW22" s="10"/>
      <c r="AX22" s="10"/>
      <c r="AY22" s="10"/>
      <c r="AZ22" s="10"/>
      <c r="BA22" s="10"/>
      <c r="BB22" s="10"/>
      <c r="BC22" s="10"/>
    </row>
    <row r="23" spans="22:55" s="1" customFormat="1" x14ac:dyDescent="0.25">
      <c r="AE23" s="30"/>
      <c r="AF23" s="30"/>
      <c r="AG23" s="30"/>
      <c r="AH23" s="30"/>
      <c r="AI23" s="30"/>
      <c r="AJ23" s="30"/>
      <c r="AK23" s="30"/>
      <c r="AM23" s="30"/>
      <c r="AN23" s="30"/>
      <c r="AO23" s="30"/>
      <c r="AP23" s="30"/>
      <c r="AQ23" s="30"/>
      <c r="AR23" s="30"/>
      <c r="AS23" s="30"/>
      <c r="AT23" s="30"/>
      <c r="AV23" s="10"/>
      <c r="AW23" s="10"/>
      <c r="AX23" s="10"/>
      <c r="AY23" s="10"/>
      <c r="AZ23" s="10"/>
      <c r="BA23" s="10"/>
      <c r="BB23" s="10"/>
      <c r="BC23" s="10"/>
    </row>
    <row r="24" spans="22:55" s="1" customFormat="1" x14ac:dyDescent="0.25">
      <c r="AE24" s="30"/>
      <c r="AF24" s="30"/>
      <c r="AG24" s="30"/>
      <c r="AH24" s="30"/>
      <c r="AI24" s="30"/>
      <c r="AJ24" s="30"/>
      <c r="AK24" s="30"/>
      <c r="AM24" s="30"/>
      <c r="AN24" s="30"/>
      <c r="AO24" s="30"/>
      <c r="AP24" s="30"/>
      <c r="AQ24" s="30"/>
      <c r="AR24" s="30"/>
      <c r="AS24" s="30"/>
      <c r="AT24" s="30"/>
      <c r="AV24" s="10"/>
      <c r="AW24" s="10"/>
      <c r="AX24" s="10"/>
      <c r="AY24" s="10"/>
      <c r="AZ24" s="10"/>
      <c r="BA24" s="10"/>
      <c r="BB24" s="10"/>
      <c r="BC24" s="10"/>
    </row>
    <row r="25" spans="22:55" s="1" customFormat="1" x14ac:dyDescent="0.25">
      <c r="AE25" s="30"/>
      <c r="AF25" s="30"/>
      <c r="AG25" s="30"/>
      <c r="AH25" s="30"/>
      <c r="AI25" s="30"/>
      <c r="AJ25" s="30"/>
      <c r="AK25" s="30"/>
      <c r="AM25" s="30"/>
      <c r="AN25" s="30"/>
      <c r="AO25" s="30"/>
      <c r="AP25" s="30"/>
      <c r="AQ25" s="30"/>
      <c r="AR25" s="30"/>
      <c r="AS25" s="30"/>
      <c r="AT25" s="30"/>
      <c r="AV25" s="10"/>
      <c r="AW25" s="10"/>
      <c r="AX25" s="10"/>
      <c r="AY25" s="10"/>
      <c r="AZ25" s="10"/>
      <c r="BA25" s="10"/>
      <c r="BB25" s="10"/>
      <c r="BC25" s="10"/>
    </row>
    <row r="26" spans="22:55" s="1" customFormat="1" x14ac:dyDescent="0.25">
      <c r="AE26" s="30"/>
      <c r="AF26" s="30"/>
      <c r="AG26" s="30"/>
      <c r="AH26" s="30"/>
      <c r="AI26" s="30"/>
      <c r="AJ26" s="30"/>
      <c r="AK26" s="30"/>
      <c r="AM26" s="30"/>
      <c r="AN26" s="30"/>
      <c r="AO26" s="30"/>
      <c r="AP26" s="30"/>
      <c r="AQ26" s="30"/>
      <c r="AR26" s="30"/>
      <c r="AS26" s="30"/>
      <c r="AT26" s="30"/>
      <c r="AV26" s="10"/>
      <c r="AW26" s="10"/>
      <c r="AX26" s="10"/>
      <c r="AY26" s="10"/>
      <c r="AZ26" s="10"/>
      <c r="BA26" s="10"/>
      <c r="BB26" s="10"/>
      <c r="BC26" s="10"/>
    </row>
    <row r="27" spans="22:55" s="1" customFormat="1" x14ac:dyDescent="0.25">
      <c r="AE27" s="30"/>
      <c r="AF27" s="30"/>
      <c r="AG27" s="30"/>
      <c r="AH27" s="30"/>
      <c r="AI27" s="30"/>
      <c r="AJ27" s="30"/>
      <c r="AK27" s="30"/>
      <c r="AM27" s="30"/>
      <c r="AN27" s="30"/>
      <c r="AO27" s="30"/>
      <c r="AP27" s="30"/>
      <c r="AQ27" s="30"/>
      <c r="AR27" s="30"/>
      <c r="AS27" s="30"/>
      <c r="AT27" s="30"/>
      <c r="AV27" s="10"/>
      <c r="AW27" s="10"/>
      <c r="AX27" s="10"/>
      <c r="AY27" s="10"/>
      <c r="AZ27" s="10"/>
      <c r="BA27" s="10"/>
      <c r="BB27" s="10"/>
      <c r="BC27" s="10"/>
    </row>
    <row r="28" spans="22:55" s="1" customFormat="1" x14ac:dyDescent="0.25">
      <c r="AE28" s="30"/>
      <c r="AF28" s="30"/>
      <c r="AG28" s="30"/>
      <c r="AH28" s="30"/>
      <c r="AI28" s="30"/>
      <c r="AJ28" s="30"/>
      <c r="AK28" s="30"/>
      <c r="AM28" s="30"/>
      <c r="AN28" s="30"/>
      <c r="AO28" s="30"/>
      <c r="AP28" s="30"/>
      <c r="AQ28" s="30"/>
      <c r="AR28" s="30"/>
      <c r="AS28" s="30"/>
      <c r="AT28" s="30"/>
      <c r="AV28" s="10"/>
      <c r="AW28" s="10"/>
      <c r="AX28" s="10"/>
      <c r="AY28" s="10"/>
      <c r="AZ28" s="10"/>
      <c r="BA28" s="10"/>
      <c r="BB28" s="10"/>
      <c r="BC28" s="10"/>
    </row>
    <row r="29" spans="22:55" s="1" customFormat="1" x14ac:dyDescent="0.25">
      <c r="AE29" s="30"/>
      <c r="AF29" s="30"/>
      <c r="AG29" s="30"/>
      <c r="AH29" s="30"/>
      <c r="AI29" s="30"/>
      <c r="AJ29" s="30"/>
      <c r="AK29" s="30"/>
      <c r="AM29" s="30"/>
      <c r="AN29" s="30"/>
      <c r="AO29" s="30"/>
      <c r="AP29" s="30"/>
      <c r="AQ29" s="30"/>
      <c r="AR29" s="30"/>
      <c r="AS29" s="30"/>
      <c r="AT29" s="30"/>
      <c r="AV29" s="10"/>
      <c r="AW29" s="10"/>
      <c r="AX29" s="10"/>
      <c r="AY29" s="10"/>
      <c r="AZ29" s="10"/>
      <c r="BA29" s="10"/>
      <c r="BB29" s="10"/>
      <c r="BC29" s="10"/>
    </row>
    <row r="30" spans="22:55" s="1" customFormat="1" x14ac:dyDescent="0.25">
      <c r="AE30" s="30"/>
      <c r="AF30" s="30"/>
      <c r="AG30" s="30"/>
      <c r="AH30" s="30"/>
      <c r="AI30" s="30"/>
      <c r="AJ30" s="30"/>
      <c r="AK30" s="30"/>
      <c r="AM30" s="30"/>
      <c r="AN30" s="30"/>
      <c r="AO30" s="30"/>
      <c r="AP30" s="30"/>
      <c r="AQ30" s="30"/>
      <c r="AR30" s="30"/>
      <c r="AS30" s="30"/>
      <c r="AT30" s="30"/>
      <c r="AV30" s="10"/>
      <c r="AW30" s="10"/>
      <c r="AX30" s="10"/>
      <c r="AY30" s="10"/>
      <c r="AZ30" s="10"/>
      <c r="BA30" s="10"/>
      <c r="BB30" s="10"/>
      <c r="BC30" s="10"/>
    </row>
    <row r="31" spans="22:55" s="1" customFormat="1" x14ac:dyDescent="0.25">
      <c r="AE31" s="30"/>
      <c r="AF31" s="30"/>
      <c r="AG31" s="30"/>
      <c r="AH31" s="30"/>
      <c r="AI31" s="30"/>
      <c r="AJ31" s="30"/>
      <c r="AK31" s="30"/>
      <c r="AM31" s="30"/>
      <c r="AN31" s="30"/>
      <c r="AO31" s="30"/>
      <c r="AP31" s="30"/>
      <c r="AQ31" s="30"/>
      <c r="AR31" s="30"/>
      <c r="AS31" s="30"/>
      <c r="AT31" s="30"/>
      <c r="AV31" s="10"/>
      <c r="AW31" s="10"/>
      <c r="AX31" s="10"/>
      <c r="AY31" s="10"/>
      <c r="AZ31" s="10"/>
      <c r="BA31" s="10"/>
      <c r="BB31" s="10"/>
      <c r="BC31" s="10"/>
    </row>
    <row r="32" spans="22:55" s="1" customFormat="1" x14ac:dyDescent="0.25">
      <c r="AE32" s="30"/>
      <c r="AF32" s="30"/>
      <c r="AG32" s="30"/>
      <c r="AH32" s="30"/>
      <c r="AI32" s="30"/>
      <c r="AJ32" s="30"/>
      <c r="AK32" s="30"/>
      <c r="AM32" s="30"/>
      <c r="AN32" s="30"/>
      <c r="AO32" s="30"/>
      <c r="AP32" s="30"/>
      <c r="AQ32" s="30"/>
      <c r="AR32" s="30"/>
      <c r="AS32" s="30"/>
      <c r="AT32" s="30"/>
      <c r="AV32" s="10"/>
      <c r="AW32" s="10"/>
      <c r="AX32" s="10"/>
      <c r="AY32" s="10"/>
      <c r="AZ32" s="10"/>
      <c r="BA32" s="10"/>
      <c r="BB32" s="10"/>
      <c r="BC32" s="10"/>
    </row>
    <row r="33" spans="1:55" s="1" customFormat="1" x14ac:dyDescent="0.25">
      <c r="AE33" s="30"/>
      <c r="AF33" s="30"/>
      <c r="AG33" s="30"/>
      <c r="AH33" s="30"/>
      <c r="AI33" s="30"/>
      <c r="AJ33" s="30"/>
      <c r="AK33" s="30"/>
      <c r="AM33" s="30"/>
      <c r="AN33" s="30"/>
      <c r="AO33" s="30"/>
      <c r="AP33" s="30"/>
      <c r="AQ33" s="30"/>
      <c r="AR33" s="30"/>
      <c r="AS33" s="30"/>
      <c r="AT33" s="30"/>
      <c r="AV33" s="10"/>
      <c r="AW33" s="10"/>
      <c r="AX33" s="10"/>
      <c r="AY33" s="10"/>
      <c r="AZ33" s="10"/>
      <c r="BA33" s="10"/>
      <c r="BB33" s="10"/>
      <c r="BC33" s="10"/>
    </row>
    <row r="34" spans="1:55" s="1" customFormat="1" x14ac:dyDescent="0.25">
      <c r="AE34" s="30"/>
      <c r="AF34" s="30"/>
      <c r="AG34" s="30"/>
      <c r="AH34" s="30"/>
      <c r="AI34" s="30"/>
      <c r="AJ34" s="30"/>
      <c r="AK34" s="30"/>
      <c r="AM34" s="30"/>
      <c r="AN34" s="30"/>
      <c r="AO34" s="30"/>
      <c r="AP34" s="30"/>
      <c r="AQ34" s="30"/>
      <c r="AR34" s="30"/>
      <c r="AS34" s="30"/>
      <c r="AT34" s="30"/>
      <c r="AV34" s="10"/>
      <c r="AW34" s="10"/>
      <c r="AX34" s="10"/>
      <c r="AY34" s="10"/>
      <c r="AZ34" s="10"/>
      <c r="BA34" s="10"/>
      <c r="BB34" s="10"/>
      <c r="BC34" s="10"/>
    </row>
    <row r="35" spans="1:55" s="1" customFormat="1" x14ac:dyDescent="0.25">
      <c r="AE35" s="30"/>
      <c r="AF35" s="30"/>
      <c r="AG35" s="30"/>
      <c r="AH35" s="30"/>
      <c r="AI35" s="30"/>
      <c r="AJ35" s="30"/>
      <c r="AK35" s="30"/>
      <c r="AM35" s="30"/>
      <c r="AN35" s="30"/>
      <c r="AO35" s="30"/>
      <c r="AP35" s="30"/>
      <c r="AQ35" s="30"/>
      <c r="AR35" s="30"/>
      <c r="AS35" s="30"/>
      <c r="AT35" s="30"/>
      <c r="AV35" s="10"/>
      <c r="AW35" s="10"/>
      <c r="AX35" s="10"/>
      <c r="AY35" s="10"/>
      <c r="AZ35" s="10"/>
      <c r="BA35" s="10"/>
      <c r="BB35" s="10"/>
      <c r="BC35" s="10"/>
    </row>
    <row r="37" spans="1:55" s="1" customFormat="1" x14ac:dyDescent="0.25">
      <c r="A37" s="1" t="s">
        <v>106</v>
      </c>
      <c r="W37" s="1" t="str">
        <f>A37</f>
        <v>Candida glabrata</v>
      </c>
      <c r="AE37" s="30" t="str">
        <f>A37</f>
        <v>Candida glabrata</v>
      </c>
      <c r="AF37" s="30"/>
      <c r="AG37" s="30"/>
      <c r="AH37" s="30"/>
      <c r="AI37" s="30"/>
      <c r="AJ37" s="30"/>
      <c r="AK37" s="30"/>
      <c r="AM37" s="30" t="str">
        <f>A37</f>
        <v>Candida glabrata</v>
      </c>
      <c r="AN37" s="30"/>
      <c r="AO37" s="30"/>
      <c r="AP37" s="30"/>
      <c r="AQ37" s="30"/>
      <c r="AR37" s="30"/>
      <c r="AS37" s="30"/>
      <c r="AT37" s="30"/>
      <c r="AV37" s="10"/>
      <c r="AW37" s="10"/>
      <c r="AX37" s="10"/>
      <c r="AY37" s="10"/>
      <c r="AZ37" s="10"/>
      <c r="BA37" s="10"/>
      <c r="BB37" s="10"/>
      <c r="BC37" s="10"/>
    </row>
    <row r="38" spans="1:55" s="1" customFormat="1" ht="18.75" x14ac:dyDescent="0.25">
      <c r="B38" s="1" t="s">
        <v>0</v>
      </c>
      <c r="C38" s="1">
        <v>1.5625E-2</v>
      </c>
      <c r="D38" s="1">
        <v>3.125E-2</v>
      </c>
      <c r="E38" s="1">
        <v>6.25E-2</v>
      </c>
      <c r="F38" s="1">
        <v>0.125</v>
      </c>
      <c r="G38" s="1">
        <v>0.25</v>
      </c>
      <c r="H38" s="1">
        <v>0.5</v>
      </c>
      <c r="I38" s="1">
        <v>1</v>
      </c>
      <c r="J38" s="1">
        <v>2</v>
      </c>
      <c r="K38" s="1">
        <v>4</v>
      </c>
      <c r="L38" s="1">
        <v>8</v>
      </c>
      <c r="M38" s="1">
        <v>16</v>
      </c>
      <c r="N38" s="1">
        <v>32</v>
      </c>
      <c r="O38" s="1">
        <v>64</v>
      </c>
      <c r="P38" s="1">
        <v>128</v>
      </c>
      <c r="Q38" s="1">
        <v>256</v>
      </c>
      <c r="R38" s="1">
        <v>512</v>
      </c>
      <c r="S38" s="1" t="s">
        <v>1</v>
      </c>
      <c r="V38" s="1" t="s">
        <v>0</v>
      </c>
      <c r="W38" s="1" t="str">
        <f>B39</f>
        <v>Amphotericin B</v>
      </c>
      <c r="X38" s="1" t="str">
        <f>B40</f>
        <v>Fluconazol</v>
      </c>
      <c r="Y38" s="1" t="str">
        <f>B41</f>
        <v>Posaconazol</v>
      </c>
      <c r="Z38" s="1" t="str">
        <f>B42</f>
        <v>Voriconazol</v>
      </c>
      <c r="AA38" s="1" t="str">
        <f>B43</f>
        <v>Caspofungin</v>
      </c>
      <c r="AB38" s="49" t="str">
        <f>B44</f>
        <v>Anidulafungin</v>
      </c>
      <c r="AE38" s="30" t="str">
        <f>W38</f>
        <v>Amphotericin B</v>
      </c>
      <c r="AF38" s="30" t="str">
        <f>X38</f>
        <v>Fluconazol</v>
      </c>
      <c r="AG38" s="30" t="str">
        <f>Y38</f>
        <v>Posaconazol</v>
      </c>
      <c r="AH38" s="30" t="str">
        <f>Z38</f>
        <v>Voriconazol</v>
      </c>
      <c r="AI38" s="30" t="str">
        <f>AA38</f>
        <v>Caspofungin</v>
      </c>
      <c r="AJ38" s="30" t="str">
        <f t="shared" ref="AJ38" si="36">AB38</f>
        <v>Anidulafungin</v>
      </c>
      <c r="AM38" s="30" t="str">
        <f>W38</f>
        <v>Amphotericin B</v>
      </c>
      <c r="AN38" s="30" t="str">
        <f>X38</f>
        <v>Fluconazol</v>
      </c>
      <c r="AO38" s="30" t="str">
        <f>Y38</f>
        <v>Posaconazol</v>
      </c>
      <c r="AP38" s="30" t="str">
        <f>Z38</f>
        <v>Voriconazol</v>
      </c>
      <c r="AQ38" s="30" t="str">
        <f>AA38</f>
        <v>Caspofungin</v>
      </c>
      <c r="AR38" s="30" t="str">
        <f t="shared" ref="AR38" si="37">AB38</f>
        <v>Anidulafungin</v>
      </c>
      <c r="AS38" s="30"/>
      <c r="AU38" s="39"/>
      <c r="AV38" s="24" t="s">
        <v>48</v>
      </c>
      <c r="AW38" s="24" t="s">
        <v>85</v>
      </c>
      <c r="AX38" s="24" t="s">
        <v>86</v>
      </c>
      <c r="AY38" s="24" t="s">
        <v>87</v>
      </c>
      <c r="AZ38" s="24" t="s">
        <v>88</v>
      </c>
      <c r="BA38" s="23" t="s">
        <v>173</v>
      </c>
    </row>
    <row r="39" spans="1:55" s="1" customFormat="1" ht="18.75" x14ac:dyDescent="0.25">
      <c r="B39" s="1" t="s">
        <v>27</v>
      </c>
      <c r="C39" s="2">
        <v>0</v>
      </c>
      <c r="D39" s="2">
        <v>1</v>
      </c>
      <c r="E39" s="2">
        <v>1</v>
      </c>
      <c r="F39" s="2">
        <v>1</v>
      </c>
      <c r="G39" s="2">
        <v>29</v>
      </c>
      <c r="H39" s="2">
        <v>23</v>
      </c>
      <c r="I39" s="2">
        <v>1</v>
      </c>
      <c r="J39" s="3">
        <v>1</v>
      </c>
      <c r="K39" s="3">
        <v>0</v>
      </c>
      <c r="L39" s="3">
        <v>1</v>
      </c>
      <c r="M39" s="3">
        <v>0</v>
      </c>
      <c r="N39" s="3">
        <v>0</v>
      </c>
      <c r="O39" s="3">
        <v>0</v>
      </c>
      <c r="P39" s="3">
        <v>0</v>
      </c>
      <c r="Q39" s="3">
        <v>0</v>
      </c>
      <c r="R39" s="3">
        <v>0</v>
      </c>
      <c r="S39" s="1">
        <v>58</v>
      </c>
      <c r="V39" s="1">
        <v>1.5625E-2</v>
      </c>
      <c r="W39" s="31">
        <f>C39</f>
        <v>0</v>
      </c>
      <c r="X39" s="32">
        <f>C40</f>
        <v>0</v>
      </c>
      <c r="Y39" s="37">
        <f>C41</f>
        <v>0</v>
      </c>
      <c r="Z39" s="37">
        <f>C42</f>
        <v>3</v>
      </c>
      <c r="AA39" s="30">
        <f>C43</f>
        <v>0</v>
      </c>
      <c r="AB39" s="31">
        <f>C44</f>
        <v>36</v>
      </c>
      <c r="AD39" s="1">
        <v>1.5625E-2</v>
      </c>
      <c r="AE39" s="31">
        <f>PRODUCT(W39*100*1/W55)</f>
        <v>0</v>
      </c>
      <c r="AF39" s="32">
        <f>PRODUCT(X39*100*1/X55)</f>
        <v>0</v>
      </c>
      <c r="AG39" s="37">
        <f>PRODUCT(Y39*100*1/Y55)</f>
        <v>0</v>
      </c>
      <c r="AH39" s="37">
        <f>PRODUCT(Z39*100*1/Z55)</f>
        <v>5.4545454545454541</v>
      </c>
      <c r="AI39" s="30">
        <f>PRODUCT(AA39*100*1/AA55)</f>
        <v>0</v>
      </c>
      <c r="AJ39" s="31">
        <f t="shared" ref="AJ39" si="38">PRODUCT(AB39*100*1/AB55)</f>
        <v>63.157894736842103</v>
      </c>
      <c r="AL39" s="1">
        <v>1.5625E-2</v>
      </c>
      <c r="AM39" s="31">
        <f>AE39</f>
        <v>0</v>
      </c>
      <c r="AN39" s="32">
        <f>AF39</f>
        <v>0</v>
      </c>
      <c r="AO39" s="37">
        <f>AG39</f>
        <v>0</v>
      </c>
      <c r="AP39" s="37">
        <f>AH39</f>
        <v>5.4545454545454541</v>
      </c>
      <c r="AQ39" s="30">
        <f>AI39</f>
        <v>0</v>
      </c>
      <c r="AR39" s="31">
        <f t="shared" ref="AR39" si="39">AJ39</f>
        <v>63.157894736842103</v>
      </c>
      <c r="AU39" s="25" t="s">
        <v>49</v>
      </c>
      <c r="AV39" s="26">
        <f>W55</f>
        <v>58</v>
      </c>
      <c r="AW39" s="26">
        <f>X55</f>
        <v>58</v>
      </c>
      <c r="AX39" s="26">
        <f>Y55</f>
        <v>57</v>
      </c>
      <c r="AY39" s="26">
        <f>Z55</f>
        <v>55</v>
      </c>
      <c r="AZ39" s="26">
        <f>AA55</f>
        <v>57</v>
      </c>
      <c r="BA39" s="26">
        <f t="shared" ref="BA39" si="40">AB55</f>
        <v>57</v>
      </c>
    </row>
    <row r="40" spans="1:55" s="1" customFormat="1" ht="18.75" x14ac:dyDescent="0.25">
      <c r="B40" s="1" t="s">
        <v>39</v>
      </c>
      <c r="C40" s="4">
        <v>0</v>
      </c>
      <c r="D40" s="4">
        <v>0</v>
      </c>
      <c r="E40" s="4">
        <v>0</v>
      </c>
      <c r="F40" s="4">
        <v>0</v>
      </c>
      <c r="G40" s="4">
        <v>1</v>
      </c>
      <c r="H40" s="4">
        <v>0</v>
      </c>
      <c r="I40" s="4">
        <v>0</v>
      </c>
      <c r="J40" s="4">
        <v>17</v>
      </c>
      <c r="K40" s="4">
        <v>23</v>
      </c>
      <c r="L40" s="4">
        <v>3</v>
      </c>
      <c r="M40" s="4">
        <v>7</v>
      </c>
      <c r="N40" s="3">
        <v>2</v>
      </c>
      <c r="O40" s="3">
        <v>3</v>
      </c>
      <c r="P40" s="3">
        <v>1</v>
      </c>
      <c r="Q40" s="3">
        <v>0</v>
      </c>
      <c r="R40" s="3">
        <v>1</v>
      </c>
      <c r="S40" s="1">
        <v>58</v>
      </c>
      <c r="V40" s="1">
        <v>3.125E-2</v>
      </c>
      <c r="W40" s="31">
        <f>D39</f>
        <v>1</v>
      </c>
      <c r="X40" s="32">
        <f>D40</f>
        <v>0</v>
      </c>
      <c r="Y40" s="37">
        <f>D41</f>
        <v>2</v>
      </c>
      <c r="Z40" s="37">
        <f>D42</f>
        <v>26</v>
      </c>
      <c r="AA40" s="30">
        <f>D43</f>
        <v>0</v>
      </c>
      <c r="AB40" s="31">
        <f>D44</f>
        <v>17</v>
      </c>
      <c r="AD40" s="1">
        <v>3.125E-2</v>
      </c>
      <c r="AE40" s="31">
        <f>PRODUCT(W40*100*1/W55)</f>
        <v>1.7241379310344827</v>
      </c>
      <c r="AF40" s="32">
        <f>PRODUCT(X40*100*1/X55)</f>
        <v>0</v>
      </c>
      <c r="AG40" s="37">
        <f>PRODUCT(Y40*100*1/Y55)</f>
        <v>3.5087719298245612</v>
      </c>
      <c r="AH40" s="37">
        <f>PRODUCT(Z40*100*1/Z55)</f>
        <v>47.272727272727273</v>
      </c>
      <c r="AI40" s="30">
        <f>PRODUCT(AA40*100*1/AA55)</f>
        <v>0</v>
      </c>
      <c r="AJ40" s="31">
        <f t="shared" ref="AJ40" si="41">PRODUCT(AB40*100*1/AB55)</f>
        <v>29.82456140350877</v>
      </c>
      <c r="AL40" s="1">
        <v>3.125E-2</v>
      </c>
      <c r="AM40" s="31">
        <f>AE39+AE40</f>
        <v>1.7241379310344827</v>
      </c>
      <c r="AN40" s="32">
        <f>AF39+AF40</f>
        <v>0</v>
      </c>
      <c r="AO40" s="37">
        <f>AG39+AG40</f>
        <v>3.5087719298245612</v>
      </c>
      <c r="AP40" s="37">
        <f>AH39+AH40</f>
        <v>52.727272727272727</v>
      </c>
      <c r="AQ40" s="30">
        <f>AI39+AI40</f>
        <v>0</v>
      </c>
      <c r="AR40" s="31">
        <f t="shared" ref="AR40" si="42">AJ39+AJ40</f>
        <v>92.982456140350877</v>
      </c>
      <c r="AU40" s="25" t="s">
        <v>50</v>
      </c>
      <c r="AV40" s="18">
        <f>AM45</f>
        <v>96.551724137931018</v>
      </c>
      <c r="AW40" s="18"/>
      <c r="AX40" s="18"/>
      <c r="AY40" s="18"/>
      <c r="AZ40" s="18"/>
      <c r="BA40" s="18">
        <f>AR41</f>
        <v>94.73684210526315</v>
      </c>
    </row>
    <row r="41" spans="1:55" s="1" customFormat="1" ht="18.75" x14ac:dyDescent="0.25">
      <c r="B41" s="1" t="s">
        <v>28</v>
      </c>
      <c r="C41" s="1">
        <v>0</v>
      </c>
      <c r="D41" s="1">
        <v>2</v>
      </c>
      <c r="E41" s="1">
        <v>3</v>
      </c>
      <c r="F41" s="1">
        <v>22</v>
      </c>
      <c r="G41" s="1">
        <v>12</v>
      </c>
      <c r="H41" s="1">
        <v>13</v>
      </c>
      <c r="I41" s="1">
        <v>1</v>
      </c>
      <c r="J41" s="1">
        <v>2</v>
      </c>
      <c r="K41" s="1">
        <v>1</v>
      </c>
      <c r="L41" s="1">
        <v>0</v>
      </c>
      <c r="M41" s="1">
        <v>0</v>
      </c>
      <c r="N41" s="1">
        <v>0</v>
      </c>
      <c r="O41" s="1">
        <v>1</v>
      </c>
      <c r="P41" s="1">
        <v>0</v>
      </c>
      <c r="Q41" s="1">
        <v>0</v>
      </c>
      <c r="R41" s="1">
        <v>0</v>
      </c>
      <c r="S41" s="1">
        <v>57</v>
      </c>
      <c r="V41" s="1">
        <v>6.25E-2</v>
      </c>
      <c r="W41" s="31">
        <f>E39</f>
        <v>1</v>
      </c>
      <c r="X41" s="32">
        <f>E40</f>
        <v>0</v>
      </c>
      <c r="Y41" s="37">
        <f>E41</f>
        <v>3</v>
      </c>
      <c r="Z41" s="37">
        <f>E42</f>
        <v>9</v>
      </c>
      <c r="AA41" s="30">
        <f>E43</f>
        <v>21</v>
      </c>
      <c r="AB41" s="31">
        <f>E44</f>
        <v>1</v>
      </c>
      <c r="AD41" s="1">
        <v>6.25E-2</v>
      </c>
      <c r="AE41" s="31">
        <f>PRODUCT(W41*100*1/W55)</f>
        <v>1.7241379310344827</v>
      </c>
      <c r="AF41" s="32">
        <f>PRODUCT(X41*100*1/X55)</f>
        <v>0</v>
      </c>
      <c r="AG41" s="37">
        <f>PRODUCT(Y41*100*1/Y55)</f>
        <v>5.2631578947368425</v>
      </c>
      <c r="AH41" s="37">
        <f>PRODUCT(Z41*100*1/Z55)</f>
        <v>16.363636363636363</v>
      </c>
      <c r="AI41" s="30">
        <f>PRODUCT(AA41*100*1/AA55)</f>
        <v>36.842105263157897</v>
      </c>
      <c r="AJ41" s="31">
        <f t="shared" ref="AJ41" si="43">PRODUCT(AB41*100*1/AB55)</f>
        <v>1.7543859649122806</v>
      </c>
      <c r="AL41" s="1">
        <v>6.25E-2</v>
      </c>
      <c r="AM41" s="31">
        <f>AE39+AE40+AE41</f>
        <v>3.4482758620689653</v>
      </c>
      <c r="AN41" s="32">
        <f>AF39+AF40+AF41</f>
        <v>0</v>
      </c>
      <c r="AO41" s="37">
        <f>AG39+AG40+AG41</f>
        <v>8.7719298245614041</v>
      </c>
      <c r="AP41" s="37">
        <f>AH39+AH40+AH41</f>
        <v>69.090909090909093</v>
      </c>
      <c r="AQ41" s="30">
        <f>AI39+AI40+AI41</f>
        <v>36.842105263157897</v>
      </c>
      <c r="AR41" s="31">
        <f t="shared" ref="AR41" si="44">AJ39+AJ40+AJ41</f>
        <v>94.73684210526315</v>
      </c>
      <c r="AU41" s="25" t="s">
        <v>51</v>
      </c>
      <c r="AV41" s="18"/>
      <c r="AW41" s="18">
        <f>AN49</f>
        <v>87.931034482758619</v>
      </c>
      <c r="AX41" s="18"/>
      <c r="AY41" s="18"/>
      <c r="AZ41" s="18"/>
      <c r="BA41" s="18"/>
    </row>
    <row r="42" spans="1:55" s="1" customFormat="1" ht="18.75" x14ac:dyDescent="0.25">
      <c r="B42" s="1" t="s">
        <v>29</v>
      </c>
      <c r="C42" s="1">
        <v>3</v>
      </c>
      <c r="D42" s="1">
        <v>26</v>
      </c>
      <c r="E42" s="1">
        <v>9</v>
      </c>
      <c r="F42" s="1">
        <v>12</v>
      </c>
      <c r="G42" s="1">
        <v>3</v>
      </c>
      <c r="H42" s="1">
        <v>0</v>
      </c>
      <c r="I42" s="1">
        <v>0</v>
      </c>
      <c r="J42" s="1">
        <v>0</v>
      </c>
      <c r="K42" s="1">
        <v>2</v>
      </c>
      <c r="L42" s="1">
        <v>0</v>
      </c>
      <c r="M42" s="1">
        <v>0</v>
      </c>
      <c r="N42" s="1">
        <v>0</v>
      </c>
      <c r="O42" s="1">
        <v>0</v>
      </c>
      <c r="P42" s="1">
        <v>0</v>
      </c>
      <c r="Q42" s="1">
        <v>0</v>
      </c>
      <c r="R42" s="1">
        <v>0</v>
      </c>
      <c r="S42" s="1">
        <v>55</v>
      </c>
      <c r="V42" s="1">
        <v>0.125</v>
      </c>
      <c r="W42" s="31">
        <f>F39</f>
        <v>1</v>
      </c>
      <c r="X42" s="32">
        <f>F40</f>
        <v>0</v>
      </c>
      <c r="Y42" s="38">
        <f>F41</f>
        <v>22</v>
      </c>
      <c r="Z42" s="41">
        <f>F42</f>
        <v>12</v>
      </c>
      <c r="AA42" s="30">
        <f>F43</f>
        <v>24</v>
      </c>
      <c r="AB42" s="33">
        <f>F44</f>
        <v>1</v>
      </c>
      <c r="AD42" s="1">
        <v>0.125</v>
      </c>
      <c r="AE42" s="31">
        <f>PRODUCT(W42*100*1/W55)</f>
        <v>1.7241379310344827</v>
      </c>
      <c r="AF42" s="32">
        <f>PRODUCT(X42*100*1/X55)</f>
        <v>0</v>
      </c>
      <c r="AG42" s="38">
        <f>PRODUCT(Y42*100*1/Y55)</f>
        <v>38.596491228070178</v>
      </c>
      <c r="AH42" s="41">
        <f>PRODUCT(Z42*100*1/Z55)</f>
        <v>21.818181818181817</v>
      </c>
      <c r="AI42" s="30">
        <f>PRODUCT(AA42*100*1/AA55)</f>
        <v>42.10526315789474</v>
      </c>
      <c r="AJ42" s="33">
        <f t="shared" ref="AJ42" si="45">PRODUCT(AB42*100*1/AB55)</f>
        <v>1.7543859649122806</v>
      </c>
      <c r="AL42" s="1">
        <v>0.125</v>
      </c>
      <c r="AM42" s="31">
        <f>AE39+AE40+AE41+AE42</f>
        <v>5.1724137931034484</v>
      </c>
      <c r="AN42" s="32">
        <f>AF39+AF40+AF41+AF42</f>
        <v>0</v>
      </c>
      <c r="AO42" s="38">
        <f>AG39+AG40+AG41+AG42</f>
        <v>47.368421052631582</v>
      </c>
      <c r="AP42" s="41">
        <f>AH39+AH40+AH41+AH42</f>
        <v>90.909090909090907</v>
      </c>
      <c r="AQ42" s="30">
        <f>AI39+AI40+AI41+AI42</f>
        <v>78.94736842105263</v>
      </c>
      <c r="AR42" s="33">
        <f t="shared" ref="AR42" si="46">AJ39+AJ40+AJ41+AJ42</f>
        <v>96.491228070175424</v>
      </c>
      <c r="AU42" s="25" t="s">
        <v>52</v>
      </c>
      <c r="AV42" s="18">
        <f>AM54-AM45</f>
        <v>3.4482758620689538</v>
      </c>
      <c r="AW42" s="18">
        <f>AN54-AN49</f>
        <v>12.068965517241367</v>
      </c>
      <c r="AX42" s="18"/>
      <c r="AY42" s="18"/>
      <c r="AZ42" s="18"/>
      <c r="BA42" s="18">
        <f>AR54-AR41</f>
        <v>5.2631578947368212</v>
      </c>
    </row>
    <row r="43" spans="1:55" s="1" customFormat="1" x14ac:dyDescent="0.25">
      <c r="B43" s="1" t="s">
        <v>30</v>
      </c>
      <c r="C43" s="1">
        <v>0</v>
      </c>
      <c r="D43" s="1">
        <v>0</v>
      </c>
      <c r="E43" s="1">
        <v>21</v>
      </c>
      <c r="F43" s="1">
        <v>24</v>
      </c>
      <c r="G43" s="1">
        <v>7</v>
      </c>
      <c r="H43" s="1">
        <v>4</v>
      </c>
      <c r="I43" s="1">
        <v>1</v>
      </c>
      <c r="J43" s="1">
        <v>0</v>
      </c>
      <c r="K43" s="1">
        <v>0</v>
      </c>
      <c r="L43" s="1">
        <v>0</v>
      </c>
      <c r="M43" s="1">
        <v>0</v>
      </c>
      <c r="N43" s="1">
        <v>0</v>
      </c>
      <c r="O43" s="1">
        <v>0</v>
      </c>
      <c r="P43" s="1">
        <v>0</v>
      </c>
      <c r="Q43" s="1">
        <v>0</v>
      </c>
      <c r="R43" s="1">
        <v>0</v>
      </c>
      <c r="S43" s="1">
        <v>57</v>
      </c>
      <c r="V43" s="1">
        <v>0.25</v>
      </c>
      <c r="W43" s="31">
        <f>G39</f>
        <v>29</v>
      </c>
      <c r="X43" s="32">
        <f>G40</f>
        <v>1</v>
      </c>
      <c r="Y43" s="38">
        <f>G41</f>
        <v>12</v>
      </c>
      <c r="Z43" s="41">
        <f>G42</f>
        <v>3</v>
      </c>
      <c r="AA43" s="30">
        <f>G43</f>
        <v>7</v>
      </c>
      <c r="AB43" s="33">
        <f>G44</f>
        <v>1</v>
      </c>
      <c r="AD43" s="1">
        <v>0.25</v>
      </c>
      <c r="AE43" s="31">
        <f>PRODUCT(W43*100*1/W55)</f>
        <v>50</v>
      </c>
      <c r="AF43" s="32">
        <f>PRODUCT(X43*100*1/X55)</f>
        <v>1.7241379310344827</v>
      </c>
      <c r="AG43" s="38">
        <f>PRODUCT(Y43*100*1/Y55)</f>
        <v>21.05263157894737</v>
      </c>
      <c r="AH43" s="41">
        <f>PRODUCT(Z43*100*1/Z55)</f>
        <v>5.4545454545454541</v>
      </c>
      <c r="AI43" s="30">
        <f>PRODUCT(AA43*100*1/AA55)</f>
        <v>12.280701754385966</v>
      </c>
      <c r="AJ43" s="33">
        <f t="shared" ref="AJ43" si="47">PRODUCT(AB43*100*1/AB55)</f>
        <v>1.7543859649122806</v>
      </c>
      <c r="AL43" s="1">
        <v>0.25</v>
      </c>
      <c r="AM43" s="31">
        <f>AE39+AE40+AE41+AE42+AE43</f>
        <v>55.172413793103445</v>
      </c>
      <c r="AN43" s="32">
        <f>AF39+AF40+AF41+AF42+AF43</f>
        <v>1.7241379310344827</v>
      </c>
      <c r="AO43" s="38">
        <f>AG39+AG40+AG41+AG42+AG43</f>
        <v>68.421052631578959</v>
      </c>
      <c r="AP43" s="41">
        <f>AH39+AH40+AH41+AH42+AH43</f>
        <v>96.36363636363636</v>
      </c>
      <c r="AQ43" s="30">
        <f>AI39+AI40+AI41+AI42+AI43</f>
        <v>91.228070175438603</v>
      </c>
      <c r="AR43" s="33">
        <f t="shared" ref="AR43" si="48">AJ39+AJ40+AJ41+AJ42+AJ43</f>
        <v>98.245614035087698</v>
      </c>
      <c r="AU43" s="10"/>
      <c r="AV43" s="10"/>
      <c r="AW43" s="10"/>
      <c r="AX43" s="10"/>
      <c r="AY43" s="10"/>
      <c r="AZ43" s="10"/>
      <c r="BA43" s="10"/>
    </row>
    <row r="44" spans="1:55" s="1" customFormat="1" x14ac:dyDescent="0.25">
      <c r="B44" s="1" t="s">
        <v>174</v>
      </c>
      <c r="C44" s="2">
        <v>36</v>
      </c>
      <c r="D44" s="2">
        <v>17</v>
      </c>
      <c r="E44" s="2">
        <v>1</v>
      </c>
      <c r="F44" s="3">
        <v>1</v>
      </c>
      <c r="G44" s="3">
        <v>1</v>
      </c>
      <c r="H44" s="3">
        <v>1</v>
      </c>
      <c r="I44" s="3">
        <v>0</v>
      </c>
      <c r="J44" s="3">
        <v>0</v>
      </c>
      <c r="K44" s="3">
        <v>0</v>
      </c>
      <c r="L44" s="3">
        <v>0</v>
      </c>
      <c r="M44" s="3">
        <v>0</v>
      </c>
      <c r="N44" s="3">
        <v>0</v>
      </c>
      <c r="O44" s="3">
        <v>0</v>
      </c>
      <c r="P44" s="3">
        <v>0</v>
      </c>
      <c r="Q44" s="3">
        <v>0</v>
      </c>
      <c r="R44" s="3">
        <v>0</v>
      </c>
      <c r="S44" s="54">
        <v>57</v>
      </c>
      <c r="V44" s="1">
        <v>0.5</v>
      </c>
      <c r="W44" s="31">
        <f>H39</f>
        <v>23</v>
      </c>
      <c r="X44" s="32">
        <f>H40</f>
        <v>0</v>
      </c>
      <c r="Y44" s="38">
        <f>H41</f>
        <v>13</v>
      </c>
      <c r="Z44" s="38">
        <f>H42</f>
        <v>0</v>
      </c>
      <c r="AA44" s="30">
        <f>H43</f>
        <v>4</v>
      </c>
      <c r="AB44" s="33">
        <f>H44</f>
        <v>1</v>
      </c>
      <c r="AD44" s="1">
        <v>0.5</v>
      </c>
      <c r="AE44" s="31">
        <f>PRODUCT(W44*100*1/W55)</f>
        <v>39.655172413793103</v>
      </c>
      <c r="AF44" s="32">
        <f>PRODUCT(X44*100*1/X55)</f>
        <v>0</v>
      </c>
      <c r="AG44" s="38">
        <f>PRODUCT(Y44*100*1/Y55)</f>
        <v>22.807017543859651</v>
      </c>
      <c r="AH44" s="38">
        <f>PRODUCT(Z44*100*1/Z55)</f>
        <v>0</v>
      </c>
      <c r="AI44" s="30">
        <f>PRODUCT(AA44*100*1/AA55)</f>
        <v>7.0175438596491224</v>
      </c>
      <c r="AJ44" s="33">
        <f t="shared" ref="AJ44" si="49">PRODUCT(AB44*100*1/AB55)</f>
        <v>1.7543859649122806</v>
      </c>
      <c r="AL44" s="1">
        <v>0.5</v>
      </c>
      <c r="AM44" s="31">
        <f>AE39+AE40+AE41+AE42+AE43+AE44</f>
        <v>94.827586206896541</v>
      </c>
      <c r="AN44" s="32">
        <f>AF39+AF40+AF41+AF42+AF43+AF44</f>
        <v>1.7241379310344827</v>
      </c>
      <c r="AO44" s="38">
        <f>AG39+AG40+AG41+AG42+AG43+AG44</f>
        <v>91.228070175438603</v>
      </c>
      <c r="AP44" s="38">
        <f>AH39+AH40+AH41+AH42+AH43+AH44</f>
        <v>96.36363636363636</v>
      </c>
      <c r="AQ44" s="30">
        <f>AI39+AI40+AI41+AI42+AI43+AI44</f>
        <v>98.245614035087726</v>
      </c>
      <c r="AR44" s="33">
        <f t="shared" ref="AR44" si="50">AJ39+AJ40+AJ41+AJ42+AJ43+AJ44</f>
        <v>99.999999999999972</v>
      </c>
      <c r="AU44" s="10"/>
      <c r="AV44" s="10"/>
      <c r="AW44" s="10"/>
      <c r="AX44" s="10"/>
      <c r="AY44" s="10"/>
      <c r="AZ44" s="10"/>
      <c r="BA44" s="10"/>
    </row>
    <row r="45" spans="1:55" s="1" customFormat="1" x14ac:dyDescent="0.25">
      <c r="V45" s="1">
        <v>1</v>
      </c>
      <c r="W45" s="31">
        <f>I39</f>
        <v>1</v>
      </c>
      <c r="X45" s="32">
        <f>I40</f>
        <v>0</v>
      </c>
      <c r="Y45" s="38">
        <f>I41</f>
        <v>1</v>
      </c>
      <c r="Z45" s="38">
        <f>I42</f>
        <v>0</v>
      </c>
      <c r="AA45" s="30">
        <f>I43</f>
        <v>1</v>
      </c>
      <c r="AB45" s="33">
        <f>I44</f>
        <v>0</v>
      </c>
      <c r="AD45" s="1">
        <v>1</v>
      </c>
      <c r="AE45" s="31">
        <f>PRODUCT(W45*100*1/W55)</f>
        <v>1.7241379310344827</v>
      </c>
      <c r="AF45" s="32">
        <f>PRODUCT(X45*100*1/X55)</f>
        <v>0</v>
      </c>
      <c r="AG45" s="38">
        <f>PRODUCT(Y45*100*1/Y55)</f>
        <v>1.7543859649122806</v>
      </c>
      <c r="AH45" s="38">
        <f>PRODUCT(Z45*100*1/Z55)</f>
        <v>0</v>
      </c>
      <c r="AI45" s="30">
        <f>PRODUCT(AA45*100*1/AA55)</f>
        <v>1.7543859649122806</v>
      </c>
      <c r="AJ45" s="33">
        <f t="shared" ref="AJ45" si="51">PRODUCT(AB45*100*1/AB55)</f>
        <v>0</v>
      </c>
      <c r="AL45" s="1">
        <v>1</v>
      </c>
      <c r="AM45" s="31">
        <f>AE39+AE40+AE41+AE42+AE43+AE44+AE45</f>
        <v>96.551724137931018</v>
      </c>
      <c r="AN45" s="32">
        <f>AF39+AF40+AF41+AF42+AF43+AF44+AF45</f>
        <v>1.7241379310344827</v>
      </c>
      <c r="AO45" s="38">
        <f>AG39+AG40+AG41+AG42+AG43+AG44+AG45</f>
        <v>92.982456140350877</v>
      </c>
      <c r="AP45" s="38">
        <f>AH39+AH40+AH41+AH42+AH43+AH44+AH45</f>
        <v>96.36363636363636</v>
      </c>
      <c r="AQ45" s="30">
        <f>AI39+AI40+AI41+AI42+AI43+AI44+AI45</f>
        <v>100</v>
      </c>
      <c r="AR45" s="33">
        <f t="shared" ref="AR45" si="52">AJ39+AJ40+AJ41+AJ42+AJ43+AJ44+AJ45</f>
        <v>99.999999999999972</v>
      </c>
      <c r="AU45" s="10"/>
      <c r="AV45" s="10" t="str">
        <f>A37</f>
        <v>Candida glabrata</v>
      </c>
      <c r="AW45" s="10"/>
      <c r="AX45" s="10"/>
      <c r="AY45" s="10"/>
      <c r="AZ45" s="10"/>
      <c r="BA45" s="10"/>
    </row>
    <row r="46" spans="1:55" s="1" customFormat="1" x14ac:dyDescent="0.25">
      <c r="V46" s="1">
        <v>2</v>
      </c>
      <c r="W46" s="33">
        <f>J39</f>
        <v>1</v>
      </c>
      <c r="X46" s="32">
        <f>J40</f>
        <v>17</v>
      </c>
      <c r="Y46" s="38">
        <f>J41</f>
        <v>2</v>
      </c>
      <c r="Z46" s="38">
        <f>J42</f>
        <v>0</v>
      </c>
      <c r="AA46" s="30">
        <f>J43</f>
        <v>0</v>
      </c>
      <c r="AB46" s="33">
        <f>J44</f>
        <v>0</v>
      </c>
      <c r="AD46" s="1">
        <v>2</v>
      </c>
      <c r="AE46" s="33">
        <f>PRODUCT(W46*100*1/W55)</f>
        <v>1.7241379310344827</v>
      </c>
      <c r="AF46" s="32">
        <f>PRODUCT(X46*100*1/X55)</f>
        <v>29.310344827586206</v>
      </c>
      <c r="AG46" s="38">
        <f>PRODUCT(Y46*100*1/Y55)</f>
        <v>3.5087719298245612</v>
      </c>
      <c r="AH46" s="38">
        <f>PRODUCT(Z46*100*1/Z55)</f>
        <v>0</v>
      </c>
      <c r="AI46" s="30">
        <f>PRODUCT(AA46*100*1/AA55)</f>
        <v>0</v>
      </c>
      <c r="AJ46" s="33">
        <f t="shared" ref="AJ46" si="53">PRODUCT(AB46*100*1/AB55)</f>
        <v>0</v>
      </c>
      <c r="AL46" s="1">
        <v>2</v>
      </c>
      <c r="AM46" s="33">
        <f>AE39+AE40+AE41+AE42+AE43+AE44+AE45+AE46</f>
        <v>98.275862068965495</v>
      </c>
      <c r="AN46" s="32">
        <f>AF39+AF40+AF41+AF42+AF43+AF44+AF45+AF46</f>
        <v>31.03448275862069</v>
      </c>
      <c r="AO46" s="38">
        <f>AG39+AG40+AG41+AG42+AG43+AG44+AG45+AG46</f>
        <v>96.491228070175438</v>
      </c>
      <c r="AP46" s="38">
        <f>AH39+AH40+AH41+AH42+AH43+AH44+AH45+AH46</f>
        <v>96.36363636363636</v>
      </c>
      <c r="AQ46" s="30">
        <f>AI39+AI40+AI41+AI42+AI43+AI44+AI45+AI46</f>
        <v>100</v>
      </c>
      <c r="AR46" s="33">
        <f t="shared" ref="AR46" si="54">AJ39+AJ40+AJ41+AJ42+AJ43+AJ44+AJ45+AJ46</f>
        <v>99.999999999999972</v>
      </c>
      <c r="AU46" s="10"/>
      <c r="AV46" s="10"/>
      <c r="AW46" s="10"/>
      <c r="AX46" s="10"/>
      <c r="AY46" s="10"/>
      <c r="AZ46" s="10"/>
      <c r="BA46" s="10"/>
    </row>
    <row r="47" spans="1:55" s="1" customFormat="1" x14ac:dyDescent="0.25">
      <c r="V47" s="1">
        <v>4</v>
      </c>
      <c r="W47" s="33">
        <f>K39</f>
        <v>0</v>
      </c>
      <c r="X47" s="32">
        <f>K40</f>
        <v>23</v>
      </c>
      <c r="Y47" s="38">
        <f>K41</f>
        <v>1</v>
      </c>
      <c r="Z47" s="38">
        <f>K42</f>
        <v>2</v>
      </c>
      <c r="AA47" s="30">
        <f>K43</f>
        <v>0</v>
      </c>
      <c r="AB47" s="33">
        <f>K44</f>
        <v>0</v>
      </c>
      <c r="AD47" s="1">
        <v>4</v>
      </c>
      <c r="AE47" s="33">
        <f>PRODUCT(W47*100*1/W55)</f>
        <v>0</v>
      </c>
      <c r="AF47" s="32">
        <f>PRODUCT(X47*100*1/X55)</f>
        <v>39.655172413793103</v>
      </c>
      <c r="AG47" s="38">
        <f>PRODUCT(Y47*100*1/Y55)</f>
        <v>1.7543859649122806</v>
      </c>
      <c r="AH47" s="38">
        <f>PRODUCT(Z47*100*1/Z55)</f>
        <v>3.6363636363636362</v>
      </c>
      <c r="AI47" s="30">
        <f>PRODUCT(AA47*100*1/AA55)</f>
        <v>0</v>
      </c>
      <c r="AJ47" s="33">
        <f t="shared" ref="AJ47" si="55">PRODUCT(AB47*100*1/AB55)</f>
        <v>0</v>
      </c>
      <c r="AL47" s="1">
        <v>4</v>
      </c>
      <c r="AM47" s="33">
        <f>AE39+AE40+AE41+AE42+AE43+AE44+AE45+AE46+AE47</f>
        <v>98.275862068965495</v>
      </c>
      <c r="AN47" s="32">
        <f>AF39+AF40+AF41+AF42+AF43+AF44+AF45+AF46+AF47</f>
        <v>70.689655172413794</v>
      </c>
      <c r="AO47" s="38">
        <f>AG39+AG40+AG41+AG42+AG43+AG44+AG45+AG46+AG47</f>
        <v>98.245614035087712</v>
      </c>
      <c r="AP47" s="38">
        <f>AH39+AH40+AH41+AH42+AH43+AH44+AH45+AH46+AH47</f>
        <v>100</v>
      </c>
      <c r="AQ47" s="30">
        <f>AI39+AI40+AI41+AI42+AI43+AI44+AI45+AI46+AI47</f>
        <v>100</v>
      </c>
      <c r="AR47" s="33">
        <f t="shared" ref="AR47" si="56">AJ39+AJ40+AJ41+AJ42+AJ43+AJ44+AJ45+AJ46+AJ47</f>
        <v>99.999999999999972</v>
      </c>
      <c r="AU47" s="10"/>
      <c r="AV47" s="10"/>
      <c r="AW47" s="10"/>
      <c r="AX47" s="10"/>
      <c r="AY47" s="10"/>
      <c r="AZ47" s="10"/>
      <c r="BA47" s="10"/>
    </row>
    <row r="48" spans="1:55" s="1" customFormat="1" x14ac:dyDescent="0.25">
      <c r="V48" s="1">
        <v>8</v>
      </c>
      <c r="W48" s="33">
        <f>L39</f>
        <v>1</v>
      </c>
      <c r="X48" s="32">
        <f>L40</f>
        <v>3</v>
      </c>
      <c r="Y48" s="38">
        <f>L41</f>
        <v>0</v>
      </c>
      <c r="Z48" s="38">
        <f>L42</f>
        <v>0</v>
      </c>
      <c r="AA48" s="30">
        <f>L43</f>
        <v>0</v>
      </c>
      <c r="AB48" s="33">
        <f>L44</f>
        <v>0</v>
      </c>
      <c r="AD48" s="1">
        <v>8</v>
      </c>
      <c r="AE48" s="33">
        <f>PRODUCT(W48*100*1/W55)</f>
        <v>1.7241379310344827</v>
      </c>
      <c r="AF48" s="32">
        <f>PRODUCT(X48*100*1/X55)</f>
        <v>5.1724137931034484</v>
      </c>
      <c r="AG48" s="38">
        <f>PRODUCT(Y48*100*1/Y55)</f>
        <v>0</v>
      </c>
      <c r="AH48" s="38">
        <f>PRODUCT(Z48*100*1/Z55)</f>
        <v>0</v>
      </c>
      <c r="AI48" s="30">
        <f>PRODUCT(AA48*100*1/AA55)</f>
        <v>0</v>
      </c>
      <c r="AJ48" s="33">
        <f t="shared" ref="AJ48" si="57">PRODUCT(AB48*100*1/AB55)</f>
        <v>0</v>
      </c>
      <c r="AL48" s="1">
        <v>8</v>
      </c>
      <c r="AM48" s="33">
        <f>AE39+AE40+AE41+AE42+AE43+AE44+AE45+AE46+AE47+AE48</f>
        <v>99.999999999999972</v>
      </c>
      <c r="AN48" s="32">
        <f>AF39+AF40+AF41+AF42+AF43+AF44+AF45+AF46+AF47+AF48</f>
        <v>75.862068965517238</v>
      </c>
      <c r="AO48" s="38">
        <f>AG39+AG40+AG41+AG42+AG43+AG44+AG45+AG46+AG47+AG48</f>
        <v>98.245614035087712</v>
      </c>
      <c r="AP48" s="38">
        <f>AH39+AH40+AH41+AH42+AH43+AH44+AH45+AH46+AH47+AH48</f>
        <v>100</v>
      </c>
      <c r="AQ48" s="30">
        <f>AI39+AI40+AI41+AI42+AI43+AI44+AI45+AI46+AI47+AI48</f>
        <v>100</v>
      </c>
      <c r="AR48" s="33">
        <f t="shared" ref="AR48" si="58">AJ39+AJ40+AJ41+AJ42+AJ43+AJ44+AJ45+AJ46+AJ47+AJ48</f>
        <v>99.999999999999972</v>
      </c>
      <c r="AU48" s="10"/>
      <c r="AV48" s="10"/>
      <c r="AW48" s="10"/>
      <c r="AX48" s="10"/>
      <c r="AY48" s="10"/>
      <c r="AZ48" s="10"/>
      <c r="BA48" s="10"/>
    </row>
    <row r="49" spans="22:55" s="1" customFormat="1" x14ac:dyDescent="0.25">
      <c r="V49" s="1">
        <v>16</v>
      </c>
      <c r="W49" s="33">
        <f>M39</f>
        <v>0</v>
      </c>
      <c r="X49" s="32">
        <f>M40</f>
        <v>7</v>
      </c>
      <c r="Y49" s="38">
        <f>M41</f>
        <v>0</v>
      </c>
      <c r="Z49" s="38">
        <f>M42</f>
        <v>0</v>
      </c>
      <c r="AA49" s="30">
        <f>M43</f>
        <v>0</v>
      </c>
      <c r="AB49" s="33">
        <f>M44</f>
        <v>0</v>
      </c>
      <c r="AD49" s="1">
        <v>16</v>
      </c>
      <c r="AE49" s="33">
        <f>PRODUCT(W49*100*1/W55)</f>
        <v>0</v>
      </c>
      <c r="AF49" s="32">
        <f>PRODUCT(X49*100*1/X55)</f>
        <v>12.068965517241379</v>
      </c>
      <c r="AG49" s="38">
        <f>PRODUCT(Y49*100*1/Y55)</f>
        <v>0</v>
      </c>
      <c r="AH49" s="38">
        <f>PRODUCT(Z49*100*1/Z55)</f>
        <v>0</v>
      </c>
      <c r="AI49" s="30">
        <f>PRODUCT(AA49*100*1/AA55)</f>
        <v>0</v>
      </c>
      <c r="AJ49" s="33">
        <f t="shared" ref="AJ49" si="59">PRODUCT(AB49*100*1/AB55)</f>
        <v>0</v>
      </c>
      <c r="AL49" s="1">
        <v>16</v>
      </c>
      <c r="AM49" s="33">
        <f>AE39+AE40+AE41+AE42+AE43+AE44+AE45+AE46+AE47+AE48+AE49</f>
        <v>99.999999999999972</v>
      </c>
      <c r="AN49" s="32">
        <f>AF39+AF40+AF41+AF42+AF43+AF44+AF45+AF46+AF47+AF48+AF49</f>
        <v>87.931034482758619</v>
      </c>
      <c r="AO49" s="38">
        <f>AG39+AG40+AG41+AG42+AG43+AG44+AG45+AG46+AG47+AG48+AG49</f>
        <v>98.245614035087712</v>
      </c>
      <c r="AP49" s="38">
        <f>AH39+AH40+AH41+AH42+AH43+AH44+AH45+AH46+AH47+AH48+AH49</f>
        <v>100</v>
      </c>
      <c r="AQ49" s="30">
        <f>AI39+AI40+AI41+AI42+AI43+AI44+AI45+AI46+AI47+AI48+AI49</f>
        <v>100</v>
      </c>
      <c r="AR49" s="33">
        <f t="shared" ref="AR49" si="60">AJ39+AJ40+AJ41+AJ42+AJ43+AJ44+AJ45+AJ46+AJ47+AJ48+AJ49</f>
        <v>99.999999999999972</v>
      </c>
      <c r="AU49" s="10"/>
      <c r="AV49" s="10"/>
      <c r="AW49" s="10"/>
      <c r="AX49" s="10"/>
      <c r="AY49" s="10"/>
      <c r="AZ49" s="10"/>
      <c r="BA49" s="10"/>
    </row>
    <row r="50" spans="22:55" s="1" customFormat="1" x14ac:dyDescent="0.25">
      <c r="V50" s="1">
        <v>32</v>
      </c>
      <c r="W50" s="33">
        <f>N39</f>
        <v>0</v>
      </c>
      <c r="X50" s="33">
        <f>N40</f>
        <v>2</v>
      </c>
      <c r="Y50" s="38">
        <f>N41</f>
        <v>0</v>
      </c>
      <c r="Z50" s="38">
        <f>N42</f>
        <v>0</v>
      </c>
      <c r="AA50" s="30">
        <f>N43</f>
        <v>0</v>
      </c>
      <c r="AB50" s="33">
        <f>N44</f>
        <v>0</v>
      </c>
      <c r="AD50" s="1">
        <v>32</v>
      </c>
      <c r="AE50" s="33">
        <f>PRODUCT(W50*100*1/W55)</f>
        <v>0</v>
      </c>
      <c r="AF50" s="33">
        <f>PRODUCT(X50*100*1/X55)</f>
        <v>3.4482758620689653</v>
      </c>
      <c r="AG50" s="38">
        <f>PRODUCT(Y50*100*1/Y55)</f>
        <v>0</v>
      </c>
      <c r="AH50" s="38">
        <f>PRODUCT(Z50*100*1/Z55)</f>
        <v>0</v>
      </c>
      <c r="AI50" s="30">
        <f>PRODUCT(AA50*100*1/AA55)</f>
        <v>0</v>
      </c>
      <c r="AJ50" s="33">
        <f t="shared" ref="AJ50" si="61">PRODUCT(AB50*100*1/AB55)</f>
        <v>0</v>
      </c>
      <c r="AL50" s="1">
        <v>32</v>
      </c>
      <c r="AM50" s="33">
        <f>AE39+AE40+AE41+AE42+AE43+AE44+AE45+AE46+AE47+AE48+AE49+AE50</f>
        <v>99.999999999999972</v>
      </c>
      <c r="AN50" s="33">
        <f>AF39+AF40+AF41+AF42+AF43+AF44+AF45+AF46+AF47+AF48+AF49+AF50</f>
        <v>91.379310344827587</v>
      </c>
      <c r="AO50" s="38">
        <f>AG39+AG40+AG41+AG42+AG43+AG44+AG45+AG46+AG47+AG48+AG49+AG50</f>
        <v>98.245614035087712</v>
      </c>
      <c r="AP50" s="38">
        <f>AH39+AH40+AH41+AH42+AH43+AH44+AH45+AH46+AH47+AH48+AH49+AH50</f>
        <v>100</v>
      </c>
      <c r="AQ50" s="30">
        <f>AI39+AI40+AI41+AI42+AI43+AI44+AI45+AI46+AI47+AI48+AI49+AI50</f>
        <v>100</v>
      </c>
      <c r="AR50" s="33">
        <f t="shared" ref="AR50" si="62">AJ39+AJ40+AJ41+AJ42+AJ43+AJ44+AJ45+AJ46+AJ47+AJ48+AJ49+AJ50</f>
        <v>99.999999999999972</v>
      </c>
      <c r="AU50" s="10"/>
      <c r="AV50" s="10"/>
      <c r="AW50" s="10"/>
      <c r="AX50" s="10"/>
      <c r="AY50" s="10"/>
      <c r="AZ50" s="10"/>
      <c r="BA50" s="10"/>
    </row>
    <row r="51" spans="22:55" s="1" customFormat="1" x14ac:dyDescent="0.25">
      <c r="V51" s="1">
        <v>64</v>
      </c>
      <c r="W51" s="33">
        <f>O39</f>
        <v>0</v>
      </c>
      <c r="X51" s="33">
        <f>O40</f>
        <v>3</v>
      </c>
      <c r="Y51" s="38">
        <f>O41</f>
        <v>1</v>
      </c>
      <c r="Z51" s="38">
        <f>O42</f>
        <v>0</v>
      </c>
      <c r="AA51" s="30">
        <f>O43</f>
        <v>0</v>
      </c>
      <c r="AB51" s="33">
        <f>O44</f>
        <v>0</v>
      </c>
      <c r="AD51" s="1">
        <v>64</v>
      </c>
      <c r="AE51" s="33">
        <f>PRODUCT(W51*100*1/W55)</f>
        <v>0</v>
      </c>
      <c r="AF51" s="33">
        <f>PRODUCT(X51*100*1/X55)</f>
        <v>5.1724137931034484</v>
      </c>
      <c r="AG51" s="38">
        <f>PRODUCT(Y51*100*1/Y55)</f>
        <v>1.7543859649122806</v>
      </c>
      <c r="AH51" s="38">
        <f>PRODUCT(Z51*100*1/Z55)</f>
        <v>0</v>
      </c>
      <c r="AI51" s="30">
        <f>PRODUCT(AA51*100*1/AA55)</f>
        <v>0</v>
      </c>
      <c r="AJ51" s="33">
        <f t="shared" ref="AJ51" si="63">PRODUCT(AB51*100*1/AB55)</f>
        <v>0</v>
      </c>
      <c r="AL51" s="1">
        <v>64</v>
      </c>
      <c r="AM51" s="33">
        <f>AE39+AE40+AE41+AE42+AE43+AE44+AE45+AE46+AE47+AE48+AE49+AE50+AE51</f>
        <v>99.999999999999972</v>
      </c>
      <c r="AN51" s="33">
        <f>AF39+AF40+AF41+AF42+AF43+AF44+AF45+AF46+AF47+AF48+AF49+AF50+AF51</f>
        <v>96.551724137931032</v>
      </c>
      <c r="AO51" s="38">
        <f>AG39+AG40+AG41+AG42+AG43+AG44+AG45+AG46+AG47+AG48+AG49+AG50+AG51</f>
        <v>99.999999999999986</v>
      </c>
      <c r="AP51" s="38">
        <f>AH39+AH40+AH41+AH42+AH43+AH44+AH45+AH46+AH47+AH48+AH49+AH50+AH51</f>
        <v>100</v>
      </c>
      <c r="AQ51" s="30">
        <f>AI39+AI40+AI41+AI42+AI43+AI44+AI45+AI46+AI47+AI48+AI49+AI50+AI51</f>
        <v>100</v>
      </c>
      <c r="AR51" s="33">
        <f t="shared" ref="AR51" si="64">AJ39+AJ40+AJ41+AJ42+AJ43+AJ44+AJ45+AJ46+AJ47+AJ48+AJ49+AJ50+AJ51</f>
        <v>99.999999999999972</v>
      </c>
      <c r="AU51" s="10"/>
      <c r="AV51" s="10"/>
      <c r="AW51" s="10"/>
      <c r="AX51" s="10"/>
      <c r="AY51" s="10"/>
      <c r="AZ51" s="10"/>
      <c r="BA51" s="10"/>
    </row>
    <row r="52" spans="22:55" s="1" customFormat="1" x14ac:dyDescent="0.25">
      <c r="V52" s="1">
        <v>128</v>
      </c>
      <c r="W52" s="33">
        <f>P39</f>
        <v>0</v>
      </c>
      <c r="X52" s="33">
        <f>P40</f>
        <v>1</v>
      </c>
      <c r="Y52" s="38">
        <f>P41</f>
        <v>0</v>
      </c>
      <c r="Z52" s="38">
        <f>P42</f>
        <v>0</v>
      </c>
      <c r="AA52" s="30">
        <f>P43</f>
        <v>0</v>
      </c>
      <c r="AB52" s="33">
        <f>P44</f>
        <v>0</v>
      </c>
      <c r="AD52" s="1">
        <v>128</v>
      </c>
      <c r="AE52" s="33">
        <f>PRODUCT(W52*100*1/W55)</f>
        <v>0</v>
      </c>
      <c r="AF52" s="33">
        <f>PRODUCT(X52*100*1/X55)</f>
        <v>1.7241379310344827</v>
      </c>
      <c r="AG52" s="38">
        <f>PRODUCT(Y52*100*1/Y55)</f>
        <v>0</v>
      </c>
      <c r="AH52" s="38">
        <f>PRODUCT(Z52*100*1/Z55)</f>
        <v>0</v>
      </c>
      <c r="AI52" s="30">
        <f>PRODUCT(AA52*100*1/AA55)</f>
        <v>0</v>
      </c>
      <c r="AJ52" s="33">
        <f t="shared" ref="AJ52" si="65">PRODUCT(AB52*100*1/AB55)</f>
        <v>0</v>
      </c>
      <c r="AL52" s="1">
        <v>128</v>
      </c>
      <c r="AM52" s="33">
        <f>AE39+AE40+AE41+AE42+AE43+AE44+AE45+AE46+AE47+AE48+AE49+AE50+AE51+AE52</f>
        <v>99.999999999999972</v>
      </c>
      <c r="AN52" s="33">
        <f>AF39+AF40+AF41+AF42+AF43+AF44+AF45+AF46+AF47+AF48+AF49+AF50+AF51+AF52</f>
        <v>98.275862068965509</v>
      </c>
      <c r="AO52" s="38">
        <f>AG39+AG40+AG41+AG42+AG43+AG44+AG45+AG46+AG47+AG48+AG49+AG50+AG51+AG52</f>
        <v>99.999999999999986</v>
      </c>
      <c r="AP52" s="38">
        <f>AH39+AH40+AH41+AH42+AH43+AH44+AH45+AH46+AH47+AH48+AH49+AH50+AH51+AH52</f>
        <v>100</v>
      </c>
      <c r="AQ52" s="30">
        <f>AI39+AI40+AI41+AI42+AI43+AI44+AI45+AI46+AI47+AI48+AI49+AI50+AI51+AI52</f>
        <v>100</v>
      </c>
      <c r="AR52" s="33">
        <f t="shared" ref="AR52" si="66">AJ39+AJ40+AJ41+AJ42+AJ43+AJ44+AJ45+AJ46+AJ47+AJ48+AJ49+AJ50+AJ51+AJ52</f>
        <v>99.999999999999972</v>
      </c>
      <c r="AU52" s="10"/>
      <c r="AV52" s="10"/>
      <c r="AW52" s="10"/>
      <c r="AX52" s="10"/>
      <c r="AY52" s="10"/>
      <c r="AZ52" s="10"/>
      <c r="BA52" s="10"/>
    </row>
    <row r="53" spans="22:55" s="1" customFormat="1" x14ac:dyDescent="0.25">
      <c r="V53" s="1">
        <v>256</v>
      </c>
      <c r="W53" s="33">
        <f>Q39</f>
        <v>0</v>
      </c>
      <c r="X53" s="33">
        <f>Q40</f>
        <v>0</v>
      </c>
      <c r="Y53" s="38">
        <f>Q41</f>
        <v>0</v>
      </c>
      <c r="Z53" s="38">
        <f>Q42</f>
        <v>0</v>
      </c>
      <c r="AA53" s="30">
        <f>Q43</f>
        <v>0</v>
      </c>
      <c r="AB53" s="33">
        <f>Q44</f>
        <v>0</v>
      </c>
      <c r="AD53" s="1">
        <v>256</v>
      </c>
      <c r="AE53" s="33">
        <f>PRODUCT(W53*100*1/W55)</f>
        <v>0</v>
      </c>
      <c r="AF53" s="33">
        <f>PRODUCT(X53*100*1/X55)</f>
        <v>0</v>
      </c>
      <c r="AG53" s="38">
        <f>PRODUCT(Y53*100*1/Y55)</f>
        <v>0</v>
      </c>
      <c r="AH53" s="38">
        <f>PRODUCT(Z53*100*1/Z55)</f>
        <v>0</v>
      </c>
      <c r="AI53" s="30">
        <f>PRODUCT(AA53*100*1/AA55)</f>
        <v>0</v>
      </c>
      <c r="AJ53" s="33">
        <f t="shared" ref="AJ53" si="67">PRODUCT(AB53*100*1/AB55)</f>
        <v>0</v>
      </c>
      <c r="AL53" s="1">
        <v>256</v>
      </c>
      <c r="AM53" s="33">
        <f>AE39+AE40+AE41+AE42+AE43+AE44+AE45+AE46+AE47+AE48+AE49+AE50+AE51+AE52+AE53</f>
        <v>99.999999999999972</v>
      </c>
      <c r="AN53" s="33">
        <f>AF39+AF40+AF41+AF42+AF43+AF44+AF45+AF46+AF47+AF48+AF49+AF50+AF51+AF52+AF53</f>
        <v>98.275862068965509</v>
      </c>
      <c r="AO53" s="38">
        <f>AG39+AG40+AG41+AG42+AG43+AG44+AG45+AG46+AG47+AG48+AG49+AG50+AG51+AG52+AG53</f>
        <v>99.999999999999986</v>
      </c>
      <c r="AP53" s="38">
        <f>AH39+AH40+AH41+AH42+AH43+AH44+AH45+AH46+AH47+AH48+AH49+AH50+AH51+AH52+AH53</f>
        <v>100</v>
      </c>
      <c r="AQ53" s="30">
        <f>AI39+AI40+AI41+AI42+AI43+AI44+AI45+AI46+AI47+AI48+AI49+AI50+AI51+AI52+AI53</f>
        <v>100</v>
      </c>
      <c r="AR53" s="33">
        <f t="shared" ref="AR53" si="68">AJ39+AJ40+AJ41+AJ42+AJ43+AJ44+AJ45+AJ46+AJ47+AJ48+AJ49+AJ50+AJ51+AJ52+AJ53</f>
        <v>99.999999999999972</v>
      </c>
      <c r="AU53" s="10"/>
      <c r="AV53" s="10"/>
      <c r="AW53" s="10"/>
      <c r="AX53" s="10"/>
      <c r="AY53" s="10"/>
      <c r="AZ53" s="10"/>
      <c r="BA53" s="10"/>
    </row>
    <row r="54" spans="22:55" s="1" customFormat="1" x14ac:dyDescent="0.25">
      <c r="V54" s="1">
        <v>512</v>
      </c>
      <c r="W54" s="33">
        <f>R39</f>
        <v>0</v>
      </c>
      <c r="X54" s="33">
        <f>R40</f>
        <v>1</v>
      </c>
      <c r="Y54" s="38">
        <f>R41</f>
        <v>0</v>
      </c>
      <c r="Z54" s="38">
        <f>R42</f>
        <v>0</v>
      </c>
      <c r="AA54" s="30">
        <f>R43</f>
        <v>0</v>
      </c>
      <c r="AB54" s="33">
        <f>R44</f>
        <v>0</v>
      </c>
      <c r="AD54" s="1">
        <v>512</v>
      </c>
      <c r="AE54" s="33">
        <f>PRODUCT(W54*100*1/W55)</f>
        <v>0</v>
      </c>
      <c r="AF54" s="33">
        <f>PRODUCT(X54*100*1/X55)</f>
        <v>1.7241379310344827</v>
      </c>
      <c r="AG54" s="38">
        <f>PRODUCT(Y54*100*1/Y55)</f>
        <v>0</v>
      </c>
      <c r="AH54" s="38">
        <f>PRODUCT(Z54*100*1/Z55)</f>
        <v>0</v>
      </c>
      <c r="AI54" s="30">
        <f>PRODUCT(AA54*100*1/AA55)</f>
        <v>0</v>
      </c>
      <c r="AJ54" s="33">
        <f t="shared" ref="AJ54" si="69">PRODUCT(AB54*100*1/AB55)</f>
        <v>0</v>
      </c>
      <c r="AL54" s="1">
        <v>512</v>
      </c>
      <c r="AM54" s="33">
        <f>AE39+AE40+AE41+AE42+AE43+AE44+AE45+AE46+AE47+AE48+AE49+AE50+AE51+AE52+AE53+AE54</f>
        <v>99.999999999999972</v>
      </c>
      <c r="AN54" s="33">
        <f>AF39+AF40+AF41+AF42+AF43+AF44+AF45+AF46+AF47+AF48+AF49+AF50+AF51+AF52+AF53+AF54</f>
        <v>99.999999999999986</v>
      </c>
      <c r="AO54" s="38">
        <f>AG39+AG40+AG41+AG42+AG43+AG44+AG45+AG46+AG47+AG48+AG49+AG50+AG51+AG52+AG53+AG54</f>
        <v>99.999999999999986</v>
      </c>
      <c r="AP54" s="38">
        <f>AH39+AH40+AH41+AH42+AH43+AH44+AH45+AH46+AH47+AH48+AH49+AH50+AH51+AH52+AH53+AH54</f>
        <v>100</v>
      </c>
      <c r="AQ54" s="30">
        <f>AI39+AI40+AI41+AI42+AI43+AI44+AI45+AI46+AI47+AI48+AI49+AI50+AI51+AI52+AI53+AI54</f>
        <v>100</v>
      </c>
      <c r="AR54" s="33">
        <f t="shared" ref="AR54" si="70">AJ39+AJ40+AJ41+AJ42+AJ43+AJ44+AJ45+AJ46+AJ47+AJ48+AJ49+AJ50+AJ51+AJ52+AJ53+AJ54</f>
        <v>99.999999999999972</v>
      </c>
      <c r="AU54" s="10"/>
      <c r="AV54" s="10"/>
      <c r="AW54" s="10"/>
      <c r="AX54" s="10"/>
      <c r="AY54" s="10"/>
      <c r="AZ54" s="10"/>
      <c r="BA54" s="10"/>
    </row>
    <row r="55" spans="22:55" s="1" customFormat="1" x14ac:dyDescent="0.25">
      <c r="V55" s="1" t="s">
        <v>1</v>
      </c>
      <c r="W55" s="1">
        <f>S39</f>
        <v>58</v>
      </c>
      <c r="X55" s="1">
        <f>S40</f>
        <v>58</v>
      </c>
      <c r="Y55" s="1">
        <f>S41</f>
        <v>57</v>
      </c>
      <c r="Z55" s="1">
        <f>S42</f>
        <v>55</v>
      </c>
      <c r="AA55" s="1">
        <f>S43</f>
        <v>57</v>
      </c>
      <c r="AB55" s="49">
        <f>S44</f>
        <v>57</v>
      </c>
      <c r="AD55" s="1" t="s">
        <v>1</v>
      </c>
      <c r="AE55" s="30">
        <f>SUM(AE39:AE54)</f>
        <v>99.999999999999972</v>
      </c>
      <c r="AF55" s="30">
        <f>SUM(AF39:AF54)</f>
        <v>99.999999999999986</v>
      </c>
      <c r="AG55" s="30">
        <f>SUM(AG39:AG54)</f>
        <v>99.999999999999986</v>
      </c>
      <c r="AH55" s="30">
        <f>SUM(AH39:AH54)</f>
        <v>100</v>
      </c>
      <c r="AI55" s="30">
        <f>SUM(AI39:AI54)</f>
        <v>100</v>
      </c>
      <c r="AJ55" s="30">
        <f t="shared" ref="AJ55" si="71">SUM(AJ39:AJ54)</f>
        <v>99.999999999999972</v>
      </c>
      <c r="AM55" s="30"/>
      <c r="AN55" s="30"/>
      <c r="AO55" s="30"/>
      <c r="AP55" s="30"/>
      <c r="AQ55" s="30"/>
      <c r="AR55" s="30"/>
      <c r="AS55" s="30"/>
      <c r="AV55" s="10"/>
      <c r="AW55" s="10"/>
      <c r="AX55" s="10"/>
      <c r="AY55" s="10"/>
      <c r="AZ55" s="10"/>
      <c r="BA55" s="10"/>
      <c r="BB55" s="10"/>
    </row>
    <row r="56" spans="22:55" s="1" customFormat="1" x14ac:dyDescent="0.25">
      <c r="AE56" s="30"/>
      <c r="AF56" s="30"/>
      <c r="AG56" s="30"/>
      <c r="AH56" s="30"/>
      <c r="AI56" s="30"/>
      <c r="AJ56" s="30"/>
      <c r="AK56" s="30"/>
      <c r="AM56" s="30"/>
      <c r="AN56" s="30"/>
      <c r="AO56" s="30"/>
      <c r="AP56" s="30"/>
      <c r="AQ56" s="30"/>
      <c r="AR56" s="30"/>
      <c r="AS56" s="30"/>
      <c r="AT56" s="30"/>
      <c r="AV56" s="10"/>
      <c r="AW56" s="10"/>
      <c r="AX56" s="10"/>
      <c r="AY56" s="10"/>
      <c r="AZ56" s="10"/>
      <c r="BA56" s="10"/>
      <c r="BB56" s="10"/>
      <c r="BC56" s="10"/>
    </row>
    <row r="57" spans="22:55" s="1" customFormat="1" x14ac:dyDescent="0.25">
      <c r="AE57" s="30"/>
      <c r="AF57" s="30"/>
      <c r="AG57" s="30"/>
      <c r="AH57" s="30"/>
      <c r="AI57" s="30"/>
      <c r="AJ57" s="30"/>
      <c r="AK57" s="30"/>
      <c r="AM57" s="30"/>
      <c r="AN57" s="30"/>
      <c r="AO57" s="30"/>
      <c r="AP57" s="30"/>
      <c r="AQ57" s="30"/>
      <c r="AR57" s="30"/>
      <c r="AS57" s="30"/>
      <c r="AT57" s="30"/>
      <c r="AV57" s="10"/>
      <c r="AW57" s="10"/>
      <c r="AX57" s="10"/>
      <c r="AY57" s="10"/>
      <c r="AZ57" s="10"/>
      <c r="BA57" s="10"/>
      <c r="BB57" s="10"/>
      <c r="BC57" s="10"/>
    </row>
    <row r="58" spans="22:55" s="1" customFormat="1" x14ac:dyDescent="0.25">
      <c r="AE58" s="30"/>
      <c r="AF58" s="30"/>
      <c r="AG58" s="30"/>
      <c r="AH58" s="30"/>
      <c r="AI58" s="30"/>
      <c r="AJ58" s="30"/>
      <c r="AK58" s="30"/>
      <c r="AM58" s="30"/>
      <c r="AN58" s="30"/>
      <c r="AO58" s="30"/>
      <c r="AP58" s="30"/>
      <c r="AQ58" s="30"/>
      <c r="AR58" s="30"/>
      <c r="AS58" s="30"/>
      <c r="AT58" s="30"/>
      <c r="AV58" s="10"/>
      <c r="AW58" s="10"/>
      <c r="AX58" s="10"/>
      <c r="AY58" s="10"/>
      <c r="AZ58" s="10"/>
      <c r="BA58" s="10"/>
      <c r="BB58" s="10"/>
      <c r="BC58" s="10"/>
    </row>
    <row r="59" spans="22:55" s="1" customFormat="1" x14ac:dyDescent="0.25">
      <c r="AE59" s="30"/>
      <c r="AF59" s="30"/>
      <c r="AG59" s="30"/>
      <c r="AH59" s="30"/>
      <c r="AI59" s="30"/>
      <c r="AJ59" s="30"/>
      <c r="AK59" s="30"/>
      <c r="AM59" s="30"/>
      <c r="AN59" s="30"/>
      <c r="AO59" s="30"/>
      <c r="AP59" s="30"/>
      <c r="AQ59" s="30"/>
      <c r="AR59" s="30"/>
      <c r="AS59" s="30"/>
      <c r="AT59" s="30"/>
      <c r="AV59" s="10"/>
      <c r="AW59" s="10"/>
      <c r="AX59" s="10"/>
      <c r="AY59" s="10"/>
      <c r="AZ59" s="10"/>
      <c r="BA59" s="10"/>
      <c r="BB59" s="10"/>
      <c r="BC59" s="10"/>
    </row>
    <row r="60" spans="22:55" s="1" customFormat="1" x14ac:dyDescent="0.25">
      <c r="AE60" s="30"/>
      <c r="AF60" s="30"/>
      <c r="AG60" s="30"/>
      <c r="AH60" s="30"/>
      <c r="AI60" s="30"/>
      <c r="AJ60" s="30"/>
      <c r="AK60" s="30"/>
      <c r="AM60" s="30"/>
      <c r="AN60" s="30"/>
      <c r="AO60" s="30"/>
      <c r="AP60" s="30"/>
      <c r="AQ60" s="30"/>
      <c r="AR60" s="30"/>
      <c r="AS60" s="30"/>
      <c r="AT60" s="30"/>
      <c r="AV60" s="10"/>
      <c r="AW60" s="10"/>
      <c r="AX60" s="10"/>
      <c r="AY60" s="10"/>
      <c r="AZ60" s="10"/>
      <c r="BA60" s="10"/>
      <c r="BB60" s="10"/>
      <c r="BC60" s="10"/>
    </row>
    <row r="61" spans="22:55" s="1" customFormat="1" x14ac:dyDescent="0.25">
      <c r="AE61" s="30"/>
      <c r="AF61" s="30"/>
      <c r="AG61" s="30"/>
      <c r="AH61" s="30"/>
      <c r="AI61" s="30"/>
      <c r="AJ61" s="30"/>
      <c r="AK61" s="30"/>
      <c r="AM61" s="30"/>
      <c r="AN61" s="30"/>
      <c r="AO61" s="30"/>
      <c r="AP61" s="30"/>
      <c r="AQ61" s="30"/>
      <c r="AR61" s="30"/>
      <c r="AS61" s="30"/>
      <c r="AT61" s="30"/>
      <c r="AV61" s="10"/>
      <c r="AW61" s="10"/>
      <c r="AX61" s="10"/>
      <c r="AY61" s="10"/>
      <c r="AZ61" s="10"/>
      <c r="BA61" s="10"/>
      <c r="BB61" s="10"/>
      <c r="BC61" s="10"/>
    </row>
    <row r="62" spans="22:55" s="1" customFormat="1" x14ac:dyDescent="0.25">
      <c r="AE62" s="30"/>
      <c r="AF62" s="30"/>
      <c r="AG62" s="30"/>
      <c r="AH62" s="30"/>
      <c r="AI62" s="30"/>
      <c r="AJ62" s="30"/>
      <c r="AK62" s="30"/>
      <c r="AM62" s="30"/>
      <c r="AN62" s="30"/>
      <c r="AO62" s="30"/>
      <c r="AP62" s="30"/>
      <c r="AQ62" s="30"/>
      <c r="AR62" s="30"/>
      <c r="AS62" s="30"/>
      <c r="AT62" s="30"/>
      <c r="AV62" s="10"/>
      <c r="AW62" s="10"/>
      <c r="AX62" s="10"/>
      <c r="AY62" s="10"/>
      <c r="AZ62" s="10"/>
      <c r="BA62" s="10"/>
      <c r="BB62" s="10"/>
      <c r="BC62" s="10"/>
    </row>
    <row r="63" spans="22:55" s="1" customFormat="1" x14ac:dyDescent="0.25">
      <c r="AE63" s="30"/>
      <c r="AF63" s="30"/>
      <c r="AG63" s="30"/>
      <c r="AH63" s="30"/>
      <c r="AI63" s="30"/>
      <c r="AJ63" s="30"/>
      <c r="AK63" s="30"/>
      <c r="AM63" s="30"/>
      <c r="AN63" s="30"/>
      <c r="AO63" s="30"/>
      <c r="AP63" s="30"/>
      <c r="AQ63" s="30"/>
      <c r="AR63" s="30"/>
      <c r="AS63" s="30"/>
      <c r="AT63" s="30"/>
      <c r="AV63" s="10"/>
      <c r="AW63" s="10"/>
      <c r="AX63" s="10"/>
      <c r="AY63" s="10"/>
      <c r="AZ63" s="10"/>
      <c r="BA63" s="10"/>
      <c r="BB63" s="10"/>
      <c r="BC63" s="10"/>
    </row>
    <row r="64" spans="22:55" s="1" customFormat="1" x14ac:dyDescent="0.25">
      <c r="AE64" s="30"/>
      <c r="AF64" s="30"/>
      <c r="AG64" s="30"/>
      <c r="AH64" s="30"/>
      <c r="AI64" s="30"/>
      <c r="AJ64" s="30"/>
      <c r="AK64" s="30"/>
      <c r="AM64" s="30"/>
      <c r="AN64" s="30"/>
      <c r="AO64" s="30"/>
      <c r="AP64" s="30"/>
      <c r="AQ64" s="30"/>
      <c r="AR64" s="30"/>
      <c r="AS64" s="30"/>
      <c r="AT64" s="30"/>
      <c r="AV64" s="10"/>
      <c r="AW64" s="10"/>
      <c r="AX64" s="10"/>
      <c r="AY64" s="10"/>
      <c r="AZ64" s="10"/>
      <c r="BA64" s="10"/>
      <c r="BB64" s="10"/>
      <c r="BC64" s="10"/>
    </row>
    <row r="65" spans="1:55" s="1" customFormat="1" x14ac:dyDescent="0.25">
      <c r="AE65" s="30"/>
      <c r="AF65" s="30"/>
      <c r="AG65" s="30"/>
      <c r="AH65" s="30"/>
      <c r="AI65" s="30"/>
      <c r="AJ65" s="30"/>
      <c r="AK65" s="30"/>
      <c r="AM65" s="30"/>
      <c r="AN65" s="30"/>
      <c r="AO65" s="30"/>
      <c r="AP65" s="30"/>
      <c r="AQ65" s="30"/>
      <c r="AR65" s="30"/>
      <c r="AS65" s="30"/>
      <c r="AT65" s="30"/>
      <c r="AV65" s="10"/>
      <c r="AW65" s="10"/>
      <c r="AX65" s="10"/>
      <c r="AY65" s="10"/>
      <c r="AZ65" s="10"/>
      <c r="BA65" s="10"/>
      <c r="BB65" s="10"/>
      <c r="BC65" s="10"/>
    </row>
    <row r="66" spans="1:55" s="1" customFormat="1" x14ac:dyDescent="0.25">
      <c r="AE66" s="30"/>
      <c r="AF66" s="30"/>
      <c r="AG66" s="30"/>
      <c r="AH66" s="30"/>
      <c r="AI66" s="30"/>
      <c r="AJ66" s="30"/>
      <c r="AK66" s="30"/>
      <c r="AM66" s="30"/>
      <c r="AN66" s="30"/>
      <c r="AO66" s="30"/>
      <c r="AP66" s="30"/>
      <c r="AQ66" s="30"/>
      <c r="AR66" s="30"/>
      <c r="AS66" s="30"/>
      <c r="AT66" s="30"/>
      <c r="AV66" s="10"/>
      <c r="AW66" s="10"/>
      <c r="AX66" s="10"/>
      <c r="AY66" s="10"/>
      <c r="AZ66" s="10"/>
      <c r="BA66" s="10"/>
      <c r="BB66" s="10"/>
      <c r="BC66" s="10"/>
    </row>
    <row r="67" spans="1:55" s="1" customFormat="1" x14ac:dyDescent="0.25">
      <c r="AE67" s="30"/>
      <c r="AF67" s="30"/>
      <c r="AG67" s="30"/>
      <c r="AH67" s="30"/>
      <c r="AI67" s="30"/>
      <c r="AJ67" s="30"/>
      <c r="AK67" s="30"/>
      <c r="AM67" s="30"/>
      <c r="AN67" s="30"/>
      <c r="AO67" s="30"/>
      <c r="AP67" s="30"/>
      <c r="AQ67" s="30"/>
      <c r="AR67" s="30"/>
      <c r="AS67" s="30"/>
      <c r="AT67" s="30"/>
      <c r="AV67" s="10"/>
      <c r="AW67" s="10"/>
      <c r="AX67" s="10"/>
      <c r="AY67" s="10"/>
      <c r="AZ67" s="10"/>
      <c r="BA67" s="10"/>
      <c r="BB67" s="10"/>
      <c r="BC67" s="10"/>
    </row>
    <row r="68" spans="1:55" s="1" customFormat="1" x14ac:dyDescent="0.25">
      <c r="AE68" s="30"/>
      <c r="AF68" s="30"/>
      <c r="AG68" s="30"/>
      <c r="AH68" s="30"/>
      <c r="AI68" s="30"/>
      <c r="AJ68" s="30"/>
      <c r="AK68" s="30"/>
      <c r="AM68" s="30"/>
      <c r="AN68" s="30"/>
      <c r="AO68" s="30"/>
      <c r="AP68" s="30"/>
      <c r="AQ68" s="30"/>
      <c r="AR68" s="30"/>
      <c r="AS68" s="30"/>
      <c r="AT68" s="30"/>
      <c r="AV68" s="10"/>
      <c r="AW68" s="10"/>
      <c r="AX68" s="10"/>
      <c r="AY68" s="10"/>
      <c r="AZ68" s="10"/>
      <c r="BA68" s="10"/>
      <c r="BB68" s="10"/>
      <c r="BC68" s="10"/>
    </row>
    <row r="69" spans="1:55" s="1" customFormat="1" x14ac:dyDescent="0.25">
      <c r="AE69" s="30"/>
      <c r="AF69" s="30"/>
      <c r="AG69" s="30"/>
      <c r="AH69" s="30"/>
      <c r="AI69" s="30"/>
      <c r="AJ69" s="30"/>
      <c r="AK69" s="30"/>
      <c r="AM69" s="30"/>
      <c r="AN69" s="30"/>
      <c r="AO69" s="30"/>
      <c r="AP69" s="30"/>
      <c r="AQ69" s="30"/>
      <c r="AR69" s="30"/>
      <c r="AS69" s="30"/>
      <c r="AT69" s="30"/>
      <c r="AV69" s="10"/>
      <c r="AW69" s="10"/>
      <c r="AX69" s="10"/>
      <c r="AY69" s="10"/>
      <c r="AZ69" s="10"/>
      <c r="BA69" s="10"/>
      <c r="BB69" s="10"/>
      <c r="BC69" s="10"/>
    </row>
    <row r="70" spans="1:55" s="1" customFormat="1" x14ac:dyDescent="0.25">
      <c r="AE70" s="30"/>
      <c r="AF70" s="30"/>
      <c r="AG70" s="30"/>
      <c r="AH70" s="30"/>
      <c r="AI70" s="30"/>
      <c r="AJ70" s="30"/>
      <c r="AK70" s="30"/>
      <c r="AM70" s="30"/>
      <c r="AN70" s="30"/>
      <c r="AO70" s="30"/>
      <c r="AP70" s="30"/>
      <c r="AQ70" s="30"/>
      <c r="AR70" s="30"/>
      <c r="AS70" s="30"/>
      <c r="AT70" s="30"/>
      <c r="AV70" s="10"/>
      <c r="AW70" s="10"/>
      <c r="AX70" s="10"/>
      <c r="AY70" s="10"/>
      <c r="AZ70" s="10"/>
      <c r="BA70" s="10"/>
      <c r="BB70" s="10"/>
      <c r="BC70" s="10"/>
    </row>
    <row r="71" spans="1:55" s="1" customFormat="1" x14ac:dyDescent="0.25">
      <c r="AE71" s="30"/>
      <c r="AF71" s="30"/>
      <c r="AG71" s="30"/>
      <c r="AH71" s="30"/>
      <c r="AI71" s="30"/>
      <c r="AJ71" s="30"/>
      <c r="AK71" s="30"/>
      <c r="AM71" s="30"/>
      <c r="AN71" s="30"/>
      <c r="AO71" s="30"/>
      <c r="AP71" s="30"/>
      <c r="AQ71" s="30"/>
      <c r="AR71" s="30"/>
      <c r="AS71" s="30"/>
      <c r="AT71" s="30"/>
      <c r="AV71" s="10"/>
      <c r="AW71" s="10"/>
      <c r="AX71" s="10"/>
      <c r="AY71" s="10"/>
      <c r="AZ71" s="10"/>
      <c r="BA71" s="10"/>
      <c r="BB71" s="10"/>
      <c r="BC71" s="10"/>
    </row>
    <row r="72" spans="1:55" s="1" customFormat="1" x14ac:dyDescent="0.25">
      <c r="A72" s="1" t="s">
        <v>112</v>
      </c>
      <c r="W72" s="1" t="str">
        <f>A72</f>
        <v>Candida kefyr</v>
      </c>
      <c r="AE72" s="30" t="str">
        <f>A72</f>
        <v>Candida kefyr</v>
      </c>
      <c r="AF72" s="30"/>
      <c r="AG72" s="30"/>
      <c r="AH72" s="30"/>
      <c r="AI72" s="30"/>
      <c r="AJ72" s="30"/>
      <c r="AK72" s="30"/>
      <c r="AM72" s="30" t="str">
        <f>A72</f>
        <v>Candida kefyr</v>
      </c>
      <c r="AN72" s="30"/>
      <c r="AO72" s="30"/>
      <c r="AP72" s="30"/>
      <c r="AQ72" s="30"/>
      <c r="AR72" s="30"/>
      <c r="AS72" s="30"/>
      <c r="AT72" s="30"/>
      <c r="AV72" s="10"/>
      <c r="AW72" s="10"/>
      <c r="AX72" s="10"/>
      <c r="AY72" s="10"/>
      <c r="AZ72" s="10"/>
      <c r="BA72" s="10"/>
      <c r="BB72" s="10"/>
      <c r="BC72" s="10"/>
    </row>
    <row r="73" spans="1:55" s="1" customFormat="1" ht="18.75" x14ac:dyDescent="0.25">
      <c r="B73" s="1" t="s">
        <v>0</v>
      </c>
      <c r="C73" s="1">
        <v>1.5625E-2</v>
      </c>
      <c r="D73" s="1">
        <v>3.125E-2</v>
      </c>
      <c r="E73" s="1">
        <v>6.25E-2</v>
      </c>
      <c r="F73" s="1">
        <v>0.125</v>
      </c>
      <c r="G73" s="1">
        <v>0.25</v>
      </c>
      <c r="H73" s="1">
        <v>0.5</v>
      </c>
      <c r="I73" s="1">
        <v>1</v>
      </c>
      <c r="J73" s="1">
        <v>2</v>
      </c>
      <c r="K73" s="1">
        <v>4</v>
      </c>
      <c r="L73" s="1">
        <v>8</v>
      </c>
      <c r="M73" s="1">
        <v>16</v>
      </c>
      <c r="N73" s="1">
        <v>32</v>
      </c>
      <c r="O73" s="1">
        <v>64</v>
      </c>
      <c r="P73" s="1">
        <v>128</v>
      </c>
      <c r="Q73" s="1">
        <v>256</v>
      </c>
      <c r="R73" s="1">
        <v>512</v>
      </c>
      <c r="S73" s="1" t="s">
        <v>1</v>
      </c>
      <c r="V73" s="1" t="s">
        <v>0</v>
      </c>
      <c r="W73" s="1" t="str">
        <f>B74</f>
        <v>Amphotericin B</v>
      </c>
      <c r="X73" s="1" t="str">
        <f>B75</f>
        <v>Fluconazol</v>
      </c>
      <c r="Y73" s="1" t="str">
        <f>B76</f>
        <v>Posaconazol</v>
      </c>
      <c r="Z73" s="1" t="str">
        <f>B77</f>
        <v>Voriconazol</v>
      </c>
      <c r="AA73" s="1" t="str">
        <f>B78</f>
        <v>Caspofungin</v>
      </c>
      <c r="AB73" s="49" t="str">
        <f>B79</f>
        <v>Anidulafungin</v>
      </c>
      <c r="AE73" s="30" t="str">
        <f>W73</f>
        <v>Amphotericin B</v>
      </c>
      <c r="AF73" s="30" t="str">
        <f>X73</f>
        <v>Fluconazol</v>
      </c>
      <c r="AG73" s="30" t="str">
        <f>Y73</f>
        <v>Posaconazol</v>
      </c>
      <c r="AH73" s="30" t="str">
        <f>Z73</f>
        <v>Voriconazol</v>
      </c>
      <c r="AI73" s="30" t="str">
        <f>AA73</f>
        <v>Caspofungin</v>
      </c>
      <c r="AJ73" s="30" t="str">
        <f t="shared" ref="AJ73" si="72">AB73</f>
        <v>Anidulafungin</v>
      </c>
      <c r="AM73" s="30" t="str">
        <f>W73</f>
        <v>Amphotericin B</v>
      </c>
      <c r="AN73" s="30" t="str">
        <f>X73</f>
        <v>Fluconazol</v>
      </c>
      <c r="AO73" s="30" t="str">
        <f>Y73</f>
        <v>Posaconazol</v>
      </c>
      <c r="AP73" s="30" t="str">
        <f>Z73</f>
        <v>Voriconazol</v>
      </c>
      <c r="AQ73" s="30" t="str">
        <f>AA73</f>
        <v>Caspofungin</v>
      </c>
      <c r="AR73" s="30" t="str">
        <f t="shared" ref="AR73" si="73">AB73</f>
        <v>Anidulafungin</v>
      </c>
      <c r="AS73" s="30"/>
      <c r="AU73" s="39"/>
      <c r="AV73" s="24" t="s">
        <v>48</v>
      </c>
      <c r="AW73" s="24" t="s">
        <v>85</v>
      </c>
      <c r="AX73" s="24" t="s">
        <v>86</v>
      </c>
      <c r="AY73" s="24" t="s">
        <v>87</v>
      </c>
      <c r="AZ73" s="24" t="s">
        <v>88</v>
      </c>
      <c r="BA73" s="23" t="s">
        <v>173</v>
      </c>
    </row>
    <row r="74" spans="1:55" s="1" customFormat="1" ht="18.75" x14ac:dyDescent="0.25">
      <c r="B74" s="1" t="s">
        <v>27</v>
      </c>
      <c r="C74" s="1">
        <v>0</v>
      </c>
      <c r="D74" s="1">
        <v>0</v>
      </c>
      <c r="E74" s="1">
        <v>0</v>
      </c>
      <c r="F74" s="1">
        <v>0</v>
      </c>
      <c r="G74" s="1">
        <v>0</v>
      </c>
      <c r="H74" s="1">
        <v>2</v>
      </c>
      <c r="I74" s="1">
        <v>2</v>
      </c>
      <c r="J74" s="1">
        <v>1</v>
      </c>
      <c r="K74" s="1">
        <v>0</v>
      </c>
      <c r="L74" s="1">
        <v>0</v>
      </c>
      <c r="M74" s="1">
        <v>0</v>
      </c>
      <c r="N74" s="1">
        <v>0</v>
      </c>
      <c r="O74" s="1">
        <v>0</v>
      </c>
      <c r="P74" s="1">
        <v>0</v>
      </c>
      <c r="Q74" s="1">
        <v>0</v>
      </c>
      <c r="R74" s="1">
        <v>0</v>
      </c>
      <c r="S74" s="1">
        <v>5</v>
      </c>
      <c r="V74" s="1">
        <v>1.5625E-2</v>
      </c>
      <c r="W74" s="37">
        <f>C74</f>
        <v>0</v>
      </c>
      <c r="X74" s="31">
        <f>C75</f>
        <v>0</v>
      </c>
      <c r="Y74" s="37">
        <f>C76</f>
        <v>1</v>
      </c>
      <c r="Z74" s="37">
        <f>C77</f>
        <v>0</v>
      </c>
      <c r="AA74" s="30">
        <f>C78</f>
        <v>0</v>
      </c>
      <c r="AB74" s="31">
        <f>C79</f>
        <v>2</v>
      </c>
      <c r="AD74" s="1">
        <v>1.5625E-2</v>
      </c>
      <c r="AE74" s="37">
        <f>PRODUCT(W74*100*1/W90)</f>
        <v>0</v>
      </c>
      <c r="AF74" s="31">
        <f>PRODUCT(X74*100*1/X90)</f>
        <v>0</v>
      </c>
      <c r="AG74" s="37">
        <f>PRODUCT(Y74*100*1/Y90)</f>
        <v>50</v>
      </c>
      <c r="AH74" s="37">
        <f>PRODUCT(Z74*100*1/Z90)</f>
        <v>0</v>
      </c>
      <c r="AI74" s="30">
        <f>PRODUCT(AA74*100*1/AA90)</f>
        <v>0</v>
      </c>
      <c r="AJ74" s="31">
        <f t="shared" ref="AJ74" si="74">PRODUCT(AB74*100*1/AB90)</f>
        <v>40</v>
      </c>
      <c r="AL74" s="1">
        <v>1.5625E-2</v>
      </c>
      <c r="AM74" s="37">
        <f>AE74</f>
        <v>0</v>
      </c>
      <c r="AN74" s="31">
        <f>AF74</f>
        <v>0</v>
      </c>
      <c r="AO74" s="37">
        <f>AG74</f>
        <v>50</v>
      </c>
      <c r="AP74" s="37">
        <f>AH74</f>
        <v>0</v>
      </c>
      <c r="AQ74" s="30">
        <f>AI74</f>
        <v>0</v>
      </c>
      <c r="AR74" s="31">
        <f t="shared" ref="AR74" si="75">AJ74</f>
        <v>40</v>
      </c>
      <c r="AU74" s="25" t="s">
        <v>49</v>
      </c>
      <c r="AV74" s="26">
        <f>W90</f>
        <v>5</v>
      </c>
      <c r="AW74" s="26">
        <f>X90</f>
        <v>5</v>
      </c>
      <c r="AX74" s="26">
        <f>Y90</f>
        <v>2</v>
      </c>
      <c r="AY74" s="26">
        <f>Z90</f>
        <v>1</v>
      </c>
      <c r="AZ74" s="26">
        <f>AA90</f>
        <v>5</v>
      </c>
      <c r="BA74" s="26">
        <f t="shared" ref="BA74" si="76">AB90</f>
        <v>5</v>
      </c>
    </row>
    <row r="75" spans="1:55" s="1" customFormat="1" ht="18.75" x14ac:dyDescent="0.25">
      <c r="B75" s="1" t="s">
        <v>39</v>
      </c>
      <c r="C75" s="2">
        <v>0</v>
      </c>
      <c r="D75" s="2">
        <v>0</v>
      </c>
      <c r="E75" s="2">
        <v>0</v>
      </c>
      <c r="F75" s="2">
        <v>0</v>
      </c>
      <c r="G75" s="2">
        <v>2</v>
      </c>
      <c r="H75" s="2">
        <v>2</v>
      </c>
      <c r="I75" s="2">
        <v>1</v>
      </c>
      <c r="J75" s="2">
        <v>0</v>
      </c>
      <c r="K75" s="4">
        <v>0</v>
      </c>
      <c r="L75" s="3">
        <v>0</v>
      </c>
      <c r="M75" s="3">
        <v>0</v>
      </c>
      <c r="N75" s="3">
        <v>0</v>
      </c>
      <c r="O75" s="3">
        <v>0</v>
      </c>
      <c r="P75" s="3">
        <v>0</v>
      </c>
      <c r="Q75" s="3">
        <v>0</v>
      </c>
      <c r="R75" s="3">
        <v>0</v>
      </c>
      <c r="S75" s="1">
        <v>5</v>
      </c>
      <c r="V75" s="1">
        <v>3.125E-2</v>
      </c>
      <c r="W75" s="37">
        <f>D74</f>
        <v>0</v>
      </c>
      <c r="X75" s="31">
        <f>D75</f>
        <v>0</v>
      </c>
      <c r="Y75" s="37">
        <f>D76</f>
        <v>0</v>
      </c>
      <c r="Z75" s="37">
        <f>D77</f>
        <v>1</v>
      </c>
      <c r="AA75" s="30">
        <f>D78</f>
        <v>0</v>
      </c>
      <c r="AB75" s="31">
        <f>D79</f>
        <v>3</v>
      </c>
      <c r="AD75" s="1">
        <v>3.125E-2</v>
      </c>
      <c r="AE75" s="37">
        <f>PRODUCT(W75*100*1/W90)</f>
        <v>0</v>
      </c>
      <c r="AF75" s="31">
        <f>PRODUCT(X75*100*1/X90)</f>
        <v>0</v>
      </c>
      <c r="AG75" s="37">
        <f>PRODUCT(Y75*100*1/Y90)</f>
        <v>0</v>
      </c>
      <c r="AH75" s="37">
        <f>PRODUCT(Z75*100*1/Z90)</f>
        <v>100</v>
      </c>
      <c r="AI75" s="30">
        <f>PRODUCT(AA75*100*1/AA90)</f>
        <v>0</v>
      </c>
      <c r="AJ75" s="31">
        <f t="shared" ref="AJ75" si="77">PRODUCT(AB75*100*1/AB90)</f>
        <v>60</v>
      </c>
      <c r="AL75" s="1">
        <v>3.125E-2</v>
      </c>
      <c r="AM75" s="37">
        <f>AE74+AE75</f>
        <v>0</v>
      </c>
      <c r="AN75" s="31">
        <f>AF74+AF75</f>
        <v>0</v>
      </c>
      <c r="AO75" s="37">
        <f>AG74+AG75</f>
        <v>50</v>
      </c>
      <c r="AP75" s="37">
        <f>AH74+AH75</f>
        <v>100</v>
      </c>
      <c r="AQ75" s="30">
        <f>AI74+AI75</f>
        <v>0</v>
      </c>
      <c r="AR75" s="31">
        <f t="shared" ref="AR75" si="78">AJ74+AJ75</f>
        <v>100</v>
      </c>
      <c r="AU75" s="25" t="s">
        <v>50</v>
      </c>
      <c r="AV75" s="18"/>
      <c r="AW75" s="18">
        <f>AN81</f>
        <v>100</v>
      </c>
      <c r="AX75" s="18"/>
      <c r="AY75" s="18"/>
      <c r="AZ75" s="18"/>
      <c r="BA75" s="18">
        <f>AR75</f>
        <v>100</v>
      </c>
    </row>
    <row r="76" spans="1:55" s="1" customFormat="1" ht="18.75" x14ac:dyDescent="0.25">
      <c r="B76" s="1" t="s">
        <v>28</v>
      </c>
      <c r="C76" s="1">
        <v>1</v>
      </c>
      <c r="D76" s="1">
        <v>0</v>
      </c>
      <c r="E76" s="1">
        <v>1</v>
      </c>
      <c r="F76" s="1">
        <v>0</v>
      </c>
      <c r="G76" s="1">
        <v>0</v>
      </c>
      <c r="H76" s="1">
        <v>0</v>
      </c>
      <c r="I76" s="1">
        <v>0</v>
      </c>
      <c r="J76" s="1">
        <v>0</v>
      </c>
      <c r="K76" s="1">
        <v>0</v>
      </c>
      <c r="L76" s="1">
        <v>0</v>
      </c>
      <c r="M76" s="1">
        <v>0</v>
      </c>
      <c r="N76" s="1">
        <v>0</v>
      </c>
      <c r="O76" s="1">
        <v>0</v>
      </c>
      <c r="P76" s="1">
        <v>0</v>
      </c>
      <c r="Q76" s="1">
        <v>0</v>
      </c>
      <c r="R76" s="1">
        <v>0</v>
      </c>
      <c r="S76" s="1">
        <v>2</v>
      </c>
      <c r="V76" s="1">
        <v>6.25E-2</v>
      </c>
      <c r="W76" s="37">
        <f>E74</f>
        <v>0</v>
      </c>
      <c r="X76" s="31">
        <f>E75</f>
        <v>0</v>
      </c>
      <c r="Y76" s="37">
        <f>E76</f>
        <v>1</v>
      </c>
      <c r="Z76" s="37">
        <f>E77</f>
        <v>0</v>
      </c>
      <c r="AA76" s="30">
        <f>E78</f>
        <v>3</v>
      </c>
      <c r="AB76" s="33">
        <f>E79</f>
        <v>0</v>
      </c>
      <c r="AD76" s="1">
        <v>6.25E-2</v>
      </c>
      <c r="AE76" s="37">
        <f>PRODUCT(W76*100*1/W90)</f>
        <v>0</v>
      </c>
      <c r="AF76" s="31">
        <f>PRODUCT(X76*100*1/X90)</f>
        <v>0</v>
      </c>
      <c r="AG76" s="37">
        <f>PRODUCT(Y76*100*1/Y90)</f>
        <v>50</v>
      </c>
      <c r="AH76" s="37">
        <f>PRODUCT(Z76*100*1/Z90)</f>
        <v>0</v>
      </c>
      <c r="AI76" s="30">
        <f>PRODUCT(AA76*100*1/AA90)</f>
        <v>60</v>
      </c>
      <c r="AJ76" s="33">
        <f t="shared" ref="AJ76" si="79">PRODUCT(AB76*100*1/AB90)</f>
        <v>0</v>
      </c>
      <c r="AL76" s="1">
        <v>6.25E-2</v>
      </c>
      <c r="AM76" s="37">
        <f>AE74+AE75+AE76</f>
        <v>0</v>
      </c>
      <c r="AN76" s="31">
        <f>AF74+AF75+AF76</f>
        <v>0</v>
      </c>
      <c r="AO76" s="37">
        <f>AG74+AG75+AG76</f>
        <v>100</v>
      </c>
      <c r="AP76" s="37">
        <f>AH74+AH75+AH76</f>
        <v>100</v>
      </c>
      <c r="AQ76" s="30">
        <f>AI74+AI75+AI76</f>
        <v>60</v>
      </c>
      <c r="AR76" s="33">
        <f t="shared" ref="AR76" si="80">AJ74+AJ75+AJ76</f>
        <v>100</v>
      </c>
      <c r="AU76" s="25" t="s">
        <v>51</v>
      </c>
      <c r="AV76" s="18"/>
      <c r="AW76" s="18">
        <f>AN82-AN81</f>
        <v>0</v>
      </c>
      <c r="AX76" s="18"/>
      <c r="AY76" s="18"/>
      <c r="AZ76" s="18"/>
      <c r="BA76" s="18"/>
    </row>
    <row r="77" spans="1:55" s="1" customFormat="1" ht="18.75" x14ac:dyDescent="0.25">
      <c r="B77" s="1" t="s">
        <v>29</v>
      </c>
      <c r="C77" s="1">
        <v>0</v>
      </c>
      <c r="D77" s="1">
        <v>1</v>
      </c>
      <c r="E77" s="1">
        <v>0</v>
      </c>
      <c r="F77" s="1">
        <v>0</v>
      </c>
      <c r="G77" s="1">
        <v>0</v>
      </c>
      <c r="H77" s="1">
        <v>0</v>
      </c>
      <c r="I77" s="1">
        <v>0</v>
      </c>
      <c r="J77" s="1">
        <v>0</v>
      </c>
      <c r="K77" s="1">
        <v>0</v>
      </c>
      <c r="L77" s="1">
        <v>0</v>
      </c>
      <c r="M77" s="1">
        <v>0</v>
      </c>
      <c r="N77" s="1">
        <v>0</v>
      </c>
      <c r="O77" s="1">
        <v>0</v>
      </c>
      <c r="P77" s="1">
        <v>0</v>
      </c>
      <c r="Q77" s="1">
        <v>0</v>
      </c>
      <c r="R77" s="1">
        <v>0</v>
      </c>
      <c r="S77" s="1">
        <v>1</v>
      </c>
      <c r="V77" s="1">
        <v>0.125</v>
      </c>
      <c r="W77" s="37">
        <f>F74</f>
        <v>0</v>
      </c>
      <c r="X77" s="31">
        <f>F75</f>
        <v>0</v>
      </c>
      <c r="Y77" s="38">
        <f>F76</f>
        <v>0</v>
      </c>
      <c r="Z77" s="41">
        <f>F77</f>
        <v>0</v>
      </c>
      <c r="AA77" s="30">
        <f>F78</f>
        <v>2</v>
      </c>
      <c r="AB77" s="33">
        <f>F79</f>
        <v>0</v>
      </c>
      <c r="AD77" s="1">
        <v>0.125</v>
      </c>
      <c r="AE77" s="37">
        <f>PRODUCT(W77*100*1/W90)</f>
        <v>0</v>
      </c>
      <c r="AF77" s="31">
        <f>PRODUCT(X77*100*1/X90)</f>
        <v>0</v>
      </c>
      <c r="AG77" s="38">
        <f>PRODUCT(Y77*100*1/Y90)</f>
        <v>0</v>
      </c>
      <c r="AH77" s="41">
        <f>PRODUCT(Z77*100*1/Z90)</f>
        <v>0</v>
      </c>
      <c r="AI77" s="30">
        <f>PRODUCT(AA77*100*1/AA90)</f>
        <v>40</v>
      </c>
      <c r="AJ77" s="33">
        <f t="shared" ref="AJ77" si="81">PRODUCT(AB77*100*1/AB90)</f>
        <v>0</v>
      </c>
      <c r="AL77" s="1">
        <v>0.125</v>
      </c>
      <c r="AM77" s="37">
        <f>AE74+AE75+AE76+AE77</f>
        <v>0</v>
      </c>
      <c r="AN77" s="31">
        <f>AF74+AF75+AF76+AF77</f>
        <v>0</v>
      </c>
      <c r="AO77" s="38">
        <f>AG74+AG75+AG76+AG77</f>
        <v>100</v>
      </c>
      <c r="AP77" s="41">
        <f>AH74+AH75+AH76+AH77</f>
        <v>100</v>
      </c>
      <c r="AQ77" s="30">
        <f>AI74+AI75+AI76+AI77</f>
        <v>100</v>
      </c>
      <c r="AR77" s="33">
        <f t="shared" ref="AR77" si="82">AJ74+AJ75+AJ76+AJ77</f>
        <v>100</v>
      </c>
      <c r="AU77" s="25" t="s">
        <v>52</v>
      </c>
      <c r="AV77" s="18"/>
      <c r="AW77" s="18">
        <f>AN89-AN82</f>
        <v>0</v>
      </c>
      <c r="AX77" s="18"/>
      <c r="AY77" s="18"/>
      <c r="AZ77" s="18"/>
      <c r="BA77" s="18">
        <f>AR89-AR75</f>
        <v>0</v>
      </c>
    </row>
    <row r="78" spans="1:55" s="1" customFormat="1" x14ac:dyDescent="0.25">
      <c r="B78" s="1" t="s">
        <v>30</v>
      </c>
      <c r="C78" s="1">
        <v>0</v>
      </c>
      <c r="D78" s="1">
        <v>0</v>
      </c>
      <c r="E78" s="1">
        <v>3</v>
      </c>
      <c r="F78" s="1">
        <v>2</v>
      </c>
      <c r="G78" s="1">
        <v>0</v>
      </c>
      <c r="H78" s="1">
        <v>0</v>
      </c>
      <c r="I78" s="1">
        <v>0</v>
      </c>
      <c r="J78" s="1">
        <v>0</v>
      </c>
      <c r="K78" s="1">
        <v>0</v>
      </c>
      <c r="L78" s="1">
        <v>0</v>
      </c>
      <c r="M78" s="1">
        <v>0</v>
      </c>
      <c r="N78" s="1">
        <v>0</v>
      </c>
      <c r="O78" s="1">
        <v>0</v>
      </c>
      <c r="P78" s="1">
        <v>0</v>
      </c>
      <c r="Q78" s="1">
        <v>0</v>
      </c>
      <c r="R78" s="1">
        <v>0</v>
      </c>
      <c r="S78" s="1">
        <v>5</v>
      </c>
      <c r="V78" s="1">
        <v>0.25</v>
      </c>
      <c r="W78" s="37">
        <f>G74</f>
        <v>0</v>
      </c>
      <c r="X78" s="31">
        <f>G75</f>
        <v>2</v>
      </c>
      <c r="Y78" s="38">
        <f>G76</f>
        <v>0</v>
      </c>
      <c r="Z78" s="41">
        <f>G77</f>
        <v>0</v>
      </c>
      <c r="AA78" s="30">
        <f>G78</f>
        <v>0</v>
      </c>
      <c r="AB78" s="33">
        <f>G79</f>
        <v>0</v>
      </c>
      <c r="AD78" s="1">
        <v>0.25</v>
      </c>
      <c r="AE78" s="37">
        <f>PRODUCT(W78*100*1/W90)</f>
        <v>0</v>
      </c>
      <c r="AF78" s="31">
        <f>PRODUCT(X78*100*1/X90)</f>
        <v>40</v>
      </c>
      <c r="AG78" s="38">
        <f>PRODUCT(Y78*100*1/Y90)</f>
        <v>0</v>
      </c>
      <c r="AH78" s="41">
        <f>PRODUCT(Z78*100*1/Z90)</f>
        <v>0</v>
      </c>
      <c r="AI78" s="30">
        <f>PRODUCT(AA78*100*1/AA90)</f>
        <v>0</v>
      </c>
      <c r="AJ78" s="33">
        <f t="shared" ref="AJ78" si="83">PRODUCT(AB78*100*1/AB90)</f>
        <v>0</v>
      </c>
      <c r="AL78" s="1">
        <v>0.25</v>
      </c>
      <c r="AM78" s="37">
        <f>AE74+AE75+AE76+AE77+AE78</f>
        <v>0</v>
      </c>
      <c r="AN78" s="31">
        <f>AF74+AF75+AF76+AF77+AF78</f>
        <v>40</v>
      </c>
      <c r="AO78" s="38">
        <f>AG74+AG75+AG76+AG77+AG78</f>
        <v>100</v>
      </c>
      <c r="AP78" s="41">
        <f>AH74+AH75+AH76+AH77+AH78</f>
        <v>100</v>
      </c>
      <c r="AQ78" s="30">
        <f>AI74+AI75+AI76+AI77+AI78</f>
        <v>100</v>
      </c>
      <c r="AR78" s="33">
        <f t="shared" ref="AR78" si="84">AJ74+AJ75+AJ76+AJ77+AJ78</f>
        <v>100</v>
      </c>
      <c r="AU78" s="10"/>
      <c r="AV78" s="10"/>
      <c r="AW78" s="10"/>
      <c r="AX78" s="10"/>
      <c r="AY78" s="10"/>
      <c r="AZ78" s="10"/>
      <c r="BA78" s="10"/>
    </row>
    <row r="79" spans="1:55" s="1" customFormat="1" x14ac:dyDescent="0.25">
      <c r="B79" s="1" t="s">
        <v>174</v>
      </c>
      <c r="C79" s="1">
        <v>2</v>
      </c>
      <c r="D79" s="1">
        <v>3</v>
      </c>
      <c r="E79" s="1">
        <v>0</v>
      </c>
      <c r="F79" s="1">
        <v>0</v>
      </c>
      <c r="G79" s="1">
        <v>0</v>
      </c>
      <c r="H79" s="1">
        <v>0</v>
      </c>
      <c r="I79" s="1">
        <v>0</v>
      </c>
      <c r="J79" s="1">
        <v>0</v>
      </c>
      <c r="K79" s="1">
        <v>0</v>
      </c>
      <c r="L79" s="1">
        <v>0</v>
      </c>
      <c r="M79" s="1">
        <v>0</v>
      </c>
      <c r="N79" s="1">
        <v>0</v>
      </c>
      <c r="O79" s="1">
        <v>0</v>
      </c>
      <c r="P79" s="1">
        <v>0</v>
      </c>
      <c r="Q79" s="1">
        <v>0</v>
      </c>
      <c r="R79" s="1">
        <v>0</v>
      </c>
      <c r="S79" s="1">
        <v>5</v>
      </c>
      <c r="V79" s="1">
        <v>0.5</v>
      </c>
      <c r="W79" s="37">
        <f>H74</f>
        <v>2</v>
      </c>
      <c r="X79" s="31">
        <f>H75</f>
        <v>2</v>
      </c>
      <c r="Y79" s="38">
        <f>H76</f>
        <v>0</v>
      </c>
      <c r="Z79" s="38">
        <f>H77</f>
        <v>0</v>
      </c>
      <c r="AA79" s="30">
        <f>H78</f>
        <v>0</v>
      </c>
      <c r="AB79" s="33">
        <f>H79</f>
        <v>0</v>
      </c>
      <c r="AD79" s="1">
        <v>0.5</v>
      </c>
      <c r="AE79" s="37">
        <f>PRODUCT(W79*100*1/W90)</f>
        <v>40</v>
      </c>
      <c r="AF79" s="31">
        <f>PRODUCT(X79*100*1/X90)</f>
        <v>40</v>
      </c>
      <c r="AG79" s="38">
        <f>PRODUCT(Y79*100*1/Y90)</f>
        <v>0</v>
      </c>
      <c r="AH79" s="38">
        <f>PRODUCT(Z79*100*1/Z90)</f>
        <v>0</v>
      </c>
      <c r="AI79" s="30">
        <f>PRODUCT(AA79*100*1/AA90)</f>
        <v>0</v>
      </c>
      <c r="AJ79" s="33">
        <f t="shared" ref="AJ79" si="85">PRODUCT(AB79*100*1/AB90)</f>
        <v>0</v>
      </c>
      <c r="AL79" s="1">
        <v>0.5</v>
      </c>
      <c r="AM79" s="37">
        <f>AE74+AE75+AE76+AE77+AE78+AE79</f>
        <v>40</v>
      </c>
      <c r="AN79" s="31">
        <f>AF74+AF75+AF76+AF77+AF78+AF79</f>
        <v>80</v>
      </c>
      <c r="AO79" s="38">
        <f>AG74+AG75+AG76+AG77+AG78+AG79</f>
        <v>100</v>
      </c>
      <c r="AP79" s="38">
        <f>AH74+AH75+AH76+AH77+AH78+AH79</f>
        <v>100</v>
      </c>
      <c r="AQ79" s="30">
        <f>AI74+AI75+AI76+AI77+AI78+AI79</f>
        <v>100</v>
      </c>
      <c r="AR79" s="33">
        <f t="shared" ref="AR79" si="86">AJ74+AJ75+AJ76+AJ77+AJ78+AJ79</f>
        <v>100</v>
      </c>
      <c r="AU79" s="10"/>
      <c r="AV79" s="10"/>
      <c r="AW79" s="10"/>
      <c r="AX79" s="10"/>
      <c r="AY79" s="10"/>
      <c r="AZ79" s="10"/>
      <c r="BA79" s="10"/>
    </row>
    <row r="80" spans="1:55" s="1" customFormat="1" x14ac:dyDescent="0.25">
      <c r="V80" s="1">
        <v>1</v>
      </c>
      <c r="W80" s="37">
        <f>I74</f>
        <v>2</v>
      </c>
      <c r="X80" s="31">
        <f>I75</f>
        <v>1</v>
      </c>
      <c r="Y80" s="38">
        <f>I76</f>
        <v>0</v>
      </c>
      <c r="Z80" s="38">
        <f>I77</f>
        <v>0</v>
      </c>
      <c r="AA80" s="30">
        <f>I78</f>
        <v>0</v>
      </c>
      <c r="AB80" s="33">
        <f>I79</f>
        <v>0</v>
      </c>
      <c r="AD80" s="1">
        <v>1</v>
      </c>
      <c r="AE80" s="37">
        <f>PRODUCT(W80*100*1/W90)</f>
        <v>40</v>
      </c>
      <c r="AF80" s="31">
        <f>PRODUCT(X80*100*1/X90)</f>
        <v>20</v>
      </c>
      <c r="AG80" s="38">
        <f>PRODUCT(Y80*100*1/Y90)</f>
        <v>0</v>
      </c>
      <c r="AH80" s="38">
        <f>PRODUCT(Z80*100*1/Z90)</f>
        <v>0</v>
      </c>
      <c r="AI80" s="30">
        <f>PRODUCT(AA80*100*1/AA90)</f>
        <v>0</v>
      </c>
      <c r="AJ80" s="33">
        <f t="shared" ref="AJ80" si="87">PRODUCT(AB80*100*1/AB90)</f>
        <v>0</v>
      </c>
      <c r="AL80" s="1">
        <v>1</v>
      </c>
      <c r="AM80" s="37">
        <f>AE74+AE75+AE76+AE77+AE78+AE79+AE80</f>
        <v>80</v>
      </c>
      <c r="AN80" s="31">
        <f>AF74+AF75+AF76+AF77+AF78+AF79+AF80</f>
        <v>100</v>
      </c>
      <c r="AO80" s="38">
        <f>AG74+AG75+AG76+AG77+AG78+AG79+AG80</f>
        <v>100</v>
      </c>
      <c r="AP80" s="38">
        <f>AH74+AH75+AH76+AH77+AH78+AH79+AH80</f>
        <v>100</v>
      </c>
      <c r="AQ80" s="30">
        <f>AI74+AI75+AI76+AI77+AI78+AI79+AI80</f>
        <v>100</v>
      </c>
      <c r="AR80" s="33">
        <f t="shared" ref="AR80" si="88">AJ74+AJ75+AJ76+AJ77+AJ78+AJ79+AJ80</f>
        <v>100</v>
      </c>
      <c r="AU80" s="10"/>
      <c r="AV80" s="10" t="str">
        <f>A72</f>
        <v>Candida kefyr</v>
      </c>
      <c r="AW80" s="10"/>
      <c r="AX80" s="10"/>
      <c r="AY80" s="10"/>
      <c r="AZ80" s="10"/>
      <c r="BA80" s="10"/>
    </row>
    <row r="81" spans="2:55" s="1" customFormat="1" x14ac:dyDescent="0.25">
      <c r="V81" s="1">
        <v>2</v>
      </c>
      <c r="W81" s="38">
        <f>J74</f>
        <v>1</v>
      </c>
      <c r="X81" s="31">
        <f>J75</f>
        <v>0</v>
      </c>
      <c r="Y81" s="38">
        <f>J76</f>
        <v>0</v>
      </c>
      <c r="Z81" s="38">
        <f>J77</f>
        <v>0</v>
      </c>
      <c r="AA81" s="30">
        <f>J78</f>
        <v>0</v>
      </c>
      <c r="AB81" s="33">
        <f>J79</f>
        <v>0</v>
      </c>
      <c r="AD81" s="1">
        <v>2</v>
      </c>
      <c r="AE81" s="38">
        <f>PRODUCT(W81*100*1/W90)</f>
        <v>20</v>
      </c>
      <c r="AF81" s="31">
        <f>PRODUCT(X81*100*1/X90)</f>
        <v>0</v>
      </c>
      <c r="AG81" s="38">
        <f>PRODUCT(Y81*100*1/Y90)</f>
        <v>0</v>
      </c>
      <c r="AH81" s="38">
        <f>PRODUCT(Z81*100*1/Z90)</f>
        <v>0</v>
      </c>
      <c r="AI81" s="30">
        <f>PRODUCT(AA81*100*1/AA90)</f>
        <v>0</v>
      </c>
      <c r="AJ81" s="33">
        <f t="shared" ref="AJ81" si="89">PRODUCT(AB81*100*1/AB90)</f>
        <v>0</v>
      </c>
      <c r="AL81" s="1">
        <v>2</v>
      </c>
      <c r="AM81" s="38">
        <f>AE74+AE75+AE76+AE77+AE78+AE79+AE80+AE81</f>
        <v>100</v>
      </c>
      <c r="AN81" s="31">
        <f>AF74+AF75+AF76+AF77+AF78+AF79+AF80+AF81</f>
        <v>100</v>
      </c>
      <c r="AO81" s="38">
        <f>AG74+AG75+AG76+AG77+AG78+AG79+AG80+AG81</f>
        <v>100</v>
      </c>
      <c r="AP81" s="38">
        <f>AH74+AH75+AH76+AH77+AH78+AH79+AH80+AH81</f>
        <v>100</v>
      </c>
      <c r="AQ81" s="30">
        <f>AI74+AI75+AI76+AI77+AI78+AI79+AI80+AI81</f>
        <v>100</v>
      </c>
      <c r="AR81" s="33">
        <f t="shared" ref="AR81" si="90">AJ74+AJ75+AJ76+AJ77+AJ78+AJ79+AJ80+AJ81</f>
        <v>100</v>
      </c>
      <c r="AU81" s="10"/>
      <c r="AV81" s="10"/>
      <c r="AW81" s="10"/>
      <c r="AX81" s="10"/>
      <c r="AY81" s="10"/>
      <c r="AZ81" s="10"/>
      <c r="BA81" s="10"/>
    </row>
    <row r="82" spans="2:55" s="1" customFormat="1" x14ac:dyDescent="0.25">
      <c r="B82" s="51"/>
      <c r="C82" s="51"/>
      <c r="D82" s="51"/>
      <c r="E82" s="51"/>
      <c r="F82" s="51"/>
      <c r="G82" s="51"/>
      <c r="H82" s="51"/>
      <c r="I82" s="51"/>
      <c r="J82" s="51"/>
      <c r="K82" s="51"/>
      <c r="L82" s="51"/>
      <c r="M82" s="51"/>
      <c r="N82" s="51"/>
      <c r="O82" s="51"/>
      <c r="P82" s="51"/>
      <c r="Q82" s="51"/>
      <c r="R82" s="51"/>
      <c r="S82" s="51"/>
      <c r="V82" s="1">
        <v>4</v>
      </c>
      <c r="W82" s="38">
        <f>K74</f>
        <v>0</v>
      </c>
      <c r="X82" s="32">
        <f>K75</f>
        <v>0</v>
      </c>
      <c r="Y82" s="38">
        <f>K76</f>
        <v>0</v>
      </c>
      <c r="Z82" s="38">
        <f>K77</f>
        <v>0</v>
      </c>
      <c r="AA82" s="30">
        <f>K78</f>
        <v>0</v>
      </c>
      <c r="AB82" s="33">
        <f>K79</f>
        <v>0</v>
      </c>
      <c r="AD82" s="1">
        <v>4</v>
      </c>
      <c r="AE82" s="38">
        <f>PRODUCT(W82*100*1/W90)</f>
        <v>0</v>
      </c>
      <c r="AF82" s="32">
        <f>PRODUCT(X82*100*1/X90)</f>
        <v>0</v>
      </c>
      <c r="AG82" s="38">
        <f>PRODUCT(Y82*100*1/Y90)</f>
        <v>0</v>
      </c>
      <c r="AH82" s="38">
        <f>PRODUCT(Z82*100*1/Z90)</f>
        <v>0</v>
      </c>
      <c r="AI82" s="30">
        <f>PRODUCT(AA82*100*1/AA90)</f>
        <v>0</v>
      </c>
      <c r="AJ82" s="33">
        <f t="shared" ref="AJ82" si="91">PRODUCT(AB82*100*1/AB90)</f>
        <v>0</v>
      </c>
      <c r="AL82" s="1">
        <v>4</v>
      </c>
      <c r="AM82" s="38">
        <f>AE74+AE75+AE76+AE77+AE78+AE79+AE80+AE81+AE82</f>
        <v>100</v>
      </c>
      <c r="AN82" s="32">
        <f>AF74+AF75+AF76+AF77+AF78+AF79+AF80+AF81+AF82</f>
        <v>100</v>
      </c>
      <c r="AO82" s="38">
        <f>AG74+AG75+AG76+AG77+AG78+AG79+AG80+AG81+AG82</f>
        <v>100</v>
      </c>
      <c r="AP82" s="38">
        <f>AH74+AH75+AH76+AH77+AH78+AH79+AH80+AH81+AH82</f>
        <v>100</v>
      </c>
      <c r="AQ82" s="30">
        <f>AI74+AI75+AI76+AI77+AI78+AI79+AI80+AI81+AI82</f>
        <v>100</v>
      </c>
      <c r="AR82" s="33">
        <f t="shared" ref="AR82" si="92">AJ74+AJ75+AJ76+AJ77+AJ78+AJ79+AJ80+AJ81+AJ82</f>
        <v>100</v>
      </c>
      <c r="AU82" s="10"/>
      <c r="AV82" s="10"/>
      <c r="AW82" s="10"/>
      <c r="AX82" s="10"/>
      <c r="AY82" s="10"/>
      <c r="AZ82" s="10"/>
      <c r="BA82" s="10"/>
    </row>
    <row r="83" spans="2:55" s="1" customFormat="1" x14ac:dyDescent="0.25">
      <c r="B83" s="51"/>
      <c r="C83" s="51"/>
      <c r="D83" s="51"/>
      <c r="E83" s="51"/>
      <c r="F83" s="51"/>
      <c r="G83" s="51"/>
      <c r="H83" s="51"/>
      <c r="I83" s="51"/>
      <c r="J83" s="51"/>
      <c r="K83" s="51"/>
      <c r="L83" s="51"/>
      <c r="M83" s="51"/>
      <c r="N83" s="51"/>
      <c r="O83" s="51"/>
      <c r="P83" s="51"/>
      <c r="Q83" s="51"/>
      <c r="R83" s="51"/>
      <c r="S83" s="51"/>
      <c r="V83" s="1">
        <v>8</v>
      </c>
      <c r="W83" s="38">
        <f>L74</f>
        <v>0</v>
      </c>
      <c r="X83" s="33">
        <f>L75</f>
        <v>0</v>
      </c>
      <c r="Y83" s="38">
        <f>L76</f>
        <v>0</v>
      </c>
      <c r="Z83" s="38">
        <f>L77</f>
        <v>0</v>
      </c>
      <c r="AA83" s="30">
        <f>L78</f>
        <v>0</v>
      </c>
      <c r="AB83" s="33">
        <f>L79</f>
        <v>0</v>
      </c>
      <c r="AD83" s="1">
        <v>8</v>
      </c>
      <c r="AE83" s="38">
        <f>PRODUCT(W83*100*1/W90)</f>
        <v>0</v>
      </c>
      <c r="AF83" s="33">
        <f>PRODUCT(X83*100*1/X90)</f>
        <v>0</v>
      </c>
      <c r="AG83" s="38">
        <f>PRODUCT(Y83*100*1/Y90)</f>
        <v>0</v>
      </c>
      <c r="AH83" s="38">
        <f>PRODUCT(Z83*100*1/Z90)</f>
        <v>0</v>
      </c>
      <c r="AI83" s="30">
        <f>PRODUCT(AA83*100*1/AA90)</f>
        <v>0</v>
      </c>
      <c r="AJ83" s="33">
        <f t="shared" ref="AJ83" si="93">PRODUCT(AB83*100*1/AB90)</f>
        <v>0</v>
      </c>
      <c r="AL83" s="1">
        <v>8</v>
      </c>
      <c r="AM83" s="38">
        <f>AE74+AE75+AE76+AE77+AE78+AE79+AE80+AE81+AE82+AE83</f>
        <v>100</v>
      </c>
      <c r="AN83" s="33">
        <f>AF74+AF75+AF76+AF77+AF78+AF79+AF80+AF81+AF82+AF83</f>
        <v>100</v>
      </c>
      <c r="AO83" s="38">
        <f>AG74+AG75+AG76+AG77+AG78+AG79+AG80+AG81+AG82+AG83</f>
        <v>100</v>
      </c>
      <c r="AP83" s="38">
        <f>AH74+AH75+AH76+AH77+AH78+AH79+AH80+AH81+AH82+AH83</f>
        <v>100</v>
      </c>
      <c r="AQ83" s="30">
        <f>AI74+AI75+AI76+AI77+AI78+AI79+AI80+AI81+AI82+AI83</f>
        <v>100</v>
      </c>
      <c r="AR83" s="33">
        <f t="shared" ref="AR83" si="94">AJ74+AJ75+AJ76+AJ77+AJ78+AJ79+AJ80+AJ81+AJ82+AJ83</f>
        <v>100</v>
      </c>
      <c r="AU83" s="10"/>
      <c r="AV83" s="10"/>
      <c r="AW83" s="10"/>
      <c r="AX83" s="10"/>
      <c r="AY83" s="10"/>
      <c r="AZ83" s="10"/>
      <c r="BA83" s="10"/>
    </row>
    <row r="84" spans="2:55" s="1" customFormat="1" x14ac:dyDescent="0.25">
      <c r="B84" s="51"/>
      <c r="C84" s="51"/>
      <c r="D84" s="51"/>
      <c r="E84" s="51"/>
      <c r="F84" s="51"/>
      <c r="G84" s="51"/>
      <c r="H84" s="51"/>
      <c r="I84" s="51"/>
      <c r="J84" s="51"/>
      <c r="K84" s="51"/>
      <c r="L84" s="51"/>
      <c r="M84" s="51"/>
      <c r="N84" s="51"/>
      <c r="O84" s="51"/>
      <c r="P84" s="51"/>
      <c r="Q84" s="51"/>
      <c r="R84" s="51"/>
      <c r="S84" s="51"/>
      <c r="V84" s="1">
        <v>16</v>
      </c>
      <c r="W84" s="38">
        <f>M74</f>
        <v>0</v>
      </c>
      <c r="X84" s="33">
        <f>M75</f>
        <v>0</v>
      </c>
      <c r="Y84" s="38">
        <f>M76</f>
        <v>0</v>
      </c>
      <c r="Z84" s="38">
        <f>M77</f>
        <v>0</v>
      </c>
      <c r="AA84" s="30">
        <f>M78</f>
        <v>0</v>
      </c>
      <c r="AB84" s="33">
        <f>M79</f>
        <v>0</v>
      </c>
      <c r="AD84" s="1">
        <v>16</v>
      </c>
      <c r="AE84" s="38">
        <f>PRODUCT(W84*100*1/W90)</f>
        <v>0</v>
      </c>
      <c r="AF84" s="33">
        <f>PRODUCT(X84*100*1/X90)</f>
        <v>0</v>
      </c>
      <c r="AG84" s="38">
        <f>PRODUCT(Y84*100*1/Y90)</f>
        <v>0</v>
      </c>
      <c r="AH84" s="38">
        <f>PRODUCT(Z84*100*1/Z90)</f>
        <v>0</v>
      </c>
      <c r="AI84" s="30">
        <f>PRODUCT(AA84*100*1/AA90)</f>
        <v>0</v>
      </c>
      <c r="AJ84" s="33">
        <f t="shared" ref="AJ84" si="95">PRODUCT(AB84*100*1/AB90)</f>
        <v>0</v>
      </c>
      <c r="AL84" s="1">
        <v>16</v>
      </c>
      <c r="AM84" s="38">
        <f>AE74+AE75+AE76+AE77+AE78+AE79+AE80+AE81+AE82+AE83+AE84</f>
        <v>100</v>
      </c>
      <c r="AN84" s="33">
        <f>AF74+AF75+AF76+AF77+AF78+AF79+AF80+AF81+AF82+AF83+AF84</f>
        <v>100</v>
      </c>
      <c r="AO84" s="38">
        <f>AG74+AG75+AG76+AG77+AG78+AG79+AG80+AG81+AG82+AG83+AG84</f>
        <v>100</v>
      </c>
      <c r="AP84" s="38">
        <f>AH74+AH75+AH76+AH77+AH78+AH79+AH80+AH81+AH82+AH83+AH84</f>
        <v>100</v>
      </c>
      <c r="AQ84" s="30">
        <f>AI74+AI75+AI76+AI77+AI78+AI79+AI80+AI81+AI82+AI83+AI84</f>
        <v>100</v>
      </c>
      <c r="AR84" s="33">
        <f t="shared" ref="AR84" si="96">AJ74+AJ75+AJ76+AJ77+AJ78+AJ79+AJ80+AJ81+AJ82+AJ83+AJ84</f>
        <v>100</v>
      </c>
      <c r="AU84" s="10"/>
      <c r="AV84" s="10"/>
      <c r="AW84" s="10"/>
      <c r="AX84" s="10"/>
      <c r="AY84" s="10"/>
      <c r="AZ84" s="10"/>
      <c r="BA84" s="10"/>
    </row>
    <row r="85" spans="2:55" s="1" customFormat="1" x14ac:dyDescent="0.25">
      <c r="B85" s="51"/>
      <c r="C85" s="51"/>
      <c r="D85" s="51"/>
      <c r="E85" s="51"/>
      <c r="F85" s="51"/>
      <c r="G85" s="51"/>
      <c r="H85" s="51"/>
      <c r="I85" s="51"/>
      <c r="J85" s="51"/>
      <c r="K85" s="51"/>
      <c r="L85" s="51"/>
      <c r="M85" s="51"/>
      <c r="N85" s="51"/>
      <c r="O85" s="51"/>
      <c r="P85" s="51"/>
      <c r="Q85" s="51"/>
      <c r="R85" s="51"/>
      <c r="S85" s="51"/>
      <c r="V85" s="1">
        <v>32</v>
      </c>
      <c r="W85" s="38">
        <f>N74</f>
        <v>0</v>
      </c>
      <c r="X85" s="33">
        <f>N75</f>
        <v>0</v>
      </c>
      <c r="Y85" s="38">
        <f>N76</f>
        <v>0</v>
      </c>
      <c r="Z85" s="38">
        <f>N77</f>
        <v>0</v>
      </c>
      <c r="AA85" s="30">
        <f>N78</f>
        <v>0</v>
      </c>
      <c r="AB85" s="33">
        <f>N79</f>
        <v>0</v>
      </c>
      <c r="AD85" s="1">
        <v>32</v>
      </c>
      <c r="AE85" s="38">
        <f>PRODUCT(W85*100*1/W90)</f>
        <v>0</v>
      </c>
      <c r="AF85" s="33">
        <f>PRODUCT(X85*100*1/X90)</f>
        <v>0</v>
      </c>
      <c r="AG85" s="38">
        <f>PRODUCT(Y85*100*1/Y90)</f>
        <v>0</v>
      </c>
      <c r="AH85" s="38">
        <f>PRODUCT(Z85*100*1/Z90)</f>
        <v>0</v>
      </c>
      <c r="AI85" s="30">
        <f>PRODUCT(AA85*100*1/AA90)</f>
        <v>0</v>
      </c>
      <c r="AJ85" s="33">
        <f t="shared" ref="AJ85" si="97">PRODUCT(AB85*100*1/AB90)</f>
        <v>0</v>
      </c>
      <c r="AL85" s="1">
        <v>32</v>
      </c>
      <c r="AM85" s="38">
        <f>AE74+AE75+AE76+AE77+AE78+AE79+AE80+AE81+AE82+AE83+AE84+AE85</f>
        <v>100</v>
      </c>
      <c r="AN85" s="33">
        <f>AF74+AF75+AF76+AF77+AF78+AF79+AF80+AF81+AF82+AF83+AF84+AF85</f>
        <v>100</v>
      </c>
      <c r="AO85" s="38">
        <f>AG74+AG75+AG76+AG77+AG78+AG79+AG80+AG81+AG82+AG83+AG84+AG85</f>
        <v>100</v>
      </c>
      <c r="AP85" s="38">
        <f>AH74+AH75+AH76+AH77+AH78+AH79+AH80+AH81+AH82+AH83+AH84+AH85</f>
        <v>100</v>
      </c>
      <c r="AQ85" s="30">
        <f>AI74+AI75+AI76+AI77+AI78+AI79+AI80+AI81+AI82+AI83+AI84+AI85</f>
        <v>100</v>
      </c>
      <c r="AR85" s="33">
        <f t="shared" ref="AR85" si="98">AJ74+AJ75+AJ76+AJ77+AJ78+AJ79+AJ80+AJ81+AJ82+AJ83+AJ84+AJ85</f>
        <v>100</v>
      </c>
      <c r="AU85" s="10"/>
      <c r="AV85" s="10"/>
      <c r="AW85" s="10"/>
      <c r="AX85" s="10"/>
      <c r="AY85" s="10"/>
      <c r="AZ85" s="10"/>
      <c r="BA85" s="10"/>
    </row>
    <row r="86" spans="2:55" s="1" customFormat="1" x14ac:dyDescent="0.25">
      <c r="B86" s="51"/>
      <c r="C86" s="51"/>
      <c r="D86" s="51"/>
      <c r="E86" s="51"/>
      <c r="F86" s="51"/>
      <c r="G86" s="51"/>
      <c r="H86" s="51"/>
      <c r="I86" s="51"/>
      <c r="J86" s="51"/>
      <c r="K86" s="51"/>
      <c r="L86" s="51"/>
      <c r="M86" s="51"/>
      <c r="N86" s="51"/>
      <c r="O86" s="51"/>
      <c r="P86" s="51"/>
      <c r="Q86" s="51"/>
      <c r="R86" s="51"/>
      <c r="S86" s="51"/>
      <c r="V86" s="1">
        <v>64</v>
      </c>
      <c r="W86" s="38">
        <f>O74</f>
        <v>0</v>
      </c>
      <c r="X86" s="33">
        <f>O75</f>
        <v>0</v>
      </c>
      <c r="Y86" s="38">
        <f>O76</f>
        <v>0</v>
      </c>
      <c r="Z86" s="38">
        <f>O77</f>
        <v>0</v>
      </c>
      <c r="AA86" s="30">
        <f>O78</f>
        <v>0</v>
      </c>
      <c r="AB86" s="33">
        <f>O79</f>
        <v>0</v>
      </c>
      <c r="AD86" s="1">
        <v>64</v>
      </c>
      <c r="AE86" s="38">
        <f>PRODUCT(W86*100*1/W90)</f>
        <v>0</v>
      </c>
      <c r="AF86" s="33">
        <f>PRODUCT(X86*100*1/X90)</f>
        <v>0</v>
      </c>
      <c r="AG86" s="38">
        <f>PRODUCT(Y86*100*1/Y90)</f>
        <v>0</v>
      </c>
      <c r="AH86" s="38">
        <f>PRODUCT(Z86*100*1/Z90)</f>
        <v>0</v>
      </c>
      <c r="AI86" s="30">
        <f>PRODUCT(AA86*100*1/AA90)</f>
        <v>0</v>
      </c>
      <c r="AJ86" s="33">
        <f t="shared" ref="AJ86" si="99">PRODUCT(AB86*100*1/AB90)</f>
        <v>0</v>
      </c>
      <c r="AL86" s="1">
        <v>64</v>
      </c>
      <c r="AM86" s="38">
        <f>AE74+AE75+AE76+AE77+AE78+AE79+AE80+AE81+AE82+AE83+AE84+AE85+AE86</f>
        <v>100</v>
      </c>
      <c r="AN86" s="33">
        <f>AF74+AF75+AF76+AF77+AF78+AF79+AF80+AF81+AF82+AF83+AF84+AF85+AF86</f>
        <v>100</v>
      </c>
      <c r="AO86" s="38">
        <f>AG74+AG75+AG76+AG77+AG78+AG79+AG80+AG81+AG82+AG83+AG84+AG85+AG86</f>
        <v>100</v>
      </c>
      <c r="AP86" s="38">
        <f>AH74+AH75+AH76+AH77+AH78+AH79+AH80+AH81+AH82+AH83+AH84+AH85+AH86</f>
        <v>100</v>
      </c>
      <c r="AQ86" s="30">
        <f>AI74+AI75+AI76+AI77+AI78+AI79+AI80+AI81+AI82+AI83+AI84+AI85+AI86</f>
        <v>100</v>
      </c>
      <c r="AR86" s="33">
        <f t="shared" ref="AR86" si="100">AJ74+AJ75+AJ76+AJ77+AJ78+AJ79+AJ80+AJ81+AJ82+AJ83+AJ84+AJ85+AJ86</f>
        <v>100</v>
      </c>
      <c r="AU86" s="10"/>
      <c r="AV86" s="10"/>
      <c r="AW86" s="10"/>
      <c r="AX86" s="10"/>
      <c r="AY86" s="10"/>
      <c r="AZ86" s="10"/>
      <c r="BA86" s="10"/>
    </row>
    <row r="87" spans="2:55" s="1" customFormat="1" x14ac:dyDescent="0.25">
      <c r="B87" s="51"/>
      <c r="C87" s="51"/>
      <c r="D87" s="51"/>
      <c r="E87" s="51"/>
      <c r="F87" s="51"/>
      <c r="G87" s="51"/>
      <c r="H87" s="51"/>
      <c r="I87" s="51"/>
      <c r="J87" s="51"/>
      <c r="K87" s="51"/>
      <c r="L87" s="51"/>
      <c r="M87" s="51"/>
      <c r="N87" s="51"/>
      <c r="O87" s="51"/>
      <c r="P87" s="51"/>
      <c r="Q87" s="51"/>
      <c r="R87" s="51"/>
      <c r="S87" s="51"/>
      <c r="V87" s="1">
        <v>128</v>
      </c>
      <c r="W87" s="38">
        <f>P74</f>
        <v>0</v>
      </c>
      <c r="X87" s="33">
        <f>P75</f>
        <v>0</v>
      </c>
      <c r="Y87" s="38">
        <f>P76</f>
        <v>0</v>
      </c>
      <c r="Z87" s="38">
        <f>P77</f>
        <v>0</v>
      </c>
      <c r="AA87" s="30">
        <f>P78</f>
        <v>0</v>
      </c>
      <c r="AB87" s="33">
        <f>P79</f>
        <v>0</v>
      </c>
      <c r="AD87" s="1">
        <v>128</v>
      </c>
      <c r="AE87" s="38">
        <f>PRODUCT(W87*100*1/W90)</f>
        <v>0</v>
      </c>
      <c r="AF87" s="33">
        <f>PRODUCT(X87*100*1/X90)</f>
        <v>0</v>
      </c>
      <c r="AG87" s="38">
        <f>PRODUCT(Y87*100*1/Y90)</f>
        <v>0</v>
      </c>
      <c r="AH87" s="38">
        <f>PRODUCT(Z87*100*1/Z90)</f>
        <v>0</v>
      </c>
      <c r="AI87" s="30">
        <f>PRODUCT(AA87*100*1/AA90)</f>
        <v>0</v>
      </c>
      <c r="AJ87" s="33">
        <f t="shared" ref="AJ87" si="101">PRODUCT(AB87*100*1/AB90)</f>
        <v>0</v>
      </c>
      <c r="AL87" s="1">
        <v>128</v>
      </c>
      <c r="AM87" s="38">
        <f>AE74+AE75+AE76+AE77+AE78+AE79+AE80+AE81+AE82+AE83+AE84+AE85+AE86+AE87</f>
        <v>100</v>
      </c>
      <c r="AN87" s="33">
        <f>AF74+AF75+AF76+AF77+AF78+AF79+AF80+AF81+AF82+AF83+AF84+AF85+AF86+AF87</f>
        <v>100</v>
      </c>
      <c r="AO87" s="38">
        <f>AG74+AG75+AG76+AG77+AG78+AG79+AG80+AG81+AG82+AG83+AG84+AG85+AG86+AG87</f>
        <v>100</v>
      </c>
      <c r="AP87" s="38">
        <f>AH74+AH75+AH76+AH77+AH78+AH79+AH80+AH81+AH82+AH83+AH84+AH85+AH86+AH87</f>
        <v>100</v>
      </c>
      <c r="AQ87" s="30">
        <f>AI74+AI75+AI76+AI77+AI78+AI79+AI80+AI81+AI82+AI83+AI84+AI85+AI86+AI87</f>
        <v>100</v>
      </c>
      <c r="AR87" s="33">
        <f t="shared" ref="AR87" si="102">AJ74+AJ75+AJ76+AJ77+AJ78+AJ79+AJ80+AJ81+AJ82+AJ83+AJ84+AJ85+AJ86+AJ87</f>
        <v>100</v>
      </c>
      <c r="AU87" s="10"/>
      <c r="AV87" s="10"/>
      <c r="AW87" s="10"/>
      <c r="AX87" s="10"/>
      <c r="AY87" s="10"/>
      <c r="AZ87" s="10"/>
      <c r="BA87" s="10"/>
    </row>
    <row r="88" spans="2:55" s="1" customFormat="1" x14ac:dyDescent="0.25">
      <c r="B88" s="51"/>
      <c r="C88" s="51"/>
      <c r="D88" s="51"/>
      <c r="E88" s="51"/>
      <c r="F88" s="51"/>
      <c r="G88" s="51"/>
      <c r="H88" s="51"/>
      <c r="I88" s="51"/>
      <c r="J88" s="51"/>
      <c r="K88" s="51"/>
      <c r="L88" s="51"/>
      <c r="M88" s="51"/>
      <c r="N88" s="51"/>
      <c r="O88" s="51"/>
      <c r="P88" s="51"/>
      <c r="Q88" s="51"/>
      <c r="R88" s="51"/>
      <c r="S88" s="51"/>
      <c r="V88" s="1">
        <v>256</v>
      </c>
      <c r="W88" s="38">
        <f>Q74</f>
        <v>0</v>
      </c>
      <c r="X88" s="33">
        <f>Q75</f>
        <v>0</v>
      </c>
      <c r="Y88" s="38">
        <f>Q76</f>
        <v>0</v>
      </c>
      <c r="Z88" s="38">
        <f>Q77</f>
        <v>0</v>
      </c>
      <c r="AA88" s="30">
        <f>Q78</f>
        <v>0</v>
      </c>
      <c r="AB88" s="33">
        <f>Q79</f>
        <v>0</v>
      </c>
      <c r="AD88" s="1">
        <v>256</v>
      </c>
      <c r="AE88" s="38">
        <f>PRODUCT(W88*100*1/W90)</f>
        <v>0</v>
      </c>
      <c r="AF88" s="33">
        <f>PRODUCT(X88*100*1/X90)</f>
        <v>0</v>
      </c>
      <c r="AG88" s="38">
        <f>PRODUCT(Y88*100*1/Y90)</f>
        <v>0</v>
      </c>
      <c r="AH88" s="38">
        <f>PRODUCT(Z88*100*1/Z90)</f>
        <v>0</v>
      </c>
      <c r="AI88" s="30">
        <f>PRODUCT(AA88*100*1/AA90)</f>
        <v>0</v>
      </c>
      <c r="AJ88" s="33">
        <f t="shared" ref="AJ88" si="103">PRODUCT(AB88*100*1/AB90)</f>
        <v>0</v>
      </c>
      <c r="AL88" s="1">
        <v>256</v>
      </c>
      <c r="AM88" s="38">
        <f>AE74+AE75+AE76+AE77+AE78+AE79+AE80+AE81+AE82+AE83+AE84+AE85+AE86+AE87+AE88</f>
        <v>100</v>
      </c>
      <c r="AN88" s="33">
        <f>AF74+AF75+AF76+AF77+AF78+AF79+AF80+AF81+AF82+AF83+AF84+AF85+AF86+AF87+AF88</f>
        <v>100</v>
      </c>
      <c r="AO88" s="38">
        <f>AG74+AG75+AG76+AG77+AG78+AG79+AG80+AG81+AG82+AG83+AG84+AG85+AG86+AG87+AG88</f>
        <v>100</v>
      </c>
      <c r="AP88" s="38">
        <f>AH74+AH75+AH76+AH77+AH78+AH79+AH80+AH81+AH82+AH83+AH84+AH85+AH86+AH87+AH88</f>
        <v>100</v>
      </c>
      <c r="AQ88" s="30">
        <f>AI74+AI75+AI76+AI77+AI78+AI79+AI80+AI81+AI82+AI83+AI84+AI85+AI86+AI87+AI88</f>
        <v>100</v>
      </c>
      <c r="AR88" s="33">
        <f t="shared" ref="AR88" si="104">AJ74+AJ75+AJ76+AJ77+AJ78+AJ79+AJ80+AJ81+AJ82+AJ83+AJ84+AJ85+AJ86+AJ87+AJ88</f>
        <v>100</v>
      </c>
      <c r="AU88" s="10"/>
      <c r="AV88" s="10"/>
      <c r="AW88" s="10"/>
      <c r="AX88" s="10"/>
      <c r="AY88" s="10"/>
      <c r="AZ88" s="10"/>
      <c r="BA88" s="10"/>
    </row>
    <row r="89" spans="2:55" s="1" customFormat="1" x14ac:dyDescent="0.25">
      <c r="V89" s="1">
        <v>512</v>
      </c>
      <c r="W89" s="38">
        <f>R74</f>
        <v>0</v>
      </c>
      <c r="X89" s="33">
        <f>R75</f>
        <v>0</v>
      </c>
      <c r="Y89" s="38">
        <f>R76</f>
        <v>0</v>
      </c>
      <c r="Z89" s="38">
        <f>R77</f>
        <v>0</v>
      </c>
      <c r="AA89" s="30">
        <f>R78</f>
        <v>0</v>
      </c>
      <c r="AB89" s="33">
        <f>R79</f>
        <v>0</v>
      </c>
      <c r="AD89" s="1">
        <v>512</v>
      </c>
      <c r="AE89" s="38">
        <f>PRODUCT(W89*100*1/W90)</f>
        <v>0</v>
      </c>
      <c r="AF89" s="33">
        <f>PRODUCT(X89*100*1/X90)</f>
        <v>0</v>
      </c>
      <c r="AG89" s="38">
        <f>PRODUCT(Y89*100*1/Y90)</f>
        <v>0</v>
      </c>
      <c r="AH89" s="38">
        <f>PRODUCT(Z89*100*1/Z90)</f>
        <v>0</v>
      </c>
      <c r="AI89" s="30">
        <f>PRODUCT(AA89*100*1/AA90)</f>
        <v>0</v>
      </c>
      <c r="AJ89" s="33">
        <f t="shared" ref="AJ89" si="105">PRODUCT(AB89*100*1/AB90)</f>
        <v>0</v>
      </c>
      <c r="AL89" s="1">
        <v>512</v>
      </c>
      <c r="AM89" s="38">
        <f>AE74+AE75+AE76+AE77+AE78+AE79+AE80+AE81+AE82+AE83+AE84+AE85+AE86+AE87+AE88+AE89</f>
        <v>100</v>
      </c>
      <c r="AN89" s="33">
        <f>AF74+AF75+AF76+AF77+AF78+AF79+AF80+AF81+AF82+AF83+AF84+AF85+AF86+AF87+AF88+AF89</f>
        <v>100</v>
      </c>
      <c r="AO89" s="38">
        <f>AG74+AG75+AG76+AG77+AG78+AG79+AG80+AG81+AG82+AG83+AG84+AG85+AG86+AG87+AG88+AG89</f>
        <v>100</v>
      </c>
      <c r="AP89" s="38">
        <f>AH74+AH75+AH76+AH77+AH78+AH79+AH80+AH81+AH82+AH83+AH84+AH85+AH86+AH87+AH88+AH89</f>
        <v>100</v>
      </c>
      <c r="AQ89" s="30">
        <f>AI74+AI75+AI76+AI77+AI78+AI79+AI80+AI81+AI82+AI83+AI84+AI85+AI86+AI87+AI88+AI89</f>
        <v>100</v>
      </c>
      <c r="AR89" s="33">
        <f t="shared" ref="AR89" si="106">AJ74+AJ75+AJ76+AJ77+AJ78+AJ79+AJ80+AJ81+AJ82+AJ83+AJ84+AJ85+AJ86+AJ87+AJ88+AJ89</f>
        <v>100</v>
      </c>
      <c r="AU89" s="10"/>
      <c r="AV89" s="10"/>
      <c r="AW89" s="10"/>
      <c r="AX89" s="10"/>
      <c r="AY89" s="10"/>
      <c r="AZ89" s="10"/>
      <c r="BA89" s="10"/>
    </row>
    <row r="90" spans="2:55" s="1" customFormat="1" x14ac:dyDescent="0.25">
      <c r="V90" s="1" t="s">
        <v>1</v>
      </c>
      <c r="W90" s="1">
        <f>S74</f>
        <v>5</v>
      </c>
      <c r="X90" s="1">
        <f>S75</f>
        <v>5</v>
      </c>
      <c r="Y90" s="1">
        <f>S76</f>
        <v>2</v>
      </c>
      <c r="Z90" s="1">
        <f>S77</f>
        <v>1</v>
      </c>
      <c r="AA90" s="1">
        <f>S78</f>
        <v>5</v>
      </c>
      <c r="AB90" s="49">
        <f>S79</f>
        <v>5</v>
      </c>
      <c r="AD90" s="1" t="s">
        <v>1</v>
      </c>
      <c r="AE90" s="30">
        <f>SUM(AE74:AE89)</f>
        <v>100</v>
      </c>
      <c r="AF90" s="30">
        <f>SUM(AF74:AF89)</f>
        <v>100</v>
      </c>
      <c r="AG90" s="30">
        <f>SUM(AG74:AG89)</f>
        <v>100</v>
      </c>
      <c r="AH90" s="30">
        <f>SUM(AH74:AH89)</f>
        <v>100</v>
      </c>
      <c r="AI90" s="30">
        <f>SUM(AI74:AI89)</f>
        <v>100</v>
      </c>
      <c r="AJ90" s="30">
        <f t="shared" ref="AJ90" si="107">SUM(AJ74:AJ89)</f>
        <v>100</v>
      </c>
      <c r="AM90" s="30"/>
      <c r="AN90" s="30"/>
      <c r="AO90" s="30"/>
      <c r="AP90" s="30"/>
      <c r="AQ90" s="30"/>
      <c r="AR90" s="30"/>
      <c r="AS90" s="30"/>
      <c r="AV90" s="10"/>
      <c r="AW90" s="10"/>
      <c r="AX90" s="10"/>
      <c r="AY90" s="10"/>
      <c r="AZ90" s="10"/>
      <c r="BA90" s="10"/>
      <c r="BB90" s="10"/>
    </row>
    <row r="91" spans="2:55" s="1" customFormat="1" x14ac:dyDescent="0.25">
      <c r="AE91" s="30"/>
      <c r="AF91" s="30"/>
      <c r="AG91" s="30"/>
      <c r="AH91" s="30"/>
      <c r="AI91" s="30"/>
      <c r="AJ91" s="30"/>
      <c r="AK91" s="30"/>
      <c r="AM91" s="30"/>
      <c r="AN91" s="30"/>
      <c r="AO91" s="30"/>
      <c r="AP91" s="30"/>
      <c r="AQ91" s="30"/>
      <c r="AR91" s="30"/>
      <c r="AS91" s="30"/>
      <c r="AT91" s="30"/>
      <c r="AV91" s="10"/>
      <c r="AW91" s="10"/>
      <c r="AX91" s="10"/>
      <c r="AY91" s="10"/>
      <c r="AZ91" s="10"/>
      <c r="BA91" s="10"/>
      <c r="BB91" s="10"/>
      <c r="BC91" s="10"/>
    </row>
    <row r="92" spans="2:55" s="1" customFormat="1" x14ac:dyDescent="0.25">
      <c r="AE92" s="30"/>
      <c r="AF92" s="30"/>
      <c r="AG92" s="30"/>
      <c r="AH92" s="30"/>
      <c r="AI92" s="30"/>
      <c r="AJ92" s="30"/>
      <c r="AK92" s="30"/>
      <c r="AM92" s="30"/>
      <c r="AN92" s="30"/>
      <c r="AO92" s="30"/>
      <c r="AP92" s="30"/>
      <c r="AQ92" s="30"/>
      <c r="AR92" s="30"/>
      <c r="AS92" s="30"/>
      <c r="AT92" s="30"/>
      <c r="AV92" s="10"/>
      <c r="AW92" s="10"/>
      <c r="AX92" s="10"/>
      <c r="AY92" s="10"/>
      <c r="AZ92" s="10"/>
      <c r="BA92" s="10"/>
      <c r="BB92" s="10"/>
      <c r="BC92" s="10"/>
    </row>
    <row r="93" spans="2:55" s="1" customFormat="1" x14ac:dyDescent="0.25">
      <c r="AE93" s="30"/>
      <c r="AF93" s="30"/>
      <c r="AG93" s="30"/>
      <c r="AH93" s="30"/>
      <c r="AI93" s="30"/>
      <c r="AJ93" s="30"/>
      <c r="AK93" s="30"/>
      <c r="AM93" s="30"/>
      <c r="AN93" s="30"/>
      <c r="AO93" s="30"/>
      <c r="AP93" s="30"/>
      <c r="AQ93" s="30"/>
      <c r="AR93" s="30"/>
      <c r="AS93" s="30"/>
      <c r="AT93" s="30"/>
      <c r="AV93" s="10"/>
      <c r="AW93" s="10"/>
      <c r="AX93" s="10"/>
      <c r="AY93" s="10"/>
      <c r="AZ93" s="10"/>
      <c r="BA93" s="10"/>
      <c r="BB93" s="10"/>
      <c r="BC93" s="10"/>
    </row>
    <row r="94" spans="2:55" s="1" customFormat="1" x14ac:dyDescent="0.25">
      <c r="AE94" s="30"/>
      <c r="AF94" s="30"/>
      <c r="AG94" s="30"/>
      <c r="AH94" s="30"/>
      <c r="AI94" s="30"/>
      <c r="AJ94" s="30"/>
      <c r="AK94" s="30"/>
      <c r="AM94" s="30"/>
      <c r="AN94" s="30"/>
      <c r="AO94" s="30"/>
      <c r="AP94" s="30"/>
      <c r="AQ94" s="30"/>
      <c r="AR94" s="30"/>
      <c r="AS94" s="30"/>
      <c r="AT94" s="30"/>
      <c r="AV94" s="10"/>
      <c r="AW94" s="10"/>
      <c r="AX94" s="10"/>
      <c r="AY94" s="10"/>
      <c r="AZ94" s="10"/>
      <c r="BA94" s="10"/>
      <c r="BB94" s="10"/>
      <c r="BC94" s="10"/>
    </row>
    <row r="95" spans="2:55" s="1" customFormat="1" x14ac:dyDescent="0.25">
      <c r="AE95" s="30"/>
      <c r="AF95" s="30"/>
      <c r="AG95" s="30"/>
      <c r="AH95" s="30"/>
      <c r="AI95" s="30"/>
      <c r="AJ95" s="30"/>
      <c r="AK95" s="30"/>
      <c r="AM95" s="30"/>
      <c r="AN95" s="30"/>
      <c r="AO95" s="30"/>
      <c r="AP95" s="30"/>
      <c r="AQ95" s="30"/>
      <c r="AR95" s="30"/>
      <c r="AS95" s="30"/>
      <c r="AT95" s="30"/>
      <c r="AV95" s="10"/>
      <c r="AW95" s="10"/>
      <c r="AX95" s="10"/>
      <c r="AY95" s="10"/>
      <c r="AZ95" s="10"/>
      <c r="BA95" s="10"/>
      <c r="BB95" s="10"/>
      <c r="BC95" s="10"/>
    </row>
    <row r="96" spans="2:55" s="1" customFormat="1" x14ac:dyDescent="0.25">
      <c r="AE96" s="30"/>
      <c r="AF96" s="30"/>
      <c r="AG96" s="30"/>
      <c r="AH96" s="30"/>
      <c r="AI96" s="30"/>
      <c r="AJ96" s="30"/>
      <c r="AK96" s="30"/>
      <c r="AM96" s="30"/>
      <c r="AN96" s="30"/>
      <c r="AO96" s="30"/>
      <c r="AP96" s="30"/>
      <c r="AQ96" s="30"/>
      <c r="AR96" s="30"/>
      <c r="AS96" s="30"/>
      <c r="AT96" s="30"/>
      <c r="AV96" s="10"/>
      <c r="AW96" s="10"/>
      <c r="AX96" s="10"/>
      <c r="AY96" s="10"/>
      <c r="AZ96" s="10"/>
      <c r="BA96" s="10"/>
      <c r="BB96" s="10"/>
      <c r="BC96" s="10"/>
    </row>
    <row r="97" spans="1:55" s="1" customFormat="1" x14ac:dyDescent="0.25">
      <c r="AE97" s="30"/>
      <c r="AF97" s="30"/>
      <c r="AG97" s="30"/>
      <c r="AH97" s="30"/>
      <c r="AI97" s="30"/>
      <c r="AJ97" s="30"/>
      <c r="AK97" s="30"/>
      <c r="AM97" s="30"/>
      <c r="AN97" s="30"/>
      <c r="AO97" s="30"/>
      <c r="AP97" s="30"/>
      <c r="AQ97" s="30"/>
      <c r="AR97" s="30"/>
      <c r="AS97" s="30"/>
      <c r="AT97" s="30"/>
      <c r="AV97" s="10"/>
      <c r="AW97" s="10"/>
      <c r="AX97" s="10"/>
      <c r="AY97" s="10"/>
      <c r="AZ97" s="10"/>
      <c r="BA97" s="10"/>
      <c r="BB97" s="10"/>
      <c r="BC97" s="10"/>
    </row>
    <row r="98" spans="1:55" s="1" customFormat="1" x14ac:dyDescent="0.25">
      <c r="AE98" s="30"/>
      <c r="AF98" s="30"/>
      <c r="AG98" s="30"/>
      <c r="AH98" s="30"/>
      <c r="AI98" s="30"/>
      <c r="AJ98" s="30"/>
      <c r="AK98" s="30"/>
      <c r="AM98" s="30"/>
      <c r="AN98" s="30"/>
      <c r="AO98" s="30"/>
      <c r="AP98" s="30"/>
      <c r="AQ98" s="30"/>
      <c r="AR98" s="30"/>
      <c r="AS98" s="30"/>
      <c r="AT98" s="30"/>
      <c r="AV98" s="10"/>
      <c r="AW98" s="10"/>
      <c r="AX98" s="10"/>
      <c r="AY98" s="10"/>
      <c r="AZ98" s="10"/>
      <c r="BA98" s="10"/>
      <c r="BB98" s="10"/>
      <c r="BC98" s="10"/>
    </row>
    <row r="99" spans="1:55" s="1" customFormat="1" x14ac:dyDescent="0.25">
      <c r="AE99" s="30"/>
      <c r="AF99" s="30"/>
      <c r="AG99" s="30"/>
      <c r="AH99" s="30"/>
      <c r="AI99" s="30"/>
      <c r="AJ99" s="30"/>
      <c r="AK99" s="30"/>
      <c r="AM99" s="30"/>
      <c r="AN99" s="30"/>
      <c r="AO99" s="30"/>
      <c r="AP99" s="30"/>
      <c r="AQ99" s="30"/>
      <c r="AR99" s="30"/>
      <c r="AS99" s="30"/>
      <c r="AT99" s="30"/>
      <c r="AV99" s="10"/>
      <c r="AW99" s="10"/>
      <c r="AX99" s="10"/>
      <c r="AY99" s="10"/>
      <c r="AZ99" s="10"/>
      <c r="BA99" s="10"/>
      <c r="BB99" s="10"/>
      <c r="BC99" s="10"/>
    </row>
    <row r="100" spans="1:55" s="1" customFormat="1" x14ac:dyDescent="0.25">
      <c r="AE100" s="30"/>
      <c r="AF100" s="30"/>
      <c r="AG100" s="30"/>
      <c r="AH100" s="30"/>
      <c r="AI100" s="30"/>
      <c r="AJ100" s="30"/>
      <c r="AK100" s="30"/>
      <c r="AM100" s="30"/>
      <c r="AN100" s="30"/>
      <c r="AO100" s="30"/>
      <c r="AP100" s="30"/>
      <c r="AQ100" s="30"/>
      <c r="AR100" s="30"/>
      <c r="AS100" s="30"/>
      <c r="AT100" s="30"/>
      <c r="AV100" s="10"/>
      <c r="AW100" s="10"/>
      <c r="AX100" s="10"/>
      <c r="AY100" s="10"/>
      <c r="AZ100" s="10"/>
      <c r="BA100" s="10"/>
      <c r="BB100" s="10"/>
      <c r="BC100" s="10"/>
    </row>
    <row r="101" spans="1:55" s="1" customFormat="1" x14ac:dyDescent="0.25">
      <c r="AE101" s="30"/>
      <c r="AF101" s="30"/>
      <c r="AG101" s="30"/>
      <c r="AH101" s="30"/>
      <c r="AI101" s="30"/>
      <c r="AJ101" s="30"/>
      <c r="AK101" s="30"/>
      <c r="AM101" s="30"/>
      <c r="AN101" s="30"/>
      <c r="AO101" s="30"/>
      <c r="AP101" s="30"/>
      <c r="AQ101" s="30"/>
      <c r="AR101" s="30"/>
      <c r="AS101" s="30"/>
      <c r="AT101" s="30"/>
      <c r="AV101" s="10"/>
      <c r="AW101" s="10"/>
      <c r="AX101" s="10"/>
      <c r="AY101" s="10"/>
      <c r="AZ101" s="10"/>
      <c r="BA101" s="10"/>
      <c r="BB101" s="10"/>
      <c r="BC101" s="10"/>
    </row>
    <row r="102" spans="1:55" s="1" customFormat="1" x14ac:dyDescent="0.25">
      <c r="A102" s="1" t="s">
        <v>166</v>
      </c>
      <c r="W102" s="1" t="str">
        <f>A102</f>
        <v>Candida krusei</v>
      </c>
      <c r="AE102" s="30" t="str">
        <f>A102</f>
        <v>Candida krusei</v>
      </c>
      <c r="AF102" s="30"/>
      <c r="AG102" s="30"/>
      <c r="AH102" s="30"/>
      <c r="AI102" s="30"/>
      <c r="AJ102" s="30"/>
      <c r="AK102" s="30"/>
      <c r="AM102" s="30" t="str">
        <f>A102</f>
        <v>Candida krusei</v>
      </c>
      <c r="AN102" s="30"/>
      <c r="AO102" s="30"/>
      <c r="AP102" s="30"/>
      <c r="AQ102" s="30"/>
      <c r="AR102" s="30"/>
      <c r="AS102" s="30"/>
      <c r="AT102" s="30"/>
      <c r="AV102" s="10"/>
      <c r="AW102" s="10"/>
      <c r="AX102" s="10"/>
      <c r="AY102" s="10"/>
      <c r="AZ102" s="10"/>
      <c r="BA102" s="10"/>
      <c r="BB102" s="10"/>
      <c r="BC102" s="10"/>
    </row>
    <row r="103" spans="1:55" s="1" customFormat="1" ht="18.75" x14ac:dyDescent="0.25">
      <c r="B103" s="1" t="s">
        <v>0</v>
      </c>
      <c r="C103" s="1">
        <v>1.5625E-2</v>
      </c>
      <c r="D103" s="1">
        <v>3.125E-2</v>
      </c>
      <c r="E103" s="1">
        <v>6.25E-2</v>
      </c>
      <c r="F103" s="1">
        <v>0.125</v>
      </c>
      <c r="G103" s="1">
        <v>0.25</v>
      </c>
      <c r="H103" s="1">
        <v>0.5</v>
      </c>
      <c r="I103" s="1">
        <v>1</v>
      </c>
      <c r="J103" s="1">
        <v>2</v>
      </c>
      <c r="K103" s="1">
        <v>4</v>
      </c>
      <c r="L103" s="1">
        <v>8</v>
      </c>
      <c r="M103" s="1">
        <v>16</v>
      </c>
      <c r="N103" s="1">
        <v>32</v>
      </c>
      <c r="O103" s="1">
        <v>64</v>
      </c>
      <c r="P103" s="1">
        <v>128</v>
      </c>
      <c r="Q103" s="1">
        <v>256</v>
      </c>
      <c r="R103" s="1">
        <v>512</v>
      </c>
      <c r="S103" s="1" t="s">
        <v>1</v>
      </c>
      <c r="V103" s="1" t="s">
        <v>0</v>
      </c>
      <c r="W103" s="1" t="str">
        <f>B104</f>
        <v>Amphotericin B</v>
      </c>
      <c r="X103" s="1" t="str">
        <f>B105</f>
        <v>Fluconazol</v>
      </c>
      <c r="Y103" s="1" t="str">
        <f>B106</f>
        <v>Posaconazol</v>
      </c>
      <c r="Z103" s="1" t="str">
        <f>B107</f>
        <v>Voriconazol</v>
      </c>
      <c r="AA103" s="1" t="str">
        <f>B108</f>
        <v>Caspofungin</v>
      </c>
      <c r="AB103" s="49" t="str">
        <f>B109</f>
        <v>Anidulafungin</v>
      </c>
      <c r="AE103" s="30" t="str">
        <f>W103</f>
        <v>Amphotericin B</v>
      </c>
      <c r="AF103" s="30" t="str">
        <f>X103</f>
        <v>Fluconazol</v>
      </c>
      <c r="AG103" s="30" t="str">
        <f>Y103</f>
        <v>Posaconazol</v>
      </c>
      <c r="AH103" s="30" t="str">
        <f>Z103</f>
        <v>Voriconazol</v>
      </c>
      <c r="AI103" s="30" t="str">
        <f>AA103</f>
        <v>Caspofungin</v>
      </c>
      <c r="AJ103" s="30" t="str">
        <f t="shared" ref="AJ103" si="108">AB103</f>
        <v>Anidulafungin</v>
      </c>
      <c r="AM103" s="30" t="str">
        <f>W103</f>
        <v>Amphotericin B</v>
      </c>
      <c r="AN103" s="30" t="str">
        <f>X103</f>
        <v>Fluconazol</v>
      </c>
      <c r="AO103" s="30" t="str">
        <f>Y103</f>
        <v>Posaconazol</v>
      </c>
      <c r="AP103" s="30" t="str">
        <f>Z103</f>
        <v>Voriconazol</v>
      </c>
      <c r="AQ103" s="30" t="str">
        <f>AA103</f>
        <v>Caspofungin</v>
      </c>
      <c r="AR103" s="30" t="str">
        <f t="shared" ref="AR103" si="109">AB103</f>
        <v>Anidulafungin</v>
      </c>
      <c r="AS103" s="30"/>
      <c r="AU103" s="39"/>
      <c r="AV103" s="24" t="s">
        <v>48</v>
      </c>
      <c r="AW103" s="24" t="s">
        <v>85</v>
      </c>
      <c r="AX103" s="24" t="s">
        <v>86</v>
      </c>
      <c r="AY103" s="24" t="s">
        <v>87</v>
      </c>
      <c r="AZ103" s="24" t="s">
        <v>88</v>
      </c>
      <c r="BA103" s="23" t="s">
        <v>173</v>
      </c>
    </row>
    <row r="104" spans="1:55" s="1" customFormat="1" ht="18.75" x14ac:dyDescent="0.25">
      <c r="B104" s="1" t="s">
        <v>27</v>
      </c>
      <c r="C104" s="2">
        <v>0</v>
      </c>
      <c r="D104" s="2">
        <v>0</v>
      </c>
      <c r="E104" s="2">
        <v>0</v>
      </c>
      <c r="F104" s="2">
        <v>2</v>
      </c>
      <c r="G104" s="2">
        <v>5</v>
      </c>
      <c r="H104" s="2">
        <v>5</v>
      </c>
      <c r="I104" s="2">
        <v>0</v>
      </c>
      <c r="J104" s="3">
        <v>0</v>
      </c>
      <c r="K104" s="3">
        <v>0</v>
      </c>
      <c r="L104" s="3">
        <v>0</v>
      </c>
      <c r="M104" s="3">
        <v>0</v>
      </c>
      <c r="N104" s="3">
        <v>0</v>
      </c>
      <c r="O104" s="3">
        <v>0</v>
      </c>
      <c r="P104" s="3">
        <v>0</v>
      </c>
      <c r="Q104" s="3">
        <v>0</v>
      </c>
      <c r="R104" s="3">
        <v>0</v>
      </c>
      <c r="S104" s="1">
        <v>12</v>
      </c>
      <c r="V104" s="1">
        <v>1.5625E-2</v>
      </c>
      <c r="W104" s="31">
        <f>C104</f>
        <v>0</v>
      </c>
      <c r="X104" s="41">
        <f>C105</f>
        <v>0</v>
      </c>
      <c r="Y104" s="37">
        <f>C106</f>
        <v>2</v>
      </c>
      <c r="Z104" s="37">
        <f>C107</f>
        <v>0</v>
      </c>
      <c r="AA104" s="30">
        <f>C108</f>
        <v>0</v>
      </c>
      <c r="AB104" s="31">
        <f>C109</f>
        <v>3</v>
      </c>
      <c r="AD104" s="1">
        <v>1.5625E-2</v>
      </c>
      <c r="AE104" s="31">
        <f>PRODUCT(W104*100*1/W120)</f>
        <v>0</v>
      </c>
      <c r="AF104" s="41">
        <f>PRODUCT(X104*100*1/X120)</f>
        <v>0</v>
      </c>
      <c r="AG104" s="37">
        <f>PRODUCT(Y104*100*1/Y120)</f>
        <v>16.666666666666668</v>
      </c>
      <c r="AH104" s="37">
        <f>PRODUCT(Z104*100*1/Z120)</f>
        <v>0</v>
      </c>
      <c r="AI104" s="30">
        <f>PRODUCT(AA104*100*1/AA120)</f>
        <v>0</v>
      </c>
      <c r="AJ104" s="31">
        <f t="shared" ref="AJ104" si="110">PRODUCT(AB104*100*1/AB120)</f>
        <v>25</v>
      </c>
      <c r="AL104" s="1">
        <v>1.5625E-2</v>
      </c>
      <c r="AM104" s="31">
        <f>AE104</f>
        <v>0</v>
      </c>
      <c r="AN104" s="41">
        <f>AF104</f>
        <v>0</v>
      </c>
      <c r="AO104" s="37">
        <f>AG104</f>
        <v>16.666666666666668</v>
      </c>
      <c r="AP104" s="37">
        <f>AH104</f>
        <v>0</v>
      </c>
      <c r="AQ104" s="30">
        <f>AI104</f>
        <v>0</v>
      </c>
      <c r="AR104" s="31">
        <f t="shared" ref="AR104" si="111">AJ104</f>
        <v>25</v>
      </c>
      <c r="AU104" s="25" t="s">
        <v>49</v>
      </c>
      <c r="AV104" s="26">
        <f>W120</f>
        <v>12</v>
      </c>
      <c r="AW104" s="26">
        <f>X120</f>
        <v>12</v>
      </c>
      <c r="AX104" s="26">
        <f>Y120</f>
        <v>12</v>
      </c>
      <c r="AY104" s="26">
        <f>Z120</f>
        <v>12</v>
      </c>
      <c r="AZ104" s="26">
        <f>AA120</f>
        <v>12</v>
      </c>
      <c r="BA104" s="26">
        <f t="shared" ref="BA104" si="112">AB120</f>
        <v>12</v>
      </c>
    </row>
    <row r="105" spans="1:55" s="1" customFormat="1" ht="18.75" x14ac:dyDescent="0.25">
      <c r="B105" s="1" t="s">
        <v>39</v>
      </c>
      <c r="C105" s="1">
        <v>0</v>
      </c>
      <c r="D105" s="1">
        <v>0</v>
      </c>
      <c r="E105" s="1">
        <v>0</v>
      </c>
      <c r="F105" s="1">
        <v>0</v>
      </c>
      <c r="G105" s="1">
        <v>0</v>
      </c>
      <c r="H105" s="1">
        <v>0</v>
      </c>
      <c r="I105" s="1">
        <v>0</v>
      </c>
      <c r="J105" s="1">
        <v>0</v>
      </c>
      <c r="K105" s="1">
        <v>0</v>
      </c>
      <c r="L105" s="1">
        <v>1</v>
      </c>
      <c r="M105" s="1">
        <v>7</v>
      </c>
      <c r="N105" s="1">
        <v>1</v>
      </c>
      <c r="O105" s="1">
        <v>2</v>
      </c>
      <c r="P105" s="1">
        <v>0</v>
      </c>
      <c r="Q105" s="1">
        <v>0</v>
      </c>
      <c r="R105" s="1">
        <v>1</v>
      </c>
      <c r="S105" s="1">
        <v>12</v>
      </c>
      <c r="V105" s="1">
        <v>3.125E-2</v>
      </c>
      <c r="W105" s="31">
        <f>D104</f>
        <v>0</v>
      </c>
      <c r="X105" s="41">
        <f>D105</f>
        <v>0</v>
      </c>
      <c r="Y105" s="37">
        <f>D106</f>
        <v>5</v>
      </c>
      <c r="Z105" s="37">
        <f>D107</f>
        <v>4</v>
      </c>
      <c r="AA105" s="30">
        <f>D108</f>
        <v>0</v>
      </c>
      <c r="AB105" s="31">
        <f>D109</f>
        <v>6</v>
      </c>
      <c r="AD105" s="1">
        <v>3.125E-2</v>
      </c>
      <c r="AE105" s="31">
        <f>PRODUCT(W105*100*1/W120)</f>
        <v>0</v>
      </c>
      <c r="AF105" s="41">
        <f>PRODUCT(X105*100*1/X120)</f>
        <v>0</v>
      </c>
      <c r="AG105" s="37">
        <f>PRODUCT(Y105*100*1/Y120)</f>
        <v>41.666666666666664</v>
      </c>
      <c r="AH105" s="37">
        <f>PRODUCT(Z105*100*1/Z120)</f>
        <v>33.333333333333336</v>
      </c>
      <c r="AI105" s="30">
        <f>PRODUCT(AA105*100*1/AA120)</f>
        <v>0</v>
      </c>
      <c r="AJ105" s="31">
        <f t="shared" ref="AJ105" si="113">PRODUCT(AB105*100*1/AB120)</f>
        <v>50</v>
      </c>
      <c r="AL105" s="1">
        <v>3.125E-2</v>
      </c>
      <c r="AM105" s="31">
        <f>AE104+AE105</f>
        <v>0</v>
      </c>
      <c r="AN105" s="41">
        <f>AF104+AF105</f>
        <v>0</v>
      </c>
      <c r="AO105" s="37">
        <f>AG104+AG105</f>
        <v>58.333333333333329</v>
      </c>
      <c r="AP105" s="37">
        <f>AH104+AH105</f>
        <v>33.333333333333336</v>
      </c>
      <c r="AQ105" s="30">
        <f>AI104+AI105</f>
        <v>0</v>
      </c>
      <c r="AR105" s="31">
        <f t="shared" ref="AR105" si="114">AJ104+AJ105</f>
        <v>75</v>
      </c>
      <c r="AU105" s="25" t="s">
        <v>50</v>
      </c>
      <c r="AV105" s="18">
        <f>AM110</f>
        <v>100</v>
      </c>
      <c r="AW105" s="18"/>
      <c r="AX105" s="18"/>
      <c r="AY105" s="18"/>
      <c r="AZ105" s="18"/>
      <c r="BA105" s="18">
        <f>AR106</f>
        <v>83.333333333333329</v>
      </c>
    </row>
    <row r="106" spans="1:55" s="1" customFormat="1" ht="18.75" x14ac:dyDescent="0.25">
      <c r="B106" s="1" t="s">
        <v>28</v>
      </c>
      <c r="C106" s="1">
        <v>2</v>
      </c>
      <c r="D106" s="1">
        <v>5</v>
      </c>
      <c r="E106" s="1">
        <v>1</v>
      </c>
      <c r="F106" s="1">
        <v>1</v>
      </c>
      <c r="G106" s="1">
        <v>3</v>
      </c>
      <c r="H106" s="1">
        <v>0</v>
      </c>
      <c r="I106" s="1">
        <v>0</v>
      </c>
      <c r="J106" s="1">
        <v>0</v>
      </c>
      <c r="K106" s="1">
        <v>0</v>
      </c>
      <c r="L106" s="1">
        <v>0</v>
      </c>
      <c r="M106" s="1">
        <v>0</v>
      </c>
      <c r="N106" s="1">
        <v>0</v>
      </c>
      <c r="O106" s="1">
        <v>0</v>
      </c>
      <c r="P106" s="1">
        <v>0</v>
      </c>
      <c r="Q106" s="1">
        <v>0</v>
      </c>
      <c r="R106" s="1">
        <v>0</v>
      </c>
      <c r="S106" s="1">
        <v>12</v>
      </c>
      <c r="V106" s="1">
        <v>6.25E-2</v>
      </c>
      <c r="W106" s="31">
        <f>E104</f>
        <v>0</v>
      </c>
      <c r="X106" s="41">
        <f>E105</f>
        <v>0</v>
      </c>
      <c r="Y106" s="37">
        <f>E106</f>
        <v>1</v>
      </c>
      <c r="Z106" s="37">
        <f>E107</f>
        <v>4</v>
      </c>
      <c r="AA106" s="30">
        <f>E108</f>
        <v>1</v>
      </c>
      <c r="AB106" s="31">
        <f>E109</f>
        <v>1</v>
      </c>
      <c r="AD106" s="1">
        <v>6.25E-2</v>
      </c>
      <c r="AE106" s="31">
        <f>PRODUCT(W106*100*1/W120)</f>
        <v>0</v>
      </c>
      <c r="AF106" s="41">
        <f>PRODUCT(X106*100*1/X120)</f>
        <v>0</v>
      </c>
      <c r="AG106" s="37">
        <f>PRODUCT(Y106*100*1/Y120)</f>
        <v>8.3333333333333339</v>
      </c>
      <c r="AH106" s="37">
        <f>PRODUCT(Z106*100*1/Z120)</f>
        <v>33.333333333333336</v>
      </c>
      <c r="AI106" s="30">
        <f>PRODUCT(AA106*100*1/AA120)</f>
        <v>8.3333333333333339</v>
      </c>
      <c r="AJ106" s="31">
        <f t="shared" ref="AJ106" si="115">PRODUCT(AB106*100*1/AB120)</f>
        <v>8.3333333333333339</v>
      </c>
      <c r="AL106" s="1">
        <v>6.25E-2</v>
      </c>
      <c r="AM106" s="31">
        <f>AE104+AE105+AE106</f>
        <v>0</v>
      </c>
      <c r="AN106" s="41">
        <f>AF104+AF105+AF106</f>
        <v>0</v>
      </c>
      <c r="AO106" s="37">
        <f>AG104+AG105+AG106</f>
        <v>66.666666666666657</v>
      </c>
      <c r="AP106" s="37">
        <f>AH104+AH105+AH106</f>
        <v>66.666666666666671</v>
      </c>
      <c r="AQ106" s="30">
        <f>AI104+AI105+AI106</f>
        <v>8.3333333333333339</v>
      </c>
      <c r="AR106" s="31">
        <f t="shared" ref="AR106" si="116">AJ104+AJ105+AJ106</f>
        <v>83.333333333333329</v>
      </c>
      <c r="AU106" s="25" t="s">
        <v>51</v>
      </c>
      <c r="AV106" s="18"/>
      <c r="AW106" s="18"/>
      <c r="AX106" s="18"/>
      <c r="AY106" s="18"/>
      <c r="AZ106" s="18"/>
      <c r="BA106" s="18"/>
    </row>
    <row r="107" spans="1:55" s="1" customFormat="1" ht="18.75" x14ac:dyDescent="0.25">
      <c r="B107" s="1" t="s">
        <v>29</v>
      </c>
      <c r="C107" s="1">
        <v>0</v>
      </c>
      <c r="D107" s="1">
        <v>4</v>
      </c>
      <c r="E107" s="1">
        <v>4</v>
      </c>
      <c r="F107" s="1">
        <v>0</v>
      </c>
      <c r="G107" s="1">
        <v>3</v>
      </c>
      <c r="H107" s="1">
        <v>0</v>
      </c>
      <c r="I107" s="1">
        <v>1</v>
      </c>
      <c r="J107" s="1">
        <v>0</v>
      </c>
      <c r="K107" s="1">
        <v>0</v>
      </c>
      <c r="L107" s="1">
        <v>0</v>
      </c>
      <c r="M107" s="1">
        <v>0</v>
      </c>
      <c r="N107" s="1">
        <v>0</v>
      </c>
      <c r="O107" s="1">
        <v>0</v>
      </c>
      <c r="P107" s="1">
        <v>0</v>
      </c>
      <c r="Q107" s="1">
        <v>0</v>
      </c>
      <c r="R107" s="1">
        <v>0</v>
      </c>
      <c r="S107" s="1">
        <v>12</v>
      </c>
      <c r="V107" s="1">
        <v>0.125</v>
      </c>
      <c r="W107" s="31">
        <f>F104</f>
        <v>2</v>
      </c>
      <c r="X107" s="41">
        <f>F105</f>
        <v>0</v>
      </c>
      <c r="Y107" s="38">
        <f>F106</f>
        <v>1</v>
      </c>
      <c r="Z107" s="41">
        <f>F107</f>
        <v>0</v>
      </c>
      <c r="AA107" s="30">
        <f>F108</f>
        <v>7</v>
      </c>
      <c r="AB107" s="33">
        <f>F109</f>
        <v>2</v>
      </c>
      <c r="AD107" s="1">
        <v>0.125</v>
      </c>
      <c r="AE107" s="31">
        <f>PRODUCT(W107*100*1/W120)</f>
        <v>16.666666666666668</v>
      </c>
      <c r="AF107" s="41">
        <f>PRODUCT(X107*100*1/X120)</f>
        <v>0</v>
      </c>
      <c r="AG107" s="38">
        <f>PRODUCT(Y107*100*1/Y120)</f>
        <v>8.3333333333333339</v>
      </c>
      <c r="AH107" s="41">
        <f>PRODUCT(Z107*100*1/Z120)</f>
        <v>0</v>
      </c>
      <c r="AI107" s="30">
        <f>PRODUCT(AA107*100*1/AA120)</f>
        <v>58.333333333333336</v>
      </c>
      <c r="AJ107" s="33">
        <f t="shared" ref="AJ107" si="117">PRODUCT(AB107*100*1/AB120)</f>
        <v>16.666666666666668</v>
      </c>
      <c r="AL107" s="1">
        <v>0.125</v>
      </c>
      <c r="AM107" s="31">
        <f>AE104+AE105+AE106+AE107</f>
        <v>16.666666666666668</v>
      </c>
      <c r="AN107" s="41">
        <f>AF104+AF105+AF106+AF107</f>
        <v>0</v>
      </c>
      <c r="AO107" s="38">
        <f>AG104+AG105+AG106+AG107</f>
        <v>74.999999999999986</v>
      </c>
      <c r="AP107" s="41">
        <f>AH104+AH105+AH106+AH107</f>
        <v>66.666666666666671</v>
      </c>
      <c r="AQ107" s="30">
        <f>AI104+AI105+AI106+AI107</f>
        <v>66.666666666666671</v>
      </c>
      <c r="AR107" s="33">
        <f t="shared" ref="AR107" si="118">AJ104+AJ105+AJ106+AJ107</f>
        <v>100</v>
      </c>
      <c r="AU107" s="25" t="s">
        <v>52</v>
      </c>
      <c r="AV107" s="18">
        <f>AM119-AM110</f>
        <v>0</v>
      </c>
      <c r="AW107" s="18"/>
      <c r="AX107" s="18"/>
      <c r="AY107" s="18"/>
      <c r="AZ107" s="18"/>
      <c r="BA107" s="18">
        <f>AR119-AR106</f>
        <v>16.666666666666671</v>
      </c>
    </row>
    <row r="108" spans="1:55" s="1" customFormat="1" x14ac:dyDescent="0.25">
      <c r="B108" s="1" t="s">
        <v>30</v>
      </c>
      <c r="C108" s="1">
        <v>0</v>
      </c>
      <c r="D108" s="1">
        <v>0</v>
      </c>
      <c r="E108" s="1">
        <v>1</v>
      </c>
      <c r="F108" s="1">
        <v>7</v>
      </c>
      <c r="G108" s="1">
        <v>0</v>
      </c>
      <c r="H108" s="1">
        <v>1</v>
      </c>
      <c r="I108" s="1">
        <v>2</v>
      </c>
      <c r="J108" s="1">
        <v>1</v>
      </c>
      <c r="K108" s="1">
        <v>0</v>
      </c>
      <c r="L108" s="1">
        <v>0</v>
      </c>
      <c r="M108" s="1">
        <v>0</v>
      </c>
      <c r="N108" s="1">
        <v>0</v>
      </c>
      <c r="O108" s="1">
        <v>0</v>
      </c>
      <c r="P108" s="1">
        <v>0</v>
      </c>
      <c r="Q108" s="1">
        <v>0</v>
      </c>
      <c r="R108" s="1">
        <v>0</v>
      </c>
      <c r="S108" s="1">
        <v>12</v>
      </c>
      <c r="V108" s="1">
        <v>0.25</v>
      </c>
      <c r="W108" s="31">
        <f>G104</f>
        <v>5</v>
      </c>
      <c r="X108" s="41">
        <f>G105</f>
        <v>0</v>
      </c>
      <c r="Y108" s="38">
        <f>G106</f>
        <v>3</v>
      </c>
      <c r="Z108" s="41">
        <f>G107</f>
        <v>3</v>
      </c>
      <c r="AA108" s="30">
        <f>G108</f>
        <v>0</v>
      </c>
      <c r="AB108" s="33">
        <f>G109</f>
        <v>0</v>
      </c>
      <c r="AD108" s="1">
        <v>0.25</v>
      </c>
      <c r="AE108" s="31">
        <f>PRODUCT(W108*100*1/W120)</f>
        <v>41.666666666666664</v>
      </c>
      <c r="AF108" s="41">
        <f>PRODUCT(X108*100*1/X120)</f>
        <v>0</v>
      </c>
      <c r="AG108" s="38">
        <f>PRODUCT(Y108*100*1/Y120)</f>
        <v>25</v>
      </c>
      <c r="AH108" s="41">
        <f>PRODUCT(Z108*100*1/Z120)</f>
        <v>25</v>
      </c>
      <c r="AI108" s="30">
        <f>PRODUCT(AA108*100*1/AA120)</f>
        <v>0</v>
      </c>
      <c r="AJ108" s="33">
        <f t="shared" ref="AJ108" si="119">PRODUCT(AB108*100*1/AB120)</f>
        <v>0</v>
      </c>
      <c r="AL108" s="1">
        <v>0.25</v>
      </c>
      <c r="AM108" s="31">
        <f>AE104+AE105+AE106+AE107+AE108</f>
        <v>58.333333333333329</v>
      </c>
      <c r="AN108" s="41">
        <f>AF104+AF105+AF106+AF107+AF108</f>
        <v>0</v>
      </c>
      <c r="AO108" s="38">
        <f>AG104+AG105+AG106+AG107+AG108</f>
        <v>99.999999999999986</v>
      </c>
      <c r="AP108" s="41">
        <f>AH104+AH105+AH106+AH107+AH108</f>
        <v>91.666666666666671</v>
      </c>
      <c r="AQ108" s="30">
        <f>AI104+AI105+AI106+AI107+AI108</f>
        <v>66.666666666666671</v>
      </c>
      <c r="AR108" s="33">
        <f t="shared" ref="AR108" si="120">AJ104+AJ105+AJ106+AJ107+AJ108</f>
        <v>100</v>
      </c>
      <c r="AU108" s="10"/>
      <c r="AV108" s="10"/>
      <c r="AW108" s="10"/>
      <c r="AX108" s="10"/>
      <c r="AY108" s="10"/>
      <c r="AZ108" s="10"/>
      <c r="BA108" s="10"/>
    </row>
    <row r="109" spans="1:55" s="1" customFormat="1" x14ac:dyDescent="0.25">
      <c r="B109" s="1" t="s">
        <v>174</v>
      </c>
      <c r="C109" s="2">
        <v>3</v>
      </c>
      <c r="D109" s="2">
        <v>6</v>
      </c>
      <c r="E109" s="2">
        <v>1</v>
      </c>
      <c r="F109" s="3">
        <v>2</v>
      </c>
      <c r="G109" s="3">
        <v>0</v>
      </c>
      <c r="H109" s="3">
        <v>0</v>
      </c>
      <c r="I109" s="3">
        <v>0</v>
      </c>
      <c r="J109" s="3">
        <v>0</v>
      </c>
      <c r="K109" s="3">
        <v>0</v>
      </c>
      <c r="L109" s="3">
        <v>0</v>
      </c>
      <c r="M109" s="3">
        <v>0</v>
      </c>
      <c r="N109" s="3">
        <v>0</v>
      </c>
      <c r="O109" s="3">
        <v>0</v>
      </c>
      <c r="P109" s="3">
        <v>0</v>
      </c>
      <c r="Q109" s="3">
        <v>0</v>
      </c>
      <c r="R109" s="3">
        <v>0</v>
      </c>
      <c r="S109" s="1">
        <v>12</v>
      </c>
      <c r="V109" s="1">
        <v>0.5</v>
      </c>
      <c r="W109" s="31">
        <f>H104</f>
        <v>5</v>
      </c>
      <c r="X109" s="41">
        <f>H105</f>
        <v>0</v>
      </c>
      <c r="Y109" s="38">
        <f>H106</f>
        <v>0</v>
      </c>
      <c r="Z109" s="38">
        <f>H107</f>
        <v>0</v>
      </c>
      <c r="AA109" s="30">
        <f>H108</f>
        <v>1</v>
      </c>
      <c r="AB109" s="33">
        <f>H109</f>
        <v>0</v>
      </c>
      <c r="AD109" s="1">
        <v>0.5</v>
      </c>
      <c r="AE109" s="31">
        <f>PRODUCT(W109*100*1/W120)</f>
        <v>41.666666666666664</v>
      </c>
      <c r="AF109" s="41">
        <f>PRODUCT(X109*100*1/X120)</f>
        <v>0</v>
      </c>
      <c r="AG109" s="38">
        <f>PRODUCT(Y109*100*1/Y120)</f>
        <v>0</v>
      </c>
      <c r="AH109" s="38">
        <f>PRODUCT(Z109*100*1/Z120)</f>
        <v>0</v>
      </c>
      <c r="AI109" s="30">
        <f>PRODUCT(AA109*100*1/AA120)</f>
        <v>8.3333333333333339</v>
      </c>
      <c r="AJ109" s="33">
        <f t="shared" ref="AJ109" si="121">PRODUCT(AB109*100*1/AB120)</f>
        <v>0</v>
      </c>
      <c r="AL109" s="1">
        <v>0.5</v>
      </c>
      <c r="AM109" s="31">
        <f>AE104+AE105+AE106+AE107+AE108+AE109</f>
        <v>100</v>
      </c>
      <c r="AN109" s="41">
        <f>AF104+AF105+AF106+AF107+AF108+AF109</f>
        <v>0</v>
      </c>
      <c r="AO109" s="38">
        <f>AG104+AG105+AG106+AG107+AG108+AG109</f>
        <v>99.999999999999986</v>
      </c>
      <c r="AP109" s="38">
        <f>AH104+AH105+AH106+AH107+AH108+AH109</f>
        <v>91.666666666666671</v>
      </c>
      <c r="AQ109" s="30">
        <f>AI104+AI105+AI106+AI107+AI108+AI109</f>
        <v>75</v>
      </c>
      <c r="AR109" s="33">
        <f t="shared" ref="AR109" si="122">AJ104+AJ105+AJ106+AJ107+AJ108+AJ109</f>
        <v>100</v>
      </c>
      <c r="AU109" s="10"/>
      <c r="AV109" s="10"/>
      <c r="AW109" s="10"/>
      <c r="AX109" s="10"/>
      <c r="AY109" s="10"/>
      <c r="AZ109" s="10"/>
      <c r="BA109" s="10"/>
    </row>
    <row r="110" spans="1:55" s="1" customFormat="1" x14ac:dyDescent="0.25">
      <c r="V110" s="1">
        <v>1</v>
      </c>
      <c r="W110" s="31">
        <f>I104</f>
        <v>0</v>
      </c>
      <c r="X110" s="41">
        <f>I105</f>
        <v>0</v>
      </c>
      <c r="Y110" s="38">
        <f>I106</f>
        <v>0</v>
      </c>
      <c r="Z110" s="38">
        <f>I107</f>
        <v>1</v>
      </c>
      <c r="AA110" s="30">
        <f>I108</f>
        <v>2</v>
      </c>
      <c r="AB110" s="33">
        <f>I109</f>
        <v>0</v>
      </c>
      <c r="AD110" s="1">
        <v>1</v>
      </c>
      <c r="AE110" s="31">
        <f>PRODUCT(W110*100*1/W120)</f>
        <v>0</v>
      </c>
      <c r="AF110" s="41">
        <f>PRODUCT(X110*100*1/X120)</f>
        <v>0</v>
      </c>
      <c r="AG110" s="38">
        <f>PRODUCT(Y110*100*1/Y120)</f>
        <v>0</v>
      </c>
      <c r="AH110" s="38">
        <f>PRODUCT(Z110*100*1/Z120)</f>
        <v>8.3333333333333339</v>
      </c>
      <c r="AI110" s="30">
        <f>PRODUCT(AA110*100*1/AA120)</f>
        <v>16.666666666666668</v>
      </c>
      <c r="AJ110" s="33">
        <f t="shared" ref="AJ110" si="123">PRODUCT(AB110*100*1/AB120)</f>
        <v>0</v>
      </c>
      <c r="AL110" s="1">
        <v>1</v>
      </c>
      <c r="AM110" s="31">
        <f>AE104+AE105+AE106+AE107+AE108+AE109+AE110</f>
        <v>100</v>
      </c>
      <c r="AN110" s="41">
        <f>AF104+AF105+AF106+AF107+AF108+AF109+AF110</f>
        <v>0</v>
      </c>
      <c r="AO110" s="38">
        <f>AG104+AG105+AG106+AG107+AG108+AG109+AG110</f>
        <v>99.999999999999986</v>
      </c>
      <c r="AP110" s="38">
        <f>AH104+AH105+AH106+AH107+AH108+AH109+AH110</f>
        <v>100</v>
      </c>
      <c r="AQ110" s="30">
        <f>AI104+AI105+AI106+AI107+AI108+AI109+AI110</f>
        <v>91.666666666666671</v>
      </c>
      <c r="AR110" s="33">
        <f t="shared" ref="AR110" si="124">AJ104+AJ105+AJ106+AJ107+AJ108+AJ109+AJ110</f>
        <v>100</v>
      </c>
      <c r="AU110" s="10"/>
      <c r="AV110" s="10" t="str">
        <f>A102</f>
        <v>Candida krusei</v>
      </c>
      <c r="AW110" s="10"/>
      <c r="AX110" s="10"/>
      <c r="AY110" s="10"/>
      <c r="AZ110" s="10"/>
      <c r="BA110" s="10"/>
    </row>
    <row r="111" spans="1:55" s="1" customFormat="1" x14ac:dyDescent="0.25">
      <c r="V111" s="1">
        <v>2</v>
      </c>
      <c r="W111" s="33">
        <f>J104</f>
        <v>0</v>
      </c>
      <c r="X111" s="41">
        <f>J105</f>
        <v>0</v>
      </c>
      <c r="Y111" s="38">
        <f>J106</f>
        <v>0</v>
      </c>
      <c r="Z111" s="38">
        <f>J107</f>
        <v>0</v>
      </c>
      <c r="AA111" s="30">
        <f>J108</f>
        <v>1</v>
      </c>
      <c r="AB111" s="33">
        <f>J109</f>
        <v>0</v>
      </c>
      <c r="AD111" s="1">
        <v>2</v>
      </c>
      <c r="AE111" s="33">
        <f>PRODUCT(W111*100*1/W120)</f>
        <v>0</v>
      </c>
      <c r="AF111" s="41">
        <f>PRODUCT(X111*100*1/X120)</f>
        <v>0</v>
      </c>
      <c r="AG111" s="38">
        <f>PRODUCT(Y111*100*1/Y120)</f>
        <v>0</v>
      </c>
      <c r="AH111" s="38">
        <f>PRODUCT(Z111*100*1/Z120)</f>
        <v>0</v>
      </c>
      <c r="AI111" s="30">
        <f>PRODUCT(AA111*100*1/AA120)</f>
        <v>8.3333333333333339</v>
      </c>
      <c r="AJ111" s="33">
        <f t="shared" ref="AJ111" si="125">PRODUCT(AB111*100*1/AB120)</f>
        <v>0</v>
      </c>
      <c r="AL111" s="1">
        <v>2</v>
      </c>
      <c r="AM111" s="33">
        <f>AE104+AE105+AE106+AE107+AE108+AE109+AE110+AE111</f>
        <v>100</v>
      </c>
      <c r="AN111" s="41">
        <f>AF104+AF105+AF106+AF107+AF108+AF109+AF110+AF111</f>
        <v>0</v>
      </c>
      <c r="AO111" s="38">
        <f>AG104+AG105+AG106+AG107+AG108+AG109+AG110+AG111</f>
        <v>99.999999999999986</v>
      </c>
      <c r="AP111" s="38">
        <f>AH104+AH105+AH106+AH107+AH108+AH109+AH110+AH111</f>
        <v>100</v>
      </c>
      <c r="AQ111" s="30">
        <f>AI104+AI105+AI106+AI107+AI108+AI109+AI110+AI111</f>
        <v>100</v>
      </c>
      <c r="AR111" s="33">
        <f t="shared" ref="AR111" si="126">AJ104+AJ105+AJ106+AJ107+AJ108+AJ109+AJ110+AJ111</f>
        <v>100</v>
      </c>
      <c r="AU111" s="10"/>
      <c r="AV111" s="10"/>
      <c r="AW111" s="10"/>
      <c r="AX111" s="10"/>
      <c r="AY111" s="10"/>
      <c r="AZ111" s="10"/>
      <c r="BA111" s="10"/>
    </row>
    <row r="112" spans="1:55" s="1" customFormat="1" x14ac:dyDescent="0.25">
      <c r="V112" s="1">
        <v>4</v>
      </c>
      <c r="W112" s="33">
        <f>K104</f>
        <v>0</v>
      </c>
      <c r="X112" s="41">
        <f>K105</f>
        <v>0</v>
      </c>
      <c r="Y112" s="38">
        <f>K106</f>
        <v>0</v>
      </c>
      <c r="Z112" s="38">
        <f>K107</f>
        <v>0</v>
      </c>
      <c r="AA112" s="30">
        <f>K108</f>
        <v>0</v>
      </c>
      <c r="AB112" s="33">
        <f>K109</f>
        <v>0</v>
      </c>
      <c r="AD112" s="1">
        <v>4</v>
      </c>
      <c r="AE112" s="33">
        <f>PRODUCT(W112*100*1/W120)</f>
        <v>0</v>
      </c>
      <c r="AF112" s="41">
        <f>PRODUCT(X112*100*1/X120)</f>
        <v>0</v>
      </c>
      <c r="AG112" s="38">
        <f>PRODUCT(Y112*100*1/Y120)</f>
        <v>0</v>
      </c>
      <c r="AH112" s="38">
        <f>PRODUCT(Z112*100*1/Z120)</f>
        <v>0</v>
      </c>
      <c r="AI112" s="30">
        <f>PRODUCT(AA112*100*1/AA120)</f>
        <v>0</v>
      </c>
      <c r="AJ112" s="33">
        <f t="shared" ref="AJ112" si="127">PRODUCT(AB112*100*1/AB120)</f>
        <v>0</v>
      </c>
      <c r="AL112" s="1">
        <v>4</v>
      </c>
      <c r="AM112" s="33">
        <f>AE104+AE105+AE106+AE107+AE108+AE109+AE110+AE111+AE112</f>
        <v>100</v>
      </c>
      <c r="AN112" s="41">
        <f>AF104+AF105+AF106+AF107+AF108+AF109+AF110+AF111+AF112</f>
        <v>0</v>
      </c>
      <c r="AO112" s="38">
        <f>AG104+AG105+AG106+AG107+AG108+AG109+AG110+AG111+AG112</f>
        <v>99.999999999999986</v>
      </c>
      <c r="AP112" s="38">
        <f>AH104+AH105+AH106+AH107+AH108+AH109+AH110+AH111+AH112</f>
        <v>100</v>
      </c>
      <c r="AQ112" s="30">
        <f>AI104+AI105+AI106+AI107+AI108+AI109+AI110+AI111+AI112</f>
        <v>100</v>
      </c>
      <c r="AR112" s="33">
        <f t="shared" ref="AR112" si="128">AJ104+AJ105+AJ106+AJ107+AJ108+AJ109+AJ110+AJ111+AJ112</f>
        <v>100</v>
      </c>
      <c r="AU112" s="10"/>
      <c r="AV112" s="10"/>
      <c r="AW112" s="10"/>
      <c r="AX112" s="10"/>
      <c r="AY112" s="10"/>
      <c r="AZ112" s="10"/>
      <c r="BA112" s="10"/>
    </row>
    <row r="113" spans="22:55" s="1" customFormat="1" x14ac:dyDescent="0.25">
      <c r="V113" s="1">
        <v>8</v>
      </c>
      <c r="W113" s="33">
        <f>L104</f>
        <v>0</v>
      </c>
      <c r="X113" s="38">
        <f>L105</f>
        <v>1</v>
      </c>
      <c r="Y113" s="38">
        <f>L106</f>
        <v>0</v>
      </c>
      <c r="Z113" s="38">
        <f>L107</f>
        <v>0</v>
      </c>
      <c r="AA113" s="30">
        <f>L108</f>
        <v>0</v>
      </c>
      <c r="AB113" s="33">
        <f>L109</f>
        <v>0</v>
      </c>
      <c r="AD113" s="1">
        <v>8</v>
      </c>
      <c r="AE113" s="33">
        <f>PRODUCT(W113*100*1/W120)</f>
        <v>0</v>
      </c>
      <c r="AF113" s="38">
        <f>PRODUCT(X113*100*1/X120)</f>
        <v>8.3333333333333339</v>
      </c>
      <c r="AG113" s="38">
        <f>PRODUCT(Y113*100*1/Y120)</f>
        <v>0</v>
      </c>
      <c r="AH113" s="38">
        <f>PRODUCT(Z113*100*1/Z120)</f>
        <v>0</v>
      </c>
      <c r="AI113" s="30">
        <f>PRODUCT(AA113*100*1/AA120)</f>
        <v>0</v>
      </c>
      <c r="AJ113" s="33">
        <f t="shared" ref="AJ113" si="129">PRODUCT(AB113*100*1/AB120)</f>
        <v>0</v>
      </c>
      <c r="AL113" s="1">
        <v>8</v>
      </c>
      <c r="AM113" s="33">
        <f>AE104+AE105+AE106+AE107+AE108+AE109+AE110+AE111+AE112+AE113</f>
        <v>100</v>
      </c>
      <c r="AN113" s="38">
        <f>AF104+AF105+AF106+AF107+AF108+AF109+AF110+AF111+AF112+AF113</f>
        <v>8.3333333333333339</v>
      </c>
      <c r="AO113" s="38">
        <f>AG104+AG105+AG106+AG107+AG108+AG109+AG110+AG111+AG112+AG113</f>
        <v>99.999999999999986</v>
      </c>
      <c r="AP113" s="38">
        <f>AH104+AH105+AH106+AH107+AH108+AH109+AH110+AH111+AH112+AH113</f>
        <v>100</v>
      </c>
      <c r="AQ113" s="30">
        <f>AI104+AI105+AI106+AI107+AI108+AI109+AI110+AI111+AI112+AI113</f>
        <v>100</v>
      </c>
      <c r="AR113" s="33">
        <f t="shared" ref="AR113" si="130">AJ104+AJ105+AJ106+AJ107+AJ108+AJ109+AJ110+AJ111+AJ112+AJ113</f>
        <v>100</v>
      </c>
      <c r="AU113" s="10"/>
      <c r="AV113" s="10"/>
      <c r="AW113" s="10"/>
      <c r="AX113" s="10"/>
      <c r="AY113" s="10"/>
      <c r="AZ113" s="10"/>
      <c r="BA113" s="10"/>
    </row>
    <row r="114" spans="22:55" s="1" customFormat="1" x14ac:dyDescent="0.25">
      <c r="V114" s="1">
        <v>16</v>
      </c>
      <c r="W114" s="33">
        <f>M104</f>
        <v>0</v>
      </c>
      <c r="X114" s="38">
        <f>M105</f>
        <v>7</v>
      </c>
      <c r="Y114" s="38">
        <f>M106</f>
        <v>0</v>
      </c>
      <c r="Z114" s="38">
        <f>M107</f>
        <v>0</v>
      </c>
      <c r="AA114" s="30">
        <f>M108</f>
        <v>0</v>
      </c>
      <c r="AB114" s="33">
        <f>M109</f>
        <v>0</v>
      </c>
      <c r="AD114" s="1">
        <v>16</v>
      </c>
      <c r="AE114" s="33">
        <f>PRODUCT(W114*100*1/W120)</f>
        <v>0</v>
      </c>
      <c r="AF114" s="38">
        <f>PRODUCT(X114*100*1/X120)</f>
        <v>58.333333333333336</v>
      </c>
      <c r="AG114" s="38">
        <f>PRODUCT(Y114*100*1/Y120)</f>
        <v>0</v>
      </c>
      <c r="AH114" s="38">
        <f>PRODUCT(Z114*100*1/Z120)</f>
        <v>0</v>
      </c>
      <c r="AI114" s="30">
        <f>PRODUCT(AA114*100*1/AA120)</f>
        <v>0</v>
      </c>
      <c r="AJ114" s="33">
        <f t="shared" ref="AJ114" si="131">PRODUCT(AB114*100*1/AB120)</f>
        <v>0</v>
      </c>
      <c r="AL114" s="1">
        <v>16</v>
      </c>
      <c r="AM114" s="33">
        <f>AE104+AE105+AE106+AE107+AE108+AE109+AE110+AE111+AE112+AE113+AE114</f>
        <v>100</v>
      </c>
      <c r="AN114" s="38">
        <f>AF104+AF105+AF106+AF107+AF108+AF109+AF110+AF111+AF112+AF113+AF114</f>
        <v>66.666666666666671</v>
      </c>
      <c r="AO114" s="38">
        <f>AG104+AG105+AG106+AG107+AG108+AG109+AG110+AG111+AG112+AG113+AG114</f>
        <v>99.999999999999986</v>
      </c>
      <c r="AP114" s="38">
        <f>AH104+AH105+AH106+AH107+AH108+AH109+AH110+AH111+AH112+AH113+AH114</f>
        <v>100</v>
      </c>
      <c r="AQ114" s="30">
        <f>AI104+AI105+AI106+AI107+AI108+AI109+AI110+AI111+AI112+AI113+AI114</f>
        <v>100</v>
      </c>
      <c r="AR114" s="33">
        <f t="shared" ref="AR114" si="132">AJ104+AJ105+AJ106+AJ107+AJ108+AJ109+AJ110+AJ111+AJ112+AJ113+AJ114</f>
        <v>100</v>
      </c>
      <c r="AU114" s="10"/>
      <c r="AV114" s="10"/>
      <c r="AW114" s="10"/>
      <c r="AX114" s="10"/>
      <c r="AY114" s="10"/>
      <c r="AZ114" s="10"/>
      <c r="BA114" s="10"/>
    </row>
    <row r="115" spans="22:55" s="1" customFormat="1" x14ac:dyDescent="0.25">
      <c r="V115" s="1">
        <v>32</v>
      </c>
      <c r="W115" s="33">
        <f>N104</f>
        <v>0</v>
      </c>
      <c r="X115" s="38">
        <f>N105</f>
        <v>1</v>
      </c>
      <c r="Y115" s="38">
        <f>N106</f>
        <v>0</v>
      </c>
      <c r="Z115" s="38">
        <f>N107</f>
        <v>0</v>
      </c>
      <c r="AA115" s="30">
        <f>N108</f>
        <v>0</v>
      </c>
      <c r="AB115" s="33">
        <f>N109</f>
        <v>0</v>
      </c>
      <c r="AD115" s="1">
        <v>32</v>
      </c>
      <c r="AE115" s="33">
        <f>PRODUCT(W115*100*1/W120)</f>
        <v>0</v>
      </c>
      <c r="AF115" s="38">
        <f>PRODUCT(X115*100*1/X120)</f>
        <v>8.3333333333333339</v>
      </c>
      <c r="AG115" s="38">
        <f>PRODUCT(Y115*100*1/Y120)</f>
        <v>0</v>
      </c>
      <c r="AH115" s="38">
        <f>PRODUCT(Z115*100*1/Z120)</f>
        <v>0</v>
      </c>
      <c r="AI115" s="30">
        <f>PRODUCT(AA115*100*1/AA120)</f>
        <v>0</v>
      </c>
      <c r="AJ115" s="33">
        <f t="shared" ref="AJ115" si="133">PRODUCT(AB115*100*1/AB120)</f>
        <v>0</v>
      </c>
      <c r="AL115" s="1">
        <v>32</v>
      </c>
      <c r="AM115" s="33">
        <f>AE104+AE105+AE106+AE107+AE108+AE109+AE110+AE111+AE112+AE113+AE114+AE115</f>
        <v>100</v>
      </c>
      <c r="AN115" s="38">
        <f>AF104+AF105+AF106+AF107+AF108+AF109+AF110+AF111+AF112+AF113+AF114+AF115</f>
        <v>75</v>
      </c>
      <c r="AO115" s="38">
        <f>AG104+AG105+AG106+AG107+AG108+AG109+AG110+AG111+AG112+AG113+AG114+AG115</f>
        <v>99.999999999999986</v>
      </c>
      <c r="AP115" s="38">
        <f>AH104+AH105+AH106+AH107+AH108+AH109+AH110+AH111+AH112+AH113+AH114+AH115</f>
        <v>100</v>
      </c>
      <c r="AQ115" s="30">
        <f>AI104+AI105+AI106+AI107+AI108+AI109+AI110+AI111+AI112+AI113+AI114+AI115</f>
        <v>100</v>
      </c>
      <c r="AR115" s="33">
        <f t="shared" ref="AR115" si="134">AJ104+AJ105+AJ106+AJ107+AJ108+AJ109+AJ110+AJ111+AJ112+AJ113+AJ114+AJ115</f>
        <v>100</v>
      </c>
      <c r="AU115" s="10"/>
      <c r="AV115" s="10"/>
      <c r="AW115" s="10"/>
      <c r="AX115" s="10"/>
      <c r="AY115" s="10"/>
      <c r="AZ115" s="10"/>
      <c r="BA115" s="10"/>
    </row>
    <row r="116" spans="22:55" s="1" customFormat="1" x14ac:dyDescent="0.25">
      <c r="V116" s="1">
        <v>64</v>
      </c>
      <c r="W116" s="33">
        <f>O104</f>
        <v>0</v>
      </c>
      <c r="X116" s="38">
        <f>O105</f>
        <v>2</v>
      </c>
      <c r="Y116" s="38">
        <f>O106</f>
        <v>0</v>
      </c>
      <c r="Z116" s="38">
        <f>O107</f>
        <v>0</v>
      </c>
      <c r="AA116" s="30">
        <f>O108</f>
        <v>0</v>
      </c>
      <c r="AB116" s="33">
        <f>O109</f>
        <v>0</v>
      </c>
      <c r="AD116" s="1">
        <v>64</v>
      </c>
      <c r="AE116" s="33">
        <f>PRODUCT(W116*100*1/W120)</f>
        <v>0</v>
      </c>
      <c r="AF116" s="38">
        <f>PRODUCT(X116*100*1/X120)</f>
        <v>16.666666666666668</v>
      </c>
      <c r="AG116" s="38">
        <f>PRODUCT(Y116*100*1/Y120)</f>
        <v>0</v>
      </c>
      <c r="AH116" s="38">
        <f>PRODUCT(Z116*100*1/Z120)</f>
        <v>0</v>
      </c>
      <c r="AI116" s="30">
        <f>PRODUCT(AA116*100*1/AA120)</f>
        <v>0</v>
      </c>
      <c r="AJ116" s="33">
        <f t="shared" ref="AJ116" si="135">PRODUCT(AB116*100*1/AB120)</f>
        <v>0</v>
      </c>
      <c r="AL116" s="1">
        <v>64</v>
      </c>
      <c r="AM116" s="33">
        <f>AE104+AE105+AE106+AE107+AE108+AE109+AE110+AE111+AE112+AE113+AE114+AE115+AE116</f>
        <v>100</v>
      </c>
      <c r="AN116" s="38">
        <f>AF104+AF105+AF106+AF107+AF108+AF109+AF110+AF111+AF112+AF113+AF114+AF115+AF116</f>
        <v>91.666666666666671</v>
      </c>
      <c r="AO116" s="38">
        <f>AG104+AG105+AG106+AG107+AG108+AG109+AG110+AG111+AG112+AG113+AG114+AG115+AG116</f>
        <v>99.999999999999986</v>
      </c>
      <c r="AP116" s="38">
        <f>AH104+AH105+AH106+AH107+AH108+AH109+AH110+AH111+AH112+AH113+AH114+AH115+AH116</f>
        <v>100</v>
      </c>
      <c r="AQ116" s="30">
        <f>AI104+AI105+AI106+AI107+AI108+AI109+AI110+AI111+AI112+AI113+AI114+AI115+AI116</f>
        <v>100</v>
      </c>
      <c r="AR116" s="33">
        <f t="shared" ref="AR116" si="136">AJ104+AJ105+AJ106+AJ107+AJ108+AJ109+AJ110+AJ111+AJ112+AJ113+AJ114+AJ115+AJ116</f>
        <v>100</v>
      </c>
      <c r="AU116" s="10"/>
      <c r="AV116" s="10"/>
      <c r="AW116" s="10"/>
      <c r="AX116" s="10"/>
      <c r="AY116" s="10"/>
      <c r="AZ116" s="10"/>
      <c r="BA116" s="10"/>
    </row>
    <row r="117" spans="22:55" s="1" customFormat="1" x14ac:dyDescent="0.25">
      <c r="V117" s="1">
        <v>128</v>
      </c>
      <c r="W117" s="33">
        <f>P104</f>
        <v>0</v>
      </c>
      <c r="X117" s="38">
        <f>P105</f>
        <v>0</v>
      </c>
      <c r="Y117" s="38">
        <f>P106</f>
        <v>0</v>
      </c>
      <c r="Z117" s="38">
        <f>P107</f>
        <v>0</v>
      </c>
      <c r="AA117" s="30">
        <f>P108</f>
        <v>0</v>
      </c>
      <c r="AB117" s="33">
        <f>P109</f>
        <v>0</v>
      </c>
      <c r="AD117" s="1">
        <v>128</v>
      </c>
      <c r="AE117" s="33">
        <f>PRODUCT(W117*100*1/W120)</f>
        <v>0</v>
      </c>
      <c r="AF117" s="38">
        <f>PRODUCT(X117*100*1/X120)</f>
        <v>0</v>
      </c>
      <c r="AG117" s="38">
        <f>PRODUCT(Y117*100*1/Y120)</f>
        <v>0</v>
      </c>
      <c r="AH117" s="38">
        <f>PRODUCT(Z117*100*1/Z120)</f>
        <v>0</v>
      </c>
      <c r="AI117" s="30">
        <f>PRODUCT(AA117*100*1/AA120)</f>
        <v>0</v>
      </c>
      <c r="AJ117" s="33">
        <f t="shared" ref="AJ117" si="137">PRODUCT(AB117*100*1/AB120)</f>
        <v>0</v>
      </c>
      <c r="AL117" s="1">
        <v>128</v>
      </c>
      <c r="AM117" s="33">
        <f>AE104+AE105+AE106+AE107+AE108+AE109+AE110+AE111+AE112+AE113+AE114+AE115+AE116+AE117</f>
        <v>100</v>
      </c>
      <c r="AN117" s="38">
        <f>AF104+AF105+AF106+AF107+AF108+AF109+AF110+AF111+AF112+AF113+AF114+AF115+AF116+AF117</f>
        <v>91.666666666666671</v>
      </c>
      <c r="AO117" s="38">
        <f>AG104+AG105+AG106+AG107+AG108+AG109+AG110+AG111+AG112+AG113+AG114+AG115+AG116+AG117</f>
        <v>99.999999999999986</v>
      </c>
      <c r="AP117" s="38">
        <f>AH104+AH105+AH106+AH107+AH108+AH109+AH110+AH111+AH112+AH113+AH114+AH115+AH116+AH117</f>
        <v>100</v>
      </c>
      <c r="AQ117" s="30">
        <f>AI104+AI105+AI106+AI107+AI108+AI109+AI110+AI111+AI112+AI113+AI114+AI115+AI116+AI117</f>
        <v>100</v>
      </c>
      <c r="AR117" s="33">
        <f t="shared" ref="AR117" si="138">AJ104+AJ105+AJ106+AJ107+AJ108+AJ109+AJ110+AJ111+AJ112+AJ113+AJ114+AJ115+AJ116+AJ117</f>
        <v>100</v>
      </c>
      <c r="AU117" s="10"/>
      <c r="AV117" s="10"/>
      <c r="AW117" s="10"/>
      <c r="AX117" s="10"/>
      <c r="AY117" s="10"/>
      <c r="AZ117" s="10"/>
      <c r="BA117" s="10"/>
    </row>
    <row r="118" spans="22:55" s="1" customFormat="1" x14ac:dyDescent="0.25">
      <c r="V118" s="1">
        <v>256</v>
      </c>
      <c r="W118" s="33">
        <f>Q104</f>
        <v>0</v>
      </c>
      <c r="X118" s="38">
        <f>Q105</f>
        <v>0</v>
      </c>
      <c r="Y118" s="38">
        <f>Q106</f>
        <v>0</v>
      </c>
      <c r="Z118" s="38">
        <f>Q107</f>
        <v>0</v>
      </c>
      <c r="AA118" s="30">
        <f>Q108</f>
        <v>0</v>
      </c>
      <c r="AB118" s="33">
        <f>Q109</f>
        <v>0</v>
      </c>
      <c r="AD118" s="1">
        <v>256</v>
      </c>
      <c r="AE118" s="33">
        <f>PRODUCT(W118*100*1/W120)</f>
        <v>0</v>
      </c>
      <c r="AF118" s="38">
        <f>PRODUCT(X118*100*1/X120)</f>
        <v>0</v>
      </c>
      <c r="AG118" s="38">
        <f>PRODUCT(Y118*100*1/Y120)</f>
        <v>0</v>
      </c>
      <c r="AH118" s="38">
        <f>PRODUCT(Z118*100*1/Z120)</f>
        <v>0</v>
      </c>
      <c r="AI118" s="30">
        <f>PRODUCT(AA118*100*1/AA120)</f>
        <v>0</v>
      </c>
      <c r="AJ118" s="33">
        <f t="shared" ref="AJ118" si="139">PRODUCT(AB118*100*1/AB120)</f>
        <v>0</v>
      </c>
      <c r="AL118" s="1">
        <v>256</v>
      </c>
      <c r="AM118" s="33">
        <f>AE104+AE105+AE106+AE107+AE108+AE109+AE110+AE111+AE112+AE113+AE114+AE115+AE116+AE117+AE118</f>
        <v>100</v>
      </c>
      <c r="AN118" s="38">
        <f>AF104+AF105+AF106+AF107+AF108+AF109+AF110+AF111+AF112+AF113+AF114+AF115+AF116+AF117+AF118</f>
        <v>91.666666666666671</v>
      </c>
      <c r="AO118" s="38">
        <f>AG104+AG105+AG106+AG107+AG108+AG109+AG110+AG111+AG112+AG113+AG114+AG115+AG116+AG117+AG118</f>
        <v>99.999999999999986</v>
      </c>
      <c r="AP118" s="38">
        <f>AH104+AH105+AH106+AH107+AH108+AH109+AH110+AH111+AH112+AH113+AH114+AH115+AH116+AH117+AH118</f>
        <v>100</v>
      </c>
      <c r="AQ118" s="30">
        <f>AI104+AI105+AI106+AI107+AI108+AI109+AI110+AI111+AI112+AI113+AI114+AI115+AI116+AI117+AI118</f>
        <v>100</v>
      </c>
      <c r="AR118" s="33">
        <f t="shared" ref="AR118" si="140">AJ104+AJ105+AJ106+AJ107+AJ108+AJ109+AJ110+AJ111+AJ112+AJ113+AJ114+AJ115+AJ116+AJ117+AJ118</f>
        <v>100</v>
      </c>
      <c r="AU118" s="10"/>
      <c r="AV118" s="10"/>
      <c r="AW118" s="10"/>
      <c r="AX118" s="10"/>
      <c r="AY118" s="10"/>
      <c r="AZ118" s="10"/>
      <c r="BA118" s="10"/>
    </row>
    <row r="119" spans="22:55" s="1" customFormat="1" x14ac:dyDescent="0.25">
      <c r="V119" s="1">
        <v>512</v>
      </c>
      <c r="W119" s="33">
        <f>R104</f>
        <v>0</v>
      </c>
      <c r="X119" s="38">
        <f>R105</f>
        <v>1</v>
      </c>
      <c r="Y119" s="38">
        <f>R106</f>
        <v>0</v>
      </c>
      <c r="Z119" s="38">
        <f>R107</f>
        <v>0</v>
      </c>
      <c r="AA119" s="30">
        <f>R108</f>
        <v>0</v>
      </c>
      <c r="AB119" s="33">
        <f>R109</f>
        <v>0</v>
      </c>
      <c r="AD119" s="1">
        <v>512</v>
      </c>
      <c r="AE119" s="33">
        <f>PRODUCT(W119*100*1/W120)</f>
        <v>0</v>
      </c>
      <c r="AF119" s="38">
        <f>PRODUCT(X119*100*1/X120)</f>
        <v>8.3333333333333339</v>
      </c>
      <c r="AG119" s="38">
        <f>PRODUCT(Y119*100*1/Y120)</f>
        <v>0</v>
      </c>
      <c r="AH119" s="38">
        <f>PRODUCT(Z119*100*1/Z120)</f>
        <v>0</v>
      </c>
      <c r="AI119" s="30">
        <f>PRODUCT(AA119*100*1/AA120)</f>
        <v>0</v>
      </c>
      <c r="AJ119" s="33">
        <f t="shared" ref="AJ119" si="141">PRODUCT(AB119*100*1/AB120)</f>
        <v>0</v>
      </c>
      <c r="AL119" s="1">
        <v>512</v>
      </c>
      <c r="AM119" s="33">
        <f>AE104+AE105+AE106+AE107+AE108+AE109+AE110+AE111+AE112+AE113+AE114+AE115+AE116+AE117+AE118+AE119</f>
        <v>100</v>
      </c>
      <c r="AN119" s="38">
        <f>AF104+AF105+AF106+AF107+AF108+AF109+AF110+AF111+AF112+AF113+AF114+AF115+AF116+AF117+AF118+AF119</f>
        <v>100</v>
      </c>
      <c r="AO119" s="38">
        <f>AG104+AG105+AG106+AG107+AG108+AG109+AG110+AG111+AG112+AG113+AG114+AG115+AG116+AG117+AG118+AG119</f>
        <v>99.999999999999986</v>
      </c>
      <c r="AP119" s="38">
        <f>AH104+AH105+AH106+AH107+AH108+AH109+AH110+AH111+AH112+AH113+AH114+AH115+AH116+AH117+AH118+AH119</f>
        <v>100</v>
      </c>
      <c r="AQ119" s="30">
        <f>AI104+AI105+AI106+AI107+AI108+AI109+AI110+AI111+AI112+AI113+AI114+AI115+AI116+AI117+AI118+AI119</f>
        <v>100</v>
      </c>
      <c r="AR119" s="33">
        <f t="shared" ref="AR119" si="142">AJ104+AJ105+AJ106+AJ107+AJ108+AJ109+AJ110+AJ111+AJ112+AJ113+AJ114+AJ115+AJ116+AJ117+AJ118+AJ119</f>
        <v>100</v>
      </c>
      <c r="AU119" s="10"/>
      <c r="AV119" s="10"/>
      <c r="AW119" s="10"/>
      <c r="AX119" s="10"/>
      <c r="AY119" s="10"/>
      <c r="AZ119" s="10"/>
      <c r="BA119" s="10"/>
    </row>
    <row r="120" spans="22:55" s="1" customFormat="1" x14ac:dyDescent="0.25">
      <c r="V120" s="1" t="s">
        <v>1</v>
      </c>
      <c r="W120" s="1">
        <f>S104</f>
        <v>12</v>
      </c>
      <c r="X120" s="1">
        <f>S105</f>
        <v>12</v>
      </c>
      <c r="Y120" s="1">
        <f>S106</f>
        <v>12</v>
      </c>
      <c r="Z120" s="1">
        <f>S107</f>
        <v>12</v>
      </c>
      <c r="AA120" s="1">
        <f>S108</f>
        <v>12</v>
      </c>
      <c r="AB120" s="49">
        <f>S109</f>
        <v>12</v>
      </c>
      <c r="AD120" s="1" t="s">
        <v>1</v>
      </c>
      <c r="AE120" s="30">
        <f>SUM(AE104:AE119)</f>
        <v>100</v>
      </c>
      <c r="AF120" s="30">
        <f>SUM(AF104:AF119)</f>
        <v>100</v>
      </c>
      <c r="AG120" s="30">
        <f>SUM(AG104:AG119)</f>
        <v>99.999999999999986</v>
      </c>
      <c r="AH120" s="30">
        <f>SUM(AH104:AH119)</f>
        <v>100</v>
      </c>
      <c r="AI120" s="30">
        <f>SUM(AI104:AI119)</f>
        <v>100</v>
      </c>
      <c r="AJ120" s="30">
        <f t="shared" ref="AJ120" si="143">SUM(AJ104:AJ119)</f>
        <v>100</v>
      </c>
      <c r="AM120" s="30"/>
      <c r="AN120" s="30"/>
      <c r="AO120" s="30"/>
      <c r="AP120" s="30"/>
      <c r="AQ120" s="30"/>
      <c r="AR120" s="30"/>
      <c r="AS120" s="30"/>
      <c r="AV120" s="10"/>
      <c r="AW120" s="10"/>
      <c r="AX120" s="10"/>
      <c r="AY120" s="10"/>
      <c r="AZ120" s="10"/>
      <c r="BA120" s="10"/>
      <c r="BB120" s="10"/>
    </row>
    <row r="121" spans="22:55" s="1" customFormat="1" x14ac:dyDescent="0.25">
      <c r="AE121" s="30"/>
      <c r="AF121" s="30"/>
      <c r="AG121" s="30"/>
      <c r="AH121" s="30"/>
      <c r="AI121" s="30"/>
      <c r="AJ121" s="30"/>
      <c r="AK121" s="30"/>
      <c r="AM121" s="30"/>
      <c r="AN121" s="30"/>
      <c r="AO121" s="30"/>
      <c r="AP121" s="30"/>
      <c r="AQ121" s="30"/>
      <c r="AR121" s="30"/>
      <c r="AS121" s="30"/>
      <c r="AT121" s="30"/>
      <c r="AV121" s="10"/>
      <c r="AW121" s="10"/>
      <c r="AX121" s="10"/>
      <c r="AY121" s="10"/>
      <c r="AZ121" s="10"/>
      <c r="BA121" s="10"/>
      <c r="BB121" s="10"/>
      <c r="BC121" s="10"/>
    </row>
    <row r="122" spans="22:55" s="1" customFormat="1" x14ac:dyDescent="0.25">
      <c r="AE122" s="30"/>
      <c r="AF122" s="30"/>
      <c r="AG122" s="30"/>
      <c r="AH122" s="30"/>
      <c r="AI122" s="30"/>
      <c r="AJ122" s="30"/>
      <c r="AK122" s="30"/>
      <c r="AM122" s="30"/>
      <c r="AN122" s="30"/>
      <c r="AO122" s="30"/>
      <c r="AP122" s="30"/>
      <c r="AQ122" s="30"/>
      <c r="AR122" s="30"/>
      <c r="AS122" s="30"/>
      <c r="AT122" s="30"/>
      <c r="AV122" s="10"/>
      <c r="AW122" s="10"/>
      <c r="AX122" s="10"/>
      <c r="AY122" s="10"/>
      <c r="AZ122" s="10"/>
      <c r="BA122" s="10"/>
      <c r="BB122" s="10"/>
      <c r="BC122" s="10"/>
    </row>
    <row r="123" spans="22:55" s="1" customFormat="1" x14ac:dyDescent="0.25">
      <c r="AE123" s="30"/>
      <c r="AF123" s="30"/>
      <c r="AG123" s="30"/>
      <c r="AH123" s="30"/>
      <c r="AI123" s="30"/>
      <c r="AJ123" s="30"/>
      <c r="AK123" s="30"/>
      <c r="AM123" s="30"/>
      <c r="AN123" s="30"/>
      <c r="AO123" s="30"/>
      <c r="AP123" s="30"/>
      <c r="AQ123" s="30"/>
      <c r="AR123" s="30"/>
      <c r="AS123" s="30"/>
      <c r="AT123" s="30"/>
      <c r="AV123" s="10"/>
      <c r="AW123" s="10"/>
      <c r="AX123" s="10"/>
      <c r="AY123" s="10"/>
      <c r="AZ123" s="10"/>
      <c r="BA123" s="10"/>
      <c r="BB123" s="10"/>
      <c r="BC123" s="10"/>
    </row>
    <row r="124" spans="22:55" s="1" customFormat="1" x14ac:dyDescent="0.25">
      <c r="AE124" s="30"/>
      <c r="AF124" s="30"/>
      <c r="AG124" s="30"/>
      <c r="AH124" s="30"/>
      <c r="AI124" s="30"/>
      <c r="AJ124" s="30"/>
      <c r="AK124" s="30"/>
      <c r="AM124" s="30"/>
      <c r="AN124" s="30"/>
      <c r="AO124" s="30"/>
      <c r="AP124" s="30"/>
      <c r="AQ124" s="30"/>
      <c r="AR124" s="30"/>
      <c r="AS124" s="30"/>
      <c r="AT124" s="30"/>
      <c r="AV124" s="10"/>
      <c r="AW124" s="10"/>
      <c r="AX124" s="10"/>
      <c r="AY124" s="10"/>
      <c r="AZ124" s="10"/>
      <c r="BA124" s="10"/>
      <c r="BB124" s="10"/>
      <c r="BC124" s="10"/>
    </row>
    <row r="125" spans="22:55" s="1" customFormat="1" x14ac:dyDescent="0.25">
      <c r="AE125" s="30"/>
      <c r="AF125" s="30"/>
      <c r="AG125" s="30"/>
      <c r="AH125" s="30"/>
      <c r="AI125" s="30"/>
      <c r="AJ125" s="30"/>
      <c r="AK125" s="30"/>
      <c r="AM125" s="30"/>
      <c r="AN125" s="30"/>
      <c r="AO125" s="30"/>
      <c r="AP125" s="30"/>
      <c r="AQ125" s="30"/>
      <c r="AR125" s="30"/>
      <c r="AS125" s="30"/>
      <c r="AT125" s="30"/>
      <c r="AV125" s="10"/>
      <c r="AW125" s="10"/>
      <c r="AX125" s="10"/>
      <c r="AY125" s="10"/>
      <c r="AZ125" s="10"/>
      <c r="BA125" s="10"/>
      <c r="BB125" s="10"/>
      <c r="BC125" s="10"/>
    </row>
    <row r="126" spans="22:55" s="1" customFormat="1" x14ac:dyDescent="0.25">
      <c r="AE126" s="30"/>
      <c r="AF126" s="30"/>
      <c r="AG126" s="30"/>
      <c r="AH126" s="30"/>
      <c r="AI126" s="30"/>
      <c r="AJ126" s="30"/>
      <c r="AK126" s="30"/>
      <c r="AM126" s="30"/>
      <c r="AN126" s="30"/>
      <c r="AO126" s="30"/>
      <c r="AP126" s="30"/>
      <c r="AQ126" s="30"/>
      <c r="AR126" s="30"/>
      <c r="AS126" s="30"/>
      <c r="AT126" s="30"/>
      <c r="AV126" s="10"/>
      <c r="AW126" s="10"/>
      <c r="AX126" s="10"/>
      <c r="AY126" s="10"/>
      <c r="AZ126" s="10"/>
      <c r="BA126" s="10"/>
      <c r="BB126" s="10"/>
      <c r="BC126" s="10"/>
    </row>
    <row r="127" spans="22:55" s="1" customFormat="1" x14ac:dyDescent="0.25">
      <c r="AE127" s="30"/>
      <c r="AF127" s="30"/>
      <c r="AG127" s="30"/>
      <c r="AH127" s="30"/>
      <c r="AI127" s="30"/>
      <c r="AJ127" s="30"/>
      <c r="AK127" s="30"/>
      <c r="AM127" s="30"/>
      <c r="AN127" s="30"/>
      <c r="AO127" s="30"/>
      <c r="AP127" s="30"/>
      <c r="AQ127" s="30"/>
      <c r="AR127" s="30"/>
      <c r="AS127" s="30"/>
      <c r="AT127" s="30"/>
      <c r="AV127" s="10"/>
      <c r="AW127" s="10"/>
      <c r="AX127" s="10"/>
      <c r="AY127" s="10"/>
      <c r="AZ127" s="10"/>
      <c r="BA127" s="10"/>
      <c r="BB127" s="10"/>
      <c r="BC127" s="10"/>
    </row>
    <row r="128" spans="22:55" s="1" customFormat="1" x14ac:dyDescent="0.25">
      <c r="AE128" s="30"/>
      <c r="AF128" s="30"/>
      <c r="AG128" s="30"/>
      <c r="AH128" s="30"/>
      <c r="AI128" s="30"/>
      <c r="AJ128" s="30"/>
      <c r="AK128" s="30"/>
      <c r="AM128" s="30"/>
      <c r="AN128" s="30"/>
      <c r="AO128" s="30"/>
      <c r="AP128" s="30"/>
      <c r="AQ128" s="30"/>
      <c r="AR128" s="30"/>
      <c r="AS128" s="30"/>
      <c r="AT128" s="30"/>
      <c r="AV128" s="10"/>
      <c r="AW128" s="10"/>
      <c r="AX128" s="10"/>
      <c r="AY128" s="10"/>
      <c r="AZ128" s="10"/>
      <c r="BA128" s="10"/>
      <c r="BB128" s="10"/>
      <c r="BC128" s="10"/>
    </row>
    <row r="129" spans="1:55" s="1" customFormat="1" x14ac:dyDescent="0.25">
      <c r="AE129" s="30"/>
      <c r="AF129" s="30"/>
      <c r="AG129" s="30"/>
      <c r="AH129" s="30"/>
      <c r="AI129" s="30"/>
      <c r="AJ129" s="30"/>
      <c r="AK129" s="30"/>
      <c r="AM129" s="30"/>
      <c r="AN129" s="30"/>
      <c r="AO129" s="30"/>
      <c r="AP129" s="30"/>
      <c r="AQ129" s="30"/>
      <c r="AR129" s="30"/>
      <c r="AS129" s="30"/>
      <c r="AT129" s="30"/>
      <c r="AV129" s="10"/>
      <c r="AW129" s="10"/>
      <c r="AX129" s="10"/>
      <c r="AY129" s="10"/>
      <c r="AZ129" s="10"/>
      <c r="BA129" s="10"/>
      <c r="BB129" s="10"/>
      <c r="BC129" s="10"/>
    </row>
    <row r="130" spans="1:55" s="1" customFormat="1" x14ac:dyDescent="0.25">
      <c r="AE130" s="30"/>
      <c r="AF130" s="30"/>
      <c r="AG130" s="30"/>
      <c r="AH130" s="30"/>
      <c r="AI130" s="30"/>
      <c r="AJ130" s="30"/>
      <c r="AK130" s="30"/>
      <c r="AM130" s="30"/>
      <c r="AN130" s="30"/>
      <c r="AO130" s="30"/>
      <c r="AP130" s="30"/>
      <c r="AQ130" s="30"/>
      <c r="AR130" s="30"/>
      <c r="AS130" s="30"/>
      <c r="AT130" s="30"/>
      <c r="AV130" s="10"/>
      <c r="AW130" s="10"/>
      <c r="AX130" s="10"/>
      <c r="AY130" s="10"/>
      <c r="AZ130" s="10"/>
      <c r="BA130" s="10"/>
      <c r="BB130" s="10"/>
      <c r="BC130" s="10"/>
    </row>
    <row r="131" spans="1:55" s="1" customFormat="1" x14ac:dyDescent="0.25">
      <c r="AE131" s="30"/>
      <c r="AF131" s="30"/>
      <c r="AG131" s="30"/>
      <c r="AH131" s="30"/>
      <c r="AI131" s="30"/>
      <c r="AJ131" s="30"/>
      <c r="AK131" s="30"/>
      <c r="AM131" s="30"/>
      <c r="AN131" s="30"/>
      <c r="AO131" s="30"/>
      <c r="AP131" s="30"/>
      <c r="AQ131" s="30"/>
      <c r="AR131" s="30"/>
      <c r="AS131" s="30"/>
      <c r="AT131" s="30"/>
      <c r="AV131" s="10"/>
      <c r="AW131" s="10"/>
      <c r="AX131" s="10"/>
      <c r="AY131" s="10"/>
      <c r="AZ131" s="10"/>
      <c r="BA131" s="10"/>
      <c r="BB131" s="10"/>
      <c r="BC131" s="10"/>
    </row>
    <row r="132" spans="1:55" s="1" customFormat="1" x14ac:dyDescent="0.25">
      <c r="A132" s="1" t="s">
        <v>167</v>
      </c>
      <c r="W132" s="1" t="str">
        <f>A132</f>
        <v>Candida parapsilosis</v>
      </c>
      <c r="AE132" s="30" t="str">
        <f>A132</f>
        <v>Candida parapsilosis</v>
      </c>
      <c r="AF132" s="30"/>
      <c r="AG132" s="30"/>
      <c r="AH132" s="30"/>
      <c r="AI132" s="30"/>
      <c r="AJ132" s="30"/>
      <c r="AK132" s="30"/>
      <c r="AM132" s="30" t="str">
        <f>A132</f>
        <v>Candida parapsilosis</v>
      </c>
      <c r="AN132" s="30"/>
      <c r="AO132" s="30"/>
      <c r="AP132" s="30"/>
      <c r="AQ132" s="30"/>
      <c r="AR132" s="30"/>
      <c r="AS132" s="30"/>
      <c r="AT132" s="30"/>
      <c r="AV132" s="10"/>
      <c r="AW132" s="10"/>
      <c r="AX132" s="10"/>
      <c r="AY132" s="10"/>
      <c r="AZ132" s="10"/>
      <c r="BA132" s="10"/>
      <c r="BB132" s="10"/>
      <c r="BC132" s="10"/>
    </row>
    <row r="133" spans="1:55" s="1" customFormat="1" ht="18.75" x14ac:dyDescent="0.25">
      <c r="B133" s="1" t="s">
        <v>0</v>
      </c>
      <c r="C133" s="1">
        <v>1.5625E-2</v>
      </c>
      <c r="D133" s="1">
        <v>3.125E-2</v>
      </c>
      <c r="E133" s="1">
        <v>6.25E-2</v>
      </c>
      <c r="F133" s="1">
        <v>0.125</v>
      </c>
      <c r="G133" s="1">
        <v>0.25</v>
      </c>
      <c r="H133" s="1">
        <v>0.5</v>
      </c>
      <c r="I133" s="1">
        <v>1</v>
      </c>
      <c r="J133" s="1">
        <v>2</v>
      </c>
      <c r="K133" s="1">
        <v>4</v>
      </c>
      <c r="L133" s="1">
        <v>8</v>
      </c>
      <c r="M133" s="1">
        <v>16</v>
      </c>
      <c r="N133" s="1">
        <v>32</v>
      </c>
      <c r="O133" s="1">
        <v>64</v>
      </c>
      <c r="P133" s="1">
        <v>128</v>
      </c>
      <c r="Q133" s="1">
        <v>256</v>
      </c>
      <c r="R133" s="1">
        <v>512</v>
      </c>
      <c r="S133" s="1" t="s">
        <v>1</v>
      </c>
      <c r="V133" s="1" t="s">
        <v>0</v>
      </c>
      <c r="W133" s="1" t="str">
        <f>B134</f>
        <v>Amphotericin B</v>
      </c>
      <c r="X133" s="1" t="str">
        <f>B135</f>
        <v>Fluconazol</v>
      </c>
      <c r="Y133" s="1" t="str">
        <f>B136</f>
        <v>Posaconazol</v>
      </c>
      <c r="Z133" s="1" t="str">
        <f>B137</f>
        <v>Voriconazol</v>
      </c>
      <c r="AA133" s="1" t="str">
        <f>B138</f>
        <v>Caspofungin</v>
      </c>
      <c r="AB133" s="49" t="str">
        <f>B139</f>
        <v>Anidulafungin</v>
      </c>
      <c r="AE133" s="30" t="str">
        <f>W133</f>
        <v>Amphotericin B</v>
      </c>
      <c r="AF133" s="30" t="str">
        <f>X133</f>
        <v>Fluconazol</v>
      </c>
      <c r="AG133" s="30" t="str">
        <f>Y133</f>
        <v>Posaconazol</v>
      </c>
      <c r="AH133" s="30" t="str">
        <f>Z133</f>
        <v>Voriconazol</v>
      </c>
      <c r="AI133" s="30" t="str">
        <f>AA133</f>
        <v>Caspofungin</v>
      </c>
      <c r="AJ133" s="30" t="str">
        <f t="shared" ref="AJ133" si="144">AB133</f>
        <v>Anidulafungin</v>
      </c>
      <c r="AM133" s="30" t="str">
        <f>W133</f>
        <v>Amphotericin B</v>
      </c>
      <c r="AN133" s="30" t="str">
        <f>X133</f>
        <v>Fluconazol</v>
      </c>
      <c r="AO133" s="30" t="str">
        <f>Y133</f>
        <v>Posaconazol</v>
      </c>
      <c r="AP133" s="30" t="str">
        <f>Z133</f>
        <v>Voriconazol</v>
      </c>
      <c r="AQ133" s="30" t="str">
        <f>AA133</f>
        <v>Caspofungin</v>
      </c>
      <c r="AR133" s="30" t="str">
        <f t="shared" ref="AR133" si="145">AB133</f>
        <v>Anidulafungin</v>
      </c>
      <c r="AS133" s="30"/>
      <c r="AU133" s="39"/>
      <c r="AV133" s="24" t="s">
        <v>48</v>
      </c>
      <c r="AW133" s="24" t="s">
        <v>85</v>
      </c>
      <c r="AX133" s="24" t="s">
        <v>86</v>
      </c>
      <c r="AY133" s="24" t="s">
        <v>87</v>
      </c>
      <c r="AZ133" s="24" t="s">
        <v>88</v>
      </c>
      <c r="BA133" s="23" t="s">
        <v>173</v>
      </c>
    </row>
    <row r="134" spans="1:55" s="1" customFormat="1" ht="18.75" x14ac:dyDescent="0.25">
      <c r="B134" s="1" t="s">
        <v>27</v>
      </c>
      <c r="C134" s="2">
        <v>0</v>
      </c>
      <c r="D134" s="2">
        <v>1</v>
      </c>
      <c r="E134" s="2">
        <v>3</v>
      </c>
      <c r="F134" s="2">
        <v>4</v>
      </c>
      <c r="G134" s="2">
        <v>4</v>
      </c>
      <c r="H134" s="2">
        <v>9</v>
      </c>
      <c r="I134" s="2">
        <v>4</v>
      </c>
      <c r="J134" s="3">
        <v>0</v>
      </c>
      <c r="K134" s="3">
        <v>0</v>
      </c>
      <c r="L134" s="3">
        <v>0</v>
      </c>
      <c r="M134" s="3">
        <v>0</v>
      </c>
      <c r="N134" s="3">
        <v>0</v>
      </c>
      <c r="O134" s="3">
        <v>0</v>
      </c>
      <c r="P134" s="3">
        <v>0</v>
      </c>
      <c r="Q134" s="3">
        <v>0</v>
      </c>
      <c r="R134" s="3">
        <v>0</v>
      </c>
      <c r="S134" s="1">
        <v>25</v>
      </c>
      <c r="V134" s="1">
        <v>1.5625E-2</v>
      </c>
      <c r="W134" s="31">
        <f>C134</f>
        <v>0</v>
      </c>
      <c r="X134" s="31">
        <f>C135</f>
        <v>0</v>
      </c>
      <c r="Y134" s="31">
        <f>C136</f>
        <v>5</v>
      </c>
      <c r="Z134" s="31">
        <f>C137</f>
        <v>3</v>
      </c>
      <c r="AA134" s="30">
        <f>C138</f>
        <v>0</v>
      </c>
      <c r="AB134" s="31">
        <f>C139</f>
        <v>2</v>
      </c>
      <c r="AD134" s="1">
        <v>1.5625E-2</v>
      </c>
      <c r="AE134" s="31">
        <f>PRODUCT(W134*100*1/W150)</f>
        <v>0</v>
      </c>
      <c r="AF134" s="31">
        <f>PRODUCT(X134*100*1/X150)</f>
        <v>0</v>
      </c>
      <c r="AG134" s="31">
        <f>PRODUCT(Y134*100*1/Y150)</f>
        <v>41.666666666666664</v>
      </c>
      <c r="AH134" s="31">
        <f>PRODUCT(Z134*100*1/Z150)</f>
        <v>23.076923076923077</v>
      </c>
      <c r="AI134" s="30">
        <f>PRODUCT(AA134*100*1/AA150)</f>
        <v>0</v>
      </c>
      <c r="AJ134" s="31">
        <f t="shared" ref="AJ134" si="146">PRODUCT(AB134*100*1/AB150)</f>
        <v>8</v>
      </c>
      <c r="AL134" s="1">
        <v>1.5625E-2</v>
      </c>
      <c r="AM134" s="31">
        <f>AE134</f>
        <v>0</v>
      </c>
      <c r="AN134" s="31">
        <f>AF134</f>
        <v>0</v>
      </c>
      <c r="AO134" s="31">
        <f>AG134</f>
        <v>41.666666666666664</v>
      </c>
      <c r="AP134" s="31">
        <f>AH134</f>
        <v>23.076923076923077</v>
      </c>
      <c r="AQ134" s="30">
        <f>AI134</f>
        <v>0</v>
      </c>
      <c r="AR134" s="31">
        <f t="shared" ref="AR134" si="147">AJ134</f>
        <v>8</v>
      </c>
      <c r="AU134" s="25" t="s">
        <v>49</v>
      </c>
      <c r="AV134" s="26">
        <f>W150</f>
        <v>25</v>
      </c>
      <c r="AW134" s="26">
        <f>X150</f>
        <v>25</v>
      </c>
      <c r="AX134" s="26">
        <f>Y150</f>
        <v>12</v>
      </c>
      <c r="AY134" s="26">
        <f>Z150</f>
        <v>13</v>
      </c>
      <c r="AZ134" s="26">
        <f>AA150</f>
        <v>24</v>
      </c>
      <c r="BA134" s="26">
        <f t="shared" ref="BA134" si="148">AB150</f>
        <v>25</v>
      </c>
    </row>
    <row r="135" spans="1:55" s="1" customFormat="1" ht="18.75" x14ac:dyDescent="0.25">
      <c r="B135" s="1" t="s">
        <v>39</v>
      </c>
      <c r="C135" s="2">
        <v>0</v>
      </c>
      <c r="D135" s="2">
        <v>0</v>
      </c>
      <c r="E135" s="2">
        <v>0</v>
      </c>
      <c r="F135" s="2">
        <v>0</v>
      </c>
      <c r="G135" s="2">
        <v>2</v>
      </c>
      <c r="H135" s="2">
        <v>6</v>
      </c>
      <c r="I135" s="2">
        <v>6</v>
      </c>
      <c r="J135" s="2">
        <v>5</v>
      </c>
      <c r="K135" s="4">
        <v>4</v>
      </c>
      <c r="L135" s="3">
        <v>2</v>
      </c>
      <c r="M135" s="3">
        <v>0</v>
      </c>
      <c r="N135" s="3">
        <v>0</v>
      </c>
      <c r="O135" s="3">
        <v>0</v>
      </c>
      <c r="P135" s="3">
        <v>0</v>
      </c>
      <c r="Q135" s="3">
        <v>0</v>
      </c>
      <c r="R135" s="3">
        <v>0</v>
      </c>
      <c r="S135" s="1">
        <v>25</v>
      </c>
      <c r="V135" s="1">
        <v>3.125E-2</v>
      </c>
      <c r="W135" s="31">
        <f>D134</f>
        <v>1</v>
      </c>
      <c r="X135" s="31">
        <f>D135</f>
        <v>0</v>
      </c>
      <c r="Y135" s="31">
        <f>D136</f>
        <v>3</v>
      </c>
      <c r="Z135" s="31">
        <f>D137</f>
        <v>6</v>
      </c>
      <c r="AA135" s="30">
        <f>D138</f>
        <v>0</v>
      </c>
      <c r="AB135" s="31">
        <f>D139</f>
        <v>1</v>
      </c>
      <c r="AD135" s="1">
        <v>3.125E-2</v>
      </c>
      <c r="AE135" s="31">
        <f>PRODUCT(W135*100*1/W150)</f>
        <v>4</v>
      </c>
      <c r="AF135" s="31">
        <f>PRODUCT(X135*100*1/X150)</f>
        <v>0</v>
      </c>
      <c r="AG135" s="31">
        <f>PRODUCT(Y135*100*1/Y150)</f>
        <v>25</v>
      </c>
      <c r="AH135" s="31">
        <f>PRODUCT(Z135*100*1/Z150)</f>
        <v>46.153846153846153</v>
      </c>
      <c r="AI135" s="30">
        <f>PRODUCT(AA135*100*1/AA150)</f>
        <v>0</v>
      </c>
      <c r="AJ135" s="31">
        <f t="shared" ref="AJ135" si="149">PRODUCT(AB135*100*1/AB150)</f>
        <v>4</v>
      </c>
      <c r="AL135" s="1">
        <v>3.125E-2</v>
      </c>
      <c r="AM135" s="31">
        <f>AE134+AE135</f>
        <v>4</v>
      </c>
      <c r="AN135" s="31">
        <f>AF134+AF135</f>
        <v>0</v>
      </c>
      <c r="AO135" s="31">
        <f>AG134+AG135</f>
        <v>66.666666666666657</v>
      </c>
      <c r="AP135" s="31">
        <f>AH134+AH135</f>
        <v>69.230769230769226</v>
      </c>
      <c r="AQ135" s="30">
        <f>AI134+AI135</f>
        <v>0</v>
      </c>
      <c r="AR135" s="31">
        <f t="shared" ref="AR135" si="150">AJ134+AJ135</f>
        <v>12</v>
      </c>
      <c r="AU135" s="25" t="s">
        <v>50</v>
      </c>
      <c r="AV135" s="18">
        <f>AM140</f>
        <v>100</v>
      </c>
      <c r="AW135" s="18">
        <f>AN141</f>
        <v>76</v>
      </c>
      <c r="AX135" s="18">
        <f>AO136</f>
        <v>83.333333333333329</v>
      </c>
      <c r="AY135" s="18">
        <f>AP137</f>
        <v>100</v>
      </c>
      <c r="AZ135" s="18"/>
      <c r="BA135" s="18">
        <f>AR142</f>
        <v>92</v>
      </c>
    </row>
    <row r="136" spans="1:55" s="1" customFormat="1" ht="18.75" x14ac:dyDescent="0.25">
      <c r="B136" s="1" t="s">
        <v>28</v>
      </c>
      <c r="C136" s="2">
        <v>5</v>
      </c>
      <c r="D136" s="2">
        <v>3</v>
      </c>
      <c r="E136" s="2">
        <v>2</v>
      </c>
      <c r="F136" s="3">
        <v>2</v>
      </c>
      <c r="G136" s="3">
        <v>0</v>
      </c>
      <c r="H136" s="3">
        <v>0</v>
      </c>
      <c r="I136" s="3">
        <v>0</v>
      </c>
      <c r="J136" s="3">
        <v>0</v>
      </c>
      <c r="K136" s="3">
        <v>0</v>
      </c>
      <c r="L136" s="3">
        <v>0</v>
      </c>
      <c r="M136" s="3">
        <v>0</v>
      </c>
      <c r="N136" s="3">
        <v>0</v>
      </c>
      <c r="O136" s="3">
        <v>0</v>
      </c>
      <c r="P136" s="3">
        <v>0</v>
      </c>
      <c r="Q136" s="3">
        <v>0</v>
      </c>
      <c r="R136" s="3">
        <v>0</v>
      </c>
      <c r="S136" s="1">
        <v>12</v>
      </c>
      <c r="V136" s="1">
        <v>6.25E-2</v>
      </c>
      <c r="W136" s="31">
        <f>E134</f>
        <v>3</v>
      </c>
      <c r="X136" s="31">
        <f>E135</f>
        <v>0</v>
      </c>
      <c r="Y136" s="31">
        <f>E136</f>
        <v>2</v>
      </c>
      <c r="Z136" s="31">
        <f>E137</f>
        <v>3</v>
      </c>
      <c r="AA136" s="30">
        <f>E138</f>
        <v>1</v>
      </c>
      <c r="AB136" s="31">
        <f>E139</f>
        <v>0</v>
      </c>
      <c r="AD136" s="1">
        <v>6.25E-2</v>
      </c>
      <c r="AE136" s="31">
        <f>PRODUCT(W136*100*1/W150)</f>
        <v>12</v>
      </c>
      <c r="AF136" s="31">
        <f>PRODUCT(X136*100*1/X150)</f>
        <v>0</v>
      </c>
      <c r="AG136" s="31">
        <f>PRODUCT(Y136*100*1/Y150)</f>
        <v>16.666666666666668</v>
      </c>
      <c r="AH136" s="31">
        <f>PRODUCT(Z136*100*1/Z150)</f>
        <v>23.076923076923077</v>
      </c>
      <c r="AI136" s="30">
        <f>PRODUCT(AA136*100*1/AA150)</f>
        <v>4.166666666666667</v>
      </c>
      <c r="AJ136" s="31">
        <f t="shared" ref="AJ136" si="151">PRODUCT(AB136*100*1/AB150)</f>
        <v>0</v>
      </c>
      <c r="AL136" s="1">
        <v>6.25E-2</v>
      </c>
      <c r="AM136" s="31">
        <f>AE134+AE135+AE136</f>
        <v>16</v>
      </c>
      <c r="AN136" s="31">
        <f>AF134+AF135+AF136</f>
        <v>0</v>
      </c>
      <c r="AO136" s="31">
        <f>AG134+AG135+AG136</f>
        <v>83.333333333333329</v>
      </c>
      <c r="AP136" s="31">
        <f>AH134+AH135+AH136</f>
        <v>92.307692307692307</v>
      </c>
      <c r="AQ136" s="30">
        <f>AI134+AI135+AI136</f>
        <v>4.166666666666667</v>
      </c>
      <c r="AR136" s="31">
        <f t="shared" ref="AR136" si="152">AJ134+AJ135+AJ136</f>
        <v>12</v>
      </c>
      <c r="AU136" s="25" t="s">
        <v>51</v>
      </c>
      <c r="AV136" s="18"/>
      <c r="AW136" s="18">
        <f>AN142-AN141</f>
        <v>16</v>
      </c>
      <c r="AX136" s="18"/>
      <c r="AY136" s="18">
        <f>AP138-AP137</f>
        <v>0</v>
      </c>
      <c r="AZ136" s="18"/>
      <c r="BA136" s="18"/>
    </row>
    <row r="137" spans="1:55" s="1" customFormat="1" ht="18.75" x14ac:dyDescent="0.25">
      <c r="B137" s="1" t="s">
        <v>29</v>
      </c>
      <c r="C137" s="2">
        <v>3</v>
      </c>
      <c r="D137" s="2">
        <v>6</v>
      </c>
      <c r="E137" s="2">
        <v>3</v>
      </c>
      <c r="F137" s="2">
        <v>1</v>
      </c>
      <c r="G137" s="4">
        <v>0</v>
      </c>
      <c r="H137" s="3">
        <v>0</v>
      </c>
      <c r="I137" s="3">
        <v>0</v>
      </c>
      <c r="J137" s="3">
        <v>0</v>
      </c>
      <c r="K137" s="3">
        <v>0</v>
      </c>
      <c r="L137" s="3">
        <v>0</v>
      </c>
      <c r="M137" s="3">
        <v>0</v>
      </c>
      <c r="N137" s="3">
        <v>0</v>
      </c>
      <c r="O137" s="3">
        <v>0</v>
      </c>
      <c r="P137" s="3">
        <v>0</v>
      </c>
      <c r="Q137" s="3">
        <v>0</v>
      </c>
      <c r="R137" s="3">
        <v>0</v>
      </c>
      <c r="S137" s="1">
        <v>13</v>
      </c>
      <c r="V137" s="1">
        <v>0.125</v>
      </c>
      <c r="W137" s="31">
        <f>F134</f>
        <v>4</v>
      </c>
      <c r="X137" s="31">
        <f>F135</f>
        <v>0</v>
      </c>
      <c r="Y137" s="33">
        <f>F136</f>
        <v>2</v>
      </c>
      <c r="Z137" s="31">
        <f>F137</f>
        <v>1</v>
      </c>
      <c r="AA137" s="30">
        <f>F138</f>
        <v>4</v>
      </c>
      <c r="AB137" s="31">
        <f>F139</f>
        <v>5</v>
      </c>
      <c r="AD137" s="1">
        <v>0.125</v>
      </c>
      <c r="AE137" s="31">
        <f>PRODUCT(W137*100*1/W150)</f>
        <v>16</v>
      </c>
      <c r="AF137" s="31">
        <f>PRODUCT(X137*100*1/X150)</f>
        <v>0</v>
      </c>
      <c r="AG137" s="33">
        <f>PRODUCT(Y137*100*1/Y150)</f>
        <v>16.666666666666668</v>
      </c>
      <c r="AH137" s="31">
        <f>PRODUCT(Z137*100*1/Z150)</f>
        <v>7.6923076923076925</v>
      </c>
      <c r="AI137" s="30">
        <f>PRODUCT(AA137*100*1/AA150)</f>
        <v>16.666666666666668</v>
      </c>
      <c r="AJ137" s="31">
        <f t="shared" ref="AJ137" si="153">PRODUCT(AB137*100*1/AB150)</f>
        <v>20</v>
      </c>
      <c r="AL137" s="1">
        <v>0.125</v>
      </c>
      <c r="AM137" s="31">
        <f>AE134+AE135+AE136+AE137</f>
        <v>32</v>
      </c>
      <c r="AN137" s="31">
        <f>AF134+AF135+AF136+AF137</f>
        <v>0</v>
      </c>
      <c r="AO137" s="33">
        <f>AG134+AG135+AG136+AG137</f>
        <v>100</v>
      </c>
      <c r="AP137" s="31">
        <f>AH134+AH135+AH136+AH137</f>
        <v>100</v>
      </c>
      <c r="AQ137" s="30">
        <f>AI134+AI135+AI136+AI137</f>
        <v>20.833333333333336</v>
      </c>
      <c r="AR137" s="31">
        <f t="shared" ref="AR137" si="154">AJ134+AJ135+AJ136+AJ137</f>
        <v>32</v>
      </c>
      <c r="AU137" s="25" t="s">
        <v>52</v>
      </c>
      <c r="AV137" s="18">
        <f>AM149-AM140</f>
        <v>0</v>
      </c>
      <c r="AW137" s="18">
        <f>AN149-AN142</f>
        <v>8</v>
      </c>
      <c r="AX137" s="18">
        <f>AO149-AO136</f>
        <v>16.666666666666671</v>
      </c>
      <c r="AY137" s="18">
        <f>AP149-AP138</f>
        <v>0</v>
      </c>
      <c r="AZ137" s="18"/>
      <c r="BA137" s="18">
        <f>AR149-AR142</f>
        <v>8</v>
      </c>
    </row>
    <row r="138" spans="1:55" s="1" customFormat="1" x14ac:dyDescent="0.25">
      <c r="B138" s="1" t="s">
        <v>30</v>
      </c>
      <c r="C138" s="1">
        <v>0</v>
      </c>
      <c r="D138" s="1">
        <v>0</v>
      </c>
      <c r="E138" s="1">
        <v>1</v>
      </c>
      <c r="F138" s="1">
        <v>4</v>
      </c>
      <c r="G138" s="1">
        <v>8</v>
      </c>
      <c r="H138" s="1">
        <v>6</v>
      </c>
      <c r="I138" s="1">
        <v>2</v>
      </c>
      <c r="J138" s="1">
        <v>2</v>
      </c>
      <c r="K138" s="1">
        <v>0</v>
      </c>
      <c r="L138" s="1">
        <v>1</v>
      </c>
      <c r="M138" s="1">
        <v>0</v>
      </c>
      <c r="N138" s="1">
        <v>0</v>
      </c>
      <c r="O138" s="1">
        <v>0</v>
      </c>
      <c r="P138" s="1">
        <v>0</v>
      </c>
      <c r="Q138" s="1">
        <v>0</v>
      </c>
      <c r="R138" s="1">
        <v>0</v>
      </c>
      <c r="S138" s="1">
        <v>24</v>
      </c>
      <c r="V138" s="1">
        <v>0.25</v>
      </c>
      <c r="W138" s="31">
        <f>G134</f>
        <v>4</v>
      </c>
      <c r="X138" s="31">
        <f>G135</f>
        <v>2</v>
      </c>
      <c r="Y138" s="33">
        <f>G136</f>
        <v>0</v>
      </c>
      <c r="Z138" s="32">
        <f>G137</f>
        <v>0</v>
      </c>
      <c r="AA138" s="30">
        <f>G138</f>
        <v>8</v>
      </c>
      <c r="AB138" s="31">
        <f>G139</f>
        <v>6</v>
      </c>
      <c r="AD138" s="1">
        <v>0.25</v>
      </c>
      <c r="AE138" s="31">
        <f>PRODUCT(W138*100*1/W150)</f>
        <v>16</v>
      </c>
      <c r="AF138" s="31">
        <f>PRODUCT(X138*100*1/X150)</f>
        <v>8</v>
      </c>
      <c r="AG138" s="33">
        <f>PRODUCT(Y138*100*1/Y150)</f>
        <v>0</v>
      </c>
      <c r="AH138" s="32">
        <f>PRODUCT(Z138*100*1/Z150)</f>
        <v>0</v>
      </c>
      <c r="AI138" s="30">
        <f>PRODUCT(AA138*100*1/AA150)</f>
        <v>33.333333333333336</v>
      </c>
      <c r="AJ138" s="31">
        <f t="shared" ref="AJ138" si="155">PRODUCT(AB138*100*1/AB150)</f>
        <v>24</v>
      </c>
      <c r="AL138" s="1">
        <v>0.25</v>
      </c>
      <c r="AM138" s="31">
        <f>AE134+AE135+AE136+AE137+AE138</f>
        <v>48</v>
      </c>
      <c r="AN138" s="31">
        <f>AF134+AF135+AF136+AF137+AF138</f>
        <v>8</v>
      </c>
      <c r="AO138" s="33">
        <f>AG134+AG135+AG136+AG137+AG138</f>
        <v>100</v>
      </c>
      <c r="AP138" s="32">
        <f>AH134+AH135+AH136+AH137+AH138</f>
        <v>100</v>
      </c>
      <c r="AQ138" s="30">
        <f>AI134+AI135+AI136+AI137+AI138</f>
        <v>54.166666666666671</v>
      </c>
      <c r="AR138" s="31">
        <f t="shared" ref="AR138" si="156">AJ134+AJ135+AJ136+AJ137+AJ138</f>
        <v>56</v>
      </c>
      <c r="AU138" s="10"/>
      <c r="AV138" s="10"/>
      <c r="AW138" s="10"/>
      <c r="AX138" s="10"/>
      <c r="AY138" s="10"/>
      <c r="AZ138" s="10"/>
      <c r="BA138" s="10"/>
    </row>
    <row r="139" spans="1:55" s="1" customFormat="1" x14ac:dyDescent="0.25">
      <c r="B139" s="1" t="s">
        <v>174</v>
      </c>
      <c r="C139" s="2">
        <v>2</v>
      </c>
      <c r="D139" s="2">
        <v>1</v>
      </c>
      <c r="E139" s="2">
        <v>0</v>
      </c>
      <c r="F139" s="2">
        <v>5</v>
      </c>
      <c r="G139" s="2">
        <v>6</v>
      </c>
      <c r="H139" s="2">
        <v>4</v>
      </c>
      <c r="I139" s="2">
        <v>3</v>
      </c>
      <c r="J139" s="2">
        <v>1</v>
      </c>
      <c r="K139" s="2">
        <v>1</v>
      </c>
      <c r="L139" s="3">
        <v>0</v>
      </c>
      <c r="M139" s="3">
        <v>2</v>
      </c>
      <c r="N139" s="3">
        <v>0</v>
      </c>
      <c r="O139" s="3">
        <v>0</v>
      </c>
      <c r="P139" s="3">
        <v>0</v>
      </c>
      <c r="Q139" s="3">
        <v>0</v>
      </c>
      <c r="R139" s="3">
        <v>0</v>
      </c>
      <c r="S139" s="1">
        <v>25</v>
      </c>
      <c r="V139" s="1">
        <v>0.5</v>
      </c>
      <c r="W139" s="31">
        <f>H134</f>
        <v>9</v>
      </c>
      <c r="X139" s="31">
        <f>H135</f>
        <v>6</v>
      </c>
      <c r="Y139" s="33">
        <f>H136</f>
        <v>0</v>
      </c>
      <c r="Z139" s="33">
        <f>H137</f>
        <v>0</v>
      </c>
      <c r="AA139" s="30">
        <f>H138</f>
        <v>6</v>
      </c>
      <c r="AB139" s="31">
        <f>H139</f>
        <v>4</v>
      </c>
      <c r="AD139" s="1">
        <v>0.5</v>
      </c>
      <c r="AE139" s="31">
        <f>PRODUCT(W139*100*1/W150)</f>
        <v>36</v>
      </c>
      <c r="AF139" s="31">
        <f>PRODUCT(X139*100*1/X150)</f>
        <v>24</v>
      </c>
      <c r="AG139" s="33">
        <f>PRODUCT(Y139*100*1/Y150)</f>
        <v>0</v>
      </c>
      <c r="AH139" s="33">
        <f>PRODUCT(Z139*100*1/Z150)</f>
        <v>0</v>
      </c>
      <c r="AI139" s="30">
        <f>PRODUCT(AA139*100*1/AA150)</f>
        <v>25</v>
      </c>
      <c r="AJ139" s="31">
        <f t="shared" ref="AJ139" si="157">PRODUCT(AB139*100*1/AB150)</f>
        <v>16</v>
      </c>
      <c r="AL139" s="1">
        <v>0.5</v>
      </c>
      <c r="AM139" s="31">
        <f>AE134+AE135+AE136+AE137+AE138+AE139</f>
        <v>84</v>
      </c>
      <c r="AN139" s="31">
        <f>AF134+AF135+AF136+AF137+AF138+AF139</f>
        <v>32</v>
      </c>
      <c r="AO139" s="33">
        <f>AG134+AG135+AG136+AG137+AG138+AG139</f>
        <v>100</v>
      </c>
      <c r="AP139" s="33">
        <f>AH134+AH135+AH136+AH137+AH138+AH139</f>
        <v>100</v>
      </c>
      <c r="AQ139" s="30">
        <f>AI134+AI135+AI136+AI137+AI138+AI139</f>
        <v>79.166666666666671</v>
      </c>
      <c r="AR139" s="31">
        <f t="shared" ref="AR139" si="158">AJ134+AJ135+AJ136+AJ137+AJ138+AJ139</f>
        <v>72</v>
      </c>
      <c r="AU139" s="10"/>
      <c r="AV139" s="10"/>
      <c r="AW139" s="10"/>
      <c r="AX139" s="10"/>
      <c r="AY139" s="10"/>
      <c r="AZ139" s="10"/>
      <c r="BA139" s="10"/>
    </row>
    <row r="140" spans="1:55" s="1" customFormat="1" x14ac:dyDescent="0.25">
      <c r="V140" s="1">
        <v>1</v>
      </c>
      <c r="W140" s="31">
        <f>I134</f>
        <v>4</v>
      </c>
      <c r="X140" s="31">
        <f>I135</f>
        <v>6</v>
      </c>
      <c r="Y140" s="33">
        <f>I136</f>
        <v>0</v>
      </c>
      <c r="Z140" s="33">
        <f>I137</f>
        <v>0</v>
      </c>
      <c r="AA140" s="30">
        <f>I138</f>
        <v>2</v>
      </c>
      <c r="AB140" s="31">
        <f>I139</f>
        <v>3</v>
      </c>
      <c r="AD140" s="1">
        <v>1</v>
      </c>
      <c r="AE140" s="31">
        <f>PRODUCT(W140*100*1/W150)</f>
        <v>16</v>
      </c>
      <c r="AF140" s="31">
        <f>PRODUCT(X140*100*1/X150)</f>
        <v>24</v>
      </c>
      <c r="AG140" s="33">
        <f>PRODUCT(Y140*100*1/Y150)</f>
        <v>0</v>
      </c>
      <c r="AH140" s="33">
        <f>PRODUCT(Z140*100*1/Z150)</f>
        <v>0</v>
      </c>
      <c r="AI140" s="30">
        <f>PRODUCT(AA140*100*1/AA150)</f>
        <v>8.3333333333333339</v>
      </c>
      <c r="AJ140" s="31">
        <f t="shared" ref="AJ140" si="159">PRODUCT(AB140*100*1/AB150)</f>
        <v>12</v>
      </c>
      <c r="AL140" s="1">
        <v>1</v>
      </c>
      <c r="AM140" s="31">
        <f>AE134+AE135+AE136+AE137+AE138+AE139+AE140</f>
        <v>100</v>
      </c>
      <c r="AN140" s="31">
        <f>AF134+AF135+AF136+AF137+AF138+AF139+AF140</f>
        <v>56</v>
      </c>
      <c r="AO140" s="33">
        <f>AG134+AG135+AG136+AG137+AG138+AG139+AG140</f>
        <v>100</v>
      </c>
      <c r="AP140" s="33">
        <f>AH134+AH135+AH136+AH137+AH138+AH139+AH140</f>
        <v>100</v>
      </c>
      <c r="AQ140" s="30">
        <f>AI134+AI135+AI136+AI137+AI138+AI139+AI140</f>
        <v>87.5</v>
      </c>
      <c r="AR140" s="31">
        <f t="shared" ref="AR140" si="160">AJ134+AJ135+AJ136+AJ137+AJ138+AJ139+AJ140</f>
        <v>84</v>
      </c>
      <c r="AU140" s="10"/>
      <c r="AV140" s="10" t="str">
        <f>A132</f>
        <v>Candida parapsilosis</v>
      </c>
      <c r="AW140" s="10"/>
      <c r="AX140" s="10"/>
      <c r="AY140" s="10"/>
      <c r="AZ140" s="10"/>
      <c r="BA140" s="10"/>
    </row>
    <row r="141" spans="1:55" s="1" customFormat="1" x14ac:dyDescent="0.25">
      <c r="V141" s="1">
        <v>2</v>
      </c>
      <c r="W141" s="33">
        <f>J134</f>
        <v>0</v>
      </c>
      <c r="X141" s="31">
        <f>J135</f>
        <v>5</v>
      </c>
      <c r="Y141" s="33">
        <f>J136</f>
        <v>0</v>
      </c>
      <c r="Z141" s="33">
        <f>J137</f>
        <v>0</v>
      </c>
      <c r="AA141" s="30">
        <f>J138</f>
        <v>2</v>
      </c>
      <c r="AB141" s="31">
        <f>J139</f>
        <v>1</v>
      </c>
      <c r="AD141" s="1">
        <v>2</v>
      </c>
      <c r="AE141" s="33">
        <f>PRODUCT(W141*100*1/W150)</f>
        <v>0</v>
      </c>
      <c r="AF141" s="31">
        <f>PRODUCT(X141*100*1/X150)</f>
        <v>20</v>
      </c>
      <c r="AG141" s="33">
        <f>PRODUCT(Y141*100*1/Y150)</f>
        <v>0</v>
      </c>
      <c r="AH141" s="33">
        <f>PRODUCT(Z141*100*1/Z150)</f>
        <v>0</v>
      </c>
      <c r="AI141" s="30">
        <f>PRODUCT(AA141*100*1/AA150)</f>
        <v>8.3333333333333339</v>
      </c>
      <c r="AJ141" s="31">
        <f t="shared" ref="AJ141" si="161">PRODUCT(AB141*100*1/AB150)</f>
        <v>4</v>
      </c>
      <c r="AL141" s="1">
        <v>2</v>
      </c>
      <c r="AM141" s="33">
        <f>AE134+AE135+AE136+AE137+AE138+AE139+AE140+AE141</f>
        <v>100</v>
      </c>
      <c r="AN141" s="31">
        <f>AF134+AF135+AF136+AF137+AF138+AF139+AF140+AF141</f>
        <v>76</v>
      </c>
      <c r="AO141" s="33">
        <f>AG134+AG135+AG136+AG137+AG138+AG139+AG140+AG141</f>
        <v>100</v>
      </c>
      <c r="AP141" s="33">
        <f>AH134+AH135+AH136+AH137+AH138+AH139+AH140+AH141</f>
        <v>100</v>
      </c>
      <c r="AQ141" s="30">
        <f>AI134+AI135+AI136+AI137+AI138+AI139+AI140+AI141</f>
        <v>95.833333333333329</v>
      </c>
      <c r="AR141" s="31">
        <f t="shared" ref="AR141" si="162">AJ134+AJ135+AJ136+AJ137+AJ138+AJ139+AJ140+AJ141</f>
        <v>88</v>
      </c>
      <c r="AU141" s="10"/>
      <c r="AV141" s="10"/>
      <c r="AW141" s="10"/>
      <c r="AX141" s="10"/>
      <c r="AY141" s="10"/>
      <c r="AZ141" s="10"/>
      <c r="BA141" s="10"/>
    </row>
    <row r="142" spans="1:55" s="1" customFormat="1" x14ac:dyDescent="0.25">
      <c r="V142" s="1">
        <v>4</v>
      </c>
      <c r="W142" s="33">
        <f>K134</f>
        <v>0</v>
      </c>
      <c r="X142" s="32">
        <f>K135</f>
        <v>4</v>
      </c>
      <c r="Y142" s="33">
        <f>K136</f>
        <v>0</v>
      </c>
      <c r="Z142" s="33">
        <f>K137</f>
        <v>0</v>
      </c>
      <c r="AA142" s="30">
        <f>K138</f>
        <v>0</v>
      </c>
      <c r="AB142" s="31">
        <f>K139</f>
        <v>1</v>
      </c>
      <c r="AD142" s="1">
        <v>4</v>
      </c>
      <c r="AE142" s="33">
        <f>PRODUCT(W142*100*1/W150)</f>
        <v>0</v>
      </c>
      <c r="AF142" s="32">
        <f>PRODUCT(X142*100*1/X150)</f>
        <v>16</v>
      </c>
      <c r="AG142" s="33">
        <f>PRODUCT(Y142*100*1/Y150)</f>
        <v>0</v>
      </c>
      <c r="AH142" s="33">
        <f>PRODUCT(Z142*100*1/Z150)</f>
        <v>0</v>
      </c>
      <c r="AI142" s="30">
        <f>PRODUCT(AA142*100*1/AA150)</f>
        <v>0</v>
      </c>
      <c r="AJ142" s="31">
        <f t="shared" ref="AJ142" si="163">PRODUCT(AB142*100*1/AB150)</f>
        <v>4</v>
      </c>
      <c r="AL142" s="1">
        <v>4</v>
      </c>
      <c r="AM142" s="33">
        <f>AE134+AE135+AE136+AE137+AE138+AE139+AE140+AE141+AE142</f>
        <v>100</v>
      </c>
      <c r="AN142" s="32">
        <f>AF134+AF135+AF136+AF137+AF138+AF139+AF140+AF141+AF142</f>
        <v>92</v>
      </c>
      <c r="AO142" s="33">
        <f>AG134+AG135+AG136+AG137+AG138+AG139+AG140+AG141+AG142</f>
        <v>100</v>
      </c>
      <c r="AP142" s="33">
        <f>AH134+AH135+AH136+AH137+AH138+AH139+AH140+AH141+AH142</f>
        <v>100</v>
      </c>
      <c r="AQ142" s="30">
        <f>AI134+AI135+AI136+AI137+AI138+AI139+AI140+AI141+AI142</f>
        <v>95.833333333333329</v>
      </c>
      <c r="AR142" s="31">
        <f t="shared" ref="AR142" si="164">AJ134+AJ135+AJ136+AJ137+AJ138+AJ139+AJ140+AJ141+AJ142</f>
        <v>92</v>
      </c>
      <c r="AU142" s="10"/>
      <c r="AV142" s="10"/>
      <c r="AW142" s="10"/>
      <c r="AX142" s="10"/>
      <c r="AY142" s="10"/>
      <c r="AZ142" s="10"/>
      <c r="BA142" s="10"/>
    </row>
    <row r="143" spans="1:55" s="1" customFormat="1" x14ac:dyDescent="0.25">
      <c r="V143" s="1">
        <v>8</v>
      </c>
      <c r="W143" s="33">
        <f>L134</f>
        <v>0</v>
      </c>
      <c r="X143" s="33">
        <f>L135</f>
        <v>2</v>
      </c>
      <c r="Y143" s="33">
        <f>L136</f>
        <v>0</v>
      </c>
      <c r="Z143" s="33">
        <f>L137</f>
        <v>0</v>
      </c>
      <c r="AA143" s="30">
        <f>L138</f>
        <v>1</v>
      </c>
      <c r="AB143" s="33">
        <f>L139</f>
        <v>0</v>
      </c>
      <c r="AD143" s="1">
        <v>8</v>
      </c>
      <c r="AE143" s="33">
        <f>PRODUCT(W143*100*1/W150)</f>
        <v>0</v>
      </c>
      <c r="AF143" s="33">
        <f>PRODUCT(X143*100*1/X150)</f>
        <v>8</v>
      </c>
      <c r="AG143" s="33">
        <f>PRODUCT(Y143*100*1/Y150)</f>
        <v>0</v>
      </c>
      <c r="AH143" s="33">
        <f>PRODUCT(Z143*100*1/Z150)</f>
        <v>0</v>
      </c>
      <c r="AI143" s="30">
        <f>PRODUCT(AA143*100*1/AA150)</f>
        <v>4.166666666666667</v>
      </c>
      <c r="AJ143" s="33">
        <f t="shared" ref="AJ143" si="165">PRODUCT(AB143*100*1/AB150)</f>
        <v>0</v>
      </c>
      <c r="AL143" s="1">
        <v>8</v>
      </c>
      <c r="AM143" s="33">
        <f>AE134+AE135+AE136+AE137+AE138+AE139+AE140+AE141+AE142+AE143</f>
        <v>100</v>
      </c>
      <c r="AN143" s="33">
        <f>AF134+AF135+AF136+AF137+AF138+AF139+AF140+AF141+AF142+AF143</f>
        <v>100</v>
      </c>
      <c r="AO143" s="33">
        <f>AG134+AG135+AG136+AG137+AG138+AG139+AG140+AG141+AG142+AG143</f>
        <v>100</v>
      </c>
      <c r="AP143" s="33">
        <f>AH134+AH135+AH136+AH137+AH138+AH139+AH140+AH141+AH142+AH143</f>
        <v>100</v>
      </c>
      <c r="AQ143" s="30">
        <f>AI134+AI135+AI136+AI137+AI138+AI139+AI140+AI141+AI142+AI143</f>
        <v>100</v>
      </c>
      <c r="AR143" s="33">
        <f t="shared" ref="AR143" si="166">AJ134+AJ135+AJ136+AJ137+AJ138+AJ139+AJ140+AJ141+AJ142+AJ143</f>
        <v>92</v>
      </c>
      <c r="AU143" s="10"/>
      <c r="AV143" s="10"/>
      <c r="AW143" s="10"/>
      <c r="AX143" s="10"/>
      <c r="AY143" s="10"/>
      <c r="AZ143" s="10"/>
      <c r="BA143" s="10"/>
    </row>
    <row r="144" spans="1:55" s="1" customFormat="1" x14ac:dyDescent="0.25">
      <c r="V144" s="1">
        <v>16</v>
      </c>
      <c r="W144" s="33">
        <f>M134</f>
        <v>0</v>
      </c>
      <c r="X144" s="33">
        <f>M135</f>
        <v>0</v>
      </c>
      <c r="Y144" s="33">
        <f>M136</f>
        <v>0</v>
      </c>
      <c r="Z144" s="33">
        <f>M137</f>
        <v>0</v>
      </c>
      <c r="AA144" s="30">
        <f>M138</f>
        <v>0</v>
      </c>
      <c r="AB144" s="33">
        <f>M139</f>
        <v>2</v>
      </c>
      <c r="AD144" s="1">
        <v>16</v>
      </c>
      <c r="AE144" s="33">
        <f>PRODUCT(W144*100*1/W150)</f>
        <v>0</v>
      </c>
      <c r="AF144" s="33">
        <f>PRODUCT(X144*100*1/X150)</f>
        <v>0</v>
      </c>
      <c r="AG144" s="33">
        <f>PRODUCT(Y144*100*1/Y150)</f>
        <v>0</v>
      </c>
      <c r="AH144" s="33">
        <f>PRODUCT(Z144*100*1/Z150)</f>
        <v>0</v>
      </c>
      <c r="AI144" s="30">
        <f>PRODUCT(AA144*100*1/AA150)</f>
        <v>0</v>
      </c>
      <c r="AJ144" s="33">
        <f t="shared" ref="AJ144" si="167">PRODUCT(AB144*100*1/AB150)</f>
        <v>8</v>
      </c>
      <c r="AL144" s="1">
        <v>16</v>
      </c>
      <c r="AM144" s="33">
        <f>AE134+AE135+AE136+AE137+AE138+AE139+AE140+AE141+AE142+AE143+AE144</f>
        <v>100</v>
      </c>
      <c r="AN144" s="33">
        <f>AF134+AF135+AF136+AF137+AF138+AF139+AF140+AF141+AF142+AF143+AF144</f>
        <v>100</v>
      </c>
      <c r="AO144" s="33">
        <f>AG134+AG135+AG136+AG137+AG138+AG139+AG140+AG141+AG142+AG143+AG144</f>
        <v>100</v>
      </c>
      <c r="AP144" s="33">
        <f>AH134+AH135+AH136+AH137+AH138+AH139+AH140+AH141+AH142+AH143+AH144</f>
        <v>100</v>
      </c>
      <c r="AQ144" s="30">
        <f>AI134+AI135+AI136+AI137+AI138+AI139+AI140+AI141+AI142+AI143+AI144</f>
        <v>100</v>
      </c>
      <c r="AR144" s="33">
        <f t="shared" ref="AR144" si="168">AJ134+AJ135+AJ136+AJ137+AJ138+AJ139+AJ140+AJ141+AJ142+AJ143+AJ144</f>
        <v>100</v>
      </c>
      <c r="AU144" s="10"/>
      <c r="AV144" s="10"/>
      <c r="AW144" s="10"/>
      <c r="AX144" s="10"/>
      <c r="AY144" s="10"/>
      <c r="AZ144" s="10"/>
      <c r="BA144" s="10"/>
    </row>
    <row r="145" spans="22:55" s="1" customFormat="1" x14ac:dyDescent="0.25">
      <c r="V145" s="1">
        <v>32</v>
      </c>
      <c r="W145" s="33">
        <f>N134</f>
        <v>0</v>
      </c>
      <c r="X145" s="33">
        <f>N135</f>
        <v>0</v>
      </c>
      <c r="Y145" s="33">
        <f>N136</f>
        <v>0</v>
      </c>
      <c r="Z145" s="33">
        <f>N137</f>
        <v>0</v>
      </c>
      <c r="AA145" s="30">
        <f>N138</f>
        <v>0</v>
      </c>
      <c r="AB145" s="33">
        <f>N139</f>
        <v>0</v>
      </c>
      <c r="AD145" s="1">
        <v>32</v>
      </c>
      <c r="AE145" s="33">
        <f>PRODUCT(W145*100*1/W150)</f>
        <v>0</v>
      </c>
      <c r="AF145" s="33">
        <f>PRODUCT(X145*100*1/X150)</f>
        <v>0</v>
      </c>
      <c r="AG145" s="33">
        <f>PRODUCT(Y145*100*1/Y150)</f>
        <v>0</v>
      </c>
      <c r="AH145" s="33">
        <f>PRODUCT(Z145*100*1/Z150)</f>
        <v>0</v>
      </c>
      <c r="AI145" s="30">
        <f>PRODUCT(AA145*100*1/AA150)</f>
        <v>0</v>
      </c>
      <c r="AJ145" s="33">
        <f t="shared" ref="AJ145" si="169">PRODUCT(AB145*100*1/AB150)</f>
        <v>0</v>
      </c>
      <c r="AL145" s="1">
        <v>32</v>
      </c>
      <c r="AM145" s="33">
        <f>AE134+AE135+AE136+AE137+AE138+AE139+AE140+AE141+AE142+AE143+AE144+AE145</f>
        <v>100</v>
      </c>
      <c r="AN145" s="33">
        <f>AF134+AF135+AF136+AF137+AF138+AF139+AF140+AF141+AF142+AF143+AF144+AF145</f>
        <v>100</v>
      </c>
      <c r="AO145" s="33">
        <f>AG134+AG135+AG136+AG137+AG138+AG139+AG140+AG141+AG142+AG143+AG144+AG145</f>
        <v>100</v>
      </c>
      <c r="AP145" s="33">
        <f>AH134+AH135+AH136+AH137+AH138+AH139+AH140+AH141+AH142+AH143+AH144+AH145</f>
        <v>100</v>
      </c>
      <c r="AQ145" s="30">
        <f>AI134+AI135+AI136+AI137+AI138+AI139+AI140+AI141+AI142+AI143+AI144+AI145</f>
        <v>100</v>
      </c>
      <c r="AR145" s="33">
        <f t="shared" ref="AR145" si="170">AJ134+AJ135+AJ136+AJ137+AJ138+AJ139+AJ140+AJ141+AJ142+AJ143+AJ144+AJ145</f>
        <v>100</v>
      </c>
      <c r="AU145" s="10"/>
      <c r="AV145" s="10"/>
      <c r="AW145" s="10"/>
      <c r="AX145" s="10"/>
      <c r="AY145" s="10"/>
      <c r="AZ145" s="10"/>
      <c r="BA145" s="10"/>
    </row>
    <row r="146" spans="22:55" s="1" customFormat="1" x14ac:dyDescent="0.25">
      <c r="V146" s="1">
        <v>64</v>
      </c>
      <c r="W146" s="33">
        <f>O134</f>
        <v>0</v>
      </c>
      <c r="X146" s="33">
        <f>O135</f>
        <v>0</v>
      </c>
      <c r="Y146" s="33">
        <f>O136</f>
        <v>0</v>
      </c>
      <c r="Z146" s="33">
        <f>O137</f>
        <v>0</v>
      </c>
      <c r="AA146" s="30">
        <f>O138</f>
        <v>0</v>
      </c>
      <c r="AB146" s="33">
        <f>O139</f>
        <v>0</v>
      </c>
      <c r="AD146" s="1">
        <v>64</v>
      </c>
      <c r="AE146" s="33">
        <f>PRODUCT(W146*100*1/W150)</f>
        <v>0</v>
      </c>
      <c r="AF146" s="33">
        <f>PRODUCT(X146*100*1/X150)</f>
        <v>0</v>
      </c>
      <c r="AG146" s="33">
        <f>PRODUCT(Y146*100*1/Y150)</f>
        <v>0</v>
      </c>
      <c r="AH146" s="33">
        <f>PRODUCT(Z146*100*1/Z150)</f>
        <v>0</v>
      </c>
      <c r="AI146" s="30">
        <f>PRODUCT(AA146*100*1/AA150)</f>
        <v>0</v>
      </c>
      <c r="AJ146" s="33">
        <f t="shared" ref="AJ146" si="171">PRODUCT(AB146*100*1/AB150)</f>
        <v>0</v>
      </c>
      <c r="AL146" s="1">
        <v>64</v>
      </c>
      <c r="AM146" s="33">
        <f>AE134+AE135+AE136+AE137+AE138+AE139+AE140+AE141+AE142+AE143+AE144+AE145+AE146</f>
        <v>100</v>
      </c>
      <c r="AN146" s="33">
        <f>AF134+AF135+AF136+AF137+AF138+AF139+AF140+AF141+AF142+AF143+AF144+AF145+AF146</f>
        <v>100</v>
      </c>
      <c r="AO146" s="33">
        <f>AG134+AG135+AG136+AG137+AG138+AG139+AG140+AG141+AG142+AG143+AG144+AG145+AG146</f>
        <v>100</v>
      </c>
      <c r="AP146" s="33">
        <f>AH134+AH135+AH136+AH137+AH138+AH139+AH140+AH141+AH142+AH143+AH144+AH145+AH146</f>
        <v>100</v>
      </c>
      <c r="AQ146" s="30">
        <f>AI134+AI135+AI136+AI137+AI138+AI139+AI140+AI141+AI142+AI143+AI144+AI145+AI146</f>
        <v>100</v>
      </c>
      <c r="AR146" s="33">
        <f t="shared" ref="AR146" si="172">AJ134+AJ135+AJ136+AJ137+AJ138+AJ139+AJ140+AJ141+AJ142+AJ143+AJ144+AJ145+AJ146</f>
        <v>100</v>
      </c>
      <c r="AU146" s="10"/>
      <c r="AV146" s="10"/>
      <c r="AW146" s="10"/>
      <c r="AX146" s="10"/>
      <c r="AY146" s="10"/>
      <c r="AZ146" s="10"/>
      <c r="BA146" s="10"/>
    </row>
    <row r="147" spans="22:55" s="1" customFormat="1" x14ac:dyDescent="0.25">
      <c r="V147" s="1">
        <v>128</v>
      </c>
      <c r="W147" s="33">
        <f>P134</f>
        <v>0</v>
      </c>
      <c r="X147" s="33">
        <f>P135</f>
        <v>0</v>
      </c>
      <c r="Y147" s="33">
        <f>P136</f>
        <v>0</v>
      </c>
      <c r="Z147" s="33">
        <f>P137</f>
        <v>0</v>
      </c>
      <c r="AA147" s="30">
        <f>P138</f>
        <v>0</v>
      </c>
      <c r="AB147" s="33">
        <f>P139</f>
        <v>0</v>
      </c>
      <c r="AD147" s="1">
        <v>128</v>
      </c>
      <c r="AE147" s="33">
        <f>PRODUCT(W147*100*1/W150)</f>
        <v>0</v>
      </c>
      <c r="AF147" s="33">
        <f>PRODUCT(X147*100*1/X150)</f>
        <v>0</v>
      </c>
      <c r="AG147" s="33">
        <f>PRODUCT(Y147*100*1/Y150)</f>
        <v>0</v>
      </c>
      <c r="AH147" s="33">
        <f>PRODUCT(Z147*100*1/Z150)</f>
        <v>0</v>
      </c>
      <c r="AI147" s="30">
        <f>PRODUCT(AA147*100*1/AA150)</f>
        <v>0</v>
      </c>
      <c r="AJ147" s="33">
        <f t="shared" ref="AJ147" si="173">PRODUCT(AB147*100*1/AB150)</f>
        <v>0</v>
      </c>
      <c r="AL147" s="1">
        <v>128</v>
      </c>
      <c r="AM147" s="33">
        <f>AE134+AE135+AE136+AE137+AE138+AE139+AE140+AE141+AE142+AE143+AE144+AE145+AE146+AE147</f>
        <v>100</v>
      </c>
      <c r="AN147" s="33">
        <f>AF134+AF135+AF136+AF137+AF138+AF139+AF140+AF141+AF142+AF143+AF144+AF145+AF146+AF147</f>
        <v>100</v>
      </c>
      <c r="AO147" s="33">
        <f>AG134+AG135+AG136+AG137+AG138+AG139+AG140+AG141+AG142+AG143+AG144+AG145+AG146+AG147</f>
        <v>100</v>
      </c>
      <c r="AP147" s="33">
        <f>AH134+AH135+AH136+AH137+AH138+AH139+AH140+AH141+AH142+AH143+AH144+AH145+AH146+AH147</f>
        <v>100</v>
      </c>
      <c r="AQ147" s="30">
        <f>AI134+AI135+AI136+AI137+AI138+AI139+AI140+AI141+AI142+AI143+AI144+AI145+AI146+AI147</f>
        <v>100</v>
      </c>
      <c r="AR147" s="33">
        <f t="shared" ref="AR147" si="174">AJ134+AJ135+AJ136+AJ137+AJ138+AJ139+AJ140+AJ141+AJ142+AJ143+AJ144+AJ145+AJ146+AJ147</f>
        <v>100</v>
      </c>
      <c r="AU147" s="10"/>
      <c r="AV147" s="10"/>
      <c r="AW147" s="10"/>
      <c r="AX147" s="10"/>
      <c r="AY147" s="10"/>
      <c r="AZ147" s="10"/>
      <c r="BA147" s="10"/>
    </row>
    <row r="148" spans="22:55" s="1" customFormat="1" x14ac:dyDescent="0.25">
      <c r="V148" s="1">
        <v>256</v>
      </c>
      <c r="W148" s="33">
        <f>Q134</f>
        <v>0</v>
      </c>
      <c r="X148" s="33">
        <f>Q135</f>
        <v>0</v>
      </c>
      <c r="Y148" s="33">
        <f>Q136</f>
        <v>0</v>
      </c>
      <c r="Z148" s="33">
        <f>Q137</f>
        <v>0</v>
      </c>
      <c r="AA148" s="30">
        <f>Q138</f>
        <v>0</v>
      </c>
      <c r="AB148" s="33">
        <f>Q139</f>
        <v>0</v>
      </c>
      <c r="AD148" s="1">
        <v>256</v>
      </c>
      <c r="AE148" s="33">
        <f>PRODUCT(W148*100*1/W150)</f>
        <v>0</v>
      </c>
      <c r="AF148" s="33">
        <f>PRODUCT(X148*100*1/X150)</f>
        <v>0</v>
      </c>
      <c r="AG148" s="33">
        <f>PRODUCT(Y148*100*1/Y150)</f>
        <v>0</v>
      </c>
      <c r="AH148" s="33">
        <f>PRODUCT(Z148*100*1/Z150)</f>
        <v>0</v>
      </c>
      <c r="AI148" s="30">
        <f>PRODUCT(AA148*100*1/AA150)</f>
        <v>0</v>
      </c>
      <c r="AJ148" s="33">
        <f t="shared" ref="AJ148" si="175">PRODUCT(AB148*100*1/AB150)</f>
        <v>0</v>
      </c>
      <c r="AL148" s="1">
        <v>256</v>
      </c>
      <c r="AM148" s="33">
        <f>AE134+AE135+AE136+AE137+AE138+AE139+AE140+AE141+AE142+AE143+AE144+AE145+AE146+AE147+AE148</f>
        <v>100</v>
      </c>
      <c r="AN148" s="33">
        <f>AF134+AF135+AF136+AF137+AF138+AF139+AF140+AF141+AF142+AF143+AF144+AF145+AF146+AF147+AF148</f>
        <v>100</v>
      </c>
      <c r="AO148" s="33">
        <f>AG134+AG135+AG136+AG137+AG138+AG139+AG140+AG141+AG142+AG143+AG144+AG145+AG146+AG147+AG148</f>
        <v>100</v>
      </c>
      <c r="AP148" s="33">
        <f>AH134+AH135+AH136+AH137+AH138+AH139+AH140+AH141+AH142+AH143+AH144+AH145+AH146+AH147+AH148</f>
        <v>100</v>
      </c>
      <c r="AQ148" s="30">
        <f>AI134+AI135+AI136+AI137+AI138+AI139+AI140+AI141+AI142+AI143+AI144+AI145+AI146+AI147+AI148</f>
        <v>100</v>
      </c>
      <c r="AR148" s="33">
        <f t="shared" ref="AR148" si="176">AJ134+AJ135+AJ136+AJ137+AJ138+AJ139+AJ140+AJ141+AJ142+AJ143+AJ144+AJ145+AJ146+AJ147+AJ148</f>
        <v>100</v>
      </c>
      <c r="AU148" s="10"/>
      <c r="AV148" s="10"/>
      <c r="AW148" s="10"/>
      <c r="AX148" s="10"/>
      <c r="AY148" s="10"/>
      <c r="AZ148" s="10"/>
      <c r="BA148" s="10"/>
    </row>
    <row r="149" spans="22:55" s="1" customFormat="1" x14ac:dyDescent="0.25">
      <c r="V149" s="1">
        <v>512</v>
      </c>
      <c r="W149" s="33">
        <f>R134</f>
        <v>0</v>
      </c>
      <c r="X149" s="33">
        <f>R135</f>
        <v>0</v>
      </c>
      <c r="Y149" s="33">
        <f>R136</f>
        <v>0</v>
      </c>
      <c r="Z149" s="33">
        <f>R137</f>
        <v>0</v>
      </c>
      <c r="AA149" s="30">
        <f>R138</f>
        <v>0</v>
      </c>
      <c r="AB149" s="33">
        <f>R139</f>
        <v>0</v>
      </c>
      <c r="AD149" s="1">
        <v>512</v>
      </c>
      <c r="AE149" s="33">
        <f>PRODUCT(W149*100*1/W150)</f>
        <v>0</v>
      </c>
      <c r="AF149" s="33">
        <f>PRODUCT(X149*100*1/X150)</f>
        <v>0</v>
      </c>
      <c r="AG149" s="33">
        <f>PRODUCT(Y149*100*1/Y150)</f>
        <v>0</v>
      </c>
      <c r="AH149" s="33">
        <f>PRODUCT(Z149*100*1/Z150)</f>
        <v>0</v>
      </c>
      <c r="AI149" s="30">
        <f>PRODUCT(AA149*100*1/AA150)</f>
        <v>0</v>
      </c>
      <c r="AJ149" s="33">
        <f t="shared" ref="AJ149" si="177">PRODUCT(AB149*100*1/AB150)</f>
        <v>0</v>
      </c>
      <c r="AL149" s="1">
        <v>512</v>
      </c>
      <c r="AM149" s="33">
        <f>AE134+AE135+AE136+AE137+AE138+AE139+AE140+AE141+AE142+AE143+AE144+AE145+AE146+AE147+AE148+AE149</f>
        <v>100</v>
      </c>
      <c r="AN149" s="33">
        <f>AF134+AF135+AF136+AF137+AF138+AF139+AF140+AF141+AF142+AF143+AF144+AF145+AF146+AF147+AF148+AF149</f>
        <v>100</v>
      </c>
      <c r="AO149" s="33">
        <f>AG134+AG135+AG136+AG137+AG138+AG139+AG140+AG141+AG142+AG143+AG144+AG145+AG146+AG147+AG148+AG149</f>
        <v>100</v>
      </c>
      <c r="AP149" s="33">
        <f>AH134+AH135+AH136+AH137+AH138+AH139+AH140+AH141+AH142+AH143+AH144+AH145+AH146+AH147+AH148+AH149</f>
        <v>100</v>
      </c>
      <c r="AQ149" s="30">
        <f>AI134+AI135+AI136+AI137+AI138+AI139+AI140+AI141+AI142+AI143+AI144+AI145+AI146+AI147+AI148+AI149</f>
        <v>100</v>
      </c>
      <c r="AR149" s="33">
        <f t="shared" ref="AR149" si="178">AJ134+AJ135+AJ136+AJ137+AJ138+AJ139+AJ140+AJ141+AJ142+AJ143+AJ144+AJ145+AJ146+AJ147+AJ148+AJ149</f>
        <v>100</v>
      </c>
      <c r="AU149" s="10"/>
      <c r="AV149" s="10"/>
      <c r="AW149" s="10"/>
      <c r="AX149" s="10"/>
      <c r="AY149" s="10"/>
      <c r="AZ149" s="10"/>
      <c r="BA149" s="10"/>
    </row>
    <row r="150" spans="22:55" s="1" customFormat="1" x14ac:dyDescent="0.25">
      <c r="V150" s="1" t="s">
        <v>1</v>
      </c>
      <c r="W150" s="1">
        <f>S134</f>
        <v>25</v>
      </c>
      <c r="X150" s="1">
        <f>S135</f>
        <v>25</v>
      </c>
      <c r="Y150" s="1">
        <f>S136</f>
        <v>12</v>
      </c>
      <c r="Z150" s="1">
        <f>S137</f>
        <v>13</v>
      </c>
      <c r="AA150" s="1">
        <f>S138</f>
        <v>24</v>
      </c>
      <c r="AB150" s="49">
        <f>S139</f>
        <v>25</v>
      </c>
      <c r="AD150" s="1" t="s">
        <v>1</v>
      </c>
      <c r="AE150" s="30">
        <f>SUM(AE134:AE149)</f>
        <v>100</v>
      </c>
      <c r="AF150" s="30">
        <f>SUM(AF134:AF149)</f>
        <v>100</v>
      </c>
      <c r="AG150" s="30">
        <f>SUM(AG134:AG149)</f>
        <v>100</v>
      </c>
      <c r="AH150" s="30">
        <f>SUM(AH134:AH149)</f>
        <v>100</v>
      </c>
      <c r="AI150" s="30">
        <f>SUM(AI134:AI149)</f>
        <v>100</v>
      </c>
      <c r="AJ150" s="30">
        <f t="shared" ref="AJ150" si="179">SUM(AJ134:AJ149)</f>
        <v>100</v>
      </c>
      <c r="AM150" s="30"/>
      <c r="AN150" s="30"/>
      <c r="AO150" s="30"/>
      <c r="AP150" s="30"/>
      <c r="AQ150" s="30"/>
      <c r="AR150" s="30"/>
      <c r="AS150" s="30"/>
      <c r="AV150" s="10"/>
      <c r="AW150" s="10"/>
      <c r="AX150" s="10"/>
      <c r="AY150" s="10"/>
      <c r="AZ150" s="10"/>
      <c r="BA150" s="10"/>
      <c r="BB150" s="10"/>
    </row>
    <row r="151" spans="22:55" s="1" customFormat="1" x14ac:dyDescent="0.25">
      <c r="AE151" s="30"/>
      <c r="AF151" s="30"/>
      <c r="AG151" s="30"/>
      <c r="AH151" s="30"/>
      <c r="AI151" s="30"/>
      <c r="AJ151" s="30"/>
      <c r="AK151" s="30"/>
      <c r="AM151" s="30"/>
      <c r="AN151" s="30"/>
      <c r="AO151" s="30"/>
      <c r="AP151" s="30"/>
      <c r="AQ151" s="30"/>
      <c r="AR151" s="30"/>
      <c r="AS151" s="30"/>
      <c r="AT151" s="30"/>
      <c r="AV151" s="10"/>
      <c r="AW151" s="10"/>
      <c r="AX151" s="10"/>
      <c r="AY151" s="10"/>
      <c r="AZ151" s="10"/>
      <c r="BA151" s="10"/>
      <c r="BB151" s="10"/>
      <c r="BC151" s="10"/>
    </row>
    <row r="152" spans="22:55" s="1" customFormat="1" x14ac:dyDescent="0.25">
      <c r="AE152" s="30"/>
      <c r="AF152" s="30"/>
      <c r="AG152" s="30"/>
      <c r="AH152" s="30"/>
      <c r="AI152" s="30"/>
      <c r="AJ152" s="30"/>
      <c r="AK152" s="30"/>
      <c r="AM152" s="30"/>
      <c r="AN152" s="30"/>
      <c r="AO152" s="30"/>
      <c r="AP152" s="30"/>
      <c r="AQ152" s="30"/>
      <c r="AR152" s="30"/>
      <c r="AS152" s="30"/>
      <c r="AT152" s="30"/>
      <c r="AV152" s="10"/>
      <c r="AW152" s="10"/>
      <c r="AX152" s="10"/>
      <c r="AY152" s="10"/>
      <c r="AZ152" s="10"/>
      <c r="BA152" s="10"/>
      <c r="BB152" s="10"/>
      <c r="BC152" s="10"/>
    </row>
    <row r="153" spans="22:55" s="1" customFormat="1" x14ac:dyDescent="0.25">
      <c r="AE153" s="30"/>
      <c r="AF153" s="30"/>
      <c r="AG153" s="30"/>
      <c r="AH153" s="30"/>
      <c r="AI153" s="30"/>
      <c r="AJ153" s="30"/>
      <c r="AK153" s="30"/>
      <c r="AM153" s="30"/>
      <c r="AN153" s="30"/>
      <c r="AO153" s="30"/>
      <c r="AP153" s="30"/>
      <c r="AQ153" s="30"/>
      <c r="AR153" s="30"/>
      <c r="AS153" s="30"/>
      <c r="AT153" s="30"/>
      <c r="AV153" s="10"/>
      <c r="AW153" s="10"/>
      <c r="AX153" s="10"/>
      <c r="AY153" s="10"/>
      <c r="AZ153" s="10"/>
      <c r="BA153" s="10"/>
      <c r="BB153" s="10"/>
      <c r="BC153" s="10"/>
    </row>
    <row r="154" spans="22:55" s="1" customFormat="1" x14ac:dyDescent="0.25">
      <c r="AE154" s="30"/>
      <c r="AF154" s="30"/>
      <c r="AG154" s="30"/>
      <c r="AH154" s="30"/>
      <c r="AI154" s="30"/>
      <c r="AJ154" s="30"/>
      <c r="AK154" s="30"/>
      <c r="AM154" s="30"/>
      <c r="AN154" s="30"/>
      <c r="AO154" s="30"/>
      <c r="AP154" s="30"/>
      <c r="AQ154" s="30"/>
      <c r="AR154" s="30"/>
      <c r="AS154" s="30"/>
      <c r="AT154" s="30"/>
      <c r="AV154" s="10"/>
      <c r="AW154" s="10"/>
      <c r="AX154" s="10"/>
      <c r="AY154" s="10"/>
      <c r="AZ154" s="10"/>
      <c r="BA154" s="10"/>
      <c r="BB154" s="10"/>
      <c r="BC154" s="10"/>
    </row>
    <row r="155" spans="22:55" s="1" customFormat="1" x14ac:dyDescent="0.25">
      <c r="AE155" s="30"/>
      <c r="AF155" s="30"/>
      <c r="AG155" s="30"/>
      <c r="AH155" s="30"/>
      <c r="AI155" s="30"/>
      <c r="AJ155" s="30"/>
      <c r="AK155" s="30"/>
      <c r="AM155" s="30"/>
      <c r="AN155" s="30"/>
      <c r="AO155" s="30"/>
      <c r="AP155" s="30"/>
      <c r="AQ155" s="30"/>
      <c r="AR155" s="30"/>
      <c r="AS155" s="30"/>
      <c r="AT155" s="30"/>
      <c r="AV155" s="10"/>
      <c r="AW155" s="10"/>
      <c r="AX155" s="10"/>
      <c r="AY155" s="10"/>
      <c r="AZ155" s="10"/>
      <c r="BA155" s="10"/>
      <c r="BB155" s="10"/>
      <c r="BC155" s="10"/>
    </row>
    <row r="156" spans="22:55" s="1" customFormat="1" x14ac:dyDescent="0.25">
      <c r="AE156" s="30"/>
      <c r="AF156" s="30"/>
      <c r="AG156" s="30"/>
      <c r="AH156" s="30"/>
      <c r="AI156" s="30"/>
      <c r="AJ156" s="30"/>
      <c r="AK156" s="30"/>
      <c r="AM156" s="30"/>
      <c r="AN156" s="30"/>
      <c r="AO156" s="30"/>
      <c r="AP156" s="30"/>
      <c r="AQ156" s="30"/>
      <c r="AR156" s="30"/>
      <c r="AS156" s="30"/>
      <c r="AT156" s="30"/>
      <c r="AV156" s="10"/>
      <c r="AW156" s="10"/>
      <c r="AX156" s="10"/>
      <c r="AY156" s="10"/>
      <c r="AZ156" s="10"/>
      <c r="BA156" s="10"/>
      <c r="BB156" s="10"/>
      <c r="BC156" s="10"/>
    </row>
    <row r="157" spans="22:55" s="1" customFormat="1" x14ac:dyDescent="0.25">
      <c r="AE157" s="30"/>
      <c r="AF157" s="30"/>
      <c r="AG157" s="30"/>
      <c r="AH157" s="30"/>
      <c r="AI157" s="30"/>
      <c r="AJ157" s="30"/>
      <c r="AK157" s="30"/>
      <c r="AM157" s="30"/>
      <c r="AN157" s="30"/>
      <c r="AO157" s="30"/>
      <c r="AP157" s="30"/>
      <c r="AQ157" s="30"/>
      <c r="AR157" s="30"/>
      <c r="AS157" s="30"/>
      <c r="AT157" s="30"/>
      <c r="AV157" s="10"/>
      <c r="AW157" s="10"/>
      <c r="AX157" s="10"/>
      <c r="AY157" s="10"/>
      <c r="AZ157" s="10"/>
      <c r="BA157" s="10"/>
      <c r="BB157" s="10"/>
      <c r="BC157" s="10"/>
    </row>
    <row r="158" spans="22:55" s="1" customFormat="1" x14ac:dyDescent="0.25">
      <c r="AE158" s="30"/>
      <c r="AF158" s="30"/>
      <c r="AG158" s="30"/>
      <c r="AH158" s="30"/>
      <c r="AI158" s="30"/>
      <c r="AJ158" s="30"/>
      <c r="AK158" s="30"/>
      <c r="AM158" s="30"/>
      <c r="AN158" s="30"/>
      <c r="AO158" s="30"/>
      <c r="AP158" s="30"/>
      <c r="AQ158" s="30"/>
      <c r="AR158" s="30"/>
      <c r="AS158" s="30"/>
      <c r="AT158" s="30"/>
      <c r="AV158" s="10"/>
      <c r="AW158" s="10"/>
      <c r="AX158" s="10"/>
      <c r="AY158" s="10"/>
      <c r="AZ158" s="10"/>
      <c r="BA158" s="10"/>
      <c r="BB158" s="10"/>
      <c r="BC158" s="10"/>
    </row>
    <row r="159" spans="22:55" s="1" customFormat="1" x14ac:dyDescent="0.25">
      <c r="AE159" s="30"/>
      <c r="AF159" s="30"/>
      <c r="AG159" s="30"/>
      <c r="AH159" s="30"/>
      <c r="AI159" s="30"/>
      <c r="AJ159" s="30"/>
      <c r="AK159" s="30"/>
      <c r="AM159" s="30"/>
      <c r="AN159" s="30"/>
      <c r="AO159" s="30"/>
      <c r="AP159" s="30"/>
      <c r="AQ159" s="30"/>
      <c r="AR159" s="30"/>
      <c r="AS159" s="30"/>
      <c r="AT159" s="30"/>
      <c r="AV159" s="10"/>
      <c r="AW159" s="10"/>
      <c r="AX159" s="10"/>
      <c r="AY159" s="10"/>
      <c r="AZ159" s="10"/>
      <c r="BA159" s="10"/>
      <c r="BB159" s="10"/>
      <c r="BC159" s="10"/>
    </row>
    <row r="160" spans="22:55" s="1" customFormat="1" x14ac:dyDescent="0.25">
      <c r="AE160" s="30"/>
      <c r="AF160" s="30"/>
      <c r="AG160" s="30"/>
      <c r="AH160" s="30"/>
      <c r="AI160" s="30"/>
      <c r="AJ160" s="30"/>
      <c r="AK160" s="30"/>
      <c r="AM160" s="30"/>
      <c r="AN160" s="30"/>
      <c r="AO160" s="30"/>
      <c r="AP160" s="30"/>
      <c r="AQ160" s="30"/>
      <c r="AR160" s="30"/>
      <c r="AS160" s="30"/>
      <c r="AT160" s="30"/>
      <c r="AV160" s="10"/>
      <c r="AW160" s="10"/>
      <c r="AX160" s="10"/>
      <c r="AY160" s="10"/>
      <c r="AZ160" s="10"/>
      <c r="BA160" s="10"/>
      <c r="BB160" s="10"/>
      <c r="BC160" s="10"/>
    </row>
    <row r="161" spans="1:55" s="1" customFormat="1" x14ac:dyDescent="0.25">
      <c r="AE161" s="30"/>
      <c r="AF161" s="30"/>
      <c r="AG161" s="30"/>
      <c r="AH161" s="30"/>
      <c r="AI161" s="30"/>
      <c r="AJ161" s="30"/>
      <c r="AK161" s="30"/>
      <c r="AM161" s="30"/>
      <c r="AN161" s="30"/>
      <c r="AO161" s="30"/>
      <c r="AP161" s="30"/>
      <c r="AQ161" s="30"/>
      <c r="AR161" s="30"/>
      <c r="AS161" s="30"/>
      <c r="AT161" s="30"/>
      <c r="AV161" s="10"/>
      <c r="AW161" s="10"/>
      <c r="AX161" s="10"/>
      <c r="AY161" s="10"/>
      <c r="AZ161" s="10"/>
      <c r="BA161" s="10"/>
      <c r="BB161" s="10"/>
      <c r="BC161" s="10"/>
    </row>
    <row r="162" spans="1:55" s="1" customFormat="1" x14ac:dyDescent="0.25">
      <c r="A162" s="1" t="s">
        <v>168</v>
      </c>
      <c r="W162" s="1" t="str">
        <f>A162</f>
        <v>Candida tropicalis</v>
      </c>
      <c r="AE162" s="30" t="str">
        <f>A162</f>
        <v>Candida tropicalis</v>
      </c>
      <c r="AF162" s="30"/>
      <c r="AG162" s="30"/>
      <c r="AH162" s="30"/>
      <c r="AI162" s="30"/>
      <c r="AJ162" s="30"/>
      <c r="AK162" s="30"/>
      <c r="AM162" s="30" t="str">
        <f>A162</f>
        <v>Candida tropicalis</v>
      </c>
      <c r="AN162" s="30"/>
      <c r="AO162" s="30"/>
      <c r="AP162" s="30"/>
      <c r="AQ162" s="30"/>
      <c r="AR162" s="30"/>
      <c r="AS162" s="30"/>
      <c r="AT162" s="30"/>
      <c r="AV162" s="10"/>
      <c r="AW162" s="10"/>
      <c r="AX162" s="10"/>
      <c r="AY162" s="10"/>
      <c r="AZ162" s="10"/>
      <c r="BA162" s="10"/>
      <c r="BB162" s="10"/>
      <c r="BC162" s="10"/>
    </row>
    <row r="163" spans="1:55" s="1" customFormat="1" ht="18.75" x14ac:dyDescent="0.25">
      <c r="B163" s="1" t="s">
        <v>0</v>
      </c>
      <c r="C163" s="1">
        <v>1.5625E-2</v>
      </c>
      <c r="D163" s="1">
        <v>3.125E-2</v>
      </c>
      <c r="E163" s="1">
        <v>6.25E-2</v>
      </c>
      <c r="F163" s="1">
        <v>0.125</v>
      </c>
      <c r="G163" s="1">
        <v>0.25</v>
      </c>
      <c r="H163" s="1">
        <v>0.5</v>
      </c>
      <c r="I163" s="1">
        <v>1</v>
      </c>
      <c r="J163" s="1">
        <v>2</v>
      </c>
      <c r="K163" s="1">
        <v>4</v>
      </c>
      <c r="L163" s="1">
        <v>8</v>
      </c>
      <c r="M163" s="1">
        <v>16</v>
      </c>
      <c r="N163" s="1">
        <v>32</v>
      </c>
      <c r="O163" s="1">
        <v>64</v>
      </c>
      <c r="P163" s="1">
        <v>128</v>
      </c>
      <c r="Q163" s="1">
        <v>256</v>
      </c>
      <c r="R163" s="1">
        <v>512</v>
      </c>
      <c r="S163" s="1" t="s">
        <v>1</v>
      </c>
      <c r="V163" s="1" t="s">
        <v>0</v>
      </c>
      <c r="W163" s="1" t="str">
        <f>B164</f>
        <v>Amphotericin B</v>
      </c>
      <c r="X163" s="1" t="str">
        <f>B165</f>
        <v>Fluconazol</v>
      </c>
      <c r="Y163" s="1" t="str">
        <f>B166</f>
        <v>Posaconazol</v>
      </c>
      <c r="Z163" s="1" t="str">
        <f>B167</f>
        <v>Voriconazol</v>
      </c>
      <c r="AA163" s="1" t="str">
        <f>B168</f>
        <v>Caspofungin</v>
      </c>
      <c r="AB163" s="49" t="str">
        <f>B169</f>
        <v>Anidulafungin</v>
      </c>
      <c r="AE163" s="30" t="str">
        <f>W163</f>
        <v>Amphotericin B</v>
      </c>
      <c r="AF163" s="30" t="str">
        <f>X163</f>
        <v>Fluconazol</v>
      </c>
      <c r="AG163" s="30" t="str">
        <f>Y163</f>
        <v>Posaconazol</v>
      </c>
      <c r="AH163" s="30" t="str">
        <f>Z163</f>
        <v>Voriconazol</v>
      </c>
      <c r="AI163" s="30" t="str">
        <f>AA163</f>
        <v>Caspofungin</v>
      </c>
      <c r="AJ163" s="30" t="str">
        <f t="shared" ref="AJ163" si="180">AB163</f>
        <v>Anidulafungin</v>
      </c>
      <c r="AM163" s="30" t="str">
        <f>W163</f>
        <v>Amphotericin B</v>
      </c>
      <c r="AN163" s="30" t="str">
        <f>X163</f>
        <v>Fluconazol</v>
      </c>
      <c r="AO163" s="30" t="str">
        <f>Y163</f>
        <v>Posaconazol</v>
      </c>
      <c r="AP163" s="30" t="str">
        <f>Z163</f>
        <v>Voriconazol</v>
      </c>
      <c r="AQ163" s="30" t="str">
        <f>AA163</f>
        <v>Caspofungin</v>
      </c>
      <c r="AR163" s="30" t="str">
        <f t="shared" ref="AR163" si="181">AB163</f>
        <v>Anidulafungin</v>
      </c>
      <c r="AS163" s="30"/>
      <c r="AU163" s="39"/>
      <c r="AV163" s="24" t="s">
        <v>48</v>
      </c>
      <c r="AW163" s="24" t="s">
        <v>85</v>
      </c>
      <c r="AX163" s="24" t="s">
        <v>86</v>
      </c>
      <c r="AY163" s="24" t="s">
        <v>87</v>
      </c>
      <c r="AZ163" s="24" t="s">
        <v>88</v>
      </c>
      <c r="BA163" s="23" t="s">
        <v>173</v>
      </c>
    </row>
    <row r="164" spans="1:55" s="1" customFormat="1" ht="18.75" x14ac:dyDescent="0.25">
      <c r="B164" s="1" t="s">
        <v>27</v>
      </c>
      <c r="C164" s="2">
        <v>0</v>
      </c>
      <c r="D164" s="2">
        <v>1</v>
      </c>
      <c r="E164" s="2">
        <v>2</v>
      </c>
      <c r="F164" s="2">
        <v>8</v>
      </c>
      <c r="G164" s="2">
        <v>6</v>
      </c>
      <c r="H164" s="2">
        <v>5</v>
      </c>
      <c r="I164" s="2">
        <v>2</v>
      </c>
      <c r="J164" s="3">
        <v>0</v>
      </c>
      <c r="K164" s="3">
        <v>0</v>
      </c>
      <c r="L164" s="3">
        <v>0</v>
      </c>
      <c r="M164" s="3">
        <v>0</v>
      </c>
      <c r="N164" s="3">
        <v>0</v>
      </c>
      <c r="O164" s="3">
        <v>0</v>
      </c>
      <c r="P164" s="3">
        <v>0</v>
      </c>
      <c r="Q164" s="3">
        <v>0</v>
      </c>
      <c r="R164" s="3">
        <v>0</v>
      </c>
      <c r="S164" s="1">
        <v>24</v>
      </c>
      <c r="V164" s="1">
        <v>1.5625E-2</v>
      </c>
      <c r="W164" s="31">
        <f>C164</f>
        <v>0</v>
      </c>
      <c r="X164" s="31">
        <f>C165</f>
        <v>0</v>
      </c>
      <c r="Y164" s="31">
        <f>C166</f>
        <v>6</v>
      </c>
      <c r="Z164" s="31">
        <f>C167</f>
        <v>2</v>
      </c>
      <c r="AA164" s="30">
        <f>C168</f>
        <v>0</v>
      </c>
      <c r="AB164" s="31">
        <f>C169</f>
        <v>13</v>
      </c>
      <c r="AD164" s="1">
        <v>1.5625E-2</v>
      </c>
      <c r="AE164" s="31">
        <f>PRODUCT(W164*100*1/W180)</f>
        <v>0</v>
      </c>
      <c r="AF164" s="31">
        <f>PRODUCT(X164*100*1/X180)</f>
        <v>0</v>
      </c>
      <c r="AG164" s="31">
        <f>PRODUCT(Y164*100*1/Y180)</f>
        <v>28.571428571428573</v>
      </c>
      <c r="AH164" s="31">
        <f>PRODUCT(Z164*100*1/Z180)</f>
        <v>9.0909090909090917</v>
      </c>
      <c r="AI164" s="30">
        <f>PRODUCT(AA164*100*1/AA180)</f>
        <v>0</v>
      </c>
      <c r="AJ164" s="31">
        <f t="shared" ref="AJ164" si="182">PRODUCT(AB164*100*1/AB180)</f>
        <v>54.166666666666664</v>
      </c>
      <c r="AL164" s="1">
        <v>1.5625E-2</v>
      </c>
      <c r="AM164" s="31">
        <f>AE164</f>
        <v>0</v>
      </c>
      <c r="AN164" s="31">
        <f>AF164</f>
        <v>0</v>
      </c>
      <c r="AO164" s="31">
        <f>AG164</f>
        <v>28.571428571428573</v>
      </c>
      <c r="AP164" s="31">
        <f>AH164</f>
        <v>9.0909090909090917</v>
      </c>
      <c r="AQ164" s="30">
        <f>AI164</f>
        <v>0</v>
      </c>
      <c r="AR164" s="31">
        <f t="shared" ref="AR164" si="183">AJ164</f>
        <v>54.166666666666664</v>
      </c>
      <c r="AU164" s="25" t="s">
        <v>49</v>
      </c>
      <c r="AV164" s="26">
        <f>W180</f>
        <v>24</v>
      </c>
      <c r="AW164" s="26">
        <f>X180</f>
        <v>24</v>
      </c>
      <c r="AX164" s="26">
        <f>Y180</f>
        <v>21</v>
      </c>
      <c r="AY164" s="26">
        <f>Z180</f>
        <v>22</v>
      </c>
      <c r="AZ164" s="26">
        <f>AA180</f>
        <v>23</v>
      </c>
      <c r="BA164" s="26">
        <f t="shared" ref="BA164" si="184">AB180</f>
        <v>24</v>
      </c>
    </row>
    <row r="165" spans="1:55" s="1" customFormat="1" ht="18.75" x14ac:dyDescent="0.25">
      <c r="B165" s="1" t="s">
        <v>39</v>
      </c>
      <c r="C165" s="2">
        <v>0</v>
      </c>
      <c r="D165" s="2">
        <v>0</v>
      </c>
      <c r="E165" s="2">
        <v>0</v>
      </c>
      <c r="F165" s="2">
        <v>0</v>
      </c>
      <c r="G165" s="2">
        <v>2</v>
      </c>
      <c r="H165" s="2">
        <v>1</v>
      </c>
      <c r="I165" s="2">
        <v>6</v>
      </c>
      <c r="J165" s="2">
        <v>7</v>
      </c>
      <c r="K165" s="4">
        <v>5</v>
      </c>
      <c r="L165" s="3">
        <v>1</v>
      </c>
      <c r="M165" s="3">
        <v>1</v>
      </c>
      <c r="N165" s="3">
        <v>0</v>
      </c>
      <c r="O165" s="3">
        <v>0</v>
      </c>
      <c r="P165" s="3">
        <v>0</v>
      </c>
      <c r="Q165" s="3">
        <v>1</v>
      </c>
      <c r="R165" s="3">
        <v>0</v>
      </c>
      <c r="S165" s="1">
        <v>24</v>
      </c>
      <c r="V165" s="1">
        <v>3.125E-2</v>
      </c>
      <c r="W165" s="31">
        <f>D164</f>
        <v>1</v>
      </c>
      <c r="X165" s="31">
        <f>D165</f>
        <v>0</v>
      </c>
      <c r="Y165" s="31">
        <f>D166</f>
        <v>5</v>
      </c>
      <c r="Z165" s="31">
        <f>D167</f>
        <v>6</v>
      </c>
      <c r="AA165" s="30">
        <f>D168</f>
        <v>1</v>
      </c>
      <c r="AB165" s="31">
        <f>D169</f>
        <v>9</v>
      </c>
      <c r="AD165" s="1">
        <v>3.125E-2</v>
      </c>
      <c r="AE165" s="31">
        <f>PRODUCT(W165*100*1/W180)</f>
        <v>4.166666666666667</v>
      </c>
      <c r="AF165" s="31">
        <f>PRODUCT(X165*100*1/X180)</f>
        <v>0</v>
      </c>
      <c r="AG165" s="31">
        <f>PRODUCT(Y165*100*1/Y180)</f>
        <v>23.80952380952381</v>
      </c>
      <c r="AH165" s="31">
        <f>PRODUCT(Z165*100*1/Z180)</f>
        <v>27.272727272727273</v>
      </c>
      <c r="AI165" s="30">
        <f>PRODUCT(AA165*100*1/AA180)</f>
        <v>4.3478260869565215</v>
      </c>
      <c r="AJ165" s="31">
        <f t="shared" ref="AJ165" si="185">PRODUCT(AB165*100*1/AB180)</f>
        <v>37.5</v>
      </c>
      <c r="AL165" s="1">
        <v>3.125E-2</v>
      </c>
      <c r="AM165" s="31">
        <f>AE164+AE165</f>
        <v>4.166666666666667</v>
      </c>
      <c r="AN165" s="31">
        <f>AF164+AF165</f>
        <v>0</v>
      </c>
      <c r="AO165" s="31">
        <f>AG164+AG165</f>
        <v>52.38095238095238</v>
      </c>
      <c r="AP165" s="31">
        <f>AH164+AH165</f>
        <v>36.363636363636367</v>
      </c>
      <c r="AQ165" s="30">
        <f>AI164+AI165</f>
        <v>4.3478260869565215</v>
      </c>
      <c r="AR165" s="31">
        <f t="shared" ref="AR165" si="186">AJ164+AJ165</f>
        <v>91.666666666666657</v>
      </c>
      <c r="AU165" s="25" t="s">
        <v>50</v>
      </c>
      <c r="AV165" s="18">
        <f>AM170</f>
        <v>100</v>
      </c>
      <c r="AW165" s="18">
        <f>AN171</f>
        <v>66.666666666666671</v>
      </c>
      <c r="AX165" s="18">
        <f>AO166</f>
        <v>85.714285714285722</v>
      </c>
      <c r="AY165" s="18">
        <f>AP167</f>
        <v>95.454545454545453</v>
      </c>
      <c r="AZ165" s="18"/>
      <c r="BA165" s="18">
        <f>AR166</f>
        <v>95.833333333333329</v>
      </c>
    </row>
    <row r="166" spans="1:55" s="1" customFormat="1" ht="18.75" x14ac:dyDescent="0.25">
      <c r="B166" s="1" t="s">
        <v>28</v>
      </c>
      <c r="C166" s="2">
        <v>6</v>
      </c>
      <c r="D166" s="2">
        <v>5</v>
      </c>
      <c r="E166" s="2">
        <v>7</v>
      </c>
      <c r="F166" s="3">
        <v>1</v>
      </c>
      <c r="G166" s="3">
        <v>1</v>
      </c>
      <c r="H166" s="3">
        <v>0</v>
      </c>
      <c r="I166" s="3">
        <v>0</v>
      </c>
      <c r="J166" s="3">
        <v>0</v>
      </c>
      <c r="K166" s="3">
        <v>0</v>
      </c>
      <c r="L166" s="3">
        <v>0</v>
      </c>
      <c r="M166" s="3">
        <v>1</v>
      </c>
      <c r="N166" s="3">
        <v>0</v>
      </c>
      <c r="O166" s="3">
        <v>0</v>
      </c>
      <c r="P166" s="3">
        <v>0</v>
      </c>
      <c r="Q166" s="3">
        <v>0</v>
      </c>
      <c r="R166" s="3">
        <v>0</v>
      </c>
      <c r="S166" s="1">
        <v>21</v>
      </c>
      <c r="V166" s="1">
        <v>6.25E-2</v>
      </c>
      <c r="W166" s="31">
        <f>E164</f>
        <v>2</v>
      </c>
      <c r="X166" s="31">
        <f>E165</f>
        <v>0</v>
      </c>
      <c r="Y166" s="31">
        <f>E166</f>
        <v>7</v>
      </c>
      <c r="Z166" s="31">
        <f>E167</f>
        <v>10</v>
      </c>
      <c r="AA166" s="30">
        <f>E168</f>
        <v>6</v>
      </c>
      <c r="AB166" s="31">
        <f>E169</f>
        <v>1</v>
      </c>
      <c r="AD166" s="1">
        <v>6.25E-2</v>
      </c>
      <c r="AE166" s="31">
        <f>PRODUCT(W166*100*1/W180)</f>
        <v>8.3333333333333339</v>
      </c>
      <c r="AF166" s="31">
        <f>PRODUCT(X166*100*1/X180)</f>
        <v>0</v>
      </c>
      <c r="AG166" s="31">
        <f>PRODUCT(Y166*100*1/Y180)</f>
        <v>33.333333333333336</v>
      </c>
      <c r="AH166" s="31">
        <f>PRODUCT(Z166*100*1/Z180)</f>
        <v>45.454545454545453</v>
      </c>
      <c r="AI166" s="30">
        <f>PRODUCT(AA166*100*1/AA180)</f>
        <v>26.086956521739129</v>
      </c>
      <c r="AJ166" s="31">
        <f t="shared" ref="AJ166" si="187">PRODUCT(AB166*100*1/AB180)</f>
        <v>4.166666666666667</v>
      </c>
      <c r="AL166" s="1">
        <v>6.25E-2</v>
      </c>
      <c r="AM166" s="31">
        <f>AE164+AE165+AE166</f>
        <v>12.5</v>
      </c>
      <c r="AN166" s="31">
        <f>AF164+AF165+AF166</f>
        <v>0</v>
      </c>
      <c r="AO166" s="31">
        <f>AG164+AG165+AG166</f>
        <v>85.714285714285722</v>
      </c>
      <c r="AP166" s="31">
        <f>AH164+AH165+AH166</f>
        <v>81.818181818181813</v>
      </c>
      <c r="AQ166" s="30">
        <f>AI164+AI165+AI166</f>
        <v>30.434782608695649</v>
      </c>
      <c r="AR166" s="31">
        <f t="shared" ref="AR166" si="188">AJ164+AJ165+AJ166</f>
        <v>95.833333333333329</v>
      </c>
      <c r="AU166" s="25" t="s">
        <v>51</v>
      </c>
      <c r="AV166" s="18"/>
      <c r="AW166" s="18">
        <f>AN172-AN171</f>
        <v>20.833333333333329</v>
      </c>
      <c r="AX166" s="18"/>
      <c r="AY166" s="18">
        <f>AP168-AP167</f>
        <v>0</v>
      </c>
      <c r="AZ166" s="18"/>
      <c r="BA166" s="18"/>
    </row>
    <row r="167" spans="1:55" s="1" customFormat="1" ht="18.75" x14ac:dyDescent="0.25">
      <c r="B167" s="1" t="s">
        <v>29</v>
      </c>
      <c r="C167" s="2">
        <v>2</v>
      </c>
      <c r="D167" s="2">
        <v>6</v>
      </c>
      <c r="E167" s="2">
        <v>10</v>
      </c>
      <c r="F167" s="2">
        <v>3</v>
      </c>
      <c r="G167" s="4">
        <v>0</v>
      </c>
      <c r="H167" s="3">
        <v>0</v>
      </c>
      <c r="I167" s="3">
        <v>0</v>
      </c>
      <c r="J167" s="3">
        <v>0</v>
      </c>
      <c r="K167" s="3">
        <v>0</v>
      </c>
      <c r="L167" s="3">
        <v>0</v>
      </c>
      <c r="M167" s="3">
        <v>1</v>
      </c>
      <c r="N167" s="3">
        <v>0</v>
      </c>
      <c r="O167" s="3">
        <v>0</v>
      </c>
      <c r="P167" s="3">
        <v>0</v>
      </c>
      <c r="Q167" s="3">
        <v>0</v>
      </c>
      <c r="R167" s="3">
        <v>0</v>
      </c>
      <c r="S167" s="1">
        <v>22</v>
      </c>
      <c r="V167" s="1">
        <v>0.125</v>
      </c>
      <c r="W167" s="31">
        <f>F164</f>
        <v>8</v>
      </c>
      <c r="X167" s="31">
        <f>F165</f>
        <v>0</v>
      </c>
      <c r="Y167" s="33">
        <f>F166</f>
        <v>1</v>
      </c>
      <c r="Z167" s="31">
        <f>F167</f>
        <v>3</v>
      </c>
      <c r="AA167" s="30">
        <f>F168</f>
        <v>8</v>
      </c>
      <c r="AB167" s="33">
        <f>F169</f>
        <v>1</v>
      </c>
      <c r="AD167" s="1">
        <v>0.125</v>
      </c>
      <c r="AE167" s="31">
        <f>PRODUCT(W167*100*1/W180)</f>
        <v>33.333333333333336</v>
      </c>
      <c r="AF167" s="31">
        <f>PRODUCT(X167*100*1/X180)</f>
        <v>0</v>
      </c>
      <c r="AG167" s="33">
        <f>PRODUCT(Y167*100*1/Y180)</f>
        <v>4.7619047619047619</v>
      </c>
      <c r="AH167" s="31">
        <f>PRODUCT(Z167*100*1/Z180)</f>
        <v>13.636363636363637</v>
      </c>
      <c r="AI167" s="30">
        <f>PRODUCT(AA167*100*1/AA180)</f>
        <v>34.782608695652172</v>
      </c>
      <c r="AJ167" s="33">
        <f t="shared" ref="AJ167" si="189">PRODUCT(AB167*100*1/AB180)</f>
        <v>4.166666666666667</v>
      </c>
      <c r="AL167" s="1">
        <v>0.125</v>
      </c>
      <c r="AM167" s="31">
        <f>AE164+AE165+AE166+AE167</f>
        <v>45.833333333333336</v>
      </c>
      <c r="AN167" s="31">
        <f>AF164+AF165+AF166+AF167</f>
        <v>0</v>
      </c>
      <c r="AO167" s="33">
        <f>AG164+AG165+AG166+AG167</f>
        <v>90.476190476190482</v>
      </c>
      <c r="AP167" s="31">
        <f>AH164+AH165+AH166+AH167</f>
        <v>95.454545454545453</v>
      </c>
      <c r="AQ167" s="30">
        <f>AI164+AI165+AI166+AI167</f>
        <v>65.217391304347814</v>
      </c>
      <c r="AR167" s="33">
        <f t="shared" ref="AR167" si="190">AJ164+AJ165+AJ166+AJ167</f>
        <v>100</v>
      </c>
      <c r="AU167" s="25" t="s">
        <v>52</v>
      </c>
      <c r="AV167" s="18">
        <f>AM179-AM170</f>
        <v>0</v>
      </c>
      <c r="AW167" s="18">
        <f>AN179-AN172</f>
        <v>12.500000000000014</v>
      </c>
      <c r="AX167" s="18">
        <f>AO179-AO166</f>
        <v>14.285714285714278</v>
      </c>
      <c r="AY167" s="18">
        <f>AP179-AP168</f>
        <v>4.5454545454545467</v>
      </c>
      <c r="AZ167" s="18"/>
      <c r="BA167" s="18">
        <f>AR179-AR166</f>
        <v>4.1666666666666714</v>
      </c>
    </row>
    <row r="168" spans="1:55" s="1" customFormat="1" x14ac:dyDescent="0.25">
      <c r="B168" s="1" t="s">
        <v>30</v>
      </c>
      <c r="C168" s="1">
        <v>0</v>
      </c>
      <c r="D168" s="1">
        <v>1</v>
      </c>
      <c r="E168" s="1">
        <v>6</v>
      </c>
      <c r="F168" s="1">
        <v>8</v>
      </c>
      <c r="G168" s="1">
        <v>5</v>
      </c>
      <c r="H168" s="1">
        <v>3</v>
      </c>
      <c r="I168" s="1">
        <v>0</v>
      </c>
      <c r="J168" s="1">
        <v>0</v>
      </c>
      <c r="K168" s="1">
        <v>0</v>
      </c>
      <c r="L168" s="1">
        <v>0</v>
      </c>
      <c r="M168" s="1">
        <v>0</v>
      </c>
      <c r="N168" s="1">
        <v>0</v>
      </c>
      <c r="O168" s="1">
        <v>0</v>
      </c>
      <c r="P168" s="1">
        <v>0</v>
      </c>
      <c r="Q168" s="1">
        <v>0</v>
      </c>
      <c r="R168" s="1">
        <v>0</v>
      </c>
      <c r="S168" s="1">
        <v>23</v>
      </c>
      <c r="V168" s="1">
        <v>0.25</v>
      </c>
      <c r="W168" s="31">
        <f>G164</f>
        <v>6</v>
      </c>
      <c r="X168" s="31">
        <f>G165</f>
        <v>2</v>
      </c>
      <c r="Y168" s="33">
        <f>G166</f>
        <v>1</v>
      </c>
      <c r="Z168" s="32">
        <f>G167</f>
        <v>0</v>
      </c>
      <c r="AA168" s="30">
        <f>G168</f>
        <v>5</v>
      </c>
      <c r="AB168" s="33">
        <f>G169</f>
        <v>0</v>
      </c>
      <c r="AD168" s="1">
        <v>0.25</v>
      </c>
      <c r="AE168" s="31">
        <f>PRODUCT(W168*100*1/W180)</f>
        <v>25</v>
      </c>
      <c r="AF168" s="31">
        <f>PRODUCT(X168*100*1/X180)</f>
        <v>8.3333333333333339</v>
      </c>
      <c r="AG168" s="33">
        <f>PRODUCT(Y168*100*1/Y180)</f>
        <v>4.7619047619047619</v>
      </c>
      <c r="AH168" s="32">
        <f>PRODUCT(Z168*100*1/Z180)</f>
        <v>0</v>
      </c>
      <c r="AI168" s="30">
        <f>PRODUCT(AA168*100*1/AA180)</f>
        <v>21.739130434782609</v>
      </c>
      <c r="AJ168" s="33">
        <f t="shared" ref="AJ168" si="191">PRODUCT(AB168*100*1/AB180)</f>
        <v>0</v>
      </c>
      <c r="AL168" s="1">
        <v>0.25</v>
      </c>
      <c r="AM168" s="31">
        <f>AE164+AE165+AE166+AE167+AE168</f>
        <v>70.833333333333343</v>
      </c>
      <c r="AN168" s="31">
        <f>AF164+AF165+AF166+AF167+AF168</f>
        <v>8.3333333333333339</v>
      </c>
      <c r="AO168" s="33">
        <f>AG164+AG165+AG166+AG167+AG168</f>
        <v>95.238095238095241</v>
      </c>
      <c r="AP168" s="32">
        <f>AH164+AH165+AH166+AH167+AH168</f>
        <v>95.454545454545453</v>
      </c>
      <c r="AQ168" s="30">
        <f>AI164+AI165+AI166+AI167+AI168</f>
        <v>86.956521739130423</v>
      </c>
      <c r="AR168" s="33">
        <f t="shared" ref="AR168" si="192">AJ164+AJ165+AJ166+AJ167+AJ168</f>
        <v>100</v>
      </c>
      <c r="AU168" s="10"/>
      <c r="AV168" s="10"/>
      <c r="AW168" s="10"/>
      <c r="AX168" s="10"/>
      <c r="AY168" s="10"/>
      <c r="AZ168" s="10"/>
      <c r="BA168" s="10"/>
    </row>
    <row r="169" spans="1:55" s="1" customFormat="1" x14ac:dyDescent="0.25">
      <c r="B169" s="1" t="s">
        <v>174</v>
      </c>
      <c r="C169" s="2">
        <v>13</v>
      </c>
      <c r="D169" s="2">
        <v>9</v>
      </c>
      <c r="E169" s="2">
        <v>1</v>
      </c>
      <c r="F169" s="3">
        <v>1</v>
      </c>
      <c r="G169" s="3">
        <v>0</v>
      </c>
      <c r="H169" s="3">
        <v>0</v>
      </c>
      <c r="I169" s="3">
        <v>0</v>
      </c>
      <c r="J169" s="3">
        <v>0</v>
      </c>
      <c r="K169" s="3">
        <v>0</v>
      </c>
      <c r="L169" s="3">
        <v>0</v>
      </c>
      <c r="M169" s="3">
        <v>0</v>
      </c>
      <c r="N169" s="3">
        <v>0</v>
      </c>
      <c r="O169" s="3">
        <v>0</v>
      </c>
      <c r="P169" s="3">
        <v>0</v>
      </c>
      <c r="Q169" s="3">
        <v>0</v>
      </c>
      <c r="R169" s="3">
        <v>0</v>
      </c>
      <c r="S169" s="1">
        <v>24</v>
      </c>
      <c r="V169" s="1">
        <v>0.5</v>
      </c>
      <c r="W169" s="31">
        <f>H164</f>
        <v>5</v>
      </c>
      <c r="X169" s="31">
        <f>H165</f>
        <v>1</v>
      </c>
      <c r="Y169" s="33">
        <f>H166</f>
        <v>0</v>
      </c>
      <c r="Z169" s="33">
        <f>H167</f>
        <v>0</v>
      </c>
      <c r="AA169" s="30">
        <f>H168</f>
        <v>3</v>
      </c>
      <c r="AB169" s="33">
        <f>H169</f>
        <v>0</v>
      </c>
      <c r="AD169" s="1">
        <v>0.5</v>
      </c>
      <c r="AE169" s="31">
        <f>PRODUCT(W169*100*1/W180)</f>
        <v>20.833333333333332</v>
      </c>
      <c r="AF169" s="31">
        <f>PRODUCT(X169*100*1/X180)</f>
        <v>4.166666666666667</v>
      </c>
      <c r="AG169" s="33">
        <f>PRODUCT(Y169*100*1/Y180)</f>
        <v>0</v>
      </c>
      <c r="AH169" s="33">
        <f>PRODUCT(Z169*100*1/Z180)</f>
        <v>0</v>
      </c>
      <c r="AI169" s="30">
        <f>PRODUCT(AA169*100*1/AA180)</f>
        <v>13.043478260869565</v>
      </c>
      <c r="AJ169" s="33">
        <f t="shared" ref="AJ169" si="193">PRODUCT(AB169*100*1/AB180)</f>
        <v>0</v>
      </c>
      <c r="AL169" s="1">
        <v>0.5</v>
      </c>
      <c r="AM169" s="31">
        <f>AE164+AE165+AE166+AE167+AE168+AE169</f>
        <v>91.666666666666671</v>
      </c>
      <c r="AN169" s="31">
        <f>AF164+AF165+AF166+AF167+AF168+AF169</f>
        <v>12.5</v>
      </c>
      <c r="AO169" s="33">
        <f>AG164+AG165+AG166+AG167+AG168+AG169</f>
        <v>95.238095238095241</v>
      </c>
      <c r="AP169" s="33">
        <f>AH164+AH165+AH166+AH167+AH168+AH169</f>
        <v>95.454545454545453</v>
      </c>
      <c r="AQ169" s="30">
        <f>AI164+AI165+AI166+AI167+AI168+AI169</f>
        <v>99.999999999999986</v>
      </c>
      <c r="AR169" s="33">
        <f t="shared" ref="AR169" si="194">AJ164+AJ165+AJ166+AJ167+AJ168+AJ169</f>
        <v>100</v>
      </c>
      <c r="AU169" s="10"/>
      <c r="AV169" s="10"/>
      <c r="AW169" s="10"/>
      <c r="AX169" s="10"/>
      <c r="AY169" s="10"/>
      <c r="AZ169" s="10"/>
      <c r="BA169" s="10"/>
    </row>
    <row r="170" spans="1:55" s="1" customFormat="1" x14ac:dyDescent="0.25">
      <c r="V170" s="1">
        <v>1</v>
      </c>
      <c r="W170" s="31">
        <f>I164</f>
        <v>2</v>
      </c>
      <c r="X170" s="31">
        <f>I165</f>
        <v>6</v>
      </c>
      <c r="Y170" s="33">
        <f>I166</f>
        <v>0</v>
      </c>
      <c r="Z170" s="33">
        <f>I167</f>
        <v>0</v>
      </c>
      <c r="AA170" s="30">
        <f>I168</f>
        <v>0</v>
      </c>
      <c r="AB170" s="33">
        <f>I169</f>
        <v>0</v>
      </c>
      <c r="AD170" s="1">
        <v>1</v>
      </c>
      <c r="AE170" s="31">
        <f>PRODUCT(W170*100*1/W180)</f>
        <v>8.3333333333333339</v>
      </c>
      <c r="AF170" s="31">
        <f>PRODUCT(X170*100*1/X180)</f>
        <v>25</v>
      </c>
      <c r="AG170" s="33">
        <f>PRODUCT(Y170*100*1/Y180)</f>
        <v>0</v>
      </c>
      <c r="AH170" s="33">
        <f>PRODUCT(Z170*100*1/Z180)</f>
        <v>0</v>
      </c>
      <c r="AI170" s="30">
        <f>PRODUCT(AA170*100*1/AA180)</f>
        <v>0</v>
      </c>
      <c r="AJ170" s="33">
        <f t="shared" ref="AJ170" si="195">PRODUCT(AB170*100*1/AB180)</f>
        <v>0</v>
      </c>
      <c r="AL170" s="1">
        <v>1</v>
      </c>
      <c r="AM170" s="31">
        <f>AE164+AE165+AE166+AE167+AE168+AE169+AE170</f>
        <v>100</v>
      </c>
      <c r="AN170" s="31">
        <f>AF164+AF165+AF166+AF167+AF168+AF169+AF170</f>
        <v>37.5</v>
      </c>
      <c r="AO170" s="33">
        <f>AG164+AG165+AG166+AG167+AG168+AG169+AG170</f>
        <v>95.238095238095241</v>
      </c>
      <c r="AP170" s="33">
        <f>AH164+AH165+AH166+AH167+AH168+AH169+AH170</f>
        <v>95.454545454545453</v>
      </c>
      <c r="AQ170" s="30">
        <f>AI164+AI165+AI166+AI167+AI168+AI169+AI170</f>
        <v>99.999999999999986</v>
      </c>
      <c r="AR170" s="33">
        <f t="shared" ref="AR170" si="196">AJ164+AJ165+AJ166+AJ167+AJ168+AJ169+AJ170</f>
        <v>100</v>
      </c>
      <c r="AU170" s="10"/>
      <c r="AV170" s="10" t="str">
        <f>A162</f>
        <v>Candida tropicalis</v>
      </c>
      <c r="AW170" s="10"/>
      <c r="AX170" s="10"/>
      <c r="AY170" s="10"/>
      <c r="AZ170" s="10"/>
      <c r="BA170" s="10"/>
    </row>
    <row r="171" spans="1:55" s="1" customFormat="1" x14ac:dyDescent="0.25">
      <c r="V171" s="1">
        <v>2</v>
      </c>
      <c r="W171" s="33">
        <f>J164</f>
        <v>0</v>
      </c>
      <c r="X171" s="31">
        <f>J165</f>
        <v>7</v>
      </c>
      <c r="Y171" s="33">
        <f>J166</f>
        <v>0</v>
      </c>
      <c r="Z171" s="33">
        <f>J167</f>
        <v>0</v>
      </c>
      <c r="AA171" s="30">
        <f>J168</f>
        <v>0</v>
      </c>
      <c r="AB171" s="33">
        <f>J169</f>
        <v>0</v>
      </c>
      <c r="AD171" s="1">
        <v>2</v>
      </c>
      <c r="AE171" s="33">
        <f>PRODUCT(W171*100*1/W180)</f>
        <v>0</v>
      </c>
      <c r="AF171" s="31">
        <f>PRODUCT(X171*100*1/X180)</f>
        <v>29.166666666666668</v>
      </c>
      <c r="AG171" s="33">
        <f>PRODUCT(Y171*100*1/Y180)</f>
        <v>0</v>
      </c>
      <c r="AH171" s="33">
        <f>PRODUCT(Z171*100*1/Z180)</f>
        <v>0</v>
      </c>
      <c r="AI171" s="30">
        <f>PRODUCT(AA171*100*1/AA180)</f>
        <v>0</v>
      </c>
      <c r="AJ171" s="33">
        <f t="shared" ref="AJ171" si="197">PRODUCT(AB171*100*1/AB180)</f>
        <v>0</v>
      </c>
      <c r="AL171" s="1">
        <v>2</v>
      </c>
      <c r="AM171" s="33">
        <f>AE164+AE165+AE166+AE167+AE168+AE169+AE170+AE171</f>
        <v>100</v>
      </c>
      <c r="AN171" s="31">
        <f>AF164+AF165+AF166+AF167+AF168+AF169+AF170+AF171</f>
        <v>66.666666666666671</v>
      </c>
      <c r="AO171" s="33">
        <f>AG164+AG165+AG166+AG167+AG168+AG169+AG170+AG171</f>
        <v>95.238095238095241</v>
      </c>
      <c r="AP171" s="33">
        <f>AH164+AH165+AH166+AH167+AH168+AH169+AH170+AH171</f>
        <v>95.454545454545453</v>
      </c>
      <c r="AQ171" s="30">
        <f>AI164+AI165+AI166+AI167+AI168+AI169+AI170+AI171</f>
        <v>99.999999999999986</v>
      </c>
      <c r="AR171" s="33">
        <f t="shared" ref="AR171" si="198">AJ164+AJ165+AJ166+AJ167+AJ168+AJ169+AJ170+AJ171</f>
        <v>100</v>
      </c>
      <c r="AU171" s="10"/>
      <c r="AV171" s="10"/>
      <c r="AW171" s="10"/>
      <c r="AX171" s="10"/>
      <c r="AY171" s="10"/>
      <c r="AZ171" s="10"/>
      <c r="BA171" s="10"/>
    </row>
    <row r="172" spans="1:55" s="1" customFormat="1" x14ac:dyDescent="0.25">
      <c r="V172" s="1">
        <v>4</v>
      </c>
      <c r="W172" s="33">
        <f>K164</f>
        <v>0</v>
      </c>
      <c r="X172" s="32">
        <f>K165</f>
        <v>5</v>
      </c>
      <c r="Y172" s="33">
        <f>K166</f>
        <v>0</v>
      </c>
      <c r="Z172" s="33">
        <f>K167</f>
        <v>0</v>
      </c>
      <c r="AA172" s="30">
        <f>K168</f>
        <v>0</v>
      </c>
      <c r="AB172" s="33">
        <f>K169</f>
        <v>0</v>
      </c>
      <c r="AD172" s="1">
        <v>4</v>
      </c>
      <c r="AE172" s="33">
        <f>PRODUCT(W172*100*1/W180)</f>
        <v>0</v>
      </c>
      <c r="AF172" s="32">
        <f>PRODUCT(X172*100*1/X180)</f>
        <v>20.833333333333332</v>
      </c>
      <c r="AG172" s="33">
        <f>PRODUCT(Y172*100*1/Y180)</f>
        <v>0</v>
      </c>
      <c r="AH172" s="33">
        <f>PRODUCT(Z172*100*1/Z180)</f>
        <v>0</v>
      </c>
      <c r="AI172" s="30">
        <f>PRODUCT(AA172*100*1/AA180)</f>
        <v>0</v>
      </c>
      <c r="AJ172" s="33">
        <f t="shared" ref="AJ172" si="199">PRODUCT(AB172*100*1/AB180)</f>
        <v>0</v>
      </c>
      <c r="AL172" s="1">
        <v>4</v>
      </c>
      <c r="AM172" s="33">
        <f>AE164+AE165+AE166+AE167+AE168+AE169+AE170+AE171+AE172</f>
        <v>100</v>
      </c>
      <c r="AN172" s="32">
        <f>AF164+AF165+AF166+AF167+AF168+AF169+AF170+AF171+AF172</f>
        <v>87.5</v>
      </c>
      <c r="AO172" s="33">
        <f>AG164+AG165+AG166+AG167+AG168+AG169+AG170+AG171+AG172</f>
        <v>95.238095238095241</v>
      </c>
      <c r="AP172" s="33">
        <f>AH164+AH165+AH166+AH167+AH168+AH169+AH170+AH171+AH172</f>
        <v>95.454545454545453</v>
      </c>
      <c r="AQ172" s="30">
        <f>AI164+AI165+AI166+AI167+AI168+AI169+AI170+AI171+AI172</f>
        <v>99.999999999999986</v>
      </c>
      <c r="AR172" s="33">
        <f t="shared" ref="AR172" si="200">AJ164+AJ165+AJ166+AJ167+AJ168+AJ169+AJ170+AJ171+AJ172</f>
        <v>100</v>
      </c>
      <c r="AU172" s="10"/>
      <c r="AV172" s="10"/>
      <c r="AW172" s="10"/>
      <c r="AX172" s="10"/>
      <c r="AY172" s="10"/>
      <c r="AZ172" s="10"/>
      <c r="BA172" s="10"/>
    </row>
    <row r="173" spans="1:55" s="1" customFormat="1" x14ac:dyDescent="0.25">
      <c r="V173" s="1">
        <v>8</v>
      </c>
      <c r="W173" s="33">
        <f>L164</f>
        <v>0</v>
      </c>
      <c r="X173" s="33">
        <f>L165</f>
        <v>1</v>
      </c>
      <c r="Y173" s="33">
        <f>L166</f>
        <v>0</v>
      </c>
      <c r="Z173" s="33">
        <f>L167</f>
        <v>0</v>
      </c>
      <c r="AA173" s="30">
        <f>L168</f>
        <v>0</v>
      </c>
      <c r="AB173" s="33">
        <f>L169</f>
        <v>0</v>
      </c>
      <c r="AD173" s="1">
        <v>8</v>
      </c>
      <c r="AE173" s="33">
        <f>PRODUCT(W173*100*1/W180)</f>
        <v>0</v>
      </c>
      <c r="AF173" s="33">
        <f>PRODUCT(X173*100*1/X180)</f>
        <v>4.166666666666667</v>
      </c>
      <c r="AG173" s="33">
        <f>PRODUCT(Y173*100*1/Y180)</f>
        <v>0</v>
      </c>
      <c r="AH173" s="33">
        <f>PRODUCT(Z173*100*1/Z180)</f>
        <v>0</v>
      </c>
      <c r="AI173" s="30">
        <f>PRODUCT(AA173*100*1/AA180)</f>
        <v>0</v>
      </c>
      <c r="AJ173" s="33">
        <f t="shared" ref="AJ173" si="201">PRODUCT(AB173*100*1/AB180)</f>
        <v>0</v>
      </c>
      <c r="AL173" s="1">
        <v>8</v>
      </c>
      <c r="AM173" s="33">
        <f>AE164+AE165+AE166+AE167+AE168+AE169+AE170+AE171+AE172+AE173</f>
        <v>100</v>
      </c>
      <c r="AN173" s="33">
        <f>AF164+AF165+AF166+AF167+AF168+AF169+AF170+AF171+AF172+AF173</f>
        <v>91.666666666666671</v>
      </c>
      <c r="AO173" s="33">
        <f>AG164+AG165+AG166+AG167+AG168+AG169+AG170+AG171+AG172+AG173</f>
        <v>95.238095238095241</v>
      </c>
      <c r="AP173" s="33">
        <f>AH164+AH165+AH166+AH167+AH168+AH169+AH170+AH171+AH172+AH173</f>
        <v>95.454545454545453</v>
      </c>
      <c r="AQ173" s="30">
        <f>AI164+AI165+AI166+AI167+AI168+AI169+AI170+AI171+AI172+AI173</f>
        <v>99.999999999999986</v>
      </c>
      <c r="AR173" s="33">
        <f t="shared" ref="AR173" si="202">AJ164+AJ165+AJ166+AJ167+AJ168+AJ169+AJ170+AJ171+AJ172+AJ173</f>
        <v>100</v>
      </c>
      <c r="AU173" s="10"/>
      <c r="AV173" s="10"/>
      <c r="AW173" s="10"/>
      <c r="AX173" s="10"/>
      <c r="AY173" s="10"/>
      <c r="AZ173" s="10"/>
      <c r="BA173" s="10"/>
    </row>
    <row r="174" spans="1:55" s="1" customFormat="1" x14ac:dyDescent="0.25">
      <c r="V174" s="1">
        <v>16</v>
      </c>
      <c r="W174" s="33">
        <f>M164</f>
        <v>0</v>
      </c>
      <c r="X174" s="33">
        <f>M165</f>
        <v>1</v>
      </c>
      <c r="Y174" s="33">
        <f>M166</f>
        <v>1</v>
      </c>
      <c r="Z174" s="33">
        <f>M167</f>
        <v>1</v>
      </c>
      <c r="AA174" s="30">
        <f>M168</f>
        <v>0</v>
      </c>
      <c r="AB174" s="33">
        <f>M169</f>
        <v>0</v>
      </c>
      <c r="AD174" s="1">
        <v>16</v>
      </c>
      <c r="AE174" s="33">
        <f>PRODUCT(W174*100*1/W180)</f>
        <v>0</v>
      </c>
      <c r="AF174" s="33">
        <f>PRODUCT(X174*100*1/X180)</f>
        <v>4.166666666666667</v>
      </c>
      <c r="AG174" s="33">
        <f>PRODUCT(Y174*100*1/Y180)</f>
        <v>4.7619047619047619</v>
      </c>
      <c r="AH174" s="33">
        <f>PRODUCT(Z174*100*1/Z180)</f>
        <v>4.5454545454545459</v>
      </c>
      <c r="AI174" s="30">
        <f>PRODUCT(AA174*100*1/AA180)</f>
        <v>0</v>
      </c>
      <c r="AJ174" s="33">
        <f t="shared" ref="AJ174" si="203">PRODUCT(AB174*100*1/AB180)</f>
        <v>0</v>
      </c>
      <c r="AL174" s="1">
        <v>16</v>
      </c>
      <c r="AM174" s="33">
        <f>AE164+AE165+AE166+AE167+AE168+AE169+AE170+AE171+AE172+AE173+AE174</f>
        <v>100</v>
      </c>
      <c r="AN174" s="33">
        <f>AF164+AF165+AF166+AF167+AF168+AF169+AF170+AF171+AF172+AF173+AF174</f>
        <v>95.833333333333343</v>
      </c>
      <c r="AO174" s="33">
        <f>AG164+AG165+AG166+AG167+AG168+AG169+AG170+AG171+AG172+AG173+AG174</f>
        <v>100</v>
      </c>
      <c r="AP174" s="33">
        <f>AH164+AH165+AH166+AH167+AH168+AH169+AH170+AH171+AH172+AH173+AH174</f>
        <v>100</v>
      </c>
      <c r="AQ174" s="30">
        <f>AI164+AI165+AI166+AI167+AI168+AI169+AI170+AI171+AI172+AI173+AI174</f>
        <v>99.999999999999986</v>
      </c>
      <c r="AR174" s="33">
        <f t="shared" ref="AR174" si="204">AJ164+AJ165+AJ166+AJ167+AJ168+AJ169+AJ170+AJ171+AJ172+AJ173+AJ174</f>
        <v>100</v>
      </c>
      <c r="AU174" s="10"/>
      <c r="AV174" s="10"/>
      <c r="AW174" s="10"/>
      <c r="AX174" s="10"/>
      <c r="AY174" s="10"/>
      <c r="AZ174" s="10"/>
      <c r="BA174" s="10"/>
    </row>
    <row r="175" spans="1:55" s="1" customFormat="1" x14ac:dyDescent="0.25">
      <c r="V175" s="1">
        <v>32</v>
      </c>
      <c r="W175" s="33">
        <f>N164</f>
        <v>0</v>
      </c>
      <c r="X175" s="33">
        <f>N165</f>
        <v>0</v>
      </c>
      <c r="Y175" s="33">
        <f>N166</f>
        <v>0</v>
      </c>
      <c r="Z175" s="33">
        <f>N167</f>
        <v>0</v>
      </c>
      <c r="AA175" s="30">
        <f>N168</f>
        <v>0</v>
      </c>
      <c r="AB175" s="33">
        <f>N169</f>
        <v>0</v>
      </c>
      <c r="AD175" s="1">
        <v>32</v>
      </c>
      <c r="AE175" s="33">
        <f>PRODUCT(W175*100*1/W180)</f>
        <v>0</v>
      </c>
      <c r="AF175" s="33">
        <f>PRODUCT(X175*100*1/X180)</f>
        <v>0</v>
      </c>
      <c r="AG175" s="33">
        <f>PRODUCT(Y175*100*1/Y180)</f>
        <v>0</v>
      </c>
      <c r="AH175" s="33">
        <f>PRODUCT(Z175*100*1/Z180)</f>
        <v>0</v>
      </c>
      <c r="AI175" s="30">
        <f>PRODUCT(AA175*100*1/AA180)</f>
        <v>0</v>
      </c>
      <c r="AJ175" s="33">
        <f t="shared" ref="AJ175" si="205">PRODUCT(AB175*100*1/AB180)</f>
        <v>0</v>
      </c>
      <c r="AL175" s="1">
        <v>32</v>
      </c>
      <c r="AM175" s="33">
        <f>AE164+AE165+AE166+AE167+AE168+AE169+AE170+AE171+AE172+AE173+AE174+AE175</f>
        <v>100</v>
      </c>
      <c r="AN175" s="33">
        <f>AF164+AF165+AF166+AF167+AF168+AF169+AF170+AF171+AF172+AF173+AF174+AF175</f>
        <v>95.833333333333343</v>
      </c>
      <c r="AO175" s="33">
        <f>AG164+AG165+AG166+AG167+AG168+AG169+AG170+AG171+AG172+AG173+AG174+AG175</f>
        <v>100</v>
      </c>
      <c r="AP175" s="33">
        <f>AH164+AH165+AH166+AH167+AH168+AH169+AH170+AH171+AH172+AH173+AH174+AH175</f>
        <v>100</v>
      </c>
      <c r="AQ175" s="30">
        <f>AI164+AI165+AI166+AI167+AI168+AI169+AI170+AI171+AI172+AI173+AI174+AI175</f>
        <v>99.999999999999986</v>
      </c>
      <c r="AR175" s="33">
        <f t="shared" ref="AR175" si="206">AJ164+AJ165+AJ166+AJ167+AJ168+AJ169+AJ170+AJ171+AJ172+AJ173+AJ174+AJ175</f>
        <v>100</v>
      </c>
      <c r="AU175" s="10"/>
      <c r="AV175" s="10"/>
      <c r="AW175" s="10"/>
      <c r="AX175" s="10"/>
      <c r="AY175" s="10"/>
      <c r="AZ175" s="10"/>
      <c r="BA175" s="10"/>
    </row>
    <row r="176" spans="1:55" s="1" customFormat="1" x14ac:dyDescent="0.25">
      <c r="V176" s="1">
        <v>64</v>
      </c>
      <c r="W176" s="33">
        <f>O164</f>
        <v>0</v>
      </c>
      <c r="X176" s="33">
        <f>O165</f>
        <v>0</v>
      </c>
      <c r="Y176" s="33">
        <f>O166</f>
        <v>0</v>
      </c>
      <c r="Z176" s="33">
        <f>O167</f>
        <v>0</v>
      </c>
      <c r="AA176" s="30">
        <f>O168</f>
        <v>0</v>
      </c>
      <c r="AB176" s="33">
        <f>O169</f>
        <v>0</v>
      </c>
      <c r="AD176" s="1">
        <v>64</v>
      </c>
      <c r="AE176" s="33">
        <f>PRODUCT(W176*100*1/W180)</f>
        <v>0</v>
      </c>
      <c r="AF176" s="33">
        <f>PRODUCT(X176*100*1/X180)</f>
        <v>0</v>
      </c>
      <c r="AG176" s="33">
        <f>PRODUCT(Y176*100*1/Y180)</f>
        <v>0</v>
      </c>
      <c r="AH176" s="33">
        <f>PRODUCT(Z176*100*1/Z180)</f>
        <v>0</v>
      </c>
      <c r="AI176" s="30">
        <f>PRODUCT(AA176*100*1/AA180)</f>
        <v>0</v>
      </c>
      <c r="AJ176" s="33">
        <f t="shared" ref="AJ176" si="207">PRODUCT(AB176*100*1/AB180)</f>
        <v>0</v>
      </c>
      <c r="AL176" s="1">
        <v>64</v>
      </c>
      <c r="AM176" s="33">
        <f>AE164+AE165+AE166+AE167+AE168+AE169+AE170+AE171+AE172+AE173+AE174+AE175+AE176</f>
        <v>100</v>
      </c>
      <c r="AN176" s="33">
        <f>AF164+AF165+AF166+AF167+AF168+AF169+AF170+AF171+AF172+AF173+AF174+AF175+AF176</f>
        <v>95.833333333333343</v>
      </c>
      <c r="AO176" s="33">
        <f>AG164+AG165+AG166+AG167+AG168+AG169+AG170+AG171+AG172+AG173+AG174+AG175+AG176</f>
        <v>100</v>
      </c>
      <c r="AP176" s="33">
        <f>AH164+AH165+AH166+AH167+AH168+AH169+AH170+AH171+AH172+AH173+AH174+AH175+AH176</f>
        <v>100</v>
      </c>
      <c r="AQ176" s="30">
        <f>AI164+AI165+AI166+AI167+AI168+AI169+AI170+AI171+AI172+AI173+AI174+AI175+AI176</f>
        <v>99.999999999999986</v>
      </c>
      <c r="AR176" s="33">
        <f t="shared" ref="AR176" si="208">AJ164+AJ165+AJ166+AJ167+AJ168+AJ169+AJ170+AJ171+AJ172+AJ173+AJ174+AJ175+AJ176</f>
        <v>100</v>
      </c>
      <c r="AU176" s="10"/>
      <c r="AV176" s="10"/>
      <c r="AW176" s="10"/>
      <c r="AX176" s="10"/>
      <c r="AY176" s="10"/>
      <c r="AZ176" s="10"/>
      <c r="BA176" s="10"/>
    </row>
    <row r="177" spans="22:55" s="1" customFormat="1" x14ac:dyDescent="0.25">
      <c r="V177" s="1">
        <v>128</v>
      </c>
      <c r="W177" s="33">
        <f>P164</f>
        <v>0</v>
      </c>
      <c r="X177" s="33">
        <f>P165</f>
        <v>0</v>
      </c>
      <c r="Y177" s="33">
        <f>P166</f>
        <v>0</v>
      </c>
      <c r="Z177" s="33">
        <f>P167</f>
        <v>0</v>
      </c>
      <c r="AA177" s="30">
        <f>P168</f>
        <v>0</v>
      </c>
      <c r="AB177" s="33">
        <f>P169</f>
        <v>0</v>
      </c>
      <c r="AD177" s="1">
        <v>128</v>
      </c>
      <c r="AE177" s="33">
        <f>PRODUCT(W177*100*1/W180)</f>
        <v>0</v>
      </c>
      <c r="AF177" s="33">
        <f>PRODUCT(X177*100*1/X180)</f>
        <v>0</v>
      </c>
      <c r="AG177" s="33">
        <f>PRODUCT(Y177*100*1/Y180)</f>
        <v>0</v>
      </c>
      <c r="AH177" s="33">
        <f>PRODUCT(Z177*100*1/Z180)</f>
        <v>0</v>
      </c>
      <c r="AI177" s="30">
        <f>PRODUCT(AA177*100*1/AA180)</f>
        <v>0</v>
      </c>
      <c r="AJ177" s="33">
        <f t="shared" ref="AJ177" si="209">PRODUCT(AB177*100*1/AB180)</f>
        <v>0</v>
      </c>
      <c r="AL177" s="1">
        <v>128</v>
      </c>
      <c r="AM177" s="33">
        <f>AE164+AE165+AE166+AE167+AE168+AE169+AE170+AE171+AE172+AE173+AE174+AE175+AE176+AE177</f>
        <v>100</v>
      </c>
      <c r="AN177" s="33">
        <f>AF164+AF165+AF166+AF167+AF168+AF169+AF170+AF171+AF172+AF173+AF174+AF175+AF176+AF177</f>
        <v>95.833333333333343</v>
      </c>
      <c r="AO177" s="33">
        <f>AG164+AG165+AG166+AG167+AG168+AG169+AG170+AG171+AG172+AG173+AG174+AG175+AG176+AG177</f>
        <v>100</v>
      </c>
      <c r="AP177" s="33">
        <f>AH164+AH165+AH166+AH167+AH168+AH169+AH170+AH171+AH172+AH173+AH174+AH175+AH176+AH177</f>
        <v>100</v>
      </c>
      <c r="AQ177" s="30">
        <f>AI164+AI165+AI166+AI167+AI168+AI169+AI170+AI171+AI172+AI173+AI174+AI175+AI176+AI177</f>
        <v>99.999999999999986</v>
      </c>
      <c r="AR177" s="33">
        <f t="shared" ref="AR177" si="210">AJ164+AJ165+AJ166+AJ167+AJ168+AJ169+AJ170+AJ171+AJ172+AJ173+AJ174+AJ175+AJ176+AJ177</f>
        <v>100</v>
      </c>
      <c r="AU177" s="10"/>
      <c r="AV177" s="10"/>
      <c r="AW177" s="10"/>
      <c r="AX177" s="10"/>
      <c r="AY177" s="10"/>
      <c r="AZ177" s="10"/>
      <c r="BA177" s="10"/>
    </row>
    <row r="178" spans="22:55" s="1" customFormat="1" x14ac:dyDescent="0.25">
      <c r="V178" s="1">
        <v>256</v>
      </c>
      <c r="W178" s="33">
        <f>Q164</f>
        <v>0</v>
      </c>
      <c r="X178" s="33">
        <f>Q165</f>
        <v>1</v>
      </c>
      <c r="Y178" s="33">
        <f>Q166</f>
        <v>0</v>
      </c>
      <c r="Z178" s="33">
        <f>Q167</f>
        <v>0</v>
      </c>
      <c r="AA178" s="30">
        <f>Q168</f>
        <v>0</v>
      </c>
      <c r="AB178" s="33">
        <f>Q169</f>
        <v>0</v>
      </c>
      <c r="AD178" s="1">
        <v>256</v>
      </c>
      <c r="AE178" s="33">
        <f>PRODUCT(W178*100*1/W180)</f>
        <v>0</v>
      </c>
      <c r="AF178" s="33">
        <f>PRODUCT(X178*100*1/X180)</f>
        <v>4.166666666666667</v>
      </c>
      <c r="AG178" s="33">
        <f>PRODUCT(Y178*100*1/Y180)</f>
        <v>0</v>
      </c>
      <c r="AH178" s="33">
        <f>PRODUCT(Z178*100*1/Z180)</f>
        <v>0</v>
      </c>
      <c r="AI178" s="30">
        <f>PRODUCT(AA178*100*1/AA180)</f>
        <v>0</v>
      </c>
      <c r="AJ178" s="33">
        <f t="shared" ref="AJ178" si="211">PRODUCT(AB178*100*1/AB180)</f>
        <v>0</v>
      </c>
      <c r="AL178" s="1">
        <v>256</v>
      </c>
      <c r="AM178" s="33">
        <f>AE164+AE165+AE166+AE167+AE168+AE169+AE170+AE171+AE172+AE173+AE174+AE175+AE176+AE177+AE178</f>
        <v>100</v>
      </c>
      <c r="AN178" s="33">
        <f>AF164+AF165+AF166+AF167+AF168+AF169+AF170+AF171+AF172+AF173+AF174+AF175+AF176+AF177+AF178</f>
        <v>100.00000000000001</v>
      </c>
      <c r="AO178" s="33">
        <f>AG164+AG165+AG166+AG167+AG168+AG169+AG170+AG171+AG172+AG173+AG174+AG175+AG176+AG177+AG178</f>
        <v>100</v>
      </c>
      <c r="AP178" s="33">
        <f>AH164+AH165+AH166+AH167+AH168+AH169+AH170+AH171+AH172+AH173+AH174+AH175+AH176+AH177+AH178</f>
        <v>100</v>
      </c>
      <c r="AQ178" s="30">
        <f>AI164+AI165+AI166+AI167+AI168+AI169+AI170+AI171+AI172+AI173+AI174+AI175+AI176+AI177+AI178</f>
        <v>99.999999999999986</v>
      </c>
      <c r="AR178" s="33">
        <f t="shared" ref="AR178" si="212">AJ164+AJ165+AJ166+AJ167+AJ168+AJ169+AJ170+AJ171+AJ172+AJ173+AJ174+AJ175+AJ176+AJ177+AJ178</f>
        <v>100</v>
      </c>
      <c r="AU178" s="10"/>
      <c r="AV178" s="10"/>
      <c r="AW178" s="10"/>
      <c r="AX178" s="10"/>
      <c r="AY178" s="10"/>
      <c r="AZ178" s="10"/>
      <c r="BA178" s="10"/>
    </row>
    <row r="179" spans="22:55" s="1" customFormat="1" x14ac:dyDescent="0.25">
      <c r="V179" s="1">
        <v>512</v>
      </c>
      <c r="W179" s="33">
        <f>R164</f>
        <v>0</v>
      </c>
      <c r="X179" s="33">
        <f>R165</f>
        <v>0</v>
      </c>
      <c r="Y179" s="33">
        <f>R166</f>
        <v>0</v>
      </c>
      <c r="Z179" s="33">
        <f>R167</f>
        <v>0</v>
      </c>
      <c r="AA179" s="30">
        <f>R168</f>
        <v>0</v>
      </c>
      <c r="AB179" s="33">
        <f>R169</f>
        <v>0</v>
      </c>
      <c r="AD179" s="1">
        <v>512</v>
      </c>
      <c r="AE179" s="33">
        <f>PRODUCT(W179*100*1/W180)</f>
        <v>0</v>
      </c>
      <c r="AF179" s="33">
        <f>PRODUCT(X179*100*1/X180)</f>
        <v>0</v>
      </c>
      <c r="AG179" s="33">
        <f>PRODUCT(Y179*100*1/Y180)</f>
        <v>0</v>
      </c>
      <c r="AH179" s="33">
        <f>PRODUCT(Z179*100*1/Z180)</f>
        <v>0</v>
      </c>
      <c r="AI179" s="30">
        <f>PRODUCT(AA179*100*1/AA180)</f>
        <v>0</v>
      </c>
      <c r="AJ179" s="33">
        <f t="shared" ref="AJ179" si="213">PRODUCT(AB179*100*1/AB180)</f>
        <v>0</v>
      </c>
      <c r="AL179" s="1">
        <v>512</v>
      </c>
      <c r="AM179" s="33">
        <f>AE164+AE165+AE166+AE167+AE168+AE169+AE170+AE171+AE172+AE173+AE174+AE175+AE176+AE177+AE178+AE179</f>
        <v>100</v>
      </c>
      <c r="AN179" s="33">
        <f>AF164+AF165+AF166+AF167+AF168+AF169+AF170+AF171+AF172+AF173+AF174+AF175+AF176+AF177+AF178+AF179</f>
        <v>100.00000000000001</v>
      </c>
      <c r="AO179" s="33">
        <f>AG164+AG165+AG166+AG167+AG168+AG169+AG170+AG171+AG172+AG173+AG174+AG175+AG176+AG177+AG178+AG179</f>
        <v>100</v>
      </c>
      <c r="AP179" s="33">
        <f>AH164+AH165+AH166+AH167+AH168+AH169+AH170+AH171+AH172+AH173+AH174+AH175+AH176+AH177+AH178+AH179</f>
        <v>100</v>
      </c>
      <c r="AQ179" s="30">
        <f>AI164+AI165+AI166+AI167+AI168+AI169+AI170+AI171+AI172+AI173+AI174+AI175+AI176+AI177+AI178+AI179</f>
        <v>99.999999999999986</v>
      </c>
      <c r="AR179" s="33">
        <f t="shared" ref="AR179" si="214">AJ164+AJ165+AJ166+AJ167+AJ168+AJ169+AJ170+AJ171+AJ172+AJ173+AJ174+AJ175+AJ176+AJ177+AJ178+AJ179</f>
        <v>100</v>
      </c>
      <c r="AU179" s="10"/>
      <c r="AV179" s="10"/>
      <c r="AW179" s="10"/>
      <c r="AX179" s="10"/>
      <c r="AY179" s="10"/>
      <c r="AZ179" s="10"/>
      <c r="BA179" s="10"/>
    </row>
    <row r="180" spans="22:55" s="1" customFormat="1" x14ac:dyDescent="0.25">
      <c r="V180" s="1" t="s">
        <v>1</v>
      </c>
      <c r="W180" s="1">
        <f>S164</f>
        <v>24</v>
      </c>
      <c r="X180" s="1">
        <f>S165</f>
        <v>24</v>
      </c>
      <c r="Y180" s="1">
        <f>S166</f>
        <v>21</v>
      </c>
      <c r="Z180" s="1">
        <f>S167</f>
        <v>22</v>
      </c>
      <c r="AA180" s="1">
        <f>S168</f>
        <v>23</v>
      </c>
      <c r="AB180" s="49">
        <f>S169</f>
        <v>24</v>
      </c>
      <c r="AD180" s="1" t="s">
        <v>1</v>
      </c>
      <c r="AE180" s="30">
        <f>SUM(AE164:AE179)</f>
        <v>100</v>
      </c>
      <c r="AF180" s="30">
        <f>SUM(AF164:AF179)</f>
        <v>100.00000000000001</v>
      </c>
      <c r="AG180" s="30">
        <f>SUM(AG164:AG179)</f>
        <v>100</v>
      </c>
      <c r="AH180" s="30">
        <f>SUM(AH164:AH179)</f>
        <v>100</v>
      </c>
      <c r="AI180" s="30">
        <f>SUM(AI164:AI179)</f>
        <v>99.999999999999986</v>
      </c>
      <c r="AJ180" s="30">
        <f t="shared" ref="AJ180" si="215">SUM(AJ164:AJ179)</f>
        <v>100</v>
      </c>
      <c r="AM180" s="30"/>
      <c r="AN180" s="30"/>
      <c r="AO180" s="30"/>
      <c r="AP180" s="30"/>
      <c r="AQ180" s="30"/>
      <c r="AR180" s="30"/>
      <c r="AS180" s="30"/>
      <c r="AV180" s="10"/>
      <c r="AW180" s="10"/>
      <c r="AX180" s="10"/>
      <c r="AY180" s="10"/>
      <c r="AZ180" s="10"/>
      <c r="BA180" s="10"/>
      <c r="BB180" s="10"/>
    </row>
    <row r="181" spans="22:55" s="1" customFormat="1" x14ac:dyDescent="0.25">
      <c r="AE181" s="30"/>
      <c r="AF181" s="30"/>
      <c r="AG181" s="30"/>
      <c r="AH181" s="30"/>
      <c r="AI181" s="30"/>
      <c r="AJ181" s="30"/>
      <c r="AK181" s="30"/>
      <c r="AM181" s="30"/>
      <c r="AN181" s="30"/>
      <c r="AO181" s="30"/>
      <c r="AP181" s="30"/>
      <c r="AQ181" s="30"/>
      <c r="AR181" s="30"/>
      <c r="AS181" s="30"/>
      <c r="AT181" s="30"/>
      <c r="AV181" s="10"/>
      <c r="AW181" s="10"/>
      <c r="AX181" s="10"/>
      <c r="AY181" s="10"/>
      <c r="AZ181" s="10"/>
      <c r="BA181" s="10"/>
      <c r="BB181" s="10"/>
      <c r="BC181" s="10"/>
    </row>
    <row r="182" spans="22:55" s="1" customFormat="1" x14ac:dyDescent="0.25">
      <c r="AE182" s="30"/>
      <c r="AF182" s="30"/>
      <c r="AG182" s="30"/>
      <c r="AH182" s="30"/>
      <c r="AI182" s="30"/>
      <c r="AJ182" s="30"/>
      <c r="AK182" s="30"/>
      <c r="AM182" s="30"/>
      <c r="AN182" s="30"/>
      <c r="AO182" s="30"/>
      <c r="AP182" s="30"/>
      <c r="AQ182" s="30"/>
      <c r="AR182" s="30"/>
      <c r="AS182" s="30"/>
      <c r="AT182" s="30"/>
      <c r="AV182" s="10"/>
      <c r="AW182" s="10"/>
      <c r="AX182" s="10"/>
      <c r="AY182" s="10"/>
      <c r="AZ182" s="10"/>
      <c r="BA182" s="10"/>
      <c r="BB182" s="10"/>
      <c r="BC182" s="10"/>
    </row>
    <row r="183" spans="22:55" s="1" customFormat="1" x14ac:dyDescent="0.25">
      <c r="AE183" s="30"/>
      <c r="AF183" s="30"/>
      <c r="AG183" s="30"/>
      <c r="AH183" s="30"/>
      <c r="AI183" s="30"/>
      <c r="AJ183" s="30"/>
      <c r="AK183" s="30"/>
      <c r="AM183" s="30"/>
      <c r="AN183" s="30"/>
      <c r="AO183" s="30"/>
      <c r="AP183" s="30"/>
      <c r="AQ183" s="30"/>
      <c r="AR183" s="30"/>
      <c r="AS183" s="30"/>
      <c r="AT183" s="30"/>
      <c r="AV183" s="10"/>
      <c r="AW183" s="10"/>
      <c r="AX183" s="10"/>
      <c r="AY183" s="10"/>
      <c r="AZ183" s="10"/>
      <c r="BA183" s="10"/>
      <c r="BB183" s="10"/>
      <c r="BC183" s="10"/>
    </row>
    <row r="184" spans="22:55" s="1" customFormat="1" x14ac:dyDescent="0.25">
      <c r="AE184" s="30"/>
      <c r="AF184" s="30"/>
      <c r="AG184" s="30"/>
      <c r="AH184" s="30"/>
      <c r="AI184" s="30"/>
      <c r="AJ184" s="30"/>
      <c r="AK184" s="30"/>
      <c r="AM184" s="30"/>
      <c r="AN184" s="30"/>
      <c r="AO184" s="30"/>
      <c r="AP184" s="30"/>
      <c r="AQ184" s="30"/>
      <c r="AR184" s="30"/>
      <c r="AS184" s="30"/>
      <c r="AT184" s="30"/>
      <c r="AV184" s="10"/>
      <c r="AW184" s="10"/>
      <c r="AX184" s="10"/>
      <c r="AY184" s="10"/>
      <c r="AZ184" s="10"/>
      <c r="BA184" s="10"/>
      <c r="BB184" s="10"/>
      <c r="BC184" s="10"/>
    </row>
    <row r="185" spans="22:55" s="1" customFormat="1" x14ac:dyDescent="0.25">
      <c r="AE185" s="30"/>
      <c r="AF185" s="30"/>
      <c r="AG185" s="30"/>
      <c r="AH185" s="30"/>
      <c r="AI185" s="30"/>
      <c r="AJ185" s="30"/>
      <c r="AK185" s="30"/>
      <c r="AM185" s="30"/>
      <c r="AN185" s="30"/>
      <c r="AO185" s="30"/>
      <c r="AP185" s="30"/>
      <c r="AQ185" s="30"/>
      <c r="AR185" s="30"/>
      <c r="AS185" s="30"/>
      <c r="AT185" s="30"/>
      <c r="AV185" s="10"/>
      <c r="AW185" s="10"/>
      <c r="AX185" s="10"/>
      <c r="AY185" s="10"/>
      <c r="AZ185" s="10"/>
      <c r="BA185" s="10"/>
      <c r="BB185" s="10"/>
      <c r="BC185" s="10"/>
    </row>
    <row r="186" spans="22:55" s="1" customFormat="1" x14ac:dyDescent="0.25">
      <c r="AE186" s="30"/>
      <c r="AF186" s="30"/>
      <c r="AG186" s="30"/>
      <c r="AH186" s="30"/>
      <c r="AI186" s="30"/>
      <c r="AJ186" s="30"/>
      <c r="AK186" s="30"/>
      <c r="AM186" s="30"/>
      <c r="AN186" s="30"/>
      <c r="AO186" s="30"/>
      <c r="AP186" s="30"/>
      <c r="AQ186" s="30"/>
      <c r="AR186" s="30"/>
      <c r="AS186" s="30"/>
      <c r="AT186" s="30"/>
      <c r="AV186" s="10"/>
      <c r="AW186" s="10"/>
      <c r="AX186" s="10"/>
      <c r="AY186" s="10"/>
      <c r="AZ186" s="10"/>
      <c r="BA186" s="10"/>
      <c r="BB186" s="10"/>
      <c r="BC186" s="10"/>
    </row>
    <row r="187" spans="22:55" s="1" customFormat="1" x14ac:dyDescent="0.25">
      <c r="AE187" s="30"/>
      <c r="AF187" s="30"/>
      <c r="AG187" s="30"/>
      <c r="AH187" s="30"/>
      <c r="AI187" s="30"/>
      <c r="AJ187" s="30"/>
      <c r="AK187" s="30"/>
      <c r="AM187" s="30"/>
      <c r="AN187" s="30"/>
      <c r="AO187" s="30"/>
      <c r="AP187" s="30"/>
      <c r="AQ187" s="30"/>
      <c r="AR187" s="30"/>
      <c r="AS187" s="30"/>
      <c r="AT187" s="30"/>
      <c r="AV187" s="10"/>
      <c r="AW187" s="10"/>
      <c r="AX187" s="10"/>
      <c r="AY187" s="10"/>
      <c r="AZ187" s="10"/>
      <c r="BA187" s="10"/>
      <c r="BB187" s="10"/>
      <c r="BC187" s="10"/>
    </row>
    <row r="188" spans="22:55" s="1" customFormat="1" x14ac:dyDescent="0.25">
      <c r="AE188" s="30"/>
      <c r="AF188" s="30"/>
      <c r="AG188" s="30"/>
      <c r="AH188" s="30"/>
      <c r="AI188" s="30"/>
      <c r="AJ188" s="30"/>
      <c r="AK188" s="30"/>
      <c r="AM188" s="30"/>
      <c r="AN188" s="30"/>
      <c r="AO188" s="30"/>
      <c r="AP188" s="30"/>
      <c r="AQ188" s="30"/>
      <c r="AR188" s="30"/>
      <c r="AS188" s="30"/>
      <c r="AT188" s="30"/>
      <c r="AV188" s="10"/>
      <c r="AW188" s="10"/>
      <c r="AX188" s="10"/>
      <c r="AY188" s="10"/>
      <c r="AZ188" s="10"/>
      <c r="BA188" s="10"/>
      <c r="BB188" s="10"/>
      <c r="BC188" s="10"/>
    </row>
    <row r="189" spans="22:55" s="1" customFormat="1" x14ac:dyDescent="0.25">
      <c r="AE189" s="30"/>
      <c r="AF189" s="30"/>
      <c r="AG189" s="30"/>
      <c r="AH189" s="30"/>
      <c r="AI189" s="30"/>
      <c r="AJ189" s="30"/>
      <c r="AK189" s="30"/>
      <c r="AM189" s="30"/>
      <c r="AN189" s="30"/>
      <c r="AO189" s="30"/>
      <c r="AP189" s="30"/>
      <c r="AQ189" s="30"/>
      <c r="AR189" s="30"/>
      <c r="AS189" s="30"/>
      <c r="AT189" s="30"/>
      <c r="AV189" s="10"/>
      <c r="AW189" s="10"/>
      <c r="AX189" s="10"/>
      <c r="AY189" s="10"/>
      <c r="AZ189" s="10"/>
      <c r="BA189" s="10"/>
      <c r="BB189" s="10"/>
      <c r="BC189" s="10"/>
    </row>
    <row r="190" spans="22:55" s="1" customFormat="1" x14ac:dyDescent="0.25">
      <c r="AE190" s="30"/>
      <c r="AF190" s="30"/>
      <c r="AG190" s="30"/>
      <c r="AH190" s="30"/>
      <c r="AI190" s="30"/>
      <c r="AJ190" s="30"/>
      <c r="AK190" s="30"/>
      <c r="AM190" s="30"/>
      <c r="AN190" s="30"/>
      <c r="AO190" s="30"/>
      <c r="AP190" s="30"/>
      <c r="AQ190" s="30"/>
      <c r="AR190" s="30"/>
      <c r="AS190" s="30"/>
      <c r="AT190" s="30"/>
      <c r="AV190" s="10"/>
      <c r="AW190" s="10"/>
      <c r="AX190" s="10"/>
      <c r="AY190" s="10"/>
      <c r="AZ190" s="10"/>
      <c r="BA190" s="10"/>
      <c r="BB190" s="10"/>
      <c r="BC190" s="10"/>
    </row>
    <row r="191" spans="22:55" s="1" customFormat="1" x14ac:dyDescent="0.25">
      <c r="AE191" s="30"/>
      <c r="AF191" s="30"/>
      <c r="AG191" s="30"/>
      <c r="AH191" s="30"/>
      <c r="AI191" s="30"/>
      <c r="AJ191" s="30"/>
      <c r="AK191" s="30"/>
      <c r="AM191" s="30"/>
      <c r="AN191" s="30"/>
      <c r="AO191" s="30"/>
      <c r="AP191" s="30"/>
      <c r="AQ191" s="30"/>
      <c r="AR191" s="30"/>
      <c r="AS191" s="30"/>
      <c r="AT191" s="30"/>
      <c r="AV191" s="10"/>
      <c r="AW191" s="10"/>
      <c r="AX191" s="10"/>
      <c r="AY191" s="10"/>
      <c r="AZ191" s="10"/>
      <c r="BA191" s="10"/>
      <c r="BB191" s="10"/>
      <c r="BC191" s="10"/>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577"/>
  <sheetViews>
    <sheetView topLeftCell="A541" zoomScale="75" zoomScaleNormal="75" workbookViewId="0">
      <selection activeCell="C554" sqref="C554:S577"/>
    </sheetView>
  </sheetViews>
  <sheetFormatPr baseColWidth="10" defaultRowHeight="15" x14ac:dyDescent="0.25"/>
  <cols>
    <col min="1" max="1" width="28.5703125" style="54" customWidth="1"/>
    <col min="2" max="2" width="21.28515625" style="54" bestFit="1" customWidth="1"/>
    <col min="3" max="19" width="8.28515625" style="54" customWidth="1"/>
    <col min="20" max="22" width="11.42578125" style="54"/>
    <col min="23" max="43" width="8.28515625" style="54" customWidth="1"/>
    <col min="44" max="46" width="11.42578125" style="54"/>
    <col min="47" max="67" width="8.28515625" style="54" customWidth="1"/>
    <col min="68" max="16384" width="11.42578125" style="54"/>
  </cols>
  <sheetData>
    <row r="1" spans="1:118" x14ac:dyDescent="0.25">
      <c r="A1" s="54" t="s">
        <v>46</v>
      </c>
      <c r="CQ1" s="10"/>
      <c r="CR1" s="10"/>
      <c r="CS1" s="10"/>
      <c r="CT1" s="10"/>
      <c r="CU1" s="10"/>
      <c r="CV1" s="10"/>
      <c r="CW1" s="10"/>
      <c r="CX1" s="10"/>
      <c r="CY1" s="10"/>
      <c r="CZ1" s="10"/>
      <c r="DA1" s="10"/>
      <c r="DB1" s="10"/>
      <c r="DC1" s="10"/>
      <c r="DD1" s="10"/>
      <c r="DE1" s="10"/>
      <c r="DF1" s="10"/>
      <c r="DG1" s="10"/>
      <c r="DH1" s="10"/>
      <c r="DI1" s="10"/>
      <c r="DJ1" s="10"/>
      <c r="DK1" s="10"/>
      <c r="DL1" s="10"/>
      <c r="DM1" s="10"/>
      <c r="DN1" s="10"/>
    </row>
    <row r="2" spans="1:118" x14ac:dyDescent="0.25">
      <c r="V2" s="54" t="str">
        <f>A3</f>
        <v>Citrobacter braakii</v>
      </c>
      <c r="AT2" s="54" t="str">
        <f>A3</f>
        <v>Citrobacter braakii</v>
      </c>
      <c r="BR2" s="54" t="str">
        <f>A3</f>
        <v>Citrobacter braakii</v>
      </c>
    </row>
    <row r="3" spans="1:118" ht="18.75" x14ac:dyDescent="0.25">
      <c r="A3" s="54" t="s">
        <v>116</v>
      </c>
      <c r="B3" s="54" t="s">
        <v>0</v>
      </c>
      <c r="C3" s="54">
        <v>1.5625E-2</v>
      </c>
      <c r="D3" s="54">
        <v>3.125E-2</v>
      </c>
      <c r="E3" s="54">
        <v>6.25E-2</v>
      </c>
      <c r="F3" s="54">
        <v>0.125</v>
      </c>
      <c r="G3" s="54">
        <v>0.25</v>
      </c>
      <c r="H3" s="54">
        <v>0.5</v>
      </c>
      <c r="I3" s="54">
        <v>1</v>
      </c>
      <c r="J3" s="54">
        <v>2</v>
      </c>
      <c r="K3" s="54">
        <v>4</v>
      </c>
      <c r="L3" s="54">
        <v>8</v>
      </c>
      <c r="M3" s="54">
        <v>16</v>
      </c>
      <c r="N3" s="54">
        <v>32</v>
      </c>
      <c r="O3" s="54">
        <v>64</v>
      </c>
      <c r="P3" s="54">
        <v>128</v>
      </c>
      <c r="Q3" s="54">
        <v>256</v>
      </c>
      <c r="R3" s="54">
        <v>512</v>
      </c>
      <c r="S3" s="54" t="s">
        <v>1</v>
      </c>
      <c r="W3" s="54" t="str">
        <f>B4</f>
        <v>Ampicillin</v>
      </c>
      <c r="X3" s="54" t="str">
        <f>B5</f>
        <v>Ampicillin/ Sulbactam</v>
      </c>
      <c r="Y3" s="54" t="str">
        <f>B6</f>
        <v>Piperacillin</v>
      </c>
      <c r="Z3" s="54" t="str">
        <f>B7</f>
        <v>Piperacillin/ Tazobactam</v>
      </c>
      <c r="AA3" s="54" t="str">
        <f>B8</f>
        <v>Aztreonam</v>
      </c>
      <c r="AB3" s="54" t="str">
        <f>B9</f>
        <v>Cefotaxim</v>
      </c>
      <c r="AC3" s="54" t="str">
        <f>B10</f>
        <v>Ceftazidim</v>
      </c>
      <c r="AD3" s="54" t="str">
        <f>B11</f>
        <v>Cefuroxim</v>
      </c>
      <c r="AE3" s="54" t="str">
        <f>B12</f>
        <v>Imipenem</v>
      </c>
      <c r="AF3" s="54" t="str">
        <f>B13</f>
        <v>Meropenem</v>
      </c>
      <c r="AG3" s="54" t="str">
        <f>B14</f>
        <v>Colistin</v>
      </c>
      <c r="AH3" s="54" t="str">
        <f>B15</f>
        <v>Amikacin</v>
      </c>
      <c r="AI3" s="54" t="str">
        <f>B16</f>
        <v>Gentamicin</v>
      </c>
      <c r="AJ3" s="54" t="str">
        <f>B17</f>
        <v>Tobramycin</v>
      </c>
      <c r="AK3" s="54" t="str">
        <f>B18</f>
        <v>Fosfomycin</v>
      </c>
      <c r="AL3" s="54" t="str">
        <f>B19</f>
        <v>Cotrimoxazol</v>
      </c>
      <c r="AM3" s="54" t="str">
        <f>B20</f>
        <v>Ciprofloxacin</v>
      </c>
      <c r="AN3" s="54" t="str">
        <f>B21</f>
        <v>Levofloxacin</v>
      </c>
      <c r="AO3" s="54" t="str">
        <f>B22</f>
        <v>Moxifloxacin</v>
      </c>
      <c r="AP3" s="54" t="str">
        <f>B23</f>
        <v>Doxycyclin</v>
      </c>
      <c r="AQ3" s="54" t="str">
        <f>B24</f>
        <v>Tigecyclin</v>
      </c>
      <c r="AU3" s="30" t="str">
        <f t="shared" ref="AU3" si="0">W3</f>
        <v>Ampicillin</v>
      </c>
      <c r="AV3" s="30" t="str">
        <f t="shared" ref="AV3" si="1">X3</f>
        <v>Ampicillin/ Sulbactam</v>
      </c>
      <c r="AW3" s="30" t="str">
        <f t="shared" ref="AW3" si="2">Y3</f>
        <v>Piperacillin</v>
      </c>
      <c r="AX3" s="30" t="str">
        <f t="shared" ref="AX3" si="3">Z3</f>
        <v>Piperacillin/ Tazobactam</v>
      </c>
      <c r="AY3" s="30" t="str">
        <f t="shared" ref="AY3" si="4">AA3</f>
        <v>Aztreonam</v>
      </c>
      <c r="AZ3" s="30" t="str">
        <f t="shared" ref="AZ3" si="5">AB3</f>
        <v>Cefotaxim</v>
      </c>
      <c r="BA3" s="30" t="str">
        <f t="shared" ref="BA3" si="6">AC3</f>
        <v>Ceftazidim</v>
      </c>
      <c r="BB3" s="30" t="str">
        <f t="shared" ref="BB3" si="7">AD3</f>
        <v>Cefuroxim</v>
      </c>
      <c r="BC3" s="30" t="str">
        <f t="shared" ref="BC3" si="8">AE3</f>
        <v>Imipenem</v>
      </c>
      <c r="BD3" s="30" t="str">
        <f t="shared" ref="BD3" si="9">AF3</f>
        <v>Meropenem</v>
      </c>
      <c r="BE3" s="30" t="str">
        <f t="shared" ref="BE3" si="10">AG3</f>
        <v>Colistin</v>
      </c>
      <c r="BF3" s="30" t="str">
        <f t="shared" ref="BF3" si="11">AH3</f>
        <v>Amikacin</v>
      </c>
      <c r="BG3" s="30" t="str">
        <f t="shared" ref="BG3" si="12">AI3</f>
        <v>Gentamicin</v>
      </c>
      <c r="BH3" s="30" t="str">
        <f t="shared" ref="BH3" si="13">AJ3</f>
        <v>Tobramycin</v>
      </c>
      <c r="BI3" s="30" t="str">
        <f t="shared" ref="BI3" si="14">AK3</f>
        <v>Fosfomycin</v>
      </c>
      <c r="BJ3" s="30" t="str">
        <f t="shared" ref="BJ3" si="15">AL3</f>
        <v>Cotrimoxazol</v>
      </c>
      <c r="BK3" s="30" t="str">
        <f t="shared" ref="BK3" si="16">AM3</f>
        <v>Ciprofloxacin</v>
      </c>
      <c r="BL3" s="30" t="str">
        <f t="shared" ref="BL3" si="17">AN3</f>
        <v>Levofloxacin</v>
      </c>
      <c r="BM3" s="30" t="str">
        <f t="shared" ref="BM3" si="18">AO3</f>
        <v>Moxifloxacin</v>
      </c>
      <c r="BN3" s="30" t="str">
        <f t="shared" ref="BN3" si="19">AP3</f>
        <v>Doxycyclin</v>
      </c>
      <c r="BO3" s="30" t="str">
        <f t="shared" ref="BO3" si="20">AQ3</f>
        <v>Tigecyclin</v>
      </c>
      <c r="BR3" s="54" t="s">
        <v>0</v>
      </c>
      <c r="BS3" s="54" t="str">
        <f t="shared" ref="BS3" si="21">W3</f>
        <v>Ampicillin</v>
      </c>
      <c r="BT3" s="54" t="str">
        <f t="shared" ref="BT3" si="22">X3</f>
        <v>Ampicillin/ Sulbactam</v>
      </c>
      <c r="BU3" s="54" t="str">
        <f t="shared" ref="BU3" si="23">Y3</f>
        <v>Piperacillin</v>
      </c>
      <c r="BV3" s="54" t="str">
        <f t="shared" ref="BV3" si="24">Z3</f>
        <v>Piperacillin/ Tazobactam</v>
      </c>
      <c r="BW3" s="54" t="str">
        <f t="shared" ref="BW3" si="25">AA3</f>
        <v>Aztreonam</v>
      </c>
      <c r="BX3" s="54" t="str">
        <f t="shared" ref="BX3" si="26">AB3</f>
        <v>Cefotaxim</v>
      </c>
      <c r="BY3" s="54" t="str">
        <f t="shared" ref="BY3" si="27">AC3</f>
        <v>Ceftazidim</v>
      </c>
      <c r="BZ3" s="54" t="str">
        <f t="shared" ref="BZ3" si="28">AD3</f>
        <v>Cefuroxim</v>
      </c>
      <c r="CA3" s="54" t="str">
        <f t="shared" ref="CA3" si="29">AE3</f>
        <v>Imipenem</v>
      </c>
      <c r="CB3" s="54" t="str">
        <f t="shared" ref="CB3" si="30">AF3</f>
        <v>Meropenem</v>
      </c>
      <c r="CC3" s="54" t="str">
        <f t="shared" ref="CC3" si="31">AG3</f>
        <v>Colistin</v>
      </c>
      <c r="CD3" s="54" t="str">
        <f t="shared" ref="CD3" si="32">AH3</f>
        <v>Amikacin</v>
      </c>
      <c r="CE3" s="54" t="str">
        <f t="shared" ref="CE3" si="33">AI3</f>
        <v>Gentamicin</v>
      </c>
      <c r="CF3" s="54" t="str">
        <f t="shared" ref="CF3" si="34">AJ3</f>
        <v>Tobramycin</v>
      </c>
      <c r="CG3" s="54" t="str">
        <f t="shared" ref="CG3" si="35">AK3</f>
        <v>Fosfomycin</v>
      </c>
      <c r="CH3" s="54" t="str">
        <f t="shared" ref="CH3" si="36">AL3</f>
        <v>Cotrimoxazol</v>
      </c>
      <c r="CI3" s="54" t="str">
        <f t="shared" ref="CI3" si="37">AM3</f>
        <v>Ciprofloxacin</v>
      </c>
      <c r="CJ3" s="54" t="str">
        <f t="shared" ref="CJ3" si="38">AN3</f>
        <v>Levofloxacin</v>
      </c>
      <c r="CK3" s="54" t="str">
        <f t="shared" ref="CK3" si="39">AO3</f>
        <v>Moxifloxacin</v>
      </c>
      <c r="CL3" s="54" t="str">
        <f t="shared" ref="CL3" si="40">AP3</f>
        <v>Doxycyclin</v>
      </c>
      <c r="CM3" s="54" t="str">
        <f t="shared" ref="CM3" si="41">AQ3</f>
        <v>Tigecyclin</v>
      </c>
      <c r="CQ3" s="11"/>
      <c r="CR3" s="12" t="s">
        <v>48</v>
      </c>
      <c r="CS3" s="12" t="s">
        <v>53</v>
      </c>
      <c r="CT3" s="12" t="s">
        <v>54</v>
      </c>
      <c r="CU3" s="12" t="s">
        <v>55</v>
      </c>
      <c r="CV3" s="12" t="s">
        <v>56</v>
      </c>
      <c r="CW3" s="12" t="s">
        <v>57</v>
      </c>
      <c r="CX3" s="12" t="s">
        <v>58</v>
      </c>
      <c r="CY3" s="12" t="s">
        <v>71</v>
      </c>
      <c r="CZ3" s="12" t="s">
        <v>59</v>
      </c>
      <c r="DA3" s="12" t="s">
        <v>60</v>
      </c>
      <c r="DB3" s="12" t="s">
        <v>61</v>
      </c>
      <c r="DC3" s="12" t="s">
        <v>62</v>
      </c>
      <c r="DD3" s="12" t="s">
        <v>63</v>
      </c>
      <c r="DE3" s="12" t="s">
        <v>64</v>
      </c>
      <c r="DF3" s="12" t="s">
        <v>65</v>
      </c>
      <c r="DG3" s="12" t="s">
        <v>66</v>
      </c>
      <c r="DH3" s="12" t="s">
        <v>67</v>
      </c>
      <c r="DI3" s="12" t="s">
        <v>68</v>
      </c>
      <c r="DJ3" s="12" t="s">
        <v>69</v>
      </c>
      <c r="DK3" s="12" t="s">
        <v>70</v>
      </c>
      <c r="DL3" s="12" t="s">
        <v>72</v>
      </c>
      <c r="DM3" s="10"/>
      <c r="DN3" s="10"/>
    </row>
    <row r="4" spans="1:118" ht="18.75" x14ac:dyDescent="0.25">
      <c r="B4" s="54" t="s">
        <v>2</v>
      </c>
      <c r="C4" s="2">
        <v>0</v>
      </c>
      <c r="D4" s="2">
        <v>0</v>
      </c>
      <c r="E4" s="2">
        <v>0</v>
      </c>
      <c r="F4" s="2">
        <v>0</v>
      </c>
      <c r="G4" s="2">
        <v>0</v>
      </c>
      <c r="H4" s="2">
        <v>0</v>
      </c>
      <c r="I4" s="2">
        <v>1</v>
      </c>
      <c r="J4" s="2">
        <v>1</v>
      </c>
      <c r="K4" s="2">
        <v>6</v>
      </c>
      <c r="L4" s="2">
        <v>2</v>
      </c>
      <c r="M4" s="3">
        <v>5</v>
      </c>
      <c r="N4" s="3">
        <v>4</v>
      </c>
      <c r="O4" s="3">
        <v>21</v>
      </c>
      <c r="P4" s="3">
        <v>0</v>
      </c>
      <c r="Q4" s="3">
        <v>0</v>
      </c>
      <c r="R4" s="3">
        <v>0</v>
      </c>
      <c r="S4" s="54">
        <v>40</v>
      </c>
      <c r="V4" s="54">
        <v>1.5625E-2</v>
      </c>
      <c r="W4" s="2">
        <f>C4</f>
        <v>0</v>
      </c>
      <c r="X4" s="2">
        <f>C5</f>
        <v>0</v>
      </c>
      <c r="Y4" s="2">
        <f>C6</f>
        <v>0</v>
      </c>
      <c r="Z4" s="2">
        <f>C7</f>
        <v>0</v>
      </c>
      <c r="AA4" s="2">
        <f>C8</f>
        <v>0</v>
      </c>
      <c r="AB4" s="2">
        <f>C9</f>
        <v>3</v>
      </c>
      <c r="AC4" s="2">
        <f>C10</f>
        <v>0</v>
      </c>
      <c r="AD4" s="54">
        <f>C11</f>
        <v>0</v>
      </c>
      <c r="AE4" s="2">
        <f>C12</f>
        <v>0</v>
      </c>
      <c r="AF4" s="2">
        <f>C13</f>
        <v>0</v>
      </c>
      <c r="AG4" s="2">
        <f>C14</f>
        <v>0</v>
      </c>
      <c r="AH4" s="2">
        <f>C15</f>
        <v>0</v>
      </c>
      <c r="AI4" s="2">
        <f>C16</f>
        <v>0</v>
      </c>
      <c r="AJ4" s="2">
        <f>C17</f>
        <v>0</v>
      </c>
      <c r="AK4" s="2">
        <f>C18</f>
        <v>0</v>
      </c>
      <c r="AL4" s="2">
        <f>C19</f>
        <v>0</v>
      </c>
      <c r="AM4" s="2">
        <f>C20</f>
        <v>17</v>
      </c>
      <c r="AN4" s="2">
        <f>C21</f>
        <v>16</v>
      </c>
      <c r="AO4" s="2">
        <f>C22</f>
        <v>0</v>
      </c>
      <c r="AP4" s="54">
        <f>C23</f>
        <v>0</v>
      </c>
      <c r="AQ4" s="55">
        <f>C24</f>
        <v>7</v>
      </c>
      <c r="AT4" s="54">
        <v>1.4999999999999999E-2</v>
      </c>
      <c r="AU4" s="31">
        <f t="shared" ref="AU4" si="42">PRODUCT(W4*100*1/W20)</f>
        <v>0</v>
      </c>
      <c r="AV4" s="31">
        <f t="shared" ref="AV4" si="43">PRODUCT(X4*100*1/X20)</f>
        <v>0</v>
      </c>
      <c r="AW4" s="31">
        <f t="shared" ref="AW4" si="44">PRODUCT(Y4*100*1/Y20)</f>
        <v>0</v>
      </c>
      <c r="AX4" s="31">
        <f t="shared" ref="AX4" si="45">PRODUCT(Z4*100*1/Z20)</f>
        <v>0</v>
      </c>
      <c r="AY4" s="31">
        <f t="shared" ref="AY4" si="46">PRODUCT(AA4*100*1/AA20)</f>
        <v>0</v>
      </c>
      <c r="AZ4" s="31">
        <f t="shared" ref="AZ4" si="47">PRODUCT(AB4*100*1/AB20)</f>
        <v>7.3170731707317076</v>
      </c>
      <c r="BA4" s="31">
        <f t="shared" ref="BA4" si="48">PRODUCT(AC4*100*1/AC20)</f>
        <v>0</v>
      </c>
      <c r="BB4" s="56">
        <f t="shared" ref="BB4" si="49">PRODUCT(AD4*100*1/AD20)</f>
        <v>0</v>
      </c>
      <c r="BC4" s="31">
        <f t="shared" ref="BC4" si="50">PRODUCT(AE4*100*1/AE20)</f>
        <v>0</v>
      </c>
      <c r="BD4" s="31">
        <f t="shared" ref="BD4" si="51">PRODUCT(AF4*100*1/AF20)</f>
        <v>0</v>
      </c>
      <c r="BE4" s="31">
        <f t="shared" ref="BE4" si="52">PRODUCT(AG4*100*1/AG20)</f>
        <v>0</v>
      </c>
      <c r="BF4" s="31">
        <f t="shared" ref="BF4" si="53">PRODUCT(AH4*100*1/AH20)</f>
        <v>0</v>
      </c>
      <c r="BG4" s="31">
        <f t="shared" ref="BG4" si="54">PRODUCT(AI4*100*1/AI20)</f>
        <v>0</v>
      </c>
      <c r="BH4" s="31">
        <f t="shared" ref="BH4" si="55">PRODUCT(AJ4*100*1/AJ20)</f>
        <v>0</v>
      </c>
      <c r="BI4" s="31">
        <f t="shared" ref="BI4" si="56">PRODUCT(AK4*100*1/AK20)</f>
        <v>0</v>
      </c>
      <c r="BJ4" s="31">
        <f t="shared" ref="BJ4" si="57">PRODUCT(AL4*100*1/AL20)</f>
        <v>0</v>
      </c>
      <c r="BK4" s="31">
        <f t="shared" ref="BK4" si="58">PRODUCT(AM4*100*1/AM20)</f>
        <v>41.463414634146339</v>
      </c>
      <c r="BL4" s="31">
        <f t="shared" ref="BL4" si="59">PRODUCT(AN4*100*1/AN20)</f>
        <v>39.024390243902438</v>
      </c>
      <c r="BM4" s="31">
        <f t="shared" ref="BM4" si="60">PRODUCT(AO4*100*1/AO20)</f>
        <v>0</v>
      </c>
      <c r="BN4" s="30">
        <f t="shared" ref="BN4" si="61">PRODUCT(AP4*100*1/AP20)</f>
        <v>0</v>
      </c>
      <c r="BO4" s="57">
        <f t="shared" ref="BO4" si="62">PRODUCT(AQ4*100*1/AQ20)</f>
        <v>17.073170731707318</v>
      </c>
      <c r="BR4" s="54">
        <v>1.4999999999999999E-2</v>
      </c>
      <c r="BS4" s="31">
        <f t="shared" ref="BS4" si="63">AU4</f>
        <v>0</v>
      </c>
      <c r="BT4" s="31">
        <f t="shared" ref="BT4" si="64">AV4</f>
        <v>0</v>
      </c>
      <c r="BU4" s="31">
        <f t="shared" ref="BU4" si="65">AW4</f>
        <v>0</v>
      </c>
      <c r="BV4" s="31">
        <f t="shared" ref="BV4" si="66">AX4</f>
        <v>0</v>
      </c>
      <c r="BW4" s="31">
        <f t="shared" ref="BW4" si="67">AY4</f>
        <v>0</v>
      </c>
      <c r="BX4" s="31">
        <f t="shared" ref="BX4" si="68">AZ4</f>
        <v>7.3170731707317076</v>
      </c>
      <c r="BY4" s="31">
        <f t="shared" ref="BY4" si="69">BA4</f>
        <v>0</v>
      </c>
      <c r="BZ4" s="56">
        <f t="shared" ref="BZ4" si="70">BB4</f>
        <v>0</v>
      </c>
      <c r="CA4" s="31">
        <f t="shared" ref="CA4" si="71">BC4</f>
        <v>0</v>
      </c>
      <c r="CB4" s="31">
        <f t="shared" ref="CB4" si="72">BD4</f>
        <v>0</v>
      </c>
      <c r="CC4" s="31">
        <f t="shared" ref="CC4" si="73">BE4</f>
        <v>0</v>
      </c>
      <c r="CD4" s="31">
        <f t="shared" ref="CD4" si="74">BF4</f>
        <v>0</v>
      </c>
      <c r="CE4" s="31">
        <f t="shared" ref="CE4" si="75">BG4</f>
        <v>0</v>
      </c>
      <c r="CF4" s="31">
        <f t="shared" ref="CF4" si="76">BH4</f>
        <v>0</v>
      </c>
      <c r="CG4" s="31">
        <f t="shared" ref="CG4" si="77">BI4</f>
        <v>0</v>
      </c>
      <c r="CH4" s="31">
        <f t="shared" ref="CH4" si="78">BJ4</f>
        <v>0</v>
      </c>
      <c r="CI4" s="31">
        <f t="shared" ref="CI4" si="79">BK4</f>
        <v>41.463414634146339</v>
      </c>
      <c r="CJ4" s="31">
        <f t="shared" ref="CJ4" si="80">BL4</f>
        <v>39.024390243902438</v>
      </c>
      <c r="CK4" s="31">
        <f t="shared" ref="CK4" si="81">BM4</f>
        <v>0</v>
      </c>
      <c r="CL4" s="30">
        <f t="shared" ref="CL4" si="82">BN4</f>
        <v>0</v>
      </c>
      <c r="CM4" s="57">
        <f t="shared" ref="CM4" si="83">BO4</f>
        <v>17.073170731707318</v>
      </c>
      <c r="CN4" s="5"/>
      <c r="CQ4" s="12" t="s">
        <v>49</v>
      </c>
      <c r="CR4" s="16">
        <f>S4</f>
        <v>40</v>
      </c>
      <c r="CS4" s="16">
        <f>S5</f>
        <v>41</v>
      </c>
      <c r="CT4" s="16">
        <f>S6</f>
        <v>41</v>
      </c>
      <c r="CU4" s="16">
        <f>S7</f>
        <v>41</v>
      </c>
      <c r="CV4" s="16">
        <f>S8</f>
        <v>41</v>
      </c>
      <c r="CW4" s="16">
        <f>S9</f>
        <v>41</v>
      </c>
      <c r="CX4" s="16">
        <f>S10</f>
        <v>41</v>
      </c>
      <c r="CY4" s="16">
        <f>S11</f>
        <v>41</v>
      </c>
      <c r="CZ4" s="16">
        <f>S12</f>
        <v>41</v>
      </c>
      <c r="DA4" s="16">
        <f>S13</f>
        <v>41</v>
      </c>
      <c r="DB4" s="16">
        <f>S14</f>
        <v>38</v>
      </c>
      <c r="DC4" s="16">
        <f>S15</f>
        <v>38</v>
      </c>
      <c r="DD4" s="16">
        <f>S16</f>
        <v>38</v>
      </c>
      <c r="DE4" s="16">
        <f>S17</f>
        <v>34</v>
      </c>
      <c r="DF4" s="16">
        <f>S18</f>
        <v>41</v>
      </c>
      <c r="DG4" s="16">
        <f>S19</f>
        <v>41</v>
      </c>
      <c r="DH4" s="16">
        <f>S20</f>
        <v>41</v>
      </c>
      <c r="DI4" s="16">
        <f>S21</f>
        <v>41</v>
      </c>
      <c r="DJ4" s="16">
        <f>S22</f>
        <v>41</v>
      </c>
      <c r="DK4" s="16">
        <f>S23</f>
        <v>41</v>
      </c>
      <c r="DL4" s="16">
        <f>S24</f>
        <v>41</v>
      </c>
      <c r="DM4" s="10"/>
      <c r="DN4" s="10"/>
    </row>
    <row r="5" spans="1:118" ht="18.75" x14ac:dyDescent="0.25">
      <c r="B5" s="54" t="s">
        <v>3</v>
      </c>
      <c r="C5" s="2">
        <v>0</v>
      </c>
      <c r="D5" s="2">
        <v>0</v>
      </c>
      <c r="E5" s="2">
        <v>0</v>
      </c>
      <c r="F5" s="2">
        <v>1</v>
      </c>
      <c r="G5" s="2">
        <v>0</v>
      </c>
      <c r="H5" s="2">
        <v>2</v>
      </c>
      <c r="I5" s="2">
        <v>6</v>
      </c>
      <c r="J5" s="2">
        <v>8</v>
      </c>
      <c r="K5" s="2">
        <v>3</v>
      </c>
      <c r="L5" s="2">
        <v>1</v>
      </c>
      <c r="M5" s="3">
        <v>2</v>
      </c>
      <c r="N5" s="3">
        <v>0</v>
      </c>
      <c r="O5" s="3">
        <v>18</v>
      </c>
      <c r="P5" s="3">
        <v>0</v>
      </c>
      <c r="Q5" s="3">
        <v>0</v>
      </c>
      <c r="R5" s="3">
        <v>0</v>
      </c>
      <c r="S5" s="54">
        <v>41</v>
      </c>
      <c r="V5" s="54">
        <v>3.125E-2</v>
      </c>
      <c r="W5" s="2">
        <f>D4</f>
        <v>0</v>
      </c>
      <c r="X5" s="2">
        <f>D5</f>
        <v>0</v>
      </c>
      <c r="Y5" s="2">
        <f>D6</f>
        <v>0</v>
      </c>
      <c r="Z5" s="2">
        <f>D7</f>
        <v>0</v>
      </c>
      <c r="AA5" s="2">
        <f>D8</f>
        <v>0</v>
      </c>
      <c r="AB5" s="2">
        <f>D9</f>
        <v>0</v>
      </c>
      <c r="AC5" s="2">
        <f>D10</f>
        <v>0</v>
      </c>
      <c r="AD5" s="54">
        <f>D11</f>
        <v>0</v>
      </c>
      <c r="AE5" s="2">
        <f>D12</f>
        <v>0</v>
      </c>
      <c r="AF5" s="2">
        <f>D13</f>
        <v>0</v>
      </c>
      <c r="AG5" s="2">
        <f>D14</f>
        <v>0</v>
      </c>
      <c r="AH5" s="2">
        <f>D15</f>
        <v>0</v>
      </c>
      <c r="AI5" s="2">
        <f>D16</f>
        <v>0</v>
      </c>
      <c r="AJ5" s="2">
        <f>D17</f>
        <v>0</v>
      </c>
      <c r="AK5" s="2">
        <f>D18</f>
        <v>0</v>
      </c>
      <c r="AL5" s="2">
        <f>D19</f>
        <v>0</v>
      </c>
      <c r="AM5" s="2">
        <f>D20</f>
        <v>0</v>
      </c>
      <c r="AN5" s="2">
        <f>D21</f>
        <v>0</v>
      </c>
      <c r="AO5" s="2">
        <f>D22</f>
        <v>0</v>
      </c>
      <c r="AP5" s="54">
        <f>D23</f>
        <v>0</v>
      </c>
      <c r="AQ5" s="55">
        <f>D24</f>
        <v>0</v>
      </c>
      <c r="AT5" s="54">
        <v>3.1E-2</v>
      </c>
      <c r="AU5" s="31">
        <f t="shared" ref="AU5" si="84">PRODUCT(W5*100*1/W20)</f>
        <v>0</v>
      </c>
      <c r="AV5" s="31">
        <f t="shared" ref="AV5" si="85">PRODUCT(X5*100*1/X20)</f>
        <v>0</v>
      </c>
      <c r="AW5" s="31">
        <f t="shared" ref="AW5" si="86">PRODUCT(Y5*100*1/Y20)</f>
        <v>0</v>
      </c>
      <c r="AX5" s="31">
        <f t="shared" ref="AX5" si="87">PRODUCT(Z5*100*1/Z20)</f>
        <v>0</v>
      </c>
      <c r="AY5" s="31">
        <f t="shared" ref="AY5" si="88">PRODUCT(AA5*100*1/AA20)</f>
        <v>0</v>
      </c>
      <c r="AZ5" s="31">
        <f t="shared" ref="AZ5" si="89">PRODUCT(AB5*100*1/AB20)</f>
        <v>0</v>
      </c>
      <c r="BA5" s="31">
        <f t="shared" ref="BA5" si="90">PRODUCT(AC5*100*1/AC20)</f>
        <v>0</v>
      </c>
      <c r="BB5" s="56">
        <f t="shared" ref="BB5" si="91">PRODUCT(AD5*100*1/AD20)</f>
        <v>0</v>
      </c>
      <c r="BC5" s="31">
        <f t="shared" ref="BC5" si="92">PRODUCT(AE5*100*1/AE20)</f>
        <v>0</v>
      </c>
      <c r="BD5" s="31">
        <f t="shared" ref="BD5" si="93">PRODUCT(AF5*100*1/AF20)</f>
        <v>0</v>
      </c>
      <c r="BE5" s="31">
        <f t="shared" ref="BE5" si="94">PRODUCT(AG5*100*1/AG20)</f>
        <v>0</v>
      </c>
      <c r="BF5" s="31">
        <f t="shared" ref="BF5" si="95">PRODUCT(AH5*100*1/AH20)</f>
        <v>0</v>
      </c>
      <c r="BG5" s="31">
        <f t="shared" ref="BG5" si="96">PRODUCT(AI5*100*1/AI20)</f>
        <v>0</v>
      </c>
      <c r="BH5" s="31">
        <f t="shared" ref="BH5" si="97">PRODUCT(AJ5*100*1/AJ20)</f>
        <v>0</v>
      </c>
      <c r="BI5" s="31">
        <f t="shared" ref="BI5" si="98">PRODUCT(AK5*100*1/AK20)</f>
        <v>0</v>
      </c>
      <c r="BJ5" s="31">
        <f t="shared" ref="BJ5" si="99">PRODUCT(AL5*100*1/AL20)</f>
        <v>0</v>
      </c>
      <c r="BK5" s="31">
        <f t="shared" ref="BK5" si="100">PRODUCT(AM5*100*1/AM20)</f>
        <v>0</v>
      </c>
      <c r="BL5" s="31">
        <f t="shared" ref="BL5" si="101">PRODUCT(AN5*100*1/AN20)</f>
        <v>0</v>
      </c>
      <c r="BM5" s="31">
        <f t="shared" ref="BM5" si="102">PRODUCT(AO5*100*1/AO20)</f>
        <v>0</v>
      </c>
      <c r="BN5" s="30">
        <f t="shared" ref="BN5" si="103">PRODUCT(AP5*100*1/AP20)</f>
        <v>0</v>
      </c>
      <c r="BO5" s="57">
        <f t="shared" ref="BO5" si="104">PRODUCT(AQ5*100*1/AQ20)</f>
        <v>0</v>
      </c>
      <c r="BR5" s="54">
        <v>3.1E-2</v>
      </c>
      <c r="BS5" s="31">
        <f t="shared" ref="BS5" si="105">AU4+AU5</f>
        <v>0</v>
      </c>
      <c r="BT5" s="31">
        <f t="shared" ref="BT5" si="106">AV4+AV5</f>
        <v>0</v>
      </c>
      <c r="BU5" s="31">
        <f t="shared" ref="BU5" si="107">AW4+AW5</f>
        <v>0</v>
      </c>
      <c r="BV5" s="31">
        <f t="shared" ref="BV5" si="108">AX4+AX5</f>
        <v>0</v>
      </c>
      <c r="BW5" s="31">
        <f t="shared" ref="BW5" si="109">AY4+AY5</f>
        <v>0</v>
      </c>
      <c r="BX5" s="31">
        <f t="shared" ref="BX5" si="110">AZ4+AZ5</f>
        <v>7.3170731707317076</v>
      </c>
      <c r="BY5" s="31">
        <f t="shared" ref="BY5" si="111">BA4+BA5</f>
        <v>0</v>
      </c>
      <c r="BZ5" s="56">
        <f t="shared" ref="BZ5" si="112">BB4+BB5</f>
        <v>0</v>
      </c>
      <c r="CA5" s="31">
        <f t="shared" ref="CA5" si="113">BC4+BC5</f>
        <v>0</v>
      </c>
      <c r="CB5" s="31">
        <f t="shared" ref="CB5" si="114">BD4+BD5</f>
        <v>0</v>
      </c>
      <c r="CC5" s="31">
        <f t="shared" ref="CC5" si="115">BE4+BE5</f>
        <v>0</v>
      </c>
      <c r="CD5" s="31">
        <f t="shared" ref="CD5" si="116">BF4+BF5</f>
        <v>0</v>
      </c>
      <c r="CE5" s="31">
        <f t="shared" ref="CE5" si="117">BG4+BG5</f>
        <v>0</v>
      </c>
      <c r="CF5" s="31">
        <f t="shared" ref="CF5" si="118">BH4+BH5</f>
        <v>0</v>
      </c>
      <c r="CG5" s="31">
        <f t="shared" ref="CG5" si="119">BI4+BI5</f>
        <v>0</v>
      </c>
      <c r="CH5" s="31">
        <f t="shared" ref="CH5" si="120">BJ4+BJ5</f>
        <v>0</v>
      </c>
      <c r="CI5" s="31">
        <f t="shared" ref="CI5" si="121">BK4+BK5</f>
        <v>41.463414634146339</v>
      </c>
      <c r="CJ5" s="31">
        <f t="shared" ref="CJ5" si="122">BL4+BL5</f>
        <v>39.024390243902438</v>
      </c>
      <c r="CK5" s="31">
        <f t="shared" ref="CK5" si="123">BM4+BM5</f>
        <v>0</v>
      </c>
      <c r="CL5" s="30">
        <f t="shared" ref="CL5" si="124">BN4+BN5</f>
        <v>0</v>
      </c>
      <c r="CM5" s="57">
        <f t="shared" ref="CM5" si="125">BO4+BO5</f>
        <v>17.073170731707318</v>
      </c>
      <c r="CN5" s="5"/>
      <c r="CQ5" s="12" t="s">
        <v>50</v>
      </c>
      <c r="CR5" s="13">
        <f>BS13</f>
        <v>25</v>
      </c>
      <c r="CS5" s="13">
        <f>BT13</f>
        <v>51.219512195121958</v>
      </c>
      <c r="CT5" s="13">
        <f>BU13</f>
        <v>56.097560975609753</v>
      </c>
      <c r="CU5" s="13">
        <f>BV13</f>
        <v>73.17073170731706</v>
      </c>
      <c r="CV5" s="13">
        <f>BW10</f>
        <v>63.414634146341463</v>
      </c>
      <c r="CW5" s="13">
        <f>BX10</f>
        <v>63.41463414634147</v>
      </c>
      <c r="CX5" s="13">
        <f>BY10</f>
        <v>63.414634146341463</v>
      </c>
      <c r="CY5" s="13"/>
      <c r="CZ5" s="13">
        <f>CA11</f>
        <v>100</v>
      </c>
      <c r="DA5" s="13">
        <f>CB11</f>
        <v>100</v>
      </c>
      <c r="DB5" s="13">
        <f>CC11</f>
        <v>99.999999999999986</v>
      </c>
      <c r="DC5" s="13">
        <f>CD13</f>
        <v>97.368421052631575</v>
      </c>
      <c r="DD5" s="13">
        <f>CE11</f>
        <v>97.368421052631575</v>
      </c>
      <c r="DE5" s="13">
        <f>CF11</f>
        <v>97.058823529411754</v>
      </c>
      <c r="DF5" s="13">
        <f>CG15</f>
        <v>97.560975609756099</v>
      </c>
      <c r="DG5" s="13">
        <f>CH11</f>
        <v>78.048780487804876</v>
      </c>
      <c r="DH5" s="13">
        <f>CI8</f>
        <v>87.804878048780481</v>
      </c>
      <c r="DI5" s="13">
        <f>CJ9</f>
        <v>87.804878048780481</v>
      </c>
      <c r="DJ5" s="13">
        <f>CK8</f>
        <v>48.780487804878049</v>
      </c>
      <c r="DK5" s="13"/>
      <c r="DL5" s="13"/>
      <c r="DM5" s="10"/>
      <c r="DN5" s="10"/>
    </row>
    <row r="6" spans="1:118" ht="18.75" x14ac:dyDescent="0.25">
      <c r="B6" s="54" t="s">
        <v>4</v>
      </c>
      <c r="C6" s="2">
        <v>0</v>
      </c>
      <c r="D6" s="2">
        <v>0</v>
      </c>
      <c r="E6" s="2">
        <v>0</v>
      </c>
      <c r="F6" s="2">
        <v>0</v>
      </c>
      <c r="G6" s="2">
        <v>0</v>
      </c>
      <c r="H6" s="2">
        <v>0</v>
      </c>
      <c r="I6" s="2">
        <v>3</v>
      </c>
      <c r="J6" s="2">
        <v>17</v>
      </c>
      <c r="K6" s="2">
        <v>2</v>
      </c>
      <c r="L6" s="2">
        <v>1</v>
      </c>
      <c r="M6" s="3">
        <v>0</v>
      </c>
      <c r="N6" s="3">
        <v>1</v>
      </c>
      <c r="O6" s="3">
        <v>5</v>
      </c>
      <c r="P6" s="3">
        <v>12</v>
      </c>
      <c r="Q6" s="3">
        <v>0</v>
      </c>
      <c r="R6" s="3">
        <v>0</v>
      </c>
      <c r="S6" s="54">
        <v>41</v>
      </c>
      <c r="V6" s="54">
        <v>6.25E-2</v>
      </c>
      <c r="W6" s="2">
        <f>E4</f>
        <v>0</v>
      </c>
      <c r="X6" s="2">
        <f>E5</f>
        <v>0</v>
      </c>
      <c r="Y6" s="2">
        <f>E6</f>
        <v>0</v>
      </c>
      <c r="Z6" s="2">
        <f>E7</f>
        <v>0</v>
      </c>
      <c r="AA6" s="2">
        <f>E8</f>
        <v>0</v>
      </c>
      <c r="AB6" s="2">
        <f>E9</f>
        <v>0</v>
      </c>
      <c r="AC6" s="2">
        <f>E10</f>
        <v>0</v>
      </c>
      <c r="AD6" s="54">
        <f>E11</f>
        <v>0</v>
      </c>
      <c r="AE6" s="2">
        <f>E12</f>
        <v>5</v>
      </c>
      <c r="AF6" s="2">
        <f>E13</f>
        <v>41</v>
      </c>
      <c r="AG6" s="2">
        <f>E14</f>
        <v>0</v>
      </c>
      <c r="AH6" s="2">
        <f>E15</f>
        <v>0</v>
      </c>
      <c r="AI6" s="2">
        <f>E16</f>
        <v>2</v>
      </c>
      <c r="AJ6" s="2">
        <f>E17</f>
        <v>0</v>
      </c>
      <c r="AK6" s="2">
        <f>E18</f>
        <v>0</v>
      </c>
      <c r="AL6" s="2">
        <f>E19</f>
        <v>27</v>
      </c>
      <c r="AM6" s="2">
        <f>E20</f>
        <v>8</v>
      </c>
      <c r="AN6" s="2">
        <f>E21</f>
        <v>0</v>
      </c>
      <c r="AO6" s="2">
        <f>E22</f>
        <v>1</v>
      </c>
      <c r="AP6" s="54">
        <f>E23</f>
        <v>0</v>
      </c>
      <c r="AQ6" s="55">
        <f>E24</f>
        <v>0</v>
      </c>
      <c r="AT6" s="54">
        <v>6.2E-2</v>
      </c>
      <c r="AU6" s="31">
        <f t="shared" ref="AU6" si="126">PRODUCT(W6*100*1/W20)</f>
        <v>0</v>
      </c>
      <c r="AV6" s="31">
        <f t="shared" ref="AV6" si="127">PRODUCT(X6*100*1/X20)</f>
        <v>0</v>
      </c>
      <c r="AW6" s="31">
        <f t="shared" ref="AW6" si="128">PRODUCT(Y6*100*1/Y20)</f>
        <v>0</v>
      </c>
      <c r="AX6" s="31">
        <f t="shared" ref="AX6" si="129">PRODUCT(Z6*100*1/Z20)</f>
        <v>0</v>
      </c>
      <c r="AY6" s="31">
        <f t="shared" ref="AY6" si="130">PRODUCT(AA6*100*1/AA20)</f>
        <v>0</v>
      </c>
      <c r="AZ6" s="31">
        <f t="shared" ref="AZ6" si="131">PRODUCT(AB6*100*1/AB20)</f>
        <v>0</v>
      </c>
      <c r="BA6" s="31">
        <f t="shared" ref="BA6" si="132">PRODUCT(AC6*100*1/AC20)</f>
        <v>0</v>
      </c>
      <c r="BB6" s="56">
        <f t="shared" ref="BB6" si="133">PRODUCT(AD6*100*1/AD20)</f>
        <v>0</v>
      </c>
      <c r="BC6" s="31">
        <f t="shared" ref="BC6" si="134">PRODUCT(AE6*100*1/AE20)</f>
        <v>12.195121951219512</v>
      </c>
      <c r="BD6" s="31">
        <f t="shared" ref="BD6" si="135">PRODUCT(AF6*100*1/AF20)</f>
        <v>100</v>
      </c>
      <c r="BE6" s="31">
        <f t="shared" ref="BE6" si="136">PRODUCT(AG6*100*1/AG20)</f>
        <v>0</v>
      </c>
      <c r="BF6" s="31">
        <f t="shared" ref="BF6" si="137">PRODUCT(AH6*100*1/AH20)</f>
        <v>0</v>
      </c>
      <c r="BG6" s="31">
        <f t="shared" ref="BG6" si="138">PRODUCT(AI6*100*1/AI20)</f>
        <v>5.2631578947368425</v>
      </c>
      <c r="BH6" s="31">
        <f t="shared" ref="BH6" si="139">PRODUCT(AJ6*100*1/AJ20)</f>
        <v>0</v>
      </c>
      <c r="BI6" s="31">
        <f t="shared" ref="BI6" si="140">PRODUCT(AK6*100*1/AK20)</f>
        <v>0</v>
      </c>
      <c r="BJ6" s="31">
        <f t="shared" ref="BJ6" si="141">PRODUCT(AL6*100*1/AL20)</f>
        <v>65.853658536585371</v>
      </c>
      <c r="BK6" s="31">
        <f t="shared" ref="BK6" si="142">PRODUCT(AM6*100*1/AM20)</f>
        <v>19.512195121951219</v>
      </c>
      <c r="BL6" s="31">
        <f t="shared" ref="BL6" si="143">PRODUCT(AN6*100*1/AN20)</f>
        <v>0</v>
      </c>
      <c r="BM6" s="31">
        <f t="shared" ref="BM6" si="144">PRODUCT(AO6*100*1/AO20)</f>
        <v>2.4390243902439024</v>
      </c>
      <c r="BN6" s="30">
        <f t="shared" ref="BN6" si="145">PRODUCT(AP6*100*1/AP20)</f>
        <v>0</v>
      </c>
      <c r="BO6" s="57">
        <f t="shared" ref="BO6" si="146">PRODUCT(AQ6*100*1/AQ20)</f>
        <v>0</v>
      </c>
      <c r="BR6" s="54">
        <v>6.2E-2</v>
      </c>
      <c r="BS6" s="31">
        <f t="shared" ref="BS6" si="147">AU4+AU5+AU6</f>
        <v>0</v>
      </c>
      <c r="BT6" s="31">
        <f t="shared" ref="BT6" si="148">AV4+AV5+AV6</f>
        <v>0</v>
      </c>
      <c r="BU6" s="31">
        <f t="shared" ref="BU6" si="149">AW4+AW5+AW6</f>
        <v>0</v>
      </c>
      <c r="BV6" s="31">
        <f t="shared" ref="BV6" si="150">AX4+AX5+AX6</f>
        <v>0</v>
      </c>
      <c r="BW6" s="31">
        <f t="shared" ref="BW6" si="151">AY4+AY5+AY6</f>
        <v>0</v>
      </c>
      <c r="BX6" s="31">
        <f t="shared" ref="BX6" si="152">AZ4+AZ5+AZ6</f>
        <v>7.3170731707317076</v>
      </c>
      <c r="BY6" s="31">
        <f t="shared" ref="BY6" si="153">BA4+BA5+BA6</f>
        <v>0</v>
      </c>
      <c r="BZ6" s="56">
        <f t="shared" ref="BZ6" si="154">BB4+BB5+BB6</f>
        <v>0</v>
      </c>
      <c r="CA6" s="31">
        <f t="shared" ref="CA6" si="155">BC4+BC5+BC6</f>
        <v>12.195121951219512</v>
      </c>
      <c r="CB6" s="31">
        <f t="shared" ref="CB6" si="156">BD4+BD5+BD6</f>
        <v>100</v>
      </c>
      <c r="CC6" s="31">
        <f t="shared" ref="CC6" si="157">BE4+BE5+BE6</f>
        <v>0</v>
      </c>
      <c r="CD6" s="31">
        <f t="shared" ref="CD6" si="158">BF4+BF5+BF6</f>
        <v>0</v>
      </c>
      <c r="CE6" s="31">
        <f t="shared" ref="CE6" si="159">BG4+BG5+BG6</f>
        <v>5.2631578947368425</v>
      </c>
      <c r="CF6" s="31">
        <f t="shared" ref="CF6" si="160">BH4+BH5+BH6</f>
        <v>0</v>
      </c>
      <c r="CG6" s="31">
        <f t="shared" ref="CG6" si="161">BI4+BI5+BI6</f>
        <v>0</v>
      </c>
      <c r="CH6" s="31">
        <f t="shared" ref="CH6" si="162">BJ4+BJ5+BJ6</f>
        <v>65.853658536585371</v>
      </c>
      <c r="CI6" s="31">
        <f t="shared" ref="CI6" si="163">BK4+BK5+BK6</f>
        <v>60.975609756097555</v>
      </c>
      <c r="CJ6" s="31">
        <f t="shared" ref="CJ6" si="164">BL4+BL5+BL6</f>
        <v>39.024390243902438</v>
      </c>
      <c r="CK6" s="31">
        <f t="shared" ref="CK6" si="165">BM4+BM5+BM6</f>
        <v>2.4390243902439024</v>
      </c>
      <c r="CL6" s="30">
        <f t="shared" ref="CL6" si="166">BN4+BN5+BN6</f>
        <v>0</v>
      </c>
      <c r="CM6" s="57">
        <f t="shared" ref="CM6" si="167">BO4+BO5+BO6</f>
        <v>17.073170731707318</v>
      </c>
      <c r="CN6" s="5"/>
      <c r="CQ6" s="12" t="s">
        <v>51</v>
      </c>
      <c r="CR6" s="13"/>
      <c r="CS6" s="13"/>
      <c r="CT6" s="13"/>
      <c r="CU6" s="13"/>
      <c r="CV6" s="13">
        <f>BW12-BW10</f>
        <v>0</v>
      </c>
      <c r="CW6" s="13">
        <f>SUM(BX11,-BX10)</f>
        <v>2.4390243902439011</v>
      </c>
      <c r="CX6" s="14">
        <f>SUM(BY11-BY10)</f>
        <v>0</v>
      </c>
      <c r="CY6" s="13"/>
      <c r="CZ6" s="13">
        <f>CA12-CA11</f>
        <v>0</v>
      </c>
      <c r="DA6" s="13">
        <f>CB13-CB11</f>
        <v>0</v>
      </c>
      <c r="DB6" s="13"/>
      <c r="DC6" s="13"/>
      <c r="DD6" s="13"/>
      <c r="DE6" s="13"/>
      <c r="DF6" s="13"/>
      <c r="DG6" s="13">
        <f>CH12-CH11</f>
        <v>12.195121951219519</v>
      </c>
      <c r="DH6" s="13">
        <f>CI9-CI8</f>
        <v>4.8780487804878021</v>
      </c>
      <c r="DI6" s="13">
        <f>CJ10-CJ9</f>
        <v>2.4390243902439011</v>
      </c>
      <c r="DJ6" s="13"/>
      <c r="DK6" s="13"/>
      <c r="DL6" s="13"/>
      <c r="DM6" s="10"/>
      <c r="DN6" s="10"/>
    </row>
    <row r="7" spans="1:118" ht="18.75" x14ac:dyDescent="0.25">
      <c r="B7" s="54" t="s">
        <v>5</v>
      </c>
      <c r="C7" s="2">
        <v>0</v>
      </c>
      <c r="D7" s="2">
        <v>0</v>
      </c>
      <c r="E7" s="2">
        <v>0</v>
      </c>
      <c r="F7" s="2">
        <v>0</v>
      </c>
      <c r="G7" s="2">
        <v>1</v>
      </c>
      <c r="H7" s="2">
        <v>0</v>
      </c>
      <c r="I7" s="2">
        <v>8</v>
      </c>
      <c r="J7" s="2">
        <v>16</v>
      </c>
      <c r="K7" s="2">
        <v>1</v>
      </c>
      <c r="L7" s="2">
        <v>4</v>
      </c>
      <c r="M7" s="3">
        <v>1</v>
      </c>
      <c r="N7" s="3">
        <v>5</v>
      </c>
      <c r="O7" s="3">
        <v>2</v>
      </c>
      <c r="P7" s="3">
        <v>3</v>
      </c>
      <c r="Q7" s="3">
        <v>0</v>
      </c>
      <c r="R7" s="3">
        <v>0</v>
      </c>
      <c r="S7" s="54">
        <v>41</v>
      </c>
      <c r="V7" s="54">
        <v>0.125</v>
      </c>
      <c r="W7" s="2">
        <f>F4</f>
        <v>0</v>
      </c>
      <c r="X7" s="2">
        <f>F5</f>
        <v>1</v>
      </c>
      <c r="Y7" s="2">
        <f>F6</f>
        <v>0</v>
      </c>
      <c r="Z7" s="2">
        <f>F7</f>
        <v>0</v>
      </c>
      <c r="AA7" s="2">
        <f>F8</f>
        <v>25</v>
      </c>
      <c r="AB7" s="2">
        <f>F9</f>
        <v>14</v>
      </c>
      <c r="AC7" s="2">
        <f>F10</f>
        <v>12</v>
      </c>
      <c r="AD7" s="54">
        <f>F11</f>
        <v>0</v>
      </c>
      <c r="AE7" s="2">
        <f>F12</f>
        <v>0</v>
      </c>
      <c r="AF7" s="2">
        <f>F13</f>
        <v>0</v>
      </c>
      <c r="AG7" s="2">
        <f>F14</f>
        <v>0</v>
      </c>
      <c r="AH7" s="2">
        <f>F15</f>
        <v>0</v>
      </c>
      <c r="AI7" s="2">
        <f>F16</f>
        <v>0</v>
      </c>
      <c r="AJ7" s="2">
        <f>F17</f>
        <v>0</v>
      </c>
      <c r="AK7" s="2">
        <f>F18</f>
        <v>0</v>
      </c>
      <c r="AL7" s="2">
        <f>F19</f>
        <v>0</v>
      </c>
      <c r="AM7" s="2">
        <f>F20</f>
        <v>7</v>
      </c>
      <c r="AN7" s="2">
        <f>F21</f>
        <v>8</v>
      </c>
      <c r="AO7" s="2">
        <f>F22</f>
        <v>13</v>
      </c>
      <c r="AP7" s="54">
        <f>F23</f>
        <v>0</v>
      </c>
      <c r="AQ7" s="55">
        <f>F24</f>
        <v>20</v>
      </c>
      <c r="AT7" s="54">
        <v>0.125</v>
      </c>
      <c r="AU7" s="31">
        <f t="shared" ref="AU7" si="168">PRODUCT(W7*100*1/W20)</f>
        <v>0</v>
      </c>
      <c r="AV7" s="31">
        <f t="shared" ref="AV7" si="169">PRODUCT(X7*100*1/X20)</f>
        <v>2.4390243902439024</v>
      </c>
      <c r="AW7" s="31">
        <f t="shared" ref="AW7" si="170">PRODUCT(Y7*100*1/Y20)</f>
        <v>0</v>
      </c>
      <c r="AX7" s="31">
        <f t="shared" ref="AX7" si="171">PRODUCT(Z7*100*1/Z20)</f>
        <v>0</v>
      </c>
      <c r="AY7" s="31">
        <f t="shared" ref="AY7" si="172">PRODUCT(AA7*100*1/AA20)</f>
        <v>60.975609756097562</v>
      </c>
      <c r="AZ7" s="31">
        <f t="shared" ref="AZ7" si="173">PRODUCT(AB7*100*1/AB20)</f>
        <v>34.146341463414636</v>
      </c>
      <c r="BA7" s="31">
        <f t="shared" ref="BA7" si="174">PRODUCT(AC7*100*1/AC20)</f>
        <v>29.26829268292683</v>
      </c>
      <c r="BB7" s="56">
        <f t="shared" ref="BB7" si="175">PRODUCT(AD7*100*1/AD20)</f>
        <v>0</v>
      </c>
      <c r="BC7" s="31">
        <f t="shared" ref="BC7" si="176">PRODUCT(AE7*100*1/AE20)</f>
        <v>0</v>
      </c>
      <c r="BD7" s="31">
        <f t="shared" ref="BD7" si="177">PRODUCT(AF7*100*1/AF20)</f>
        <v>0</v>
      </c>
      <c r="BE7" s="31">
        <f t="shared" ref="BE7" si="178">PRODUCT(AG7*100*1/AG20)</f>
        <v>0</v>
      </c>
      <c r="BF7" s="31">
        <f t="shared" ref="BF7" si="179">PRODUCT(AH7*100*1/AH20)</f>
        <v>0</v>
      </c>
      <c r="BG7" s="31">
        <f t="shared" ref="BG7" si="180">PRODUCT(AI7*100*1/AI20)</f>
        <v>0</v>
      </c>
      <c r="BH7" s="31">
        <f t="shared" ref="BH7" si="181">PRODUCT(AJ7*100*1/AJ20)</f>
        <v>0</v>
      </c>
      <c r="BI7" s="31">
        <f t="shared" ref="BI7" si="182">PRODUCT(AK7*100*1/AK20)</f>
        <v>0</v>
      </c>
      <c r="BJ7" s="31">
        <f t="shared" ref="BJ7" si="183">PRODUCT(AL7*100*1/AL20)</f>
        <v>0</v>
      </c>
      <c r="BK7" s="31">
        <f t="shared" ref="BK7" si="184">PRODUCT(AM7*100*1/AM20)</f>
        <v>17.073170731707318</v>
      </c>
      <c r="BL7" s="31">
        <f t="shared" ref="BL7" si="185">PRODUCT(AN7*100*1/AN20)</f>
        <v>19.512195121951219</v>
      </c>
      <c r="BM7" s="31">
        <f t="shared" ref="BM7" si="186">PRODUCT(AO7*100*1/AO20)</f>
        <v>31.707317073170731</v>
      </c>
      <c r="BN7" s="30">
        <f t="shared" ref="BN7" si="187">PRODUCT(AP7*100*1/AP20)</f>
        <v>0</v>
      </c>
      <c r="BO7" s="57">
        <f t="shared" ref="BO7" si="188">PRODUCT(AQ7*100*1/AQ20)</f>
        <v>48.780487804878049</v>
      </c>
      <c r="BR7" s="54">
        <v>0.125</v>
      </c>
      <c r="BS7" s="31">
        <f t="shared" ref="BS7" si="189">AU4+AU5+AU6+AU7</f>
        <v>0</v>
      </c>
      <c r="BT7" s="31">
        <f t="shared" ref="BT7" si="190">AV4+AV5+AV6+AV7</f>
        <v>2.4390243902439024</v>
      </c>
      <c r="BU7" s="31">
        <f t="shared" ref="BU7" si="191">AW4+AW5+AW6+AW7</f>
        <v>0</v>
      </c>
      <c r="BV7" s="31">
        <f t="shared" ref="BV7" si="192">AX4+AX5+AX6+AX7</f>
        <v>0</v>
      </c>
      <c r="BW7" s="31">
        <f t="shared" ref="BW7" si="193">AY4+AY5+AY6+AY7</f>
        <v>60.975609756097562</v>
      </c>
      <c r="BX7" s="31">
        <f t="shared" ref="BX7" si="194">AZ4+AZ5+AZ6+AZ7</f>
        <v>41.463414634146346</v>
      </c>
      <c r="BY7" s="31">
        <f t="shared" ref="BY7" si="195">BA4+BA5+BA6+BA7</f>
        <v>29.26829268292683</v>
      </c>
      <c r="BZ7" s="56">
        <f t="shared" ref="BZ7" si="196">BB4+BB5+BB6+BB7</f>
        <v>0</v>
      </c>
      <c r="CA7" s="31">
        <f t="shared" ref="CA7" si="197">BC4+BC5+BC6+BC7</f>
        <v>12.195121951219512</v>
      </c>
      <c r="CB7" s="31">
        <f t="shared" ref="CB7" si="198">BD4+BD5+BD6+BD7</f>
        <v>100</v>
      </c>
      <c r="CC7" s="31">
        <f t="shared" ref="CC7" si="199">BE4+BE5+BE6+BE7</f>
        <v>0</v>
      </c>
      <c r="CD7" s="31">
        <f t="shared" ref="CD7" si="200">BF4+BF5+BF6+BF7</f>
        <v>0</v>
      </c>
      <c r="CE7" s="31">
        <f t="shared" ref="CE7" si="201">BG4+BG5+BG6+BG7</f>
        <v>5.2631578947368425</v>
      </c>
      <c r="CF7" s="31">
        <f t="shared" ref="CF7" si="202">BH4+BH5+BH6+BH7</f>
        <v>0</v>
      </c>
      <c r="CG7" s="31">
        <f t="shared" ref="CG7" si="203">BI4+BI5+BI6+BI7</f>
        <v>0</v>
      </c>
      <c r="CH7" s="31">
        <f t="shared" ref="CH7" si="204">BJ4+BJ5+BJ6+BJ7</f>
        <v>65.853658536585371</v>
      </c>
      <c r="CI7" s="31">
        <f t="shared" ref="CI7" si="205">BK4+BK5+BK6+BK7</f>
        <v>78.048780487804876</v>
      </c>
      <c r="CJ7" s="31">
        <f t="shared" ref="CJ7" si="206">BL4+BL5+BL6+BL7</f>
        <v>58.536585365853654</v>
      </c>
      <c r="CK7" s="31">
        <f t="shared" ref="CK7" si="207">BM4+BM5+BM6+BM7</f>
        <v>34.146341463414636</v>
      </c>
      <c r="CL7" s="30">
        <f t="shared" ref="CL7" si="208">BN4+BN5+BN6+BN7</f>
        <v>0</v>
      </c>
      <c r="CM7" s="57">
        <f t="shared" ref="CM7" si="209">BO4+BO5+BO6+BO7</f>
        <v>65.853658536585371</v>
      </c>
      <c r="CN7" s="5"/>
      <c r="CQ7" s="12" t="s">
        <v>52</v>
      </c>
      <c r="CR7" s="13">
        <f>BS19-CR5</f>
        <v>75</v>
      </c>
      <c r="CS7" s="13">
        <f>BT19-CS5</f>
        <v>48.780487804878042</v>
      </c>
      <c r="CT7" s="13">
        <f>BU19-BU13</f>
        <v>43.902439024390233</v>
      </c>
      <c r="CU7" s="13">
        <f>BV19-BV13</f>
        <v>26.829268292682912</v>
      </c>
      <c r="CV7" s="13">
        <f>BW19-CV6-CV5</f>
        <v>36.585365853658537</v>
      </c>
      <c r="CW7" s="13">
        <f>BX19-BX11</f>
        <v>34.146341463414629</v>
      </c>
      <c r="CX7" s="13">
        <f>BY19-BY11</f>
        <v>36.585365853658537</v>
      </c>
      <c r="CY7" s="13"/>
      <c r="CZ7" s="13">
        <f>CA19-CA12</f>
        <v>0</v>
      </c>
      <c r="DA7" s="13">
        <f>CB19-CB13</f>
        <v>0</v>
      </c>
      <c r="DB7" s="13">
        <f>CC19-CC11</f>
        <v>0</v>
      </c>
      <c r="DC7" s="13">
        <f>CD19-CD13</f>
        <v>2.6315789473684248</v>
      </c>
      <c r="DD7" s="13">
        <f>CE19-CE11</f>
        <v>2.6315789473684248</v>
      </c>
      <c r="DE7" s="13">
        <f>CF19-CF11</f>
        <v>2.941176470588232</v>
      </c>
      <c r="DF7" s="13">
        <f>CG19-CG15</f>
        <v>2.4390243902439011</v>
      </c>
      <c r="DG7" s="13">
        <f>CH19-CH12</f>
        <v>9.7560975609756042</v>
      </c>
      <c r="DH7" s="13">
        <f>CI19-CI9</f>
        <v>7.3170731707317032</v>
      </c>
      <c r="DI7" s="13">
        <f>CJ19-CJ10</f>
        <v>9.7560975609756042</v>
      </c>
      <c r="DJ7" s="13">
        <f>CK19-CK8</f>
        <v>51.219512195121951</v>
      </c>
      <c r="DK7" s="13"/>
      <c r="DL7" s="13"/>
      <c r="DM7" s="10"/>
      <c r="DN7" s="10"/>
    </row>
    <row r="8" spans="1:118" x14ac:dyDescent="0.25">
      <c r="B8" s="54" t="s">
        <v>6</v>
      </c>
      <c r="C8" s="2">
        <v>0</v>
      </c>
      <c r="D8" s="2">
        <v>0</v>
      </c>
      <c r="E8" s="2">
        <v>0</v>
      </c>
      <c r="F8" s="2">
        <v>25</v>
      </c>
      <c r="G8" s="2">
        <v>0</v>
      </c>
      <c r="H8" s="2">
        <v>1</v>
      </c>
      <c r="I8" s="2">
        <v>0</v>
      </c>
      <c r="J8" s="4">
        <v>0</v>
      </c>
      <c r="K8" s="4">
        <v>0</v>
      </c>
      <c r="L8" s="3">
        <v>4</v>
      </c>
      <c r="M8" s="3">
        <v>2</v>
      </c>
      <c r="N8" s="3">
        <v>9</v>
      </c>
      <c r="O8" s="3">
        <v>0</v>
      </c>
      <c r="P8" s="3">
        <v>0</v>
      </c>
      <c r="Q8" s="3">
        <v>0</v>
      </c>
      <c r="R8" s="3">
        <v>0</v>
      </c>
      <c r="S8" s="54">
        <v>41</v>
      </c>
      <c r="V8" s="54">
        <v>0.25</v>
      </c>
      <c r="W8" s="2">
        <f>G4</f>
        <v>0</v>
      </c>
      <c r="X8" s="2">
        <f>G5</f>
        <v>0</v>
      </c>
      <c r="Y8" s="2">
        <f>G6</f>
        <v>0</v>
      </c>
      <c r="Z8" s="2">
        <f>G7</f>
        <v>1</v>
      </c>
      <c r="AA8" s="2">
        <f>G8</f>
        <v>0</v>
      </c>
      <c r="AB8" s="2">
        <f>G9</f>
        <v>8</v>
      </c>
      <c r="AC8" s="2">
        <f>G10</f>
        <v>0</v>
      </c>
      <c r="AD8" s="54">
        <f>G11</f>
        <v>0</v>
      </c>
      <c r="AE8" s="2">
        <f>G12</f>
        <v>9</v>
      </c>
      <c r="AF8" s="2">
        <f>G13</f>
        <v>0</v>
      </c>
      <c r="AG8" s="2">
        <f>G14</f>
        <v>11</v>
      </c>
      <c r="AH8" s="2">
        <f>G15</f>
        <v>10</v>
      </c>
      <c r="AI8" s="2">
        <f>G16</f>
        <v>29</v>
      </c>
      <c r="AJ8" s="2">
        <f>G17</f>
        <v>22</v>
      </c>
      <c r="AK8" s="2">
        <f>G18</f>
        <v>0</v>
      </c>
      <c r="AL8" s="2">
        <f>G19</f>
        <v>2</v>
      </c>
      <c r="AM8" s="2">
        <f>G20</f>
        <v>4</v>
      </c>
      <c r="AN8" s="2">
        <f>G21</f>
        <v>9</v>
      </c>
      <c r="AO8" s="2">
        <f>G22</f>
        <v>6</v>
      </c>
      <c r="AP8" s="54">
        <f>G23</f>
        <v>0</v>
      </c>
      <c r="AQ8" s="55">
        <f>G24</f>
        <v>5</v>
      </c>
      <c r="AT8" s="54">
        <v>0.25</v>
      </c>
      <c r="AU8" s="31">
        <f t="shared" ref="AU8" si="210">PRODUCT(W8*100*1/W20)</f>
        <v>0</v>
      </c>
      <c r="AV8" s="31">
        <f t="shared" ref="AV8" si="211">PRODUCT(X8*100*1/X20)</f>
        <v>0</v>
      </c>
      <c r="AW8" s="31">
        <f t="shared" ref="AW8" si="212">PRODUCT(Y8*100*1/Y20)</f>
        <v>0</v>
      </c>
      <c r="AX8" s="31">
        <f t="shared" ref="AX8" si="213">PRODUCT(Z8*100*1/Z20)</f>
        <v>2.4390243902439024</v>
      </c>
      <c r="AY8" s="31">
        <f t="shared" ref="AY8" si="214">PRODUCT(AA8*100*1/AA20)</f>
        <v>0</v>
      </c>
      <c r="AZ8" s="31">
        <f t="shared" ref="AZ8" si="215">PRODUCT(AB8*100*1/AB20)</f>
        <v>19.512195121951219</v>
      </c>
      <c r="BA8" s="31">
        <f t="shared" ref="BA8" si="216">PRODUCT(AC8*100*1/AC20)</f>
        <v>0</v>
      </c>
      <c r="BB8" s="56">
        <f t="shared" ref="BB8" si="217">PRODUCT(AD8*100*1/AD20)</f>
        <v>0</v>
      </c>
      <c r="BC8" s="31">
        <f t="shared" ref="BC8" si="218">PRODUCT(AE8*100*1/AE20)</f>
        <v>21.951219512195124</v>
      </c>
      <c r="BD8" s="31">
        <f t="shared" ref="BD8" si="219">PRODUCT(AF8*100*1/AF20)</f>
        <v>0</v>
      </c>
      <c r="BE8" s="31">
        <f t="shared" ref="BE8" si="220">PRODUCT(AG8*100*1/AG20)</f>
        <v>28.94736842105263</v>
      </c>
      <c r="BF8" s="31">
        <f t="shared" ref="BF8" si="221">PRODUCT(AH8*100*1/AH20)</f>
        <v>26.315789473684209</v>
      </c>
      <c r="BG8" s="31">
        <f t="shared" ref="BG8" si="222">PRODUCT(AI8*100*1/AI20)</f>
        <v>76.315789473684205</v>
      </c>
      <c r="BH8" s="31">
        <f t="shared" ref="BH8" si="223">PRODUCT(AJ8*100*1/AJ20)</f>
        <v>64.705882352941174</v>
      </c>
      <c r="BI8" s="31">
        <f t="shared" ref="BI8" si="224">PRODUCT(AK8*100*1/AK20)</f>
        <v>0</v>
      </c>
      <c r="BJ8" s="31">
        <f t="shared" ref="BJ8" si="225">PRODUCT(AL8*100*1/AL20)</f>
        <v>4.8780487804878048</v>
      </c>
      <c r="BK8" s="31">
        <f t="shared" ref="BK8" si="226">PRODUCT(AM8*100*1/AM20)</f>
        <v>9.7560975609756095</v>
      </c>
      <c r="BL8" s="31">
        <f t="shared" ref="BL8" si="227">PRODUCT(AN8*100*1/AN20)</f>
        <v>21.951219512195124</v>
      </c>
      <c r="BM8" s="31">
        <f t="shared" ref="BM8" si="228">PRODUCT(AO8*100*1/AO20)</f>
        <v>14.634146341463415</v>
      </c>
      <c r="BN8" s="30">
        <f t="shared" ref="BN8" si="229">PRODUCT(AP8*100*1/AP20)</f>
        <v>0</v>
      </c>
      <c r="BO8" s="57">
        <f t="shared" ref="BO8" si="230">PRODUCT(AQ8*100*1/AQ20)</f>
        <v>12.195121951219512</v>
      </c>
      <c r="BR8" s="54">
        <v>0.25</v>
      </c>
      <c r="BS8" s="31">
        <f t="shared" ref="BS8" si="231">AU4+AU5+AU6+AU7+AU8</f>
        <v>0</v>
      </c>
      <c r="BT8" s="31">
        <f t="shared" ref="BT8" si="232">AV4+AV5+AV6+AV7+AV8</f>
        <v>2.4390243902439024</v>
      </c>
      <c r="BU8" s="31">
        <f t="shared" ref="BU8" si="233">AW4+AW5+AW6+AW7+AW8</f>
        <v>0</v>
      </c>
      <c r="BV8" s="31">
        <f t="shared" ref="BV8" si="234">AX4+AX5+AX6+AX7+AX8</f>
        <v>2.4390243902439024</v>
      </c>
      <c r="BW8" s="31">
        <f t="shared" ref="BW8" si="235">AY4+AY5+AY6+AY7+AY8</f>
        <v>60.975609756097562</v>
      </c>
      <c r="BX8" s="31">
        <f t="shared" ref="BX8" si="236">AZ4+AZ5+AZ6+AZ7+AZ8</f>
        <v>60.975609756097569</v>
      </c>
      <c r="BY8" s="31">
        <f t="shared" ref="BY8" si="237">BA4+BA5+BA6+BA7+BA8</f>
        <v>29.26829268292683</v>
      </c>
      <c r="BZ8" s="56">
        <f t="shared" ref="BZ8" si="238">BB4+BB5+BB6+BB7+BB8</f>
        <v>0</v>
      </c>
      <c r="CA8" s="31">
        <f t="shared" ref="CA8" si="239">BC4+BC5+BC6+BC7+BC8</f>
        <v>34.146341463414636</v>
      </c>
      <c r="CB8" s="31">
        <f t="shared" ref="CB8" si="240">BD4+BD5+BD6+BD7+BD8</f>
        <v>100</v>
      </c>
      <c r="CC8" s="31">
        <f t="shared" ref="CC8" si="241">BE4+BE5+BE6+BE7+BE8</f>
        <v>28.94736842105263</v>
      </c>
      <c r="CD8" s="31">
        <f t="shared" ref="CD8" si="242">BF4+BF5+BF6+BF7+BF8</f>
        <v>26.315789473684209</v>
      </c>
      <c r="CE8" s="31">
        <f t="shared" ref="CE8" si="243">BG4+BG5+BG6+BG7+BG8</f>
        <v>81.578947368421041</v>
      </c>
      <c r="CF8" s="31">
        <f t="shared" ref="CF8" si="244">BH4+BH5+BH6+BH7+BH8</f>
        <v>64.705882352941174</v>
      </c>
      <c r="CG8" s="31">
        <f t="shared" ref="CG8" si="245">BI4+BI5+BI6+BI7+BI8</f>
        <v>0</v>
      </c>
      <c r="CH8" s="31">
        <f t="shared" ref="CH8" si="246">BJ4+BJ5+BJ6+BJ7+BJ8</f>
        <v>70.731707317073173</v>
      </c>
      <c r="CI8" s="31">
        <f t="shared" ref="CI8" si="247">BK4+BK5+BK6+BK7+BK8</f>
        <v>87.804878048780481</v>
      </c>
      <c r="CJ8" s="31">
        <f t="shared" ref="CJ8" si="248">BL4+BL5+BL6+BL7+BL8</f>
        <v>80.487804878048777</v>
      </c>
      <c r="CK8" s="31">
        <f t="shared" ref="CK8" si="249">BM4+BM5+BM6+BM7+BM8</f>
        <v>48.780487804878049</v>
      </c>
      <c r="CL8" s="30">
        <f t="shared" ref="CL8" si="250">BN4+BN5+BN6+BN7+BN8</f>
        <v>0</v>
      </c>
      <c r="CM8" s="57">
        <f t="shared" ref="CM8" si="251">BO4+BO5+BO6+BO7+BO8</f>
        <v>78.048780487804891</v>
      </c>
      <c r="CN8" s="5"/>
      <c r="CQ8" s="10"/>
      <c r="CR8" s="10"/>
      <c r="CS8" s="10"/>
      <c r="CT8" s="10"/>
      <c r="CU8" s="10"/>
      <c r="CV8" s="10"/>
      <c r="CW8" s="10"/>
      <c r="CX8" s="10"/>
      <c r="CY8" s="10"/>
      <c r="CZ8" s="10"/>
      <c r="DA8" s="10"/>
      <c r="DB8" s="10"/>
      <c r="DC8" s="10"/>
      <c r="DD8" s="10"/>
      <c r="DE8" s="10"/>
      <c r="DF8" s="10"/>
      <c r="DG8" s="10"/>
      <c r="DH8" s="10"/>
      <c r="DI8" s="10"/>
      <c r="DJ8" s="10"/>
      <c r="DK8" s="10"/>
      <c r="DL8" s="10"/>
      <c r="DM8" s="10"/>
      <c r="DN8" s="10"/>
    </row>
    <row r="9" spans="1:118" x14ac:dyDescent="0.25">
      <c r="B9" s="54" t="s">
        <v>7</v>
      </c>
      <c r="C9" s="2">
        <v>3</v>
      </c>
      <c r="D9" s="2">
        <v>0</v>
      </c>
      <c r="E9" s="2">
        <v>0</v>
      </c>
      <c r="F9" s="2">
        <v>14</v>
      </c>
      <c r="G9" s="2">
        <v>8</v>
      </c>
      <c r="H9" s="2">
        <v>1</v>
      </c>
      <c r="I9" s="2">
        <v>0</v>
      </c>
      <c r="J9" s="4">
        <v>1</v>
      </c>
      <c r="K9" s="3">
        <v>0</v>
      </c>
      <c r="L9" s="3">
        <v>0</v>
      </c>
      <c r="M9" s="3">
        <v>14</v>
      </c>
      <c r="N9" s="3">
        <v>0</v>
      </c>
      <c r="O9" s="3">
        <v>0</v>
      </c>
      <c r="P9" s="3">
        <v>0</v>
      </c>
      <c r="Q9" s="3">
        <v>0</v>
      </c>
      <c r="R9" s="3">
        <v>0</v>
      </c>
      <c r="S9" s="54">
        <v>41</v>
      </c>
      <c r="V9" s="54">
        <v>0.5</v>
      </c>
      <c r="W9" s="2">
        <f>H4</f>
        <v>0</v>
      </c>
      <c r="X9" s="2">
        <f>H5</f>
        <v>2</v>
      </c>
      <c r="Y9" s="2">
        <f>H6</f>
        <v>0</v>
      </c>
      <c r="Z9" s="2">
        <f>H7</f>
        <v>0</v>
      </c>
      <c r="AA9" s="2">
        <f>H8</f>
        <v>1</v>
      </c>
      <c r="AB9" s="2">
        <f>H9</f>
        <v>1</v>
      </c>
      <c r="AC9" s="2">
        <f>H10</f>
        <v>12</v>
      </c>
      <c r="AD9" s="54">
        <f>H11</f>
        <v>0</v>
      </c>
      <c r="AE9" s="2">
        <f>H12</f>
        <v>17</v>
      </c>
      <c r="AF9" s="2">
        <f>H13</f>
        <v>0</v>
      </c>
      <c r="AG9" s="2">
        <f>H14</f>
        <v>20</v>
      </c>
      <c r="AH9" s="2">
        <f>H15</f>
        <v>0</v>
      </c>
      <c r="AI9" s="2">
        <f>H16</f>
        <v>5</v>
      </c>
      <c r="AJ9" s="2">
        <f>H17</f>
        <v>10</v>
      </c>
      <c r="AK9" s="2">
        <f>H18</f>
        <v>31</v>
      </c>
      <c r="AL9" s="2">
        <f>H19</f>
        <v>3</v>
      </c>
      <c r="AM9" s="4">
        <f>H20</f>
        <v>2</v>
      </c>
      <c r="AN9" s="2">
        <f>H21</f>
        <v>3</v>
      </c>
      <c r="AO9" s="3">
        <f>H22</f>
        <v>14</v>
      </c>
      <c r="AP9" s="54">
        <f>H23</f>
        <v>1</v>
      </c>
      <c r="AQ9" s="55">
        <f>H24</f>
        <v>5</v>
      </c>
      <c r="AT9" s="54">
        <v>0.5</v>
      </c>
      <c r="AU9" s="31">
        <f t="shared" ref="AU9" si="252">PRODUCT(W9*100*1/W20)</f>
        <v>0</v>
      </c>
      <c r="AV9" s="31">
        <f t="shared" ref="AV9" si="253">PRODUCT(X9*100*1/X20)</f>
        <v>4.8780487804878048</v>
      </c>
      <c r="AW9" s="31">
        <f t="shared" ref="AW9" si="254">PRODUCT(Y9*100*1/Y20)</f>
        <v>0</v>
      </c>
      <c r="AX9" s="31">
        <f t="shared" ref="AX9" si="255">PRODUCT(Z9*100*1/Z20)</f>
        <v>0</v>
      </c>
      <c r="AY9" s="31">
        <f t="shared" ref="AY9" si="256">PRODUCT(AA9*100*1/AA20)</f>
        <v>2.4390243902439024</v>
      </c>
      <c r="AZ9" s="31">
        <f t="shared" ref="AZ9" si="257">PRODUCT(AB9*100*1/AB20)</f>
        <v>2.4390243902439024</v>
      </c>
      <c r="BA9" s="31">
        <f t="shared" ref="BA9" si="258">PRODUCT(AC9*100*1/AC20)</f>
        <v>29.26829268292683</v>
      </c>
      <c r="BB9" s="56">
        <f t="shared" ref="BB9" si="259">PRODUCT(AD9*100*1/AD20)</f>
        <v>0</v>
      </c>
      <c r="BC9" s="31">
        <f t="shared" ref="BC9" si="260">PRODUCT(AE9*100*1/AE20)</f>
        <v>41.463414634146339</v>
      </c>
      <c r="BD9" s="31">
        <f t="shared" ref="BD9" si="261">PRODUCT(AF9*100*1/AF20)</f>
        <v>0</v>
      </c>
      <c r="BE9" s="31">
        <f t="shared" ref="BE9" si="262">PRODUCT(AG9*100*1/AG20)</f>
        <v>52.631578947368418</v>
      </c>
      <c r="BF9" s="31">
        <f t="shared" ref="BF9" si="263">PRODUCT(AH9*100*1/AH20)</f>
        <v>0</v>
      </c>
      <c r="BG9" s="31">
        <f t="shared" ref="BG9" si="264">PRODUCT(AI9*100*1/AI20)</f>
        <v>13.157894736842104</v>
      </c>
      <c r="BH9" s="31">
        <f t="shared" ref="BH9" si="265">PRODUCT(AJ9*100*1/AJ20)</f>
        <v>29.411764705882351</v>
      </c>
      <c r="BI9" s="31">
        <f t="shared" ref="BI9" si="266">PRODUCT(AK9*100*1/AK20)</f>
        <v>75.609756097560975</v>
      </c>
      <c r="BJ9" s="31">
        <f t="shared" ref="BJ9" si="267">PRODUCT(AL9*100*1/AL20)</f>
        <v>7.3170731707317076</v>
      </c>
      <c r="BK9" s="32">
        <f t="shared" ref="BK9" si="268">PRODUCT(AM9*100*1/AM20)</f>
        <v>4.8780487804878048</v>
      </c>
      <c r="BL9" s="31">
        <f t="shared" ref="BL9" si="269">PRODUCT(AN9*100*1/AN20)</f>
        <v>7.3170731707317076</v>
      </c>
      <c r="BM9" s="33">
        <f t="shared" ref="BM9" si="270">PRODUCT(AO9*100*1/AO20)</f>
        <v>34.146341463414636</v>
      </c>
      <c r="BN9" s="30">
        <f t="shared" ref="BN9" si="271">PRODUCT(AP9*100*1/AP20)</f>
        <v>2.4390243902439024</v>
      </c>
      <c r="BO9" s="57">
        <f t="shared" ref="BO9" si="272">PRODUCT(AQ9*100*1/AQ20)</f>
        <v>12.195121951219512</v>
      </c>
      <c r="BR9" s="54">
        <v>0.5</v>
      </c>
      <c r="BS9" s="31">
        <f t="shared" ref="BS9" si="273">AU4+AU5+AU6+AU7+AU8+AU9</f>
        <v>0</v>
      </c>
      <c r="BT9" s="31">
        <f t="shared" ref="BT9" si="274">AV4+AV5+AV6+AV7+AV8+AV9</f>
        <v>7.3170731707317067</v>
      </c>
      <c r="BU9" s="31">
        <f t="shared" ref="BU9" si="275">AW4+AW5+AW6+AW7+AW8+AW9</f>
        <v>0</v>
      </c>
      <c r="BV9" s="31">
        <f t="shared" ref="BV9" si="276">AX4+AX5+AX6+AX7+AX8+AX9</f>
        <v>2.4390243902439024</v>
      </c>
      <c r="BW9" s="31">
        <f t="shared" ref="BW9" si="277">AY4+AY5+AY6+AY7+AY8+AY9</f>
        <v>63.414634146341463</v>
      </c>
      <c r="BX9" s="31">
        <f t="shared" ref="BX9" si="278">AZ4+AZ5+AZ6+AZ7+AZ8+AZ9</f>
        <v>63.41463414634147</v>
      </c>
      <c r="BY9" s="31">
        <f t="shared" ref="BY9" si="279">BA4+BA5+BA6+BA7+BA8+BA9</f>
        <v>58.536585365853661</v>
      </c>
      <c r="BZ9" s="56">
        <f t="shared" ref="BZ9" si="280">BB4+BB5+BB6+BB7+BB8+BB9</f>
        <v>0</v>
      </c>
      <c r="CA9" s="31">
        <f t="shared" ref="CA9" si="281">BC4+BC5+BC6+BC7+BC8+BC9</f>
        <v>75.609756097560975</v>
      </c>
      <c r="CB9" s="31">
        <f t="shared" ref="CB9" si="282">BD4+BD5+BD6+BD7+BD8+BD9</f>
        <v>100</v>
      </c>
      <c r="CC9" s="31">
        <f t="shared" ref="CC9" si="283">BE4+BE5+BE6+BE7+BE8+BE9</f>
        <v>81.578947368421041</v>
      </c>
      <c r="CD9" s="31">
        <f t="shared" ref="CD9" si="284">BF4+BF5+BF6+BF7+BF8+BF9</f>
        <v>26.315789473684209</v>
      </c>
      <c r="CE9" s="31">
        <f t="shared" ref="CE9" si="285">BG4+BG5+BG6+BG7+BG8+BG9</f>
        <v>94.73684210526315</v>
      </c>
      <c r="CF9" s="31">
        <f t="shared" ref="CF9" si="286">BH4+BH5+BH6+BH7+BH8+BH9</f>
        <v>94.117647058823522</v>
      </c>
      <c r="CG9" s="31">
        <f t="shared" ref="CG9" si="287">BI4+BI5+BI6+BI7+BI8+BI9</f>
        <v>75.609756097560975</v>
      </c>
      <c r="CH9" s="31">
        <f t="shared" ref="CH9" si="288">BJ4+BJ5+BJ6+BJ7+BJ8+BJ9</f>
        <v>78.048780487804876</v>
      </c>
      <c r="CI9" s="32">
        <f t="shared" ref="CI9" si="289">BK4+BK5+BK6+BK7+BK8+BK9</f>
        <v>92.682926829268283</v>
      </c>
      <c r="CJ9" s="31">
        <f t="shared" ref="CJ9" si="290">BL4+BL5+BL6+BL7+BL8+BL9</f>
        <v>87.804878048780481</v>
      </c>
      <c r="CK9" s="33">
        <f t="shared" ref="CK9" si="291">BM4+BM5+BM6+BM7+BM8+BM9</f>
        <v>82.926829268292693</v>
      </c>
      <c r="CL9" s="30">
        <f t="shared" ref="CL9" si="292">BN4+BN5+BN6+BN7+BN8+BN9</f>
        <v>2.4390243902439024</v>
      </c>
      <c r="CM9" s="57">
        <f t="shared" ref="CM9" si="293">BO4+BO5+BO6+BO7+BO8+BO9</f>
        <v>90.243902439024396</v>
      </c>
      <c r="CN9" s="5"/>
      <c r="CQ9" s="10"/>
      <c r="CR9" s="10" t="str">
        <f>A3</f>
        <v>Citrobacter braakii</v>
      </c>
      <c r="CS9" s="10"/>
      <c r="CT9" s="10"/>
      <c r="CU9" s="10"/>
      <c r="CV9" s="10"/>
      <c r="CW9" s="10"/>
      <c r="CX9" s="10"/>
      <c r="CY9" s="10"/>
      <c r="CZ9" s="10"/>
      <c r="DA9" s="10"/>
      <c r="DB9" s="10"/>
      <c r="DC9" s="10"/>
      <c r="DD9" s="10"/>
      <c r="DE9" s="10"/>
      <c r="DF9" s="10"/>
      <c r="DG9" s="10"/>
      <c r="DH9" s="10"/>
      <c r="DI9" s="10"/>
      <c r="DJ9" s="10"/>
      <c r="DK9" s="10"/>
      <c r="DL9" s="10"/>
      <c r="DM9" s="10"/>
      <c r="DN9" s="10"/>
    </row>
    <row r="10" spans="1:118" x14ac:dyDescent="0.25">
      <c r="B10" s="54" t="s">
        <v>8</v>
      </c>
      <c r="C10" s="2">
        <v>0</v>
      </c>
      <c r="D10" s="2">
        <v>0</v>
      </c>
      <c r="E10" s="2">
        <v>0</v>
      </c>
      <c r="F10" s="2">
        <v>12</v>
      </c>
      <c r="G10" s="2">
        <v>0</v>
      </c>
      <c r="H10" s="2">
        <v>12</v>
      </c>
      <c r="I10" s="2">
        <v>2</v>
      </c>
      <c r="J10" s="4">
        <v>0</v>
      </c>
      <c r="K10" s="4">
        <v>1</v>
      </c>
      <c r="L10" s="3">
        <v>0</v>
      </c>
      <c r="M10" s="3">
        <v>1</v>
      </c>
      <c r="N10" s="3">
        <v>4</v>
      </c>
      <c r="O10" s="3">
        <v>9</v>
      </c>
      <c r="P10" s="3">
        <v>0</v>
      </c>
      <c r="Q10" s="3">
        <v>0</v>
      </c>
      <c r="R10" s="3">
        <v>0</v>
      </c>
      <c r="S10" s="54">
        <v>41</v>
      </c>
      <c r="V10" s="54">
        <v>1</v>
      </c>
      <c r="W10" s="2">
        <f>I4</f>
        <v>1</v>
      </c>
      <c r="X10" s="2">
        <f>I5</f>
        <v>6</v>
      </c>
      <c r="Y10" s="2">
        <f>I6</f>
        <v>3</v>
      </c>
      <c r="Z10" s="2">
        <f>I7</f>
        <v>8</v>
      </c>
      <c r="AA10" s="2">
        <f>I8</f>
        <v>0</v>
      </c>
      <c r="AB10" s="2">
        <f>I9</f>
        <v>0</v>
      </c>
      <c r="AC10" s="2">
        <f>I10</f>
        <v>2</v>
      </c>
      <c r="AD10" s="54">
        <f>I11</f>
        <v>0</v>
      </c>
      <c r="AE10" s="2">
        <f>I12</f>
        <v>9</v>
      </c>
      <c r="AF10" s="2">
        <f>I13</f>
        <v>0</v>
      </c>
      <c r="AG10" s="2">
        <f>I14</f>
        <v>7</v>
      </c>
      <c r="AH10" s="2">
        <f>I15</f>
        <v>19</v>
      </c>
      <c r="AI10" s="2">
        <f>I16</f>
        <v>0</v>
      </c>
      <c r="AJ10" s="2">
        <f>I17</f>
        <v>0</v>
      </c>
      <c r="AK10" s="2">
        <f>I18</f>
        <v>0</v>
      </c>
      <c r="AL10" s="2">
        <f>I19</f>
        <v>0</v>
      </c>
      <c r="AM10" s="3">
        <f>I20</f>
        <v>0</v>
      </c>
      <c r="AN10" s="4">
        <f>I21</f>
        <v>1</v>
      </c>
      <c r="AO10" s="3">
        <f>I22</f>
        <v>1</v>
      </c>
      <c r="AP10" s="54">
        <f>I23</f>
        <v>24</v>
      </c>
      <c r="AQ10" s="58">
        <f>I24</f>
        <v>4</v>
      </c>
      <c r="AT10" s="54">
        <v>1</v>
      </c>
      <c r="AU10" s="31">
        <f t="shared" ref="AU10" si="294">PRODUCT(W10*100*1/W20)</f>
        <v>2.5</v>
      </c>
      <c r="AV10" s="31">
        <f t="shared" ref="AV10" si="295">PRODUCT(X10*100*1/X20)</f>
        <v>14.634146341463415</v>
      </c>
      <c r="AW10" s="31">
        <f t="shared" ref="AW10" si="296">PRODUCT(Y10*100*1/Y20)</f>
        <v>7.3170731707317076</v>
      </c>
      <c r="AX10" s="31">
        <f t="shared" ref="AX10" si="297">PRODUCT(Z10*100*1/Z20)</f>
        <v>19.512195121951219</v>
      </c>
      <c r="AY10" s="31">
        <f t="shared" ref="AY10" si="298">PRODUCT(AA10*100*1/AA20)</f>
        <v>0</v>
      </c>
      <c r="AZ10" s="31">
        <f t="shared" ref="AZ10" si="299">PRODUCT(AB10*100*1/AB20)</f>
        <v>0</v>
      </c>
      <c r="BA10" s="31">
        <f t="shared" ref="BA10" si="300">PRODUCT(AC10*100*1/AC20)</f>
        <v>4.8780487804878048</v>
      </c>
      <c r="BB10" s="56">
        <f t="shared" ref="BB10" si="301">PRODUCT(AD10*100*1/AD20)</f>
        <v>0</v>
      </c>
      <c r="BC10" s="31">
        <f t="shared" ref="BC10" si="302">PRODUCT(AE10*100*1/AE20)</f>
        <v>21.951219512195124</v>
      </c>
      <c r="BD10" s="31">
        <f t="shared" ref="BD10" si="303">PRODUCT(AF10*100*1/AF20)</f>
        <v>0</v>
      </c>
      <c r="BE10" s="31">
        <f t="shared" ref="BE10" si="304">PRODUCT(AG10*100*1/AG20)</f>
        <v>18.421052631578949</v>
      </c>
      <c r="BF10" s="31">
        <f t="shared" ref="BF10" si="305">PRODUCT(AH10*100*1/AH20)</f>
        <v>50</v>
      </c>
      <c r="BG10" s="31">
        <f t="shared" ref="BG10" si="306">PRODUCT(AI10*100*1/AI20)</f>
        <v>0</v>
      </c>
      <c r="BH10" s="31">
        <f t="shared" ref="BH10" si="307">PRODUCT(AJ10*100*1/AJ20)</f>
        <v>0</v>
      </c>
      <c r="BI10" s="31">
        <f t="shared" ref="BI10" si="308">PRODUCT(AK10*100*1/AK20)</f>
        <v>0</v>
      </c>
      <c r="BJ10" s="31">
        <f t="shared" ref="BJ10" si="309">PRODUCT(AL10*100*1/AL20)</f>
        <v>0</v>
      </c>
      <c r="BK10" s="33">
        <f t="shared" ref="BK10" si="310">PRODUCT(AM10*100*1/AM20)</f>
        <v>0</v>
      </c>
      <c r="BL10" s="32">
        <f t="shared" ref="BL10" si="311">PRODUCT(AN10*100*1/AN20)</f>
        <v>2.4390243902439024</v>
      </c>
      <c r="BM10" s="33">
        <f t="shared" ref="BM10" si="312">PRODUCT(AO10*100*1/AO20)</f>
        <v>2.4390243902439024</v>
      </c>
      <c r="BN10" s="30">
        <f t="shared" ref="BN10" si="313">PRODUCT(AP10*100*1/AP20)</f>
        <v>58.536585365853661</v>
      </c>
      <c r="BO10" s="59">
        <f t="shared" ref="BO10" si="314">PRODUCT(AQ10*100*1/AQ20)</f>
        <v>9.7560975609756095</v>
      </c>
      <c r="BR10" s="54">
        <v>1</v>
      </c>
      <c r="BS10" s="31">
        <f t="shared" ref="BS10" si="315">AU4+AU5+AU6+AU7+AU8+AU9+AU10</f>
        <v>2.5</v>
      </c>
      <c r="BT10" s="31">
        <f t="shared" ref="BT10" si="316">AV4+AV5+AV6+AV7+AV8+AV9+AV10</f>
        <v>21.951219512195124</v>
      </c>
      <c r="BU10" s="31">
        <f t="shared" ref="BU10" si="317">AW4+AW5+AW6+AW7+AW8+AW9+AW10</f>
        <v>7.3170731707317076</v>
      </c>
      <c r="BV10" s="31">
        <f t="shared" ref="BV10" si="318">AX4+AX5+AX6+AX7+AX8+AX9+AX10</f>
        <v>21.95121951219512</v>
      </c>
      <c r="BW10" s="31">
        <f t="shared" ref="BW10" si="319">AY4+AY5+AY6+AY7+AY8+AY9+AY10</f>
        <v>63.414634146341463</v>
      </c>
      <c r="BX10" s="31">
        <f t="shared" ref="BX10" si="320">AZ4+AZ5+AZ6+AZ7+AZ8+AZ9+AZ10</f>
        <v>63.41463414634147</v>
      </c>
      <c r="BY10" s="31">
        <f t="shared" ref="BY10" si="321">BA4+BA5+BA6+BA7+BA8+BA9+BA10</f>
        <v>63.414634146341463</v>
      </c>
      <c r="BZ10" s="56">
        <f t="shared" ref="BZ10" si="322">BB4+BB5+BB6+BB7+BB8+BB9+BB10</f>
        <v>0</v>
      </c>
      <c r="CA10" s="31">
        <f t="shared" ref="CA10" si="323">BC4+BC5+BC6+BC7+BC8+BC9+BC10</f>
        <v>97.560975609756099</v>
      </c>
      <c r="CB10" s="31">
        <f t="shared" ref="CB10" si="324">BD4+BD5+BD6+BD7+BD8+BD9+BD10</f>
        <v>100</v>
      </c>
      <c r="CC10" s="31">
        <f t="shared" ref="CC10" si="325">BE4+BE5+BE6+BE7+BE8+BE9+BE10</f>
        <v>99.999999999999986</v>
      </c>
      <c r="CD10" s="31">
        <f t="shared" ref="CD10" si="326">BF4+BF5+BF6+BF7+BF8+BF9+BF10</f>
        <v>76.315789473684205</v>
      </c>
      <c r="CE10" s="31">
        <f t="shared" ref="CE10" si="327">BG4+BG5+BG6+BG7+BG8+BG9+BG10</f>
        <v>94.73684210526315</v>
      </c>
      <c r="CF10" s="31">
        <f t="shared" ref="CF10" si="328">BH4+BH5+BH6+BH7+BH8+BH9+BH10</f>
        <v>94.117647058823522</v>
      </c>
      <c r="CG10" s="31">
        <f t="shared" ref="CG10" si="329">BI4+BI5+BI6+BI7+BI8+BI9+BI10</f>
        <v>75.609756097560975</v>
      </c>
      <c r="CH10" s="31">
        <f t="shared" ref="CH10" si="330">BJ4+BJ5+BJ6+BJ7+BJ8+BJ9+BJ10</f>
        <v>78.048780487804876</v>
      </c>
      <c r="CI10" s="33">
        <f t="shared" ref="CI10" si="331">BK4+BK5+BK6+BK7+BK8+BK9+BK10</f>
        <v>92.682926829268283</v>
      </c>
      <c r="CJ10" s="32">
        <f t="shared" ref="CJ10" si="332">BL4+BL5+BL6+BL7+BL8+BL9+BL10</f>
        <v>90.243902439024382</v>
      </c>
      <c r="CK10" s="33">
        <f t="shared" ref="CK10" si="333">BM4+BM5+BM6+BM7+BM8+BM9+BM10</f>
        <v>85.365853658536594</v>
      </c>
      <c r="CL10" s="30">
        <f t="shared" ref="CL10" si="334">BN4+BN5+BN6+BN7+BN8+BN9+BN10</f>
        <v>60.975609756097562</v>
      </c>
      <c r="CM10" s="59">
        <f t="shared" ref="CM10" si="335">BO4+BO5+BO6+BO7+BO8+BO9+BO10</f>
        <v>100</v>
      </c>
      <c r="CN10" s="5"/>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row>
    <row r="11" spans="1:118" x14ac:dyDescent="0.25">
      <c r="B11" s="54" t="s">
        <v>9</v>
      </c>
      <c r="C11" s="54">
        <v>0</v>
      </c>
      <c r="D11" s="54">
        <v>0</v>
      </c>
      <c r="E11" s="54">
        <v>0</v>
      </c>
      <c r="F11" s="54">
        <v>0</v>
      </c>
      <c r="G11" s="54">
        <v>0</v>
      </c>
      <c r="H11" s="54">
        <v>0</v>
      </c>
      <c r="I11" s="54">
        <v>0</v>
      </c>
      <c r="J11" s="54">
        <v>5</v>
      </c>
      <c r="K11" s="54">
        <v>13</v>
      </c>
      <c r="L11" s="54">
        <v>4</v>
      </c>
      <c r="M11" s="54">
        <v>3</v>
      </c>
      <c r="N11" s="54">
        <v>2</v>
      </c>
      <c r="O11" s="54">
        <v>14</v>
      </c>
      <c r="P11" s="54">
        <v>0</v>
      </c>
      <c r="Q11" s="54">
        <v>0</v>
      </c>
      <c r="R11" s="54">
        <v>0</v>
      </c>
      <c r="S11" s="54">
        <v>41</v>
      </c>
      <c r="V11" s="54">
        <v>2</v>
      </c>
      <c r="W11" s="2">
        <f>J4</f>
        <v>1</v>
      </c>
      <c r="X11" s="2">
        <f>J5</f>
        <v>8</v>
      </c>
      <c r="Y11" s="2">
        <f>J6</f>
        <v>17</v>
      </c>
      <c r="Z11" s="2">
        <f>J7</f>
        <v>16</v>
      </c>
      <c r="AA11" s="4">
        <f>J8</f>
        <v>0</v>
      </c>
      <c r="AB11" s="4">
        <f>J9</f>
        <v>1</v>
      </c>
      <c r="AC11" s="4">
        <f>J10</f>
        <v>0</v>
      </c>
      <c r="AD11" s="54">
        <f>J11</f>
        <v>5</v>
      </c>
      <c r="AE11" s="2">
        <f>J12</f>
        <v>1</v>
      </c>
      <c r="AF11" s="2">
        <f>J13</f>
        <v>0</v>
      </c>
      <c r="AG11" s="2">
        <f>J14</f>
        <v>0</v>
      </c>
      <c r="AH11" s="2">
        <f>J15</f>
        <v>7</v>
      </c>
      <c r="AI11" s="2">
        <f>J16</f>
        <v>1</v>
      </c>
      <c r="AJ11" s="2">
        <f>J17</f>
        <v>1</v>
      </c>
      <c r="AK11" s="2">
        <f>J18</f>
        <v>6</v>
      </c>
      <c r="AL11" s="2">
        <f>J19</f>
        <v>0</v>
      </c>
      <c r="AM11" s="3">
        <f>J20</f>
        <v>1</v>
      </c>
      <c r="AN11" s="3">
        <f>J21</f>
        <v>2</v>
      </c>
      <c r="AO11" s="3">
        <f>J22</f>
        <v>1</v>
      </c>
      <c r="AP11" s="54">
        <f>J23</f>
        <v>10</v>
      </c>
      <c r="AQ11" s="58">
        <f>J24</f>
        <v>0</v>
      </c>
      <c r="AT11" s="54">
        <v>2</v>
      </c>
      <c r="AU11" s="31">
        <f t="shared" ref="AU11" si="336">PRODUCT(W11*100*1/W20)</f>
        <v>2.5</v>
      </c>
      <c r="AV11" s="31">
        <f t="shared" ref="AV11" si="337">PRODUCT(X11*100*1/X20)</f>
        <v>19.512195121951219</v>
      </c>
      <c r="AW11" s="31">
        <f t="shared" ref="AW11" si="338">PRODUCT(Y11*100*1/Y20)</f>
        <v>41.463414634146339</v>
      </c>
      <c r="AX11" s="31">
        <f t="shared" ref="AX11" si="339">PRODUCT(Z11*100*1/Z20)</f>
        <v>39.024390243902438</v>
      </c>
      <c r="AY11" s="32">
        <f t="shared" ref="AY11" si="340">PRODUCT(AA11*100*1/AA20)</f>
        <v>0</v>
      </c>
      <c r="AZ11" s="32">
        <f t="shared" ref="AZ11" si="341">PRODUCT(AB11*100*1/AB20)</f>
        <v>2.4390243902439024</v>
      </c>
      <c r="BA11" s="32">
        <f t="shared" ref="BA11" si="342">PRODUCT(AC11*100*1/AC20)</f>
        <v>0</v>
      </c>
      <c r="BB11" s="56">
        <f t="shared" ref="BB11" si="343">PRODUCT(AD11*100*1/AD20)</f>
        <v>12.195121951219512</v>
      </c>
      <c r="BC11" s="31">
        <f t="shared" ref="BC11" si="344">PRODUCT(AE11*100*1/AE20)</f>
        <v>2.4390243902439024</v>
      </c>
      <c r="BD11" s="31">
        <f t="shared" ref="BD11" si="345">PRODUCT(AF11*100*1/AF20)</f>
        <v>0</v>
      </c>
      <c r="BE11" s="31">
        <f t="shared" ref="BE11" si="346">PRODUCT(AG11*100*1/AG20)</f>
        <v>0</v>
      </c>
      <c r="BF11" s="31">
        <f t="shared" ref="BF11" si="347">PRODUCT(AH11*100*1/AH20)</f>
        <v>18.421052631578949</v>
      </c>
      <c r="BG11" s="31">
        <f t="shared" ref="BG11" si="348">PRODUCT(AI11*100*1/AI20)</f>
        <v>2.6315789473684212</v>
      </c>
      <c r="BH11" s="31">
        <f t="shared" ref="BH11" si="349">PRODUCT(AJ11*100*1/AJ20)</f>
        <v>2.9411764705882355</v>
      </c>
      <c r="BI11" s="31">
        <f t="shared" ref="BI11" si="350">PRODUCT(AK11*100*1/AK20)</f>
        <v>14.634146341463415</v>
      </c>
      <c r="BJ11" s="31">
        <f t="shared" ref="BJ11" si="351">PRODUCT(AL11*100*1/AL20)</f>
        <v>0</v>
      </c>
      <c r="BK11" s="33">
        <f t="shared" ref="BK11" si="352">PRODUCT(AM11*100*1/AM20)</f>
        <v>2.4390243902439024</v>
      </c>
      <c r="BL11" s="33">
        <f t="shared" ref="BL11" si="353">PRODUCT(AN11*100*1/AN20)</f>
        <v>4.8780487804878048</v>
      </c>
      <c r="BM11" s="33">
        <f t="shared" ref="BM11" si="354">PRODUCT(AO11*100*1/AO20)</f>
        <v>2.4390243902439024</v>
      </c>
      <c r="BN11" s="30">
        <f t="shared" ref="BN11" si="355">PRODUCT(AP11*100*1/AP20)</f>
        <v>24.390243902439025</v>
      </c>
      <c r="BO11" s="59">
        <f t="shared" ref="BO11" si="356">PRODUCT(AQ11*100*1/AQ20)</f>
        <v>0</v>
      </c>
      <c r="BR11" s="54">
        <v>2</v>
      </c>
      <c r="BS11" s="31">
        <f t="shared" ref="BS11" si="357">AU4+AU5+AU6+AU7+AU8+AU9+AU10+AU11</f>
        <v>5</v>
      </c>
      <c r="BT11" s="31">
        <f t="shared" ref="BT11" si="358">AV4+AV5+AV6+AV7+AV8+AV9+AV10+AV11</f>
        <v>41.463414634146346</v>
      </c>
      <c r="BU11" s="31">
        <f t="shared" ref="BU11" si="359">AW4+AW5+AW6+AW7+AW8+AW9+AW10+AW11</f>
        <v>48.780487804878049</v>
      </c>
      <c r="BV11" s="31">
        <f t="shared" ref="BV11" si="360">AX4+AX5+AX6+AX7+AX8+AX9+AX10+AX11</f>
        <v>60.975609756097555</v>
      </c>
      <c r="BW11" s="32">
        <f t="shared" ref="BW11" si="361">AY4+AY5+AY6+AY7+AY8+AY9+AY10+AY11</f>
        <v>63.414634146341463</v>
      </c>
      <c r="BX11" s="32">
        <f t="shared" ref="BX11" si="362">AZ4+AZ5+AZ6+AZ7+AZ8+AZ9+AZ10+AZ11</f>
        <v>65.853658536585371</v>
      </c>
      <c r="BY11" s="32">
        <f t="shared" ref="BY11" si="363">BA4+BA5+BA6+BA7+BA8+BA9+BA10+BA11</f>
        <v>63.414634146341463</v>
      </c>
      <c r="BZ11" s="56">
        <f t="shared" ref="BZ11" si="364">BB4+BB5+BB6+BB7+BB8+BB9+BB10+BB11</f>
        <v>12.195121951219512</v>
      </c>
      <c r="CA11" s="31">
        <f t="shared" ref="CA11" si="365">BC4+BC5+BC6+BC7+BC8+BC9+BC10+BC11</f>
        <v>100</v>
      </c>
      <c r="CB11" s="31">
        <f t="shared" ref="CB11" si="366">BD4+BD5+BD6+BD7+BD8+BD9+BD10+BD11</f>
        <v>100</v>
      </c>
      <c r="CC11" s="31">
        <f t="shared" ref="CC11" si="367">BE4+BE5+BE6+BE7+BE8+BE9+BE10+BE11</f>
        <v>99.999999999999986</v>
      </c>
      <c r="CD11" s="31">
        <f t="shared" ref="CD11" si="368">BF4+BF5+BF6+BF7+BF8+BF9+BF10+BF11</f>
        <v>94.73684210526315</v>
      </c>
      <c r="CE11" s="31">
        <f t="shared" ref="CE11" si="369">BG4+BG5+BG6+BG7+BG8+BG9+BG10+BG11</f>
        <v>97.368421052631575</v>
      </c>
      <c r="CF11" s="31">
        <f t="shared" ref="CF11" si="370">BH4+BH5+BH6+BH7+BH8+BH9+BH10+BH11</f>
        <v>97.058823529411754</v>
      </c>
      <c r="CG11" s="31">
        <f t="shared" ref="CG11" si="371">BI4+BI5+BI6+BI7+BI8+BI9+BI10+BI11</f>
        <v>90.243902439024396</v>
      </c>
      <c r="CH11" s="31">
        <f t="shared" ref="CH11" si="372">BJ4+BJ5+BJ6+BJ7+BJ8+BJ9+BJ10+BJ11</f>
        <v>78.048780487804876</v>
      </c>
      <c r="CI11" s="33">
        <f t="shared" ref="CI11" si="373">BK4+BK5+BK6+BK7+BK8+BK9+BK10+BK11</f>
        <v>95.121951219512184</v>
      </c>
      <c r="CJ11" s="33">
        <f t="shared" ref="CJ11" si="374">BL4+BL5+BL6+BL7+BL8+BL9+BL10+BL11</f>
        <v>95.121951219512184</v>
      </c>
      <c r="CK11" s="33">
        <f t="shared" ref="CK11" si="375">BM4+BM5+BM6+BM7+BM8+BM9+BM10+BM11</f>
        <v>87.804878048780495</v>
      </c>
      <c r="CL11" s="30">
        <f t="shared" ref="CL11" si="376">BN4+BN5+BN6+BN7+BN8+BN9+BN10+BN11</f>
        <v>85.365853658536594</v>
      </c>
      <c r="CM11" s="59">
        <f t="shared" ref="CM11" si="377">BO4+BO5+BO6+BO7+BO8+BO9+BO10+BO11</f>
        <v>100</v>
      </c>
      <c r="CN11" s="34"/>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x14ac:dyDescent="0.25">
      <c r="B12" s="54" t="s">
        <v>10</v>
      </c>
      <c r="C12" s="2">
        <v>0</v>
      </c>
      <c r="D12" s="2">
        <v>0</v>
      </c>
      <c r="E12" s="2">
        <v>5</v>
      </c>
      <c r="F12" s="2">
        <v>0</v>
      </c>
      <c r="G12" s="2">
        <v>9</v>
      </c>
      <c r="H12" s="2">
        <v>17</v>
      </c>
      <c r="I12" s="2">
        <v>9</v>
      </c>
      <c r="J12" s="2">
        <v>1</v>
      </c>
      <c r="K12" s="4">
        <v>0</v>
      </c>
      <c r="L12" s="3">
        <v>0</v>
      </c>
      <c r="M12" s="3">
        <v>0</v>
      </c>
      <c r="N12" s="3">
        <v>0</v>
      </c>
      <c r="O12" s="3">
        <v>0</v>
      </c>
      <c r="P12" s="3">
        <v>0</v>
      </c>
      <c r="Q12" s="3">
        <v>0</v>
      </c>
      <c r="R12" s="3">
        <v>0</v>
      </c>
      <c r="S12" s="54">
        <v>41</v>
      </c>
      <c r="V12" s="54">
        <v>4</v>
      </c>
      <c r="W12" s="2">
        <f>K4</f>
        <v>6</v>
      </c>
      <c r="X12" s="2">
        <f>K5</f>
        <v>3</v>
      </c>
      <c r="Y12" s="2">
        <f>K6</f>
        <v>2</v>
      </c>
      <c r="Z12" s="2">
        <f>K7</f>
        <v>1</v>
      </c>
      <c r="AA12" s="4">
        <f>K8</f>
        <v>0</v>
      </c>
      <c r="AB12" s="3">
        <f>K9</f>
        <v>0</v>
      </c>
      <c r="AC12" s="4">
        <f>K10</f>
        <v>1</v>
      </c>
      <c r="AD12" s="54">
        <f>K11</f>
        <v>13</v>
      </c>
      <c r="AE12" s="4">
        <f>K12</f>
        <v>0</v>
      </c>
      <c r="AF12" s="4">
        <f>K13</f>
        <v>0</v>
      </c>
      <c r="AG12" s="3">
        <f>K14</f>
        <v>0</v>
      </c>
      <c r="AH12" s="2">
        <f>K15</f>
        <v>0</v>
      </c>
      <c r="AI12" s="3">
        <f>K16</f>
        <v>0</v>
      </c>
      <c r="AJ12" s="3">
        <f>K17</f>
        <v>1</v>
      </c>
      <c r="AK12" s="2">
        <f>K18</f>
        <v>2</v>
      </c>
      <c r="AL12" s="4">
        <f>K19</f>
        <v>5</v>
      </c>
      <c r="AM12" s="3">
        <f>K20</f>
        <v>2</v>
      </c>
      <c r="AN12" s="3">
        <f>K21</f>
        <v>1</v>
      </c>
      <c r="AO12" s="3">
        <f>K22</f>
        <v>2</v>
      </c>
      <c r="AP12" s="54">
        <f>K23</f>
        <v>3</v>
      </c>
      <c r="AQ12" s="58">
        <f>K24</f>
        <v>0</v>
      </c>
      <c r="AT12" s="54">
        <v>4</v>
      </c>
      <c r="AU12" s="31">
        <f t="shared" ref="AU12" si="378">PRODUCT(W12*100*1/W20)</f>
        <v>15</v>
      </c>
      <c r="AV12" s="31">
        <f t="shared" ref="AV12" si="379">PRODUCT(X12*100*1/X20)</f>
        <v>7.3170731707317076</v>
      </c>
      <c r="AW12" s="31">
        <f t="shared" ref="AW12" si="380">PRODUCT(Y12*100*1/Y20)</f>
        <v>4.8780487804878048</v>
      </c>
      <c r="AX12" s="31">
        <f t="shared" ref="AX12" si="381">PRODUCT(Z12*100*1/Z20)</f>
        <v>2.4390243902439024</v>
      </c>
      <c r="AY12" s="32">
        <f t="shared" ref="AY12" si="382">PRODUCT(AA12*100*1/AA20)</f>
        <v>0</v>
      </c>
      <c r="AZ12" s="33">
        <f t="shared" ref="AZ12" si="383">PRODUCT(AB12*100*1/AB20)</f>
        <v>0</v>
      </c>
      <c r="BA12" s="32">
        <f t="shared" ref="BA12" si="384">PRODUCT(AC12*100*1/AC20)</f>
        <v>2.4390243902439024</v>
      </c>
      <c r="BB12" s="56">
        <f t="shared" ref="BB12" si="385">PRODUCT(AD12*100*1/AD20)</f>
        <v>31.707317073170731</v>
      </c>
      <c r="BC12" s="32">
        <f t="shared" ref="BC12" si="386">PRODUCT(AE12*100*1/AE20)</f>
        <v>0</v>
      </c>
      <c r="BD12" s="32">
        <f t="shared" ref="BD12" si="387">PRODUCT(AF12*100*1/AF20)</f>
        <v>0</v>
      </c>
      <c r="BE12" s="33">
        <f t="shared" ref="BE12" si="388">PRODUCT(AG12*100*1/AG20)</f>
        <v>0</v>
      </c>
      <c r="BF12" s="2">
        <f t="shared" ref="BF12" si="389">PRODUCT(AH12*100*1/AH20)</f>
        <v>0</v>
      </c>
      <c r="BG12" s="33">
        <f t="shared" ref="BG12" si="390">PRODUCT(AI12*100*1/AI20)</f>
        <v>0</v>
      </c>
      <c r="BH12" s="33">
        <f t="shared" ref="BH12" si="391">PRODUCT(AJ12*100*1/AJ20)</f>
        <v>2.9411764705882355</v>
      </c>
      <c r="BI12" s="31">
        <f t="shared" ref="BI12" si="392">PRODUCT(AK12*100*1/AK20)</f>
        <v>4.8780487804878048</v>
      </c>
      <c r="BJ12" s="32">
        <f t="shared" ref="BJ12" si="393">PRODUCT(AL12*100*1/AL20)</f>
        <v>12.195121951219512</v>
      </c>
      <c r="BK12" s="33">
        <f t="shared" ref="BK12" si="394">PRODUCT(AM12*100*1/AM20)</f>
        <v>4.8780487804878048</v>
      </c>
      <c r="BL12" s="33">
        <f t="shared" ref="BL12" si="395">PRODUCT(AN12*100*1/AN20)</f>
        <v>2.4390243902439024</v>
      </c>
      <c r="BM12" s="33">
        <f t="shared" ref="BM12" si="396">PRODUCT(AO12*100*1/AO20)</f>
        <v>4.8780487804878048</v>
      </c>
      <c r="BN12" s="30">
        <f t="shared" ref="BN12" si="397">PRODUCT(AP12*100*1/AP20)</f>
        <v>7.3170731707317076</v>
      </c>
      <c r="BO12" s="59">
        <f t="shared" ref="BO12" si="398">PRODUCT(AQ12*100*1/AQ20)</f>
        <v>0</v>
      </c>
      <c r="BR12" s="54">
        <v>4</v>
      </c>
      <c r="BS12" s="31">
        <f t="shared" ref="BS12" si="399">AU4+AU5+AU6+AU7+AU8+AU9+AU10+AU11+AU12</f>
        <v>20</v>
      </c>
      <c r="BT12" s="31">
        <f t="shared" ref="BT12" si="400">AV4+AV5+AV6+AV7+AV8+AV9+AV10+AV11+AV12</f>
        <v>48.780487804878057</v>
      </c>
      <c r="BU12" s="31">
        <f t="shared" ref="BU12" si="401">AW4+AW5+AW6+AW7+AW8+AW9+AW10+AW11+AW12</f>
        <v>53.658536585365852</v>
      </c>
      <c r="BV12" s="31">
        <f t="shared" ref="BV12" si="402">AX4+AX5+AX6+AX7+AX8+AX9+AX10+AX11+AX12</f>
        <v>63.414634146341456</v>
      </c>
      <c r="BW12" s="32">
        <f t="shared" ref="BW12" si="403">AY4+AY5+AY6+AY7+AY8+AY9+AY10+AY11+AY12</f>
        <v>63.414634146341463</v>
      </c>
      <c r="BX12" s="33">
        <f t="shared" ref="BX12" si="404">AZ4+AZ5+AZ6+AZ7+AZ8+AZ9+AZ10+AZ11+AZ12</f>
        <v>65.853658536585371</v>
      </c>
      <c r="BY12" s="32">
        <f t="shared" ref="BY12" si="405">BA4+BA5+BA6+BA7+BA8+BA9+BA10+BA11+BA12</f>
        <v>65.853658536585371</v>
      </c>
      <c r="BZ12" s="56">
        <f t="shared" ref="BZ12" si="406">BB4+BB5+BB6+BB7+BB8+BB9+BB10+BB11+BB12</f>
        <v>43.902439024390247</v>
      </c>
      <c r="CA12" s="32">
        <f t="shared" ref="CA12" si="407">BC4+BC5+BC6+BC7+BC8+BC9+BC10+BC11+BC12</f>
        <v>100</v>
      </c>
      <c r="CB12" s="32">
        <f t="shared" ref="CB12" si="408">BD4+BD5+BD6+BD7+BD8+BD9+BD10+BD11+BD12</f>
        <v>100</v>
      </c>
      <c r="CC12" s="33">
        <f t="shared" ref="CC12" si="409">BE4+BE5+BE6+BE7+BE8+BE9+BE10+BE11+BE12</f>
        <v>99.999999999999986</v>
      </c>
      <c r="CD12" s="31">
        <f t="shared" ref="CD12" si="410">BF4+BF5+BF6+BF7+BF8+BF9+BF10+BF11+BF12</f>
        <v>94.73684210526315</v>
      </c>
      <c r="CE12" s="31">
        <f t="shared" ref="CE12" si="411">BG4+BG5+BG6+BG7+BG8+BG9+BG10+BG11+BG12</f>
        <v>97.368421052631575</v>
      </c>
      <c r="CF12" s="31">
        <f t="shared" ref="CF12" si="412">BH4+BH5+BH6+BH7+BH8+BH9+BH10+BH11+BH12</f>
        <v>99.999999999999986</v>
      </c>
      <c r="CG12" s="31">
        <f t="shared" ref="CG12" si="413">BI4+BI5+BI6+BI7+BI8+BI9+BI10+BI11+BI12</f>
        <v>95.121951219512198</v>
      </c>
      <c r="CH12" s="32">
        <f t="shared" ref="CH12" si="414">BJ4+BJ5+BJ6+BJ7+BJ8+BJ9+BJ10+BJ11+BJ12</f>
        <v>90.243902439024396</v>
      </c>
      <c r="CI12" s="33">
        <f t="shared" ref="CI12" si="415">BK4+BK5+BK6+BK7+BK8+BK9+BK10+BK11+BK12</f>
        <v>99.999999999999986</v>
      </c>
      <c r="CJ12" s="33">
        <f t="shared" ref="CJ12" si="416">BL4+BL5+BL6+BL7+BL8+BL9+BL10+BL11+BL12</f>
        <v>97.560975609756085</v>
      </c>
      <c r="CK12" s="33">
        <f t="shared" ref="CK12" si="417">BM4+BM5+BM6+BM7+BM8+BM9+BM10+BM11+BM12</f>
        <v>92.682926829268297</v>
      </c>
      <c r="CL12" s="30">
        <f t="shared" ref="CL12" si="418">BN4+BN5+BN6+BN7+BN8+BN9+BN10+BN11+BN12</f>
        <v>92.682926829268297</v>
      </c>
      <c r="CM12" s="59">
        <f t="shared" ref="CM12" si="419">BO4+BO5+BO6+BO7+BO8+BO9+BO10+BO11+BO12</f>
        <v>100</v>
      </c>
      <c r="CN12" s="7"/>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x14ac:dyDescent="0.25">
      <c r="B13" s="54" t="s">
        <v>11</v>
      </c>
      <c r="C13" s="2">
        <v>0</v>
      </c>
      <c r="D13" s="2">
        <v>0</v>
      </c>
      <c r="E13" s="2">
        <v>41</v>
      </c>
      <c r="F13" s="2">
        <v>0</v>
      </c>
      <c r="G13" s="2">
        <v>0</v>
      </c>
      <c r="H13" s="2">
        <v>0</v>
      </c>
      <c r="I13" s="2">
        <v>0</v>
      </c>
      <c r="J13" s="2">
        <v>0</v>
      </c>
      <c r="K13" s="4">
        <v>0</v>
      </c>
      <c r="L13" s="4">
        <v>0</v>
      </c>
      <c r="M13" s="3">
        <v>0</v>
      </c>
      <c r="N13" s="3">
        <v>0</v>
      </c>
      <c r="O13" s="3">
        <v>0</v>
      </c>
      <c r="P13" s="3">
        <v>0</v>
      </c>
      <c r="Q13" s="3">
        <v>0</v>
      </c>
      <c r="R13" s="3">
        <v>0</v>
      </c>
      <c r="S13" s="54">
        <v>41</v>
      </c>
      <c r="V13" s="54">
        <v>8</v>
      </c>
      <c r="W13" s="2">
        <f>L4</f>
        <v>2</v>
      </c>
      <c r="X13" s="2">
        <f>L5</f>
        <v>1</v>
      </c>
      <c r="Y13" s="2">
        <f>L6</f>
        <v>1</v>
      </c>
      <c r="Z13" s="2">
        <f>L7</f>
        <v>4</v>
      </c>
      <c r="AA13" s="3">
        <f>L8</f>
        <v>4</v>
      </c>
      <c r="AB13" s="3">
        <f>L9</f>
        <v>0</v>
      </c>
      <c r="AC13" s="3">
        <f>L10</f>
        <v>0</v>
      </c>
      <c r="AD13" s="54">
        <f>L11</f>
        <v>4</v>
      </c>
      <c r="AE13" s="3">
        <f>L12</f>
        <v>0</v>
      </c>
      <c r="AF13" s="4">
        <f>L13</f>
        <v>0</v>
      </c>
      <c r="AG13" s="3">
        <f>L14</f>
        <v>0</v>
      </c>
      <c r="AH13" s="2">
        <f>L15</f>
        <v>1</v>
      </c>
      <c r="AI13" s="3">
        <f>L16</f>
        <v>1</v>
      </c>
      <c r="AJ13" s="3">
        <f>L17</f>
        <v>0</v>
      </c>
      <c r="AK13" s="2">
        <f>L18</f>
        <v>1</v>
      </c>
      <c r="AL13" s="3">
        <f>L19</f>
        <v>0</v>
      </c>
      <c r="AM13" s="3">
        <f>L20</f>
        <v>0</v>
      </c>
      <c r="AN13" s="3">
        <f>L21</f>
        <v>1</v>
      </c>
      <c r="AO13" s="3">
        <f>L22</f>
        <v>3</v>
      </c>
      <c r="AP13" s="54">
        <f>L23</f>
        <v>1</v>
      </c>
      <c r="AQ13" s="58">
        <f>L24</f>
        <v>0</v>
      </c>
      <c r="AT13" s="54">
        <v>8</v>
      </c>
      <c r="AU13" s="31">
        <f t="shared" ref="AU13" si="420">PRODUCT(W13*100*1/W20)</f>
        <v>5</v>
      </c>
      <c r="AV13" s="31">
        <f t="shared" ref="AV13" si="421">PRODUCT(X13*100*1/X20)</f>
        <v>2.4390243902439024</v>
      </c>
      <c r="AW13" s="31">
        <f t="shared" ref="AW13" si="422">PRODUCT(Y13*100*1/Y20)</f>
        <v>2.4390243902439024</v>
      </c>
      <c r="AX13" s="31">
        <f t="shared" ref="AX13" si="423">PRODUCT(Z13*100*1/Z20)</f>
        <v>9.7560975609756095</v>
      </c>
      <c r="AY13" s="33">
        <f t="shared" ref="AY13" si="424">PRODUCT(AA13*100*1/AA20)</f>
        <v>9.7560975609756095</v>
      </c>
      <c r="AZ13" s="33">
        <f t="shared" ref="AZ13" si="425">PRODUCT(AB13*100*1/AB20)</f>
        <v>0</v>
      </c>
      <c r="BA13" s="33">
        <f t="shared" ref="BA13" si="426">PRODUCT(AC13*100*1/AC20)</f>
        <v>0</v>
      </c>
      <c r="BB13" s="56">
        <f t="shared" ref="BB13" si="427">PRODUCT(AD13*100*1/AD20)</f>
        <v>9.7560975609756095</v>
      </c>
      <c r="BC13" s="33">
        <f t="shared" ref="BC13" si="428">PRODUCT(AE13*100*1/AE20)</f>
        <v>0</v>
      </c>
      <c r="BD13" s="32">
        <f t="shared" ref="BD13" si="429">PRODUCT(AF13*100*1/AF20)</f>
        <v>0</v>
      </c>
      <c r="BE13" s="33">
        <f t="shared" ref="BE13" si="430">PRODUCT(AG13*100*1/AG20)</f>
        <v>0</v>
      </c>
      <c r="BF13" s="2">
        <f t="shared" ref="BF13" si="431">PRODUCT(AH13*100*1/AH20)</f>
        <v>2.6315789473684212</v>
      </c>
      <c r="BG13" s="3">
        <f t="shared" ref="BG13" si="432">PRODUCT(AI13*100*1/AI20)</f>
        <v>2.6315789473684212</v>
      </c>
      <c r="BH13" s="33">
        <f t="shared" ref="BH13" si="433">PRODUCT(AJ13*100*1/AJ20)</f>
        <v>0</v>
      </c>
      <c r="BI13" s="31">
        <f t="shared" ref="BI13" si="434">PRODUCT(AK13*100*1/AK20)</f>
        <v>2.4390243902439024</v>
      </c>
      <c r="BJ13" s="33">
        <f t="shared" ref="BJ13" si="435">PRODUCT(AL13*100*1/AL20)</f>
        <v>0</v>
      </c>
      <c r="BK13" s="33">
        <f t="shared" ref="BK13" si="436">PRODUCT(AM13*100*1/AM20)</f>
        <v>0</v>
      </c>
      <c r="BL13" s="33">
        <f t="shared" ref="BL13" si="437">PRODUCT(AN13*100*1/AN20)</f>
        <v>2.4390243902439024</v>
      </c>
      <c r="BM13" s="33">
        <f t="shared" ref="BM13" si="438">PRODUCT(AO13*100*1/AO20)</f>
        <v>7.3170731707317076</v>
      </c>
      <c r="BN13" s="30">
        <f t="shared" ref="BN13" si="439">PRODUCT(AP13*100*1/AP20)</f>
        <v>2.4390243902439024</v>
      </c>
      <c r="BO13" s="59">
        <f t="shared" ref="BO13" si="440">PRODUCT(AQ13*100*1/AQ20)</f>
        <v>0</v>
      </c>
      <c r="BR13" s="54">
        <v>8</v>
      </c>
      <c r="BS13" s="31">
        <f t="shared" ref="BS13" si="441">AU4+AU5+AU6+AU7+AU8+AU9+AU10+AU11+AU12+AU13</f>
        <v>25</v>
      </c>
      <c r="BT13" s="31">
        <f t="shared" ref="BT13" si="442">AV4+AV5+AV6+AV7+AV8+AV9+AV10+AV11+AV12+AV13</f>
        <v>51.219512195121958</v>
      </c>
      <c r="BU13" s="31">
        <f t="shared" ref="BU13" si="443">AW4+AW5+AW6+AW7+AW8+AW9+AW10+AW11+AW12+AW13</f>
        <v>56.097560975609753</v>
      </c>
      <c r="BV13" s="31">
        <f t="shared" ref="BV13" si="444">AX4+AX5+AX6+AX7+AX8+AX9+AX10+AX11+AX12+AX13</f>
        <v>73.17073170731706</v>
      </c>
      <c r="BW13" s="33">
        <f t="shared" ref="BW13" si="445">AY4+AY5+AY6+AY7+AY8+AY9+AY10+AY11+AY12+AY13</f>
        <v>73.170731707317074</v>
      </c>
      <c r="BX13" s="33">
        <f t="shared" ref="BX13" si="446">AZ4+AZ5+AZ6+AZ7+AZ8+AZ9+AZ10+AZ11+AZ12+AZ13</f>
        <v>65.853658536585371</v>
      </c>
      <c r="BY13" s="33">
        <f t="shared" ref="BY13" si="447">BA4+BA5+BA6+BA7+BA8+BA9+BA10+BA11+BA12+BA13</f>
        <v>65.853658536585371</v>
      </c>
      <c r="BZ13" s="56">
        <f t="shared" ref="BZ13" si="448">BB4+BB5+BB6+BB7+BB8+BB9+BB10+BB11+BB12+BB13</f>
        <v>53.658536585365859</v>
      </c>
      <c r="CA13" s="33">
        <f t="shared" ref="CA13" si="449">BC4+BC5+BC6+BC7+BC8+BC9+BC10+BC11+BC12+BC13</f>
        <v>100</v>
      </c>
      <c r="CB13" s="32">
        <f t="shared" ref="CB13" si="450">BD4+BD5+BD6+BD7+BD8+BD9+BD10+BD11+BD12+BD13</f>
        <v>100</v>
      </c>
      <c r="CC13" s="33">
        <f t="shared" ref="CC13" si="451">BE4+BE5+BE6+BE7+BE8+BE9+BE10+BE11+BE12+BE13</f>
        <v>99.999999999999986</v>
      </c>
      <c r="CD13" s="31">
        <f t="shared" ref="CD13" si="452">BF4+BF5+BF6+BF7+BF8+BF9+BF10+BF11+BF12+BF13</f>
        <v>97.368421052631575</v>
      </c>
      <c r="CE13" s="33">
        <f t="shared" ref="CE13" si="453">BG4+BG5+BG6+BG7+BG8+BG9+BG10+BG11+BG12+BG13</f>
        <v>100</v>
      </c>
      <c r="CF13" s="33">
        <f t="shared" ref="CF13" si="454">BH4+BH5+BH6+BH7+BH8+BH9+BH10+BH11+BH12+BH13</f>
        <v>99.999999999999986</v>
      </c>
      <c r="CG13" s="31">
        <f t="shared" ref="CG13" si="455">BI4+BI5+BI6+BI7+BI8+BI9+BI10+BI11+BI12+BI13</f>
        <v>97.560975609756099</v>
      </c>
      <c r="CH13" s="33">
        <f t="shared" ref="CH13" si="456">BJ4+BJ5+BJ6+BJ7+BJ8+BJ9+BJ10+BJ11+BJ12+BJ13</f>
        <v>90.243902439024396</v>
      </c>
      <c r="CI13" s="33">
        <f t="shared" ref="CI13" si="457">BK4+BK5+BK6+BK7+BK8+BK9+BK10+BK11+BK12+BK13</f>
        <v>99.999999999999986</v>
      </c>
      <c r="CJ13" s="33">
        <f t="shared" ref="CJ13" si="458">BL4+BL5+BL6+BL7+BL8+BL9+BL10+BL11+BL12+BL13</f>
        <v>99.999999999999986</v>
      </c>
      <c r="CK13" s="33">
        <f t="shared" ref="CK13" si="459">BM4+BM5+BM6+BM7+BM8+BM9+BM10+BM11+BM12+BM13</f>
        <v>100</v>
      </c>
      <c r="CL13" s="30">
        <f t="shared" ref="CL13" si="460">BN4+BN5+BN6+BN7+BN8+BN9+BN10+BN11+BN12+BN13</f>
        <v>95.121951219512198</v>
      </c>
      <c r="CM13" s="59">
        <f t="shared" ref="CM13" si="461">BO4+BO5+BO6+BO7+BO8+BO9+BO10+BO11+BO12+BO13</f>
        <v>100</v>
      </c>
      <c r="CN13" s="7"/>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x14ac:dyDescent="0.25">
      <c r="B14" s="54" t="s">
        <v>12</v>
      </c>
      <c r="C14" s="2">
        <v>0</v>
      </c>
      <c r="D14" s="2">
        <v>0</v>
      </c>
      <c r="E14" s="2">
        <v>0</v>
      </c>
      <c r="F14" s="2">
        <v>0</v>
      </c>
      <c r="G14" s="2">
        <v>11</v>
      </c>
      <c r="H14" s="2">
        <v>20</v>
      </c>
      <c r="I14" s="2">
        <v>7</v>
      </c>
      <c r="J14" s="2">
        <v>0</v>
      </c>
      <c r="K14" s="3">
        <v>0</v>
      </c>
      <c r="L14" s="3">
        <v>0</v>
      </c>
      <c r="M14" s="3">
        <v>0</v>
      </c>
      <c r="N14" s="3">
        <v>0</v>
      </c>
      <c r="O14" s="3">
        <v>0</v>
      </c>
      <c r="P14" s="3">
        <v>0</v>
      </c>
      <c r="Q14" s="3">
        <v>0</v>
      </c>
      <c r="R14" s="3">
        <v>0</v>
      </c>
      <c r="S14" s="54">
        <v>38</v>
      </c>
      <c r="V14" s="54">
        <v>16</v>
      </c>
      <c r="W14" s="3">
        <f>M4</f>
        <v>5</v>
      </c>
      <c r="X14" s="3">
        <f>M5</f>
        <v>2</v>
      </c>
      <c r="Y14" s="3">
        <f>M6</f>
        <v>0</v>
      </c>
      <c r="Z14" s="3">
        <f>M7</f>
        <v>1</v>
      </c>
      <c r="AA14" s="3">
        <f>M8</f>
        <v>2</v>
      </c>
      <c r="AB14" s="3">
        <f>M9</f>
        <v>14</v>
      </c>
      <c r="AC14" s="3">
        <f>M10</f>
        <v>1</v>
      </c>
      <c r="AD14" s="54">
        <f>M11</f>
        <v>3</v>
      </c>
      <c r="AE14" s="3">
        <f>M12</f>
        <v>0</v>
      </c>
      <c r="AF14" s="3">
        <f>M13</f>
        <v>0</v>
      </c>
      <c r="AG14" s="3">
        <f>M14</f>
        <v>0</v>
      </c>
      <c r="AH14" s="3">
        <f>M15</f>
        <v>1</v>
      </c>
      <c r="AI14" s="3">
        <f>M16</f>
        <v>0</v>
      </c>
      <c r="AJ14" s="3">
        <f>M17</f>
        <v>0</v>
      </c>
      <c r="AK14" s="2">
        <f>M18</f>
        <v>0</v>
      </c>
      <c r="AL14" s="3">
        <f>M19</f>
        <v>0</v>
      </c>
      <c r="AM14" s="3">
        <f>M20</f>
        <v>0</v>
      </c>
      <c r="AN14" s="3">
        <f>M21</f>
        <v>0</v>
      </c>
      <c r="AO14" s="3">
        <f>M22</f>
        <v>0</v>
      </c>
      <c r="AP14" s="54">
        <f>M23</f>
        <v>2</v>
      </c>
      <c r="AQ14" s="58">
        <f>M24</f>
        <v>0</v>
      </c>
      <c r="AT14" s="54">
        <v>16</v>
      </c>
      <c r="AU14" s="33">
        <f t="shared" ref="AU14" si="462">PRODUCT(W14*100*1/W20)</f>
        <v>12.5</v>
      </c>
      <c r="AV14" s="33">
        <f t="shared" ref="AV14" si="463">PRODUCT(X14*100*1/X20)</f>
        <v>4.8780487804878048</v>
      </c>
      <c r="AW14" s="33">
        <f t="shared" ref="AW14" si="464">PRODUCT(Y14*100*1/Y20)</f>
        <v>0</v>
      </c>
      <c r="AX14" s="33">
        <f t="shared" ref="AX14" si="465">PRODUCT(Z14*100*1/Z20)</f>
        <v>2.4390243902439024</v>
      </c>
      <c r="AY14" s="33">
        <f t="shared" ref="AY14" si="466">PRODUCT(AA14*100*1/AA20)</f>
        <v>4.8780487804878048</v>
      </c>
      <c r="AZ14" s="33">
        <f t="shared" ref="AZ14" si="467">PRODUCT(AB14*100*1/AB20)</f>
        <v>34.146341463414636</v>
      </c>
      <c r="BA14" s="33">
        <f t="shared" ref="BA14" si="468">PRODUCT(AC14*100*1/AC20)</f>
        <v>2.4390243902439024</v>
      </c>
      <c r="BB14" s="59">
        <f t="shared" ref="BB14" si="469">PRODUCT(AD14*100*1/AD20)</f>
        <v>7.3170731707317076</v>
      </c>
      <c r="BC14" s="33">
        <f t="shared" ref="BC14" si="470">PRODUCT(AE14*100*1/AE20)</f>
        <v>0</v>
      </c>
      <c r="BD14" s="33">
        <f t="shared" ref="BD14" si="471">PRODUCT(AF14*100*1/AF20)</f>
        <v>0</v>
      </c>
      <c r="BE14" s="33">
        <f t="shared" ref="BE14" si="472">PRODUCT(AG14*100*1/AG20)</f>
        <v>0</v>
      </c>
      <c r="BF14" s="33">
        <f t="shared" ref="BF14" si="473">PRODUCT(AH14*100*1/AH20)</f>
        <v>2.6315789473684212</v>
      </c>
      <c r="BG14" s="3">
        <f t="shared" ref="BG14" si="474">PRODUCT(AI14*100*1/AI20)</f>
        <v>0</v>
      </c>
      <c r="BH14" s="33">
        <f t="shared" ref="BH14" si="475">PRODUCT(AJ14*100*1/AJ20)</f>
        <v>0</v>
      </c>
      <c r="BI14" s="31">
        <f t="shared" ref="BI14" si="476">PRODUCT(AK14*100*1/AK20)</f>
        <v>0</v>
      </c>
      <c r="BJ14" s="33">
        <f t="shared" ref="BJ14" si="477">PRODUCT(AL14*100*1/AL20)</f>
        <v>0</v>
      </c>
      <c r="BK14" s="33">
        <f t="shared" ref="BK14" si="478">PRODUCT(AM14*100*1/AM20)</f>
        <v>0</v>
      </c>
      <c r="BL14" s="33">
        <f t="shared" ref="BL14" si="479">PRODUCT(AN14*100*1/AN20)</f>
        <v>0</v>
      </c>
      <c r="BM14" s="33">
        <f t="shared" ref="BM14" si="480">PRODUCT(AO14*100*1/AO20)</f>
        <v>0</v>
      </c>
      <c r="BN14" s="30">
        <f t="shared" ref="BN14" si="481">PRODUCT(AP14*100*1/AP20)</f>
        <v>4.8780487804878048</v>
      </c>
      <c r="BO14" s="59">
        <f t="shared" ref="BO14" si="482">PRODUCT(AQ14*100*1/AQ20)</f>
        <v>0</v>
      </c>
      <c r="BR14" s="54">
        <v>16</v>
      </c>
      <c r="BS14" s="33">
        <f t="shared" ref="BS14" si="483">AU4+AU5+AU6+AU7+AU8+AU9+AU10+AU11+AU12+AU13+AU14</f>
        <v>37.5</v>
      </c>
      <c r="BT14" s="33">
        <f t="shared" ref="BT14" si="484">AV4+AV5+AV6+AV7+AV8+AV9+AV10+AV11+AV12+AV13+AV14</f>
        <v>56.09756097560976</v>
      </c>
      <c r="BU14" s="31">
        <f t="shared" ref="BU14" si="485">AW4+AW5+AW6+AW7+AW8+AW9+AW10+AW11+AW12+AW13+AW14</f>
        <v>56.097560975609753</v>
      </c>
      <c r="BV14" s="31">
        <f t="shared" ref="BV14" si="486">AX4+AX5+AX6+AX7+AX8+AX9+AX10+AX11+AX12+AX13+AX14</f>
        <v>75.609756097560961</v>
      </c>
      <c r="BW14" s="33">
        <f t="shared" ref="BW14" si="487">AY4+AY5+AY6+AY7+AY8+AY9+AY10+AY11+AY12+AY13+AY14</f>
        <v>78.048780487804876</v>
      </c>
      <c r="BX14" s="33">
        <f t="shared" ref="BX14" si="488">AZ4+AZ5+AZ6+AZ7+AZ8+AZ9+AZ10+AZ11+AZ12+AZ13+AZ14</f>
        <v>100</v>
      </c>
      <c r="BY14" s="33">
        <f t="shared" ref="BY14" si="489">BA4+BA5+BA6+BA7+BA8+BA9+BA10+BA11+BA12+BA13+BA14</f>
        <v>68.292682926829272</v>
      </c>
      <c r="BZ14" s="59">
        <f t="shared" ref="BZ14" si="490">BB4+BB5+BB6+BB7+BB8+BB9+BB10+BB11+BB12+BB13+BB14</f>
        <v>60.975609756097569</v>
      </c>
      <c r="CA14" s="33">
        <f t="shared" ref="CA14" si="491">BC4+BC5+BC6+BC7+BC8+BC9+BC10+BC11+BC12+BC13+BC14</f>
        <v>100</v>
      </c>
      <c r="CB14" s="33">
        <f t="shared" ref="CB14" si="492">BD4+BD5+BD6+BD7+BD8+BD9+BD10+BD11+BD12+BD13+BD14</f>
        <v>100</v>
      </c>
      <c r="CC14" s="33">
        <f t="shared" ref="CC14" si="493">BE4+BE5+BE6+BE7+BE8+BE9+BE10+BE11+BE12+BE13+BE14</f>
        <v>99.999999999999986</v>
      </c>
      <c r="CD14" s="31">
        <f t="shared" ref="CD14" si="494">BF4+BF5+BF6+BF7+BF8+BF9+BF10+BF11+BF12+BF13+BF14</f>
        <v>100</v>
      </c>
      <c r="CE14" s="33">
        <f t="shared" ref="CE14" si="495">BG4+BG5+BG6+BG7+BG8+BG9+BG10+BG11+BG12+BG13+BG14</f>
        <v>100</v>
      </c>
      <c r="CF14" s="33">
        <f t="shared" ref="CF14" si="496">BH4+BH5+BH6+BH7+BH8+BH9+BH10+BH11+BH12+BH13+BH14</f>
        <v>99.999999999999986</v>
      </c>
      <c r="CG14" s="31">
        <f t="shared" ref="CG14" si="497">BI4+BI5+BI6+BI7+BI8+BI9+BI10+BI11+BI12+BI13+BI14</f>
        <v>97.560975609756099</v>
      </c>
      <c r="CH14" s="33">
        <f t="shared" ref="CH14" si="498">BJ4+BJ5+BJ6+BJ7+BJ8+BJ9+BJ10+BJ11+BJ12+BJ13+BJ14</f>
        <v>90.243902439024396</v>
      </c>
      <c r="CI14" s="33">
        <f t="shared" ref="CI14" si="499">BK4+BK5+BK6+BK7+BK8+BK9+BK10+BK11+BK12+BK13+BK14</f>
        <v>99.999999999999986</v>
      </c>
      <c r="CJ14" s="33">
        <f t="shared" ref="CJ14" si="500">BL4+BL5+BL6+BL7+BL8+BL9+BL10+BL11+BL12+BL13+BL14</f>
        <v>99.999999999999986</v>
      </c>
      <c r="CK14" s="33">
        <f t="shared" ref="CK14" si="501">BM4+BM5+BM6+BM7+BM8+BM9+BM10+BM11+BM12+BM13+BM14</f>
        <v>100</v>
      </c>
      <c r="CL14" s="30">
        <f t="shared" ref="CL14" si="502">BN4+BN5+BN6+BN7+BN8+BN9+BN10+BN11+BN12+BN13+BN14</f>
        <v>100</v>
      </c>
      <c r="CM14" s="59">
        <f t="shared" ref="CM14" si="503">BO4+BO5+BO6+BO7+BO8+BO9+BO10+BO11+BO12+BO13+BO14</f>
        <v>100</v>
      </c>
      <c r="CN14" s="7"/>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x14ac:dyDescent="0.25">
      <c r="B15" s="54" t="s">
        <v>13</v>
      </c>
      <c r="C15" s="2">
        <v>0</v>
      </c>
      <c r="D15" s="2">
        <v>0</v>
      </c>
      <c r="E15" s="2">
        <v>0</v>
      </c>
      <c r="F15" s="2">
        <v>0</v>
      </c>
      <c r="G15" s="2">
        <v>10</v>
      </c>
      <c r="H15" s="2">
        <v>0</v>
      </c>
      <c r="I15" s="2">
        <v>19</v>
      </c>
      <c r="J15" s="2">
        <v>7</v>
      </c>
      <c r="K15" s="2">
        <v>0</v>
      </c>
      <c r="L15" s="2">
        <v>1</v>
      </c>
      <c r="M15" s="3">
        <v>1</v>
      </c>
      <c r="N15" s="3">
        <v>0</v>
      </c>
      <c r="O15" s="3">
        <v>0</v>
      </c>
      <c r="P15" s="3">
        <v>0</v>
      </c>
      <c r="Q15" s="3">
        <v>0</v>
      </c>
      <c r="R15" s="3">
        <v>0</v>
      </c>
      <c r="S15" s="54">
        <v>38</v>
      </c>
      <c r="V15" s="54">
        <v>32</v>
      </c>
      <c r="W15" s="3">
        <f>N4</f>
        <v>4</v>
      </c>
      <c r="X15" s="3">
        <f>N5</f>
        <v>0</v>
      </c>
      <c r="Y15" s="3">
        <f>N6</f>
        <v>1</v>
      </c>
      <c r="Z15" s="3">
        <f>N7</f>
        <v>5</v>
      </c>
      <c r="AA15" s="3">
        <f>N8</f>
        <v>9</v>
      </c>
      <c r="AB15" s="3">
        <f>N9</f>
        <v>0</v>
      </c>
      <c r="AC15" s="3">
        <f>N10</f>
        <v>4</v>
      </c>
      <c r="AD15" s="54">
        <f>N11</f>
        <v>2</v>
      </c>
      <c r="AE15" s="3">
        <f>N12</f>
        <v>0</v>
      </c>
      <c r="AF15" s="3">
        <f>N13</f>
        <v>0</v>
      </c>
      <c r="AG15" s="3">
        <f>N14</f>
        <v>0</v>
      </c>
      <c r="AH15" s="3">
        <f>N15</f>
        <v>0</v>
      </c>
      <c r="AI15" s="3">
        <f>N16</f>
        <v>0</v>
      </c>
      <c r="AJ15" s="3">
        <f>N17</f>
        <v>0</v>
      </c>
      <c r="AK15" s="2">
        <f>N18</f>
        <v>0</v>
      </c>
      <c r="AL15" s="3">
        <f>N19</f>
        <v>4</v>
      </c>
      <c r="AM15" s="3">
        <f>N20</f>
        <v>0</v>
      </c>
      <c r="AN15" s="3">
        <f>N21</f>
        <v>0</v>
      </c>
      <c r="AO15" s="3">
        <f>N22</f>
        <v>0</v>
      </c>
      <c r="AP15" s="54">
        <f>N23</f>
        <v>0</v>
      </c>
      <c r="AQ15" s="58">
        <f>N24</f>
        <v>0</v>
      </c>
      <c r="AT15" s="54">
        <v>32</v>
      </c>
      <c r="AU15" s="33">
        <f t="shared" ref="AU15" si="504">PRODUCT(W15*100*1/W20)</f>
        <v>10</v>
      </c>
      <c r="AV15" s="33">
        <f t="shared" ref="AV15" si="505">PRODUCT(X15*100*1/X20)</f>
        <v>0</v>
      </c>
      <c r="AW15" s="33">
        <f t="shared" ref="AW15" si="506">PRODUCT(Y15*100*1/Y20)</f>
        <v>2.4390243902439024</v>
      </c>
      <c r="AX15" s="33">
        <f t="shared" ref="AX15" si="507">PRODUCT(Z15*100*1/Z20)</f>
        <v>12.195121951219512</v>
      </c>
      <c r="AY15" s="33">
        <f t="shared" ref="AY15" si="508">PRODUCT(AA15*100*1/AA20)</f>
        <v>21.951219512195124</v>
      </c>
      <c r="AZ15" s="33">
        <f t="shared" ref="AZ15" si="509">PRODUCT(AB15*100*1/AB20)</f>
        <v>0</v>
      </c>
      <c r="BA15" s="33">
        <f t="shared" ref="BA15" si="510">PRODUCT(AC15*100*1/AC20)</f>
        <v>9.7560975609756095</v>
      </c>
      <c r="BB15" s="59">
        <f t="shared" ref="BB15" si="511">PRODUCT(AD15*100*1/AD20)</f>
        <v>4.8780487804878048</v>
      </c>
      <c r="BC15" s="33">
        <f t="shared" ref="BC15" si="512">PRODUCT(AE15*100*1/AE20)</f>
        <v>0</v>
      </c>
      <c r="BD15" s="33">
        <f t="shared" ref="BD15" si="513">PRODUCT(AF15*100*1/AF20)</f>
        <v>0</v>
      </c>
      <c r="BE15" s="33">
        <f t="shared" ref="BE15" si="514">PRODUCT(AG15*100*1/AG20)</f>
        <v>0</v>
      </c>
      <c r="BF15" s="33">
        <f t="shared" ref="BF15" si="515">PRODUCT(AH15*100*1/AH20)</f>
        <v>0</v>
      </c>
      <c r="BG15" s="33">
        <f t="shared" ref="BG15" si="516">PRODUCT(AI15*100*1/AI20)</f>
        <v>0</v>
      </c>
      <c r="BH15" s="33">
        <f t="shared" ref="BH15" si="517">PRODUCT(AJ15*100*1/AJ20)</f>
        <v>0</v>
      </c>
      <c r="BI15" s="31">
        <f t="shared" ref="BI15" si="518">PRODUCT(AK15*100*1/AK20)</f>
        <v>0</v>
      </c>
      <c r="BJ15" s="33">
        <f t="shared" ref="BJ15" si="519">PRODUCT(AL15*100*1/AL20)</f>
        <v>9.7560975609756095</v>
      </c>
      <c r="BK15" s="33">
        <f t="shared" ref="BK15" si="520">PRODUCT(AM15*100*1/AM20)</f>
        <v>0</v>
      </c>
      <c r="BL15" s="33">
        <f t="shared" ref="BL15" si="521">PRODUCT(AN15*100*1/AN20)</f>
        <v>0</v>
      </c>
      <c r="BM15" s="33">
        <f t="shared" ref="BM15" si="522">PRODUCT(AO15*100*1/AO20)</f>
        <v>0</v>
      </c>
      <c r="BN15" s="30">
        <f t="shared" ref="BN15" si="523">PRODUCT(AP15*100*1/AP20)</f>
        <v>0</v>
      </c>
      <c r="BO15" s="59">
        <f t="shared" ref="BO15" si="524">PRODUCT(AQ15*100*1/AQ20)</f>
        <v>0</v>
      </c>
      <c r="BR15" s="54">
        <v>32</v>
      </c>
      <c r="BS15" s="33">
        <f t="shared" ref="BS15" si="525">AU4+AU5+AU6+AU7+AU8+AU9+AU10+AU11+AU12+AU13+AU14+AU15</f>
        <v>47.5</v>
      </c>
      <c r="BT15" s="33">
        <f t="shared" ref="BT15" si="526">AV4+AV5+AV6+AV7+AV8+AV9+AV10+AV11+AV12+AV13+AV14+AV15</f>
        <v>56.09756097560976</v>
      </c>
      <c r="BU15" s="33">
        <f t="shared" ref="BU15" si="527">AW4+AW5+AW6+AW7+AW8+AW9+AW10+AW11+AW12+AW13+AW14+AW15</f>
        <v>58.536585365853654</v>
      </c>
      <c r="BV15" s="33">
        <f t="shared" ref="BV15" si="528">AX4+AX5+AX6+AX7+AX8+AX9+AX10+AX11+AX12+AX13+AX14+AX15</f>
        <v>87.804878048780466</v>
      </c>
      <c r="BW15" s="33">
        <f t="shared" ref="BW15" si="529">AY4+AY5+AY6+AY7+AY8+AY9+AY10+AY11+AY12+AY13+AY14+AY15</f>
        <v>100</v>
      </c>
      <c r="BX15" s="33">
        <f t="shared" ref="BX15" si="530">AZ4+AZ5+AZ6+AZ7+AZ8+AZ9+AZ10+AZ11+AZ12+AZ13+AZ14+AZ15</f>
        <v>100</v>
      </c>
      <c r="BY15" s="33">
        <f t="shared" ref="BY15" si="531">BA4+BA5+BA6+BA7+BA8+BA9+BA10+BA11+BA12+BA13+BA14+BA15</f>
        <v>78.048780487804876</v>
      </c>
      <c r="BZ15" s="59">
        <f t="shared" ref="BZ15" si="532">BB4+BB5+BB6+BB7+BB8+BB9+BB10+BB11+BB12+BB13+BB14+BB15</f>
        <v>65.853658536585371</v>
      </c>
      <c r="CA15" s="33">
        <f t="shared" ref="CA15" si="533">BC4+BC5+BC6+BC7+BC8+BC9+BC10+BC11+BC12+BC13+BC14+BC15</f>
        <v>100</v>
      </c>
      <c r="CB15" s="33">
        <f t="shared" ref="CB15" si="534">BD4+BD5+BD6+BD7+BD8+BD9+BD10+BD11+BD12+BD13+BD14+BD15</f>
        <v>100</v>
      </c>
      <c r="CC15" s="33">
        <f t="shared" ref="CC15" si="535">BE4+BE5+BE6+BE7+BE8+BE9+BE10+BE11+BE12+BE13+BE14+BE15</f>
        <v>99.999999999999986</v>
      </c>
      <c r="CD15" s="33">
        <f t="shared" ref="CD15" si="536">BF4+BF5+BF6+BF7+BF8+BF9+BF10+BF11+BF12+BF13+BF14+BF15</f>
        <v>100</v>
      </c>
      <c r="CE15" s="33">
        <f t="shared" ref="CE15" si="537">BG4+BG5+BG6+BG7+BG8+BG9+BG10+BG11+BG12+BG13+BG14+BG15</f>
        <v>100</v>
      </c>
      <c r="CF15" s="33">
        <f t="shared" ref="CF15" si="538">BH4+BH5+BH6+BH7+BH8+BH9+BH10+BH11+BH12+BH13+BH14+BH15</f>
        <v>99.999999999999986</v>
      </c>
      <c r="CG15" s="31">
        <f t="shared" ref="CG15" si="539">BI4+BI5+BI6+BI7+BI8+BI9+BI10+BI11+BI12+BI13+BI14+BI15</f>
        <v>97.560975609756099</v>
      </c>
      <c r="CH15" s="33">
        <f t="shared" ref="CH15" si="540">BJ4+BJ5+BJ6+BJ7+BJ8+BJ9+BJ10+BJ11+BJ12+BJ13+BJ14+BJ15</f>
        <v>100</v>
      </c>
      <c r="CI15" s="33">
        <f t="shared" ref="CI15" si="541">BK4+BK5+BK6+BK7+BK8+BK9+BK10+BK11+BK12+BK13+BK14+BK15</f>
        <v>99.999999999999986</v>
      </c>
      <c r="CJ15" s="33">
        <f t="shared" ref="CJ15" si="542">BL4+BL5+BL6+BL7+BL8+BL9+BL10+BL11+BL12+BL13+BL14+BL15</f>
        <v>99.999999999999986</v>
      </c>
      <c r="CK15" s="33">
        <f t="shared" ref="CK15" si="543">BM4+BM5+BM6+BM7+BM8+BM9+BM10+BM11+BM12+BM13+BM14+BM15</f>
        <v>100</v>
      </c>
      <c r="CL15" s="30">
        <f t="shared" ref="CL15" si="544">BN4+BN5+BN6+BN7+BN8+BN9+BN10+BN11+BN12+BN13+BN14+BN15</f>
        <v>100</v>
      </c>
      <c r="CM15" s="59">
        <f t="shared" ref="CM15" si="545">BO4+BO5+BO6+BO7+BO8+BO9+BO10+BO11+BO12+BO13+BO14+BO15</f>
        <v>100</v>
      </c>
      <c r="CN15" s="7"/>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x14ac:dyDescent="0.25">
      <c r="B16" s="54" t="s">
        <v>14</v>
      </c>
      <c r="C16" s="2">
        <v>0</v>
      </c>
      <c r="D16" s="2">
        <v>0</v>
      </c>
      <c r="E16" s="2">
        <v>2</v>
      </c>
      <c r="F16" s="2">
        <v>0</v>
      </c>
      <c r="G16" s="2">
        <v>29</v>
      </c>
      <c r="H16" s="2">
        <v>5</v>
      </c>
      <c r="I16" s="2">
        <v>0</v>
      </c>
      <c r="J16" s="2">
        <v>1</v>
      </c>
      <c r="K16" s="3">
        <v>0</v>
      </c>
      <c r="L16" s="3">
        <v>1</v>
      </c>
      <c r="M16" s="3">
        <v>0</v>
      </c>
      <c r="N16" s="3">
        <v>0</v>
      </c>
      <c r="O16" s="3">
        <v>0</v>
      </c>
      <c r="P16" s="3">
        <v>0</v>
      </c>
      <c r="Q16" s="3">
        <v>0</v>
      </c>
      <c r="R16" s="3">
        <v>0</v>
      </c>
      <c r="S16" s="54">
        <v>38</v>
      </c>
      <c r="V16" s="54">
        <v>64</v>
      </c>
      <c r="W16" s="3">
        <f>O4</f>
        <v>21</v>
      </c>
      <c r="X16" s="3">
        <f>O5</f>
        <v>18</v>
      </c>
      <c r="Y16" s="3">
        <f>O6</f>
        <v>5</v>
      </c>
      <c r="Z16" s="3">
        <f>O7</f>
        <v>2</v>
      </c>
      <c r="AA16" s="3">
        <f>O8</f>
        <v>0</v>
      </c>
      <c r="AB16" s="3">
        <f>O9</f>
        <v>0</v>
      </c>
      <c r="AC16" s="3">
        <f>O10</f>
        <v>9</v>
      </c>
      <c r="AD16" s="54">
        <f>O11</f>
        <v>14</v>
      </c>
      <c r="AE16" s="3">
        <f>O12</f>
        <v>0</v>
      </c>
      <c r="AF16" s="3">
        <f>O13</f>
        <v>0</v>
      </c>
      <c r="AG16" s="3">
        <f>O14</f>
        <v>0</v>
      </c>
      <c r="AH16" s="3">
        <f>O15</f>
        <v>0</v>
      </c>
      <c r="AI16" s="3">
        <f>O16</f>
        <v>0</v>
      </c>
      <c r="AJ16" s="3">
        <f>O17</f>
        <v>0</v>
      </c>
      <c r="AK16" s="3">
        <f>O18</f>
        <v>0</v>
      </c>
      <c r="AL16" s="3">
        <f>O19</f>
        <v>0</v>
      </c>
      <c r="AM16" s="3">
        <f>O20</f>
        <v>0</v>
      </c>
      <c r="AN16" s="3">
        <f>O21</f>
        <v>0</v>
      </c>
      <c r="AO16" s="3">
        <f>O22</f>
        <v>0</v>
      </c>
      <c r="AP16" s="54">
        <f>O23</f>
        <v>0</v>
      </c>
      <c r="AQ16" s="58">
        <f>O24</f>
        <v>0</v>
      </c>
      <c r="AT16" s="54">
        <v>64</v>
      </c>
      <c r="AU16" s="33">
        <f t="shared" ref="AU16" si="546">PRODUCT(W16*100*1/W20)</f>
        <v>52.5</v>
      </c>
      <c r="AV16" s="33">
        <f t="shared" ref="AV16" si="547">PRODUCT(X16*100*1/X20)</f>
        <v>43.902439024390247</v>
      </c>
      <c r="AW16" s="33">
        <f t="shared" ref="AW16" si="548">PRODUCT(Y16*100*1/Y20)</f>
        <v>12.195121951219512</v>
      </c>
      <c r="AX16" s="33">
        <f t="shared" ref="AX16" si="549">PRODUCT(Z16*100*1/Z20)</f>
        <v>4.8780487804878048</v>
      </c>
      <c r="AY16" s="33">
        <f t="shared" ref="AY16" si="550">PRODUCT(AA16*100*1/AA20)</f>
        <v>0</v>
      </c>
      <c r="AZ16" s="33">
        <f t="shared" ref="AZ16" si="551">PRODUCT(AB16*100*1/AB20)</f>
        <v>0</v>
      </c>
      <c r="BA16" s="33">
        <f t="shared" ref="BA16" si="552">PRODUCT(AC16*100*1/AC20)</f>
        <v>21.951219512195124</v>
      </c>
      <c r="BB16" s="59">
        <f t="shared" ref="BB16" si="553">PRODUCT(AD16*100*1/AD20)</f>
        <v>34.146341463414636</v>
      </c>
      <c r="BC16" s="33">
        <f t="shared" ref="BC16" si="554">PRODUCT(AE16*100*1/AE20)</f>
        <v>0</v>
      </c>
      <c r="BD16" s="33">
        <f t="shared" ref="BD16" si="555">PRODUCT(AF16*100*1/AF20)</f>
        <v>0</v>
      </c>
      <c r="BE16" s="33">
        <f t="shared" ref="BE16" si="556">PRODUCT(AG16*100*1/AG20)</f>
        <v>0</v>
      </c>
      <c r="BF16" s="33">
        <f t="shared" ref="BF16" si="557">PRODUCT(AH16*100*1/AH20)</f>
        <v>0</v>
      </c>
      <c r="BG16" s="33">
        <f t="shared" ref="BG16" si="558">PRODUCT(AI16*100*1/AI20)</f>
        <v>0</v>
      </c>
      <c r="BH16" s="33">
        <f t="shared" ref="BH16" si="559">PRODUCT(AJ16*100*1/AJ20)</f>
        <v>0</v>
      </c>
      <c r="BI16" s="33">
        <f t="shared" ref="BI16" si="560">PRODUCT(AK16*100*1/AK20)</f>
        <v>0</v>
      </c>
      <c r="BJ16" s="33">
        <f t="shared" ref="BJ16" si="561">PRODUCT(AL16*100*1/AL20)</f>
        <v>0</v>
      </c>
      <c r="BK16" s="33">
        <f t="shared" ref="BK16" si="562">PRODUCT(AM16*100*1/AM20)</f>
        <v>0</v>
      </c>
      <c r="BL16" s="33">
        <f t="shared" ref="BL16" si="563">PRODUCT(AN16*100*1/AN20)</f>
        <v>0</v>
      </c>
      <c r="BM16" s="33">
        <f t="shared" ref="BM16" si="564">PRODUCT(AO16*100*1/AO20)</f>
        <v>0</v>
      </c>
      <c r="BN16" s="30">
        <f t="shared" ref="BN16" si="565">PRODUCT(AP16*100*1/AP20)</f>
        <v>0</v>
      </c>
      <c r="BO16" s="59">
        <f t="shared" ref="BO16" si="566">PRODUCT(AQ16*100*1/AQ20)</f>
        <v>0</v>
      </c>
      <c r="BR16" s="54">
        <v>64</v>
      </c>
      <c r="BS16" s="33">
        <f t="shared" ref="BS16" si="567">AU4+AU5+AU6+AU7+AU8+AU9+AU10+AU11+AU12+AU13+AU14+AU15+AU16</f>
        <v>100</v>
      </c>
      <c r="BT16" s="33">
        <f t="shared" ref="BT16" si="568">AV4+AV5+AV6+AV7+AV8+AV9+AV10+AV11+AV12+AV13+AV14+AV15+AV16</f>
        <v>100</v>
      </c>
      <c r="BU16" s="33">
        <f t="shared" ref="BU16" si="569">AW4+AW5+AW6+AW7+AW8+AW9+AW10+AW11+AW12+AW13+AW14+AW15+AW16</f>
        <v>70.731707317073159</v>
      </c>
      <c r="BV16" s="33">
        <f t="shared" ref="BV16" si="570">AX4+AX5+AX6+AX7+AX8+AX9+AX10+AX11+AX12+AX13+AX14+AX15+AX16</f>
        <v>92.682926829268268</v>
      </c>
      <c r="BW16" s="33">
        <f t="shared" ref="BW16" si="571">AY4+AY5+AY6+AY7+AY8+AY9+AY10+AY11+AY12+AY13+AY14+AY15+AY16</f>
        <v>100</v>
      </c>
      <c r="BX16" s="33">
        <f t="shared" ref="BX16" si="572">AZ4+AZ5+AZ6+AZ7+AZ8+AZ9+AZ10+AZ11+AZ12+AZ13+AZ14+AZ15+AZ16</f>
        <v>100</v>
      </c>
      <c r="BY16" s="33">
        <f t="shared" ref="BY16" si="573">BA4+BA5+BA6+BA7+BA8+BA9+BA10+BA11+BA12+BA13+BA14+BA15+BA16</f>
        <v>100</v>
      </c>
      <c r="BZ16" s="59">
        <f t="shared" ref="BZ16" si="574">BB4+BB5+BB6+BB7+BB8+BB9+BB10+BB11+BB12+BB13+BB14+BB15+BB16</f>
        <v>100</v>
      </c>
      <c r="CA16" s="33">
        <f t="shared" ref="CA16" si="575">BC4+BC5+BC6+BC7+BC8+BC9+BC10+BC11+BC12+BC13+BC14+BC15+BC16</f>
        <v>100</v>
      </c>
      <c r="CB16" s="33">
        <f t="shared" ref="CB16" si="576">BD4+BD5+BD6+BD7+BD8+BD9+BD10+BD11+BD12+BD13+BD14+BD15+BD16</f>
        <v>100</v>
      </c>
      <c r="CC16" s="33">
        <f t="shared" ref="CC16" si="577">BE4+BE5+BE6+BE7+BE8+BE9+BE10+BE11+BE12+BE13+BE14+BE15+BE16</f>
        <v>99.999999999999986</v>
      </c>
      <c r="CD16" s="33">
        <f t="shared" ref="CD16" si="578">BF4+BF5+BF6+BF7+BF8+BF9+BF10+BF11+BF12+BF13+BF14+BF15+BF16</f>
        <v>100</v>
      </c>
      <c r="CE16" s="33">
        <f t="shared" ref="CE16" si="579">BG4+BG5+BG6+BG7+BG8+BG9+BG10+BG11+BG12+BG13+BG14+BG15+BG16</f>
        <v>100</v>
      </c>
      <c r="CF16" s="33">
        <f t="shared" ref="CF16" si="580">BH4+BH5+BH6+BH7+BH8+BH9+BH10+BH11+BH12+BH13+BH14+BH15+BH16</f>
        <v>99.999999999999986</v>
      </c>
      <c r="CG16" s="33">
        <f t="shared" ref="CG16" si="581">BI4+BI5+BI6+BI7+BI8+BI9+BI10+BI11+BI12+BI13+BI14+BI15+BI16</f>
        <v>97.560975609756099</v>
      </c>
      <c r="CH16" s="33">
        <f t="shared" ref="CH16" si="582">BJ4+BJ5+BJ6+BJ7+BJ8+BJ9+BJ10+BJ11+BJ12+BJ13+BJ14+BJ15+BJ16</f>
        <v>100</v>
      </c>
      <c r="CI16" s="33">
        <f t="shared" ref="CI16" si="583">BK4+BK5+BK6+BK7+BK8+BK9+BK10+BK11+BK12+BK13+BK14+BK15+BK16</f>
        <v>99.999999999999986</v>
      </c>
      <c r="CJ16" s="33">
        <f t="shared" ref="CJ16" si="584">BL4+BL5+BL6+BL7+BL8+BL9+BL10+BL11+BL12+BL13+BL14+BL15+BL16</f>
        <v>99.999999999999986</v>
      </c>
      <c r="CK16" s="33">
        <f t="shared" ref="CK16" si="585">BM4+BM5+BM6+BM7+BM8+BM9+BM10+BM11+BM12+BM13+BM14+BM15+BM16</f>
        <v>100</v>
      </c>
      <c r="CL16" s="30">
        <f t="shared" ref="CL16" si="586">BN4+BN5+BN6+BN7+BN8+BN9+BN10+BN11+BN12+BN13+BN14+BN15+BN16</f>
        <v>100</v>
      </c>
      <c r="CM16" s="59">
        <f t="shared" ref="CM16" si="587">BO4+BO5+BO6+BO7+BO8+BO9+BO10+BO11+BO12+BO13+BO14+BO15+BO16</f>
        <v>100</v>
      </c>
      <c r="CN16" s="7"/>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x14ac:dyDescent="0.25">
      <c r="B17" s="54" t="s">
        <v>15</v>
      </c>
      <c r="C17" s="2">
        <v>0</v>
      </c>
      <c r="D17" s="2">
        <v>0</v>
      </c>
      <c r="E17" s="2">
        <v>0</v>
      </c>
      <c r="F17" s="2">
        <v>0</v>
      </c>
      <c r="G17" s="2">
        <v>22</v>
      </c>
      <c r="H17" s="2">
        <v>10</v>
      </c>
      <c r="I17" s="2">
        <v>0</v>
      </c>
      <c r="J17" s="2">
        <v>1</v>
      </c>
      <c r="K17" s="3">
        <v>1</v>
      </c>
      <c r="L17" s="3">
        <v>0</v>
      </c>
      <c r="M17" s="3">
        <v>0</v>
      </c>
      <c r="N17" s="3">
        <v>0</v>
      </c>
      <c r="O17" s="3">
        <v>0</v>
      </c>
      <c r="P17" s="3">
        <v>0</v>
      </c>
      <c r="Q17" s="3">
        <v>0</v>
      </c>
      <c r="R17" s="3">
        <v>0</v>
      </c>
      <c r="S17" s="54">
        <v>34</v>
      </c>
      <c r="V17" s="54">
        <v>128</v>
      </c>
      <c r="W17" s="3">
        <f>P4</f>
        <v>0</v>
      </c>
      <c r="X17" s="3">
        <f>P5</f>
        <v>0</v>
      </c>
      <c r="Y17" s="3">
        <f>P6</f>
        <v>12</v>
      </c>
      <c r="Z17" s="3">
        <f>P7</f>
        <v>3</v>
      </c>
      <c r="AA17" s="3">
        <f>P8</f>
        <v>0</v>
      </c>
      <c r="AB17" s="3">
        <f>P9</f>
        <v>0</v>
      </c>
      <c r="AC17" s="3">
        <f>P10</f>
        <v>0</v>
      </c>
      <c r="AD17" s="54">
        <f>P11</f>
        <v>0</v>
      </c>
      <c r="AE17" s="3">
        <f>P12</f>
        <v>0</v>
      </c>
      <c r="AF17" s="3">
        <f>P13</f>
        <v>0</v>
      </c>
      <c r="AG17" s="3">
        <f>P14</f>
        <v>0</v>
      </c>
      <c r="AH17" s="3">
        <f>P15</f>
        <v>0</v>
      </c>
      <c r="AI17" s="3">
        <f>P16</f>
        <v>0</v>
      </c>
      <c r="AJ17" s="3">
        <f>P17</f>
        <v>0</v>
      </c>
      <c r="AK17" s="3">
        <f>P18</f>
        <v>1</v>
      </c>
      <c r="AL17" s="3">
        <f>P19</f>
        <v>0</v>
      </c>
      <c r="AM17" s="3">
        <f>P20</f>
        <v>0</v>
      </c>
      <c r="AN17" s="3">
        <f>P21</f>
        <v>0</v>
      </c>
      <c r="AO17" s="3">
        <f>P22</f>
        <v>0</v>
      </c>
      <c r="AP17" s="54">
        <f>P23</f>
        <v>0</v>
      </c>
      <c r="AQ17" s="58">
        <f>P24</f>
        <v>0</v>
      </c>
      <c r="AT17" s="54">
        <v>128</v>
      </c>
      <c r="AU17" s="33">
        <f t="shared" ref="AU17" si="588">PRODUCT(W17*100*1/W20)</f>
        <v>0</v>
      </c>
      <c r="AV17" s="33">
        <f t="shared" ref="AV17" si="589">PRODUCT(X17*100*1/X20)</f>
        <v>0</v>
      </c>
      <c r="AW17" s="33">
        <f t="shared" ref="AW17" si="590">PRODUCT(Y17*100*1/Y20)</f>
        <v>29.26829268292683</v>
      </c>
      <c r="AX17" s="33">
        <f t="shared" ref="AX17" si="591">PRODUCT(Z17*100*1/Z20)</f>
        <v>7.3170731707317076</v>
      </c>
      <c r="AY17" s="33">
        <f t="shared" ref="AY17" si="592">PRODUCT(AA17*100*1/AA20)</f>
        <v>0</v>
      </c>
      <c r="AZ17" s="33">
        <f t="shared" ref="AZ17" si="593">PRODUCT(AB17*100*1/AB20)</f>
        <v>0</v>
      </c>
      <c r="BA17" s="33">
        <f t="shared" ref="BA17" si="594">PRODUCT(AC17*100*1/AC20)</f>
        <v>0</v>
      </c>
      <c r="BB17" s="59">
        <f t="shared" ref="BB17" si="595">PRODUCT(AD17*100*1/AD20)</f>
        <v>0</v>
      </c>
      <c r="BC17" s="33">
        <f t="shared" ref="BC17" si="596">PRODUCT(AE17*100*1/AE20)</f>
        <v>0</v>
      </c>
      <c r="BD17" s="33">
        <f t="shared" ref="BD17" si="597">PRODUCT(AF17*100*1/AF20)</f>
        <v>0</v>
      </c>
      <c r="BE17" s="33">
        <f t="shared" ref="BE17" si="598">PRODUCT(AG17*100*1/AG20)</f>
        <v>0</v>
      </c>
      <c r="BF17" s="33">
        <f t="shared" ref="BF17" si="599">PRODUCT(AH17*100*1/AH20)</f>
        <v>0</v>
      </c>
      <c r="BG17" s="33">
        <f t="shared" ref="BG17" si="600">PRODUCT(AI17*100*1/AI20)</f>
        <v>0</v>
      </c>
      <c r="BH17" s="33">
        <f t="shared" ref="BH17" si="601">PRODUCT(AJ17*100*1/AJ20)</f>
        <v>0</v>
      </c>
      <c r="BI17" s="33">
        <f t="shared" ref="BI17" si="602">PRODUCT(AK17*100*1/AK20)</f>
        <v>2.4390243902439024</v>
      </c>
      <c r="BJ17" s="33">
        <f t="shared" ref="BJ17" si="603">PRODUCT(AL17*100*1/AL20)</f>
        <v>0</v>
      </c>
      <c r="BK17" s="33">
        <f t="shared" ref="BK17" si="604">PRODUCT(AM17*100*1/AM20)</f>
        <v>0</v>
      </c>
      <c r="BL17" s="33">
        <f t="shared" ref="BL17" si="605">PRODUCT(AN17*100*1/AN20)</f>
        <v>0</v>
      </c>
      <c r="BM17" s="33">
        <f t="shared" ref="BM17" si="606">PRODUCT(AO17*100*1/AO20)</f>
        <v>0</v>
      </c>
      <c r="BN17" s="30">
        <f t="shared" ref="BN17" si="607">PRODUCT(AP17*100*1/AP20)</f>
        <v>0</v>
      </c>
      <c r="BO17" s="59">
        <f t="shared" ref="BO17" si="608">PRODUCT(AQ17*100*1/AQ20)</f>
        <v>0</v>
      </c>
      <c r="BR17" s="54">
        <v>128</v>
      </c>
      <c r="BS17" s="33">
        <f t="shared" ref="BS17" si="609">AU4+AU5+AU6+AU7+AU8+AU9+AU10+AU11+AU12+AU13+AU14+AU15+AU16+AU17</f>
        <v>100</v>
      </c>
      <c r="BT17" s="33">
        <f t="shared" ref="BT17" si="610">AV4+AV5+AV6+AV7+AV8+AV9+AV10+AV11+AV12+AV13+AV14+AV15+AV16+AV17</f>
        <v>100</v>
      </c>
      <c r="BU17" s="33">
        <f t="shared" ref="BU17" si="611">AW4+AW5+AW6+AW7+AW8+AW9+AW10+AW11+AW12+AW13+AW14+AW15+AW16+AW17</f>
        <v>99.999999999999986</v>
      </c>
      <c r="BV17" s="33">
        <f t="shared" ref="BV17" si="612">AX4+AX5+AX6+AX7+AX8+AX9+AX10+AX11+AX12+AX13+AX14+AX15+AX16+AX17</f>
        <v>99.999999999999972</v>
      </c>
      <c r="BW17" s="33">
        <f t="shared" ref="BW17" si="613">AY4+AY5+AY6+AY7+AY8+AY9+AY10+AY11+AY12+AY13+AY14+AY15+AY16+AY17</f>
        <v>100</v>
      </c>
      <c r="BX17" s="33">
        <f t="shared" ref="BX17" si="614">AZ4+AZ5+AZ6+AZ7+AZ8+AZ9+AZ10+AZ11+AZ12+AZ13+AZ14+AZ15+AZ16+AZ17</f>
        <v>100</v>
      </c>
      <c r="BY17" s="33">
        <f t="shared" ref="BY17" si="615">BA4+BA5+BA6+BA7+BA8+BA9+BA10+BA11+BA12+BA13+BA14+BA15+BA16+BA17</f>
        <v>100</v>
      </c>
      <c r="BZ17" s="59">
        <f t="shared" ref="BZ17" si="616">BB4+BB5+BB6+BB7+BB8+BB9+BB10+BB11+BB12+BB13+BB14+BB15+BB16+BB17</f>
        <v>100</v>
      </c>
      <c r="CA17" s="33">
        <f t="shared" ref="CA17" si="617">BC4+BC5+BC6+BC7+BC8+BC9+BC10+BC11+BC12+BC13+BC14+BC15+BC16+BC17</f>
        <v>100</v>
      </c>
      <c r="CB17" s="33">
        <f t="shared" ref="CB17" si="618">BD4+BD5+BD6+BD7+BD8+BD9+BD10+BD11+BD12+BD13+BD14+BD15+BD16+BD17</f>
        <v>100</v>
      </c>
      <c r="CC17" s="33">
        <f t="shared" ref="CC17" si="619">BE4+BE5+BE6+BE7+BE8+BE9+BE10+BE11+BE12+BE13+BE14+BE15+BE16+BE17</f>
        <v>99.999999999999986</v>
      </c>
      <c r="CD17" s="33">
        <f t="shared" ref="CD17" si="620">BF4+BF5+BF6+BF7+BF8+BF9+BF10+BF11+BF12+BF13+BF14+BF15+BF16+BF17</f>
        <v>100</v>
      </c>
      <c r="CE17" s="33">
        <f t="shared" ref="CE17" si="621">BG4+BG5+BG6+BG7+BG8+BG9+BG10+BG11+BG12+BG13+BG14+BG15+BG16+BG17</f>
        <v>100</v>
      </c>
      <c r="CF17" s="33">
        <f t="shared" ref="CF17" si="622">BH4+BH5+BH6+BH7+BH8+BH9+BH10+BH11+BH12+BH13+BH14+BH15+BH16+BH17</f>
        <v>99.999999999999986</v>
      </c>
      <c r="CG17" s="33">
        <f t="shared" ref="CG17" si="623">BI4+BI5+BI6+BI7+BI8+BI9+BI10+BI11+BI12+BI13+BI14+BI15+BI16+BI17</f>
        <v>100</v>
      </c>
      <c r="CH17" s="33">
        <f t="shared" ref="CH17" si="624">BJ4+BJ5+BJ6+BJ7+BJ8+BJ9+BJ10+BJ11+BJ12+BJ13+BJ14+BJ15+BJ16+BJ17</f>
        <v>100</v>
      </c>
      <c r="CI17" s="33">
        <f t="shared" ref="CI17" si="625">BK4+BK5+BK6+BK7+BK8+BK9+BK10+BK11+BK12+BK13+BK14+BK15+BK16+BK17</f>
        <v>99.999999999999986</v>
      </c>
      <c r="CJ17" s="33">
        <f t="shared" ref="CJ17" si="626">BL4+BL5+BL6+BL7+BL8+BL9+BL10+BL11+BL12+BL13+BL14+BL15+BL16+BL17</f>
        <v>99.999999999999986</v>
      </c>
      <c r="CK17" s="33">
        <f t="shared" ref="CK17" si="627">BM4+BM5+BM6+BM7+BM8+BM9+BM10+BM11+BM12+BM13+BM14+BM15+BM16+BM17</f>
        <v>100</v>
      </c>
      <c r="CL17" s="30">
        <f t="shared" ref="CL17" si="628">BN4+BN5+BN6+BN7+BN8+BN9+BN10+BN11+BN12+BN13+BN14+BN15+BN16+BN17</f>
        <v>100</v>
      </c>
      <c r="CM17" s="59">
        <f t="shared" ref="CM17" si="629">BO4+BO5+BO6+BO7+BO8+BO9+BO10+BO11+BO12+BO13+BO14+BO15+BO16+BO17</f>
        <v>100</v>
      </c>
      <c r="CN17" s="7"/>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x14ac:dyDescent="0.25">
      <c r="B18" s="54" t="s">
        <v>16</v>
      </c>
      <c r="C18" s="2">
        <v>0</v>
      </c>
      <c r="D18" s="2">
        <v>0</v>
      </c>
      <c r="E18" s="2">
        <v>0</v>
      </c>
      <c r="F18" s="2">
        <v>0</v>
      </c>
      <c r="G18" s="2">
        <v>0</v>
      </c>
      <c r="H18" s="2">
        <v>31</v>
      </c>
      <c r="I18" s="2">
        <v>0</v>
      </c>
      <c r="J18" s="2">
        <v>6</v>
      </c>
      <c r="K18" s="2">
        <v>2</v>
      </c>
      <c r="L18" s="2">
        <v>1</v>
      </c>
      <c r="M18" s="2">
        <v>0</v>
      </c>
      <c r="N18" s="2">
        <v>0</v>
      </c>
      <c r="O18" s="3">
        <v>0</v>
      </c>
      <c r="P18" s="3">
        <v>1</v>
      </c>
      <c r="Q18" s="3">
        <v>0</v>
      </c>
      <c r="R18" s="3">
        <v>0</v>
      </c>
      <c r="S18" s="54">
        <v>41</v>
      </c>
      <c r="V18" s="54">
        <v>256</v>
      </c>
      <c r="W18" s="3">
        <f>Q4</f>
        <v>0</v>
      </c>
      <c r="X18" s="3">
        <f>Q5</f>
        <v>0</v>
      </c>
      <c r="Y18" s="3">
        <f>Q6</f>
        <v>0</v>
      </c>
      <c r="Z18" s="3">
        <f>Q7</f>
        <v>0</v>
      </c>
      <c r="AA18" s="3">
        <f>Q8</f>
        <v>0</v>
      </c>
      <c r="AB18" s="3">
        <f>Q9</f>
        <v>0</v>
      </c>
      <c r="AC18" s="3">
        <f>Q10</f>
        <v>0</v>
      </c>
      <c r="AD18" s="54">
        <f>Q11</f>
        <v>0</v>
      </c>
      <c r="AE18" s="3">
        <f>Q12</f>
        <v>0</v>
      </c>
      <c r="AF18" s="3">
        <f>Q13</f>
        <v>0</v>
      </c>
      <c r="AG18" s="3">
        <f>Q14</f>
        <v>0</v>
      </c>
      <c r="AH18" s="3">
        <f>Q15</f>
        <v>0</v>
      </c>
      <c r="AI18" s="3">
        <f>Q16</f>
        <v>0</v>
      </c>
      <c r="AJ18" s="3">
        <f>Q17</f>
        <v>0</v>
      </c>
      <c r="AK18" s="3">
        <f>Q18</f>
        <v>0</v>
      </c>
      <c r="AL18" s="3">
        <f>Q19</f>
        <v>0</v>
      </c>
      <c r="AM18" s="3">
        <f>Q20</f>
        <v>0</v>
      </c>
      <c r="AN18" s="3">
        <f>Q21</f>
        <v>0</v>
      </c>
      <c r="AO18" s="3">
        <f>Q22</f>
        <v>0</v>
      </c>
      <c r="AP18" s="54">
        <f>Q23</f>
        <v>0</v>
      </c>
      <c r="AQ18" s="58">
        <f>Q24</f>
        <v>0</v>
      </c>
      <c r="AT18" s="54">
        <v>256</v>
      </c>
      <c r="AU18" s="33">
        <f t="shared" ref="AU18" si="630">PRODUCT(W18*100*1/W20)</f>
        <v>0</v>
      </c>
      <c r="AV18" s="33">
        <f t="shared" ref="AV18" si="631">PRODUCT(X18*100*1/X20)</f>
        <v>0</v>
      </c>
      <c r="AW18" s="33">
        <f t="shared" ref="AW18" si="632">PRODUCT(Y18*100*1/Y20)</f>
        <v>0</v>
      </c>
      <c r="AX18" s="33">
        <f t="shared" ref="AX18" si="633">PRODUCT(Z18*100*1/Z20)</f>
        <v>0</v>
      </c>
      <c r="AY18" s="33">
        <f t="shared" ref="AY18" si="634">PRODUCT(AA18*100*1/AA20)</f>
        <v>0</v>
      </c>
      <c r="AZ18" s="33">
        <f t="shared" ref="AZ18" si="635">PRODUCT(AB18*100*1/AB20)</f>
        <v>0</v>
      </c>
      <c r="BA18" s="33">
        <f t="shared" ref="BA18" si="636">PRODUCT(AC18*100*1/AC20)</f>
        <v>0</v>
      </c>
      <c r="BB18" s="59">
        <f t="shared" ref="BB18" si="637">PRODUCT(AD18*100*1/AD20)</f>
        <v>0</v>
      </c>
      <c r="BC18" s="33">
        <f t="shared" ref="BC18" si="638">PRODUCT(AE18*100*1/AE20)</f>
        <v>0</v>
      </c>
      <c r="BD18" s="33">
        <f t="shared" ref="BD18" si="639">PRODUCT(AF18*100*1/AF20)</f>
        <v>0</v>
      </c>
      <c r="BE18" s="33">
        <f t="shared" ref="BE18" si="640">PRODUCT(AG18*100*1/AG20)</f>
        <v>0</v>
      </c>
      <c r="BF18" s="33">
        <f t="shared" ref="BF18" si="641">PRODUCT(AH18*100*1/AH20)</f>
        <v>0</v>
      </c>
      <c r="BG18" s="33">
        <f t="shared" ref="BG18" si="642">PRODUCT(AI18*100*1/AI20)</f>
        <v>0</v>
      </c>
      <c r="BH18" s="33">
        <f t="shared" ref="BH18" si="643">PRODUCT(AJ18*100*1/AJ20)</f>
        <v>0</v>
      </c>
      <c r="BI18" s="33">
        <f t="shared" ref="BI18" si="644">PRODUCT(AK18*100*1/AK20)</f>
        <v>0</v>
      </c>
      <c r="BJ18" s="33">
        <f t="shared" ref="BJ18" si="645">PRODUCT(AL18*100*1/AL20)</f>
        <v>0</v>
      </c>
      <c r="BK18" s="33">
        <f t="shared" ref="BK18" si="646">PRODUCT(AM18*100*1/AM20)</f>
        <v>0</v>
      </c>
      <c r="BL18" s="33">
        <f t="shared" ref="BL18" si="647">PRODUCT(AN18*100*1/AN20)</f>
        <v>0</v>
      </c>
      <c r="BM18" s="33">
        <f t="shared" ref="BM18" si="648">PRODUCT(AO18*100*1/AO20)</f>
        <v>0</v>
      </c>
      <c r="BN18" s="30">
        <f t="shared" ref="BN18" si="649">PRODUCT(AP18*100*1/AP20)</f>
        <v>0</v>
      </c>
      <c r="BO18" s="59">
        <f t="shared" ref="BO18" si="650">PRODUCT(AQ18*100*1/AQ20)</f>
        <v>0</v>
      </c>
      <c r="BR18" s="54">
        <v>256</v>
      </c>
      <c r="BS18" s="33">
        <f t="shared" ref="BS18" si="651">AU4+AU5+AU6+AU7+AU8+AU9+AU10+AU11+AU12+AU13+AU14+AU15+AU16+AU17+AU18</f>
        <v>100</v>
      </c>
      <c r="BT18" s="33">
        <f t="shared" ref="BT18" si="652">AV4+AV5+AV6+AV7+AV8+AV9+AV10+AV11+AV12+AV13+AV14+AV15+AV16+AV17+AV18</f>
        <v>100</v>
      </c>
      <c r="BU18" s="33">
        <f t="shared" ref="BU18" si="653">AW4+AW5+AW6+AW7+AW8+AW9+AW10+AW11+AW12+AW13+AW14+AW15+AW16+AW17+AW18</f>
        <v>99.999999999999986</v>
      </c>
      <c r="BV18" s="33">
        <f t="shared" ref="BV18" si="654">AX4+AX5+AX6+AX7+AX8+AX9+AX10+AX11+AX12+AX13+AX14+AX15+AX16+AX17+AX18</f>
        <v>99.999999999999972</v>
      </c>
      <c r="BW18" s="33">
        <f t="shared" ref="BW18" si="655">AY4+AY5+AY6+AY7+AY8+AY9+AY10+AY11+AY12+AY13+AY14+AY15+AY16+AY17+AY18</f>
        <v>100</v>
      </c>
      <c r="BX18" s="33">
        <f t="shared" ref="BX18" si="656">AZ4+AZ5+AZ6+AZ7+AZ8+AZ9+AZ10+AZ11+AZ12+AZ13+AZ14+AZ15+AZ16+AZ17+AZ18</f>
        <v>100</v>
      </c>
      <c r="BY18" s="33">
        <f t="shared" ref="BY18" si="657">BA4+BA5+BA6+BA7+BA8+BA9+BA10+BA11+BA12+BA13+BA14+BA15+BA16+BA17+BA18</f>
        <v>100</v>
      </c>
      <c r="BZ18" s="59">
        <f t="shared" ref="BZ18" si="658">BB4+BB5+BB6+BB7+BB8+BB9+BB10+BB11+BB12+BB13+BB14+BB15+BB16+BB17+BB18</f>
        <v>100</v>
      </c>
      <c r="CA18" s="33">
        <f t="shared" ref="CA18" si="659">BC4+BC5+BC6+BC7+BC8+BC9+BC10+BC11+BC12+BC13+BC14+BC15+BC16+BC17+BC18</f>
        <v>100</v>
      </c>
      <c r="CB18" s="33">
        <f t="shared" ref="CB18" si="660">BD4+BD5+BD6+BD7+BD8+BD9+BD10+BD11+BD12+BD13+BD14+BD15+BD16+BD17+BD18</f>
        <v>100</v>
      </c>
      <c r="CC18" s="33">
        <f t="shared" ref="CC18" si="661">BE4+BE5+BE6+BE7+BE8+BE9+BE10+BE11+BE12+BE13+BE14+BE15+BE16+BE17+BE18</f>
        <v>99.999999999999986</v>
      </c>
      <c r="CD18" s="33">
        <f t="shared" ref="CD18" si="662">BF4+BF5+BF6+BF7+BF8+BF9+BF10+BF11+BF12+BF13+BF14+BF15+BF16+BF17+BF18</f>
        <v>100</v>
      </c>
      <c r="CE18" s="33">
        <f t="shared" ref="CE18" si="663">BG4+BG5+BG6+BG7+BG8+BG9+BG10+BG11+BG12+BG13+BG14+BG15+BG16+BG17+BG18</f>
        <v>100</v>
      </c>
      <c r="CF18" s="33">
        <f t="shared" ref="CF18" si="664">BH4+BH5+BH6+BH7+BH8+BH9+BH10+BH11+BH12+BH13+BH14+BH15+BH16+BH17+BH18</f>
        <v>99.999999999999986</v>
      </c>
      <c r="CG18" s="33">
        <f t="shared" ref="CG18" si="665">BI4+BI5+BI6+BI7+BI8+BI9+BI10+BI11+BI12+BI13+BI14+BI15+BI16+BI17+BI18</f>
        <v>100</v>
      </c>
      <c r="CH18" s="33">
        <f t="shared" ref="CH18" si="666">BJ4+BJ5+BJ6+BJ7+BJ8+BJ9+BJ10+BJ11+BJ12+BJ13+BJ14+BJ15+BJ16+BJ17+BJ18</f>
        <v>100</v>
      </c>
      <c r="CI18" s="33">
        <f t="shared" ref="CI18" si="667">BK4+BK5+BK6+BK7+BK8+BK9+BK10+BK11+BK12+BK13+BK14+BK15+BK16+BK17+BK18</f>
        <v>99.999999999999986</v>
      </c>
      <c r="CJ18" s="33">
        <f t="shared" ref="CJ18" si="668">BL4+BL5+BL6+BL7+BL8+BL9+BL10+BL11+BL12+BL13+BL14+BL15+BL16+BL17+BL18</f>
        <v>99.999999999999986</v>
      </c>
      <c r="CK18" s="33">
        <f t="shared" ref="CK18" si="669">BM4+BM5+BM6+BM7+BM8+BM9+BM10+BM11+BM12+BM13+BM14+BM15+BM16+BM17+BM18</f>
        <v>100</v>
      </c>
      <c r="CL18" s="30">
        <f t="shared" ref="CL18" si="670">BN4+BN5+BN6+BN7+BN8+BN9+BN10+BN11+BN12+BN13+BN14+BN15+BN16+BN17+BN18</f>
        <v>100</v>
      </c>
      <c r="CM18" s="59">
        <f t="shared" ref="CM18" si="671">BO4+BO5+BO6+BO7+BO8+BO9+BO10+BO11+BO12+BO13+BO14+BO15+BO16+BO17+BO18</f>
        <v>100</v>
      </c>
      <c r="CN18" s="7"/>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x14ac:dyDescent="0.25">
      <c r="B19" s="54" t="s">
        <v>17</v>
      </c>
      <c r="C19" s="2">
        <v>0</v>
      </c>
      <c r="D19" s="2">
        <v>0</v>
      </c>
      <c r="E19" s="2">
        <v>27</v>
      </c>
      <c r="F19" s="2">
        <v>0</v>
      </c>
      <c r="G19" s="2">
        <v>2</v>
      </c>
      <c r="H19" s="2">
        <v>3</v>
      </c>
      <c r="I19" s="2">
        <v>0</v>
      </c>
      <c r="J19" s="2">
        <v>0</v>
      </c>
      <c r="K19" s="4">
        <v>5</v>
      </c>
      <c r="L19" s="3">
        <v>0</v>
      </c>
      <c r="M19" s="3">
        <v>0</v>
      </c>
      <c r="N19" s="3">
        <v>4</v>
      </c>
      <c r="O19" s="3">
        <v>0</v>
      </c>
      <c r="P19" s="3">
        <v>0</v>
      </c>
      <c r="Q19" s="3">
        <v>0</v>
      </c>
      <c r="R19" s="3">
        <v>0</v>
      </c>
      <c r="S19" s="54">
        <v>41</v>
      </c>
      <c r="V19" s="54">
        <v>512</v>
      </c>
      <c r="W19" s="3">
        <f>R4</f>
        <v>0</v>
      </c>
      <c r="X19" s="3">
        <f>R5</f>
        <v>0</v>
      </c>
      <c r="Y19" s="3">
        <f>R6</f>
        <v>0</v>
      </c>
      <c r="Z19" s="3">
        <f>R7</f>
        <v>0</v>
      </c>
      <c r="AA19" s="3">
        <f>R8</f>
        <v>0</v>
      </c>
      <c r="AB19" s="3">
        <f>R9</f>
        <v>0</v>
      </c>
      <c r="AC19" s="3">
        <f>R10</f>
        <v>0</v>
      </c>
      <c r="AD19" s="54">
        <f>R11</f>
        <v>0</v>
      </c>
      <c r="AE19" s="3">
        <f>R12</f>
        <v>0</v>
      </c>
      <c r="AF19" s="3">
        <f>R13</f>
        <v>0</v>
      </c>
      <c r="AG19" s="3">
        <f>R14</f>
        <v>0</v>
      </c>
      <c r="AH19" s="3">
        <f>R15</f>
        <v>0</v>
      </c>
      <c r="AI19" s="3">
        <f>R16</f>
        <v>0</v>
      </c>
      <c r="AJ19" s="3">
        <f>R17</f>
        <v>0</v>
      </c>
      <c r="AK19" s="3">
        <f>R18</f>
        <v>0</v>
      </c>
      <c r="AL19" s="3">
        <f>R19</f>
        <v>0</v>
      </c>
      <c r="AM19" s="3">
        <f>R20</f>
        <v>0</v>
      </c>
      <c r="AN19" s="3">
        <f>R21</f>
        <v>0</v>
      </c>
      <c r="AO19" s="3">
        <f>R22</f>
        <v>0</v>
      </c>
      <c r="AP19" s="54">
        <f>R23</f>
        <v>0</v>
      </c>
      <c r="AQ19" s="58">
        <f>R24</f>
        <v>0</v>
      </c>
      <c r="AT19" s="54">
        <v>512</v>
      </c>
      <c r="AU19" s="33">
        <f t="shared" ref="AU19" si="672">PRODUCT(W19*100*1/W20)</f>
        <v>0</v>
      </c>
      <c r="AV19" s="33">
        <f t="shared" ref="AV19" si="673">PRODUCT(X19*100*1/X20)</f>
        <v>0</v>
      </c>
      <c r="AW19" s="33">
        <f t="shared" ref="AW19" si="674">PRODUCT(Y19*100*1/Y20)</f>
        <v>0</v>
      </c>
      <c r="AX19" s="33">
        <f t="shared" ref="AX19" si="675">PRODUCT(Z19*100*1/Z20)</f>
        <v>0</v>
      </c>
      <c r="AY19" s="33">
        <f t="shared" ref="AY19" si="676">PRODUCT(AA19*100*1/AA20)</f>
        <v>0</v>
      </c>
      <c r="AZ19" s="33">
        <f t="shared" ref="AZ19" si="677">PRODUCT(AB19*100*1/AB20)</f>
        <v>0</v>
      </c>
      <c r="BA19" s="33">
        <f t="shared" ref="BA19" si="678">PRODUCT(AC19*100*1/AC20)</f>
        <v>0</v>
      </c>
      <c r="BB19" s="59">
        <f t="shared" ref="BB19" si="679">PRODUCT(AD19*100*1/AD20)</f>
        <v>0</v>
      </c>
      <c r="BC19" s="33">
        <f t="shared" ref="BC19" si="680">PRODUCT(AE19*100*1/AE20)</f>
        <v>0</v>
      </c>
      <c r="BD19" s="33">
        <f t="shared" ref="BD19" si="681">PRODUCT(AF19*100*1/AF20)</f>
        <v>0</v>
      </c>
      <c r="BE19" s="33">
        <f t="shared" ref="BE19" si="682">PRODUCT(AG19*100*1/AG20)</f>
        <v>0</v>
      </c>
      <c r="BF19" s="33">
        <f t="shared" ref="BF19" si="683">PRODUCT(AH19*100*1/AH20)</f>
        <v>0</v>
      </c>
      <c r="BG19" s="33">
        <f t="shared" ref="BG19" si="684">PRODUCT(AI19*100*1/AI20)</f>
        <v>0</v>
      </c>
      <c r="BH19" s="33">
        <f t="shared" ref="BH19" si="685">PRODUCT(AJ19*100*1/AJ20)</f>
        <v>0</v>
      </c>
      <c r="BI19" s="33">
        <f t="shared" ref="BI19" si="686">PRODUCT(AK19*100*1/AK20)</f>
        <v>0</v>
      </c>
      <c r="BJ19" s="33">
        <f t="shared" ref="BJ19" si="687">PRODUCT(AL19*100*1/AL20)</f>
        <v>0</v>
      </c>
      <c r="BK19" s="33">
        <f t="shared" ref="BK19" si="688">PRODUCT(AM19*100*1/AM20)</f>
        <v>0</v>
      </c>
      <c r="BL19" s="33">
        <f t="shared" ref="BL19" si="689">PRODUCT(AN19*100*1/AN20)</f>
        <v>0</v>
      </c>
      <c r="BM19" s="33">
        <f t="shared" ref="BM19" si="690">PRODUCT(AO19*100*1/AO20)</f>
        <v>0</v>
      </c>
      <c r="BN19" s="30">
        <f t="shared" ref="BN19" si="691">PRODUCT(AP19*100*1/AP20)</f>
        <v>0</v>
      </c>
      <c r="BO19" s="59">
        <f t="shared" ref="BO19" si="692">PRODUCT(AQ19*100*1/AQ20)</f>
        <v>0</v>
      </c>
      <c r="BR19" s="54">
        <v>512</v>
      </c>
      <c r="BS19" s="33">
        <f t="shared" ref="BS19" si="693">AU4+AU5+AU6+AU7+AU8+AU9+AU10+AU11+AU12+AU13+AU14+AU15+AU16+AU17+AU18+AU19</f>
        <v>100</v>
      </c>
      <c r="BT19" s="33">
        <f t="shared" ref="BT19" si="694">AV4+AV5+AV6+AV7+AV8+AV9+AV10+AV11+AV12+AV13+AV14+AV15+AV16+AV17+AV18+AV19</f>
        <v>100</v>
      </c>
      <c r="BU19" s="33">
        <f t="shared" ref="BU19" si="695">AW4+AW5+AW6+AW7+AW8+AW9+AW10+AW11+AW12+AW13+AW14+AW15+AW16+AW17+AW18+AW19</f>
        <v>99.999999999999986</v>
      </c>
      <c r="BV19" s="33">
        <f t="shared" ref="BV19" si="696">AX4+AX5+AX6+AX7+AX8+AX9+AX10+AX11+AX12+AX13+AX14+AX15+AX16+AX17+AX18+AX19</f>
        <v>99.999999999999972</v>
      </c>
      <c r="BW19" s="33">
        <f t="shared" ref="BW19" si="697">AY4+AY5+AY6+AY7+AY8+AY9+AY10+AY11+AY12+AY13+AY14+AY15+AY16+AY17+AY18+AY19</f>
        <v>100</v>
      </c>
      <c r="BX19" s="33">
        <f t="shared" ref="BX19" si="698">AZ4+AZ5+AZ6+AZ7+AZ8+AZ9+AZ10+AZ11+AZ12+AZ13+AZ14+AZ15+AZ16+AZ17+AZ18+AZ19</f>
        <v>100</v>
      </c>
      <c r="BY19" s="33">
        <f t="shared" ref="BY19" si="699">BA4+BA5+BA6+BA7+BA8+BA9+BA10+BA11+BA12+BA13+BA14+BA15+BA16+BA17+BA18+BA19</f>
        <v>100</v>
      </c>
      <c r="BZ19" s="59">
        <f t="shared" ref="BZ19" si="700">BB4+BB5+BB6+BB7+BB8+BB9+BB10+BB11+BB12+BB13+BB14+BB15+BB16+BB17+BB18+BB19</f>
        <v>100</v>
      </c>
      <c r="CA19" s="33">
        <f t="shared" ref="CA19" si="701">BC4+BC5+BC6+BC7+BC8+BC9+BC10+BC11+BC12+BC13+BC14+BC15+BC16+BC17+BC18+BC19</f>
        <v>100</v>
      </c>
      <c r="CB19" s="33">
        <f t="shared" ref="CB19" si="702">BD4+BD5+BD6+BD7+BD8+BD9+BD10+BD11+BD12+BD13+BD14+BD15+BD16+BD17+BD18+BD19</f>
        <v>100</v>
      </c>
      <c r="CC19" s="33">
        <f t="shared" ref="CC19" si="703">BE4+BE5+BE6+BE7+BE8+BE9+BE10+BE11+BE12+BE13+BE14+BE15+BE16+BE17+BE18+BE19</f>
        <v>99.999999999999986</v>
      </c>
      <c r="CD19" s="33">
        <f t="shared" ref="CD19" si="704">BF4+BF5+BF6+BF7+BF8+BF9+BF10+BF11+BF12+BF13+BF14+BF15+BF16+BF17+BF18+BF19</f>
        <v>100</v>
      </c>
      <c r="CE19" s="33">
        <f t="shared" ref="CE19" si="705">BG4+BG5+BG6+BG7+BG8+BG9+BG10+BG11+BG12+BG13+BG14+BG15+BG16+BG17+BG18+BG19</f>
        <v>100</v>
      </c>
      <c r="CF19" s="33">
        <f t="shared" ref="CF19" si="706">BH4+BH5+BH6+BH7+BH8+BH9+BH10+BH11+BH12+BH13+BH14+BH15+BH16+BH17+BH18+BH19</f>
        <v>99.999999999999986</v>
      </c>
      <c r="CG19" s="33">
        <f t="shared" ref="CG19" si="707">BI4+BI5+BI6+BI7+BI8+BI9+BI10+BI11+BI12+BI13+BI14+BI15+BI16+BI17+BI18+BI19</f>
        <v>100</v>
      </c>
      <c r="CH19" s="33">
        <f t="shared" ref="CH19" si="708">BJ4+BJ5+BJ6+BJ7+BJ8+BJ9+BJ10+BJ11+BJ12+BJ13+BJ14+BJ15+BJ16+BJ17+BJ18+BJ19</f>
        <v>100</v>
      </c>
      <c r="CI19" s="33">
        <f t="shared" ref="CI19" si="709">BK4+BK5+BK6+BK7+BK8+BK9+BK10+BK11+BK12+BK13+BK14+BK15+BK16+BK17+BK18+BK19</f>
        <v>99.999999999999986</v>
      </c>
      <c r="CJ19" s="33">
        <f t="shared" ref="CJ19" si="710">BL4+BL5+BL6+BL7+BL8+BL9+BL10+BL11+BL12+BL13+BL14+BL15+BL16+BL17+BL18+BL19</f>
        <v>99.999999999999986</v>
      </c>
      <c r="CK19" s="33">
        <f t="shared" ref="CK19" si="711">BM4+BM5+BM6+BM7+BM8+BM9+BM10+BM11+BM12+BM13+BM14+BM15+BM16+BM17+BM18+BM19</f>
        <v>100</v>
      </c>
      <c r="CL19" s="30">
        <f t="shared" ref="CL19" si="712">BN4+BN5+BN6+BN7+BN8+BN9+BN10+BN11+BN12+BN13+BN14+BN15+BN16+BN17+BN18+BN19</f>
        <v>100</v>
      </c>
      <c r="CM19" s="59">
        <f t="shared" ref="CM19" si="713">BO4+BO5+BO6+BO7+BO8+BO9+BO10+BO11+BO12+BO13+BO14+BO15+BO16+BO17+BO18+BO19</f>
        <v>100</v>
      </c>
      <c r="CN19" s="7"/>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x14ac:dyDescent="0.25">
      <c r="B20" s="54" t="s">
        <v>18</v>
      </c>
      <c r="C20" s="2">
        <v>17</v>
      </c>
      <c r="D20" s="2">
        <v>0</v>
      </c>
      <c r="E20" s="2">
        <v>8</v>
      </c>
      <c r="F20" s="2">
        <v>7</v>
      </c>
      <c r="G20" s="2">
        <v>4</v>
      </c>
      <c r="H20" s="4">
        <v>2</v>
      </c>
      <c r="I20" s="3">
        <v>0</v>
      </c>
      <c r="J20" s="3">
        <v>1</v>
      </c>
      <c r="K20" s="3">
        <v>2</v>
      </c>
      <c r="L20" s="3">
        <v>0</v>
      </c>
      <c r="M20" s="3">
        <v>0</v>
      </c>
      <c r="N20" s="3">
        <v>0</v>
      </c>
      <c r="O20" s="3">
        <v>0</v>
      </c>
      <c r="P20" s="3">
        <v>0</v>
      </c>
      <c r="Q20" s="3">
        <v>0</v>
      </c>
      <c r="R20" s="3">
        <v>0</v>
      </c>
      <c r="S20" s="54">
        <v>41</v>
      </c>
      <c r="V20" s="54" t="s">
        <v>1</v>
      </c>
      <c r="W20" s="54">
        <f>S4</f>
        <v>40</v>
      </c>
      <c r="X20" s="54">
        <f>S5</f>
        <v>41</v>
      </c>
      <c r="Y20" s="54">
        <f>S6</f>
        <v>41</v>
      </c>
      <c r="Z20" s="54">
        <f>S7</f>
        <v>41</v>
      </c>
      <c r="AA20" s="54">
        <f>S8</f>
        <v>41</v>
      </c>
      <c r="AB20" s="54">
        <f>S9</f>
        <v>41</v>
      </c>
      <c r="AC20" s="54">
        <f>S10</f>
        <v>41</v>
      </c>
      <c r="AD20" s="54">
        <f>S11</f>
        <v>41</v>
      </c>
      <c r="AE20" s="54">
        <f>S12</f>
        <v>41</v>
      </c>
      <c r="AF20" s="54">
        <f>S13</f>
        <v>41</v>
      </c>
      <c r="AG20" s="54">
        <f>S14</f>
        <v>38</v>
      </c>
      <c r="AH20" s="54">
        <f>S15</f>
        <v>38</v>
      </c>
      <c r="AI20" s="54">
        <f>S16</f>
        <v>38</v>
      </c>
      <c r="AJ20" s="54">
        <f>S17</f>
        <v>34</v>
      </c>
      <c r="AK20" s="54">
        <f>S18</f>
        <v>41</v>
      </c>
      <c r="AL20" s="54">
        <f>S19</f>
        <v>41</v>
      </c>
      <c r="AM20" s="54">
        <f>S20</f>
        <v>41</v>
      </c>
      <c r="AN20" s="54">
        <f>S21</f>
        <v>41</v>
      </c>
      <c r="AO20" s="54">
        <f>S22</f>
        <v>41</v>
      </c>
      <c r="AP20" s="54">
        <f>S23</f>
        <v>41</v>
      </c>
      <c r="AQ20" s="54">
        <f>S24</f>
        <v>41</v>
      </c>
      <c r="AT20" s="54" t="s">
        <v>47</v>
      </c>
      <c r="AU20" s="30">
        <f t="shared" ref="AU20:BO20" si="714">SUM(AU4:AU19)</f>
        <v>100</v>
      </c>
      <c r="AV20" s="30">
        <f t="shared" si="714"/>
        <v>100</v>
      </c>
      <c r="AW20" s="30">
        <f t="shared" si="714"/>
        <v>99.999999999999986</v>
      </c>
      <c r="AX20" s="30">
        <f t="shared" si="714"/>
        <v>99.999999999999972</v>
      </c>
      <c r="AY20" s="30">
        <f t="shared" si="714"/>
        <v>100</v>
      </c>
      <c r="AZ20" s="30">
        <f t="shared" si="714"/>
        <v>100</v>
      </c>
      <c r="BA20" s="30">
        <f t="shared" si="714"/>
        <v>100</v>
      </c>
      <c r="BB20" s="30">
        <f t="shared" si="714"/>
        <v>100</v>
      </c>
      <c r="BC20" s="30">
        <f t="shared" si="714"/>
        <v>100</v>
      </c>
      <c r="BD20" s="30">
        <f t="shared" si="714"/>
        <v>100</v>
      </c>
      <c r="BE20" s="30">
        <f t="shared" si="714"/>
        <v>99.999999999999986</v>
      </c>
      <c r="BF20" s="30">
        <f t="shared" si="714"/>
        <v>100</v>
      </c>
      <c r="BG20" s="30">
        <f t="shared" si="714"/>
        <v>100</v>
      </c>
      <c r="BH20" s="30">
        <f t="shared" si="714"/>
        <v>99.999999999999986</v>
      </c>
      <c r="BI20" s="30">
        <f t="shared" si="714"/>
        <v>100</v>
      </c>
      <c r="BJ20" s="30">
        <f t="shared" si="714"/>
        <v>100</v>
      </c>
      <c r="BK20" s="30">
        <f t="shared" si="714"/>
        <v>99.999999999999986</v>
      </c>
      <c r="BL20" s="30">
        <f t="shared" si="714"/>
        <v>99.999999999999986</v>
      </c>
      <c r="BM20" s="30">
        <f t="shared" si="714"/>
        <v>100</v>
      </c>
      <c r="BN20" s="30">
        <f t="shared" si="714"/>
        <v>100</v>
      </c>
      <c r="BO20" s="30">
        <f t="shared" si="714"/>
        <v>100</v>
      </c>
      <c r="BS20" s="30"/>
      <c r="BT20" s="30"/>
      <c r="BU20" s="30"/>
      <c r="BV20" s="30"/>
      <c r="BW20" s="30"/>
      <c r="BX20" s="30"/>
      <c r="BY20" s="30"/>
      <c r="BZ20" s="30"/>
      <c r="CA20" s="30"/>
      <c r="CB20" s="30"/>
      <c r="CC20" s="30"/>
      <c r="CD20" s="30"/>
      <c r="CE20" s="30"/>
      <c r="CF20" s="30"/>
      <c r="CG20" s="30"/>
      <c r="CH20" s="30"/>
      <c r="CI20" s="30"/>
      <c r="CJ20" s="30"/>
      <c r="CK20" s="30"/>
      <c r="CL20" s="30"/>
      <c r="CM20" s="3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x14ac:dyDescent="0.25">
      <c r="B21" s="54" t="s">
        <v>19</v>
      </c>
      <c r="C21" s="2">
        <v>16</v>
      </c>
      <c r="D21" s="2">
        <v>0</v>
      </c>
      <c r="E21" s="2">
        <v>0</v>
      </c>
      <c r="F21" s="2">
        <v>8</v>
      </c>
      <c r="G21" s="2">
        <v>9</v>
      </c>
      <c r="H21" s="2">
        <v>3</v>
      </c>
      <c r="I21" s="4">
        <v>1</v>
      </c>
      <c r="J21" s="3">
        <v>2</v>
      </c>
      <c r="K21" s="3">
        <v>1</v>
      </c>
      <c r="L21" s="3">
        <v>1</v>
      </c>
      <c r="M21" s="3">
        <v>0</v>
      </c>
      <c r="N21" s="3">
        <v>0</v>
      </c>
      <c r="O21" s="3">
        <v>0</v>
      </c>
      <c r="P21" s="3">
        <v>0</v>
      </c>
      <c r="Q21" s="3">
        <v>0</v>
      </c>
      <c r="R21" s="3">
        <v>0</v>
      </c>
      <c r="S21" s="54">
        <v>41</v>
      </c>
      <c r="AU21" s="30"/>
      <c r="AV21" s="30"/>
      <c r="AW21" s="30"/>
      <c r="AX21" s="30"/>
      <c r="AY21" s="30"/>
      <c r="AZ21" s="30"/>
      <c r="BA21" s="30"/>
      <c r="BB21" s="30"/>
      <c r="BC21" s="30"/>
      <c r="BD21" s="30"/>
      <c r="BE21" s="30"/>
      <c r="BF21" s="30"/>
      <c r="BG21" s="30"/>
      <c r="BH21" s="30"/>
      <c r="BI21" s="30"/>
      <c r="BJ21" s="30"/>
      <c r="BK21" s="30"/>
      <c r="BL21" s="30"/>
      <c r="BM21" s="30"/>
      <c r="BN21" s="30"/>
      <c r="BO21" s="30"/>
      <c r="BS21" s="30"/>
      <c r="BT21" s="30"/>
      <c r="BU21" s="30"/>
      <c r="BV21" s="30"/>
      <c r="BW21" s="30"/>
      <c r="BX21" s="30"/>
      <c r="BY21" s="30"/>
      <c r="BZ21" s="30"/>
      <c r="CA21" s="30"/>
      <c r="CB21" s="30"/>
      <c r="CC21" s="30"/>
      <c r="CD21" s="30"/>
      <c r="CE21" s="30"/>
      <c r="CF21" s="30"/>
      <c r="CG21" s="30"/>
      <c r="CH21" s="30"/>
      <c r="CI21" s="30"/>
      <c r="CJ21" s="30"/>
      <c r="CK21" s="30"/>
      <c r="CL21" s="30"/>
      <c r="CM21" s="3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x14ac:dyDescent="0.25">
      <c r="B22" s="54" t="s">
        <v>20</v>
      </c>
      <c r="C22" s="2">
        <v>0</v>
      </c>
      <c r="D22" s="2">
        <v>0</v>
      </c>
      <c r="E22" s="2">
        <v>1</v>
      </c>
      <c r="F22" s="2">
        <v>13</v>
      </c>
      <c r="G22" s="2">
        <v>6</v>
      </c>
      <c r="H22" s="3">
        <v>14</v>
      </c>
      <c r="I22" s="3">
        <v>1</v>
      </c>
      <c r="J22" s="3">
        <v>1</v>
      </c>
      <c r="K22" s="3">
        <v>2</v>
      </c>
      <c r="L22" s="3">
        <v>3</v>
      </c>
      <c r="M22" s="3">
        <v>0</v>
      </c>
      <c r="N22" s="3">
        <v>0</v>
      </c>
      <c r="O22" s="3">
        <v>0</v>
      </c>
      <c r="P22" s="3">
        <v>0</v>
      </c>
      <c r="Q22" s="3">
        <v>0</v>
      </c>
      <c r="R22" s="3">
        <v>0</v>
      </c>
      <c r="S22" s="54">
        <v>41</v>
      </c>
      <c r="AU22" s="30"/>
      <c r="AV22" s="30"/>
      <c r="AW22" s="30"/>
      <c r="AX22" s="30"/>
      <c r="AY22" s="30"/>
      <c r="AZ22" s="30"/>
      <c r="BA22" s="30"/>
      <c r="BB22" s="30"/>
      <c r="BC22" s="30"/>
      <c r="BD22" s="30"/>
      <c r="BE22" s="30"/>
      <c r="BF22" s="30"/>
      <c r="BG22" s="30"/>
      <c r="BH22" s="30"/>
      <c r="BI22" s="30"/>
      <c r="BJ22" s="30"/>
      <c r="BK22" s="30"/>
      <c r="BL22" s="30"/>
      <c r="BM22" s="30"/>
      <c r="BN22" s="30"/>
      <c r="BO22" s="30"/>
      <c r="BS22" s="30"/>
      <c r="BT22" s="30"/>
      <c r="BU22" s="30"/>
      <c r="BV22" s="30"/>
      <c r="BW22" s="30"/>
      <c r="BX22" s="30"/>
      <c r="BY22" s="30"/>
      <c r="BZ22" s="30"/>
      <c r="CA22" s="30"/>
      <c r="CB22" s="30"/>
      <c r="CC22" s="30"/>
      <c r="CD22" s="30"/>
      <c r="CE22" s="30"/>
      <c r="CF22" s="30"/>
      <c r="CG22" s="30"/>
      <c r="CH22" s="30"/>
      <c r="CI22" s="30"/>
      <c r="CJ22" s="30"/>
      <c r="CK22" s="30"/>
      <c r="CL22" s="30"/>
      <c r="CM22" s="3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x14ac:dyDescent="0.25">
      <c r="B23" s="54" t="s">
        <v>21</v>
      </c>
      <c r="C23" s="54">
        <v>0</v>
      </c>
      <c r="D23" s="54">
        <v>0</v>
      </c>
      <c r="E23" s="54">
        <v>0</v>
      </c>
      <c r="F23" s="54">
        <v>0</v>
      </c>
      <c r="G23" s="54">
        <v>0</v>
      </c>
      <c r="H23" s="54">
        <v>1</v>
      </c>
      <c r="I23" s="54">
        <v>24</v>
      </c>
      <c r="J23" s="54">
        <v>10</v>
      </c>
      <c r="K23" s="54">
        <v>3</v>
      </c>
      <c r="L23" s="54">
        <v>1</v>
      </c>
      <c r="M23" s="54">
        <v>2</v>
      </c>
      <c r="N23" s="54">
        <v>0</v>
      </c>
      <c r="O23" s="54">
        <v>0</v>
      </c>
      <c r="P23" s="54">
        <v>0</v>
      </c>
      <c r="Q23" s="54">
        <v>0</v>
      </c>
      <c r="R23" s="54">
        <v>0</v>
      </c>
      <c r="S23" s="54">
        <v>41</v>
      </c>
      <c r="AU23" s="30"/>
      <c r="AV23" s="30"/>
      <c r="AW23" s="30"/>
      <c r="AX23" s="30"/>
      <c r="AY23" s="30"/>
      <c r="AZ23" s="30"/>
      <c r="BA23" s="30"/>
      <c r="BB23" s="30"/>
      <c r="BC23" s="30"/>
      <c r="BD23" s="30"/>
      <c r="BE23" s="30"/>
      <c r="BF23" s="30"/>
      <c r="BG23" s="30"/>
      <c r="BH23" s="30"/>
      <c r="BI23" s="30"/>
      <c r="BJ23" s="30"/>
      <c r="BK23" s="30"/>
      <c r="BL23" s="30"/>
      <c r="BM23" s="30"/>
      <c r="BN23" s="30"/>
      <c r="BO23" s="30"/>
      <c r="BS23" s="30"/>
      <c r="BT23" s="30"/>
      <c r="BU23" s="30"/>
      <c r="BV23" s="30"/>
      <c r="BW23" s="30"/>
      <c r="BX23" s="30"/>
      <c r="BY23" s="30"/>
      <c r="BZ23" s="30"/>
      <c r="CA23" s="30"/>
      <c r="CB23" s="30"/>
      <c r="CC23" s="30"/>
      <c r="CD23" s="30"/>
      <c r="CE23" s="30"/>
      <c r="CF23" s="30"/>
      <c r="CG23" s="30"/>
      <c r="CH23" s="30"/>
      <c r="CI23" s="30"/>
      <c r="CJ23" s="30"/>
      <c r="CK23" s="30"/>
      <c r="CL23" s="30"/>
      <c r="CM23" s="3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x14ac:dyDescent="0.25">
      <c r="B24" s="54" t="s">
        <v>22</v>
      </c>
      <c r="C24" s="54">
        <v>7</v>
      </c>
      <c r="D24" s="54">
        <v>0</v>
      </c>
      <c r="E24" s="54">
        <v>0</v>
      </c>
      <c r="F24" s="54">
        <v>20</v>
      </c>
      <c r="G24" s="54">
        <v>5</v>
      </c>
      <c r="H24" s="54">
        <v>5</v>
      </c>
      <c r="I24" s="54">
        <v>4</v>
      </c>
      <c r="J24" s="54">
        <v>0</v>
      </c>
      <c r="K24" s="54">
        <v>0</v>
      </c>
      <c r="L24" s="54">
        <v>0</v>
      </c>
      <c r="M24" s="54">
        <v>0</v>
      </c>
      <c r="N24" s="54">
        <v>0</v>
      </c>
      <c r="O24" s="54">
        <v>0</v>
      </c>
      <c r="P24" s="54">
        <v>0</v>
      </c>
      <c r="Q24" s="54">
        <v>0</v>
      </c>
      <c r="R24" s="54">
        <v>0</v>
      </c>
      <c r="S24" s="54">
        <v>41</v>
      </c>
      <c r="AU24" s="30"/>
      <c r="AV24" s="30"/>
      <c r="AW24" s="30"/>
      <c r="AX24" s="30"/>
      <c r="AY24" s="30"/>
      <c r="AZ24" s="30"/>
      <c r="BA24" s="30"/>
      <c r="BB24" s="30"/>
      <c r="BC24" s="30"/>
      <c r="BD24" s="30"/>
      <c r="BE24" s="30"/>
      <c r="BF24" s="30"/>
      <c r="BG24" s="30"/>
      <c r="BH24" s="30"/>
      <c r="BI24" s="30"/>
      <c r="BJ24" s="30"/>
      <c r="BK24" s="30"/>
      <c r="BL24" s="30"/>
      <c r="BM24" s="30"/>
      <c r="BN24" s="30"/>
      <c r="BO24" s="30"/>
      <c r="BS24" s="30"/>
      <c r="BT24" s="30"/>
      <c r="BU24" s="30"/>
      <c r="BV24" s="30"/>
      <c r="BW24" s="30"/>
      <c r="BX24" s="30"/>
      <c r="BY24" s="30"/>
      <c r="BZ24" s="30"/>
      <c r="CA24" s="30"/>
      <c r="CB24" s="30"/>
      <c r="CC24" s="30"/>
      <c r="CD24" s="30"/>
      <c r="CE24" s="30"/>
      <c r="CF24" s="30"/>
      <c r="CG24" s="30"/>
      <c r="CH24" s="30"/>
      <c r="CI24" s="30"/>
      <c r="CJ24" s="30"/>
      <c r="CK24" s="30"/>
      <c r="CL24" s="30"/>
      <c r="CM24" s="3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x14ac:dyDescent="0.25">
      <c r="B25" s="54" t="s">
        <v>90</v>
      </c>
      <c r="C25" s="54">
        <v>0</v>
      </c>
      <c r="D25" s="54">
        <v>0</v>
      </c>
      <c r="E25" s="54">
        <v>0</v>
      </c>
      <c r="F25" s="54">
        <v>0</v>
      </c>
      <c r="G25" s="54">
        <v>0</v>
      </c>
      <c r="H25" s="54">
        <v>3</v>
      </c>
      <c r="I25" s="54">
        <v>0</v>
      </c>
      <c r="J25" s="54">
        <v>2</v>
      </c>
      <c r="K25" s="54">
        <v>23</v>
      </c>
      <c r="L25" s="54">
        <v>13</v>
      </c>
      <c r="M25" s="54">
        <v>0</v>
      </c>
      <c r="N25" s="54">
        <v>0</v>
      </c>
      <c r="O25" s="54">
        <v>0</v>
      </c>
      <c r="P25" s="54">
        <v>0</v>
      </c>
      <c r="Q25" s="54">
        <v>0</v>
      </c>
      <c r="R25" s="54">
        <v>0</v>
      </c>
      <c r="S25" s="54">
        <v>41</v>
      </c>
      <c r="AU25" s="30"/>
      <c r="AV25" s="30"/>
      <c r="AW25" s="30"/>
      <c r="AX25" s="30"/>
      <c r="AY25" s="30"/>
      <c r="AZ25" s="30"/>
      <c r="BA25" s="30"/>
      <c r="BB25" s="30"/>
      <c r="BC25" s="30"/>
      <c r="BD25" s="30"/>
      <c r="BE25" s="30"/>
      <c r="BF25" s="30"/>
      <c r="BG25" s="30"/>
      <c r="BH25" s="30"/>
      <c r="BI25" s="30"/>
      <c r="BJ25" s="30"/>
      <c r="BK25" s="30"/>
      <c r="BL25" s="30"/>
      <c r="BM25" s="30"/>
      <c r="BN25" s="30"/>
      <c r="BO25" s="30"/>
      <c r="BS25" s="30"/>
      <c r="BT25" s="30"/>
      <c r="BU25" s="30"/>
      <c r="BV25" s="30"/>
      <c r="BW25" s="30"/>
      <c r="BX25" s="30"/>
      <c r="BY25" s="30"/>
      <c r="BZ25" s="30"/>
      <c r="CA25" s="30"/>
      <c r="CB25" s="30"/>
      <c r="CC25" s="30"/>
      <c r="CD25" s="30"/>
      <c r="CE25" s="30"/>
      <c r="CF25" s="30"/>
      <c r="CG25" s="30"/>
      <c r="CH25" s="30"/>
      <c r="CI25" s="30"/>
      <c r="CJ25" s="30"/>
      <c r="CK25" s="30"/>
      <c r="CL25" s="30"/>
      <c r="CM25" s="3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x14ac:dyDescent="0.25">
      <c r="B26" s="54" t="s">
        <v>177</v>
      </c>
      <c r="C26" s="54">
        <v>1</v>
      </c>
      <c r="D26" s="54">
        <v>0</v>
      </c>
      <c r="E26" s="54">
        <v>0</v>
      </c>
      <c r="F26" s="54">
        <v>5</v>
      </c>
      <c r="G26" s="54">
        <v>12</v>
      </c>
      <c r="H26" s="54">
        <v>14</v>
      </c>
      <c r="I26" s="54">
        <v>1</v>
      </c>
      <c r="J26" s="54">
        <v>0</v>
      </c>
      <c r="K26" s="54">
        <v>2</v>
      </c>
      <c r="L26" s="54">
        <v>1</v>
      </c>
      <c r="M26" s="54">
        <v>5</v>
      </c>
      <c r="N26" s="54">
        <v>0</v>
      </c>
      <c r="O26" s="54">
        <v>0</v>
      </c>
      <c r="P26" s="54">
        <v>0</v>
      </c>
      <c r="Q26" s="54">
        <v>0</v>
      </c>
      <c r="R26" s="54">
        <v>0</v>
      </c>
      <c r="S26" s="54">
        <v>41</v>
      </c>
      <c r="AU26" s="30"/>
      <c r="AV26" s="30"/>
      <c r="AW26" s="30"/>
      <c r="AX26" s="30"/>
      <c r="AY26" s="30"/>
      <c r="AZ26" s="30"/>
      <c r="BA26" s="30"/>
      <c r="BB26" s="30"/>
      <c r="BC26" s="30"/>
      <c r="BD26" s="30"/>
      <c r="BE26" s="30"/>
      <c r="BF26" s="30"/>
      <c r="BG26" s="30"/>
      <c r="BH26" s="30"/>
      <c r="BI26" s="30"/>
      <c r="BJ26" s="30"/>
      <c r="BK26" s="30"/>
      <c r="BL26" s="30"/>
      <c r="BM26" s="30"/>
      <c r="BN26" s="30"/>
      <c r="BO26" s="30"/>
      <c r="BS26" s="30"/>
      <c r="BT26" s="30"/>
      <c r="BU26" s="30"/>
      <c r="BV26" s="30"/>
      <c r="BW26" s="30"/>
      <c r="BX26" s="30"/>
      <c r="BY26" s="30"/>
      <c r="BZ26" s="30"/>
      <c r="CA26" s="30"/>
      <c r="CB26" s="30"/>
      <c r="CC26" s="30"/>
      <c r="CD26" s="30"/>
      <c r="CE26" s="30"/>
      <c r="CF26" s="30"/>
      <c r="CG26" s="30"/>
      <c r="CH26" s="30"/>
      <c r="CI26" s="30"/>
      <c r="CJ26" s="30"/>
      <c r="CK26" s="30"/>
      <c r="CL26" s="30"/>
      <c r="CM26" s="3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x14ac:dyDescent="0.25">
      <c r="B27" s="54" t="s">
        <v>96</v>
      </c>
      <c r="C27" s="54">
        <v>0</v>
      </c>
      <c r="D27" s="54">
        <v>0</v>
      </c>
      <c r="E27" s="54">
        <v>0</v>
      </c>
      <c r="F27" s="54">
        <v>35</v>
      </c>
      <c r="G27" s="54">
        <v>0</v>
      </c>
      <c r="H27" s="54">
        <v>3</v>
      </c>
      <c r="I27" s="54">
        <v>3</v>
      </c>
      <c r="J27" s="54">
        <v>0</v>
      </c>
      <c r="K27" s="54">
        <v>0</v>
      </c>
      <c r="L27" s="54">
        <v>0</v>
      </c>
      <c r="M27" s="54">
        <v>0</v>
      </c>
      <c r="N27" s="54">
        <v>0</v>
      </c>
      <c r="O27" s="54">
        <v>0</v>
      </c>
      <c r="P27" s="54">
        <v>0</v>
      </c>
      <c r="Q27" s="54">
        <v>0</v>
      </c>
      <c r="R27" s="54">
        <v>0</v>
      </c>
      <c r="S27" s="54">
        <v>41</v>
      </c>
    </row>
    <row r="35" spans="1:118" x14ac:dyDescent="0.25">
      <c r="V35" s="54" t="str">
        <f>A36</f>
        <v>Citrobacter freundii</v>
      </c>
      <c r="AT35" s="54" t="str">
        <f>A36</f>
        <v>Citrobacter freundii</v>
      </c>
      <c r="BR35" s="54" t="str">
        <f>A36</f>
        <v>Citrobacter freundii</v>
      </c>
    </row>
    <row r="36" spans="1:118" ht="18.75" x14ac:dyDescent="0.25">
      <c r="A36" s="54" t="s">
        <v>117</v>
      </c>
      <c r="B36" s="54" t="s">
        <v>0</v>
      </c>
      <c r="C36" s="54">
        <v>1.5625E-2</v>
      </c>
      <c r="D36" s="54">
        <v>3.125E-2</v>
      </c>
      <c r="E36" s="54">
        <v>6.25E-2</v>
      </c>
      <c r="F36" s="54">
        <v>0.125</v>
      </c>
      <c r="G36" s="54">
        <v>0.25</v>
      </c>
      <c r="H36" s="54">
        <v>0.5</v>
      </c>
      <c r="I36" s="54">
        <v>1</v>
      </c>
      <c r="J36" s="54">
        <v>2</v>
      </c>
      <c r="K36" s="54">
        <v>4</v>
      </c>
      <c r="L36" s="54">
        <v>8</v>
      </c>
      <c r="M36" s="54">
        <v>16</v>
      </c>
      <c r="N36" s="54">
        <v>32</v>
      </c>
      <c r="O36" s="54">
        <v>64</v>
      </c>
      <c r="P36" s="54">
        <v>128</v>
      </c>
      <c r="Q36" s="54">
        <v>256</v>
      </c>
      <c r="R36" s="54">
        <v>512</v>
      </c>
      <c r="S36" s="54" t="s">
        <v>1</v>
      </c>
      <c r="V36" s="54" t="s">
        <v>0</v>
      </c>
      <c r="W36" s="54" t="str">
        <f>B37</f>
        <v>Ampicillin</v>
      </c>
      <c r="X36" s="54" t="str">
        <f>B38</f>
        <v>Ampicillin/ Sulbactam</v>
      </c>
      <c r="Y36" s="54" t="str">
        <f>B39</f>
        <v>Piperacillin</v>
      </c>
      <c r="Z36" s="54" t="str">
        <f>B40</f>
        <v>Piperacillin/ Tazobactam</v>
      </c>
      <c r="AA36" s="54" t="str">
        <f>B41</f>
        <v>Aztreonam</v>
      </c>
      <c r="AB36" s="54" t="str">
        <f>B42</f>
        <v>Cefotaxim</v>
      </c>
      <c r="AC36" s="54" t="str">
        <f>B43</f>
        <v>Ceftazidim</v>
      </c>
      <c r="AD36" s="54" t="str">
        <f>B44</f>
        <v>Cefuroxim</v>
      </c>
      <c r="AE36" s="54" t="str">
        <f>B45</f>
        <v>Imipenem</v>
      </c>
      <c r="AF36" s="54" t="str">
        <f>B46</f>
        <v>Meropenem</v>
      </c>
      <c r="AG36" s="54" t="str">
        <f>B47</f>
        <v>Colistin</v>
      </c>
      <c r="AH36" s="54" t="str">
        <f>B48</f>
        <v>Amikacin</v>
      </c>
      <c r="AI36" s="54" t="str">
        <f>B49</f>
        <v>Gentamicin</v>
      </c>
      <c r="AJ36" s="54" t="str">
        <f>B50</f>
        <v>Tobramycin</v>
      </c>
      <c r="AK36" s="54" t="str">
        <f>B51</f>
        <v>Fosfomycin</v>
      </c>
      <c r="AL36" s="54" t="str">
        <f>B52</f>
        <v>Cotrimoxazol</v>
      </c>
      <c r="AM36" s="54" t="str">
        <f>B53</f>
        <v>Ciprofloxacin</v>
      </c>
      <c r="AN36" s="54" t="str">
        <f>B54</f>
        <v>Levofloxacin</v>
      </c>
      <c r="AO36" s="54" t="str">
        <f>B55</f>
        <v>Moxifloxacin</v>
      </c>
      <c r="AP36" s="54" t="str">
        <f>B56</f>
        <v>Doxycyclin</v>
      </c>
      <c r="AQ36" s="54" t="str">
        <f>B57</f>
        <v>Tigecyclin</v>
      </c>
      <c r="AU36" s="30" t="str">
        <f t="shared" ref="AU36" si="715">W36</f>
        <v>Ampicillin</v>
      </c>
      <c r="AV36" s="30" t="str">
        <f t="shared" ref="AV36" si="716">X36</f>
        <v>Ampicillin/ Sulbactam</v>
      </c>
      <c r="AW36" s="30" t="str">
        <f t="shared" ref="AW36" si="717">Y36</f>
        <v>Piperacillin</v>
      </c>
      <c r="AX36" s="30" t="str">
        <f t="shared" ref="AX36" si="718">Z36</f>
        <v>Piperacillin/ Tazobactam</v>
      </c>
      <c r="AY36" s="30" t="str">
        <f t="shared" ref="AY36" si="719">AA36</f>
        <v>Aztreonam</v>
      </c>
      <c r="AZ36" s="30" t="str">
        <f t="shared" ref="AZ36" si="720">AB36</f>
        <v>Cefotaxim</v>
      </c>
      <c r="BA36" s="30" t="str">
        <f t="shared" ref="BA36" si="721">AC36</f>
        <v>Ceftazidim</v>
      </c>
      <c r="BB36" s="30" t="str">
        <f t="shared" ref="BB36" si="722">AD36</f>
        <v>Cefuroxim</v>
      </c>
      <c r="BC36" s="30" t="str">
        <f t="shared" ref="BC36" si="723">AE36</f>
        <v>Imipenem</v>
      </c>
      <c r="BD36" s="30" t="str">
        <f t="shared" ref="BD36" si="724">AF36</f>
        <v>Meropenem</v>
      </c>
      <c r="BE36" s="30" t="str">
        <f t="shared" ref="BE36" si="725">AG36</f>
        <v>Colistin</v>
      </c>
      <c r="BF36" s="30" t="str">
        <f t="shared" ref="BF36" si="726">AH36</f>
        <v>Amikacin</v>
      </c>
      <c r="BG36" s="30" t="str">
        <f t="shared" ref="BG36" si="727">AI36</f>
        <v>Gentamicin</v>
      </c>
      <c r="BH36" s="30" t="str">
        <f t="shared" ref="BH36" si="728">AJ36</f>
        <v>Tobramycin</v>
      </c>
      <c r="BI36" s="30" t="str">
        <f t="shared" ref="BI36" si="729">AK36</f>
        <v>Fosfomycin</v>
      </c>
      <c r="BJ36" s="30" t="str">
        <f t="shared" ref="BJ36" si="730">AL36</f>
        <v>Cotrimoxazol</v>
      </c>
      <c r="BK36" s="30" t="str">
        <f t="shared" ref="BK36" si="731">AM36</f>
        <v>Ciprofloxacin</v>
      </c>
      <c r="BL36" s="30" t="str">
        <f t="shared" ref="BL36" si="732">AN36</f>
        <v>Levofloxacin</v>
      </c>
      <c r="BM36" s="30" t="str">
        <f t="shared" ref="BM36" si="733">AO36</f>
        <v>Moxifloxacin</v>
      </c>
      <c r="BN36" s="30" t="str">
        <f t="shared" ref="BN36" si="734">AP36</f>
        <v>Doxycyclin</v>
      </c>
      <c r="BO36" s="30" t="str">
        <f t="shared" ref="BO36" si="735">AQ36</f>
        <v>Tigecyclin</v>
      </c>
      <c r="BR36" s="54" t="s">
        <v>0</v>
      </c>
      <c r="BS36" s="54" t="str">
        <f t="shared" ref="BS36" si="736">W36</f>
        <v>Ampicillin</v>
      </c>
      <c r="BT36" s="54" t="str">
        <f t="shared" ref="BT36" si="737">X36</f>
        <v>Ampicillin/ Sulbactam</v>
      </c>
      <c r="BU36" s="54" t="str">
        <f t="shared" ref="BU36" si="738">Y36</f>
        <v>Piperacillin</v>
      </c>
      <c r="BV36" s="54" t="str">
        <f t="shared" ref="BV36" si="739">Z36</f>
        <v>Piperacillin/ Tazobactam</v>
      </c>
      <c r="BW36" s="54" t="str">
        <f t="shared" ref="BW36" si="740">AA36</f>
        <v>Aztreonam</v>
      </c>
      <c r="BX36" s="54" t="str">
        <f t="shared" ref="BX36" si="741">AB36</f>
        <v>Cefotaxim</v>
      </c>
      <c r="BY36" s="54" t="str">
        <f t="shared" ref="BY36" si="742">AC36</f>
        <v>Ceftazidim</v>
      </c>
      <c r="BZ36" s="54" t="str">
        <f t="shared" ref="BZ36" si="743">AD36</f>
        <v>Cefuroxim</v>
      </c>
      <c r="CA36" s="54" t="str">
        <f t="shared" ref="CA36" si="744">AE36</f>
        <v>Imipenem</v>
      </c>
      <c r="CB36" s="54" t="str">
        <f t="shared" ref="CB36" si="745">AF36</f>
        <v>Meropenem</v>
      </c>
      <c r="CC36" s="54" t="str">
        <f t="shared" ref="CC36" si="746">AG36</f>
        <v>Colistin</v>
      </c>
      <c r="CD36" s="54" t="str">
        <f t="shared" ref="CD36" si="747">AH36</f>
        <v>Amikacin</v>
      </c>
      <c r="CE36" s="54" t="str">
        <f t="shared" ref="CE36" si="748">AI36</f>
        <v>Gentamicin</v>
      </c>
      <c r="CF36" s="54" t="str">
        <f t="shared" ref="CF36" si="749">AJ36</f>
        <v>Tobramycin</v>
      </c>
      <c r="CG36" s="54" t="str">
        <f t="shared" ref="CG36" si="750">AK36</f>
        <v>Fosfomycin</v>
      </c>
      <c r="CH36" s="54" t="str">
        <f t="shared" ref="CH36" si="751">AL36</f>
        <v>Cotrimoxazol</v>
      </c>
      <c r="CI36" s="54" t="str">
        <f t="shared" ref="CI36" si="752">AM36</f>
        <v>Ciprofloxacin</v>
      </c>
      <c r="CJ36" s="54" t="str">
        <f t="shared" ref="CJ36" si="753">AN36</f>
        <v>Levofloxacin</v>
      </c>
      <c r="CK36" s="54" t="str">
        <f t="shared" ref="CK36" si="754">AO36</f>
        <v>Moxifloxacin</v>
      </c>
      <c r="CL36" s="54" t="str">
        <f t="shared" ref="CL36" si="755">AP36</f>
        <v>Doxycyclin</v>
      </c>
      <c r="CM36" s="54" t="str">
        <f t="shared" ref="CM36" si="756">AQ36</f>
        <v>Tigecyclin</v>
      </c>
      <c r="CQ36" s="11"/>
      <c r="CR36" s="12" t="s">
        <v>48</v>
      </c>
      <c r="CS36" s="12" t="s">
        <v>53</v>
      </c>
      <c r="CT36" s="12" t="s">
        <v>54</v>
      </c>
      <c r="CU36" s="12" t="s">
        <v>55</v>
      </c>
      <c r="CV36" s="12" t="s">
        <v>56</v>
      </c>
      <c r="CW36" s="12" t="s">
        <v>57</v>
      </c>
      <c r="CX36" s="12" t="s">
        <v>58</v>
      </c>
      <c r="CY36" s="12" t="s">
        <v>71</v>
      </c>
      <c r="CZ36" s="12" t="s">
        <v>59</v>
      </c>
      <c r="DA36" s="12" t="s">
        <v>60</v>
      </c>
      <c r="DB36" s="12" t="s">
        <v>61</v>
      </c>
      <c r="DC36" s="12" t="s">
        <v>62</v>
      </c>
      <c r="DD36" s="12" t="s">
        <v>63</v>
      </c>
      <c r="DE36" s="12" t="s">
        <v>64</v>
      </c>
      <c r="DF36" s="12" t="s">
        <v>65</v>
      </c>
      <c r="DG36" s="12" t="s">
        <v>66</v>
      </c>
      <c r="DH36" s="12" t="s">
        <v>67</v>
      </c>
      <c r="DI36" s="12" t="s">
        <v>68</v>
      </c>
      <c r="DJ36" s="12" t="s">
        <v>69</v>
      </c>
      <c r="DK36" s="12" t="s">
        <v>70</v>
      </c>
      <c r="DL36" s="12" t="s">
        <v>72</v>
      </c>
      <c r="DM36" s="10"/>
      <c r="DN36" s="10"/>
    </row>
    <row r="37" spans="1:118" ht="18.75" x14ac:dyDescent="0.25">
      <c r="B37" s="54" t="s">
        <v>2</v>
      </c>
      <c r="C37" s="2">
        <v>0</v>
      </c>
      <c r="D37" s="2">
        <v>0</v>
      </c>
      <c r="E37" s="2">
        <v>0</v>
      </c>
      <c r="F37" s="2">
        <v>2</v>
      </c>
      <c r="G37" s="2">
        <v>0</v>
      </c>
      <c r="H37" s="2">
        <v>0</v>
      </c>
      <c r="I37" s="2">
        <v>0</v>
      </c>
      <c r="J37" s="2">
        <v>3</v>
      </c>
      <c r="K37" s="2">
        <v>6</v>
      </c>
      <c r="L37" s="2">
        <v>20</v>
      </c>
      <c r="M37" s="3">
        <v>9</v>
      </c>
      <c r="N37" s="3">
        <v>9</v>
      </c>
      <c r="O37" s="3">
        <v>41</v>
      </c>
      <c r="P37" s="3">
        <v>0</v>
      </c>
      <c r="Q37" s="3">
        <v>0</v>
      </c>
      <c r="R37" s="3">
        <v>0</v>
      </c>
      <c r="S37" s="54">
        <v>90</v>
      </c>
      <c r="V37" s="54">
        <v>1.5625E-2</v>
      </c>
      <c r="W37" s="2">
        <f>C37</f>
        <v>0</v>
      </c>
      <c r="X37" s="2">
        <f>C38</f>
        <v>0</v>
      </c>
      <c r="Y37" s="2">
        <f>C39</f>
        <v>0</v>
      </c>
      <c r="Z37" s="2">
        <f>C40</f>
        <v>0</v>
      </c>
      <c r="AA37" s="2">
        <f>C41</f>
        <v>0</v>
      </c>
      <c r="AB37" s="2">
        <f>C42</f>
        <v>18</v>
      </c>
      <c r="AC37" s="2">
        <f>C43</f>
        <v>0</v>
      </c>
      <c r="AD37" s="54">
        <f>C44</f>
        <v>0</v>
      </c>
      <c r="AE37" s="2">
        <f>C45</f>
        <v>0</v>
      </c>
      <c r="AF37" s="2">
        <f>C46</f>
        <v>0</v>
      </c>
      <c r="AG37" s="2">
        <f>C47</f>
        <v>1</v>
      </c>
      <c r="AH37" s="2">
        <f>C48</f>
        <v>0</v>
      </c>
      <c r="AI37" s="2">
        <f>C49</f>
        <v>0</v>
      </c>
      <c r="AJ37" s="2">
        <f>C50</f>
        <v>0</v>
      </c>
      <c r="AK37" s="2">
        <f>C51</f>
        <v>0</v>
      </c>
      <c r="AL37" s="2">
        <f>C52</f>
        <v>0</v>
      </c>
      <c r="AM37" s="2">
        <f>C53</f>
        <v>48</v>
      </c>
      <c r="AN37" s="2">
        <f>C54</f>
        <v>50</v>
      </c>
      <c r="AO37" s="2">
        <f>C55</f>
        <v>2</v>
      </c>
      <c r="AP37" s="54">
        <f>C56</f>
        <v>0</v>
      </c>
      <c r="AQ37" s="55">
        <f>C57</f>
        <v>12</v>
      </c>
      <c r="AT37" s="54">
        <v>1.4999999999999999E-2</v>
      </c>
      <c r="AU37" s="31">
        <f t="shared" ref="AU37" si="757">PRODUCT(W37*100*1/W53)</f>
        <v>0</v>
      </c>
      <c r="AV37" s="31">
        <f t="shared" ref="AV37" si="758">PRODUCT(X37*100*1/X53)</f>
        <v>0</v>
      </c>
      <c r="AW37" s="31">
        <f t="shared" ref="AW37" si="759">PRODUCT(Y37*100*1/Y53)</f>
        <v>0</v>
      </c>
      <c r="AX37" s="31">
        <f t="shared" ref="AX37" si="760">PRODUCT(Z37*100*1/Z53)</f>
        <v>0</v>
      </c>
      <c r="AY37" s="31">
        <f t="shared" ref="AY37" si="761">PRODUCT(AA37*100*1/AA53)</f>
        <v>0</v>
      </c>
      <c r="AZ37" s="31">
        <f t="shared" ref="AZ37" si="762">PRODUCT(AB37*100*1/AB53)</f>
        <v>20</v>
      </c>
      <c r="BA37" s="31">
        <f t="shared" ref="BA37" si="763">PRODUCT(AC37*100*1/AC53)</f>
        <v>0</v>
      </c>
      <c r="BB37" s="56">
        <f t="shared" ref="BB37" si="764">PRODUCT(AD37*100*1/AD53)</f>
        <v>0</v>
      </c>
      <c r="BC37" s="31">
        <f t="shared" ref="BC37" si="765">PRODUCT(AE37*100*1/AE53)</f>
        <v>0</v>
      </c>
      <c r="BD37" s="31">
        <f t="shared" ref="BD37" si="766">PRODUCT(AF37*100*1/AF53)</f>
        <v>0</v>
      </c>
      <c r="BE37" s="31">
        <f t="shared" ref="BE37" si="767">PRODUCT(AG37*100*1/AG53)</f>
        <v>1.1494252873563218</v>
      </c>
      <c r="BF37" s="31">
        <f t="shared" ref="BF37" si="768">PRODUCT(AH37*100*1/AH53)</f>
        <v>0</v>
      </c>
      <c r="BG37" s="31">
        <f t="shared" ref="BG37" si="769">PRODUCT(AI37*100*1/AI53)</f>
        <v>0</v>
      </c>
      <c r="BH37" s="31">
        <f t="shared" ref="BH37" si="770">PRODUCT(AJ37*100*1/AJ53)</f>
        <v>0</v>
      </c>
      <c r="BI37" s="31">
        <f t="shared" ref="BI37" si="771">PRODUCT(AK37*100*1/AK53)</f>
        <v>0</v>
      </c>
      <c r="BJ37" s="31">
        <f t="shared" ref="BJ37" si="772">PRODUCT(AL37*100*1/AL53)</f>
        <v>0</v>
      </c>
      <c r="BK37" s="31">
        <f t="shared" ref="BK37" si="773">PRODUCT(AM37*100*1/AM53)</f>
        <v>53.333333333333336</v>
      </c>
      <c r="BL37" s="31">
        <f t="shared" ref="BL37" si="774">PRODUCT(AN37*100*1/AN53)</f>
        <v>55.555555555555557</v>
      </c>
      <c r="BM37" s="31">
        <f t="shared" ref="BM37" si="775">PRODUCT(AO37*100*1/AO53)</f>
        <v>2.2222222222222223</v>
      </c>
      <c r="BN37" s="30">
        <f t="shared" ref="BN37" si="776">PRODUCT(AP37*100*1/AP53)</f>
        <v>0</v>
      </c>
      <c r="BO37" s="57">
        <f t="shared" ref="BO37" si="777">PRODUCT(AQ37*100*1/AQ53)</f>
        <v>13.333333333333334</v>
      </c>
      <c r="BR37" s="54">
        <v>1.4999999999999999E-2</v>
      </c>
      <c r="BS37" s="31">
        <f t="shared" ref="BS37" si="778">AU37</f>
        <v>0</v>
      </c>
      <c r="BT37" s="31">
        <f t="shared" ref="BT37" si="779">AV37</f>
        <v>0</v>
      </c>
      <c r="BU37" s="31">
        <f t="shared" ref="BU37" si="780">AW37</f>
        <v>0</v>
      </c>
      <c r="BV37" s="31">
        <f t="shared" ref="BV37" si="781">AX37</f>
        <v>0</v>
      </c>
      <c r="BW37" s="31">
        <f t="shared" ref="BW37" si="782">AY37</f>
        <v>0</v>
      </c>
      <c r="BX37" s="31">
        <f t="shared" ref="BX37" si="783">AZ37</f>
        <v>20</v>
      </c>
      <c r="BY37" s="31">
        <f t="shared" ref="BY37" si="784">BA37</f>
        <v>0</v>
      </c>
      <c r="BZ37" s="56">
        <f t="shared" ref="BZ37" si="785">BB37</f>
        <v>0</v>
      </c>
      <c r="CA37" s="31">
        <f t="shared" ref="CA37" si="786">BC37</f>
        <v>0</v>
      </c>
      <c r="CB37" s="31">
        <f t="shared" ref="CB37" si="787">BD37</f>
        <v>0</v>
      </c>
      <c r="CC37" s="31">
        <f t="shared" ref="CC37" si="788">BE37</f>
        <v>1.1494252873563218</v>
      </c>
      <c r="CD37" s="31">
        <f t="shared" ref="CD37" si="789">BF37</f>
        <v>0</v>
      </c>
      <c r="CE37" s="31">
        <f t="shared" ref="CE37" si="790">BG37</f>
        <v>0</v>
      </c>
      <c r="CF37" s="31">
        <f t="shared" ref="CF37" si="791">BH37</f>
        <v>0</v>
      </c>
      <c r="CG37" s="31">
        <f t="shared" ref="CG37" si="792">BI37</f>
        <v>0</v>
      </c>
      <c r="CH37" s="31">
        <f t="shared" ref="CH37" si="793">BJ37</f>
        <v>0</v>
      </c>
      <c r="CI37" s="31">
        <f t="shared" ref="CI37" si="794">BK37</f>
        <v>53.333333333333336</v>
      </c>
      <c r="CJ37" s="31">
        <f t="shared" ref="CJ37" si="795">BL37</f>
        <v>55.555555555555557</v>
      </c>
      <c r="CK37" s="31">
        <f t="shared" ref="CK37" si="796">BM37</f>
        <v>2.2222222222222223</v>
      </c>
      <c r="CL37" s="30">
        <f t="shared" ref="CL37" si="797">BN37</f>
        <v>0</v>
      </c>
      <c r="CM37" s="57">
        <f t="shared" ref="CM37" si="798">BO37</f>
        <v>13.333333333333334</v>
      </c>
      <c r="CN37" s="5"/>
      <c r="CQ37" s="12" t="s">
        <v>49</v>
      </c>
      <c r="CR37" s="16">
        <f>S37</f>
        <v>90</v>
      </c>
      <c r="CS37" s="16">
        <f>S38</f>
        <v>90</v>
      </c>
      <c r="CT37" s="16">
        <f>S39</f>
        <v>90</v>
      </c>
      <c r="CU37" s="16">
        <f>S40</f>
        <v>90</v>
      </c>
      <c r="CV37" s="16">
        <f>S41</f>
        <v>89</v>
      </c>
      <c r="CW37" s="16">
        <f>S42</f>
        <v>90</v>
      </c>
      <c r="CX37" s="16">
        <f>S43</f>
        <v>90</v>
      </c>
      <c r="CY37" s="16">
        <f>S44</f>
        <v>90</v>
      </c>
      <c r="CZ37" s="16">
        <f>S45</f>
        <v>90</v>
      </c>
      <c r="DA37" s="16">
        <f>S46</f>
        <v>90</v>
      </c>
      <c r="DB37" s="16">
        <f>S47</f>
        <v>87</v>
      </c>
      <c r="DC37" s="16">
        <f>S48</f>
        <v>86</v>
      </c>
      <c r="DD37" s="16">
        <f>S49</f>
        <v>87</v>
      </c>
      <c r="DE37" s="16">
        <f>S50</f>
        <v>79</v>
      </c>
      <c r="DF37" s="16">
        <f>S51</f>
        <v>90</v>
      </c>
      <c r="DG37" s="16">
        <f>S52</f>
        <v>90</v>
      </c>
      <c r="DH37" s="16">
        <f>S53</f>
        <v>90</v>
      </c>
      <c r="DI37" s="16">
        <f>S54</f>
        <v>90</v>
      </c>
      <c r="DJ37" s="16">
        <f>S55</f>
        <v>90</v>
      </c>
      <c r="DK37" s="16">
        <f>S56</f>
        <v>90</v>
      </c>
      <c r="DL37" s="16">
        <f>S57</f>
        <v>90</v>
      </c>
      <c r="DM37" s="10"/>
      <c r="DN37" s="10"/>
    </row>
    <row r="38" spans="1:118" ht="18.75" x14ac:dyDescent="0.25">
      <c r="B38" s="54" t="s">
        <v>3</v>
      </c>
      <c r="C38" s="2">
        <v>0</v>
      </c>
      <c r="D38" s="2">
        <v>0</v>
      </c>
      <c r="E38" s="2">
        <v>0</v>
      </c>
      <c r="F38" s="2">
        <v>5</v>
      </c>
      <c r="G38" s="2">
        <v>0</v>
      </c>
      <c r="H38" s="2">
        <v>2</v>
      </c>
      <c r="I38" s="2">
        <v>17</v>
      </c>
      <c r="J38" s="2">
        <v>16</v>
      </c>
      <c r="K38" s="2">
        <v>10</v>
      </c>
      <c r="L38" s="2">
        <v>3</v>
      </c>
      <c r="M38" s="3">
        <v>4</v>
      </c>
      <c r="N38" s="3">
        <v>1</v>
      </c>
      <c r="O38" s="3">
        <v>32</v>
      </c>
      <c r="P38" s="3">
        <v>0</v>
      </c>
      <c r="Q38" s="3">
        <v>0</v>
      </c>
      <c r="R38" s="3">
        <v>0</v>
      </c>
      <c r="S38" s="54">
        <v>90</v>
      </c>
      <c r="V38" s="54">
        <v>3.125E-2</v>
      </c>
      <c r="W38" s="2">
        <f>D37</f>
        <v>0</v>
      </c>
      <c r="X38" s="2">
        <f>D38</f>
        <v>0</v>
      </c>
      <c r="Y38" s="2">
        <f>D39</f>
        <v>0</v>
      </c>
      <c r="Z38" s="2">
        <f>D40</f>
        <v>0</v>
      </c>
      <c r="AA38" s="2">
        <f>D41</f>
        <v>0</v>
      </c>
      <c r="AB38" s="2">
        <f>D42</f>
        <v>0</v>
      </c>
      <c r="AC38" s="2">
        <f>D43</f>
        <v>0</v>
      </c>
      <c r="AD38" s="54">
        <f>D44</f>
        <v>0</v>
      </c>
      <c r="AE38" s="2">
        <f>D45</f>
        <v>0</v>
      </c>
      <c r="AF38" s="2">
        <f>D46</f>
        <v>0</v>
      </c>
      <c r="AG38" s="2">
        <f>D47</f>
        <v>0</v>
      </c>
      <c r="AH38" s="2">
        <f>D48</f>
        <v>0</v>
      </c>
      <c r="AI38" s="2">
        <f>D49</f>
        <v>0</v>
      </c>
      <c r="AJ38" s="2">
        <f>D50</f>
        <v>0</v>
      </c>
      <c r="AK38" s="2">
        <f>D51</f>
        <v>0</v>
      </c>
      <c r="AL38" s="2">
        <f>D52</f>
        <v>0</v>
      </c>
      <c r="AM38" s="2">
        <f>D53</f>
        <v>0</v>
      </c>
      <c r="AN38" s="2">
        <f>D54</f>
        <v>0</v>
      </c>
      <c r="AO38" s="2">
        <f>D55</f>
        <v>0</v>
      </c>
      <c r="AP38" s="54">
        <f>D56</f>
        <v>0</v>
      </c>
      <c r="AQ38" s="55">
        <f>D57</f>
        <v>0</v>
      </c>
      <c r="AT38" s="54">
        <v>3.1E-2</v>
      </c>
      <c r="AU38" s="31">
        <f t="shared" ref="AU38" si="799">PRODUCT(W38*100*1/W53)</f>
        <v>0</v>
      </c>
      <c r="AV38" s="31">
        <f t="shared" ref="AV38" si="800">PRODUCT(X38*100*1/X53)</f>
        <v>0</v>
      </c>
      <c r="AW38" s="31">
        <f t="shared" ref="AW38" si="801">PRODUCT(Y38*100*1/Y53)</f>
        <v>0</v>
      </c>
      <c r="AX38" s="31">
        <f t="shared" ref="AX38" si="802">PRODUCT(Z38*100*1/Z53)</f>
        <v>0</v>
      </c>
      <c r="AY38" s="31">
        <f t="shared" ref="AY38" si="803">PRODUCT(AA38*100*1/AA53)</f>
        <v>0</v>
      </c>
      <c r="AZ38" s="31">
        <f t="shared" ref="AZ38" si="804">PRODUCT(AB38*100*1/AB53)</f>
        <v>0</v>
      </c>
      <c r="BA38" s="31">
        <f t="shared" ref="BA38" si="805">PRODUCT(AC38*100*1/AC53)</f>
        <v>0</v>
      </c>
      <c r="BB38" s="56">
        <f t="shared" ref="BB38" si="806">PRODUCT(AD38*100*1/AD53)</f>
        <v>0</v>
      </c>
      <c r="BC38" s="31">
        <f t="shared" ref="BC38" si="807">PRODUCT(AE38*100*1/AE53)</f>
        <v>0</v>
      </c>
      <c r="BD38" s="31">
        <f t="shared" ref="BD38" si="808">PRODUCT(AF38*100*1/AF53)</f>
        <v>0</v>
      </c>
      <c r="BE38" s="31">
        <f t="shared" ref="BE38" si="809">PRODUCT(AG38*100*1/AG53)</f>
        <v>0</v>
      </c>
      <c r="BF38" s="31">
        <f t="shared" ref="BF38" si="810">PRODUCT(AH38*100*1/AH53)</f>
        <v>0</v>
      </c>
      <c r="BG38" s="31">
        <f t="shared" ref="BG38" si="811">PRODUCT(AI38*100*1/AI53)</f>
        <v>0</v>
      </c>
      <c r="BH38" s="31">
        <f t="shared" ref="BH38" si="812">PRODUCT(AJ38*100*1/AJ53)</f>
        <v>0</v>
      </c>
      <c r="BI38" s="31">
        <f t="shared" ref="BI38" si="813">PRODUCT(AK38*100*1/AK53)</f>
        <v>0</v>
      </c>
      <c r="BJ38" s="31">
        <f t="shared" ref="BJ38" si="814">PRODUCT(AL38*100*1/AL53)</f>
        <v>0</v>
      </c>
      <c r="BK38" s="31">
        <f t="shared" ref="BK38" si="815">PRODUCT(AM38*100*1/AM53)</f>
        <v>0</v>
      </c>
      <c r="BL38" s="31">
        <f t="shared" ref="BL38" si="816">PRODUCT(AN38*100*1/AN53)</f>
        <v>0</v>
      </c>
      <c r="BM38" s="31">
        <f t="shared" ref="BM38" si="817">PRODUCT(AO38*100*1/AO53)</f>
        <v>0</v>
      </c>
      <c r="BN38" s="30">
        <f t="shared" ref="BN38" si="818">PRODUCT(AP38*100*1/AP53)</f>
        <v>0</v>
      </c>
      <c r="BO38" s="57">
        <f t="shared" ref="BO38" si="819">PRODUCT(AQ38*100*1/AQ53)</f>
        <v>0</v>
      </c>
      <c r="BR38" s="54">
        <v>3.1E-2</v>
      </c>
      <c r="BS38" s="31">
        <f t="shared" ref="BS38" si="820">AU37+AU38</f>
        <v>0</v>
      </c>
      <c r="BT38" s="31">
        <f t="shared" ref="BT38" si="821">AV37+AV38</f>
        <v>0</v>
      </c>
      <c r="BU38" s="31">
        <f t="shared" ref="BU38" si="822">AW37+AW38</f>
        <v>0</v>
      </c>
      <c r="BV38" s="31">
        <f t="shared" ref="BV38" si="823">AX37+AX38</f>
        <v>0</v>
      </c>
      <c r="BW38" s="31">
        <f t="shared" ref="BW38" si="824">AY37+AY38</f>
        <v>0</v>
      </c>
      <c r="BX38" s="31">
        <f t="shared" ref="BX38" si="825">AZ37+AZ38</f>
        <v>20</v>
      </c>
      <c r="BY38" s="31">
        <f t="shared" ref="BY38" si="826">BA37+BA38</f>
        <v>0</v>
      </c>
      <c r="BZ38" s="56">
        <f t="shared" ref="BZ38" si="827">BB37+BB38</f>
        <v>0</v>
      </c>
      <c r="CA38" s="31">
        <f t="shared" ref="CA38" si="828">BC37+BC38</f>
        <v>0</v>
      </c>
      <c r="CB38" s="31">
        <f t="shared" ref="CB38" si="829">BD37+BD38</f>
        <v>0</v>
      </c>
      <c r="CC38" s="31">
        <f t="shared" ref="CC38" si="830">BE37+BE38</f>
        <v>1.1494252873563218</v>
      </c>
      <c r="CD38" s="31">
        <f t="shared" ref="CD38" si="831">BF37+BF38</f>
        <v>0</v>
      </c>
      <c r="CE38" s="31">
        <f t="shared" ref="CE38" si="832">BG37+BG38</f>
        <v>0</v>
      </c>
      <c r="CF38" s="31">
        <f t="shared" ref="CF38" si="833">BH37+BH38</f>
        <v>0</v>
      </c>
      <c r="CG38" s="31">
        <f t="shared" ref="CG38" si="834">BI37+BI38</f>
        <v>0</v>
      </c>
      <c r="CH38" s="31">
        <f t="shared" ref="CH38" si="835">BJ37+BJ38</f>
        <v>0</v>
      </c>
      <c r="CI38" s="31">
        <f t="shared" ref="CI38" si="836">BK37+BK38</f>
        <v>53.333333333333336</v>
      </c>
      <c r="CJ38" s="31">
        <f t="shared" ref="CJ38" si="837">BL37+BL38</f>
        <v>55.555555555555557</v>
      </c>
      <c r="CK38" s="31">
        <f t="shared" ref="CK38" si="838">BM37+BM38</f>
        <v>2.2222222222222223</v>
      </c>
      <c r="CL38" s="30">
        <f t="shared" ref="CL38" si="839">BN37+BN38</f>
        <v>0</v>
      </c>
      <c r="CM38" s="57">
        <f t="shared" ref="CM38" si="840">BO37+BO38</f>
        <v>13.333333333333334</v>
      </c>
      <c r="CN38" s="5"/>
      <c r="CQ38" s="12" t="s">
        <v>50</v>
      </c>
      <c r="CR38" s="13">
        <f>BS46</f>
        <v>34.444444444444443</v>
      </c>
      <c r="CS38" s="13">
        <f>BT46</f>
        <v>58.888888888888893</v>
      </c>
      <c r="CT38" s="13">
        <f>BU46</f>
        <v>62.222222222222221</v>
      </c>
      <c r="CU38" s="13">
        <f>BV46</f>
        <v>78.888888888888886</v>
      </c>
      <c r="CV38" s="13">
        <f>BW43</f>
        <v>62.921348314606739</v>
      </c>
      <c r="CW38" s="13">
        <f>BX43</f>
        <v>61.111111111111107</v>
      </c>
      <c r="CX38" s="13">
        <f>BY43</f>
        <v>62.222222222222221</v>
      </c>
      <c r="CY38" s="13"/>
      <c r="CZ38" s="13">
        <f>CA44</f>
        <v>100</v>
      </c>
      <c r="DA38" s="13">
        <f>CB44</f>
        <v>100</v>
      </c>
      <c r="DB38" s="13">
        <f>CC44</f>
        <v>96.551724137931032</v>
      </c>
      <c r="DC38" s="13">
        <f>CD46</f>
        <v>97.674418604651152</v>
      </c>
      <c r="DD38" s="13">
        <f>CE44</f>
        <v>95.402298850574724</v>
      </c>
      <c r="DE38" s="13">
        <f>CF44</f>
        <v>94.936708860759495</v>
      </c>
      <c r="DF38" s="13">
        <f>CG48</f>
        <v>95.555555555555557</v>
      </c>
      <c r="DG38" s="13">
        <f>CH44</f>
        <v>85.555555555555571</v>
      </c>
      <c r="DH38" s="13">
        <f>CI41</f>
        <v>83.333333333333329</v>
      </c>
      <c r="DI38" s="13">
        <f>CJ42</f>
        <v>91.111111111111114</v>
      </c>
      <c r="DJ38" s="13">
        <f>CK41</f>
        <v>63.333333333333329</v>
      </c>
      <c r="DK38" s="13"/>
      <c r="DL38" s="13"/>
      <c r="DM38" s="10"/>
      <c r="DN38" s="10"/>
    </row>
    <row r="39" spans="1:118" ht="18.75" x14ac:dyDescent="0.25">
      <c r="B39" s="54" t="s">
        <v>4</v>
      </c>
      <c r="C39" s="2">
        <v>0</v>
      </c>
      <c r="D39" s="2">
        <v>0</v>
      </c>
      <c r="E39" s="2">
        <v>0</v>
      </c>
      <c r="F39" s="2">
        <v>0</v>
      </c>
      <c r="G39" s="2">
        <v>4</v>
      </c>
      <c r="H39" s="2">
        <v>0</v>
      </c>
      <c r="I39" s="2">
        <v>16</v>
      </c>
      <c r="J39" s="2">
        <v>27</v>
      </c>
      <c r="K39" s="2">
        <v>4</v>
      </c>
      <c r="L39" s="2">
        <v>5</v>
      </c>
      <c r="M39" s="3">
        <v>7</v>
      </c>
      <c r="N39" s="3">
        <v>2</v>
      </c>
      <c r="O39" s="3">
        <v>6</v>
      </c>
      <c r="P39" s="3">
        <v>19</v>
      </c>
      <c r="Q39" s="3">
        <v>0</v>
      </c>
      <c r="R39" s="3">
        <v>0</v>
      </c>
      <c r="S39" s="54">
        <v>90</v>
      </c>
      <c r="V39" s="54">
        <v>6.25E-2</v>
      </c>
      <c r="W39" s="2">
        <f>E37</f>
        <v>0</v>
      </c>
      <c r="X39" s="2">
        <f>E38</f>
        <v>0</v>
      </c>
      <c r="Y39" s="2">
        <f>E39</f>
        <v>0</v>
      </c>
      <c r="Z39" s="2">
        <f>E40</f>
        <v>0</v>
      </c>
      <c r="AA39" s="2">
        <f>E41</f>
        <v>0</v>
      </c>
      <c r="AB39" s="2">
        <f>E42</f>
        <v>0</v>
      </c>
      <c r="AC39" s="2">
        <f>E43</f>
        <v>0</v>
      </c>
      <c r="AD39" s="54">
        <f>E44</f>
        <v>0</v>
      </c>
      <c r="AE39" s="2">
        <f>E45</f>
        <v>13</v>
      </c>
      <c r="AF39" s="2">
        <f>E46</f>
        <v>88</v>
      </c>
      <c r="AG39" s="2">
        <f>E47</f>
        <v>0</v>
      </c>
      <c r="AH39" s="2">
        <f>E48</f>
        <v>0</v>
      </c>
      <c r="AI39" s="2">
        <f>E49</f>
        <v>9</v>
      </c>
      <c r="AJ39" s="2">
        <f>E50</f>
        <v>3</v>
      </c>
      <c r="AK39" s="2">
        <f>E51</f>
        <v>0</v>
      </c>
      <c r="AL39" s="2">
        <f>E52</f>
        <v>74</v>
      </c>
      <c r="AM39" s="2">
        <f>E53</f>
        <v>13</v>
      </c>
      <c r="AN39" s="2">
        <f>E54</f>
        <v>0</v>
      </c>
      <c r="AO39" s="2">
        <f>E55</f>
        <v>7</v>
      </c>
      <c r="AP39" s="54">
        <f>E56</f>
        <v>2</v>
      </c>
      <c r="AQ39" s="55">
        <f>E57</f>
        <v>0</v>
      </c>
      <c r="AT39" s="54">
        <v>6.2E-2</v>
      </c>
      <c r="AU39" s="31">
        <f t="shared" ref="AU39" si="841">PRODUCT(W39*100*1/W53)</f>
        <v>0</v>
      </c>
      <c r="AV39" s="31">
        <f t="shared" ref="AV39" si="842">PRODUCT(X39*100*1/X53)</f>
        <v>0</v>
      </c>
      <c r="AW39" s="31">
        <f t="shared" ref="AW39" si="843">PRODUCT(Y39*100*1/Y53)</f>
        <v>0</v>
      </c>
      <c r="AX39" s="31">
        <f t="shared" ref="AX39" si="844">PRODUCT(Z39*100*1/Z53)</f>
        <v>0</v>
      </c>
      <c r="AY39" s="31">
        <f t="shared" ref="AY39" si="845">PRODUCT(AA39*100*1/AA53)</f>
        <v>0</v>
      </c>
      <c r="AZ39" s="31">
        <f t="shared" ref="AZ39" si="846">PRODUCT(AB39*100*1/AB53)</f>
        <v>0</v>
      </c>
      <c r="BA39" s="31">
        <f t="shared" ref="BA39" si="847">PRODUCT(AC39*100*1/AC53)</f>
        <v>0</v>
      </c>
      <c r="BB39" s="56">
        <f t="shared" ref="BB39" si="848">PRODUCT(AD39*100*1/AD53)</f>
        <v>0</v>
      </c>
      <c r="BC39" s="31">
        <f t="shared" ref="BC39" si="849">PRODUCT(AE39*100*1/AE53)</f>
        <v>14.444444444444445</v>
      </c>
      <c r="BD39" s="31">
        <f t="shared" ref="BD39" si="850">PRODUCT(AF39*100*1/AF53)</f>
        <v>97.777777777777771</v>
      </c>
      <c r="BE39" s="31">
        <f t="shared" ref="BE39" si="851">PRODUCT(AG39*100*1/AG53)</f>
        <v>0</v>
      </c>
      <c r="BF39" s="31">
        <f t="shared" ref="BF39" si="852">PRODUCT(AH39*100*1/AH53)</f>
        <v>0</v>
      </c>
      <c r="BG39" s="31">
        <f t="shared" ref="BG39" si="853">PRODUCT(AI39*100*1/AI53)</f>
        <v>10.344827586206897</v>
      </c>
      <c r="BH39" s="31">
        <f t="shared" ref="BH39" si="854">PRODUCT(AJ39*100*1/AJ53)</f>
        <v>3.7974683544303796</v>
      </c>
      <c r="BI39" s="31">
        <f t="shared" ref="BI39" si="855">PRODUCT(AK39*100*1/AK53)</f>
        <v>0</v>
      </c>
      <c r="BJ39" s="31">
        <f t="shared" ref="BJ39" si="856">PRODUCT(AL39*100*1/AL53)</f>
        <v>82.222222222222229</v>
      </c>
      <c r="BK39" s="31">
        <f t="shared" ref="BK39" si="857">PRODUCT(AM39*100*1/AM53)</f>
        <v>14.444444444444445</v>
      </c>
      <c r="BL39" s="31">
        <f t="shared" ref="BL39" si="858">PRODUCT(AN39*100*1/AN53)</f>
        <v>0</v>
      </c>
      <c r="BM39" s="31">
        <f t="shared" ref="BM39" si="859">PRODUCT(AO39*100*1/AO53)</f>
        <v>7.7777777777777777</v>
      </c>
      <c r="BN39" s="30">
        <f t="shared" ref="BN39" si="860">PRODUCT(AP39*100*1/AP53)</f>
        <v>2.2222222222222223</v>
      </c>
      <c r="BO39" s="57">
        <f t="shared" ref="BO39" si="861">PRODUCT(AQ39*100*1/AQ53)</f>
        <v>0</v>
      </c>
      <c r="BR39" s="54">
        <v>6.2E-2</v>
      </c>
      <c r="BS39" s="31">
        <f t="shared" ref="BS39" si="862">AU37+AU38+AU39</f>
        <v>0</v>
      </c>
      <c r="BT39" s="31">
        <f t="shared" ref="BT39" si="863">AV37+AV38+AV39</f>
        <v>0</v>
      </c>
      <c r="BU39" s="31">
        <f t="shared" ref="BU39" si="864">AW37+AW38+AW39</f>
        <v>0</v>
      </c>
      <c r="BV39" s="31">
        <f t="shared" ref="BV39" si="865">AX37+AX38+AX39</f>
        <v>0</v>
      </c>
      <c r="BW39" s="31">
        <f t="shared" ref="BW39" si="866">AY37+AY38+AY39</f>
        <v>0</v>
      </c>
      <c r="BX39" s="31">
        <f t="shared" ref="BX39" si="867">AZ37+AZ38+AZ39</f>
        <v>20</v>
      </c>
      <c r="BY39" s="31">
        <f t="shared" ref="BY39" si="868">BA37+BA38+BA39</f>
        <v>0</v>
      </c>
      <c r="BZ39" s="56">
        <f t="shared" ref="BZ39" si="869">BB37+BB38+BB39</f>
        <v>0</v>
      </c>
      <c r="CA39" s="31">
        <f t="shared" ref="CA39" si="870">BC37+BC38+BC39</f>
        <v>14.444444444444445</v>
      </c>
      <c r="CB39" s="31">
        <f t="shared" ref="CB39" si="871">BD37+BD38+BD39</f>
        <v>97.777777777777771</v>
      </c>
      <c r="CC39" s="31">
        <f t="shared" ref="CC39" si="872">BE37+BE38+BE39</f>
        <v>1.1494252873563218</v>
      </c>
      <c r="CD39" s="31">
        <f t="shared" ref="CD39" si="873">BF37+BF38+BF39</f>
        <v>0</v>
      </c>
      <c r="CE39" s="31">
        <f t="shared" ref="CE39" si="874">BG37+BG38+BG39</f>
        <v>10.344827586206897</v>
      </c>
      <c r="CF39" s="31">
        <f t="shared" ref="CF39" si="875">BH37+BH38+BH39</f>
        <v>3.7974683544303796</v>
      </c>
      <c r="CG39" s="31">
        <f t="shared" ref="CG39" si="876">BI37+BI38+BI39</f>
        <v>0</v>
      </c>
      <c r="CH39" s="31">
        <f t="shared" ref="CH39" si="877">BJ37+BJ38+BJ39</f>
        <v>82.222222222222229</v>
      </c>
      <c r="CI39" s="31">
        <f t="shared" ref="CI39" si="878">BK37+BK38+BK39</f>
        <v>67.777777777777786</v>
      </c>
      <c r="CJ39" s="31">
        <f t="shared" ref="CJ39" si="879">BL37+BL38+BL39</f>
        <v>55.555555555555557</v>
      </c>
      <c r="CK39" s="31">
        <f t="shared" ref="CK39" si="880">BM37+BM38+BM39</f>
        <v>10</v>
      </c>
      <c r="CL39" s="30">
        <f t="shared" ref="CL39" si="881">BN37+BN38+BN39</f>
        <v>2.2222222222222223</v>
      </c>
      <c r="CM39" s="57">
        <f t="shared" ref="CM39" si="882">BO37+BO38+BO39</f>
        <v>13.333333333333334</v>
      </c>
      <c r="CN39" s="5"/>
      <c r="CQ39" s="12" t="s">
        <v>51</v>
      </c>
      <c r="CR39" s="13"/>
      <c r="CS39" s="13"/>
      <c r="CT39" s="13"/>
      <c r="CU39" s="13"/>
      <c r="CV39" s="13">
        <f>BW45-BW43</f>
        <v>6.7415730337078585</v>
      </c>
      <c r="CW39" s="13">
        <f>SUM(BX44,-BX43)</f>
        <v>1.1111111111111143</v>
      </c>
      <c r="CX39" s="14">
        <f>SUM(BY44-BY43)</f>
        <v>2.2222222222222214</v>
      </c>
      <c r="CY39" s="13"/>
      <c r="CZ39" s="13">
        <f>CA45-CA44</f>
        <v>0</v>
      </c>
      <c r="DA39" s="13">
        <f>CB46-CB44</f>
        <v>0</v>
      </c>
      <c r="DB39" s="13"/>
      <c r="DC39" s="13"/>
      <c r="DD39" s="13"/>
      <c r="DE39" s="13"/>
      <c r="DF39" s="13"/>
      <c r="DG39" s="13">
        <f>CH45-CH44</f>
        <v>2.2222222222222285</v>
      </c>
      <c r="DH39" s="13">
        <f>CI42-CI41</f>
        <v>11.111111111111114</v>
      </c>
      <c r="DI39" s="13">
        <f>CJ43-CJ42</f>
        <v>4.4444444444444429</v>
      </c>
      <c r="DJ39" s="13"/>
      <c r="DK39" s="13"/>
      <c r="DL39" s="13"/>
      <c r="DM39" s="10"/>
      <c r="DN39" s="10"/>
    </row>
    <row r="40" spans="1:118" ht="18.75" x14ac:dyDescent="0.25">
      <c r="B40" s="54" t="s">
        <v>5</v>
      </c>
      <c r="C40" s="2">
        <v>0</v>
      </c>
      <c r="D40" s="2">
        <v>0</v>
      </c>
      <c r="E40" s="2">
        <v>0</v>
      </c>
      <c r="F40" s="2">
        <v>0</v>
      </c>
      <c r="G40" s="2">
        <v>10</v>
      </c>
      <c r="H40" s="2">
        <v>0</v>
      </c>
      <c r="I40" s="2">
        <v>31</v>
      </c>
      <c r="J40" s="2">
        <v>18</v>
      </c>
      <c r="K40" s="2">
        <v>3</v>
      </c>
      <c r="L40" s="2">
        <v>9</v>
      </c>
      <c r="M40" s="3">
        <v>3</v>
      </c>
      <c r="N40" s="3">
        <v>9</v>
      </c>
      <c r="O40" s="3">
        <v>5</v>
      </c>
      <c r="P40" s="3">
        <v>2</v>
      </c>
      <c r="Q40" s="3">
        <v>0</v>
      </c>
      <c r="R40" s="3">
        <v>0</v>
      </c>
      <c r="S40" s="54">
        <v>90</v>
      </c>
      <c r="V40" s="54">
        <v>0.125</v>
      </c>
      <c r="W40" s="2">
        <f>F37</f>
        <v>2</v>
      </c>
      <c r="X40" s="2">
        <f>F38</f>
        <v>5</v>
      </c>
      <c r="Y40" s="2">
        <f>F39</f>
        <v>0</v>
      </c>
      <c r="Z40" s="2">
        <f>F40</f>
        <v>0</v>
      </c>
      <c r="AA40" s="2">
        <f>F41</f>
        <v>50</v>
      </c>
      <c r="AB40" s="2">
        <f>F42</f>
        <v>22</v>
      </c>
      <c r="AC40" s="2">
        <f>F43</f>
        <v>34</v>
      </c>
      <c r="AD40" s="54">
        <f>F44</f>
        <v>1</v>
      </c>
      <c r="AE40" s="2">
        <f>F45</f>
        <v>0</v>
      </c>
      <c r="AF40" s="2">
        <f>F46</f>
        <v>0</v>
      </c>
      <c r="AG40" s="2">
        <f>F47</f>
        <v>2</v>
      </c>
      <c r="AH40" s="2">
        <f>F48</f>
        <v>0</v>
      </c>
      <c r="AI40" s="2">
        <f>F49</f>
        <v>0</v>
      </c>
      <c r="AJ40" s="2">
        <f>F50</f>
        <v>0</v>
      </c>
      <c r="AK40" s="2">
        <f>F51</f>
        <v>0</v>
      </c>
      <c r="AL40" s="2">
        <f>F52</f>
        <v>0</v>
      </c>
      <c r="AM40" s="2">
        <f>F53</f>
        <v>7</v>
      </c>
      <c r="AN40" s="2">
        <f>F54</f>
        <v>13</v>
      </c>
      <c r="AO40" s="2">
        <f>F55</f>
        <v>38</v>
      </c>
      <c r="AP40" s="54">
        <f>F56</f>
        <v>0</v>
      </c>
      <c r="AQ40" s="55">
        <f>F57</f>
        <v>48</v>
      </c>
      <c r="AT40" s="54">
        <v>0.125</v>
      </c>
      <c r="AU40" s="31">
        <f t="shared" ref="AU40" si="883">PRODUCT(W40*100*1/W53)</f>
        <v>2.2222222222222223</v>
      </c>
      <c r="AV40" s="31">
        <f t="shared" ref="AV40" si="884">PRODUCT(X40*100*1/X53)</f>
        <v>5.5555555555555554</v>
      </c>
      <c r="AW40" s="31">
        <f t="shared" ref="AW40" si="885">PRODUCT(Y40*100*1/Y53)</f>
        <v>0</v>
      </c>
      <c r="AX40" s="31">
        <f t="shared" ref="AX40" si="886">PRODUCT(Z40*100*1/Z53)</f>
        <v>0</v>
      </c>
      <c r="AY40" s="31">
        <f t="shared" ref="AY40" si="887">PRODUCT(AA40*100*1/AA53)</f>
        <v>56.179775280898873</v>
      </c>
      <c r="AZ40" s="31">
        <f t="shared" ref="AZ40" si="888">PRODUCT(AB40*100*1/AB53)</f>
        <v>24.444444444444443</v>
      </c>
      <c r="BA40" s="31">
        <f t="shared" ref="BA40" si="889">PRODUCT(AC40*100*1/AC53)</f>
        <v>37.777777777777779</v>
      </c>
      <c r="BB40" s="56">
        <f t="shared" ref="BB40" si="890">PRODUCT(AD40*100*1/AD53)</f>
        <v>1.1111111111111112</v>
      </c>
      <c r="BC40" s="31">
        <f t="shared" ref="BC40" si="891">PRODUCT(AE40*100*1/AE53)</f>
        <v>0</v>
      </c>
      <c r="BD40" s="31">
        <f t="shared" ref="BD40" si="892">PRODUCT(AF40*100*1/AF53)</f>
        <v>0</v>
      </c>
      <c r="BE40" s="31">
        <f t="shared" ref="BE40" si="893">PRODUCT(AG40*100*1/AG53)</f>
        <v>2.2988505747126435</v>
      </c>
      <c r="BF40" s="31">
        <f t="shared" ref="BF40" si="894">PRODUCT(AH40*100*1/AH53)</f>
        <v>0</v>
      </c>
      <c r="BG40" s="31">
        <f t="shared" ref="BG40" si="895">PRODUCT(AI40*100*1/AI53)</f>
        <v>0</v>
      </c>
      <c r="BH40" s="31">
        <f t="shared" ref="BH40" si="896">PRODUCT(AJ40*100*1/AJ53)</f>
        <v>0</v>
      </c>
      <c r="BI40" s="31">
        <f t="shared" ref="BI40" si="897">PRODUCT(AK40*100*1/AK53)</f>
        <v>0</v>
      </c>
      <c r="BJ40" s="31">
        <f t="shared" ref="BJ40" si="898">PRODUCT(AL40*100*1/AL53)</f>
        <v>0</v>
      </c>
      <c r="BK40" s="31">
        <f t="shared" ref="BK40" si="899">PRODUCT(AM40*100*1/AM53)</f>
        <v>7.7777777777777777</v>
      </c>
      <c r="BL40" s="31">
        <f t="shared" ref="BL40" si="900">PRODUCT(AN40*100*1/AN53)</f>
        <v>14.444444444444445</v>
      </c>
      <c r="BM40" s="31">
        <f t="shared" ref="BM40" si="901">PRODUCT(AO40*100*1/AO53)</f>
        <v>42.222222222222221</v>
      </c>
      <c r="BN40" s="30">
        <f t="shared" ref="BN40" si="902">PRODUCT(AP40*100*1/AP53)</f>
        <v>0</v>
      </c>
      <c r="BO40" s="57">
        <f t="shared" ref="BO40" si="903">PRODUCT(AQ40*100*1/AQ53)</f>
        <v>53.333333333333336</v>
      </c>
      <c r="BR40" s="54">
        <v>0.125</v>
      </c>
      <c r="BS40" s="31">
        <f t="shared" ref="BS40" si="904">AU37+AU38+AU39+AU40</f>
        <v>2.2222222222222223</v>
      </c>
      <c r="BT40" s="31">
        <f t="shared" ref="BT40" si="905">AV37+AV38+AV39+AV40</f>
        <v>5.5555555555555554</v>
      </c>
      <c r="BU40" s="31">
        <f t="shared" ref="BU40" si="906">AW37+AW38+AW39+AW40</f>
        <v>0</v>
      </c>
      <c r="BV40" s="31">
        <f t="shared" ref="BV40" si="907">AX37+AX38+AX39+AX40</f>
        <v>0</v>
      </c>
      <c r="BW40" s="31">
        <f t="shared" ref="BW40" si="908">AY37+AY38+AY39+AY40</f>
        <v>56.179775280898873</v>
      </c>
      <c r="BX40" s="31">
        <f t="shared" ref="BX40" si="909">AZ37+AZ38+AZ39+AZ40</f>
        <v>44.444444444444443</v>
      </c>
      <c r="BY40" s="31">
        <f t="shared" ref="BY40" si="910">BA37+BA38+BA39+BA40</f>
        <v>37.777777777777779</v>
      </c>
      <c r="BZ40" s="56">
        <f t="shared" ref="BZ40" si="911">BB37+BB38+BB39+BB40</f>
        <v>1.1111111111111112</v>
      </c>
      <c r="CA40" s="31">
        <f t="shared" ref="CA40" si="912">BC37+BC38+BC39+BC40</f>
        <v>14.444444444444445</v>
      </c>
      <c r="CB40" s="31">
        <f t="shared" ref="CB40" si="913">BD37+BD38+BD39+BD40</f>
        <v>97.777777777777771</v>
      </c>
      <c r="CC40" s="31">
        <f t="shared" ref="CC40" si="914">BE37+BE38+BE39+BE40</f>
        <v>3.4482758620689653</v>
      </c>
      <c r="CD40" s="31">
        <f t="shared" ref="CD40" si="915">BF37+BF38+BF39+BF40</f>
        <v>0</v>
      </c>
      <c r="CE40" s="31">
        <f t="shared" ref="CE40" si="916">BG37+BG38+BG39+BG40</f>
        <v>10.344827586206897</v>
      </c>
      <c r="CF40" s="31">
        <f t="shared" ref="CF40" si="917">BH37+BH38+BH39+BH40</f>
        <v>3.7974683544303796</v>
      </c>
      <c r="CG40" s="31">
        <f t="shared" ref="CG40" si="918">BI37+BI38+BI39+BI40</f>
        <v>0</v>
      </c>
      <c r="CH40" s="31">
        <f t="shared" ref="CH40" si="919">BJ37+BJ38+BJ39+BJ40</f>
        <v>82.222222222222229</v>
      </c>
      <c r="CI40" s="31">
        <f t="shared" ref="CI40" si="920">BK37+BK38+BK39+BK40</f>
        <v>75.555555555555557</v>
      </c>
      <c r="CJ40" s="31">
        <f t="shared" ref="CJ40" si="921">BL37+BL38+BL39+BL40</f>
        <v>70</v>
      </c>
      <c r="CK40" s="31">
        <f t="shared" ref="CK40" si="922">BM37+BM38+BM39+BM40</f>
        <v>52.222222222222221</v>
      </c>
      <c r="CL40" s="30">
        <f t="shared" ref="CL40" si="923">BN37+BN38+BN39+BN40</f>
        <v>2.2222222222222223</v>
      </c>
      <c r="CM40" s="57">
        <f t="shared" ref="CM40" si="924">BO37+BO38+BO39+BO40</f>
        <v>66.666666666666671</v>
      </c>
      <c r="CN40" s="5"/>
      <c r="CQ40" s="12" t="s">
        <v>52</v>
      </c>
      <c r="CR40" s="13">
        <f>BS52-CR38</f>
        <v>65.555555555555557</v>
      </c>
      <c r="CS40" s="13">
        <f>BT52-CS38</f>
        <v>41.111111111111107</v>
      </c>
      <c r="CT40" s="13">
        <f>BU52-BU46</f>
        <v>37.777777777777793</v>
      </c>
      <c r="CU40" s="13">
        <f>BV52-BV46</f>
        <v>21.111111111111114</v>
      </c>
      <c r="CV40" s="13">
        <f>BW52-CV39-CV38</f>
        <v>30.33707865168541</v>
      </c>
      <c r="CW40" s="13">
        <f>BX52-BX44</f>
        <v>37.777777777777779</v>
      </c>
      <c r="CX40" s="13">
        <f>BY52-BY44</f>
        <v>35.555555555555557</v>
      </c>
      <c r="CY40" s="13"/>
      <c r="CZ40" s="13">
        <f>CA52-CA45</f>
        <v>0</v>
      </c>
      <c r="DA40" s="13">
        <f>CB52-CB46</f>
        <v>0</v>
      </c>
      <c r="DB40" s="13">
        <f>CC52-CC44</f>
        <v>3.448275862068968</v>
      </c>
      <c r="DC40" s="13">
        <f>CD52-CD46</f>
        <v>2.3255813953488484</v>
      </c>
      <c r="DD40" s="13">
        <f>CE52-CE44</f>
        <v>4.5977011494252906</v>
      </c>
      <c r="DE40" s="13">
        <f>CF52-CF44</f>
        <v>5.0632911392405049</v>
      </c>
      <c r="DF40" s="13">
        <f>CG52-CG48</f>
        <v>4.4444444444444571</v>
      </c>
      <c r="DG40" s="13">
        <f>CH52-CH45</f>
        <v>12.222222222222229</v>
      </c>
      <c r="DH40" s="13">
        <f>CI52-CI42</f>
        <v>5.5555555555555571</v>
      </c>
      <c r="DI40" s="13">
        <f>CJ52-CJ43</f>
        <v>4.4444444444444429</v>
      </c>
      <c r="DJ40" s="13">
        <f>CK52-CK41</f>
        <v>36.666666666666686</v>
      </c>
      <c r="DK40" s="13"/>
      <c r="DL40" s="13"/>
      <c r="DM40" s="10"/>
      <c r="DN40" s="10"/>
    </row>
    <row r="41" spans="1:118" x14ac:dyDescent="0.25">
      <c r="B41" s="54" t="s">
        <v>6</v>
      </c>
      <c r="C41" s="2">
        <v>0</v>
      </c>
      <c r="D41" s="2">
        <v>0</v>
      </c>
      <c r="E41" s="2">
        <v>0</v>
      </c>
      <c r="F41" s="2">
        <v>50</v>
      </c>
      <c r="G41" s="2">
        <v>0</v>
      </c>
      <c r="H41" s="2">
        <v>3</v>
      </c>
      <c r="I41" s="2">
        <v>3</v>
      </c>
      <c r="J41" s="4">
        <v>2</v>
      </c>
      <c r="K41" s="4">
        <v>4</v>
      </c>
      <c r="L41" s="3">
        <v>2</v>
      </c>
      <c r="M41" s="3">
        <v>10</v>
      </c>
      <c r="N41" s="3">
        <v>15</v>
      </c>
      <c r="O41" s="3">
        <v>0</v>
      </c>
      <c r="P41" s="3">
        <v>0</v>
      </c>
      <c r="Q41" s="3">
        <v>0</v>
      </c>
      <c r="R41" s="3">
        <v>0</v>
      </c>
      <c r="S41" s="54">
        <v>89</v>
      </c>
      <c r="V41" s="54">
        <v>0.25</v>
      </c>
      <c r="W41" s="2">
        <f>G37</f>
        <v>0</v>
      </c>
      <c r="X41" s="2">
        <f>G38</f>
        <v>0</v>
      </c>
      <c r="Y41" s="2">
        <f>G39</f>
        <v>4</v>
      </c>
      <c r="Z41" s="2">
        <f>G40</f>
        <v>10</v>
      </c>
      <c r="AA41" s="2">
        <f>G41</f>
        <v>0</v>
      </c>
      <c r="AB41" s="2">
        <f>G42</f>
        <v>13</v>
      </c>
      <c r="AC41" s="2">
        <f>G43</f>
        <v>0</v>
      </c>
      <c r="AD41" s="54">
        <f>G44</f>
        <v>0</v>
      </c>
      <c r="AE41" s="2">
        <f>G45</f>
        <v>20</v>
      </c>
      <c r="AF41" s="2">
        <f>G46</f>
        <v>2</v>
      </c>
      <c r="AG41" s="2">
        <f>G47</f>
        <v>13</v>
      </c>
      <c r="AH41" s="2">
        <f>G48</f>
        <v>20</v>
      </c>
      <c r="AI41" s="2">
        <f>G49</f>
        <v>52</v>
      </c>
      <c r="AJ41" s="2">
        <f>G50</f>
        <v>31</v>
      </c>
      <c r="AK41" s="2">
        <f>G51</f>
        <v>0</v>
      </c>
      <c r="AL41" s="2">
        <f>G52</f>
        <v>1</v>
      </c>
      <c r="AM41" s="2">
        <f>G53</f>
        <v>7</v>
      </c>
      <c r="AN41" s="2">
        <f>G54</f>
        <v>9</v>
      </c>
      <c r="AO41" s="2">
        <f>G55</f>
        <v>10</v>
      </c>
      <c r="AP41" s="54">
        <f>G56</f>
        <v>2</v>
      </c>
      <c r="AQ41" s="55">
        <f>G57</f>
        <v>16</v>
      </c>
      <c r="AT41" s="54">
        <v>0.25</v>
      </c>
      <c r="AU41" s="31">
        <f t="shared" ref="AU41" si="925">PRODUCT(W41*100*1/W53)</f>
        <v>0</v>
      </c>
      <c r="AV41" s="31">
        <f t="shared" ref="AV41" si="926">PRODUCT(X41*100*1/X53)</f>
        <v>0</v>
      </c>
      <c r="AW41" s="31">
        <f t="shared" ref="AW41" si="927">PRODUCT(Y41*100*1/Y53)</f>
        <v>4.4444444444444446</v>
      </c>
      <c r="AX41" s="31">
        <f t="shared" ref="AX41" si="928">PRODUCT(Z41*100*1/Z53)</f>
        <v>11.111111111111111</v>
      </c>
      <c r="AY41" s="31">
        <f t="shared" ref="AY41" si="929">PRODUCT(AA41*100*1/AA53)</f>
        <v>0</v>
      </c>
      <c r="AZ41" s="31">
        <f t="shared" ref="AZ41" si="930">PRODUCT(AB41*100*1/AB53)</f>
        <v>14.444444444444445</v>
      </c>
      <c r="BA41" s="31">
        <f t="shared" ref="BA41" si="931">PRODUCT(AC41*100*1/AC53)</f>
        <v>0</v>
      </c>
      <c r="BB41" s="56">
        <f t="shared" ref="BB41" si="932">PRODUCT(AD41*100*1/AD53)</f>
        <v>0</v>
      </c>
      <c r="BC41" s="31">
        <f t="shared" ref="BC41" si="933">PRODUCT(AE41*100*1/AE53)</f>
        <v>22.222222222222221</v>
      </c>
      <c r="BD41" s="31">
        <f t="shared" ref="BD41" si="934">PRODUCT(AF41*100*1/AF53)</f>
        <v>2.2222222222222223</v>
      </c>
      <c r="BE41" s="31">
        <f t="shared" ref="BE41" si="935">PRODUCT(AG41*100*1/AG53)</f>
        <v>14.942528735632184</v>
      </c>
      <c r="BF41" s="31">
        <f t="shared" ref="BF41" si="936">PRODUCT(AH41*100*1/AH53)</f>
        <v>23.255813953488371</v>
      </c>
      <c r="BG41" s="31">
        <f t="shared" ref="BG41" si="937">PRODUCT(AI41*100*1/AI53)</f>
        <v>59.770114942528735</v>
      </c>
      <c r="BH41" s="31">
        <f t="shared" ref="BH41" si="938">PRODUCT(AJ41*100*1/AJ53)</f>
        <v>39.240506329113927</v>
      </c>
      <c r="BI41" s="31">
        <f t="shared" ref="BI41" si="939">PRODUCT(AK41*100*1/AK53)</f>
        <v>0</v>
      </c>
      <c r="BJ41" s="31">
        <f t="shared" ref="BJ41" si="940">PRODUCT(AL41*100*1/AL53)</f>
        <v>1.1111111111111112</v>
      </c>
      <c r="BK41" s="31">
        <f t="shared" ref="BK41" si="941">PRODUCT(AM41*100*1/AM53)</f>
        <v>7.7777777777777777</v>
      </c>
      <c r="BL41" s="31">
        <f t="shared" ref="BL41" si="942">PRODUCT(AN41*100*1/AN53)</f>
        <v>10</v>
      </c>
      <c r="BM41" s="31">
        <f t="shared" ref="BM41" si="943">PRODUCT(AO41*100*1/AO53)</f>
        <v>11.111111111111111</v>
      </c>
      <c r="BN41" s="30">
        <f t="shared" ref="BN41" si="944">PRODUCT(AP41*100*1/AP53)</f>
        <v>2.2222222222222223</v>
      </c>
      <c r="BO41" s="57">
        <f t="shared" ref="BO41" si="945">PRODUCT(AQ41*100*1/AQ53)</f>
        <v>17.777777777777779</v>
      </c>
      <c r="BR41" s="54">
        <v>0.25</v>
      </c>
      <c r="BS41" s="31">
        <f t="shared" ref="BS41" si="946">AU37+AU38+AU39+AU40+AU41</f>
        <v>2.2222222222222223</v>
      </c>
      <c r="BT41" s="31">
        <f t="shared" ref="BT41" si="947">AV37+AV38+AV39+AV40+AV41</f>
        <v>5.5555555555555554</v>
      </c>
      <c r="BU41" s="31">
        <f t="shared" ref="BU41" si="948">AW37+AW38+AW39+AW40+AW41</f>
        <v>4.4444444444444446</v>
      </c>
      <c r="BV41" s="31">
        <f t="shared" ref="BV41" si="949">AX37+AX38+AX39+AX40+AX41</f>
        <v>11.111111111111111</v>
      </c>
      <c r="BW41" s="31">
        <f t="shared" ref="BW41" si="950">AY37+AY38+AY39+AY40+AY41</f>
        <v>56.179775280898873</v>
      </c>
      <c r="BX41" s="31">
        <f t="shared" ref="BX41" si="951">AZ37+AZ38+AZ39+AZ40+AZ41</f>
        <v>58.888888888888886</v>
      </c>
      <c r="BY41" s="31">
        <f t="shared" ref="BY41" si="952">BA37+BA38+BA39+BA40+BA41</f>
        <v>37.777777777777779</v>
      </c>
      <c r="BZ41" s="56">
        <f t="shared" ref="BZ41" si="953">BB37+BB38+BB39+BB40+BB41</f>
        <v>1.1111111111111112</v>
      </c>
      <c r="CA41" s="31">
        <f t="shared" ref="CA41" si="954">BC37+BC38+BC39+BC40+BC41</f>
        <v>36.666666666666664</v>
      </c>
      <c r="CB41" s="31">
        <f t="shared" ref="CB41" si="955">BD37+BD38+BD39+BD40+BD41</f>
        <v>100</v>
      </c>
      <c r="CC41" s="31">
        <f t="shared" ref="CC41" si="956">BE37+BE38+BE39+BE40+BE41</f>
        <v>18.390804597701148</v>
      </c>
      <c r="CD41" s="31">
        <f t="shared" ref="CD41" si="957">BF37+BF38+BF39+BF40+BF41</f>
        <v>23.255813953488371</v>
      </c>
      <c r="CE41" s="31">
        <f t="shared" ref="CE41" si="958">BG37+BG38+BG39+BG40+BG41</f>
        <v>70.114942528735639</v>
      </c>
      <c r="CF41" s="31">
        <f t="shared" ref="CF41" si="959">BH37+BH38+BH39+BH40+BH41</f>
        <v>43.037974683544306</v>
      </c>
      <c r="CG41" s="31">
        <f t="shared" ref="CG41" si="960">BI37+BI38+BI39+BI40+BI41</f>
        <v>0</v>
      </c>
      <c r="CH41" s="31">
        <f t="shared" ref="CH41" si="961">BJ37+BJ38+BJ39+BJ40+BJ41</f>
        <v>83.333333333333343</v>
      </c>
      <c r="CI41" s="31">
        <f t="shared" ref="CI41" si="962">BK37+BK38+BK39+BK40+BK41</f>
        <v>83.333333333333329</v>
      </c>
      <c r="CJ41" s="31">
        <f t="shared" ref="CJ41" si="963">BL37+BL38+BL39+BL40+BL41</f>
        <v>80</v>
      </c>
      <c r="CK41" s="31">
        <f t="shared" ref="CK41" si="964">BM37+BM38+BM39+BM40+BM41</f>
        <v>63.333333333333329</v>
      </c>
      <c r="CL41" s="30">
        <f t="shared" ref="CL41" si="965">BN37+BN38+BN39+BN40+BN41</f>
        <v>4.4444444444444446</v>
      </c>
      <c r="CM41" s="57">
        <f t="shared" ref="CM41" si="966">BO37+BO38+BO39+BO40+BO41</f>
        <v>84.444444444444457</v>
      </c>
      <c r="CN41" s="5"/>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row>
    <row r="42" spans="1:118" x14ac:dyDescent="0.25">
      <c r="B42" s="54" t="s">
        <v>7</v>
      </c>
      <c r="C42" s="2">
        <v>18</v>
      </c>
      <c r="D42" s="2">
        <v>0</v>
      </c>
      <c r="E42" s="2">
        <v>0</v>
      </c>
      <c r="F42" s="2">
        <v>22</v>
      </c>
      <c r="G42" s="2">
        <v>13</v>
      </c>
      <c r="H42" s="2">
        <v>2</v>
      </c>
      <c r="I42" s="2">
        <v>0</v>
      </c>
      <c r="J42" s="4">
        <v>1</v>
      </c>
      <c r="K42" s="3">
        <v>6</v>
      </c>
      <c r="L42" s="3">
        <v>3</v>
      </c>
      <c r="M42" s="3">
        <v>25</v>
      </c>
      <c r="N42" s="3">
        <v>0</v>
      </c>
      <c r="O42" s="3">
        <v>0</v>
      </c>
      <c r="P42" s="3">
        <v>0</v>
      </c>
      <c r="Q42" s="3">
        <v>0</v>
      </c>
      <c r="R42" s="3">
        <v>0</v>
      </c>
      <c r="S42" s="54">
        <v>90</v>
      </c>
      <c r="V42" s="54">
        <v>0.5</v>
      </c>
      <c r="W42" s="2">
        <f>H37</f>
        <v>0</v>
      </c>
      <c r="X42" s="2">
        <f>H38</f>
        <v>2</v>
      </c>
      <c r="Y42" s="2">
        <f>H39</f>
        <v>0</v>
      </c>
      <c r="Z42" s="2">
        <f>H40</f>
        <v>0</v>
      </c>
      <c r="AA42" s="2">
        <f>H41</f>
        <v>3</v>
      </c>
      <c r="AB42" s="2">
        <f>H42</f>
        <v>2</v>
      </c>
      <c r="AC42" s="2">
        <f>H43</f>
        <v>18</v>
      </c>
      <c r="AD42" s="54">
        <f>H44</f>
        <v>0</v>
      </c>
      <c r="AE42" s="2">
        <f>H45</f>
        <v>18</v>
      </c>
      <c r="AF42" s="2">
        <f>H46</f>
        <v>0</v>
      </c>
      <c r="AG42" s="2">
        <f>H47</f>
        <v>55</v>
      </c>
      <c r="AH42" s="2">
        <f>H48</f>
        <v>0</v>
      </c>
      <c r="AI42" s="2">
        <f>H49</f>
        <v>18</v>
      </c>
      <c r="AJ42" s="2">
        <f>H50</f>
        <v>35</v>
      </c>
      <c r="AK42" s="2">
        <f>H51</f>
        <v>51</v>
      </c>
      <c r="AL42" s="2">
        <f>H52</f>
        <v>0</v>
      </c>
      <c r="AM42" s="4">
        <f>H53</f>
        <v>10</v>
      </c>
      <c r="AN42" s="2">
        <f>H54</f>
        <v>10</v>
      </c>
      <c r="AO42" s="3">
        <f>H55</f>
        <v>15</v>
      </c>
      <c r="AP42" s="54">
        <f>H56</f>
        <v>3</v>
      </c>
      <c r="AQ42" s="55">
        <f>H57</f>
        <v>10</v>
      </c>
      <c r="AT42" s="54">
        <v>0.5</v>
      </c>
      <c r="AU42" s="31">
        <f t="shared" ref="AU42" si="967">PRODUCT(W42*100*1/W53)</f>
        <v>0</v>
      </c>
      <c r="AV42" s="31">
        <f t="shared" ref="AV42" si="968">PRODUCT(X42*100*1/X53)</f>
        <v>2.2222222222222223</v>
      </c>
      <c r="AW42" s="31">
        <f t="shared" ref="AW42" si="969">PRODUCT(Y42*100*1/Y53)</f>
        <v>0</v>
      </c>
      <c r="AX42" s="31">
        <f t="shared" ref="AX42" si="970">PRODUCT(Z42*100*1/Z53)</f>
        <v>0</v>
      </c>
      <c r="AY42" s="31">
        <f t="shared" ref="AY42" si="971">PRODUCT(AA42*100*1/AA53)</f>
        <v>3.3707865168539324</v>
      </c>
      <c r="AZ42" s="31">
        <f t="shared" ref="AZ42" si="972">PRODUCT(AB42*100*1/AB53)</f>
        <v>2.2222222222222223</v>
      </c>
      <c r="BA42" s="31">
        <f t="shared" ref="BA42" si="973">PRODUCT(AC42*100*1/AC53)</f>
        <v>20</v>
      </c>
      <c r="BB42" s="56">
        <f t="shared" ref="BB42" si="974">PRODUCT(AD42*100*1/AD53)</f>
        <v>0</v>
      </c>
      <c r="BC42" s="31">
        <f t="shared" ref="BC42" si="975">PRODUCT(AE42*100*1/AE53)</f>
        <v>20</v>
      </c>
      <c r="BD42" s="31">
        <f t="shared" ref="BD42" si="976">PRODUCT(AF42*100*1/AF53)</f>
        <v>0</v>
      </c>
      <c r="BE42" s="31">
        <f t="shared" ref="BE42" si="977">PRODUCT(AG42*100*1/AG53)</f>
        <v>63.218390804597703</v>
      </c>
      <c r="BF42" s="31">
        <f t="shared" ref="BF42" si="978">PRODUCT(AH42*100*1/AH53)</f>
        <v>0</v>
      </c>
      <c r="BG42" s="31">
        <f t="shared" ref="BG42" si="979">PRODUCT(AI42*100*1/AI53)</f>
        <v>20.689655172413794</v>
      </c>
      <c r="BH42" s="31">
        <f t="shared" ref="BH42" si="980">PRODUCT(AJ42*100*1/AJ53)</f>
        <v>44.303797468354432</v>
      </c>
      <c r="BI42" s="31">
        <f t="shared" ref="BI42" si="981">PRODUCT(AK42*100*1/AK53)</f>
        <v>56.666666666666664</v>
      </c>
      <c r="BJ42" s="31">
        <f t="shared" ref="BJ42" si="982">PRODUCT(AL42*100*1/AL53)</f>
        <v>0</v>
      </c>
      <c r="BK42" s="32">
        <f t="shared" ref="BK42" si="983">PRODUCT(AM42*100*1/AM53)</f>
        <v>11.111111111111111</v>
      </c>
      <c r="BL42" s="31">
        <f t="shared" ref="BL42" si="984">PRODUCT(AN42*100*1/AN53)</f>
        <v>11.111111111111111</v>
      </c>
      <c r="BM42" s="33">
        <f t="shared" ref="BM42" si="985">PRODUCT(AO42*100*1/AO53)</f>
        <v>16.666666666666668</v>
      </c>
      <c r="BN42" s="30">
        <f t="shared" ref="BN42" si="986">PRODUCT(AP42*100*1/AP53)</f>
        <v>3.3333333333333335</v>
      </c>
      <c r="BO42" s="57">
        <f t="shared" ref="BO42" si="987">PRODUCT(AQ42*100*1/AQ53)</f>
        <v>11.111111111111111</v>
      </c>
      <c r="BR42" s="54">
        <v>0.5</v>
      </c>
      <c r="BS42" s="31">
        <f t="shared" ref="BS42" si="988">AU37+AU38+AU39+AU40+AU41+AU42</f>
        <v>2.2222222222222223</v>
      </c>
      <c r="BT42" s="31">
        <f t="shared" ref="BT42" si="989">AV37+AV38+AV39+AV40+AV41+AV42</f>
        <v>7.7777777777777777</v>
      </c>
      <c r="BU42" s="31">
        <f t="shared" ref="BU42" si="990">AW37+AW38+AW39+AW40+AW41+AW42</f>
        <v>4.4444444444444446</v>
      </c>
      <c r="BV42" s="31">
        <f t="shared" ref="BV42" si="991">AX37+AX38+AX39+AX40+AX41+AX42</f>
        <v>11.111111111111111</v>
      </c>
      <c r="BW42" s="31">
        <f t="shared" ref="BW42" si="992">AY37+AY38+AY39+AY40+AY41+AY42</f>
        <v>59.550561797752806</v>
      </c>
      <c r="BX42" s="31">
        <f t="shared" ref="BX42" si="993">AZ37+AZ38+AZ39+AZ40+AZ41+AZ42</f>
        <v>61.111111111111107</v>
      </c>
      <c r="BY42" s="31">
        <f t="shared" ref="BY42" si="994">BA37+BA38+BA39+BA40+BA41+BA42</f>
        <v>57.777777777777779</v>
      </c>
      <c r="BZ42" s="56">
        <f t="shared" ref="BZ42" si="995">BB37+BB38+BB39+BB40+BB41+BB42</f>
        <v>1.1111111111111112</v>
      </c>
      <c r="CA42" s="31">
        <f t="shared" ref="CA42" si="996">BC37+BC38+BC39+BC40+BC41+BC42</f>
        <v>56.666666666666664</v>
      </c>
      <c r="CB42" s="31">
        <f t="shared" ref="CB42" si="997">BD37+BD38+BD39+BD40+BD41+BD42</f>
        <v>100</v>
      </c>
      <c r="CC42" s="31">
        <f t="shared" ref="CC42" si="998">BE37+BE38+BE39+BE40+BE41+BE42</f>
        <v>81.609195402298852</v>
      </c>
      <c r="CD42" s="31">
        <f t="shared" ref="CD42" si="999">BF37+BF38+BF39+BF40+BF41+BF42</f>
        <v>23.255813953488371</v>
      </c>
      <c r="CE42" s="31">
        <f t="shared" ref="CE42" si="1000">BG37+BG38+BG39+BG40+BG41+BG42</f>
        <v>90.804597701149433</v>
      </c>
      <c r="CF42" s="31">
        <f t="shared" ref="CF42" si="1001">BH37+BH38+BH39+BH40+BH41+BH42</f>
        <v>87.341772151898738</v>
      </c>
      <c r="CG42" s="31">
        <f t="shared" ref="CG42" si="1002">BI37+BI38+BI39+BI40+BI41+BI42</f>
        <v>56.666666666666664</v>
      </c>
      <c r="CH42" s="31">
        <f t="shared" ref="CH42" si="1003">BJ37+BJ38+BJ39+BJ40+BJ41+BJ42</f>
        <v>83.333333333333343</v>
      </c>
      <c r="CI42" s="32">
        <f t="shared" ref="CI42" si="1004">BK37+BK38+BK39+BK40+BK41+BK42</f>
        <v>94.444444444444443</v>
      </c>
      <c r="CJ42" s="31">
        <f t="shared" ref="CJ42" si="1005">BL37+BL38+BL39+BL40+BL41+BL42</f>
        <v>91.111111111111114</v>
      </c>
      <c r="CK42" s="33">
        <f t="shared" ref="CK42" si="1006">BM37+BM38+BM39+BM40+BM41+BM42</f>
        <v>80</v>
      </c>
      <c r="CL42" s="30">
        <f t="shared" ref="CL42" si="1007">BN37+BN38+BN39+BN40+BN41+BN42</f>
        <v>7.7777777777777786</v>
      </c>
      <c r="CM42" s="57">
        <f t="shared" ref="CM42" si="1008">BO37+BO38+BO39+BO40+BO41+BO42</f>
        <v>95.555555555555571</v>
      </c>
      <c r="CN42" s="5"/>
      <c r="CQ42" s="10"/>
      <c r="CR42" s="10" t="str">
        <f>A36</f>
        <v>Citrobacter freundii</v>
      </c>
      <c r="CS42" s="10"/>
      <c r="CT42" s="10"/>
      <c r="CU42" s="10"/>
      <c r="CV42" s="10"/>
      <c r="CW42" s="10"/>
      <c r="CX42" s="10"/>
      <c r="CY42" s="10"/>
      <c r="CZ42" s="10"/>
      <c r="DA42" s="10"/>
      <c r="DB42" s="10"/>
      <c r="DC42" s="10"/>
      <c r="DD42" s="10"/>
      <c r="DE42" s="10"/>
      <c r="DF42" s="10"/>
      <c r="DG42" s="10"/>
      <c r="DH42" s="10"/>
      <c r="DI42" s="10"/>
      <c r="DJ42" s="10"/>
      <c r="DK42" s="10"/>
      <c r="DL42" s="10"/>
      <c r="DM42" s="10"/>
      <c r="DN42" s="10"/>
    </row>
    <row r="43" spans="1:118" x14ac:dyDescent="0.25">
      <c r="B43" s="54" t="s">
        <v>8</v>
      </c>
      <c r="C43" s="2">
        <v>0</v>
      </c>
      <c r="D43" s="2">
        <v>0</v>
      </c>
      <c r="E43" s="2">
        <v>0</v>
      </c>
      <c r="F43" s="2">
        <v>34</v>
      </c>
      <c r="G43" s="2">
        <v>0</v>
      </c>
      <c r="H43" s="2">
        <v>18</v>
      </c>
      <c r="I43" s="2">
        <v>4</v>
      </c>
      <c r="J43" s="4">
        <v>2</v>
      </c>
      <c r="K43" s="4">
        <v>4</v>
      </c>
      <c r="L43" s="3">
        <v>4</v>
      </c>
      <c r="M43" s="3">
        <v>4</v>
      </c>
      <c r="N43" s="3">
        <v>6</v>
      </c>
      <c r="O43" s="3">
        <v>14</v>
      </c>
      <c r="P43" s="3">
        <v>0</v>
      </c>
      <c r="Q43" s="3">
        <v>0</v>
      </c>
      <c r="R43" s="3">
        <v>0</v>
      </c>
      <c r="S43" s="54">
        <v>90</v>
      </c>
      <c r="V43" s="54">
        <v>1</v>
      </c>
      <c r="W43" s="2">
        <f>I37</f>
        <v>0</v>
      </c>
      <c r="X43" s="2">
        <f>I38</f>
        <v>17</v>
      </c>
      <c r="Y43" s="2">
        <f>I39</f>
        <v>16</v>
      </c>
      <c r="Z43" s="2">
        <f>I40</f>
        <v>31</v>
      </c>
      <c r="AA43" s="2">
        <f>I41</f>
        <v>3</v>
      </c>
      <c r="AB43" s="2">
        <f>I42</f>
        <v>0</v>
      </c>
      <c r="AC43" s="2">
        <f>I43</f>
        <v>4</v>
      </c>
      <c r="AD43" s="54">
        <f>I44</f>
        <v>4</v>
      </c>
      <c r="AE43" s="2">
        <f>I45</f>
        <v>29</v>
      </c>
      <c r="AF43" s="2">
        <f>I46</f>
        <v>0</v>
      </c>
      <c r="AG43" s="2">
        <f>I47</f>
        <v>12</v>
      </c>
      <c r="AH43" s="2">
        <f>I48</f>
        <v>40</v>
      </c>
      <c r="AI43" s="2">
        <f>I49</f>
        <v>0</v>
      </c>
      <c r="AJ43" s="2">
        <f>I50</f>
        <v>3</v>
      </c>
      <c r="AK43" s="2">
        <f>I51</f>
        <v>0</v>
      </c>
      <c r="AL43" s="2">
        <f>I52</f>
        <v>0</v>
      </c>
      <c r="AM43" s="3">
        <f>I53</f>
        <v>5</v>
      </c>
      <c r="AN43" s="4">
        <f>I54</f>
        <v>4</v>
      </c>
      <c r="AO43" s="3">
        <f>I55</f>
        <v>10</v>
      </c>
      <c r="AP43" s="54">
        <f>I56</f>
        <v>37</v>
      </c>
      <c r="AQ43" s="58">
        <f>I57</f>
        <v>3</v>
      </c>
      <c r="AT43" s="54">
        <v>1</v>
      </c>
      <c r="AU43" s="31">
        <f t="shared" ref="AU43" si="1009">PRODUCT(W43*100*1/W53)</f>
        <v>0</v>
      </c>
      <c r="AV43" s="31">
        <f t="shared" ref="AV43" si="1010">PRODUCT(X43*100*1/X53)</f>
        <v>18.888888888888889</v>
      </c>
      <c r="AW43" s="31">
        <f t="shared" ref="AW43" si="1011">PRODUCT(Y43*100*1/Y53)</f>
        <v>17.777777777777779</v>
      </c>
      <c r="AX43" s="31">
        <f t="shared" ref="AX43" si="1012">PRODUCT(Z43*100*1/Z53)</f>
        <v>34.444444444444443</v>
      </c>
      <c r="AY43" s="31">
        <f t="shared" ref="AY43" si="1013">PRODUCT(AA43*100*1/AA53)</f>
        <v>3.3707865168539324</v>
      </c>
      <c r="AZ43" s="31">
        <f t="shared" ref="AZ43" si="1014">PRODUCT(AB43*100*1/AB53)</f>
        <v>0</v>
      </c>
      <c r="BA43" s="31">
        <f t="shared" ref="BA43" si="1015">PRODUCT(AC43*100*1/AC53)</f>
        <v>4.4444444444444446</v>
      </c>
      <c r="BB43" s="56">
        <f t="shared" ref="BB43" si="1016">PRODUCT(AD43*100*1/AD53)</f>
        <v>4.4444444444444446</v>
      </c>
      <c r="BC43" s="31">
        <f t="shared" ref="BC43" si="1017">PRODUCT(AE43*100*1/AE53)</f>
        <v>32.222222222222221</v>
      </c>
      <c r="BD43" s="31">
        <f t="shared" ref="BD43" si="1018">PRODUCT(AF43*100*1/AF53)</f>
        <v>0</v>
      </c>
      <c r="BE43" s="31">
        <f t="shared" ref="BE43" si="1019">PRODUCT(AG43*100*1/AG53)</f>
        <v>13.793103448275861</v>
      </c>
      <c r="BF43" s="31">
        <f t="shared" ref="BF43" si="1020">PRODUCT(AH43*100*1/AH53)</f>
        <v>46.511627906976742</v>
      </c>
      <c r="BG43" s="31">
        <f t="shared" ref="BG43" si="1021">PRODUCT(AI43*100*1/AI53)</f>
        <v>0</v>
      </c>
      <c r="BH43" s="31">
        <f t="shared" ref="BH43" si="1022">PRODUCT(AJ43*100*1/AJ53)</f>
        <v>3.7974683544303796</v>
      </c>
      <c r="BI43" s="31">
        <f t="shared" ref="BI43" si="1023">PRODUCT(AK43*100*1/AK53)</f>
        <v>0</v>
      </c>
      <c r="BJ43" s="31">
        <f t="shared" ref="BJ43" si="1024">PRODUCT(AL43*100*1/AL53)</f>
        <v>0</v>
      </c>
      <c r="BK43" s="33">
        <f t="shared" ref="BK43" si="1025">PRODUCT(AM43*100*1/AM53)</f>
        <v>5.5555555555555554</v>
      </c>
      <c r="BL43" s="32">
        <f t="shared" ref="BL43" si="1026">PRODUCT(AN43*100*1/AN53)</f>
        <v>4.4444444444444446</v>
      </c>
      <c r="BM43" s="33">
        <f t="shared" ref="BM43" si="1027">PRODUCT(AO43*100*1/AO53)</f>
        <v>11.111111111111111</v>
      </c>
      <c r="BN43" s="30">
        <f t="shared" ref="BN43" si="1028">PRODUCT(AP43*100*1/AP53)</f>
        <v>41.111111111111114</v>
      </c>
      <c r="BO43" s="59">
        <f t="shared" ref="BO43" si="1029">PRODUCT(AQ43*100*1/AQ53)</f>
        <v>3.3333333333333335</v>
      </c>
      <c r="BR43" s="54">
        <v>1</v>
      </c>
      <c r="BS43" s="31">
        <f t="shared" ref="BS43" si="1030">AU37+AU38+AU39+AU40+AU41+AU42+AU43</f>
        <v>2.2222222222222223</v>
      </c>
      <c r="BT43" s="31">
        <f t="shared" ref="BT43" si="1031">AV37+AV38+AV39+AV40+AV41+AV42+AV43</f>
        <v>26.666666666666668</v>
      </c>
      <c r="BU43" s="31">
        <f t="shared" ref="BU43" si="1032">AW37+AW38+AW39+AW40+AW41+AW42+AW43</f>
        <v>22.222222222222221</v>
      </c>
      <c r="BV43" s="31">
        <f t="shared" ref="BV43" si="1033">AX37+AX38+AX39+AX40+AX41+AX42+AX43</f>
        <v>45.555555555555557</v>
      </c>
      <c r="BW43" s="31">
        <f t="shared" ref="BW43" si="1034">AY37+AY38+AY39+AY40+AY41+AY42+AY43</f>
        <v>62.921348314606739</v>
      </c>
      <c r="BX43" s="31">
        <f t="shared" ref="BX43" si="1035">AZ37+AZ38+AZ39+AZ40+AZ41+AZ42+AZ43</f>
        <v>61.111111111111107</v>
      </c>
      <c r="BY43" s="31">
        <f t="shared" ref="BY43" si="1036">BA37+BA38+BA39+BA40+BA41+BA42+BA43</f>
        <v>62.222222222222221</v>
      </c>
      <c r="BZ43" s="56">
        <f t="shared" ref="BZ43" si="1037">BB37+BB38+BB39+BB40+BB41+BB42+BB43</f>
        <v>5.5555555555555554</v>
      </c>
      <c r="CA43" s="31">
        <f t="shared" ref="CA43" si="1038">BC37+BC38+BC39+BC40+BC41+BC42+BC43</f>
        <v>88.888888888888886</v>
      </c>
      <c r="CB43" s="31">
        <f t="shared" ref="CB43" si="1039">BD37+BD38+BD39+BD40+BD41+BD42+BD43</f>
        <v>100</v>
      </c>
      <c r="CC43" s="31">
        <f t="shared" ref="CC43" si="1040">BE37+BE38+BE39+BE40+BE41+BE42+BE43</f>
        <v>95.402298850574709</v>
      </c>
      <c r="CD43" s="31">
        <f t="shared" ref="CD43" si="1041">BF37+BF38+BF39+BF40+BF41+BF42+BF43</f>
        <v>69.767441860465112</v>
      </c>
      <c r="CE43" s="31">
        <f t="shared" ref="CE43" si="1042">BG37+BG38+BG39+BG40+BG41+BG42+BG43</f>
        <v>90.804597701149433</v>
      </c>
      <c r="CF43" s="31">
        <f t="shared" ref="CF43" si="1043">BH37+BH38+BH39+BH40+BH41+BH42+BH43</f>
        <v>91.139240506329116</v>
      </c>
      <c r="CG43" s="31">
        <f t="shared" ref="CG43" si="1044">BI37+BI38+BI39+BI40+BI41+BI42+BI43</f>
        <v>56.666666666666664</v>
      </c>
      <c r="CH43" s="31">
        <f t="shared" ref="CH43" si="1045">BJ37+BJ38+BJ39+BJ40+BJ41+BJ42+BJ43</f>
        <v>83.333333333333343</v>
      </c>
      <c r="CI43" s="33">
        <f t="shared" ref="CI43" si="1046">BK37+BK38+BK39+BK40+BK41+BK42+BK43</f>
        <v>100</v>
      </c>
      <c r="CJ43" s="32">
        <f t="shared" ref="CJ43" si="1047">BL37+BL38+BL39+BL40+BL41+BL42+BL43</f>
        <v>95.555555555555557</v>
      </c>
      <c r="CK43" s="33">
        <f t="shared" ref="CK43" si="1048">BM37+BM38+BM39+BM40+BM41+BM42+BM43</f>
        <v>91.111111111111114</v>
      </c>
      <c r="CL43" s="30">
        <f t="shared" ref="CL43" si="1049">BN37+BN38+BN39+BN40+BN41+BN42+BN43</f>
        <v>48.888888888888893</v>
      </c>
      <c r="CM43" s="59">
        <f t="shared" ref="CM43" si="1050">BO37+BO38+BO39+BO40+BO41+BO42+BO43</f>
        <v>98.8888888888889</v>
      </c>
      <c r="CN43" s="5"/>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row>
    <row r="44" spans="1:118" x14ac:dyDescent="0.25">
      <c r="B44" s="54" t="s">
        <v>9</v>
      </c>
      <c r="C44" s="54">
        <v>0</v>
      </c>
      <c r="D44" s="54">
        <v>0</v>
      </c>
      <c r="E44" s="54">
        <v>0</v>
      </c>
      <c r="F44" s="54">
        <v>1</v>
      </c>
      <c r="G44" s="54">
        <v>0</v>
      </c>
      <c r="H44" s="54">
        <v>0</v>
      </c>
      <c r="I44" s="54">
        <v>4</v>
      </c>
      <c r="J44" s="54">
        <v>27</v>
      </c>
      <c r="K44" s="54">
        <v>18</v>
      </c>
      <c r="L44" s="54">
        <v>2</v>
      </c>
      <c r="M44" s="54">
        <v>4</v>
      </c>
      <c r="N44" s="54">
        <v>4</v>
      </c>
      <c r="O44" s="54">
        <v>30</v>
      </c>
      <c r="P44" s="54">
        <v>0</v>
      </c>
      <c r="Q44" s="54">
        <v>0</v>
      </c>
      <c r="R44" s="54">
        <v>0</v>
      </c>
      <c r="S44" s="54">
        <v>90</v>
      </c>
      <c r="V44" s="54">
        <v>2</v>
      </c>
      <c r="W44" s="2">
        <f>J37</f>
        <v>3</v>
      </c>
      <c r="X44" s="2">
        <f>J38</f>
        <v>16</v>
      </c>
      <c r="Y44" s="2">
        <f>J39</f>
        <v>27</v>
      </c>
      <c r="Z44" s="2">
        <f>J40</f>
        <v>18</v>
      </c>
      <c r="AA44" s="4">
        <f>J41</f>
        <v>2</v>
      </c>
      <c r="AB44" s="4">
        <f>J42</f>
        <v>1</v>
      </c>
      <c r="AC44" s="4">
        <f>J43</f>
        <v>2</v>
      </c>
      <c r="AD44" s="54">
        <f>J44</f>
        <v>27</v>
      </c>
      <c r="AE44" s="2">
        <f>J45</f>
        <v>10</v>
      </c>
      <c r="AF44" s="2">
        <f>J46</f>
        <v>0</v>
      </c>
      <c r="AG44" s="2">
        <f>J47</f>
        <v>1</v>
      </c>
      <c r="AH44" s="2">
        <f>J48</f>
        <v>18</v>
      </c>
      <c r="AI44" s="2">
        <f>J49</f>
        <v>4</v>
      </c>
      <c r="AJ44" s="2">
        <f>J50</f>
        <v>3</v>
      </c>
      <c r="AK44" s="2">
        <f>J51</f>
        <v>18</v>
      </c>
      <c r="AL44" s="2">
        <f>J52</f>
        <v>2</v>
      </c>
      <c r="AM44" s="3">
        <f>J53</f>
        <v>0</v>
      </c>
      <c r="AN44" s="3">
        <f>J54</f>
        <v>4</v>
      </c>
      <c r="AO44" s="3">
        <f>J55</f>
        <v>2</v>
      </c>
      <c r="AP44" s="54">
        <f>J56</f>
        <v>26</v>
      </c>
      <c r="AQ44" s="58">
        <f>J57</f>
        <v>0</v>
      </c>
      <c r="AT44" s="54">
        <v>2</v>
      </c>
      <c r="AU44" s="31">
        <f t="shared" ref="AU44" si="1051">PRODUCT(W44*100*1/W53)</f>
        <v>3.3333333333333335</v>
      </c>
      <c r="AV44" s="31">
        <f t="shared" ref="AV44" si="1052">PRODUCT(X44*100*1/X53)</f>
        <v>17.777777777777779</v>
      </c>
      <c r="AW44" s="31">
        <f t="shared" ref="AW44" si="1053">PRODUCT(Y44*100*1/Y53)</f>
        <v>30</v>
      </c>
      <c r="AX44" s="31">
        <f t="shared" ref="AX44" si="1054">PRODUCT(Z44*100*1/Z53)</f>
        <v>20</v>
      </c>
      <c r="AY44" s="32">
        <f t="shared" ref="AY44" si="1055">PRODUCT(AA44*100*1/AA53)</f>
        <v>2.2471910112359552</v>
      </c>
      <c r="AZ44" s="32">
        <f t="shared" ref="AZ44" si="1056">PRODUCT(AB44*100*1/AB53)</f>
        <v>1.1111111111111112</v>
      </c>
      <c r="BA44" s="32">
        <f t="shared" ref="BA44" si="1057">PRODUCT(AC44*100*1/AC53)</f>
        <v>2.2222222222222223</v>
      </c>
      <c r="BB44" s="56">
        <f t="shared" ref="BB44" si="1058">PRODUCT(AD44*100*1/AD53)</f>
        <v>30</v>
      </c>
      <c r="BC44" s="31">
        <f t="shared" ref="BC44" si="1059">PRODUCT(AE44*100*1/AE53)</f>
        <v>11.111111111111111</v>
      </c>
      <c r="BD44" s="31">
        <f t="shared" ref="BD44" si="1060">PRODUCT(AF44*100*1/AF53)</f>
        <v>0</v>
      </c>
      <c r="BE44" s="31">
        <f t="shared" ref="BE44" si="1061">PRODUCT(AG44*100*1/AG53)</f>
        <v>1.1494252873563218</v>
      </c>
      <c r="BF44" s="31">
        <f t="shared" ref="BF44" si="1062">PRODUCT(AH44*100*1/AH53)</f>
        <v>20.930232558139537</v>
      </c>
      <c r="BG44" s="31">
        <f t="shared" ref="BG44" si="1063">PRODUCT(AI44*100*1/AI53)</f>
        <v>4.5977011494252871</v>
      </c>
      <c r="BH44" s="31">
        <f t="shared" ref="BH44" si="1064">PRODUCT(AJ44*100*1/AJ53)</f>
        <v>3.7974683544303796</v>
      </c>
      <c r="BI44" s="31">
        <f t="shared" ref="BI44" si="1065">PRODUCT(AK44*100*1/AK53)</f>
        <v>20</v>
      </c>
      <c r="BJ44" s="31">
        <f t="shared" ref="BJ44" si="1066">PRODUCT(AL44*100*1/AL53)</f>
        <v>2.2222222222222223</v>
      </c>
      <c r="BK44" s="33">
        <f t="shared" ref="BK44" si="1067">PRODUCT(AM44*100*1/AM53)</f>
        <v>0</v>
      </c>
      <c r="BL44" s="33">
        <f t="shared" ref="BL44" si="1068">PRODUCT(AN44*100*1/AN53)</f>
        <v>4.4444444444444446</v>
      </c>
      <c r="BM44" s="33">
        <f t="shared" ref="BM44" si="1069">PRODUCT(AO44*100*1/AO53)</f>
        <v>2.2222222222222223</v>
      </c>
      <c r="BN44" s="30">
        <f t="shared" ref="BN44" si="1070">PRODUCT(AP44*100*1/AP53)</f>
        <v>28.888888888888889</v>
      </c>
      <c r="BO44" s="59">
        <f t="shared" ref="BO44" si="1071">PRODUCT(AQ44*100*1/AQ53)</f>
        <v>0</v>
      </c>
      <c r="BR44" s="54">
        <v>2</v>
      </c>
      <c r="BS44" s="31">
        <f t="shared" ref="BS44" si="1072">AU37+AU38+AU39+AU40+AU41+AU42+AU43+AU44</f>
        <v>5.5555555555555554</v>
      </c>
      <c r="BT44" s="31">
        <f t="shared" ref="BT44" si="1073">AV37+AV38+AV39+AV40+AV41+AV42+AV43+AV44</f>
        <v>44.444444444444443</v>
      </c>
      <c r="BU44" s="31">
        <f t="shared" ref="BU44" si="1074">AW37+AW38+AW39+AW40+AW41+AW42+AW43+AW44</f>
        <v>52.222222222222221</v>
      </c>
      <c r="BV44" s="31">
        <f t="shared" ref="BV44" si="1075">AX37+AX38+AX39+AX40+AX41+AX42+AX43+AX44</f>
        <v>65.555555555555557</v>
      </c>
      <c r="BW44" s="32">
        <f t="shared" ref="BW44" si="1076">AY37+AY38+AY39+AY40+AY41+AY42+AY43+AY44</f>
        <v>65.168539325842687</v>
      </c>
      <c r="BX44" s="32">
        <f t="shared" ref="BX44" si="1077">AZ37+AZ38+AZ39+AZ40+AZ41+AZ42+AZ43+AZ44</f>
        <v>62.222222222222221</v>
      </c>
      <c r="BY44" s="32">
        <f t="shared" ref="BY44" si="1078">BA37+BA38+BA39+BA40+BA41+BA42+BA43+BA44</f>
        <v>64.444444444444443</v>
      </c>
      <c r="BZ44" s="56">
        <f t="shared" ref="BZ44" si="1079">BB37+BB38+BB39+BB40+BB41+BB42+BB43+BB44</f>
        <v>35.555555555555557</v>
      </c>
      <c r="CA44" s="31">
        <f t="shared" ref="CA44" si="1080">BC37+BC38+BC39+BC40+BC41+BC42+BC43+BC44</f>
        <v>100</v>
      </c>
      <c r="CB44" s="31">
        <f t="shared" ref="CB44" si="1081">BD37+BD38+BD39+BD40+BD41+BD42+BD43+BD44</f>
        <v>100</v>
      </c>
      <c r="CC44" s="31">
        <f t="shared" ref="CC44" si="1082">BE37+BE38+BE39+BE40+BE41+BE42+BE43+BE44</f>
        <v>96.551724137931032</v>
      </c>
      <c r="CD44" s="31">
        <f t="shared" ref="CD44" si="1083">BF37+BF38+BF39+BF40+BF41+BF42+BF43+BF44</f>
        <v>90.697674418604649</v>
      </c>
      <c r="CE44" s="31">
        <f t="shared" ref="CE44" si="1084">BG37+BG38+BG39+BG40+BG41+BG42+BG43+BG44</f>
        <v>95.402298850574724</v>
      </c>
      <c r="CF44" s="31">
        <f t="shared" ref="CF44" si="1085">BH37+BH38+BH39+BH40+BH41+BH42+BH43+BH44</f>
        <v>94.936708860759495</v>
      </c>
      <c r="CG44" s="31">
        <f t="shared" ref="CG44" si="1086">BI37+BI38+BI39+BI40+BI41+BI42+BI43+BI44</f>
        <v>76.666666666666657</v>
      </c>
      <c r="CH44" s="31">
        <f t="shared" ref="CH44" si="1087">BJ37+BJ38+BJ39+BJ40+BJ41+BJ42+BJ43+BJ44</f>
        <v>85.555555555555571</v>
      </c>
      <c r="CI44" s="33">
        <f t="shared" ref="CI44" si="1088">BK37+BK38+BK39+BK40+BK41+BK42+BK43+BK44</f>
        <v>100</v>
      </c>
      <c r="CJ44" s="33">
        <f t="shared" ref="CJ44" si="1089">BL37+BL38+BL39+BL40+BL41+BL42+BL43+BL44</f>
        <v>100</v>
      </c>
      <c r="CK44" s="33">
        <f t="shared" ref="CK44" si="1090">BM37+BM38+BM39+BM40+BM41+BM42+BM43+BM44</f>
        <v>93.333333333333343</v>
      </c>
      <c r="CL44" s="30">
        <f t="shared" ref="CL44" si="1091">BN37+BN38+BN39+BN40+BN41+BN42+BN43+BN44</f>
        <v>77.777777777777786</v>
      </c>
      <c r="CM44" s="59">
        <f t="shared" ref="CM44" si="1092">BO37+BO38+BO39+BO40+BO41+BO42+BO43+BO44</f>
        <v>98.8888888888889</v>
      </c>
      <c r="CN44" s="34"/>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row>
    <row r="45" spans="1:118" x14ac:dyDescent="0.25">
      <c r="B45" s="54" t="s">
        <v>10</v>
      </c>
      <c r="C45" s="2">
        <v>0</v>
      </c>
      <c r="D45" s="2">
        <v>0</v>
      </c>
      <c r="E45" s="2">
        <v>13</v>
      </c>
      <c r="F45" s="2">
        <v>0</v>
      </c>
      <c r="G45" s="2">
        <v>20</v>
      </c>
      <c r="H45" s="2">
        <v>18</v>
      </c>
      <c r="I45" s="2">
        <v>29</v>
      </c>
      <c r="J45" s="2">
        <v>10</v>
      </c>
      <c r="K45" s="4">
        <v>0</v>
      </c>
      <c r="L45" s="3">
        <v>0</v>
      </c>
      <c r="M45" s="3">
        <v>0</v>
      </c>
      <c r="N45" s="3">
        <v>0</v>
      </c>
      <c r="O45" s="3">
        <v>0</v>
      </c>
      <c r="P45" s="3">
        <v>0</v>
      </c>
      <c r="Q45" s="3">
        <v>0</v>
      </c>
      <c r="R45" s="3">
        <v>0</v>
      </c>
      <c r="S45" s="54">
        <v>90</v>
      </c>
      <c r="V45" s="54">
        <v>4</v>
      </c>
      <c r="W45" s="2">
        <f>K37</f>
        <v>6</v>
      </c>
      <c r="X45" s="2">
        <f>K38</f>
        <v>10</v>
      </c>
      <c r="Y45" s="2">
        <f>K39</f>
        <v>4</v>
      </c>
      <c r="Z45" s="2">
        <f>K40</f>
        <v>3</v>
      </c>
      <c r="AA45" s="4">
        <f>K41</f>
        <v>4</v>
      </c>
      <c r="AB45" s="3">
        <f>K42</f>
        <v>6</v>
      </c>
      <c r="AC45" s="4">
        <f>K43</f>
        <v>4</v>
      </c>
      <c r="AD45" s="54">
        <f>K44</f>
        <v>18</v>
      </c>
      <c r="AE45" s="4">
        <f>K45</f>
        <v>0</v>
      </c>
      <c r="AF45" s="4">
        <f>K46</f>
        <v>0</v>
      </c>
      <c r="AG45" s="3">
        <f>K47</f>
        <v>1</v>
      </c>
      <c r="AH45" s="2">
        <f>K48</f>
        <v>2</v>
      </c>
      <c r="AI45" s="3">
        <f>K49</f>
        <v>1</v>
      </c>
      <c r="AJ45" s="3">
        <f>K50</f>
        <v>1</v>
      </c>
      <c r="AK45" s="2">
        <f>K51</f>
        <v>9</v>
      </c>
      <c r="AL45" s="4">
        <f>K52</f>
        <v>2</v>
      </c>
      <c r="AM45" s="3">
        <f>K53</f>
        <v>0</v>
      </c>
      <c r="AN45" s="3">
        <f>K54</f>
        <v>0</v>
      </c>
      <c r="AO45" s="3">
        <f>K55</f>
        <v>6</v>
      </c>
      <c r="AP45" s="54">
        <f>K56</f>
        <v>7</v>
      </c>
      <c r="AQ45" s="58">
        <f>K57</f>
        <v>0</v>
      </c>
      <c r="AT45" s="54">
        <v>4</v>
      </c>
      <c r="AU45" s="31">
        <f t="shared" ref="AU45" si="1093">PRODUCT(W45*100*1/W53)</f>
        <v>6.666666666666667</v>
      </c>
      <c r="AV45" s="31">
        <f t="shared" ref="AV45" si="1094">PRODUCT(X45*100*1/X53)</f>
        <v>11.111111111111111</v>
      </c>
      <c r="AW45" s="31">
        <f t="shared" ref="AW45" si="1095">PRODUCT(Y45*100*1/Y53)</f>
        <v>4.4444444444444446</v>
      </c>
      <c r="AX45" s="31">
        <f t="shared" ref="AX45" si="1096">PRODUCT(Z45*100*1/Z53)</f>
        <v>3.3333333333333335</v>
      </c>
      <c r="AY45" s="32">
        <f t="shared" ref="AY45" si="1097">PRODUCT(AA45*100*1/AA53)</f>
        <v>4.4943820224719104</v>
      </c>
      <c r="AZ45" s="33">
        <f t="shared" ref="AZ45" si="1098">PRODUCT(AB45*100*1/AB53)</f>
        <v>6.666666666666667</v>
      </c>
      <c r="BA45" s="32">
        <f t="shared" ref="BA45" si="1099">PRODUCT(AC45*100*1/AC53)</f>
        <v>4.4444444444444446</v>
      </c>
      <c r="BB45" s="56">
        <f t="shared" ref="BB45" si="1100">PRODUCT(AD45*100*1/AD53)</f>
        <v>20</v>
      </c>
      <c r="BC45" s="32">
        <f t="shared" ref="BC45" si="1101">PRODUCT(AE45*100*1/AE53)</f>
        <v>0</v>
      </c>
      <c r="BD45" s="32">
        <f t="shared" ref="BD45" si="1102">PRODUCT(AF45*100*1/AF53)</f>
        <v>0</v>
      </c>
      <c r="BE45" s="33">
        <f t="shared" ref="BE45" si="1103">PRODUCT(AG45*100*1/AG53)</f>
        <v>1.1494252873563218</v>
      </c>
      <c r="BF45" s="2">
        <f t="shared" ref="BF45" si="1104">PRODUCT(AH45*100*1/AH53)</f>
        <v>2.3255813953488373</v>
      </c>
      <c r="BG45" s="33">
        <f t="shared" ref="BG45" si="1105">PRODUCT(AI45*100*1/AI53)</f>
        <v>1.1494252873563218</v>
      </c>
      <c r="BH45" s="33">
        <f t="shared" ref="BH45" si="1106">PRODUCT(AJ45*100*1/AJ53)</f>
        <v>1.2658227848101267</v>
      </c>
      <c r="BI45" s="31">
        <f t="shared" ref="BI45" si="1107">PRODUCT(AK45*100*1/AK53)</f>
        <v>10</v>
      </c>
      <c r="BJ45" s="32">
        <f t="shared" ref="BJ45" si="1108">PRODUCT(AL45*100*1/AL53)</f>
        <v>2.2222222222222223</v>
      </c>
      <c r="BK45" s="33">
        <f t="shared" ref="BK45" si="1109">PRODUCT(AM45*100*1/AM53)</f>
        <v>0</v>
      </c>
      <c r="BL45" s="33">
        <f t="shared" ref="BL45" si="1110">PRODUCT(AN45*100*1/AN53)</f>
        <v>0</v>
      </c>
      <c r="BM45" s="33">
        <f t="shared" ref="BM45" si="1111">PRODUCT(AO45*100*1/AO53)</f>
        <v>6.666666666666667</v>
      </c>
      <c r="BN45" s="30">
        <f t="shared" ref="BN45" si="1112">PRODUCT(AP45*100*1/AP53)</f>
        <v>7.7777777777777777</v>
      </c>
      <c r="BO45" s="59">
        <f t="shared" ref="BO45" si="1113">PRODUCT(AQ45*100*1/AQ53)</f>
        <v>0</v>
      </c>
      <c r="BR45" s="54">
        <v>4</v>
      </c>
      <c r="BS45" s="31">
        <f t="shared" ref="BS45" si="1114">AU37+AU38+AU39+AU40+AU41+AU42+AU43+AU44+AU45</f>
        <v>12.222222222222221</v>
      </c>
      <c r="BT45" s="31">
        <f t="shared" ref="BT45" si="1115">AV37+AV38+AV39+AV40+AV41+AV42+AV43+AV44+AV45</f>
        <v>55.555555555555557</v>
      </c>
      <c r="BU45" s="31">
        <f t="shared" ref="BU45" si="1116">AW37+AW38+AW39+AW40+AW41+AW42+AW43+AW44+AW45</f>
        <v>56.666666666666664</v>
      </c>
      <c r="BV45" s="31">
        <f t="shared" ref="BV45" si="1117">AX37+AX38+AX39+AX40+AX41+AX42+AX43+AX44+AX45</f>
        <v>68.888888888888886</v>
      </c>
      <c r="BW45" s="32">
        <f t="shared" ref="BW45" si="1118">AY37+AY38+AY39+AY40+AY41+AY42+AY43+AY44+AY45</f>
        <v>69.662921348314597</v>
      </c>
      <c r="BX45" s="33">
        <f t="shared" ref="BX45" si="1119">AZ37+AZ38+AZ39+AZ40+AZ41+AZ42+AZ43+AZ44+AZ45</f>
        <v>68.888888888888886</v>
      </c>
      <c r="BY45" s="32">
        <f t="shared" ref="BY45" si="1120">BA37+BA38+BA39+BA40+BA41+BA42+BA43+BA44+BA45</f>
        <v>68.888888888888886</v>
      </c>
      <c r="BZ45" s="56">
        <f t="shared" ref="BZ45" si="1121">BB37+BB38+BB39+BB40+BB41+BB42+BB43+BB44+BB45</f>
        <v>55.555555555555557</v>
      </c>
      <c r="CA45" s="32">
        <f t="shared" ref="CA45" si="1122">BC37+BC38+BC39+BC40+BC41+BC42+BC43+BC44+BC45</f>
        <v>100</v>
      </c>
      <c r="CB45" s="32">
        <f t="shared" ref="CB45" si="1123">BD37+BD38+BD39+BD40+BD41+BD42+BD43+BD44+BD45</f>
        <v>100</v>
      </c>
      <c r="CC45" s="33">
        <f t="shared" ref="CC45" si="1124">BE37+BE38+BE39+BE40+BE41+BE42+BE43+BE44+BE45</f>
        <v>97.701149425287355</v>
      </c>
      <c r="CD45" s="31">
        <f t="shared" ref="CD45" si="1125">BF37+BF38+BF39+BF40+BF41+BF42+BF43+BF44+BF45</f>
        <v>93.023255813953483</v>
      </c>
      <c r="CE45" s="31">
        <f t="shared" ref="CE45" si="1126">BG37+BG38+BG39+BG40+BG41+BG42+BG43+BG44+BG45</f>
        <v>96.551724137931046</v>
      </c>
      <c r="CF45" s="31">
        <f t="shared" ref="CF45" si="1127">BH37+BH38+BH39+BH40+BH41+BH42+BH43+BH44+BH45</f>
        <v>96.202531645569621</v>
      </c>
      <c r="CG45" s="31">
        <f t="shared" ref="CG45" si="1128">BI37+BI38+BI39+BI40+BI41+BI42+BI43+BI44+BI45</f>
        <v>86.666666666666657</v>
      </c>
      <c r="CH45" s="32">
        <f t="shared" ref="CH45" si="1129">BJ37+BJ38+BJ39+BJ40+BJ41+BJ42+BJ43+BJ44+BJ45</f>
        <v>87.7777777777778</v>
      </c>
      <c r="CI45" s="33">
        <f t="shared" ref="CI45" si="1130">BK37+BK38+BK39+BK40+BK41+BK42+BK43+BK44+BK45</f>
        <v>100</v>
      </c>
      <c r="CJ45" s="33">
        <f t="shared" ref="CJ45" si="1131">BL37+BL38+BL39+BL40+BL41+BL42+BL43+BL44+BL45</f>
        <v>100</v>
      </c>
      <c r="CK45" s="33">
        <f t="shared" ref="CK45" si="1132">BM37+BM38+BM39+BM40+BM41+BM42+BM43+BM44+BM45</f>
        <v>100.00000000000001</v>
      </c>
      <c r="CL45" s="30">
        <f t="shared" ref="CL45" si="1133">BN37+BN38+BN39+BN40+BN41+BN42+BN43+BN44+BN45</f>
        <v>85.555555555555557</v>
      </c>
      <c r="CM45" s="59">
        <f t="shared" ref="CM45" si="1134">BO37+BO38+BO39+BO40+BO41+BO42+BO43+BO44+BO45</f>
        <v>98.8888888888889</v>
      </c>
      <c r="CN45" s="7"/>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row>
    <row r="46" spans="1:118" x14ac:dyDescent="0.25">
      <c r="B46" s="54" t="s">
        <v>11</v>
      </c>
      <c r="C46" s="2">
        <v>0</v>
      </c>
      <c r="D46" s="2">
        <v>0</v>
      </c>
      <c r="E46" s="2">
        <v>88</v>
      </c>
      <c r="F46" s="2">
        <v>0</v>
      </c>
      <c r="G46" s="2">
        <v>2</v>
      </c>
      <c r="H46" s="2">
        <v>0</v>
      </c>
      <c r="I46" s="2">
        <v>0</v>
      </c>
      <c r="J46" s="2">
        <v>0</v>
      </c>
      <c r="K46" s="4">
        <v>0</v>
      </c>
      <c r="L46" s="4">
        <v>0</v>
      </c>
      <c r="M46" s="3">
        <v>0</v>
      </c>
      <c r="N46" s="3">
        <v>0</v>
      </c>
      <c r="O46" s="3">
        <v>0</v>
      </c>
      <c r="P46" s="3">
        <v>0</v>
      </c>
      <c r="Q46" s="3">
        <v>0</v>
      </c>
      <c r="R46" s="3">
        <v>0</v>
      </c>
      <c r="S46" s="54">
        <v>90</v>
      </c>
      <c r="V46" s="54">
        <v>8</v>
      </c>
      <c r="W46" s="2">
        <f>L37</f>
        <v>20</v>
      </c>
      <c r="X46" s="2">
        <f>L38</f>
        <v>3</v>
      </c>
      <c r="Y46" s="2">
        <f>L39</f>
        <v>5</v>
      </c>
      <c r="Z46" s="2">
        <f>L40</f>
        <v>9</v>
      </c>
      <c r="AA46" s="3">
        <f>L41</f>
        <v>2</v>
      </c>
      <c r="AB46" s="3">
        <f>L42</f>
        <v>3</v>
      </c>
      <c r="AC46" s="3">
        <f>L43</f>
        <v>4</v>
      </c>
      <c r="AD46" s="54">
        <f>L44</f>
        <v>2</v>
      </c>
      <c r="AE46" s="3">
        <f>L45</f>
        <v>0</v>
      </c>
      <c r="AF46" s="4">
        <f>L46</f>
        <v>0</v>
      </c>
      <c r="AG46" s="3">
        <f>L47</f>
        <v>0</v>
      </c>
      <c r="AH46" s="2">
        <f>L48</f>
        <v>4</v>
      </c>
      <c r="AI46" s="3">
        <f>L49</f>
        <v>1</v>
      </c>
      <c r="AJ46" s="3">
        <f>L50</f>
        <v>0</v>
      </c>
      <c r="AK46" s="2">
        <f>L51</f>
        <v>5</v>
      </c>
      <c r="AL46" s="3">
        <f>L52</f>
        <v>1</v>
      </c>
      <c r="AM46" s="3">
        <f>L53</f>
        <v>0</v>
      </c>
      <c r="AN46" s="3">
        <f>L54</f>
        <v>0</v>
      </c>
      <c r="AO46" s="3">
        <f>L55</f>
        <v>0</v>
      </c>
      <c r="AP46" s="54">
        <f>L56</f>
        <v>7</v>
      </c>
      <c r="AQ46" s="58">
        <f>L57</f>
        <v>1</v>
      </c>
      <c r="AT46" s="54">
        <v>8</v>
      </c>
      <c r="AU46" s="31">
        <f t="shared" ref="AU46" si="1135">PRODUCT(W46*100*1/W53)</f>
        <v>22.222222222222221</v>
      </c>
      <c r="AV46" s="31">
        <f t="shared" ref="AV46" si="1136">PRODUCT(X46*100*1/X53)</f>
        <v>3.3333333333333335</v>
      </c>
      <c r="AW46" s="31">
        <f t="shared" ref="AW46" si="1137">PRODUCT(Y46*100*1/Y53)</f>
        <v>5.5555555555555554</v>
      </c>
      <c r="AX46" s="31">
        <f t="shared" ref="AX46" si="1138">PRODUCT(Z46*100*1/Z53)</f>
        <v>10</v>
      </c>
      <c r="AY46" s="33">
        <f t="shared" ref="AY46" si="1139">PRODUCT(AA46*100*1/AA53)</f>
        <v>2.2471910112359552</v>
      </c>
      <c r="AZ46" s="33">
        <f t="shared" ref="AZ46" si="1140">PRODUCT(AB46*100*1/AB53)</f>
        <v>3.3333333333333335</v>
      </c>
      <c r="BA46" s="33">
        <f t="shared" ref="BA46" si="1141">PRODUCT(AC46*100*1/AC53)</f>
        <v>4.4444444444444446</v>
      </c>
      <c r="BB46" s="56">
        <f t="shared" ref="BB46" si="1142">PRODUCT(AD46*100*1/AD53)</f>
        <v>2.2222222222222223</v>
      </c>
      <c r="BC46" s="33">
        <f t="shared" ref="BC46" si="1143">PRODUCT(AE46*100*1/AE53)</f>
        <v>0</v>
      </c>
      <c r="BD46" s="32">
        <f t="shared" ref="BD46" si="1144">PRODUCT(AF46*100*1/AF53)</f>
        <v>0</v>
      </c>
      <c r="BE46" s="33">
        <f t="shared" ref="BE46" si="1145">PRODUCT(AG46*100*1/AG53)</f>
        <v>0</v>
      </c>
      <c r="BF46" s="2">
        <f t="shared" ref="BF46" si="1146">PRODUCT(AH46*100*1/AH53)</f>
        <v>4.6511627906976747</v>
      </c>
      <c r="BG46" s="3">
        <f t="shared" ref="BG46" si="1147">PRODUCT(AI46*100*1/AI53)</f>
        <v>1.1494252873563218</v>
      </c>
      <c r="BH46" s="33">
        <f t="shared" ref="BH46" si="1148">PRODUCT(AJ46*100*1/AJ53)</f>
        <v>0</v>
      </c>
      <c r="BI46" s="31">
        <f t="shared" ref="BI46" si="1149">PRODUCT(AK46*100*1/AK53)</f>
        <v>5.5555555555555554</v>
      </c>
      <c r="BJ46" s="33">
        <f t="shared" ref="BJ46" si="1150">PRODUCT(AL46*100*1/AL53)</f>
        <v>1.1111111111111112</v>
      </c>
      <c r="BK46" s="33">
        <f t="shared" ref="BK46" si="1151">PRODUCT(AM46*100*1/AM53)</f>
        <v>0</v>
      </c>
      <c r="BL46" s="33">
        <f t="shared" ref="BL46" si="1152">PRODUCT(AN46*100*1/AN53)</f>
        <v>0</v>
      </c>
      <c r="BM46" s="33">
        <f t="shared" ref="BM46" si="1153">PRODUCT(AO46*100*1/AO53)</f>
        <v>0</v>
      </c>
      <c r="BN46" s="30">
        <f t="shared" ref="BN46" si="1154">PRODUCT(AP46*100*1/AP53)</f>
        <v>7.7777777777777777</v>
      </c>
      <c r="BO46" s="59">
        <f t="shared" ref="BO46" si="1155">PRODUCT(AQ46*100*1/AQ53)</f>
        <v>1.1111111111111112</v>
      </c>
      <c r="BR46" s="54">
        <v>8</v>
      </c>
      <c r="BS46" s="31">
        <f t="shared" ref="BS46" si="1156">AU37+AU38+AU39+AU40+AU41+AU42+AU43+AU44+AU45+AU46</f>
        <v>34.444444444444443</v>
      </c>
      <c r="BT46" s="31">
        <f t="shared" ref="BT46" si="1157">AV37+AV38+AV39+AV40+AV41+AV42+AV43+AV44+AV45+AV46</f>
        <v>58.888888888888893</v>
      </c>
      <c r="BU46" s="31">
        <f t="shared" ref="BU46" si="1158">AW37+AW38+AW39+AW40+AW41+AW42+AW43+AW44+AW45+AW46</f>
        <v>62.222222222222221</v>
      </c>
      <c r="BV46" s="31">
        <f t="shared" ref="BV46" si="1159">AX37+AX38+AX39+AX40+AX41+AX42+AX43+AX44+AX45+AX46</f>
        <v>78.888888888888886</v>
      </c>
      <c r="BW46" s="33">
        <f t="shared" ref="BW46" si="1160">AY37+AY38+AY39+AY40+AY41+AY42+AY43+AY44+AY45+AY46</f>
        <v>71.910112359550553</v>
      </c>
      <c r="BX46" s="33">
        <f t="shared" ref="BX46" si="1161">AZ37+AZ38+AZ39+AZ40+AZ41+AZ42+AZ43+AZ44+AZ45+AZ46</f>
        <v>72.222222222222214</v>
      </c>
      <c r="BY46" s="33">
        <f t="shared" ref="BY46" si="1162">BA37+BA38+BA39+BA40+BA41+BA42+BA43+BA44+BA45+BA46</f>
        <v>73.333333333333329</v>
      </c>
      <c r="BZ46" s="56">
        <f t="shared" ref="BZ46" si="1163">BB37+BB38+BB39+BB40+BB41+BB42+BB43+BB44+BB45+BB46</f>
        <v>57.777777777777779</v>
      </c>
      <c r="CA46" s="33">
        <f t="shared" ref="CA46" si="1164">BC37+BC38+BC39+BC40+BC41+BC42+BC43+BC44+BC45+BC46</f>
        <v>100</v>
      </c>
      <c r="CB46" s="32">
        <f t="shared" ref="CB46" si="1165">BD37+BD38+BD39+BD40+BD41+BD42+BD43+BD44+BD45+BD46</f>
        <v>100</v>
      </c>
      <c r="CC46" s="33">
        <f t="shared" ref="CC46" si="1166">BE37+BE38+BE39+BE40+BE41+BE42+BE43+BE44+BE45+BE46</f>
        <v>97.701149425287355</v>
      </c>
      <c r="CD46" s="31">
        <f t="shared" ref="CD46" si="1167">BF37+BF38+BF39+BF40+BF41+BF42+BF43+BF44+BF45+BF46</f>
        <v>97.674418604651152</v>
      </c>
      <c r="CE46" s="33">
        <f t="shared" ref="CE46" si="1168">BG37+BG38+BG39+BG40+BG41+BG42+BG43+BG44+BG45+BG46</f>
        <v>97.701149425287369</v>
      </c>
      <c r="CF46" s="33">
        <f t="shared" ref="CF46" si="1169">BH37+BH38+BH39+BH40+BH41+BH42+BH43+BH44+BH45+BH46</f>
        <v>96.202531645569621</v>
      </c>
      <c r="CG46" s="31">
        <f t="shared" ref="CG46" si="1170">BI37+BI38+BI39+BI40+BI41+BI42+BI43+BI44+BI45+BI46</f>
        <v>92.222222222222214</v>
      </c>
      <c r="CH46" s="33">
        <f t="shared" ref="CH46" si="1171">BJ37+BJ38+BJ39+BJ40+BJ41+BJ42+BJ43+BJ44+BJ45+BJ46</f>
        <v>88.888888888888914</v>
      </c>
      <c r="CI46" s="33">
        <f t="shared" ref="CI46" si="1172">BK37+BK38+BK39+BK40+BK41+BK42+BK43+BK44+BK45+BK46</f>
        <v>100</v>
      </c>
      <c r="CJ46" s="33">
        <f t="shared" ref="CJ46" si="1173">BL37+BL38+BL39+BL40+BL41+BL42+BL43+BL44+BL45+BL46</f>
        <v>100</v>
      </c>
      <c r="CK46" s="33">
        <f t="shared" ref="CK46" si="1174">BM37+BM38+BM39+BM40+BM41+BM42+BM43+BM44+BM45+BM46</f>
        <v>100.00000000000001</v>
      </c>
      <c r="CL46" s="30">
        <f t="shared" ref="CL46" si="1175">BN37+BN38+BN39+BN40+BN41+BN42+BN43+BN44+BN45+BN46</f>
        <v>93.333333333333329</v>
      </c>
      <c r="CM46" s="59">
        <f t="shared" ref="CM46" si="1176">BO37+BO38+BO39+BO40+BO41+BO42+BO43+BO44+BO45+BO46</f>
        <v>100.00000000000001</v>
      </c>
      <c r="CN46" s="7"/>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row>
    <row r="47" spans="1:118" x14ac:dyDescent="0.25">
      <c r="B47" s="54" t="s">
        <v>12</v>
      </c>
      <c r="C47" s="2">
        <v>1</v>
      </c>
      <c r="D47" s="2">
        <v>0</v>
      </c>
      <c r="E47" s="2">
        <v>0</v>
      </c>
      <c r="F47" s="2">
        <v>2</v>
      </c>
      <c r="G47" s="2">
        <v>13</v>
      </c>
      <c r="H47" s="2">
        <v>55</v>
      </c>
      <c r="I47" s="2">
        <v>12</v>
      </c>
      <c r="J47" s="2">
        <v>1</v>
      </c>
      <c r="K47" s="3">
        <v>1</v>
      </c>
      <c r="L47" s="3">
        <v>0</v>
      </c>
      <c r="M47" s="3">
        <v>2</v>
      </c>
      <c r="N47" s="3">
        <v>0</v>
      </c>
      <c r="O47" s="3">
        <v>0</v>
      </c>
      <c r="P47" s="3">
        <v>0</v>
      </c>
      <c r="Q47" s="3">
        <v>0</v>
      </c>
      <c r="R47" s="3">
        <v>0</v>
      </c>
      <c r="S47" s="54">
        <v>87</v>
      </c>
      <c r="V47" s="54">
        <v>16</v>
      </c>
      <c r="W47" s="3">
        <f>M37</f>
        <v>9</v>
      </c>
      <c r="X47" s="3">
        <f>M38</f>
        <v>4</v>
      </c>
      <c r="Y47" s="3">
        <f>M39</f>
        <v>7</v>
      </c>
      <c r="Z47" s="3">
        <f>M40</f>
        <v>3</v>
      </c>
      <c r="AA47" s="3">
        <f>M41</f>
        <v>10</v>
      </c>
      <c r="AB47" s="3">
        <f>M42</f>
        <v>25</v>
      </c>
      <c r="AC47" s="3">
        <f>M43</f>
        <v>4</v>
      </c>
      <c r="AD47" s="54">
        <f>M44</f>
        <v>4</v>
      </c>
      <c r="AE47" s="3">
        <f>M45</f>
        <v>0</v>
      </c>
      <c r="AF47" s="3">
        <f>M46</f>
        <v>0</v>
      </c>
      <c r="AG47" s="3">
        <f>M47</f>
        <v>2</v>
      </c>
      <c r="AH47" s="3">
        <f>M48</f>
        <v>1</v>
      </c>
      <c r="AI47" s="3">
        <f>M49</f>
        <v>2</v>
      </c>
      <c r="AJ47" s="3">
        <f>M50</f>
        <v>1</v>
      </c>
      <c r="AK47" s="2">
        <f>M51</f>
        <v>1</v>
      </c>
      <c r="AL47" s="3">
        <f>M52</f>
        <v>0</v>
      </c>
      <c r="AM47" s="3">
        <f>M53</f>
        <v>0</v>
      </c>
      <c r="AN47" s="3">
        <f>M54</f>
        <v>0</v>
      </c>
      <c r="AO47" s="3">
        <f>M55</f>
        <v>0</v>
      </c>
      <c r="AP47" s="54">
        <f>M56</f>
        <v>6</v>
      </c>
      <c r="AQ47" s="58">
        <f>M57</f>
        <v>0</v>
      </c>
      <c r="AT47" s="54">
        <v>16</v>
      </c>
      <c r="AU47" s="33">
        <f t="shared" ref="AU47" si="1177">PRODUCT(W47*100*1/W53)</f>
        <v>10</v>
      </c>
      <c r="AV47" s="33">
        <f t="shared" ref="AV47" si="1178">PRODUCT(X47*100*1/X53)</f>
        <v>4.4444444444444446</v>
      </c>
      <c r="AW47" s="33">
        <f t="shared" ref="AW47" si="1179">PRODUCT(Y47*100*1/Y53)</f>
        <v>7.7777777777777777</v>
      </c>
      <c r="AX47" s="33">
        <f t="shared" ref="AX47" si="1180">PRODUCT(Z47*100*1/Z53)</f>
        <v>3.3333333333333335</v>
      </c>
      <c r="AY47" s="33">
        <f t="shared" ref="AY47" si="1181">PRODUCT(AA47*100*1/AA53)</f>
        <v>11.235955056179776</v>
      </c>
      <c r="AZ47" s="33">
        <f t="shared" ref="AZ47" si="1182">PRODUCT(AB47*100*1/AB53)</f>
        <v>27.777777777777779</v>
      </c>
      <c r="BA47" s="33">
        <f t="shared" ref="BA47" si="1183">PRODUCT(AC47*100*1/AC53)</f>
        <v>4.4444444444444446</v>
      </c>
      <c r="BB47" s="59">
        <f t="shared" ref="BB47" si="1184">PRODUCT(AD47*100*1/AD53)</f>
        <v>4.4444444444444446</v>
      </c>
      <c r="BC47" s="33">
        <f t="shared" ref="BC47" si="1185">PRODUCT(AE47*100*1/AE53)</f>
        <v>0</v>
      </c>
      <c r="BD47" s="33">
        <f t="shared" ref="BD47" si="1186">PRODUCT(AF47*100*1/AF53)</f>
        <v>0</v>
      </c>
      <c r="BE47" s="33">
        <f t="shared" ref="BE47" si="1187">PRODUCT(AG47*100*1/AG53)</f>
        <v>2.2988505747126435</v>
      </c>
      <c r="BF47" s="33">
        <f t="shared" ref="BF47" si="1188">PRODUCT(AH47*100*1/AH53)</f>
        <v>1.1627906976744187</v>
      </c>
      <c r="BG47" s="3">
        <f t="shared" ref="BG47" si="1189">PRODUCT(AI47*100*1/AI53)</f>
        <v>2.2988505747126435</v>
      </c>
      <c r="BH47" s="33">
        <f t="shared" ref="BH47" si="1190">PRODUCT(AJ47*100*1/AJ53)</f>
        <v>1.2658227848101267</v>
      </c>
      <c r="BI47" s="31">
        <f t="shared" ref="BI47" si="1191">PRODUCT(AK47*100*1/AK53)</f>
        <v>1.1111111111111112</v>
      </c>
      <c r="BJ47" s="33">
        <f t="shared" ref="BJ47" si="1192">PRODUCT(AL47*100*1/AL53)</f>
        <v>0</v>
      </c>
      <c r="BK47" s="33">
        <f t="shared" ref="BK47" si="1193">PRODUCT(AM47*100*1/AM53)</f>
        <v>0</v>
      </c>
      <c r="BL47" s="33">
        <f t="shared" ref="BL47" si="1194">PRODUCT(AN47*100*1/AN53)</f>
        <v>0</v>
      </c>
      <c r="BM47" s="33">
        <f t="shared" ref="BM47" si="1195">PRODUCT(AO47*100*1/AO53)</f>
        <v>0</v>
      </c>
      <c r="BN47" s="30">
        <f t="shared" ref="BN47" si="1196">PRODUCT(AP47*100*1/AP53)</f>
        <v>6.666666666666667</v>
      </c>
      <c r="BO47" s="59">
        <f t="shared" ref="BO47" si="1197">PRODUCT(AQ47*100*1/AQ53)</f>
        <v>0</v>
      </c>
      <c r="BR47" s="54">
        <v>16</v>
      </c>
      <c r="BS47" s="33">
        <f t="shared" ref="BS47" si="1198">AU37+AU38+AU39+AU40+AU41+AU42+AU43+AU44+AU45+AU46+AU47</f>
        <v>44.444444444444443</v>
      </c>
      <c r="BT47" s="33">
        <f t="shared" ref="BT47" si="1199">AV37+AV38+AV39+AV40+AV41+AV42+AV43+AV44+AV45+AV46+AV47</f>
        <v>63.333333333333336</v>
      </c>
      <c r="BU47" s="31">
        <f t="shared" ref="BU47" si="1200">AW37+AW38+AW39+AW40+AW41+AW42+AW43+AW44+AW45+AW46+AW47</f>
        <v>70</v>
      </c>
      <c r="BV47" s="31">
        <f t="shared" ref="BV47" si="1201">AX37+AX38+AX39+AX40+AX41+AX42+AX43+AX44+AX45+AX46+AX47</f>
        <v>82.222222222222214</v>
      </c>
      <c r="BW47" s="33">
        <f t="shared" ref="BW47" si="1202">AY37+AY38+AY39+AY40+AY41+AY42+AY43+AY44+AY45+AY46+AY47</f>
        <v>83.146067415730329</v>
      </c>
      <c r="BX47" s="33">
        <f t="shared" ref="BX47" si="1203">AZ37+AZ38+AZ39+AZ40+AZ41+AZ42+AZ43+AZ44+AZ45+AZ46+AZ47</f>
        <v>100</v>
      </c>
      <c r="BY47" s="33">
        <f t="shared" ref="BY47" si="1204">BA37+BA38+BA39+BA40+BA41+BA42+BA43+BA44+BA45+BA46+BA47</f>
        <v>77.777777777777771</v>
      </c>
      <c r="BZ47" s="59">
        <f t="shared" ref="BZ47" si="1205">BB37+BB38+BB39+BB40+BB41+BB42+BB43+BB44+BB45+BB46+BB47</f>
        <v>62.222222222222221</v>
      </c>
      <c r="CA47" s="33">
        <f t="shared" ref="CA47" si="1206">BC37+BC38+BC39+BC40+BC41+BC42+BC43+BC44+BC45+BC46+BC47</f>
        <v>100</v>
      </c>
      <c r="CB47" s="33">
        <f t="shared" ref="CB47" si="1207">BD37+BD38+BD39+BD40+BD41+BD42+BD43+BD44+BD45+BD46+BD47</f>
        <v>100</v>
      </c>
      <c r="CC47" s="33">
        <f t="shared" ref="CC47" si="1208">BE37+BE38+BE39+BE40+BE41+BE42+BE43+BE44+BE45+BE46+BE47</f>
        <v>100</v>
      </c>
      <c r="CD47" s="31">
        <f t="shared" ref="CD47" si="1209">BF37+BF38+BF39+BF40+BF41+BF42+BF43+BF44+BF45+BF46+BF47</f>
        <v>98.837209302325576</v>
      </c>
      <c r="CE47" s="33">
        <f t="shared" ref="CE47" si="1210">BG37+BG38+BG39+BG40+BG41+BG42+BG43+BG44+BG45+BG46+BG47</f>
        <v>100.00000000000001</v>
      </c>
      <c r="CF47" s="33">
        <f t="shared" ref="CF47" si="1211">BH37+BH38+BH39+BH40+BH41+BH42+BH43+BH44+BH45+BH46+BH47</f>
        <v>97.468354430379748</v>
      </c>
      <c r="CG47" s="31">
        <f t="shared" ref="CG47" si="1212">BI37+BI38+BI39+BI40+BI41+BI42+BI43+BI44+BI45+BI46+BI47</f>
        <v>93.333333333333329</v>
      </c>
      <c r="CH47" s="33">
        <f t="shared" ref="CH47" si="1213">BJ37+BJ38+BJ39+BJ40+BJ41+BJ42+BJ43+BJ44+BJ45+BJ46+BJ47</f>
        <v>88.888888888888914</v>
      </c>
      <c r="CI47" s="33">
        <f t="shared" ref="CI47" si="1214">BK37+BK38+BK39+BK40+BK41+BK42+BK43+BK44+BK45+BK46+BK47</f>
        <v>100</v>
      </c>
      <c r="CJ47" s="33">
        <f t="shared" ref="CJ47" si="1215">BL37+BL38+BL39+BL40+BL41+BL42+BL43+BL44+BL45+BL46+BL47</f>
        <v>100</v>
      </c>
      <c r="CK47" s="33">
        <f t="shared" ref="CK47" si="1216">BM37+BM38+BM39+BM40+BM41+BM42+BM43+BM44+BM45+BM46+BM47</f>
        <v>100.00000000000001</v>
      </c>
      <c r="CL47" s="30">
        <f t="shared" ref="CL47" si="1217">BN37+BN38+BN39+BN40+BN41+BN42+BN43+BN44+BN45+BN46+BN47</f>
        <v>100</v>
      </c>
      <c r="CM47" s="59">
        <f t="shared" ref="CM47" si="1218">BO37+BO38+BO39+BO40+BO41+BO42+BO43+BO44+BO45+BO46+BO47</f>
        <v>100.00000000000001</v>
      </c>
      <c r="CN47" s="7"/>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row>
    <row r="48" spans="1:118" x14ac:dyDescent="0.25">
      <c r="B48" s="54" t="s">
        <v>13</v>
      </c>
      <c r="C48" s="2">
        <v>0</v>
      </c>
      <c r="D48" s="2">
        <v>0</v>
      </c>
      <c r="E48" s="2">
        <v>0</v>
      </c>
      <c r="F48" s="2">
        <v>0</v>
      </c>
      <c r="G48" s="2">
        <v>20</v>
      </c>
      <c r="H48" s="2">
        <v>0</v>
      </c>
      <c r="I48" s="2">
        <v>40</v>
      </c>
      <c r="J48" s="2">
        <v>18</v>
      </c>
      <c r="K48" s="2">
        <v>2</v>
      </c>
      <c r="L48" s="2">
        <v>4</v>
      </c>
      <c r="M48" s="3">
        <v>1</v>
      </c>
      <c r="N48" s="3">
        <v>0</v>
      </c>
      <c r="O48" s="3">
        <v>1</v>
      </c>
      <c r="P48" s="3">
        <v>0</v>
      </c>
      <c r="Q48" s="3">
        <v>0</v>
      </c>
      <c r="R48" s="3">
        <v>0</v>
      </c>
      <c r="S48" s="54">
        <v>86</v>
      </c>
      <c r="V48" s="54">
        <v>32</v>
      </c>
      <c r="W48" s="3">
        <f>N37</f>
        <v>9</v>
      </c>
      <c r="X48" s="3">
        <f>N38</f>
        <v>1</v>
      </c>
      <c r="Y48" s="3">
        <f>N39</f>
        <v>2</v>
      </c>
      <c r="Z48" s="3">
        <f>N40</f>
        <v>9</v>
      </c>
      <c r="AA48" s="3">
        <f>N41</f>
        <v>15</v>
      </c>
      <c r="AB48" s="3">
        <f>N42</f>
        <v>0</v>
      </c>
      <c r="AC48" s="3">
        <f>N43</f>
        <v>6</v>
      </c>
      <c r="AD48" s="54">
        <f>N44</f>
        <v>4</v>
      </c>
      <c r="AE48" s="3">
        <f>N45</f>
        <v>0</v>
      </c>
      <c r="AF48" s="3">
        <f>N46</f>
        <v>0</v>
      </c>
      <c r="AG48" s="3">
        <f>N47</f>
        <v>0</v>
      </c>
      <c r="AH48" s="3">
        <f>N48</f>
        <v>0</v>
      </c>
      <c r="AI48" s="3">
        <f>N49</f>
        <v>0</v>
      </c>
      <c r="AJ48" s="3">
        <f>N50</f>
        <v>2</v>
      </c>
      <c r="AK48" s="2">
        <f>N51</f>
        <v>2</v>
      </c>
      <c r="AL48" s="3">
        <f>N52</f>
        <v>10</v>
      </c>
      <c r="AM48" s="3">
        <f>N53</f>
        <v>0</v>
      </c>
      <c r="AN48" s="3">
        <f>N54</f>
        <v>0</v>
      </c>
      <c r="AO48" s="3">
        <f>N55</f>
        <v>0</v>
      </c>
      <c r="AP48" s="54">
        <f>N56</f>
        <v>0</v>
      </c>
      <c r="AQ48" s="58">
        <f>N57</f>
        <v>0</v>
      </c>
      <c r="AT48" s="54">
        <v>32</v>
      </c>
      <c r="AU48" s="33">
        <f t="shared" ref="AU48" si="1219">PRODUCT(W48*100*1/W53)</f>
        <v>10</v>
      </c>
      <c r="AV48" s="33">
        <f t="shared" ref="AV48" si="1220">PRODUCT(X48*100*1/X53)</f>
        <v>1.1111111111111112</v>
      </c>
      <c r="AW48" s="33">
        <f t="shared" ref="AW48" si="1221">PRODUCT(Y48*100*1/Y53)</f>
        <v>2.2222222222222223</v>
      </c>
      <c r="AX48" s="33">
        <f t="shared" ref="AX48" si="1222">PRODUCT(Z48*100*1/Z53)</f>
        <v>10</v>
      </c>
      <c r="AY48" s="33">
        <f t="shared" ref="AY48" si="1223">PRODUCT(AA48*100*1/AA53)</f>
        <v>16.853932584269664</v>
      </c>
      <c r="AZ48" s="33">
        <f t="shared" ref="AZ48" si="1224">PRODUCT(AB48*100*1/AB53)</f>
        <v>0</v>
      </c>
      <c r="BA48" s="33">
        <f t="shared" ref="BA48" si="1225">PRODUCT(AC48*100*1/AC53)</f>
        <v>6.666666666666667</v>
      </c>
      <c r="BB48" s="59">
        <f t="shared" ref="BB48" si="1226">PRODUCT(AD48*100*1/AD53)</f>
        <v>4.4444444444444446</v>
      </c>
      <c r="BC48" s="33">
        <f t="shared" ref="BC48" si="1227">PRODUCT(AE48*100*1/AE53)</f>
        <v>0</v>
      </c>
      <c r="BD48" s="33">
        <f t="shared" ref="BD48" si="1228">PRODUCT(AF48*100*1/AF53)</f>
        <v>0</v>
      </c>
      <c r="BE48" s="33">
        <f t="shared" ref="BE48" si="1229">PRODUCT(AG48*100*1/AG53)</f>
        <v>0</v>
      </c>
      <c r="BF48" s="33">
        <f t="shared" ref="BF48" si="1230">PRODUCT(AH48*100*1/AH53)</f>
        <v>0</v>
      </c>
      <c r="BG48" s="33">
        <f t="shared" ref="BG48" si="1231">PRODUCT(AI48*100*1/AI53)</f>
        <v>0</v>
      </c>
      <c r="BH48" s="33">
        <f t="shared" ref="BH48" si="1232">PRODUCT(AJ48*100*1/AJ53)</f>
        <v>2.5316455696202533</v>
      </c>
      <c r="BI48" s="31">
        <f t="shared" ref="BI48" si="1233">PRODUCT(AK48*100*1/AK53)</f>
        <v>2.2222222222222223</v>
      </c>
      <c r="BJ48" s="33">
        <f t="shared" ref="BJ48" si="1234">PRODUCT(AL48*100*1/AL53)</f>
        <v>11.111111111111111</v>
      </c>
      <c r="BK48" s="33">
        <f t="shared" ref="BK48" si="1235">PRODUCT(AM48*100*1/AM53)</f>
        <v>0</v>
      </c>
      <c r="BL48" s="33">
        <f t="shared" ref="BL48" si="1236">PRODUCT(AN48*100*1/AN53)</f>
        <v>0</v>
      </c>
      <c r="BM48" s="33">
        <f t="shared" ref="BM48" si="1237">PRODUCT(AO48*100*1/AO53)</f>
        <v>0</v>
      </c>
      <c r="BN48" s="30">
        <f t="shared" ref="BN48" si="1238">PRODUCT(AP48*100*1/AP53)</f>
        <v>0</v>
      </c>
      <c r="BO48" s="59">
        <f t="shared" ref="BO48" si="1239">PRODUCT(AQ48*100*1/AQ53)</f>
        <v>0</v>
      </c>
      <c r="BR48" s="54">
        <v>32</v>
      </c>
      <c r="BS48" s="33">
        <f t="shared" ref="BS48" si="1240">AU37+AU38+AU39+AU40+AU41+AU42+AU43+AU44+AU45+AU46+AU47+AU48</f>
        <v>54.444444444444443</v>
      </c>
      <c r="BT48" s="33">
        <f t="shared" ref="BT48" si="1241">AV37+AV38+AV39+AV40+AV41+AV42+AV43+AV44+AV45+AV46+AV47+AV48</f>
        <v>64.444444444444443</v>
      </c>
      <c r="BU48" s="33">
        <f t="shared" ref="BU48" si="1242">AW37+AW38+AW39+AW40+AW41+AW42+AW43+AW44+AW45+AW46+AW47+AW48</f>
        <v>72.222222222222229</v>
      </c>
      <c r="BV48" s="33">
        <f t="shared" ref="BV48" si="1243">AX37+AX38+AX39+AX40+AX41+AX42+AX43+AX44+AX45+AX46+AX47+AX48</f>
        <v>92.222222222222214</v>
      </c>
      <c r="BW48" s="33">
        <f t="shared" ref="BW48" si="1244">AY37+AY38+AY39+AY40+AY41+AY42+AY43+AY44+AY45+AY46+AY47+AY48</f>
        <v>100</v>
      </c>
      <c r="BX48" s="33">
        <f t="shared" ref="BX48" si="1245">AZ37+AZ38+AZ39+AZ40+AZ41+AZ42+AZ43+AZ44+AZ45+AZ46+AZ47+AZ48</f>
        <v>100</v>
      </c>
      <c r="BY48" s="33">
        <f t="shared" ref="BY48" si="1246">BA37+BA38+BA39+BA40+BA41+BA42+BA43+BA44+BA45+BA46+BA47+BA48</f>
        <v>84.444444444444443</v>
      </c>
      <c r="BZ48" s="59">
        <f t="shared" ref="BZ48" si="1247">BB37+BB38+BB39+BB40+BB41+BB42+BB43+BB44+BB45+BB46+BB47+BB48</f>
        <v>66.666666666666671</v>
      </c>
      <c r="CA48" s="33">
        <f t="shared" ref="CA48" si="1248">BC37+BC38+BC39+BC40+BC41+BC42+BC43+BC44+BC45+BC46+BC47+BC48</f>
        <v>100</v>
      </c>
      <c r="CB48" s="33">
        <f t="shared" ref="CB48" si="1249">BD37+BD38+BD39+BD40+BD41+BD42+BD43+BD44+BD45+BD46+BD47+BD48</f>
        <v>100</v>
      </c>
      <c r="CC48" s="33">
        <f t="shared" ref="CC48" si="1250">BE37+BE38+BE39+BE40+BE41+BE42+BE43+BE44+BE45+BE46+BE47+BE48</f>
        <v>100</v>
      </c>
      <c r="CD48" s="33">
        <f t="shared" ref="CD48" si="1251">BF37+BF38+BF39+BF40+BF41+BF42+BF43+BF44+BF45+BF46+BF47+BF48</f>
        <v>98.837209302325576</v>
      </c>
      <c r="CE48" s="33">
        <f t="shared" ref="CE48" si="1252">BG37+BG38+BG39+BG40+BG41+BG42+BG43+BG44+BG45+BG46+BG47+BG48</f>
        <v>100.00000000000001</v>
      </c>
      <c r="CF48" s="33">
        <f t="shared" ref="CF48" si="1253">BH37+BH38+BH39+BH40+BH41+BH42+BH43+BH44+BH45+BH46+BH47+BH48</f>
        <v>100</v>
      </c>
      <c r="CG48" s="31">
        <f t="shared" ref="CG48" si="1254">BI37+BI38+BI39+BI40+BI41+BI42+BI43+BI44+BI45+BI46+BI47+BI48</f>
        <v>95.555555555555557</v>
      </c>
      <c r="CH48" s="33">
        <f t="shared" ref="CH48" si="1255">BJ37+BJ38+BJ39+BJ40+BJ41+BJ42+BJ43+BJ44+BJ45+BJ46+BJ47+BJ48</f>
        <v>100.00000000000003</v>
      </c>
      <c r="CI48" s="33">
        <f t="shared" ref="CI48" si="1256">BK37+BK38+BK39+BK40+BK41+BK42+BK43+BK44+BK45+BK46+BK47+BK48</f>
        <v>100</v>
      </c>
      <c r="CJ48" s="33">
        <f t="shared" ref="CJ48" si="1257">BL37+BL38+BL39+BL40+BL41+BL42+BL43+BL44+BL45+BL46+BL47+BL48</f>
        <v>100</v>
      </c>
      <c r="CK48" s="33">
        <f t="shared" ref="CK48" si="1258">BM37+BM38+BM39+BM40+BM41+BM42+BM43+BM44+BM45+BM46+BM47+BM48</f>
        <v>100.00000000000001</v>
      </c>
      <c r="CL48" s="30">
        <f t="shared" ref="CL48" si="1259">BN37+BN38+BN39+BN40+BN41+BN42+BN43+BN44+BN45+BN46+BN47+BN48</f>
        <v>100</v>
      </c>
      <c r="CM48" s="59">
        <f t="shared" ref="CM48" si="1260">BO37+BO38+BO39+BO40+BO41+BO42+BO43+BO44+BO45+BO46+BO47+BO48</f>
        <v>100.00000000000001</v>
      </c>
      <c r="CN48" s="7"/>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row>
    <row r="49" spans="2:118" x14ac:dyDescent="0.25">
      <c r="B49" s="54" t="s">
        <v>14</v>
      </c>
      <c r="C49" s="2">
        <v>0</v>
      </c>
      <c r="D49" s="2">
        <v>0</v>
      </c>
      <c r="E49" s="2">
        <v>9</v>
      </c>
      <c r="F49" s="2">
        <v>0</v>
      </c>
      <c r="G49" s="2">
        <v>52</v>
      </c>
      <c r="H49" s="2">
        <v>18</v>
      </c>
      <c r="I49" s="2">
        <v>0</v>
      </c>
      <c r="J49" s="2">
        <v>4</v>
      </c>
      <c r="K49" s="3">
        <v>1</v>
      </c>
      <c r="L49" s="3">
        <v>1</v>
      </c>
      <c r="M49" s="3">
        <v>2</v>
      </c>
      <c r="N49" s="3">
        <v>0</v>
      </c>
      <c r="O49" s="3">
        <v>0</v>
      </c>
      <c r="P49" s="3">
        <v>0</v>
      </c>
      <c r="Q49" s="3">
        <v>0</v>
      </c>
      <c r="R49" s="3">
        <v>0</v>
      </c>
      <c r="S49" s="54">
        <v>87</v>
      </c>
      <c r="V49" s="54">
        <v>64</v>
      </c>
      <c r="W49" s="3">
        <f>O37</f>
        <v>41</v>
      </c>
      <c r="X49" s="3">
        <f>O38</f>
        <v>32</v>
      </c>
      <c r="Y49" s="3">
        <f>O39</f>
        <v>6</v>
      </c>
      <c r="Z49" s="3">
        <f>O40</f>
        <v>5</v>
      </c>
      <c r="AA49" s="3">
        <f>O41</f>
        <v>0</v>
      </c>
      <c r="AB49" s="3">
        <f>O42</f>
        <v>0</v>
      </c>
      <c r="AC49" s="3">
        <f>O43</f>
        <v>14</v>
      </c>
      <c r="AD49" s="54">
        <f>O44</f>
        <v>30</v>
      </c>
      <c r="AE49" s="3">
        <f>O45</f>
        <v>0</v>
      </c>
      <c r="AF49" s="3">
        <f>O46</f>
        <v>0</v>
      </c>
      <c r="AG49" s="3">
        <f>O47</f>
        <v>0</v>
      </c>
      <c r="AH49" s="3">
        <f>O48</f>
        <v>1</v>
      </c>
      <c r="AI49" s="3">
        <f>O49</f>
        <v>0</v>
      </c>
      <c r="AJ49" s="3">
        <f>O50</f>
        <v>0</v>
      </c>
      <c r="AK49" s="3">
        <f>O51</f>
        <v>1</v>
      </c>
      <c r="AL49" s="3">
        <f>O52</f>
        <v>0</v>
      </c>
      <c r="AM49" s="3">
        <f>O53</f>
        <v>0</v>
      </c>
      <c r="AN49" s="3">
        <f>O54</f>
        <v>0</v>
      </c>
      <c r="AO49" s="3">
        <f>O55</f>
        <v>0</v>
      </c>
      <c r="AP49" s="54">
        <f>O56</f>
        <v>0</v>
      </c>
      <c r="AQ49" s="58">
        <f>O57</f>
        <v>0</v>
      </c>
      <c r="AT49" s="54">
        <v>64</v>
      </c>
      <c r="AU49" s="33">
        <f t="shared" ref="AU49" si="1261">PRODUCT(W49*100*1/W53)</f>
        <v>45.555555555555557</v>
      </c>
      <c r="AV49" s="33">
        <f t="shared" ref="AV49" si="1262">PRODUCT(X49*100*1/X53)</f>
        <v>35.555555555555557</v>
      </c>
      <c r="AW49" s="33">
        <f t="shared" ref="AW49" si="1263">PRODUCT(Y49*100*1/Y53)</f>
        <v>6.666666666666667</v>
      </c>
      <c r="AX49" s="33">
        <f t="shared" ref="AX49" si="1264">PRODUCT(Z49*100*1/Z53)</f>
        <v>5.5555555555555554</v>
      </c>
      <c r="AY49" s="33">
        <f t="shared" ref="AY49" si="1265">PRODUCT(AA49*100*1/AA53)</f>
        <v>0</v>
      </c>
      <c r="AZ49" s="33">
        <f t="shared" ref="AZ49" si="1266">PRODUCT(AB49*100*1/AB53)</f>
        <v>0</v>
      </c>
      <c r="BA49" s="33">
        <f t="shared" ref="BA49" si="1267">PRODUCT(AC49*100*1/AC53)</f>
        <v>15.555555555555555</v>
      </c>
      <c r="BB49" s="59">
        <f t="shared" ref="BB49" si="1268">PRODUCT(AD49*100*1/AD53)</f>
        <v>33.333333333333336</v>
      </c>
      <c r="BC49" s="33">
        <f t="shared" ref="BC49" si="1269">PRODUCT(AE49*100*1/AE53)</f>
        <v>0</v>
      </c>
      <c r="BD49" s="33">
        <f t="shared" ref="BD49" si="1270">PRODUCT(AF49*100*1/AF53)</f>
        <v>0</v>
      </c>
      <c r="BE49" s="33">
        <f t="shared" ref="BE49" si="1271">PRODUCT(AG49*100*1/AG53)</f>
        <v>0</v>
      </c>
      <c r="BF49" s="33">
        <f t="shared" ref="BF49" si="1272">PRODUCT(AH49*100*1/AH53)</f>
        <v>1.1627906976744187</v>
      </c>
      <c r="BG49" s="33">
        <f t="shared" ref="BG49" si="1273">PRODUCT(AI49*100*1/AI53)</f>
        <v>0</v>
      </c>
      <c r="BH49" s="33">
        <f t="shared" ref="BH49" si="1274">PRODUCT(AJ49*100*1/AJ53)</f>
        <v>0</v>
      </c>
      <c r="BI49" s="33">
        <f t="shared" ref="BI49" si="1275">PRODUCT(AK49*100*1/AK53)</f>
        <v>1.1111111111111112</v>
      </c>
      <c r="BJ49" s="33">
        <f t="shared" ref="BJ49" si="1276">PRODUCT(AL49*100*1/AL53)</f>
        <v>0</v>
      </c>
      <c r="BK49" s="33">
        <f t="shared" ref="BK49" si="1277">PRODUCT(AM49*100*1/AM53)</f>
        <v>0</v>
      </c>
      <c r="BL49" s="33">
        <f t="shared" ref="BL49" si="1278">PRODUCT(AN49*100*1/AN53)</f>
        <v>0</v>
      </c>
      <c r="BM49" s="33">
        <f t="shared" ref="BM49" si="1279">PRODUCT(AO49*100*1/AO53)</f>
        <v>0</v>
      </c>
      <c r="BN49" s="30">
        <f t="shared" ref="BN49" si="1280">PRODUCT(AP49*100*1/AP53)</f>
        <v>0</v>
      </c>
      <c r="BO49" s="59">
        <f t="shared" ref="BO49" si="1281">PRODUCT(AQ49*100*1/AQ53)</f>
        <v>0</v>
      </c>
      <c r="BR49" s="54">
        <v>64</v>
      </c>
      <c r="BS49" s="33">
        <f t="shared" ref="BS49" si="1282">AU37+AU38+AU39+AU40+AU41+AU42+AU43+AU44+AU45+AU46+AU47+AU48+AU49</f>
        <v>100</v>
      </c>
      <c r="BT49" s="33">
        <f t="shared" ref="BT49" si="1283">AV37+AV38+AV39+AV40+AV41+AV42+AV43+AV44+AV45+AV46+AV47+AV48+AV49</f>
        <v>100</v>
      </c>
      <c r="BU49" s="33">
        <f t="shared" ref="BU49" si="1284">AW37+AW38+AW39+AW40+AW41+AW42+AW43+AW44+AW45+AW46+AW47+AW48+AW49</f>
        <v>78.8888888888889</v>
      </c>
      <c r="BV49" s="33">
        <f t="shared" ref="BV49" si="1285">AX37+AX38+AX39+AX40+AX41+AX42+AX43+AX44+AX45+AX46+AX47+AX48+AX49</f>
        <v>97.777777777777771</v>
      </c>
      <c r="BW49" s="33">
        <f t="shared" ref="BW49" si="1286">AY37+AY38+AY39+AY40+AY41+AY42+AY43+AY44+AY45+AY46+AY47+AY48+AY49</f>
        <v>100</v>
      </c>
      <c r="BX49" s="33">
        <f t="shared" ref="BX49" si="1287">AZ37+AZ38+AZ39+AZ40+AZ41+AZ42+AZ43+AZ44+AZ45+AZ46+AZ47+AZ48+AZ49</f>
        <v>100</v>
      </c>
      <c r="BY49" s="33">
        <f t="shared" ref="BY49" si="1288">BA37+BA38+BA39+BA40+BA41+BA42+BA43+BA44+BA45+BA46+BA47+BA48+BA49</f>
        <v>100</v>
      </c>
      <c r="BZ49" s="59">
        <f t="shared" ref="BZ49" si="1289">BB37+BB38+BB39+BB40+BB41+BB42+BB43+BB44+BB45+BB46+BB47+BB48+BB49</f>
        <v>100</v>
      </c>
      <c r="CA49" s="33">
        <f t="shared" ref="CA49" si="1290">BC37+BC38+BC39+BC40+BC41+BC42+BC43+BC44+BC45+BC46+BC47+BC48+BC49</f>
        <v>100</v>
      </c>
      <c r="CB49" s="33">
        <f t="shared" ref="CB49" si="1291">BD37+BD38+BD39+BD40+BD41+BD42+BD43+BD44+BD45+BD46+BD47+BD48+BD49</f>
        <v>100</v>
      </c>
      <c r="CC49" s="33">
        <f t="shared" ref="CC49" si="1292">BE37+BE38+BE39+BE40+BE41+BE42+BE43+BE44+BE45+BE46+BE47+BE48+BE49</f>
        <v>100</v>
      </c>
      <c r="CD49" s="33">
        <f t="shared" ref="CD49" si="1293">BF37+BF38+BF39+BF40+BF41+BF42+BF43+BF44+BF45+BF46+BF47+BF48+BF49</f>
        <v>100</v>
      </c>
      <c r="CE49" s="33">
        <f t="shared" ref="CE49" si="1294">BG37+BG38+BG39+BG40+BG41+BG42+BG43+BG44+BG45+BG46+BG47+BG48+BG49</f>
        <v>100.00000000000001</v>
      </c>
      <c r="CF49" s="33">
        <f t="shared" ref="CF49" si="1295">BH37+BH38+BH39+BH40+BH41+BH42+BH43+BH44+BH45+BH46+BH47+BH48+BH49</f>
        <v>100</v>
      </c>
      <c r="CG49" s="33">
        <f t="shared" ref="CG49" si="1296">BI37+BI38+BI39+BI40+BI41+BI42+BI43+BI44+BI45+BI46+BI47+BI48+BI49</f>
        <v>96.666666666666671</v>
      </c>
      <c r="CH49" s="33">
        <f t="shared" ref="CH49" si="1297">BJ37+BJ38+BJ39+BJ40+BJ41+BJ42+BJ43+BJ44+BJ45+BJ46+BJ47+BJ48+BJ49</f>
        <v>100.00000000000003</v>
      </c>
      <c r="CI49" s="33">
        <f t="shared" ref="CI49" si="1298">BK37+BK38+BK39+BK40+BK41+BK42+BK43+BK44+BK45+BK46+BK47+BK48+BK49</f>
        <v>100</v>
      </c>
      <c r="CJ49" s="33">
        <f t="shared" ref="CJ49" si="1299">BL37+BL38+BL39+BL40+BL41+BL42+BL43+BL44+BL45+BL46+BL47+BL48+BL49</f>
        <v>100</v>
      </c>
      <c r="CK49" s="33">
        <f t="shared" ref="CK49" si="1300">BM37+BM38+BM39+BM40+BM41+BM42+BM43+BM44+BM45+BM46+BM47+BM48+BM49</f>
        <v>100.00000000000001</v>
      </c>
      <c r="CL49" s="30">
        <f t="shared" ref="CL49" si="1301">BN37+BN38+BN39+BN40+BN41+BN42+BN43+BN44+BN45+BN46+BN47+BN48+BN49</f>
        <v>100</v>
      </c>
      <c r="CM49" s="59">
        <f t="shared" ref="CM49" si="1302">BO37+BO38+BO39+BO40+BO41+BO42+BO43+BO44+BO45+BO46+BO47+BO48+BO49</f>
        <v>100.00000000000001</v>
      </c>
      <c r="CN49" s="7"/>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row>
    <row r="50" spans="2:118" x14ac:dyDescent="0.25">
      <c r="B50" s="54" t="s">
        <v>15</v>
      </c>
      <c r="C50" s="2">
        <v>0</v>
      </c>
      <c r="D50" s="2">
        <v>0</v>
      </c>
      <c r="E50" s="2">
        <v>3</v>
      </c>
      <c r="F50" s="2">
        <v>0</v>
      </c>
      <c r="G50" s="2">
        <v>31</v>
      </c>
      <c r="H50" s="2">
        <v>35</v>
      </c>
      <c r="I50" s="2">
        <v>3</v>
      </c>
      <c r="J50" s="2">
        <v>3</v>
      </c>
      <c r="K50" s="3">
        <v>1</v>
      </c>
      <c r="L50" s="3">
        <v>0</v>
      </c>
      <c r="M50" s="3">
        <v>1</v>
      </c>
      <c r="N50" s="3">
        <v>2</v>
      </c>
      <c r="O50" s="3">
        <v>0</v>
      </c>
      <c r="P50" s="3">
        <v>0</v>
      </c>
      <c r="Q50" s="3">
        <v>0</v>
      </c>
      <c r="R50" s="3">
        <v>0</v>
      </c>
      <c r="S50" s="54">
        <v>79</v>
      </c>
      <c r="V50" s="54">
        <v>128</v>
      </c>
      <c r="W50" s="3">
        <f>P37</f>
        <v>0</v>
      </c>
      <c r="X50" s="3">
        <f>P38</f>
        <v>0</v>
      </c>
      <c r="Y50" s="3">
        <f>P39</f>
        <v>19</v>
      </c>
      <c r="Z50" s="3">
        <f>P40</f>
        <v>2</v>
      </c>
      <c r="AA50" s="3">
        <f>P41</f>
        <v>0</v>
      </c>
      <c r="AB50" s="3">
        <f>P42</f>
        <v>0</v>
      </c>
      <c r="AC50" s="3">
        <f>P43</f>
        <v>0</v>
      </c>
      <c r="AD50" s="54">
        <f>P44</f>
        <v>0</v>
      </c>
      <c r="AE50" s="3">
        <f>P45</f>
        <v>0</v>
      </c>
      <c r="AF50" s="3">
        <f>P46</f>
        <v>0</v>
      </c>
      <c r="AG50" s="3">
        <f>P47</f>
        <v>0</v>
      </c>
      <c r="AH50" s="3">
        <f>P48</f>
        <v>0</v>
      </c>
      <c r="AI50" s="3">
        <f>P49</f>
        <v>0</v>
      </c>
      <c r="AJ50" s="3">
        <f>P50</f>
        <v>0</v>
      </c>
      <c r="AK50" s="3">
        <f>P51</f>
        <v>1</v>
      </c>
      <c r="AL50" s="3">
        <f>P52</f>
        <v>0</v>
      </c>
      <c r="AM50" s="3">
        <f>P53</f>
        <v>0</v>
      </c>
      <c r="AN50" s="3">
        <f>P54</f>
        <v>0</v>
      </c>
      <c r="AO50" s="3">
        <f>P55</f>
        <v>0</v>
      </c>
      <c r="AP50" s="54">
        <f>P56</f>
        <v>0</v>
      </c>
      <c r="AQ50" s="58">
        <f>P57</f>
        <v>0</v>
      </c>
      <c r="AT50" s="54">
        <v>128</v>
      </c>
      <c r="AU50" s="33">
        <f t="shared" ref="AU50" si="1303">PRODUCT(W50*100*1/W53)</f>
        <v>0</v>
      </c>
      <c r="AV50" s="33">
        <f t="shared" ref="AV50" si="1304">PRODUCT(X50*100*1/X53)</f>
        <v>0</v>
      </c>
      <c r="AW50" s="33">
        <f t="shared" ref="AW50" si="1305">PRODUCT(Y50*100*1/Y53)</f>
        <v>21.111111111111111</v>
      </c>
      <c r="AX50" s="33">
        <f t="shared" ref="AX50" si="1306">PRODUCT(Z50*100*1/Z53)</f>
        <v>2.2222222222222223</v>
      </c>
      <c r="AY50" s="33">
        <f t="shared" ref="AY50" si="1307">PRODUCT(AA50*100*1/AA53)</f>
        <v>0</v>
      </c>
      <c r="AZ50" s="33">
        <f t="shared" ref="AZ50" si="1308">PRODUCT(AB50*100*1/AB53)</f>
        <v>0</v>
      </c>
      <c r="BA50" s="33">
        <f t="shared" ref="BA50" si="1309">PRODUCT(AC50*100*1/AC53)</f>
        <v>0</v>
      </c>
      <c r="BB50" s="59">
        <f t="shared" ref="BB50" si="1310">PRODUCT(AD50*100*1/AD53)</f>
        <v>0</v>
      </c>
      <c r="BC50" s="33">
        <f t="shared" ref="BC50" si="1311">PRODUCT(AE50*100*1/AE53)</f>
        <v>0</v>
      </c>
      <c r="BD50" s="33">
        <f t="shared" ref="BD50" si="1312">PRODUCT(AF50*100*1/AF53)</f>
        <v>0</v>
      </c>
      <c r="BE50" s="33">
        <f t="shared" ref="BE50" si="1313">PRODUCT(AG50*100*1/AG53)</f>
        <v>0</v>
      </c>
      <c r="BF50" s="33">
        <f t="shared" ref="BF50" si="1314">PRODUCT(AH50*100*1/AH53)</f>
        <v>0</v>
      </c>
      <c r="BG50" s="33">
        <f t="shared" ref="BG50" si="1315">PRODUCT(AI50*100*1/AI53)</f>
        <v>0</v>
      </c>
      <c r="BH50" s="33">
        <f t="shared" ref="BH50" si="1316">PRODUCT(AJ50*100*1/AJ53)</f>
        <v>0</v>
      </c>
      <c r="BI50" s="33">
        <f t="shared" ref="BI50" si="1317">PRODUCT(AK50*100*1/AK53)</f>
        <v>1.1111111111111112</v>
      </c>
      <c r="BJ50" s="33">
        <f t="shared" ref="BJ50" si="1318">PRODUCT(AL50*100*1/AL53)</f>
        <v>0</v>
      </c>
      <c r="BK50" s="33">
        <f t="shared" ref="BK50" si="1319">PRODUCT(AM50*100*1/AM53)</f>
        <v>0</v>
      </c>
      <c r="BL50" s="33">
        <f t="shared" ref="BL50" si="1320">PRODUCT(AN50*100*1/AN53)</f>
        <v>0</v>
      </c>
      <c r="BM50" s="33">
        <f t="shared" ref="BM50" si="1321">PRODUCT(AO50*100*1/AO53)</f>
        <v>0</v>
      </c>
      <c r="BN50" s="30">
        <f t="shared" ref="BN50" si="1322">PRODUCT(AP50*100*1/AP53)</f>
        <v>0</v>
      </c>
      <c r="BO50" s="59">
        <f t="shared" ref="BO50" si="1323">PRODUCT(AQ50*100*1/AQ53)</f>
        <v>0</v>
      </c>
      <c r="BR50" s="54">
        <v>128</v>
      </c>
      <c r="BS50" s="33">
        <f t="shared" ref="BS50" si="1324">AU37+AU38+AU39+AU40+AU41+AU42+AU43+AU44+AU45+AU46+AU47+AU48+AU49+AU50</f>
        <v>100</v>
      </c>
      <c r="BT50" s="33">
        <f t="shared" ref="BT50" si="1325">AV37+AV38+AV39+AV40+AV41+AV42+AV43+AV44+AV45+AV46+AV47+AV48+AV49+AV50</f>
        <v>100</v>
      </c>
      <c r="BU50" s="33">
        <f t="shared" ref="BU50" si="1326">AW37+AW38+AW39+AW40+AW41+AW42+AW43+AW44+AW45+AW46+AW47+AW48+AW49+AW50</f>
        <v>100.00000000000001</v>
      </c>
      <c r="BV50" s="33">
        <f t="shared" ref="BV50" si="1327">AX37+AX38+AX39+AX40+AX41+AX42+AX43+AX44+AX45+AX46+AX47+AX48+AX49+AX50</f>
        <v>100</v>
      </c>
      <c r="BW50" s="33">
        <f t="shared" ref="BW50" si="1328">AY37+AY38+AY39+AY40+AY41+AY42+AY43+AY44+AY45+AY46+AY47+AY48+AY49+AY50</f>
        <v>100</v>
      </c>
      <c r="BX50" s="33">
        <f t="shared" ref="BX50" si="1329">AZ37+AZ38+AZ39+AZ40+AZ41+AZ42+AZ43+AZ44+AZ45+AZ46+AZ47+AZ48+AZ49+AZ50</f>
        <v>100</v>
      </c>
      <c r="BY50" s="33">
        <f t="shared" ref="BY50" si="1330">BA37+BA38+BA39+BA40+BA41+BA42+BA43+BA44+BA45+BA46+BA47+BA48+BA49+BA50</f>
        <v>100</v>
      </c>
      <c r="BZ50" s="59">
        <f t="shared" ref="BZ50" si="1331">BB37+BB38+BB39+BB40+BB41+BB42+BB43+BB44+BB45+BB46+BB47+BB48+BB49+BB50</f>
        <v>100</v>
      </c>
      <c r="CA50" s="33">
        <f t="shared" ref="CA50" si="1332">BC37+BC38+BC39+BC40+BC41+BC42+BC43+BC44+BC45+BC46+BC47+BC48+BC49+BC50</f>
        <v>100</v>
      </c>
      <c r="CB50" s="33">
        <f t="shared" ref="CB50" si="1333">BD37+BD38+BD39+BD40+BD41+BD42+BD43+BD44+BD45+BD46+BD47+BD48+BD49+BD50</f>
        <v>100</v>
      </c>
      <c r="CC50" s="33">
        <f t="shared" ref="CC50" si="1334">BE37+BE38+BE39+BE40+BE41+BE42+BE43+BE44+BE45+BE46+BE47+BE48+BE49+BE50</f>
        <v>100</v>
      </c>
      <c r="CD50" s="33">
        <f t="shared" ref="CD50" si="1335">BF37+BF38+BF39+BF40+BF41+BF42+BF43+BF44+BF45+BF46+BF47+BF48+BF49+BF50</f>
        <v>100</v>
      </c>
      <c r="CE50" s="33">
        <f t="shared" ref="CE50" si="1336">BG37+BG38+BG39+BG40+BG41+BG42+BG43+BG44+BG45+BG46+BG47+BG48+BG49+BG50</f>
        <v>100.00000000000001</v>
      </c>
      <c r="CF50" s="33">
        <f t="shared" ref="CF50" si="1337">BH37+BH38+BH39+BH40+BH41+BH42+BH43+BH44+BH45+BH46+BH47+BH48+BH49+BH50</f>
        <v>100</v>
      </c>
      <c r="CG50" s="33">
        <f t="shared" ref="CG50" si="1338">BI37+BI38+BI39+BI40+BI41+BI42+BI43+BI44+BI45+BI46+BI47+BI48+BI49+BI50</f>
        <v>97.777777777777786</v>
      </c>
      <c r="CH50" s="33">
        <f t="shared" ref="CH50" si="1339">BJ37+BJ38+BJ39+BJ40+BJ41+BJ42+BJ43+BJ44+BJ45+BJ46+BJ47+BJ48+BJ49+BJ50</f>
        <v>100.00000000000003</v>
      </c>
      <c r="CI50" s="33">
        <f t="shared" ref="CI50" si="1340">BK37+BK38+BK39+BK40+BK41+BK42+BK43+BK44+BK45+BK46+BK47+BK48+BK49+BK50</f>
        <v>100</v>
      </c>
      <c r="CJ50" s="33">
        <f t="shared" ref="CJ50" si="1341">BL37+BL38+BL39+BL40+BL41+BL42+BL43+BL44+BL45+BL46+BL47+BL48+BL49+BL50</f>
        <v>100</v>
      </c>
      <c r="CK50" s="33">
        <f t="shared" ref="CK50" si="1342">BM37+BM38+BM39+BM40+BM41+BM42+BM43+BM44+BM45+BM46+BM47+BM48+BM49+BM50</f>
        <v>100.00000000000001</v>
      </c>
      <c r="CL50" s="30">
        <f t="shared" ref="CL50" si="1343">BN37+BN38+BN39+BN40+BN41+BN42+BN43+BN44+BN45+BN46+BN47+BN48+BN49+BN50</f>
        <v>100</v>
      </c>
      <c r="CM50" s="59">
        <f t="shared" ref="CM50" si="1344">BO37+BO38+BO39+BO40+BO41+BO42+BO43+BO44+BO45+BO46+BO47+BO48+BO49+BO50</f>
        <v>100.00000000000001</v>
      </c>
      <c r="CN50" s="7"/>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row>
    <row r="51" spans="2:118" x14ac:dyDescent="0.25">
      <c r="B51" s="54" t="s">
        <v>16</v>
      </c>
      <c r="C51" s="2">
        <v>0</v>
      </c>
      <c r="D51" s="2">
        <v>0</v>
      </c>
      <c r="E51" s="2">
        <v>0</v>
      </c>
      <c r="F51" s="2">
        <v>0</v>
      </c>
      <c r="G51" s="2">
        <v>0</v>
      </c>
      <c r="H51" s="2">
        <v>51</v>
      </c>
      <c r="I51" s="2">
        <v>0</v>
      </c>
      <c r="J51" s="2">
        <v>18</v>
      </c>
      <c r="K51" s="2">
        <v>9</v>
      </c>
      <c r="L51" s="2">
        <v>5</v>
      </c>
      <c r="M51" s="2">
        <v>1</v>
      </c>
      <c r="N51" s="2">
        <v>2</v>
      </c>
      <c r="O51" s="3">
        <v>1</v>
      </c>
      <c r="P51" s="3">
        <v>1</v>
      </c>
      <c r="Q51" s="3">
        <v>2</v>
      </c>
      <c r="R51" s="3">
        <v>0</v>
      </c>
      <c r="S51" s="54">
        <v>90</v>
      </c>
      <c r="V51" s="54">
        <v>256</v>
      </c>
      <c r="W51" s="3">
        <f>Q37</f>
        <v>0</v>
      </c>
      <c r="X51" s="3">
        <f>Q38</f>
        <v>0</v>
      </c>
      <c r="Y51" s="3">
        <f>Q39</f>
        <v>0</v>
      </c>
      <c r="Z51" s="3">
        <f>Q40</f>
        <v>0</v>
      </c>
      <c r="AA51" s="3">
        <f>Q41</f>
        <v>0</v>
      </c>
      <c r="AB51" s="3">
        <f>Q42</f>
        <v>0</v>
      </c>
      <c r="AC51" s="3">
        <f>Q43</f>
        <v>0</v>
      </c>
      <c r="AD51" s="54">
        <f>Q44</f>
        <v>0</v>
      </c>
      <c r="AE51" s="3">
        <f>Q45</f>
        <v>0</v>
      </c>
      <c r="AF51" s="3">
        <f>Q46</f>
        <v>0</v>
      </c>
      <c r="AG51" s="3">
        <f>Q47</f>
        <v>0</v>
      </c>
      <c r="AH51" s="3">
        <f>Q48</f>
        <v>0</v>
      </c>
      <c r="AI51" s="3">
        <f>Q49</f>
        <v>0</v>
      </c>
      <c r="AJ51" s="3">
        <f>Q50</f>
        <v>0</v>
      </c>
      <c r="AK51" s="3">
        <f>Q51</f>
        <v>2</v>
      </c>
      <c r="AL51" s="3">
        <f>Q52</f>
        <v>0</v>
      </c>
      <c r="AM51" s="3">
        <f>Q53</f>
        <v>0</v>
      </c>
      <c r="AN51" s="3">
        <f>Q54</f>
        <v>0</v>
      </c>
      <c r="AO51" s="3">
        <f>Q55</f>
        <v>0</v>
      </c>
      <c r="AP51" s="54">
        <f>Q56</f>
        <v>0</v>
      </c>
      <c r="AQ51" s="58">
        <f>Q57</f>
        <v>0</v>
      </c>
      <c r="AT51" s="54">
        <v>256</v>
      </c>
      <c r="AU51" s="33">
        <f t="shared" ref="AU51" si="1345">PRODUCT(W51*100*1/W53)</f>
        <v>0</v>
      </c>
      <c r="AV51" s="33">
        <f t="shared" ref="AV51" si="1346">PRODUCT(X51*100*1/X53)</f>
        <v>0</v>
      </c>
      <c r="AW51" s="33">
        <f t="shared" ref="AW51" si="1347">PRODUCT(Y51*100*1/Y53)</f>
        <v>0</v>
      </c>
      <c r="AX51" s="33">
        <f t="shared" ref="AX51" si="1348">PRODUCT(Z51*100*1/Z53)</f>
        <v>0</v>
      </c>
      <c r="AY51" s="33">
        <f t="shared" ref="AY51" si="1349">PRODUCT(AA51*100*1/AA53)</f>
        <v>0</v>
      </c>
      <c r="AZ51" s="33">
        <f t="shared" ref="AZ51" si="1350">PRODUCT(AB51*100*1/AB53)</f>
        <v>0</v>
      </c>
      <c r="BA51" s="33">
        <f t="shared" ref="BA51" si="1351">PRODUCT(AC51*100*1/AC53)</f>
        <v>0</v>
      </c>
      <c r="BB51" s="59">
        <f t="shared" ref="BB51" si="1352">PRODUCT(AD51*100*1/AD53)</f>
        <v>0</v>
      </c>
      <c r="BC51" s="33">
        <f t="shared" ref="BC51" si="1353">PRODUCT(AE51*100*1/AE53)</f>
        <v>0</v>
      </c>
      <c r="BD51" s="33">
        <f t="shared" ref="BD51" si="1354">PRODUCT(AF51*100*1/AF53)</f>
        <v>0</v>
      </c>
      <c r="BE51" s="33">
        <f t="shared" ref="BE51" si="1355">PRODUCT(AG51*100*1/AG53)</f>
        <v>0</v>
      </c>
      <c r="BF51" s="33">
        <f t="shared" ref="BF51" si="1356">PRODUCT(AH51*100*1/AH53)</f>
        <v>0</v>
      </c>
      <c r="BG51" s="33">
        <f t="shared" ref="BG51" si="1357">PRODUCT(AI51*100*1/AI53)</f>
        <v>0</v>
      </c>
      <c r="BH51" s="33">
        <f t="shared" ref="BH51" si="1358">PRODUCT(AJ51*100*1/AJ53)</f>
        <v>0</v>
      </c>
      <c r="BI51" s="33">
        <f t="shared" ref="BI51" si="1359">PRODUCT(AK51*100*1/AK53)</f>
        <v>2.2222222222222223</v>
      </c>
      <c r="BJ51" s="33">
        <f t="shared" ref="BJ51" si="1360">PRODUCT(AL51*100*1/AL53)</f>
        <v>0</v>
      </c>
      <c r="BK51" s="33">
        <f t="shared" ref="BK51" si="1361">PRODUCT(AM51*100*1/AM53)</f>
        <v>0</v>
      </c>
      <c r="BL51" s="33">
        <f t="shared" ref="BL51" si="1362">PRODUCT(AN51*100*1/AN53)</f>
        <v>0</v>
      </c>
      <c r="BM51" s="33">
        <f t="shared" ref="BM51" si="1363">PRODUCT(AO51*100*1/AO53)</f>
        <v>0</v>
      </c>
      <c r="BN51" s="30">
        <f t="shared" ref="BN51" si="1364">PRODUCT(AP51*100*1/AP53)</f>
        <v>0</v>
      </c>
      <c r="BO51" s="59">
        <f t="shared" ref="BO51" si="1365">PRODUCT(AQ51*100*1/AQ53)</f>
        <v>0</v>
      </c>
      <c r="BR51" s="54">
        <v>256</v>
      </c>
      <c r="BS51" s="33">
        <f t="shared" ref="BS51" si="1366">AU37+AU38+AU39+AU40+AU41+AU42+AU43+AU44+AU45+AU46+AU47+AU48+AU49+AU50+AU51</f>
        <v>100</v>
      </c>
      <c r="BT51" s="33">
        <f t="shared" ref="BT51" si="1367">AV37+AV38+AV39+AV40+AV41+AV42+AV43+AV44+AV45+AV46+AV47+AV48+AV49+AV50+AV51</f>
        <v>100</v>
      </c>
      <c r="BU51" s="33">
        <f t="shared" ref="BU51" si="1368">AW37+AW38+AW39+AW40+AW41+AW42+AW43+AW44+AW45+AW46+AW47+AW48+AW49+AW50+AW51</f>
        <v>100.00000000000001</v>
      </c>
      <c r="BV51" s="33">
        <f t="shared" ref="BV51" si="1369">AX37+AX38+AX39+AX40+AX41+AX42+AX43+AX44+AX45+AX46+AX47+AX48+AX49+AX50+AX51</f>
        <v>100</v>
      </c>
      <c r="BW51" s="33">
        <f t="shared" ref="BW51" si="1370">AY37+AY38+AY39+AY40+AY41+AY42+AY43+AY44+AY45+AY46+AY47+AY48+AY49+AY50+AY51</f>
        <v>100</v>
      </c>
      <c r="BX51" s="33">
        <f t="shared" ref="BX51" si="1371">AZ37+AZ38+AZ39+AZ40+AZ41+AZ42+AZ43+AZ44+AZ45+AZ46+AZ47+AZ48+AZ49+AZ50+AZ51</f>
        <v>100</v>
      </c>
      <c r="BY51" s="33">
        <f t="shared" ref="BY51" si="1372">BA37+BA38+BA39+BA40+BA41+BA42+BA43+BA44+BA45+BA46+BA47+BA48+BA49+BA50+BA51</f>
        <v>100</v>
      </c>
      <c r="BZ51" s="59">
        <f t="shared" ref="BZ51" si="1373">BB37+BB38+BB39+BB40+BB41+BB42+BB43+BB44+BB45+BB46+BB47+BB48+BB49+BB50+BB51</f>
        <v>100</v>
      </c>
      <c r="CA51" s="33">
        <f t="shared" ref="CA51" si="1374">BC37+BC38+BC39+BC40+BC41+BC42+BC43+BC44+BC45+BC46+BC47+BC48+BC49+BC50+BC51</f>
        <v>100</v>
      </c>
      <c r="CB51" s="33">
        <f t="shared" ref="CB51" si="1375">BD37+BD38+BD39+BD40+BD41+BD42+BD43+BD44+BD45+BD46+BD47+BD48+BD49+BD50+BD51</f>
        <v>100</v>
      </c>
      <c r="CC51" s="33">
        <f t="shared" ref="CC51" si="1376">BE37+BE38+BE39+BE40+BE41+BE42+BE43+BE44+BE45+BE46+BE47+BE48+BE49+BE50+BE51</f>
        <v>100</v>
      </c>
      <c r="CD51" s="33">
        <f t="shared" ref="CD51" si="1377">BF37+BF38+BF39+BF40+BF41+BF42+BF43+BF44+BF45+BF46+BF47+BF48+BF49+BF50+BF51</f>
        <v>100</v>
      </c>
      <c r="CE51" s="33">
        <f t="shared" ref="CE51" si="1378">BG37+BG38+BG39+BG40+BG41+BG42+BG43+BG44+BG45+BG46+BG47+BG48+BG49+BG50+BG51</f>
        <v>100.00000000000001</v>
      </c>
      <c r="CF51" s="33">
        <f t="shared" ref="CF51" si="1379">BH37+BH38+BH39+BH40+BH41+BH42+BH43+BH44+BH45+BH46+BH47+BH48+BH49+BH50+BH51</f>
        <v>100</v>
      </c>
      <c r="CG51" s="33">
        <f t="shared" ref="CG51" si="1380">BI37+BI38+BI39+BI40+BI41+BI42+BI43+BI44+BI45+BI46+BI47+BI48+BI49+BI50+BI51</f>
        <v>100.00000000000001</v>
      </c>
      <c r="CH51" s="33">
        <f t="shared" ref="CH51" si="1381">BJ37+BJ38+BJ39+BJ40+BJ41+BJ42+BJ43+BJ44+BJ45+BJ46+BJ47+BJ48+BJ49+BJ50+BJ51</f>
        <v>100.00000000000003</v>
      </c>
      <c r="CI51" s="33">
        <f t="shared" ref="CI51" si="1382">BK37+BK38+BK39+BK40+BK41+BK42+BK43+BK44+BK45+BK46+BK47+BK48+BK49+BK50+BK51</f>
        <v>100</v>
      </c>
      <c r="CJ51" s="33">
        <f t="shared" ref="CJ51" si="1383">BL37+BL38+BL39+BL40+BL41+BL42+BL43+BL44+BL45+BL46+BL47+BL48+BL49+BL50+BL51</f>
        <v>100</v>
      </c>
      <c r="CK51" s="33">
        <f t="shared" ref="CK51" si="1384">BM37+BM38+BM39+BM40+BM41+BM42+BM43+BM44+BM45+BM46+BM47+BM48+BM49+BM50+BM51</f>
        <v>100.00000000000001</v>
      </c>
      <c r="CL51" s="30">
        <f t="shared" ref="CL51" si="1385">BN37+BN38+BN39+BN40+BN41+BN42+BN43+BN44+BN45+BN46+BN47+BN48+BN49+BN50+BN51</f>
        <v>100</v>
      </c>
      <c r="CM51" s="59">
        <f t="shared" ref="CM51" si="1386">BO37+BO38+BO39+BO40+BO41+BO42+BO43+BO44+BO45+BO46+BO47+BO48+BO49+BO50+BO51</f>
        <v>100.00000000000001</v>
      </c>
      <c r="CN51" s="7"/>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row>
    <row r="52" spans="2:118" x14ac:dyDescent="0.25">
      <c r="B52" s="54" t="s">
        <v>17</v>
      </c>
      <c r="C52" s="2">
        <v>0</v>
      </c>
      <c r="D52" s="2">
        <v>0</v>
      </c>
      <c r="E52" s="2">
        <v>74</v>
      </c>
      <c r="F52" s="2">
        <v>0</v>
      </c>
      <c r="G52" s="2">
        <v>1</v>
      </c>
      <c r="H52" s="2">
        <v>0</v>
      </c>
      <c r="I52" s="2">
        <v>0</v>
      </c>
      <c r="J52" s="2">
        <v>2</v>
      </c>
      <c r="K52" s="4">
        <v>2</v>
      </c>
      <c r="L52" s="3">
        <v>1</v>
      </c>
      <c r="M52" s="3">
        <v>0</v>
      </c>
      <c r="N52" s="3">
        <v>10</v>
      </c>
      <c r="O52" s="3">
        <v>0</v>
      </c>
      <c r="P52" s="3">
        <v>0</v>
      </c>
      <c r="Q52" s="3">
        <v>0</v>
      </c>
      <c r="R52" s="3">
        <v>0</v>
      </c>
      <c r="S52" s="54">
        <v>90</v>
      </c>
      <c r="V52" s="54">
        <v>512</v>
      </c>
      <c r="W52" s="3">
        <f>R37</f>
        <v>0</v>
      </c>
      <c r="X52" s="3">
        <f>R38</f>
        <v>0</v>
      </c>
      <c r="Y52" s="3">
        <f>R39</f>
        <v>0</v>
      </c>
      <c r="Z52" s="3">
        <f>R40</f>
        <v>0</v>
      </c>
      <c r="AA52" s="3">
        <f>R41</f>
        <v>0</v>
      </c>
      <c r="AB52" s="3">
        <f>R42</f>
        <v>0</v>
      </c>
      <c r="AC52" s="3">
        <f>R43</f>
        <v>0</v>
      </c>
      <c r="AD52" s="54">
        <f>R44</f>
        <v>0</v>
      </c>
      <c r="AE52" s="3">
        <f>R45</f>
        <v>0</v>
      </c>
      <c r="AF52" s="3">
        <f>R46</f>
        <v>0</v>
      </c>
      <c r="AG52" s="3">
        <f>R47</f>
        <v>0</v>
      </c>
      <c r="AH52" s="3">
        <f>R48</f>
        <v>0</v>
      </c>
      <c r="AI52" s="3">
        <f>R49</f>
        <v>0</v>
      </c>
      <c r="AJ52" s="3">
        <f>R50</f>
        <v>0</v>
      </c>
      <c r="AK52" s="3">
        <f>R51</f>
        <v>0</v>
      </c>
      <c r="AL52" s="3">
        <f>R52</f>
        <v>0</v>
      </c>
      <c r="AM52" s="3">
        <f>R53</f>
        <v>0</v>
      </c>
      <c r="AN52" s="3">
        <f>R54</f>
        <v>0</v>
      </c>
      <c r="AO52" s="3">
        <f>R55</f>
        <v>0</v>
      </c>
      <c r="AP52" s="54">
        <f>R56</f>
        <v>0</v>
      </c>
      <c r="AQ52" s="58">
        <f>R57</f>
        <v>0</v>
      </c>
      <c r="AT52" s="54">
        <v>512</v>
      </c>
      <c r="AU52" s="33">
        <f t="shared" ref="AU52" si="1387">PRODUCT(W52*100*1/W53)</f>
        <v>0</v>
      </c>
      <c r="AV52" s="33">
        <f t="shared" ref="AV52" si="1388">PRODUCT(X52*100*1/X53)</f>
        <v>0</v>
      </c>
      <c r="AW52" s="33">
        <f t="shared" ref="AW52" si="1389">PRODUCT(Y52*100*1/Y53)</f>
        <v>0</v>
      </c>
      <c r="AX52" s="33">
        <f t="shared" ref="AX52" si="1390">PRODUCT(Z52*100*1/Z53)</f>
        <v>0</v>
      </c>
      <c r="AY52" s="33">
        <f t="shared" ref="AY52" si="1391">PRODUCT(AA52*100*1/AA53)</f>
        <v>0</v>
      </c>
      <c r="AZ52" s="33">
        <f t="shared" ref="AZ52" si="1392">PRODUCT(AB52*100*1/AB53)</f>
        <v>0</v>
      </c>
      <c r="BA52" s="33">
        <f t="shared" ref="BA52" si="1393">PRODUCT(AC52*100*1/AC53)</f>
        <v>0</v>
      </c>
      <c r="BB52" s="59">
        <f t="shared" ref="BB52" si="1394">PRODUCT(AD52*100*1/AD53)</f>
        <v>0</v>
      </c>
      <c r="BC52" s="33">
        <f t="shared" ref="BC52" si="1395">PRODUCT(AE52*100*1/AE53)</f>
        <v>0</v>
      </c>
      <c r="BD52" s="33">
        <f t="shared" ref="BD52" si="1396">PRODUCT(AF52*100*1/AF53)</f>
        <v>0</v>
      </c>
      <c r="BE52" s="33">
        <f t="shared" ref="BE52" si="1397">PRODUCT(AG52*100*1/AG53)</f>
        <v>0</v>
      </c>
      <c r="BF52" s="33">
        <f t="shared" ref="BF52" si="1398">PRODUCT(AH52*100*1/AH53)</f>
        <v>0</v>
      </c>
      <c r="BG52" s="33">
        <f t="shared" ref="BG52" si="1399">PRODUCT(AI52*100*1/AI53)</f>
        <v>0</v>
      </c>
      <c r="BH52" s="33">
        <f t="shared" ref="BH52" si="1400">PRODUCT(AJ52*100*1/AJ53)</f>
        <v>0</v>
      </c>
      <c r="BI52" s="33">
        <f t="shared" ref="BI52" si="1401">PRODUCT(AK52*100*1/AK53)</f>
        <v>0</v>
      </c>
      <c r="BJ52" s="33">
        <f t="shared" ref="BJ52" si="1402">PRODUCT(AL52*100*1/AL53)</f>
        <v>0</v>
      </c>
      <c r="BK52" s="33">
        <f t="shared" ref="BK52" si="1403">PRODUCT(AM52*100*1/AM53)</f>
        <v>0</v>
      </c>
      <c r="BL52" s="33">
        <f t="shared" ref="BL52" si="1404">PRODUCT(AN52*100*1/AN53)</f>
        <v>0</v>
      </c>
      <c r="BM52" s="33">
        <f t="shared" ref="BM52" si="1405">PRODUCT(AO52*100*1/AO53)</f>
        <v>0</v>
      </c>
      <c r="BN52" s="30">
        <f t="shared" ref="BN52" si="1406">PRODUCT(AP52*100*1/AP53)</f>
        <v>0</v>
      </c>
      <c r="BO52" s="59">
        <f t="shared" ref="BO52" si="1407">PRODUCT(AQ52*100*1/AQ53)</f>
        <v>0</v>
      </c>
      <c r="BR52" s="54">
        <v>512</v>
      </c>
      <c r="BS52" s="33">
        <f t="shared" ref="BS52" si="1408">AU37+AU38+AU39+AU40+AU41+AU42+AU43+AU44+AU45+AU46+AU47+AU48+AU49+AU50+AU51+AU52</f>
        <v>100</v>
      </c>
      <c r="BT52" s="33">
        <f t="shared" ref="BT52" si="1409">AV37+AV38+AV39+AV40+AV41+AV42+AV43+AV44+AV45+AV46+AV47+AV48+AV49+AV50+AV51+AV52</f>
        <v>100</v>
      </c>
      <c r="BU52" s="33">
        <f t="shared" ref="BU52" si="1410">AW37+AW38+AW39+AW40+AW41+AW42+AW43+AW44+AW45+AW46+AW47+AW48+AW49+AW50+AW51+AW52</f>
        <v>100.00000000000001</v>
      </c>
      <c r="BV52" s="33">
        <f t="shared" ref="BV52" si="1411">AX37+AX38+AX39+AX40+AX41+AX42+AX43+AX44+AX45+AX46+AX47+AX48+AX49+AX50+AX51+AX52</f>
        <v>100</v>
      </c>
      <c r="BW52" s="33">
        <f t="shared" ref="BW52" si="1412">AY37+AY38+AY39+AY40+AY41+AY42+AY43+AY44+AY45+AY46+AY47+AY48+AY49+AY50+AY51+AY52</f>
        <v>100</v>
      </c>
      <c r="BX52" s="33">
        <f t="shared" ref="BX52" si="1413">AZ37+AZ38+AZ39+AZ40+AZ41+AZ42+AZ43+AZ44+AZ45+AZ46+AZ47+AZ48+AZ49+AZ50+AZ51+AZ52</f>
        <v>100</v>
      </c>
      <c r="BY52" s="33">
        <f t="shared" ref="BY52" si="1414">BA37+BA38+BA39+BA40+BA41+BA42+BA43+BA44+BA45+BA46+BA47+BA48+BA49+BA50+BA51+BA52</f>
        <v>100</v>
      </c>
      <c r="BZ52" s="59">
        <f t="shared" ref="BZ52" si="1415">BB37+BB38+BB39+BB40+BB41+BB42+BB43+BB44+BB45+BB46+BB47+BB48+BB49+BB50+BB51+BB52</f>
        <v>100</v>
      </c>
      <c r="CA52" s="33">
        <f t="shared" ref="CA52" si="1416">BC37+BC38+BC39+BC40+BC41+BC42+BC43+BC44+BC45+BC46+BC47+BC48+BC49+BC50+BC51+BC52</f>
        <v>100</v>
      </c>
      <c r="CB52" s="33">
        <f t="shared" ref="CB52" si="1417">BD37+BD38+BD39+BD40+BD41+BD42+BD43+BD44+BD45+BD46+BD47+BD48+BD49+BD50+BD51+BD52</f>
        <v>100</v>
      </c>
      <c r="CC52" s="33">
        <f t="shared" ref="CC52" si="1418">BE37+BE38+BE39+BE40+BE41+BE42+BE43+BE44+BE45+BE46+BE47+BE48+BE49+BE50+BE51+BE52</f>
        <v>100</v>
      </c>
      <c r="CD52" s="33">
        <f t="shared" ref="CD52" si="1419">BF37+BF38+BF39+BF40+BF41+BF42+BF43+BF44+BF45+BF46+BF47+BF48+BF49+BF50+BF51+BF52</f>
        <v>100</v>
      </c>
      <c r="CE52" s="33">
        <f t="shared" ref="CE52" si="1420">BG37+BG38+BG39+BG40+BG41+BG42+BG43+BG44+BG45+BG46+BG47+BG48+BG49+BG50+BG51+BG52</f>
        <v>100.00000000000001</v>
      </c>
      <c r="CF52" s="33">
        <f t="shared" ref="CF52" si="1421">BH37+BH38+BH39+BH40+BH41+BH42+BH43+BH44+BH45+BH46+BH47+BH48+BH49+BH50+BH51+BH52</f>
        <v>100</v>
      </c>
      <c r="CG52" s="33">
        <f t="shared" ref="CG52" si="1422">BI37+BI38+BI39+BI40+BI41+BI42+BI43+BI44+BI45+BI46+BI47+BI48+BI49+BI50+BI51+BI52</f>
        <v>100.00000000000001</v>
      </c>
      <c r="CH52" s="33">
        <f t="shared" ref="CH52" si="1423">BJ37+BJ38+BJ39+BJ40+BJ41+BJ42+BJ43+BJ44+BJ45+BJ46+BJ47+BJ48+BJ49+BJ50+BJ51+BJ52</f>
        <v>100.00000000000003</v>
      </c>
      <c r="CI52" s="33">
        <f t="shared" ref="CI52" si="1424">BK37+BK38+BK39+BK40+BK41+BK42+BK43+BK44+BK45+BK46+BK47+BK48+BK49+BK50+BK51+BK52</f>
        <v>100</v>
      </c>
      <c r="CJ52" s="33">
        <f t="shared" ref="CJ52" si="1425">BL37+BL38+BL39+BL40+BL41+BL42+BL43+BL44+BL45+BL46+BL47+BL48+BL49+BL50+BL51+BL52</f>
        <v>100</v>
      </c>
      <c r="CK52" s="33">
        <f t="shared" ref="CK52" si="1426">BM37+BM38+BM39+BM40+BM41+BM42+BM43+BM44+BM45+BM46+BM47+BM48+BM49+BM50+BM51+BM52</f>
        <v>100.00000000000001</v>
      </c>
      <c r="CL52" s="30">
        <f t="shared" ref="CL52" si="1427">BN37+BN38+BN39+BN40+BN41+BN42+BN43+BN44+BN45+BN46+BN47+BN48+BN49+BN50+BN51+BN52</f>
        <v>100</v>
      </c>
      <c r="CM52" s="59">
        <f t="shared" ref="CM52" si="1428">BO37+BO38+BO39+BO40+BO41+BO42+BO43+BO44+BO45+BO46+BO47+BO48+BO49+BO50+BO51+BO52</f>
        <v>100.00000000000001</v>
      </c>
      <c r="CN52" s="7"/>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row>
    <row r="53" spans="2:118" x14ac:dyDescent="0.25">
      <c r="B53" s="54" t="s">
        <v>18</v>
      </c>
      <c r="C53" s="2">
        <v>48</v>
      </c>
      <c r="D53" s="2">
        <v>0</v>
      </c>
      <c r="E53" s="2">
        <v>13</v>
      </c>
      <c r="F53" s="2">
        <v>7</v>
      </c>
      <c r="G53" s="2">
        <v>7</v>
      </c>
      <c r="H53" s="4">
        <v>10</v>
      </c>
      <c r="I53" s="3">
        <v>5</v>
      </c>
      <c r="J53" s="3">
        <v>0</v>
      </c>
      <c r="K53" s="3">
        <v>0</v>
      </c>
      <c r="L53" s="3">
        <v>0</v>
      </c>
      <c r="M53" s="3">
        <v>0</v>
      </c>
      <c r="N53" s="3">
        <v>0</v>
      </c>
      <c r="O53" s="3">
        <v>0</v>
      </c>
      <c r="P53" s="3">
        <v>0</v>
      </c>
      <c r="Q53" s="3">
        <v>0</v>
      </c>
      <c r="R53" s="3">
        <v>0</v>
      </c>
      <c r="S53" s="54">
        <v>90</v>
      </c>
      <c r="V53" s="54" t="s">
        <v>1</v>
      </c>
      <c r="W53" s="54">
        <f>S37</f>
        <v>90</v>
      </c>
      <c r="X53" s="54">
        <f>S38</f>
        <v>90</v>
      </c>
      <c r="Y53" s="54">
        <f>S39</f>
        <v>90</v>
      </c>
      <c r="Z53" s="54">
        <f>S40</f>
        <v>90</v>
      </c>
      <c r="AA53" s="54">
        <f>S41</f>
        <v>89</v>
      </c>
      <c r="AB53" s="54">
        <f>S42</f>
        <v>90</v>
      </c>
      <c r="AC53" s="54">
        <f>S43</f>
        <v>90</v>
      </c>
      <c r="AD53" s="54">
        <f>S44</f>
        <v>90</v>
      </c>
      <c r="AE53" s="54">
        <f>S45</f>
        <v>90</v>
      </c>
      <c r="AF53" s="54">
        <f>S46</f>
        <v>90</v>
      </c>
      <c r="AG53" s="54">
        <f>S47</f>
        <v>87</v>
      </c>
      <c r="AH53" s="54">
        <f>S48</f>
        <v>86</v>
      </c>
      <c r="AI53" s="54">
        <f>S49</f>
        <v>87</v>
      </c>
      <c r="AJ53" s="54">
        <f>S50</f>
        <v>79</v>
      </c>
      <c r="AK53" s="54">
        <f>S51</f>
        <v>90</v>
      </c>
      <c r="AL53" s="54">
        <f>S52</f>
        <v>90</v>
      </c>
      <c r="AM53" s="54">
        <f>S53</f>
        <v>90</v>
      </c>
      <c r="AN53" s="54">
        <f>S54</f>
        <v>90</v>
      </c>
      <c r="AO53" s="54">
        <f>S55</f>
        <v>90</v>
      </c>
      <c r="AP53" s="54">
        <f>S56</f>
        <v>90</v>
      </c>
      <c r="AQ53" s="54">
        <f>S57</f>
        <v>90</v>
      </c>
      <c r="AT53" s="54" t="s">
        <v>47</v>
      </c>
      <c r="AU53" s="30">
        <f t="shared" ref="AU53:BO53" si="1429">SUM(AU37:AU52)</f>
        <v>100</v>
      </c>
      <c r="AV53" s="30">
        <f t="shared" si="1429"/>
        <v>100</v>
      </c>
      <c r="AW53" s="30">
        <f t="shared" si="1429"/>
        <v>100.00000000000001</v>
      </c>
      <c r="AX53" s="30">
        <f t="shared" si="1429"/>
        <v>100</v>
      </c>
      <c r="AY53" s="30">
        <f t="shared" si="1429"/>
        <v>100</v>
      </c>
      <c r="AZ53" s="30">
        <f t="shared" si="1429"/>
        <v>100</v>
      </c>
      <c r="BA53" s="30">
        <f t="shared" si="1429"/>
        <v>100</v>
      </c>
      <c r="BB53" s="30">
        <f t="shared" si="1429"/>
        <v>100</v>
      </c>
      <c r="BC53" s="30">
        <f t="shared" si="1429"/>
        <v>100</v>
      </c>
      <c r="BD53" s="30">
        <f t="shared" si="1429"/>
        <v>100</v>
      </c>
      <c r="BE53" s="30">
        <f t="shared" si="1429"/>
        <v>100</v>
      </c>
      <c r="BF53" s="30">
        <f t="shared" si="1429"/>
        <v>100</v>
      </c>
      <c r="BG53" s="30">
        <f t="shared" si="1429"/>
        <v>100.00000000000001</v>
      </c>
      <c r="BH53" s="30">
        <f t="shared" si="1429"/>
        <v>100</v>
      </c>
      <c r="BI53" s="30">
        <f t="shared" si="1429"/>
        <v>100.00000000000001</v>
      </c>
      <c r="BJ53" s="30">
        <f t="shared" si="1429"/>
        <v>100.00000000000003</v>
      </c>
      <c r="BK53" s="30">
        <f t="shared" si="1429"/>
        <v>100</v>
      </c>
      <c r="BL53" s="30">
        <f t="shared" si="1429"/>
        <v>100</v>
      </c>
      <c r="BM53" s="30">
        <f t="shared" si="1429"/>
        <v>100.00000000000001</v>
      </c>
      <c r="BN53" s="30">
        <f t="shared" si="1429"/>
        <v>100</v>
      </c>
      <c r="BO53" s="30">
        <f t="shared" si="1429"/>
        <v>100.00000000000001</v>
      </c>
      <c r="BS53" s="30"/>
      <c r="BT53" s="30"/>
      <c r="BU53" s="30"/>
      <c r="BV53" s="30"/>
      <c r="BW53" s="30"/>
      <c r="BX53" s="30"/>
      <c r="BY53" s="30"/>
      <c r="BZ53" s="30"/>
      <c r="CA53" s="30"/>
      <c r="CB53" s="30"/>
      <c r="CC53" s="30"/>
      <c r="CD53" s="30"/>
      <c r="CE53" s="30"/>
      <c r="CF53" s="30"/>
      <c r="CG53" s="30"/>
      <c r="CH53" s="30"/>
      <c r="CI53" s="30"/>
      <c r="CJ53" s="30"/>
      <c r="CK53" s="30"/>
      <c r="CL53" s="30"/>
      <c r="CM53" s="3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row>
    <row r="54" spans="2:118" x14ac:dyDescent="0.25">
      <c r="B54" s="54" t="s">
        <v>19</v>
      </c>
      <c r="C54" s="2">
        <v>50</v>
      </c>
      <c r="D54" s="2">
        <v>0</v>
      </c>
      <c r="E54" s="2">
        <v>0</v>
      </c>
      <c r="F54" s="2">
        <v>13</v>
      </c>
      <c r="G54" s="2">
        <v>9</v>
      </c>
      <c r="H54" s="2">
        <v>10</v>
      </c>
      <c r="I54" s="4">
        <v>4</v>
      </c>
      <c r="J54" s="3">
        <v>4</v>
      </c>
      <c r="K54" s="3">
        <v>0</v>
      </c>
      <c r="L54" s="3">
        <v>0</v>
      </c>
      <c r="M54" s="3">
        <v>0</v>
      </c>
      <c r="N54" s="3">
        <v>0</v>
      </c>
      <c r="O54" s="3">
        <v>0</v>
      </c>
      <c r="P54" s="3">
        <v>0</v>
      </c>
      <c r="Q54" s="3">
        <v>0</v>
      </c>
      <c r="R54" s="3">
        <v>0</v>
      </c>
      <c r="S54" s="54">
        <v>90</v>
      </c>
      <c r="AU54" s="30"/>
      <c r="AV54" s="30"/>
      <c r="AW54" s="30"/>
      <c r="AX54" s="30"/>
      <c r="AY54" s="30"/>
      <c r="AZ54" s="30"/>
      <c r="BA54" s="30"/>
      <c r="BB54" s="30"/>
      <c r="BC54" s="30"/>
      <c r="BD54" s="30"/>
      <c r="BE54" s="30"/>
      <c r="BF54" s="30"/>
      <c r="BG54" s="30"/>
      <c r="BH54" s="30"/>
      <c r="BI54" s="30"/>
      <c r="BJ54" s="30"/>
      <c r="BK54" s="30"/>
      <c r="BL54" s="30"/>
      <c r="BM54" s="30"/>
      <c r="BN54" s="30"/>
      <c r="BO54" s="30"/>
      <c r="BS54" s="30"/>
      <c r="BT54" s="30"/>
      <c r="BU54" s="30"/>
      <c r="BV54" s="30"/>
      <c r="BW54" s="30"/>
      <c r="BX54" s="30"/>
      <c r="BY54" s="30"/>
      <c r="BZ54" s="30"/>
      <c r="CA54" s="30"/>
      <c r="CB54" s="30"/>
      <c r="CC54" s="30"/>
      <c r="CD54" s="30"/>
      <c r="CE54" s="30"/>
      <c r="CF54" s="30"/>
      <c r="CG54" s="30"/>
      <c r="CH54" s="30"/>
      <c r="CI54" s="30"/>
      <c r="CJ54" s="30"/>
      <c r="CK54" s="30"/>
      <c r="CL54" s="30"/>
      <c r="CM54" s="3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row>
    <row r="55" spans="2:118" x14ac:dyDescent="0.25">
      <c r="B55" s="54" t="s">
        <v>20</v>
      </c>
      <c r="C55" s="2">
        <v>2</v>
      </c>
      <c r="D55" s="2">
        <v>0</v>
      </c>
      <c r="E55" s="2">
        <v>7</v>
      </c>
      <c r="F55" s="2">
        <v>38</v>
      </c>
      <c r="G55" s="2">
        <v>10</v>
      </c>
      <c r="H55" s="3">
        <v>15</v>
      </c>
      <c r="I55" s="3">
        <v>10</v>
      </c>
      <c r="J55" s="3">
        <v>2</v>
      </c>
      <c r="K55" s="3">
        <v>6</v>
      </c>
      <c r="L55" s="3">
        <v>0</v>
      </c>
      <c r="M55" s="3">
        <v>0</v>
      </c>
      <c r="N55" s="3">
        <v>0</v>
      </c>
      <c r="O55" s="3">
        <v>0</v>
      </c>
      <c r="P55" s="3">
        <v>0</v>
      </c>
      <c r="Q55" s="3">
        <v>0</v>
      </c>
      <c r="R55" s="3">
        <v>0</v>
      </c>
      <c r="S55" s="54">
        <v>90</v>
      </c>
      <c r="AU55" s="30"/>
      <c r="AV55" s="30"/>
      <c r="AW55" s="30"/>
      <c r="AX55" s="30"/>
      <c r="AY55" s="30"/>
      <c r="AZ55" s="30"/>
      <c r="BA55" s="30"/>
      <c r="BB55" s="30"/>
      <c r="BC55" s="30"/>
      <c r="BD55" s="30"/>
      <c r="BE55" s="30"/>
      <c r="BF55" s="30"/>
      <c r="BG55" s="30"/>
      <c r="BH55" s="30"/>
      <c r="BI55" s="30"/>
      <c r="BJ55" s="30"/>
      <c r="BK55" s="30"/>
      <c r="BL55" s="30"/>
      <c r="BM55" s="30"/>
      <c r="BN55" s="30"/>
      <c r="BO55" s="30"/>
      <c r="BS55" s="30"/>
      <c r="BT55" s="30"/>
      <c r="BU55" s="30"/>
      <c r="BV55" s="30"/>
      <c r="BW55" s="30"/>
      <c r="BX55" s="30"/>
      <c r="BY55" s="30"/>
      <c r="BZ55" s="30"/>
      <c r="CA55" s="30"/>
      <c r="CB55" s="30"/>
      <c r="CC55" s="30"/>
      <c r="CD55" s="30"/>
      <c r="CE55" s="30"/>
      <c r="CF55" s="30"/>
      <c r="CG55" s="30"/>
      <c r="CH55" s="30"/>
      <c r="CI55" s="30"/>
      <c r="CJ55" s="30"/>
      <c r="CK55" s="30"/>
      <c r="CL55" s="30"/>
      <c r="CM55" s="3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row>
    <row r="56" spans="2:118" x14ac:dyDescent="0.25">
      <c r="B56" s="54" t="s">
        <v>21</v>
      </c>
      <c r="C56" s="54">
        <v>0</v>
      </c>
      <c r="D56" s="54">
        <v>0</v>
      </c>
      <c r="E56" s="54">
        <v>2</v>
      </c>
      <c r="F56" s="54">
        <v>0</v>
      </c>
      <c r="G56" s="54">
        <v>2</v>
      </c>
      <c r="H56" s="54">
        <v>3</v>
      </c>
      <c r="I56" s="54">
        <v>37</v>
      </c>
      <c r="J56" s="54">
        <v>26</v>
      </c>
      <c r="K56" s="54">
        <v>7</v>
      </c>
      <c r="L56" s="54">
        <v>7</v>
      </c>
      <c r="M56" s="54">
        <v>6</v>
      </c>
      <c r="N56" s="54">
        <v>0</v>
      </c>
      <c r="O56" s="54">
        <v>0</v>
      </c>
      <c r="P56" s="54">
        <v>0</v>
      </c>
      <c r="Q56" s="54">
        <v>0</v>
      </c>
      <c r="R56" s="54">
        <v>0</v>
      </c>
      <c r="S56" s="54">
        <v>90</v>
      </c>
      <c r="AU56" s="30"/>
      <c r="AV56" s="30"/>
      <c r="AW56" s="30"/>
      <c r="AX56" s="30"/>
      <c r="AY56" s="30"/>
      <c r="AZ56" s="30"/>
      <c r="BA56" s="30"/>
      <c r="BB56" s="30"/>
      <c r="BC56" s="30"/>
      <c r="BD56" s="30"/>
      <c r="BE56" s="30"/>
      <c r="BF56" s="30"/>
      <c r="BG56" s="30"/>
      <c r="BH56" s="30"/>
      <c r="BI56" s="30"/>
      <c r="BJ56" s="30"/>
      <c r="BK56" s="30"/>
      <c r="BL56" s="30"/>
      <c r="BM56" s="30"/>
      <c r="BN56" s="30"/>
      <c r="BO56" s="30"/>
      <c r="BS56" s="30"/>
      <c r="BT56" s="30"/>
      <c r="BU56" s="30"/>
      <c r="BV56" s="30"/>
      <c r="BW56" s="30"/>
      <c r="BX56" s="30"/>
      <c r="BY56" s="30"/>
      <c r="BZ56" s="30"/>
      <c r="CA56" s="30"/>
      <c r="CB56" s="30"/>
      <c r="CC56" s="30"/>
      <c r="CD56" s="30"/>
      <c r="CE56" s="30"/>
      <c r="CF56" s="30"/>
      <c r="CG56" s="30"/>
      <c r="CH56" s="30"/>
      <c r="CI56" s="30"/>
      <c r="CJ56" s="30"/>
      <c r="CK56" s="30"/>
      <c r="CL56" s="30"/>
      <c r="CM56" s="3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row>
    <row r="57" spans="2:118" x14ac:dyDescent="0.25">
      <c r="B57" s="54" t="s">
        <v>22</v>
      </c>
      <c r="C57" s="54">
        <v>12</v>
      </c>
      <c r="D57" s="54">
        <v>0</v>
      </c>
      <c r="E57" s="54">
        <v>0</v>
      </c>
      <c r="F57" s="54">
        <v>48</v>
      </c>
      <c r="G57" s="54">
        <v>16</v>
      </c>
      <c r="H57" s="54">
        <v>10</v>
      </c>
      <c r="I57" s="54">
        <v>3</v>
      </c>
      <c r="J57" s="54">
        <v>0</v>
      </c>
      <c r="K57" s="54">
        <v>0</v>
      </c>
      <c r="L57" s="54">
        <v>1</v>
      </c>
      <c r="M57" s="54">
        <v>0</v>
      </c>
      <c r="N57" s="54">
        <v>0</v>
      </c>
      <c r="O57" s="54">
        <v>0</v>
      </c>
      <c r="P57" s="54">
        <v>0</v>
      </c>
      <c r="Q57" s="54">
        <v>0</v>
      </c>
      <c r="R57" s="54">
        <v>0</v>
      </c>
      <c r="S57" s="54">
        <v>90</v>
      </c>
      <c r="AU57" s="30"/>
      <c r="AV57" s="30"/>
      <c r="AW57" s="30"/>
      <c r="AX57" s="30"/>
      <c r="AY57" s="30"/>
      <c r="AZ57" s="30"/>
      <c r="BA57" s="30"/>
      <c r="BB57" s="30"/>
      <c r="BC57" s="30"/>
      <c r="BD57" s="30"/>
      <c r="BE57" s="30"/>
      <c r="BF57" s="30"/>
      <c r="BG57" s="30"/>
      <c r="BH57" s="30"/>
      <c r="BI57" s="30"/>
      <c r="BJ57" s="30"/>
      <c r="BK57" s="30"/>
      <c r="BL57" s="30"/>
      <c r="BM57" s="30"/>
      <c r="BN57" s="30"/>
      <c r="BO57" s="30"/>
      <c r="BS57" s="30"/>
      <c r="BT57" s="30"/>
      <c r="BU57" s="30"/>
      <c r="BV57" s="30"/>
      <c r="BW57" s="30"/>
      <c r="BX57" s="30"/>
      <c r="BY57" s="30"/>
      <c r="BZ57" s="30"/>
      <c r="CA57" s="30"/>
      <c r="CB57" s="30"/>
      <c r="CC57" s="30"/>
      <c r="CD57" s="30"/>
      <c r="CE57" s="30"/>
      <c r="CF57" s="30"/>
      <c r="CG57" s="30"/>
      <c r="CH57" s="30"/>
      <c r="CI57" s="30"/>
      <c r="CJ57" s="30"/>
      <c r="CK57" s="30"/>
      <c r="CL57" s="30"/>
      <c r="CM57" s="3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row>
    <row r="58" spans="2:118" x14ac:dyDescent="0.25">
      <c r="B58" s="54" t="s">
        <v>90</v>
      </c>
      <c r="C58" s="54">
        <v>0</v>
      </c>
      <c r="D58" s="54">
        <v>0</v>
      </c>
      <c r="E58" s="54">
        <v>0</v>
      </c>
      <c r="F58" s="54">
        <v>0</v>
      </c>
      <c r="G58" s="54">
        <v>0</v>
      </c>
      <c r="H58" s="54">
        <v>3</v>
      </c>
      <c r="I58" s="54">
        <v>0</v>
      </c>
      <c r="J58" s="54">
        <v>8</v>
      </c>
      <c r="K58" s="54">
        <v>52</v>
      </c>
      <c r="L58" s="54">
        <v>26</v>
      </c>
      <c r="M58" s="54">
        <v>1</v>
      </c>
      <c r="N58" s="54">
        <v>0</v>
      </c>
      <c r="O58" s="54">
        <v>0</v>
      </c>
      <c r="P58" s="54">
        <v>0</v>
      </c>
      <c r="Q58" s="54">
        <v>0</v>
      </c>
      <c r="R58" s="54">
        <v>0</v>
      </c>
      <c r="S58" s="54">
        <v>90</v>
      </c>
      <c r="AU58" s="30"/>
      <c r="AV58" s="30"/>
      <c r="AW58" s="30"/>
      <c r="AX58" s="30"/>
      <c r="AY58" s="30"/>
      <c r="AZ58" s="30"/>
      <c r="BA58" s="30"/>
      <c r="BB58" s="30"/>
      <c r="BC58" s="30"/>
      <c r="BD58" s="30"/>
      <c r="BE58" s="30"/>
      <c r="BF58" s="30"/>
      <c r="BG58" s="30"/>
      <c r="BH58" s="30"/>
      <c r="BI58" s="30"/>
      <c r="BJ58" s="30"/>
      <c r="BK58" s="30"/>
      <c r="BL58" s="30"/>
      <c r="BM58" s="30"/>
      <c r="BN58" s="30"/>
      <c r="BO58" s="30"/>
      <c r="BS58" s="30"/>
      <c r="BT58" s="30"/>
      <c r="BU58" s="30"/>
      <c r="BV58" s="30"/>
      <c r="BW58" s="30"/>
      <c r="BX58" s="30"/>
      <c r="BY58" s="30"/>
      <c r="BZ58" s="30"/>
      <c r="CA58" s="30"/>
      <c r="CB58" s="30"/>
      <c r="CC58" s="30"/>
      <c r="CD58" s="30"/>
      <c r="CE58" s="30"/>
      <c r="CF58" s="30"/>
      <c r="CG58" s="30"/>
      <c r="CH58" s="30"/>
      <c r="CI58" s="30"/>
      <c r="CJ58" s="30"/>
      <c r="CK58" s="30"/>
      <c r="CL58" s="30"/>
      <c r="CM58" s="3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row>
    <row r="59" spans="2:118" x14ac:dyDescent="0.25">
      <c r="B59" s="54" t="s">
        <v>177</v>
      </c>
      <c r="C59" s="54">
        <v>5</v>
      </c>
      <c r="D59" s="54">
        <v>0</v>
      </c>
      <c r="E59" s="54">
        <v>0</v>
      </c>
      <c r="F59" s="54">
        <v>24</v>
      </c>
      <c r="G59" s="54">
        <v>21</v>
      </c>
      <c r="H59" s="54">
        <v>9</v>
      </c>
      <c r="I59" s="54">
        <v>8</v>
      </c>
      <c r="J59" s="54">
        <v>2</v>
      </c>
      <c r="K59" s="54">
        <v>1</v>
      </c>
      <c r="L59" s="54">
        <v>1</v>
      </c>
      <c r="M59" s="54">
        <v>16</v>
      </c>
      <c r="N59" s="54">
        <v>0</v>
      </c>
      <c r="O59" s="54">
        <v>0</v>
      </c>
      <c r="P59" s="54">
        <v>0</v>
      </c>
      <c r="Q59" s="54">
        <v>0</v>
      </c>
      <c r="R59" s="54">
        <v>0</v>
      </c>
      <c r="S59" s="54">
        <v>87</v>
      </c>
      <c r="AU59" s="30"/>
      <c r="AV59" s="30"/>
      <c r="AW59" s="30"/>
      <c r="AX59" s="30"/>
      <c r="AY59" s="30"/>
      <c r="AZ59" s="30"/>
      <c r="BA59" s="30"/>
      <c r="BB59" s="30"/>
      <c r="BC59" s="30"/>
      <c r="BD59" s="30"/>
      <c r="BE59" s="30"/>
      <c r="BF59" s="30"/>
      <c r="BG59" s="30"/>
      <c r="BH59" s="30"/>
      <c r="BI59" s="30"/>
      <c r="BJ59" s="30"/>
      <c r="BK59" s="30"/>
      <c r="BL59" s="30"/>
      <c r="BM59" s="30"/>
      <c r="BN59" s="30"/>
      <c r="BO59" s="30"/>
      <c r="BS59" s="30"/>
      <c r="BT59" s="30"/>
      <c r="BU59" s="30"/>
      <c r="BV59" s="30"/>
      <c r="BW59" s="30"/>
      <c r="BX59" s="30"/>
      <c r="BY59" s="30"/>
      <c r="BZ59" s="30"/>
      <c r="CA59" s="30"/>
      <c r="CB59" s="30"/>
      <c r="CC59" s="30"/>
      <c r="CD59" s="30"/>
      <c r="CE59" s="30"/>
      <c r="CF59" s="30"/>
      <c r="CG59" s="30"/>
      <c r="CH59" s="30"/>
      <c r="CI59" s="30"/>
      <c r="CJ59" s="30"/>
      <c r="CK59" s="30"/>
      <c r="CL59" s="30"/>
      <c r="CM59" s="3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row>
    <row r="60" spans="2:118" x14ac:dyDescent="0.25">
      <c r="B60" s="54" t="s">
        <v>96</v>
      </c>
      <c r="C60" s="54">
        <v>0</v>
      </c>
      <c r="D60" s="54">
        <v>0</v>
      </c>
      <c r="E60" s="54">
        <v>0</v>
      </c>
      <c r="F60" s="54">
        <v>76</v>
      </c>
      <c r="G60" s="54">
        <v>0</v>
      </c>
      <c r="H60" s="54">
        <v>7</v>
      </c>
      <c r="I60" s="54">
        <v>4</v>
      </c>
      <c r="J60" s="54">
        <v>0</v>
      </c>
      <c r="K60" s="54">
        <v>2</v>
      </c>
      <c r="L60" s="54">
        <v>1</v>
      </c>
      <c r="M60" s="54">
        <v>0</v>
      </c>
      <c r="N60" s="54">
        <v>0</v>
      </c>
      <c r="O60" s="54">
        <v>0</v>
      </c>
      <c r="P60" s="54">
        <v>0</v>
      </c>
      <c r="Q60" s="54">
        <v>0</v>
      </c>
      <c r="R60" s="54">
        <v>0</v>
      </c>
      <c r="S60" s="54">
        <v>90</v>
      </c>
    </row>
    <row r="68" spans="1:118" x14ac:dyDescent="0.25">
      <c r="V68" s="54" t="str">
        <f>A69</f>
        <v>Citrobacter koseri</v>
      </c>
      <c r="AT68" s="54" t="str">
        <f>A69</f>
        <v>Citrobacter koseri</v>
      </c>
      <c r="BR68" s="54" t="str">
        <f>A69</f>
        <v>Citrobacter koseri</v>
      </c>
    </row>
    <row r="69" spans="1:118" ht="18.75" x14ac:dyDescent="0.25">
      <c r="A69" s="54" t="s">
        <v>98</v>
      </c>
      <c r="B69" s="54" t="s">
        <v>0</v>
      </c>
      <c r="C69" s="54">
        <v>1.5625E-2</v>
      </c>
      <c r="D69" s="54">
        <v>3.125E-2</v>
      </c>
      <c r="E69" s="54">
        <v>6.25E-2</v>
      </c>
      <c r="F69" s="54">
        <v>0.125</v>
      </c>
      <c r="G69" s="54">
        <v>0.25</v>
      </c>
      <c r="H69" s="54">
        <v>0.5</v>
      </c>
      <c r="I69" s="54">
        <v>1</v>
      </c>
      <c r="J69" s="54">
        <v>2</v>
      </c>
      <c r="K69" s="54">
        <v>4</v>
      </c>
      <c r="L69" s="54">
        <v>8</v>
      </c>
      <c r="M69" s="54">
        <v>16</v>
      </c>
      <c r="N69" s="54">
        <v>32</v>
      </c>
      <c r="O69" s="54">
        <v>64</v>
      </c>
      <c r="P69" s="54">
        <v>128</v>
      </c>
      <c r="Q69" s="54">
        <v>256</v>
      </c>
      <c r="R69" s="54">
        <v>512</v>
      </c>
      <c r="S69" s="54" t="s">
        <v>1</v>
      </c>
      <c r="V69" s="54" t="s">
        <v>0</v>
      </c>
      <c r="W69" s="54" t="str">
        <f>B70</f>
        <v>Ampicillin</v>
      </c>
      <c r="X69" s="54" t="str">
        <f>B71</f>
        <v>Ampicillin/ Sulbactam</v>
      </c>
      <c r="Y69" s="54" t="str">
        <f>B72</f>
        <v>Piperacillin</v>
      </c>
      <c r="Z69" s="54" t="str">
        <f>B73</f>
        <v>Piperacillin/ Tazobactam</v>
      </c>
      <c r="AA69" s="54" t="str">
        <f>B74</f>
        <v>Aztreonam</v>
      </c>
      <c r="AB69" s="54" t="str">
        <f>B75</f>
        <v>Cefotaxim</v>
      </c>
      <c r="AC69" s="54" t="str">
        <f>B76</f>
        <v>Ceftazidim</v>
      </c>
      <c r="AD69" s="54" t="str">
        <f>B77</f>
        <v>Cefuroxim</v>
      </c>
      <c r="AE69" s="54" t="str">
        <f>B78</f>
        <v>Imipenem</v>
      </c>
      <c r="AF69" s="54" t="str">
        <f>B79</f>
        <v>Meropenem</v>
      </c>
      <c r="AG69" s="54" t="str">
        <f>B80</f>
        <v>Colistin</v>
      </c>
      <c r="AH69" s="54" t="str">
        <f>B81</f>
        <v>Amikacin</v>
      </c>
      <c r="AI69" s="54" t="str">
        <f>B82</f>
        <v>Gentamicin</v>
      </c>
      <c r="AJ69" s="54" t="str">
        <f>B83</f>
        <v>Tobramycin</v>
      </c>
      <c r="AK69" s="54" t="str">
        <f>B84</f>
        <v>Fosfomycin</v>
      </c>
      <c r="AL69" s="54" t="str">
        <f>B85</f>
        <v>Cotrimoxazol</v>
      </c>
      <c r="AM69" s="54" t="str">
        <f>B86</f>
        <v>Ciprofloxacin</v>
      </c>
      <c r="AN69" s="54" t="str">
        <f>B87</f>
        <v>Levofloxacin</v>
      </c>
      <c r="AO69" s="54" t="str">
        <f>B88</f>
        <v>Moxifloxacin</v>
      </c>
      <c r="AP69" s="54" t="str">
        <f>B89</f>
        <v>Doxycyclin</v>
      </c>
      <c r="AQ69" s="54" t="str">
        <f>B90</f>
        <v>Tigecyclin</v>
      </c>
      <c r="AU69" s="30" t="str">
        <f t="shared" ref="AU69" si="1430">W69</f>
        <v>Ampicillin</v>
      </c>
      <c r="AV69" s="30" t="str">
        <f t="shared" ref="AV69" si="1431">X69</f>
        <v>Ampicillin/ Sulbactam</v>
      </c>
      <c r="AW69" s="30" t="str">
        <f t="shared" ref="AW69" si="1432">Y69</f>
        <v>Piperacillin</v>
      </c>
      <c r="AX69" s="30" t="str">
        <f t="shared" ref="AX69" si="1433">Z69</f>
        <v>Piperacillin/ Tazobactam</v>
      </c>
      <c r="AY69" s="30" t="str">
        <f t="shared" ref="AY69" si="1434">AA69</f>
        <v>Aztreonam</v>
      </c>
      <c r="AZ69" s="30" t="str">
        <f t="shared" ref="AZ69" si="1435">AB69</f>
        <v>Cefotaxim</v>
      </c>
      <c r="BA69" s="30" t="str">
        <f t="shared" ref="BA69" si="1436">AC69</f>
        <v>Ceftazidim</v>
      </c>
      <c r="BB69" s="30" t="str">
        <f t="shared" ref="BB69" si="1437">AD69</f>
        <v>Cefuroxim</v>
      </c>
      <c r="BC69" s="30" t="str">
        <f t="shared" ref="BC69" si="1438">AE69</f>
        <v>Imipenem</v>
      </c>
      <c r="BD69" s="30" t="str">
        <f t="shared" ref="BD69" si="1439">AF69</f>
        <v>Meropenem</v>
      </c>
      <c r="BE69" s="30" t="str">
        <f t="shared" ref="BE69" si="1440">AG69</f>
        <v>Colistin</v>
      </c>
      <c r="BF69" s="30" t="str">
        <f t="shared" ref="BF69" si="1441">AH69</f>
        <v>Amikacin</v>
      </c>
      <c r="BG69" s="30" t="str">
        <f t="shared" ref="BG69" si="1442">AI69</f>
        <v>Gentamicin</v>
      </c>
      <c r="BH69" s="30" t="str">
        <f t="shared" ref="BH69" si="1443">AJ69</f>
        <v>Tobramycin</v>
      </c>
      <c r="BI69" s="30" t="str">
        <f t="shared" ref="BI69" si="1444">AK69</f>
        <v>Fosfomycin</v>
      </c>
      <c r="BJ69" s="30" t="str">
        <f t="shared" ref="BJ69" si="1445">AL69</f>
        <v>Cotrimoxazol</v>
      </c>
      <c r="BK69" s="30" t="str">
        <f t="shared" ref="BK69" si="1446">AM69</f>
        <v>Ciprofloxacin</v>
      </c>
      <c r="BL69" s="30" t="str">
        <f t="shared" ref="BL69" si="1447">AN69</f>
        <v>Levofloxacin</v>
      </c>
      <c r="BM69" s="30" t="str">
        <f t="shared" ref="BM69" si="1448">AO69</f>
        <v>Moxifloxacin</v>
      </c>
      <c r="BN69" s="30" t="str">
        <f t="shared" ref="BN69" si="1449">AP69</f>
        <v>Doxycyclin</v>
      </c>
      <c r="BO69" s="30" t="str">
        <f t="shared" ref="BO69" si="1450">AQ69</f>
        <v>Tigecyclin</v>
      </c>
      <c r="BR69" s="54" t="s">
        <v>0</v>
      </c>
      <c r="BS69" s="54" t="str">
        <f t="shared" ref="BS69" si="1451">W69</f>
        <v>Ampicillin</v>
      </c>
      <c r="BT69" s="54" t="str">
        <f t="shared" ref="BT69" si="1452">X69</f>
        <v>Ampicillin/ Sulbactam</v>
      </c>
      <c r="BU69" s="54" t="str">
        <f t="shared" ref="BU69" si="1453">Y69</f>
        <v>Piperacillin</v>
      </c>
      <c r="BV69" s="54" t="str">
        <f t="shared" ref="BV69" si="1454">Z69</f>
        <v>Piperacillin/ Tazobactam</v>
      </c>
      <c r="BW69" s="54" t="str">
        <f t="shared" ref="BW69" si="1455">AA69</f>
        <v>Aztreonam</v>
      </c>
      <c r="BX69" s="54" t="str">
        <f t="shared" ref="BX69" si="1456">AB69</f>
        <v>Cefotaxim</v>
      </c>
      <c r="BY69" s="54" t="str">
        <f t="shared" ref="BY69" si="1457">AC69</f>
        <v>Ceftazidim</v>
      </c>
      <c r="BZ69" s="54" t="str">
        <f t="shared" ref="BZ69" si="1458">AD69</f>
        <v>Cefuroxim</v>
      </c>
      <c r="CA69" s="54" t="str">
        <f t="shared" ref="CA69" si="1459">AE69</f>
        <v>Imipenem</v>
      </c>
      <c r="CB69" s="54" t="str">
        <f t="shared" ref="CB69" si="1460">AF69</f>
        <v>Meropenem</v>
      </c>
      <c r="CC69" s="54" t="str">
        <f t="shared" ref="CC69" si="1461">AG69</f>
        <v>Colistin</v>
      </c>
      <c r="CD69" s="54" t="str">
        <f t="shared" ref="CD69" si="1462">AH69</f>
        <v>Amikacin</v>
      </c>
      <c r="CE69" s="54" t="str">
        <f t="shared" ref="CE69" si="1463">AI69</f>
        <v>Gentamicin</v>
      </c>
      <c r="CF69" s="54" t="str">
        <f t="shared" ref="CF69" si="1464">AJ69</f>
        <v>Tobramycin</v>
      </c>
      <c r="CG69" s="54" t="str">
        <f t="shared" ref="CG69" si="1465">AK69</f>
        <v>Fosfomycin</v>
      </c>
      <c r="CH69" s="54" t="str">
        <f t="shared" ref="CH69" si="1466">AL69</f>
        <v>Cotrimoxazol</v>
      </c>
      <c r="CI69" s="54" t="str">
        <f t="shared" ref="CI69" si="1467">AM69</f>
        <v>Ciprofloxacin</v>
      </c>
      <c r="CJ69" s="54" t="str">
        <f t="shared" ref="CJ69" si="1468">AN69</f>
        <v>Levofloxacin</v>
      </c>
      <c r="CK69" s="54" t="str">
        <f t="shared" ref="CK69" si="1469">AO69</f>
        <v>Moxifloxacin</v>
      </c>
      <c r="CL69" s="54" t="str">
        <f t="shared" ref="CL69" si="1470">AP69</f>
        <v>Doxycyclin</v>
      </c>
      <c r="CM69" s="54" t="str">
        <f t="shared" ref="CM69" si="1471">AQ69</f>
        <v>Tigecyclin</v>
      </c>
      <c r="CQ69" s="11"/>
      <c r="CR69" s="12" t="s">
        <v>48</v>
      </c>
      <c r="CS69" s="12" t="s">
        <v>53</v>
      </c>
      <c r="CT69" s="12" t="s">
        <v>54</v>
      </c>
      <c r="CU69" s="12" t="s">
        <v>55</v>
      </c>
      <c r="CV69" s="12" t="s">
        <v>56</v>
      </c>
      <c r="CW69" s="12" t="s">
        <v>57</v>
      </c>
      <c r="CX69" s="12" t="s">
        <v>58</v>
      </c>
      <c r="CY69" s="12" t="s">
        <v>71</v>
      </c>
      <c r="CZ69" s="12" t="s">
        <v>59</v>
      </c>
      <c r="DA69" s="12" t="s">
        <v>60</v>
      </c>
      <c r="DB69" s="12" t="s">
        <v>61</v>
      </c>
      <c r="DC69" s="12" t="s">
        <v>62</v>
      </c>
      <c r="DD69" s="12" t="s">
        <v>63</v>
      </c>
      <c r="DE69" s="12" t="s">
        <v>64</v>
      </c>
      <c r="DF69" s="12" t="s">
        <v>65</v>
      </c>
      <c r="DG69" s="12" t="s">
        <v>66</v>
      </c>
      <c r="DH69" s="12" t="s">
        <v>67</v>
      </c>
      <c r="DI69" s="12" t="s">
        <v>68</v>
      </c>
      <c r="DJ69" s="12" t="s">
        <v>69</v>
      </c>
      <c r="DK69" s="12" t="s">
        <v>70</v>
      </c>
      <c r="DL69" s="12" t="s">
        <v>72</v>
      </c>
      <c r="DM69" s="10"/>
      <c r="DN69" s="10"/>
    </row>
    <row r="70" spans="1:118" ht="18.75" x14ac:dyDescent="0.25">
      <c r="B70" s="54" t="s">
        <v>2</v>
      </c>
      <c r="C70" s="2">
        <v>0</v>
      </c>
      <c r="D70" s="2">
        <v>0</v>
      </c>
      <c r="E70" s="2">
        <v>0</v>
      </c>
      <c r="F70" s="2">
        <v>0</v>
      </c>
      <c r="G70" s="2">
        <v>0</v>
      </c>
      <c r="H70" s="2">
        <v>0</v>
      </c>
      <c r="I70" s="2">
        <v>0</v>
      </c>
      <c r="J70" s="2">
        <v>0</v>
      </c>
      <c r="K70" s="2">
        <v>0</v>
      </c>
      <c r="L70" s="2">
        <v>3</v>
      </c>
      <c r="M70" s="3">
        <v>10</v>
      </c>
      <c r="N70" s="3">
        <v>64</v>
      </c>
      <c r="O70" s="3">
        <v>54</v>
      </c>
      <c r="P70" s="3">
        <v>0</v>
      </c>
      <c r="Q70" s="3">
        <v>0</v>
      </c>
      <c r="R70" s="3">
        <v>0</v>
      </c>
      <c r="S70" s="54">
        <v>131</v>
      </c>
      <c r="V70" s="54">
        <v>1.5625E-2</v>
      </c>
      <c r="W70" s="2">
        <f>C70</f>
        <v>0</v>
      </c>
      <c r="X70" s="2">
        <f>C71</f>
        <v>0</v>
      </c>
      <c r="Y70" s="2">
        <f>C72</f>
        <v>0</v>
      </c>
      <c r="Z70" s="2">
        <f>C73</f>
        <v>0</v>
      </c>
      <c r="AA70" s="2">
        <f>C74</f>
        <v>0</v>
      </c>
      <c r="AB70" s="2">
        <f>C75</f>
        <v>90</v>
      </c>
      <c r="AC70" s="2">
        <f>C76</f>
        <v>0</v>
      </c>
      <c r="AD70" s="54">
        <f>C77</f>
        <v>0</v>
      </c>
      <c r="AE70" s="2">
        <f>C78</f>
        <v>0</v>
      </c>
      <c r="AF70" s="2">
        <f>C79</f>
        <v>0</v>
      </c>
      <c r="AG70" s="2">
        <f>C80</f>
        <v>0</v>
      </c>
      <c r="AH70" s="2">
        <f>C81</f>
        <v>0</v>
      </c>
      <c r="AI70" s="2">
        <f>C82</f>
        <v>0</v>
      </c>
      <c r="AJ70" s="2">
        <f>C83</f>
        <v>0</v>
      </c>
      <c r="AK70" s="2">
        <f>C84</f>
        <v>0</v>
      </c>
      <c r="AL70" s="2">
        <f>C85</f>
        <v>0</v>
      </c>
      <c r="AM70" s="2">
        <f>C86</f>
        <v>105</v>
      </c>
      <c r="AN70" s="2">
        <f>C87</f>
        <v>106</v>
      </c>
      <c r="AO70" s="2">
        <f>C88</f>
        <v>2</v>
      </c>
      <c r="AP70" s="54">
        <f>C89</f>
        <v>0</v>
      </c>
      <c r="AQ70" s="2">
        <f>C90</f>
        <v>22</v>
      </c>
      <c r="AT70" s="54">
        <v>1.4999999999999999E-2</v>
      </c>
      <c r="AU70" s="31">
        <f t="shared" ref="AU70" si="1472">PRODUCT(W70*100*1/W86)</f>
        <v>0</v>
      </c>
      <c r="AV70" s="31">
        <f t="shared" ref="AV70" si="1473">PRODUCT(X70*100*1/X86)</f>
        <v>0</v>
      </c>
      <c r="AW70" s="31">
        <f t="shared" ref="AW70" si="1474">PRODUCT(Y70*100*1/Y86)</f>
        <v>0</v>
      </c>
      <c r="AX70" s="31">
        <f t="shared" ref="AX70" si="1475">PRODUCT(Z70*100*1/Z86)</f>
        <v>0</v>
      </c>
      <c r="AY70" s="31">
        <f t="shared" ref="AY70" si="1476">PRODUCT(AA70*100*1/AA86)</f>
        <v>0</v>
      </c>
      <c r="AZ70" s="31">
        <f t="shared" ref="AZ70" si="1477">PRODUCT(AB70*100*1/AB86)</f>
        <v>68.702290076335885</v>
      </c>
      <c r="BA70" s="31">
        <f t="shared" ref="BA70" si="1478">PRODUCT(AC70*100*1/AC86)</f>
        <v>0</v>
      </c>
      <c r="BB70" s="56">
        <f t="shared" ref="BB70" si="1479">PRODUCT(AD70*100*1/AD86)</f>
        <v>0</v>
      </c>
      <c r="BC70" s="31">
        <f t="shared" ref="BC70" si="1480">PRODUCT(AE70*100*1/AE86)</f>
        <v>0</v>
      </c>
      <c r="BD70" s="31">
        <f t="shared" ref="BD70" si="1481">PRODUCT(AF70*100*1/AF86)</f>
        <v>0</v>
      </c>
      <c r="BE70" s="31">
        <f t="shared" ref="BE70" si="1482">PRODUCT(AG70*100*1/AG86)</f>
        <v>0</v>
      </c>
      <c r="BF70" s="31">
        <f t="shared" ref="BF70" si="1483">PRODUCT(AH70*100*1/AH86)</f>
        <v>0</v>
      </c>
      <c r="BG70" s="31">
        <f t="shared" ref="BG70" si="1484">PRODUCT(AI70*100*1/AI86)</f>
        <v>0</v>
      </c>
      <c r="BH70" s="31">
        <f t="shared" ref="BH70" si="1485">PRODUCT(AJ70*100*1/AJ86)</f>
        <v>0</v>
      </c>
      <c r="BI70" s="31">
        <f t="shared" ref="BI70" si="1486">PRODUCT(AK70*100*1/AK86)</f>
        <v>0</v>
      </c>
      <c r="BJ70" s="31">
        <f t="shared" ref="BJ70" si="1487">PRODUCT(AL70*100*1/AL86)</f>
        <v>0</v>
      </c>
      <c r="BK70" s="31">
        <f t="shared" ref="BK70" si="1488">PRODUCT(AM70*100*1/AM86)</f>
        <v>80.152671755725194</v>
      </c>
      <c r="BL70" s="31">
        <f t="shared" ref="BL70" si="1489">PRODUCT(AN70*100*1/AN86)</f>
        <v>80.916030534351151</v>
      </c>
      <c r="BM70" s="31">
        <f t="shared" ref="BM70" si="1490">PRODUCT(AO70*100*1/AO86)</f>
        <v>1.5267175572519085</v>
      </c>
      <c r="BN70" s="30">
        <f t="shared" ref="BN70" si="1491">PRODUCT(AP70*100*1/AP86)</f>
        <v>0</v>
      </c>
      <c r="BO70" s="31">
        <f t="shared" ref="BO70" si="1492">PRODUCT(AQ70*100*1/AQ86)</f>
        <v>17.1875</v>
      </c>
      <c r="BR70" s="54">
        <v>1.4999999999999999E-2</v>
      </c>
      <c r="BS70" s="31">
        <f t="shared" ref="BS70" si="1493">AU70</f>
        <v>0</v>
      </c>
      <c r="BT70" s="31">
        <f t="shared" ref="BT70" si="1494">AV70</f>
        <v>0</v>
      </c>
      <c r="BU70" s="31">
        <f t="shared" ref="BU70" si="1495">AW70</f>
        <v>0</v>
      </c>
      <c r="BV70" s="31">
        <f t="shared" ref="BV70" si="1496">AX70</f>
        <v>0</v>
      </c>
      <c r="BW70" s="31">
        <f t="shared" ref="BW70" si="1497">AY70</f>
        <v>0</v>
      </c>
      <c r="BX70" s="31">
        <f t="shared" ref="BX70" si="1498">AZ70</f>
        <v>68.702290076335885</v>
      </c>
      <c r="BY70" s="31">
        <f t="shared" ref="BY70" si="1499">BA70</f>
        <v>0</v>
      </c>
      <c r="BZ70" s="56">
        <f t="shared" ref="BZ70" si="1500">BB70</f>
        <v>0</v>
      </c>
      <c r="CA70" s="31">
        <f t="shared" ref="CA70" si="1501">BC70</f>
        <v>0</v>
      </c>
      <c r="CB70" s="31">
        <f t="shared" ref="CB70" si="1502">BD70</f>
        <v>0</v>
      </c>
      <c r="CC70" s="31">
        <f t="shared" ref="CC70" si="1503">BE70</f>
        <v>0</v>
      </c>
      <c r="CD70" s="31">
        <f t="shared" ref="CD70" si="1504">BF70</f>
        <v>0</v>
      </c>
      <c r="CE70" s="31">
        <f t="shared" ref="CE70" si="1505">BG70</f>
        <v>0</v>
      </c>
      <c r="CF70" s="31">
        <f t="shared" ref="CF70" si="1506">BH70</f>
        <v>0</v>
      </c>
      <c r="CG70" s="31">
        <f t="shared" ref="CG70" si="1507">BI70</f>
        <v>0</v>
      </c>
      <c r="CH70" s="31">
        <f t="shared" ref="CH70" si="1508">BJ70</f>
        <v>0</v>
      </c>
      <c r="CI70" s="31">
        <f t="shared" ref="CI70" si="1509">BK70</f>
        <v>80.152671755725194</v>
      </c>
      <c r="CJ70" s="31">
        <f t="shared" ref="CJ70" si="1510">BL70</f>
        <v>80.916030534351151</v>
      </c>
      <c r="CK70" s="31">
        <f t="shared" ref="CK70" si="1511">BM70</f>
        <v>1.5267175572519085</v>
      </c>
      <c r="CL70" s="30">
        <f t="shared" ref="CL70" si="1512">BN70</f>
        <v>0</v>
      </c>
      <c r="CM70" s="31">
        <f t="shared" ref="CM70" si="1513">BO70</f>
        <v>17.1875</v>
      </c>
      <c r="CN70" s="5"/>
      <c r="CQ70" s="12" t="s">
        <v>49</v>
      </c>
      <c r="CR70" s="16">
        <f>S70</f>
        <v>131</v>
      </c>
      <c r="CS70" s="16">
        <f>S71</f>
        <v>131</v>
      </c>
      <c r="CT70" s="16">
        <f>S72</f>
        <v>131</v>
      </c>
      <c r="CU70" s="16">
        <f>S73</f>
        <v>131</v>
      </c>
      <c r="CV70" s="16">
        <f>S74</f>
        <v>131</v>
      </c>
      <c r="CW70" s="16">
        <f>S75</f>
        <v>131</v>
      </c>
      <c r="CX70" s="16">
        <f>S76</f>
        <v>131</v>
      </c>
      <c r="CY70" s="16">
        <f>S77</f>
        <v>131</v>
      </c>
      <c r="CZ70" s="16">
        <f>S78</f>
        <v>131</v>
      </c>
      <c r="DA70" s="16">
        <f>S79</f>
        <v>131</v>
      </c>
      <c r="DB70" s="16">
        <f>S80</f>
        <v>130</v>
      </c>
      <c r="DC70" s="16">
        <f>S81</f>
        <v>130</v>
      </c>
      <c r="DD70" s="16">
        <f>S82</f>
        <v>130</v>
      </c>
      <c r="DE70" s="16">
        <f>S83</f>
        <v>125</v>
      </c>
      <c r="DF70" s="16">
        <f>S84</f>
        <v>131</v>
      </c>
      <c r="DG70" s="16">
        <f>S85</f>
        <v>131</v>
      </c>
      <c r="DH70" s="16">
        <f>S86</f>
        <v>131</v>
      </c>
      <c r="DI70" s="16">
        <f>S87</f>
        <v>131</v>
      </c>
      <c r="DJ70" s="16">
        <f>S88</f>
        <v>131</v>
      </c>
      <c r="DK70" s="16">
        <f>S89</f>
        <v>131</v>
      </c>
      <c r="DL70" s="16">
        <f>S90</f>
        <v>128</v>
      </c>
      <c r="DM70" s="10"/>
      <c r="DN70" s="10"/>
    </row>
    <row r="71" spans="1:118" ht="18.75" x14ac:dyDescent="0.25">
      <c r="B71" s="54" t="s">
        <v>3</v>
      </c>
      <c r="C71" s="2">
        <v>0</v>
      </c>
      <c r="D71" s="2">
        <v>0</v>
      </c>
      <c r="E71" s="2">
        <v>0</v>
      </c>
      <c r="F71" s="2">
        <v>1</v>
      </c>
      <c r="G71" s="2">
        <v>0</v>
      </c>
      <c r="H71" s="2">
        <v>8</v>
      </c>
      <c r="I71" s="2">
        <v>48</v>
      </c>
      <c r="J71" s="2">
        <v>41</v>
      </c>
      <c r="K71" s="2">
        <v>18</v>
      </c>
      <c r="L71" s="2">
        <v>5</v>
      </c>
      <c r="M71" s="3">
        <v>2</v>
      </c>
      <c r="N71" s="3">
        <v>3</v>
      </c>
      <c r="O71" s="3">
        <v>5</v>
      </c>
      <c r="P71" s="3">
        <v>0</v>
      </c>
      <c r="Q71" s="3">
        <v>0</v>
      </c>
      <c r="R71" s="3">
        <v>0</v>
      </c>
      <c r="S71" s="54">
        <v>131</v>
      </c>
      <c r="V71" s="54">
        <v>3.125E-2</v>
      </c>
      <c r="W71" s="2">
        <f>D70</f>
        <v>0</v>
      </c>
      <c r="X71" s="2">
        <f>D71</f>
        <v>0</v>
      </c>
      <c r="Y71" s="2">
        <f>D72</f>
        <v>0</v>
      </c>
      <c r="Z71" s="2">
        <f>D73</f>
        <v>0</v>
      </c>
      <c r="AA71" s="2">
        <f>D74</f>
        <v>0</v>
      </c>
      <c r="AB71" s="2">
        <f>D75</f>
        <v>0</v>
      </c>
      <c r="AC71" s="2">
        <f>D76</f>
        <v>0</v>
      </c>
      <c r="AD71" s="54">
        <f>D77</f>
        <v>0</v>
      </c>
      <c r="AE71" s="2">
        <f>D78</f>
        <v>0</v>
      </c>
      <c r="AF71" s="2">
        <f>D79</f>
        <v>0</v>
      </c>
      <c r="AG71" s="2">
        <f>D80</f>
        <v>0</v>
      </c>
      <c r="AH71" s="2">
        <f>D81</f>
        <v>0</v>
      </c>
      <c r="AI71" s="2">
        <f>D82</f>
        <v>0</v>
      </c>
      <c r="AJ71" s="2">
        <f>D83</f>
        <v>0</v>
      </c>
      <c r="AK71" s="2">
        <f>D84</f>
        <v>0</v>
      </c>
      <c r="AL71" s="2">
        <f>D85</f>
        <v>0</v>
      </c>
      <c r="AM71" s="2">
        <f>D86</f>
        <v>0</v>
      </c>
      <c r="AN71" s="2">
        <f>D87</f>
        <v>0</v>
      </c>
      <c r="AO71" s="2">
        <f>D88</f>
        <v>0</v>
      </c>
      <c r="AP71" s="54">
        <f>D89</f>
        <v>0</v>
      </c>
      <c r="AQ71" s="2">
        <f>D90</f>
        <v>0</v>
      </c>
      <c r="AT71" s="54">
        <v>3.1E-2</v>
      </c>
      <c r="AU71" s="31">
        <f t="shared" ref="AU71" si="1514">PRODUCT(W71*100*1/W86)</f>
        <v>0</v>
      </c>
      <c r="AV71" s="31">
        <f t="shared" ref="AV71" si="1515">PRODUCT(X71*100*1/X86)</f>
        <v>0</v>
      </c>
      <c r="AW71" s="31">
        <f t="shared" ref="AW71" si="1516">PRODUCT(Y71*100*1/Y86)</f>
        <v>0</v>
      </c>
      <c r="AX71" s="31">
        <f t="shared" ref="AX71" si="1517">PRODUCT(Z71*100*1/Z86)</f>
        <v>0</v>
      </c>
      <c r="AY71" s="31">
        <f t="shared" ref="AY71" si="1518">PRODUCT(AA71*100*1/AA86)</f>
        <v>0</v>
      </c>
      <c r="AZ71" s="31">
        <f t="shared" ref="AZ71" si="1519">PRODUCT(AB71*100*1/AB86)</f>
        <v>0</v>
      </c>
      <c r="BA71" s="31">
        <f t="shared" ref="BA71" si="1520">PRODUCT(AC71*100*1/AC86)</f>
        <v>0</v>
      </c>
      <c r="BB71" s="56">
        <f t="shared" ref="BB71" si="1521">PRODUCT(AD71*100*1/AD86)</f>
        <v>0</v>
      </c>
      <c r="BC71" s="31">
        <f t="shared" ref="BC71" si="1522">PRODUCT(AE71*100*1/AE86)</f>
        <v>0</v>
      </c>
      <c r="BD71" s="31">
        <f t="shared" ref="BD71" si="1523">PRODUCT(AF71*100*1/AF86)</f>
        <v>0</v>
      </c>
      <c r="BE71" s="31">
        <f t="shared" ref="BE71" si="1524">PRODUCT(AG71*100*1/AG86)</f>
        <v>0</v>
      </c>
      <c r="BF71" s="31">
        <f t="shared" ref="BF71" si="1525">PRODUCT(AH71*100*1/AH86)</f>
        <v>0</v>
      </c>
      <c r="BG71" s="31">
        <f t="shared" ref="BG71" si="1526">PRODUCT(AI71*100*1/AI86)</f>
        <v>0</v>
      </c>
      <c r="BH71" s="31">
        <f t="shared" ref="BH71" si="1527">PRODUCT(AJ71*100*1/AJ86)</f>
        <v>0</v>
      </c>
      <c r="BI71" s="31">
        <f t="shared" ref="BI71" si="1528">PRODUCT(AK71*100*1/AK86)</f>
        <v>0</v>
      </c>
      <c r="BJ71" s="31">
        <f t="shared" ref="BJ71" si="1529">PRODUCT(AL71*100*1/AL86)</f>
        <v>0</v>
      </c>
      <c r="BK71" s="31">
        <f t="shared" ref="BK71" si="1530">PRODUCT(AM71*100*1/AM86)</f>
        <v>0</v>
      </c>
      <c r="BL71" s="31">
        <f t="shared" ref="BL71" si="1531">PRODUCT(AN71*100*1/AN86)</f>
        <v>0</v>
      </c>
      <c r="BM71" s="31">
        <f t="shared" ref="BM71" si="1532">PRODUCT(AO71*100*1/AO86)</f>
        <v>0</v>
      </c>
      <c r="BN71" s="30">
        <f t="shared" ref="BN71" si="1533">PRODUCT(AP71*100*1/AP86)</f>
        <v>0</v>
      </c>
      <c r="BO71" s="31">
        <f t="shared" ref="BO71" si="1534">PRODUCT(AQ71*100*1/AQ86)</f>
        <v>0</v>
      </c>
      <c r="BR71" s="54">
        <v>3.1E-2</v>
      </c>
      <c r="BS71" s="31">
        <f t="shared" ref="BS71" si="1535">AU70+AU71</f>
        <v>0</v>
      </c>
      <c r="BT71" s="31">
        <f t="shared" ref="BT71" si="1536">AV70+AV71</f>
        <v>0</v>
      </c>
      <c r="BU71" s="31">
        <f t="shared" ref="BU71" si="1537">AW70+AW71</f>
        <v>0</v>
      </c>
      <c r="BV71" s="31">
        <f t="shared" ref="BV71" si="1538">AX70+AX71</f>
        <v>0</v>
      </c>
      <c r="BW71" s="31">
        <f t="shared" ref="BW71" si="1539">AY70+AY71</f>
        <v>0</v>
      </c>
      <c r="BX71" s="31">
        <f t="shared" ref="BX71" si="1540">AZ70+AZ71</f>
        <v>68.702290076335885</v>
      </c>
      <c r="BY71" s="31">
        <f t="shared" ref="BY71" si="1541">BA70+BA71</f>
        <v>0</v>
      </c>
      <c r="BZ71" s="56">
        <f t="shared" ref="BZ71" si="1542">BB70+BB71</f>
        <v>0</v>
      </c>
      <c r="CA71" s="31">
        <f t="shared" ref="CA71" si="1543">BC70+BC71</f>
        <v>0</v>
      </c>
      <c r="CB71" s="31">
        <f t="shared" ref="CB71" si="1544">BD70+BD71</f>
        <v>0</v>
      </c>
      <c r="CC71" s="31">
        <f t="shared" ref="CC71" si="1545">BE70+BE71</f>
        <v>0</v>
      </c>
      <c r="CD71" s="31">
        <f t="shared" ref="CD71" si="1546">BF70+BF71</f>
        <v>0</v>
      </c>
      <c r="CE71" s="31">
        <f t="shared" ref="CE71" si="1547">BG70+BG71</f>
        <v>0</v>
      </c>
      <c r="CF71" s="31">
        <f t="shared" ref="CF71" si="1548">BH70+BH71</f>
        <v>0</v>
      </c>
      <c r="CG71" s="31">
        <f t="shared" ref="CG71" si="1549">BI70+BI71</f>
        <v>0</v>
      </c>
      <c r="CH71" s="31">
        <f t="shared" ref="CH71" si="1550">BJ70+BJ71</f>
        <v>0</v>
      </c>
      <c r="CI71" s="31">
        <f t="shared" ref="CI71" si="1551">BK70+BK71</f>
        <v>80.152671755725194</v>
      </c>
      <c r="CJ71" s="31">
        <f t="shared" ref="CJ71" si="1552">BL70+BL71</f>
        <v>80.916030534351151</v>
      </c>
      <c r="CK71" s="31">
        <f t="shared" ref="CK71" si="1553">BM70+BM71</f>
        <v>1.5267175572519085</v>
      </c>
      <c r="CL71" s="30">
        <f t="shared" ref="CL71" si="1554">BN70+BN71</f>
        <v>0</v>
      </c>
      <c r="CM71" s="31">
        <f t="shared" ref="CM71" si="1555">BO70+BO71</f>
        <v>17.1875</v>
      </c>
      <c r="CN71" s="5"/>
      <c r="CQ71" s="12" t="s">
        <v>50</v>
      </c>
      <c r="CR71" s="13">
        <f>BS79</f>
        <v>2.2900763358778624</v>
      </c>
      <c r="CS71" s="13">
        <f>BT79</f>
        <v>92.36641221374046</v>
      </c>
      <c r="CT71" s="13">
        <f>BU79</f>
        <v>64.885496183206101</v>
      </c>
      <c r="CU71" s="13">
        <f>BV79</f>
        <v>95.419847328244288</v>
      </c>
      <c r="CV71" s="13">
        <f>BW76</f>
        <v>94.656488549618331</v>
      </c>
      <c r="CW71" s="13">
        <f>BX76</f>
        <v>93.893129770992374</v>
      </c>
      <c r="CX71" s="13">
        <f>BY76</f>
        <v>95.419847328244273</v>
      </c>
      <c r="CY71" s="13"/>
      <c r="CZ71" s="13">
        <f>CA77</f>
        <v>99.236641221374043</v>
      </c>
      <c r="DA71" s="13">
        <f>CB77</f>
        <v>100</v>
      </c>
      <c r="DB71" s="13">
        <f>CC77</f>
        <v>98.461538461538453</v>
      </c>
      <c r="DC71" s="13">
        <f>CD79</f>
        <v>99.230769230769226</v>
      </c>
      <c r="DD71" s="13">
        <f>CE77</f>
        <v>99.230769230769226</v>
      </c>
      <c r="DE71" s="13">
        <f>CF77</f>
        <v>99.2</v>
      </c>
      <c r="DF71" s="13">
        <f>CG81</f>
        <v>96.946564885496173</v>
      </c>
      <c r="DG71" s="13">
        <f>CH77</f>
        <v>91.603053435114504</v>
      </c>
      <c r="DH71" s="13">
        <f>CI74</f>
        <v>98.473282442748101</v>
      </c>
      <c r="DI71" s="13">
        <f>CJ75</f>
        <v>99.236641221374043</v>
      </c>
      <c r="DJ71" s="13">
        <f>CK74</f>
        <v>92.36641221374046</v>
      </c>
      <c r="DK71" s="13"/>
      <c r="DL71" s="13">
        <f>CM75</f>
        <v>99.21875</v>
      </c>
      <c r="DM71" s="10"/>
      <c r="DN71" s="10"/>
    </row>
    <row r="72" spans="1:118" ht="18.75" x14ac:dyDescent="0.25">
      <c r="B72" s="54" t="s">
        <v>4</v>
      </c>
      <c r="C72" s="2">
        <v>0</v>
      </c>
      <c r="D72" s="2">
        <v>0</v>
      </c>
      <c r="E72" s="2">
        <v>0</v>
      </c>
      <c r="F72" s="2">
        <v>0</v>
      </c>
      <c r="G72" s="2">
        <v>1</v>
      </c>
      <c r="H72" s="2">
        <v>0</v>
      </c>
      <c r="I72" s="2">
        <v>2</v>
      </c>
      <c r="J72" s="2">
        <v>9</v>
      </c>
      <c r="K72" s="2">
        <v>30</v>
      </c>
      <c r="L72" s="2">
        <v>43</v>
      </c>
      <c r="M72" s="3">
        <v>26</v>
      </c>
      <c r="N72" s="3">
        <v>6</v>
      </c>
      <c r="O72" s="3">
        <v>7</v>
      </c>
      <c r="P72" s="3">
        <v>7</v>
      </c>
      <c r="Q72" s="3">
        <v>0</v>
      </c>
      <c r="R72" s="3">
        <v>0</v>
      </c>
      <c r="S72" s="54">
        <v>131</v>
      </c>
      <c r="V72" s="54">
        <v>6.25E-2</v>
      </c>
      <c r="W72" s="2">
        <f>E70</f>
        <v>0</v>
      </c>
      <c r="X72" s="2">
        <f>E71</f>
        <v>0</v>
      </c>
      <c r="Y72" s="2">
        <f>E72</f>
        <v>0</v>
      </c>
      <c r="Z72" s="2">
        <f>E73</f>
        <v>0</v>
      </c>
      <c r="AA72" s="2">
        <f>E74</f>
        <v>0</v>
      </c>
      <c r="AB72" s="2">
        <f>E75</f>
        <v>0</v>
      </c>
      <c r="AC72" s="2">
        <f>E76</f>
        <v>0</v>
      </c>
      <c r="AD72" s="54">
        <f>E77</f>
        <v>0</v>
      </c>
      <c r="AE72" s="2">
        <f>E78</f>
        <v>100</v>
      </c>
      <c r="AF72" s="2">
        <f>E79</f>
        <v>129</v>
      </c>
      <c r="AG72" s="2">
        <f>E80</f>
        <v>0</v>
      </c>
      <c r="AH72" s="2">
        <f>E81</f>
        <v>0</v>
      </c>
      <c r="AI72" s="2">
        <f>E82</f>
        <v>50</v>
      </c>
      <c r="AJ72" s="2">
        <f>E83</f>
        <v>22</v>
      </c>
      <c r="AK72" s="2">
        <f>E84</f>
        <v>0</v>
      </c>
      <c r="AL72" s="2">
        <f>E85</f>
        <v>102</v>
      </c>
      <c r="AM72" s="2">
        <f>E86</f>
        <v>13</v>
      </c>
      <c r="AN72" s="2">
        <f>E87</f>
        <v>0</v>
      </c>
      <c r="AO72" s="2">
        <f>E88</f>
        <v>76</v>
      </c>
      <c r="AP72" s="54">
        <f>E89</f>
        <v>0</v>
      </c>
      <c r="AQ72" s="2">
        <f>E90</f>
        <v>0</v>
      </c>
      <c r="AT72" s="54">
        <v>6.2E-2</v>
      </c>
      <c r="AU72" s="31">
        <f t="shared" ref="AU72" si="1556">PRODUCT(W72*100*1/W86)</f>
        <v>0</v>
      </c>
      <c r="AV72" s="31">
        <f t="shared" ref="AV72" si="1557">PRODUCT(X72*100*1/X86)</f>
        <v>0</v>
      </c>
      <c r="AW72" s="31">
        <f t="shared" ref="AW72" si="1558">PRODUCT(Y72*100*1/Y86)</f>
        <v>0</v>
      </c>
      <c r="AX72" s="31">
        <f t="shared" ref="AX72" si="1559">PRODUCT(Z72*100*1/Z86)</f>
        <v>0</v>
      </c>
      <c r="AY72" s="31">
        <f t="shared" ref="AY72" si="1560">PRODUCT(AA72*100*1/AA86)</f>
        <v>0</v>
      </c>
      <c r="AZ72" s="31">
        <f t="shared" ref="AZ72" si="1561">PRODUCT(AB72*100*1/AB86)</f>
        <v>0</v>
      </c>
      <c r="BA72" s="31">
        <f t="shared" ref="BA72" si="1562">PRODUCT(AC72*100*1/AC86)</f>
        <v>0</v>
      </c>
      <c r="BB72" s="56">
        <f t="shared" ref="BB72" si="1563">PRODUCT(AD72*100*1/AD86)</f>
        <v>0</v>
      </c>
      <c r="BC72" s="31">
        <f t="shared" ref="BC72" si="1564">PRODUCT(AE72*100*1/AE86)</f>
        <v>76.335877862595424</v>
      </c>
      <c r="BD72" s="31">
        <f t="shared" ref="BD72" si="1565">PRODUCT(AF72*100*1/AF86)</f>
        <v>98.473282442748086</v>
      </c>
      <c r="BE72" s="31">
        <f t="shared" ref="BE72" si="1566">PRODUCT(AG72*100*1/AG86)</f>
        <v>0</v>
      </c>
      <c r="BF72" s="31">
        <f t="shared" ref="BF72" si="1567">PRODUCT(AH72*100*1/AH86)</f>
        <v>0</v>
      </c>
      <c r="BG72" s="31">
        <f t="shared" ref="BG72" si="1568">PRODUCT(AI72*100*1/AI86)</f>
        <v>38.46153846153846</v>
      </c>
      <c r="BH72" s="31">
        <f t="shared" ref="BH72" si="1569">PRODUCT(AJ72*100*1/AJ86)</f>
        <v>17.600000000000001</v>
      </c>
      <c r="BI72" s="31">
        <f t="shared" ref="BI72" si="1570">PRODUCT(AK72*100*1/AK86)</f>
        <v>0</v>
      </c>
      <c r="BJ72" s="31">
        <f t="shared" ref="BJ72" si="1571">PRODUCT(AL72*100*1/AL86)</f>
        <v>77.862595419847324</v>
      </c>
      <c r="BK72" s="31">
        <f t="shared" ref="BK72" si="1572">PRODUCT(AM72*100*1/AM86)</f>
        <v>9.9236641221374047</v>
      </c>
      <c r="BL72" s="31">
        <f t="shared" ref="BL72" si="1573">PRODUCT(AN72*100*1/AN86)</f>
        <v>0</v>
      </c>
      <c r="BM72" s="31">
        <f t="shared" ref="BM72" si="1574">PRODUCT(AO72*100*1/AO86)</f>
        <v>58.015267175572518</v>
      </c>
      <c r="BN72" s="30">
        <f t="shared" ref="BN72" si="1575">PRODUCT(AP72*100*1/AP86)</f>
        <v>0</v>
      </c>
      <c r="BO72" s="31">
        <f t="shared" ref="BO72" si="1576">PRODUCT(AQ72*100*1/AQ86)</f>
        <v>0</v>
      </c>
      <c r="BR72" s="54">
        <v>6.2E-2</v>
      </c>
      <c r="BS72" s="31">
        <f t="shared" ref="BS72" si="1577">AU70+AU71+AU72</f>
        <v>0</v>
      </c>
      <c r="BT72" s="31">
        <f t="shared" ref="BT72" si="1578">AV70+AV71+AV72</f>
        <v>0</v>
      </c>
      <c r="BU72" s="31">
        <f t="shared" ref="BU72" si="1579">AW70+AW71+AW72</f>
        <v>0</v>
      </c>
      <c r="BV72" s="31">
        <f t="shared" ref="BV72" si="1580">AX70+AX71+AX72</f>
        <v>0</v>
      </c>
      <c r="BW72" s="31">
        <f t="shared" ref="BW72" si="1581">AY70+AY71+AY72</f>
        <v>0</v>
      </c>
      <c r="BX72" s="31">
        <f t="shared" ref="BX72" si="1582">AZ70+AZ71+AZ72</f>
        <v>68.702290076335885</v>
      </c>
      <c r="BY72" s="31">
        <f t="shared" ref="BY72" si="1583">BA70+BA71+BA72</f>
        <v>0</v>
      </c>
      <c r="BZ72" s="56">
        <f t="shared" ref="BZ72" si="1584">BB70+BB71+BB72</f>
        <v>0</v>
      </c>
      <c r="CA72" s="31">
        <f t="shared" ref="CA72" si="1585">BC70+BC71+BC72</f>
        <v>76.335877862595424</v>
      </c>
      <c r="CB72" s="31">
        <f t="shared" ref="CB72" si="1586">BD70+BD71+BD72</f>
        <v>98.473282442748086</v>
      </c>
      <c r="CC72" s="31">
        <f t="shared" ref="CC72" si="1587">BE70+BE71+BE72</f>
        <v>0</v>
      </c>
      <c r="CD72" s="31">
        <f t="shared" ref="CD72" si="1588">BF70+BF71+BF72</f>
        <v>0</v>
      </c>
      <c r="CE72" s="31">
        <f t="shared" ref="CE72" si="1589">BG70+BG71+BG72</f>
        <v>38.46153846153846</v>
      </c>
      <c r="CF72" s="31">
        <f t="shared" ref="CF72" si="1590">BH70+BH71+BH72</f>
        <v>17.600000000000001</v>
      </c>
      <c r="CG72" s="31">
        <f t="shared" ref="CG72" si="1591">BI70+BI71+BI72</f>
        <v>0</v>
      </c>
      <c r="CH72" s="31">
        <f t="shared" ref="CH72" si="1592">BJ70+BJ71+BJ72</f>
        <v>77.862595419847324</v>
      </c>
      <c r="CI72" s="31">
        <f t="shared" ref="CI72" si="1593">BK70+BK71+BK72</f>
        <v>90.076335877862604</v>
      </c>
      <c r="CJ72" s="31">
        <f t="shared" ref="CJ72" si="1594">BL70+BL71+BL72</f>
        <v>80.916030534351151</v>
      </c>
      <c r="CK72" s="31">
        <f t="shared" ref="CK72" si="1595">BM70+BM71+BM72</f>
        <v>59.541984732824424</v>
      </c>
      <c r="CL72" s="30">
        <f t="shared" ref="CL72" si="1596">BN70+BN71+BN72</f>
        <v>0</v>
      </c>
      <c r="CM72" s="31">
        <f t="shared" ref="CM72" si="1597">BO70+BO71+BO72</f>
        <v>17.1875</v>
      </c>
      <c r="CN72" s="5"/>
      <c r="CQ72" s="12" t="s">
        <v>51</v>
      </c>
      <c r="CR72" s="13"/>
      <c r="CS72" s="13"/>
      <c r="CT72" s="13"/>
      <c r="CU72" s="13"/>
      <c r="CV72" s="13">
        <f>BW78-BW76</f>
        <v>1.5267175572519136</v>
      </c>
      <c r="CW72" s="13">
        <f>SUM(BX77,-BX76)</f>
        <v>0.7633587786259568</v>
      </c>
      <c r="CX72" s="14">
        <f>SUM(BY77-BY76)</f>
        <v>1.5267175572519136</v>
      </c>
      <c r="CY72" s="13"/>
      <c r="CZ72" s="13">
        <f>CA78-CA77</f>
        <v>0</v>
      </c>
      <c r="DA72" s="13">
        <f>CB79-CB77</f>
        <v>0</v>
      </c>
      <c r="DB72" s="13"/>
      <c r="DC72" s="13"/>
      <c r="DD72" s="13"/>
      <c r="DE72" s="13"/>
      <c r="DF72" s="13"/>
      <c r="DG72" s="13">
        <f>CH78-CH77</f>
        <v>2.2900763358778562</v>
      </c>
      <c r="DH72" s="13">
        <f>CI75-CI74</f>
        <v>1.5267175572519136</v>
      </c>
      <c r="DI72" s="13">
        <f>CJ76-CJ75</f>
        <v>0.7633587786259568</v>
      </c>
      <c r="DJ72" s="13"/>
      <c r="DK72" s="13"/>
      <c r="DL72" s="13"/>
      <c r="DM72" s="10"/>
      <c r="DN72" s="10"/>
    </row>
    <row r="73" spans="1:118" ht="18.75" x14ac:dyDescent="0.25">
      <c r="B73" s="54" t="s">
        <v>5</v>
      </c>
      <c r="C73" s="2">
        <v>0</v>
      </c>
      <c r="D73" s="2">
        <v>0</v>
      </c>
      <c r="E73" s="2">
        <v>0</v>
      </c>
      <c r="F73" s="2">
        <v>0</v>
      </c>
      <c r="G73" s="2">
        <v>4</v>
      </c>
      <c r="H73" s="2">
        <v>0</v>
      </c>
      <c r="I73" s="2">
        <v>56</v>
      </c>
      <c r="J73" s="2">
        <v>42</v>
      </c>
      <c r="K73" s="2">
        <v>12</v>
      </c>
      <c r="L73" s="2">
        <v>11</v>
      </c>
      <c r="M73" s="3">
        <v>3</v>
      </c>
      <c r="N73" s="3">
        <v>0</v>
      </c>
      <c r="O73" s="3">
        <v>1</v>
      </c>
      <c r="P73" s="3">
        <v>2</v>
      </c>
      <c r="Q73" s="3">
        <v>0</v>
      </c>
      <c r="R73" s="3">
        <v>0</v>
      </c>
      <c r="S73" s="54">
        <v>131</v>
      </c>
      <c r="V73" s="54">
        <v>0.125</v>
      </c>
      <c r="W73" s="2">
        <f>F70</f>
        <v>0</v>
      </c>
      <c r="X73" s="2">
        <f>F71</f>
        <v>1</v>
      </c>
      <c r="Y73" s="2">
        <f>F72</f>
        <v>0</v>
      </c>
      <c r="Z73" s="2">
        <f>F73</f>
        <v>0</v>
      </c>
      <c r="AA73" s="2">
        <f>F74</f>
        <v>122</v>
      </c>
      <c r="AB73" s="2">
        <f>F75</f>
        <v>19</v>
      </c>
      <c r="AC73" s="2">
        <f>F76</f>
        <v>111</v>
      </c>
      <c r="AD73" s="54">
        <f>F77</f>
        <v>0</v>
      </c>
      <c r="AE73" s="2">
        <f>F78</f>
        <v>0</v>
      </c>
      <c r="AF73" s="2">
        <f>F79</f>
        <v>0</v>
      </c>
      <c r="AG73" s="2">
        <f>F80</f>
        <v>27</v>
      </c>
      <c r="AH73" s="2">
        <f>F81</f>
        <v>0</v>
      </c>
      <c r="AI73" s="2">
        <f>F82</f>
        <v>0</v>
      </c>
      <c r="AJ73" s="2">
        <f>F83</f>
        <v>0</v>
      </c>
      <c r="AK73" s="2">
        <f>F84</f>
        <v>0</v>
      </c>
      <c r="AL73" s="2">
        <f>F85</f>
        <v>0</v>
      </c>
      <c r="AM73" s="2">
        <f>F86</f>
        <v>7</v>
      </c>
      <c r="AN73" s="2">
        <f>F87</f>
        <v>14</v>
      </c>
      <c r="AO73" s="2">
        <f>F88</f>
        <v>30</v>
      </c>
      <c r="AP73" s="54">
        <f>F89</f>
        <v>0</v>
      </c>
      <c r="AQ73" s="2">
        <f>F90</f>
        <v>73</v>
      </c>
      <c r="AT73" s="54">
        <v>0.125</v>
      </c>
      <c r="AU73" s="31">
        <f t="shared" ref="AU73" si="1598">PRODUCT(W73*100*1/W86)</f>
        <v>0</v>
      </c>
      <c r="AV73" s="31">
        <f t="shared" ref="AV73" si="1599">PRODUCT(X73*100*1/X86)</f>
        <v>0.76335877862595425</v>
      </c>
      <c r="AW73" s="31">
        <f t="shared" ref="AW73" si="1600">PRODUCT(Y73*100*1/Y86)</f>
        <v>0</v>
      </c>
      <c r="AX73" s="31">
        <f t="shared" ref="AX73" si="1601">PRODUCT(Z73*100*1/Z86)</f>
        <v>0</v>
      </c>
      <c r="AY73" s="31">
        <f t="shared" ref="AY73" si="1602">PRODUCT(AA73*100*1/AA86)</f>
        <v>93.129770992366417</v>
      </c>
      <c r="AZ73" s="31">
        <f t="shared" ref="AZ73" si="1603">PRODUCT(AB73*100*1/AB86)</f>
        <v>14.503816793893129</v>
      </c>
      <c r="BA73" s="31">
        <f t="shared" ref="BA73" si="1604">PRODUCT(AC73*100*1/AC86)</f>
        <v>84.732824427480921</v>
      </c>
      <c r="BB73" s="56">
        <f t="shared" ref="BB73" si="1605">PRODUCT(AD73*100*1/AD86)</f>
        <v>0</v>
      </c>
      <c r="BC73" s="31">
        <f t="shared" ref="BC73" si="1606">PRODUCT(AE73*100*1/AE86)</f>
        <v>0</v>
      </c>
      <c r="BD73" s="31">
        <f t="shared" ref="BD73" si="1607">PRODUCT(AF73*100*1/AF86)</f>
        <v>0</v>
      </c>
      <c r="BE73" s="31">
        <f t="shared" ref="BE73" si="1608">PRODUCT(AG73*100*1/AG86)</f>
        <v>20.76923076923077</v>
      </c>
      <c r="BF73" s="31">
        <f t="shared" ref="BF73" si="1609">PRODUCT(AH73*100*1/AH86)</f>
        <v>0</v>
      </c>
      <c r="BG73" s="31">
        <f t="shared" ref="BG73" si="1610">PRODUCT(AI73*100*1/AI86)</f>
        <v>0</v>
      </c>
      <c r="BH73" s="31">
        <f t="shared" ref="BH73" si="1611">PRODUCT(AJ73*100*1/AJ86)</f>
        <v>0</v>
      </c>
      <c r="BI73" s="31">
        <f t="shared" ref="BI73" si="1612">PRODUCT(AK73*100*1/AK86)</f>
        <v>0</v>
      </c>
      <c r="BJ73" s="31">
        <f t="shared" ref="BJ73" si="1613">PRODUCT(AL73*100*1/AL86)</f>
        <v>0</v>
      </c>
      <c r="BK73" s="31">
        <f t="shared" ref="BK73" si="1614">PRODUCT(AM73*100*1/AM86)</f>
        <v>5.343511450381679</v>
      </c>
      <c r="BL73" s="31">
        <f t="shared" ref="BL73" si="1615">PRODUCT(AN73*100*1/AN86)</f>
        <v>10.687022900763358</v>
      </c>
      <c r="BM73" s="31">
        <f t="shared" ref="BM73" si="1616">PRODUCT(AO73*100*1/AO86)</f>
        <v>22.900763358778626</v>
      </c>
      <c r="BN73" s="30">
        <f t="shared" ref="BN73" si="1617">PRODUCT(AP73*100*1/AP86)</f>
        <v>0</v>
      </c>
      <c r="BO73" s="31">
        <f t="shared" ref="BO73" si="1618">PRODUCT(AQ73*100*1/AQ86)</f>
        <v>57.03125</v>
      </c>
      <c r="BR73" s="54">
        <v>0.125</v>
      </c>
      <c r="BS73" s="31">
        <f t="shared" ref="BS73" si="1619">AU70+AU71+AU72+AU73</f>
        <v>0</v>
      </c>
      <c r="BT73" s="31">
        <f t="shared" ref="BT73" si="1620">AV70+AV71+AV72+AV73</f>
        <v>0.76335877862595425</v>
      </c>
      <c r="BU73" s="31">
        <f t="shared" ref="BU73" si="1621">AW70+AW71+AW72+AW73</f>
        <v>0</v>
      </c>
      <c r="BV73" s="31">
        <f t="shared" ref="BV73" si="1622">AX70+AX71+AX72+AX73</f>
        <v>0</v>
      </c>
      <c r="BW73" s="31">
        <f t="shared" ref="BW73" si="1623">AY70+AY71+AY72+AY73</f>
        <v>93.129770992366417</v>
      </c>
      <c r="BX73" s="31">
        <f t="shared" ref="BX73" si="1624">AZ70+AZ71+AZ72+AZ73</f>
        <v>83.206106870229007</v>
      </c>
      <c r="BY73" s="31">
        <f t="shared" ref="BY73" si="1625">BA70+BA71+BA72+BA73</f>
        <v>84.732824427480921</v>
      </c>
      <c r="BZ73" s="56">
        <f t="shared" ref="BZ73" si="1626">BB70+BB71+BB72+BB73</f>
        <v>0</v>
      </c>
      <c r="CA73" s="31">
        <f t="shared" ref="CA73" si="1627">BC70+BC71+BC72+BC73</f>
        <v>76.335877862595424</v>
      </c>
      <c r="CB73" s="31">
        <f t="shared" ref="CB73" si="1628">BD70+BD71+BD72+BD73</f>
        <v>98.473282442748086</v>
      </c>
      <c r="CC73" s="31">
        <f t="shared" ref="CC73" si="1629">BE70+BE71+BE72+BE73</f>
        <v>20.76923076923077</v>
      </c>
      <c r="CD73" s="31">
        <f t="shared" ref="CD73" si="1630">BF70+BF71+BF72+BF73</f>
        <v>0</v>
      </c>
      <c r="CE73" s="31">
        <f t="shared" ref="CE73" si="1631">BG70+BG71+BG72+BG73</f>
        <v>38.46153846153846</v>
      </c>
      <c r="CF73" s="31">
        <f t="shared" ref="CF73" si="1632">BH70+BH71+BH72+BH73</f>
        <v>17.600000000000001</v>
      </c>
      <c r="CG73" s="31">
        <f t="shared" ref="CG73" si="1633">BI70+BI71+BI72+BI73</f>
        <v>0</v>
      </c>
      <c r="CH73" s="31">
        <f t="shared" ref="CH73" si="1634">BJ70+BJ71+BJ72+BJ73</f>
        <v>77.862595419847324</v>
      </c>
      <c r="CI73" s="31">
        <f t="shared" ref="CI73" si="1635">BK70+BK71+BK72+BK73</f>
        <v>95.419847328244288</v>
      </c>
      <c r="CJ73" s="31">
        <f t="shared" ref="CJ73" si="1636">BL70+BL71+BL72+BL73</f>
        <v>91.603053435114504</v>
      </c>
      <c r="CK73" s="31">
        <f t="shared" ref="CK73" si="1637">BM70+BM71+BM72+BM73</f>
        <v>82.44274809160305</v>
      </c>
      <c r="CL73" s="30">
        <f t="shared" ref="CL73" si="1638">BN70+BN71+BN72+BN73</f>
        <v>0</v>
      </c>
      <c r="CM73" s="31">
        <f t="shared" ref="CM73" si="1639">BO70+BO71+BO72+BO73</f>
        <v>74.21875</v>
      </c>
      <c r="CN73" s="5"/>
      <c r="CQ73" s="12" t="s">
        <v>52</v>
      </c>
      <c r="CR73" s="13">
        <f>BS85-CR71</f>
        <v>97.709923664122144</v>
      </c>
      <c r="CS73" s="13">
        <f>BT85-CS71</f>
        <v>7.6335877862595396</v>
      </c>
      <c r="CT73" s="13">
        <f>BU85-BU79</f>
        <v>35.114503816793899</v>
      </c>
      <c r="CU73" s="13">
        <f>BV85-BV79</f>
        <v>4.5801526717557266</v>
      </c>
      <c r="CV73" s="13">
        <f>BW85-CV72-CV71</f>
        <v>3.8167938931297698</v>
      </c>
      <c r="CW73" s="13">
        <f>BX85-BX77</f>
        <v>5.3435114503816834</v>
      </c>
      <c r="CX73" s="13">
        <f>BY85-BY77</f>
        <v>3.0534351145038272</v>
      </c>
      <c r="CY73" s="13"/>
      <c r="CZ73" s="13">
        <f>CA85-CA78</f>
        <v>0.7633587786259568</v>
      </c>
      <c r="DA73" s="13">
        <f>CB85-CB79</f>
        <v>0</v>
      </c>
      <c r="DB73" s="13">
        <f>CC85-CC77</f>
        <v>1.538461538461533</v>
      </c>
      <c r="DC73" s="13">
        <f>CD85-CD79</f>
        <v>0.7692307692307736</v>
      </c>
      <c r="DD73" s="13">
        <f>CE85-CE77</f>
        <v>0.7692307692307736</v>
      </c>
      <c r="DE73" s="13">
        <f>CF85-CF77</f>
        <v>0.79999999999999716</v>
      </c>
      <c r="DF73" s="13">
        <f>CG85-CG81</f>
        <v>3.0534351145038272</v>
      </c>
      <c r="DG73" s="13">
        <f>CH85-CH78</f>
        <v>6.106870229007626</v>
      </c>
      <c r="DH73" s="13">
        <f>CI85-CI75</f>
        <v>0</v>
      </c>
      <c r="DI73" s="13">
        <f>CJ85-CJ76</f>
        <v>0</v>
      </c>
      <c r="DJ73" s="13">
        <f>CK85-CK74</f>
        <v>7.6335877862595396</v>
      </c>
      <c r="DK73" s="13"/>
      <c r="DL73" s="13">
        <f>CM85-CM75</f>
        <v>0.78125</v>
      </c>
      <c r="DM73" s="10"/>
      <c r="DN73" s="10"/>
    </row>
    <row r="74" spans="1:118" x14ac:dyDescent="0.25">
      <c r="B74" s="54" t="s">
        <v>6</v>
      </c>
      <c r="C74" s="2">
        <v>0</v>
      </c>
      <c r="D74" s="2">
        <v>0</v>
      </c>
      <c r="E74" s="2">
        <v>0</v>
      </c>
      <c r="F74" s="2">
        <v>122</v>
      </c>
      <c r="G74" s="2">
        <v>0</v>
      </c>
      <c r="H74" s="2">
        <v>2</v>
      </c>
      <c r="I74" s="2">
        <v>0</v>
      </c>
      <c r="J74" s="4">
        <v>1</v>
      </c>
      <c r="K74" s="4">
        <v>1</v>
      </c>
      <c r="L74" s="3">
        <v>0</v>
      </c>
      <c r="M74" s="3">
        <v>2</v>
      </c>
      <c r="N74" s="3">
        <v>3</v>
      </c>
      <c r="O74" s="3">
        <v>0</v>
      </c>
      <c r="P74" s="3">
        <v>0</v>
      </c>
      <c r="Q74" s="3">
        <v>0</v>
      </c>
      <c r="R74" s="3">
        <v>0</v>
      </c>
      <c r="S74" s="54">
        <v>131</v>
      </c>
      <c r="V74" s="54">
        <v>0.25</v>
      </c>
      <c r="W74" s="2">
        <f>G70</f>
        <v>0</v>
      </c>
      <c r="X74" s="2">
        <f>G71</f>
        <v>0</v>
      </c>
      <c r="Y74" s="2">
        <f>G72</f>
        <v>1</v>
      </c>
      <c r="Z74" s="2">
        <f>G73</f>
        <v>4</v>
      </c>
      <c r="AA74" s="2">
        <f>G74</f>
        <v>0</v>
      </c>
      <c r="AB74" s="2">
        <f>G75</f>
        <v>11</v>
      </c>
      <c r="AC74" s="2">
        <f>G76</f>
        <v>0</v>
      </c>
      <c r="AD74" s="54">
        <f>G77</f>
        <v>0</v>
      </c>
      <c r="AE74" s="2">
        <f>G78</f>
        <v>19</v>
      </c>
      <c r="AF74" s="2">
        <f>G79</f>
        <v>1</v>
      </c>
      <c r="AG74" s="2">
        <f>G80</f>
        <v>66</v>
      </c>
      <c r="AH74" s="2">
        <f>G81</f>
        <v>71</v>
      </c>
      <c r="AI74" s="2">
        <f>G82</f>
        <v>63</v>
      </c>
      <c r="AJ74" s="2">
        <f>G83</f>
        <v>86</v>
      </c>
      <c r="AK74" s="2">
        <f>G84</f>
        <v>0</v>
      </c>
      <c r="AL74" s="2">
        <f>G85</f>
        <v>13</v>
      </c>
      <c r="AM74" s="2">
        <f>G86</f>
        <v>4</v>
      </c>
      <c r="AN74" s="2">
        <f>G87</f>
        <v>6</v>
      </c>
      <c r="AO74" s="2">
        <f>G88</f>
        <v>13</v>
      </c>
      <c r="AP74" s="54">
        <f>G89</f>
        <v>0</v>
      </c>
      <c r="AQ74" s="2">
        <f>G90</f>
        <v>27</v>
      </c>
      <c r="AT74" s="54">
        <v>0.25</v>
      </c>
      <c r="AU74" s="31">
        <f t="shared" ref="AU74" si="1640">PRODUCT(W74*100*1/W86)</f>
        <v>0</v>
      </c>
      <c r="AV74" s="31">
        <f t="shared" ref="AV74" si="1641">PRODUCT(X74*100*1/X86)</f>
        <v>0</v>
      </c>
      <c r="AW74" s="31">
        <f t="shared" ref="AW74" si="1642">PRODUCT(Y74*100*1/Y86)</f>
        <v>0.76335877862595425</v>
      </c>
      <c r="AX74" s="31">
        <f t="shared" ref="AX74" si="1643">PRODUCT(Z74*100*1/Z86)</f>
        <v>3.053435114503817</v>
      </c>
      <c r="AY74" s="31">
        <f t="shared" ref="AY74" si="1644">PRODUCT(AA74*100*1/AA86)</f>
        <v>0</v>
      </c>
      <c r="AZ74" s="31">
        <f t="shared" ref="AZ74" si="1645">PRODUCT(AB74*100*1/AB86)</f>
        <v>8.3969465648854964</v>
      </c>
      <c r="BA74" s="31">
        <f t="shared" ref="BA74" si="1646">PRODUCT(AC74*100*1/AC86)</f>
        <v>0</v>
      </c>
      <c r="BB74" s="56">
        <f t="shared" ref="BB74" si="1647">PRODUCT(AD74*100*1/AD86)</f>
        <v>0</v>
      </c>
      <c r="BC74" s="31">
        <f t="shared" ref="BC74" si="1648">PRODUCT(AE74*100*1/AE86)</f>
        <v>14.503816793893129</v>
      </c>
      <c r="BD74" s="31">
        <f t="shared" ref="BD74" si="1649">PRODUCT(AF74*100*1/AF86)</f>
        <v>0.76335877862595425</v>
      </c>
      <c r="BE74" s="31">
        <f t="shared" ref="BE74" si="1650">PRODUCT(AG74*100*1/AG86)</f>
        <v>50.769230769230766</v>
      </c>
      <c r="BF74" s="31">
        <f t="shared" ref="BF74" si="1651">PRODUCT(AH74*100*1/AH86)</f>
        <v>54.615384615384613</v>
      </c>
      <c r="BG74" s="31">
        <f t="shared" ref="BG74" si="1652">PRODUCT(AI74*100*1/AI86)</f>
        <v>48.46153846153846</v>
      </c>
      <c r="BH74" s="31">
        <f t="shared" ref="BH74" si="1653">PRODUCT(AJ74*100*1/AJ86)</f>
        <v>68.8</v>
      </c>
      <c r="BI74" s="31">
        <f t="shared" ref="BI74" si="1654">PRODUCT(AK74*100*1/AK86)</f>
        <v>0</v>
      </c>
      <c r="BJ74" s="31">
        <f t="shared" ref="BJ74" si="1655">PRODUCT(AL74*100*1/AL86)</f>
        <v>9.9236641221374047</v>
      </c>
      <c r="BK74" s="31">
        <f t="shared" ref="BK74" si="1656">PRODUCT(AM74*100*1/AM86)</f>
        <v>3.053435114503817</v>
      </c>
      <c r="BL74" s="31">
        <f t="shared" ref="BL74" si="1657">PRODUCT(AN74*100*1/AN86)</f>
        <v>4.5801526717557248</v>
      </c>
      <c r="BM74" s="31">
        <f t="shared" ref="BM74" si="1658">PRODUCT(AO74*100*1/AO86)</f>
        <v>9.9236641221374047</v>
      </c>
      <c r="BN74" s="30">
        <f t="shared" ref="BN74" si="1659">PRODUCT(AP74*100*1/AP86)</f>
        <v>0</v>
      </c>
      <c r="BO74" s="31">
        <f t="shared" ref="BO74" si="1660">PRODUCT(AQ74*100*1/AQ86)</f>
        <v>21.09375</v>
      </c>
      <c r="BR74" s="54">
        <v>0.25</v>
      </c>
      <c r="BS74" s="31">
        <f t="shared" ref="BS74" si="1661">AU70+AU71+AU72+AU73+AU74</f>
        <v>0</v>
      </c>
      <c r="BT74" s="31">
        <f t="shared" ref="BT74" si="1662">AV70+AV71+AV72+AV73+AV74</f>
        <v>0.76335877862595425</v>
      </c>
      <c r="BU74" s="31">
        <f t="shared" ref="BU74" si="1663">AW70+AW71+AW72+AW73+AW74</f>
        <v>0.76335877862595425</v>
      </c>
      <c r="BV74" s="31">
        <f t="shared" ref="BV74" si="1664">AX70+AX71+AX72+AX73+AX74</f>
        <v>3.053435114503817</v>
      </c>
      <c r="BW74" s="31">
        <f t="shared" ref="BW74" si="1665">AY70+AY71+AY72+AY73+AY74</f>
        <v>93.129770992366417</v>
      </c>
      <c r="BX74" s="31">
        <f t="shared" ref="BX74" si="1666">AZ70+AZ71+AZ72+AZ73+AZ74</f>
        <v>91.603053435114504</v>
      </c>
      <c r="BY74" s="31">
        <f t="shared" ref="BY74" si="1667">BA70+BA71+BA72+BA73+BA74</f>
        <v>84.732824427480921</v>
      </c>
      <c r="BZ74" s="56">
        <f t="shared" ref="BZ74" si="1668">BB70+BB71+BB72+BB73+BB74</f>
        <v>0</v>
      </c>
      <c r="CA74" s="31">
        <f t="shared" ref="CA74" si="1669">BC70+BC71+BC72+BC73+BC74</f>
        <v>90.839694656488547</v>
      </c>
      <c r="CB74" s="31">
        <f t="shared" ref="CB74" si="1670">BD70+BD71+BD72+BD73+BD74</f>
        <v>99.236641221374043</v>
      </c>
      <c r="CC74" s="31">
        <f t="shared" ref="CC74" si="1671">BE70+BE71+BE72+BE73+BE74</f>
        <v>71.538461538461533</v>
      </c>
      <c r="CD74" s="31">
        <f t="shared" ref="CD74" si="1672">BF70+BF71+BF72+BF73+BF74</f>
        <v>54.615384615384613</v>
      </c>
      <c r="CE74" s="31">
        <f t="shared" ref="CE74" si="1673">BG70+BG71+BG72+BG73+BG74</f>
        <v>86.92307692307692</v>
      </c>
      <c r="CF74" s="31">
        <f t="shared" ref="CF74" si="1674">BH70+BH71+BH72+BH73+BH74</f>
        <v>86.4</v>
      </c>
      <c r="CG74" s="31">
        <f t="shared" ref="CG74" si="1675">BI70+BI71+BI72+BI73+BI74</f>
        <v>0</v>
      </c>
      <c r="CH74" s="31">
        <f t="shared" ref="CH74" si="1676">BJ70+BJ71+BJ72+BJ73+BJ74</f>
        <v>87.786259541984734</v>
      </c>
      <c r="CI74" s="31">
        <f t="shared" ref="CI74" si="1677">BK70+BK71+BK72+BK73+BK74</f>
        <v>98.473282442748101</v>
      </c>
      <c r="CJ74" s="31">
        <f t="shared" ref="CJ74" si="1678">BL70+BL71+BL72+BL73+BL74</f>
        <v>96.18320610687023</v>
      </c>
      <c r="CK74" s="31">
        <f t="shared" ref="CK74" si="1679">BM70+BM71+BM72+BM73+BM74</f>
        <v>92.36641221374046</v>
      </c>
      <c r="CL74" s="30">
        <f t="shared" ref="CL74" si="1680">BN70+BN71+BN72+BN73+BN74</f>
        <v>0</v>
      </c>
      <c r="CM74" s="31">
        <f t="shared" ref="CM74" si="1681">BO70+BO71+BO72+BO73+BO74</f>
        <v>95.3125</v>
      </c>
      <c r="CN74" s="5"/>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row>
    <row r="75" spans="1:118" x14ac:dyDescent="0.25">
      <c r="B75" s="54" t="s">
        <v>7</v>
      </c>
      <c r="C75" s="2">
        <v>90</v>
      </c>
      <c r="D75" s="2">
        <v>0</v>
      </c>
      <c r="E75" s="2">
        <v>0</v>
      </c>
      <c r="F75" s="2">
        <v>19</v>
      </c>
      <c r="G75" s="2">
        <v>11</v>
      </c>
      <c r="H75" s="2">
        <v>1</v>
      </c>
      <c r="I75" s="2">
        <v>2</v>
      </c>
      <c r="J75" s="4">
        <v>1</v>
      </c>
      <c r="K75" s="3">
        <v>1</v>
      </c>
      <c r="L75" s="3">
        <v>2</v>
      </c>
      <c r="M75" s="3">
        <v>4</v>
      </c>
      <c r="N75" s="3">
        <v>0</v>
      </c>
      <c r="O75" s="3">
        <v>0</v>
      </c>
      <c r="P75" s="3">
        <v>0</v>
      </c>
      <c r="Q75" s="3">
        <v>0</v>
      </c>
      <c r="R75" s="3">
        <v>0</v>
      </c>
      <c r="S75" s="54">
        <v>131</v>
      </c>
      <c r="V75" s="54">
        <v>0.5</v>
      </c>
      <c r="W75" s="2">
        <f>H70</f>
        <v>0</v>
      </c>
      <c r="X75" s="2">
        <f>H71</f>
        <v>8</v>
      </c>
      <c r="Y75" s="2">
        <f>H72</f>
        <v>0</v>
      </c>
      <c r="Z75" s="2">
        <f>H73</f>
        <v>0</v>
      </c>
      <c r="AA75" s="2">
        <f>H74</f>
        <v>2</v>
      </c>
      <c r="AB75" s="2">
        <f>H75</f>
        <v>1</v>
      </c>
      <c r="AC75" s="2">
        <f>H76</f>
        <v>11</v>
      </c>
      <c r="AD75" s="54">
        <f>H77</f>
        <v>0</v>
      </c>
      <c r="AE75" s="2">
        <f>H78</f>
        <v>5</v>
      </c>
      <c r="AF75" s="2">
        <f>H79</f>
        <v>0</v>
      </c>
      <c r="AG75" s="2">
        <f>H80</f>
        <v>25</v>
      </c>
      <c r="AH75" s="2">
        <f>H81</f>
        <v>0</v>
      </c>
      <c r="AI75" s="2">
        <f>H82</f>
        <v>6</v>
      </c>
      <c r="AJ75" s="2">
        <f>H83</f>
        <v>9</v>
      </c>
      <c r="AK75" s="2">
        <f>H84</f>
        <v>70</v>
      </c>
      <c r="AL75" s="2">
        <f>H85</f>
        <v>4</v>
      </c>
      <c r="AM75" s="4">
        <f>H86</f>
        <v>2</v>
      </c>
      <c r="AN75" s="2">
        <f>H87</f>
        <v>4</v>
      </c>
      <c r="AO75" s="3">
        <f>H88</f>
        <v>6</v>
      </c>
      <c r="AP75" s="54">
        <f>H89</f>
        <v>11</v>
      </c>
      <c r="AQ75" s="2">
        <f>H90</f>
        <v>5</v>
      </c>
      <c r="AT75" s="54">
        <v>0.5</v>
      </c>
      <c r="AU75" s="31">
        <f t="shared" ref="AU75" si="1682">PRODUCT(W75*100*1/W86)</f>
        <v>0</v>
      </c>
      <c r="AV75" s="31">
        <f t="shared" ref="AV75" si="1683">PRODUCT(X75*100*1/X86)</f>
        <v>6.106870229007634</v>
      </c>
      <c r="AW75" s="31">
        <f t="shared" ref="AW75" si="1684">PRODUCT(Y75*100*1/Y86)</f>
        <v>0</v>
      </c>
      <c r="AX75" s="31">
        <f t="shared" ref="AX75" si="1685">PRODUCT(Z75*100*1/Z86)</f>
        <v>0</v>
      </c>
      <c r="AY75" s="31">
        <f t="shared" ref="AY75" si="1686">PRODUCT(AA75*100*1/AA86)</f>
        <v>1.5267175572519085</v>
      </c>
      <c r="AZ75" s="31">
        <f t="shared" ref="AZ75" si="1687">PRODUCT(AB75*100*1/AB86)</f>
        <v>0.76335877862595425</v>
      </c>
      <c r="BA75" s="31">
        <f t="shared" ref="BA75" si="1688">PRODUCT(AC75*100*1/AC86)</f>
        <v>8.3969465648854964</v>
      </c>
      <c r="BB75" s="56">
        <f t="shared" ref="BB75" si="1689">PRODUCT(AD75*100*1/AD86)</f>
        <v>0</v>
      </c>
      <c r="BC75" s="31">
        <f t="shared" ref="BC75" si="1690">PRODUCT(AE75*100*1/AE86)</f>
        <v>3.8167938931297711</v>
      </c>
      <c r="BD75" s="31">
        <f t="shared" ref="BD75" si="1691">PRODUCT(AF75*100*1/AF86)</f>
        <v>0</v>
      </c>
      <c r="BE75" s="31">
        <f t="shared" ref="BE75" si="1692">PRODUCT(AG75*100*1/AG86)</f>
        <v>19.23076923076923</v>
      </c>
      <c r="BF75" s="31">
        <f t="shared" ref="BF75" si="1693">PRODUCT(AH75*100*1/AH86)</f>
        <v>0</v>
      </c>
      <c r="BG75" s="31">
        <f t="shared" ref="BG75" si="1694">PRODUCT(AI75*100*1/AI86)</f>
        <v>4.615384615384615</v>
      </c>
      <c r="BH75" s="31">
        <f t="shared" ref="BH75" si="1695">PRODUCT(AJ75*100*1/AJ86)</f>
        <v>7.2</v>
      </c>
      <c r="BI75" s="31">
        <f t="shared" ref="BI75" si="1696">PRODUCT(AK75*100*1/AK86)</f>
        <v>53.435114503816791</v>
      </c>
      <c r="BJ75" s="31">
        <f t="shared" ref="BJ75" si="1697">PRODUCT(AL75*100*1/AL86)</f>
        <v>3.053435114503817</v>
      </c>
      <c r="BK75" s="32">
        <f t="shared" ref="BK75" si="1698">PRODUCT(AM75*100*1/AM86)</f>
        <v>1.5267175572519085</v>
      </c>
      <c r="BL75" s="31">
        <f t="shared" ref="BL75" si="1699">PRODUCT(AN75*100*1/AN86)</f>
        <v>3.053435114503817</v>
      </c>
      <c r="BM75" s="33">
        <f t="shared" ref="BM75" si="1700">PRODUCT(AO75*100*1/AO86)</f>
        <v>4.5801526717557248</v>
      </c>
      <c r="BN75" s="30">
        <f t="shared" ref="BN75" si="1701">PRODUCT(AP75*100*1/AP86)</f>
        <v>8.3969465648854964</v>
      </c>
      <c r="BO75" s="31">
        <f t="shared" ref="BO75" si="1702">PRODUCT(AQ75*100*1/AQ86)</f>
        <v>3.90625</v>
      </c>
      <c r="BR75" s="54">
        <v>0.5</v>
      </c>
      <c r="BS75" s="31">
        <f t="shared" ref="BS75" si="1703">AU70+AU71+AU72+AU73+AU74+AU75</f>
        <v>0</v>
      </c>
      <c r="BT75" s="31">
        <f t="shared" ref="BT75" si="1704">AV70+AV71+AV72+AV73+AV74+AV75</f>
        <v>6.8702290076335881</v>
      </c>
      <c r="BU75" s="31">
        <f t="shared" ref="BU75" si="1705">AW70+AW71+AW72+AW73+AW74+AW75</f>
        <v>0.76335877862595425</v>
      </c>
      <c r="BV75" s="31">
        <f t="shared" ref="BV75" si="1706">AX70+AX71+AX72+AX73+AX74+AX75</f>
        <v>3.053435114503817</v>
      </c>
      <c r="BW75" s="31">
        <f t="shared" ref="BW75" si="1707">AY70+AY71+AY72+AY73+AY74+AY75</f>
        <v>94.656488549618331</v>
      </c>
      <c r="BX75" s="31">
        <f t="shared" ref="BX75" si="1708">AZ70+AZ71+AZ72+AZ73+AZ74+AZ75</f>
        <v>92.36641221374046</v>
      </c>
      <c r="BY75" s="31">
        <f t="shared" ref="BY75" si="1709">BA70+BA71+BA72+BA73+BA74+BA75</f>
        <v>93.129770992366417</v>
      </c>
      <c r="BZ75" s="56">
        <f t="shared" ref="BZ75" si="1710">BB70+BB71+BB72+BB73+BB74+BB75</f>
        <v>0</v>
      </c>
      <c r="CA75" s="31">
        <f t="shared" ref="CA75" si="1711">BC70+BC71+BC72+BC73+BC74+BC75</f>
        <v>94.656488549618317</v>
      </c>
      <c r="CB75" s="31">
        <f t="shared" ref="CB75" si="1712">BD70+BD71+BD72+BD73+BD74+BD75</f>
        <v>99.236641221374043</v>
      </c>
      <c r="CC75" s="31">
        <f t="shared" ref="CC75" si="1713">BE70+BE71+BE72+BE73+BE74+BE75</f>
        <v>90.769230769230759</v>
      </c>
      <c r="CD75" s="31">
        <f t="shared" ref="CD75" si="1714">BF70+BF71+BF72+BF73+BF74+BF75</f>
        <v>54.615384615384613</v>
      </c>
      <c r="CE75" s="31">
        <f t="shared" ref="CE75" si="1715">BG70+BG71+BG72+BG73+BG74+BG75</f>
        <v>91.538461538461533</v>
      </c>
      <c r="CF75" s="31">
        <f t="shared" ref="CF75" si="1716">BH70+BH71+BH72+BH73+BH74+BH75</f>
        <v>93.600000000000009</v>
      </c>
      <c r="CG75" s="31">
        <f t="shared" ref="CG75" si="1717">BI70+BI71+BI72+BI73+BI74+BI75</f>
        <v>53.435114503816791</v>
      </c>
      <c r="CH75" s="31">
        <f t="shared" ref="CH75" si="1718">BJ70+BJ71+BJ72+BJ73+BJ74+BJ75</f>
        <v>90.839694656488547</v>
      </c>
      <c r="CI75" s="32">
        <f t="shared" ref="CI75" si="1719">BK70+BK71+BK72+BK73+BK74+BK75</f>
        <v>100.00000000000001</v>
      </c>
      <c r="CJ75" s="31">
        <f t="shared" ref="CJ75" si="1720">BL70+BL71+BL72+BL73+BL74+BL75</f>
        <v>99.236641221374043</v>
      </c>
      <c r="CK75" s="33">
        <f t="shared" ref="CK75" si="1721">BM70+BM71+BM72+BM73+BM74+BM75</f>
        <v>96.946564885496187</v>
      </c>
      <c r="CL75" s="30">
        <f t="shared" ref="CL75" si="1722">BN70+BN71+BN72+BN73+BN74+BN75</f>
        <v>8.3969465648854964</v>
      </c>
      <c r="CM75" s="31">
        <f t="shared" ref="CM75" si="1723">BO70+BO71+BO72+BO73+BO74+BO75</f>
        <v>99.21875</v>
      </c>
      <c r="CN75" s="5"/>
      <c r="CQ75" s="10"/>
      <c r="CR75" s="10" t="str">
        <f>A69</f>
        <v>Citrobacter koseri</v>
      </c>
      <c r="CS75" s="10"/>
      <c r="CT75" s="10"/>
      <c r="CU75" s="10"/>
      <c r="CV75" s="10"/>
      <c r="CW75" s="10"/>
      <c r="CX75" s="10"/>
      <c r="CY75" s="10"/>
      <c r="CZ75" s="10"/>
      <c r="DA75" s="10"/>
      <c r="DB75" s="10"/>
      <c r="DC75" s="10"/>
      <c r="DD75" s="10"/>
      <c r="DE75" s="10"/>
      <c r="DF75" s="10"/>
      <c r="DG75" s="10"/>
      <c r="DH75" s="10"/>
      <c r="DI75" s="10"/>
      <c r="DJ75" s="10"/>
      <c r="DK75" s="10"/>
      <c r="DL75" s="10"/>
      <c r="DM75" s="10"/>
      <c r="DN75" s="10"/>
    </row>
    <row r="76" spans="1:118" x14ac:dyDescent="0.25">
      <c r="B76" s="54" t="s">
        <v>8</v>
      </c>
      <c r="C76" s="2">
        <v>0</v>
      </c>
      <c r="D76" s="2">
        <v>0</v>
      </c>
      <c r="E76" s="2">
        <v>0</v>
      </c>
      <c r="F76" s="2">
        <v>111</v>
      </c>
      <c r="G76" s="2">
        <v>0</v>
      </c>
      <c r="H76" s="2">
        <v>11</v>
      </c>
      <c r="I76" s="2">
        <v>3</v>
      </c>
      <c r="J76" s="4">
        <v>2</v>
      </c>
      <c r="K76" s="4">
        <v>0</v>
      </c>
      <c r="L76" s="3">
        <v>1</v>
      </c>
      <c r="M76" s="3">
        <v>0</v>
      </c>
      <c r="N76" s="3">
        <v>1</v>
      </c>
      <c r="O76" s="3">
        <v>2</v>
      </c>
      <c r="P76" s="3">
        <v>0</v>
      </c>
      <c r="Q76" s="3">
        <v>0</v>
      </c>
      <c r="R76" s="3">
        <v>0</v>
      </c>
      <c r="S76" s="54">
        <v>131</v>
      </c>
      <c r="V76" s="54">
        <v>1</v>
      </c>
      <c r="W76" s="2">
        <f>I70</f>
        <v>0</v>
      </c>
      <c r="X76" s="2">
        <f>I71</f>
        <v>48</v>
      </c>
      <c r="Y76" s="2">
        <f>I72</f>
        <v>2</v>
      </c>
      <c r="Z76" s="2">
        <f>I73</f>
        <v>56</v>
      </c>
      <c r="AA76" s="2">
        <f>I74</f>
        <v>0</v>
      </c>
      <c r="AB76" s="2">
        <f>I75</f>
        <v>2</v>
      </c>
      <c r="AC76" s="2">
        <f>I76</f>
        <v>3</v>
      </c>
      <c r="AD76" s="54">
        <f>I77</f>
        <v>0</v>
      </c>
      <c r="AE76" s="2">
        <f>I78</f>
        <v>5</v>
      </c>
      <c r="AF76" s="2">
        <f>I79</f>
        <v>0</v>
      </c>
      <c r="AG76" s="2">
        <f>I80</f>
        <v>7</v>
      </c>
      <c r="AH76" s="2">
        <f>I81</f>
        <v>43</v>
      </c>
      <c r="AI76" s="2">
        <f>I82</f>
        <v>6</v>
      </c>
      <c r="AJ76" s="2">
        <f>I83</f>
        <v>1</v>
      </c>
      <c r="AK76" s="2">
        <f>I84</f>
        <v>0</v>
      </c>
      <c r="AL76" s="2">
        <f>I85</f>
        <v>0</v>
      </c>
      <c r="AM76" s="3">
        <f>I86</f>
        <v>0</v>
      </c>
      <c r="AN76" s="4">
        <f>I87</f>
        <v>1</v>
      </c>
      <c r="AO76" s="3">
        <f>I88</f>
        <v>3</v>
      </c>
      <c r="AP76" s="54">
        <f>I89</f>
        <v>73</v>
      </c>
      <c r="AQ76" s="3">
        <f>I90</f>
        <v>0</v>
      </c>
      <c r="AT76" s="54">
        <v>1</v>
      </c>
      <c r="AU76" s="31">
        <f t="shared" ref="AU76" si="1724">PRODUCT(W76*100*1/W86)</f>
        <v>0</v>
      </c>
      <c r="AV76" s="31">
        <f t="shared" ref="AV76" si="1725">PRODUCT(X76*100*1/X86)</f>
        <v>36.641221374045799</v>
      </c>
      <c r="AW76" s="31">
        <f t="shared" ref="AW76" si="1726">PRODUCT(Y76*100*1/Y86)</f>
        <v>1.5267175572519085</v>
      </c>
      <c r="AX76" s="31">
        <f t="shared" ref="AX76" si="1727">PRODUCT(Z76*100*1/Z86)</f>
        <v>42.748091603053432</v>
      </c>
      <c r="AY76" s="31">
        <f t="shared" ref="AY76" si="1728">PRODUCT(AA76*100*1/AA86)</f>
        <v>0</v>
      </c>
      <c r="AZ76" s="31">
        <f t="shared" ref="AZ76" si="1729">PRODUCT(AB76*100*1/AB86)</f>
        <v>1.5267175572519085</v>
      </c>
      <c r="BA76" s="31">
        <f t="shared" ref="BA76" si="1730">PRODUCT(AC76*100*1/AC86)</f>
        <v>2.2900763358778624</v>
      </c>
      <c r="BB76" s="56">
        <f t="shared" ref="BB76" si="1731">PRODUCT(AD76*100*1/AD86)</f>
        <v>0</v>
      </c>
      <c r="BC76" s="31">
        <f t="shared" ref="BC76" si="1732">PRODUCT(AE76*100*1/AE86)</f>
        <v>3.8167938931297711</v>
      </c>
      <c r="BD76" s="31">
        <f t="shared" ref="BD76" si="1733">PRODUCT(AF76*100*1/AF86)</f>
        <v>0</v>
      </c>
      <c r="BE76" s="31">
        <f t="shared" ref="BE76" si="1734">PRODUCT(AG76*100*1/AG86)</f>
        <v>5.384615384615385</v>
      </c>
      <c r="BF76" s="31">
        <f t="shared" ref="BF76" si="1735">PRODUCT(AH76*100*1/AH86)</f>
        <v>33.07692307692308</v>
      </c>
      <c r="BG76" s="31">
        <f t="shared" ref="BG76" si="1736">PRODUCT(AI76*100*1/AI86)</f>
        <v>4.615384615384615</v>
      </c>
      <c r="BH76" s="31">
        <f t="shared" ref="BH76" si="1737">PRODUCT(AJ76*100*1/AJ86)</f>
        <v>0.8</v>
      </c>
      <c r="BI76" s="31">
        <f t="shared" ref="BI76" si="1738">PRODUCT(AK76*100*1/AK86)</f>
        <v>0</v>
      </c>
      <c r="BJ76" s="31">
        <f t="shared" ref="BJ76" si="1739">PRODUCT(AL76*100*1/AL86)</f>
        <v>0</v>
      </c>
      <c r="BK76" s="33">
        <f t="shared" ref="BK76" si="1740">PRODUCT(AM76*100*1/AM86)</f>
        <v>0</v>
      </c>
      <c r="BL76" s="32">
        <f t="shared" ref="BL76" si="1741">PRODUCT(AN76*100*1/AN86)</f>
        <v>0.76335877862595425</v>
      </c>
      <c r="BM76" s="33">
        <f t="shared" ref="BM76" si="1742">PRODUCT(AO76*100*1/AO86)</f>
        <v>2.2900763358778624</v>
      </c>
      <c r="BN76" s="30">
        <f t="shared" ref="BN76" si="1743">PRODUCT(AP76*100*1/AP86)</f>
        <v>55.725190839694655</v>
      </c>
      <c r="BO76" s="33">
        <f t="shared" ref="BO76" si="1744">PRODUCT(AQ76*100*1/AQ86)</f>
        <v>0</v>
      </c>
      <c r="BR76" s="54">
        <v>1</v>
      </c>
      <c r="BS76" s="31">
        <f t="shared" ref="BS76" si="1745">AU70+AU71+AU72+AU73+AU74+AU75+AU76</f>
        <v>0</v>
      </c>
      <c r="BT76" s="31">
        <f t="shared" ref="BT76" si="1746">AV70+AV71+AV72+AV73+AV74+AV75+AV76</f>
        <v>43.511450381679388</v>
      </c>
      <c r="BU76" s="31">
        <f t="shared" ref="BU76" si="1747">AW70+AW71+AW72+AW73+AW74+AW75+AW76</f>
        <v>2.2900763358778629</v>
      </c>
      <c r="BV76" s="31">
        <f t="shared" ref="BV76" si="1748">AX70+AX71+AX72+AX73+AX74+AX75+AX76</f>
        <v>45.801526717557252</v>
      </c>
      <c r="BW76" s="31">
        <f t="shared" ref="BW76" si="1749">AY70+AY71+AY72+AY73+AY74+AY75+AY76</f>
        <v>94.656488549618331</v>
      </c>
      <c r="BX76" s="31">
        <f t="shared" ref="BX76" si="1750">AZ70+AZ71+AZ72+AZ73+AZ74+AZ75+AZ76</f>
        <v>93.893129770992374</v>
      </c>
      <c r="BY76" s="31">
        <f t="shared" ref="BY76" si="1751">BA70+BA71+BA72+BA73+BA74+BA75+BA76</f>
        <v>95.419847328244273</v>
      </c>
      <c r="BZ76" s="56">
        <f t="shared" ref="BZ76" si="1752">BB70+BB71+BB72+BB73+BB74+BB75+BB76</f>
        <v>0</v>
      </c>
      <c r="CA76" s="31">
        <f t="shared" ref="CA76" si="1753">BC70+BC71+BC72+BC73+BC74+BC75+BC76</f>
        <v>98.473282442748086</v>
      </c>
      <c r="CB76" s="31">
        <f t="shared" ref="CB76" si="1754">BD70+BD71+BD72+BD73+BD74+BD75+BD76</f>
        <v>99.236641221374043</v>
      </c>
      <c r="CC76" s="31">
        <f t="shared" ref="CC76" si="1755">BE70+BE71+BE72+BE73+BE74+BE75+BE76</f>
        <v>96.153846153846146</v>
      </c>
      <c r="CD76" s="31">
        <f t="shared" ref="CD76" si="1756">BF70+BF71+BF72+BF73+BF74+BF75+BF76</f>
        <v>87.692307692307693</v>
      </c>
      <c r="CE76" s="31">
        <f t="shared" ref="CE76" si="1757">BG70+BG71+BG72+BG73+BG74+BG75+BG76</f>
        <v>96.153846153846146</v>
      </c>
      <c r="CF76" s="31">
        <f t="shared" ref="CF76" si="1758">BH70+BH71+BH72+BH73+BH74+BH75+BH76</f>
        <v>94.4</v>
      </c>
      <c r="CG76" s="31">
        <f t="shared" ref="CG76" si="1759">BI70+BI71+BI72+BI73+BI74+BI75+BI76</f>
        <v>53.435114503816791</v>
      </c>
      <c r="CH76" s="31">
        <f t="shared" ref="CH76" si="1760">BJ70+BJ71+BJ72+BJ73+BJ74+BJ75+BJ76</f>
        <v>90.839694656488547</v>
      </c>
      <c r="CI76" s="33">
        <f t="shared" ref="CI76" si="1761">BK70+BK71+BK72+BK73+BK74+BK75+BK76</f>
        <v>100.00000000000001</v>
      </c>
      <c r="CJ76" s="32">
        <f t="shared" ref="CJ76" si="1762">BL70+BL71+BL72+BL73+BL74+BL75+BL76</f>
        <v>100</v>
      </c>
      <c r="CK76" s="33">
        <f t="shared" ref="CK76" si="1763">BM70+BM71+BM72+BM73+BM74+BM75+BM76</f>
        <v>99.236641221374043</v>
      </c>
      <c r="CL76" s="30">
        <f t="shared" ref="CL76" si="1764">BN70+BN71+BN72+BN73+BN74+BN75+BN76</f>
        <v>64.122137404580144</v>
      </c>
      <c r="CM76" s="33">
        <f t="shared" ref="CM76" si="1765">BO70+BO71+BO72+BO73+BO74+BO75+BO76</f>
        <v>99.21875</v>
      </c>
      <c r="CN76" s="5"/>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row>
    <row r="77" spans="1:118" x14ac:dyDescent="0.25">
      <c r="B77" s="54" t="s">
        <v>9</v>
      </c>
      <c r="C77" s="54">
        <v>0</v>
      </c>
      <c r="D77" s="54">
        <v>0</v>
      </c>
      <c r="E77" s="54">
        <v>0</v>
      </c>
      <c r="F77" s="54">
        <v>0</v>
      </c>
      <c r="G77" s="54">
        <v>0</v>
      </c>
      <c r="H77" s="54">
        <v>0</v>
      </c>
      <c r="I77" s="54">
        <v>0</v>
      </c>
      <c r="J77" s="54">
        <v>40</v>
      </c>
      <c r="K77" s="54">
        <v>47</v>
      </c>
      <c r="L77" s="54">
        <v>17</v>
      </c>
      <c r="M77" s="54">
        <v>15</v>
      </c>
      <c r="N77" s="54">
        <v>6</v>
      </c>
      <c r="O77" s="54">
        <v>6</v>
      </c>
      <c r="P77" s="54">
        <v>0</v>
      </c>
      <c r="Q77" s="54">
        <v>0</v>
      </c>
      <c r="R77" s="54">
        <v>0</v>
      </c>
      <c r="S77" s="54">
        <v>131</v>
      </c>
      <c r="V77" s="54">
        <v>2</v>
      </c>
      <c r="W77" s="2">
        <f>J70</f>
        <v>0</v>
      </c>
      <c r="X77" s="2">
        <f>J71</f>
        <v>41</v>
      </c>
      <c r="Y77" s="2">
        <f>J72</f>
        <v>9</v>
      </c>
      <c r="Z77" s="2">
        <f>J73</f>
        <v>42</v>
      </c>
      <c r="AA77" s="4">
        <f>J74</f>
        <v>1</v>
      </c>
      <c r="AB77" s="4">
        <f>J75</f>
        <v>1</v>
      </c>
      <c r="AC77" s="4">
        <f>J76</f>
        <v>2</v>
      </c>
      <c r="AD77" s="54">
        <f>J77</f>
        <v>40</v>
      </c>
      <c r="AE77" s="2">
        <f>J78</f>
        <v>1</v>
      </c>
      <c r="AF77" s="2">
        <f>J79</f>
        <v>1</v>
      </c>
      <c r="AG77" s="2">
        <f>J80</f>
        <v>3</v>
      </c>
      <c r="AH77" s="2">
        <f>J81</f>
        <v>9</v>
      </c>
      <c r="AI77" s="2">
        <f>J82</f>
        <v>4</v>
      </c>
      <c r="AJ77" s="2">
        <f>J83</f>
        <v>6</v>
      </c>
      <c r="AK77" s="2">
        <f>J84</f>
        <v>34</v>
      </c>
      <c r="AL77" s="2">
        <f>J85</f>
        <v>1</v>
      </c>
      <c r="AM77" s="3">
        <f>J86</f>
        <v>0</v>
      </c>
      <c r="AN77" s="3">
        <f>J87</f>
        <v>0</v>
      </c>
      <c r="AO77" s="3">
        <f>J88</f>
        <v>1</v>
      </c>
      <c r="AP77" s="54">
        <f>J89</f>
        <v>29</v>
      </c>
      <c r="AQ77" s="3">
        <f>J90</f>
        <v>0</v>
      </c>
      <c r="AT77" s="54">
        <v>2</v>
      </c>
      <c r="AU77" s="31">
        <f t="shared" ref="AU77" si="1766">PRODUCT(W77*100*1/W86)</f>
        <v>0</v>
      </c>
      <c r="AV77" s="31">
        <f t="shared" ref="AV77" si="1767">PRODUCT(X77*100*1/X86)</f>
        <v>31.297709923664122</v>
      </c>
      <c r="AW77" s="31">
        <f t="shared" ref="AW77" si="1768">PRODUCT(Y77*100*1/Y86)</f>
        <v>6.8702290076335881</v>
      </c>
      <c r="AX77" s="31">
        <f t="shared" ref="AX77" si="1769">PRODUCT(Z77*100*1/Z86)</f>
        <v>32.061068702290079</v>
      </c>
      <c r="AY77" s="32">
        <f t="shared" ref="AY77" si="1770">PRODUCT(AA77*100*1/AA86)</f>
        <v>0.76335877862595425</v>
      </c>
      <c r="AZ77" s="32">
        <f t="shared" ref="AZ77" si="1771">PRODUCT(AB77*100*1/AB86)</f>
        <v>0.76335877862595425</v>
      </c>
      <c r="BA77" s="32">
        <f t="shared" ref="BA77" si="1772">PRODUCT(AC77*100*1/AC86)</f>
        <v>1.5267175572519085</v>
      </c>
      <c r="BB77" s="56">
        <f t="shared" ref="BB77" si="1773">PRODUCT(AD77*100*1/AD86)</f>
        <v>30.534351145038169</v>
      </c>
      <c r="BC77" s="31">
        <f t="shared" ref="BC77" si="1774">PRODUCT(AE77*100*1/AE86)</f>
        <v>0.76335877862595425</v>
      </c>
      <c r="BD77" s="31">
        <f t="shared" ref="BD77" si="1775">PRODUCT(AF77*100*1/AF86)</f>
        <v>0.76335877862595425</v>
      </c>
      <c r="BE77" s="31">
        <f t="shared" ref="BE77" si="1776">PRODUCT(AG77*100*1/AG86)</f>
        <v>2.3076923076923075</v>
      </c>
      <c r="BF77" s="31">
        <f t="shared" ref="BF77" si="1777">PRODUCT(AH77*100*1/AH86)</f>
        <v>6.9230769230769234</v>
      </c>
      <c r="BG77" s="31">
        <f t="shared" ref="BG77" si="1778">PRODUCT(AI77*100*1/AI86)</f>
        <v>3.0769230769230771</v>
      </c>
      <c r="BH77" s="31">
        <f t="shared" ref="BH77" si="1779">PRODUCT(AJ77*100*1/AJ86)</f>
        <v>4.8</v>
      </c>
      <c r="BI77" s="31">
        <f t="shared" ref="BI77" si="1780">PRODUCT(AK77*100*1/AK86)</f>
        <v>25.954198473282442</v>
      </c>
      <c r="BJ77" s="31">
        <f t="shared" ref="BJ77" si="1781">PRODUCT(AL77*100*1/AL86)</f>
        <v>0.76335877862595425</v>
      </c>
      <c r="BK77" s="33">
        <f t="shared" ref="BK77" si="1782">PRODUCT(AM77*100*1/AM86)</f>
        <v>0</v>
      </c>
      <c r="BL77" s="33">
        <f t="shared" ref="BL77" si="1783">PRODUCT(AN77*100*1/AN86)</f>
        <v>0</v>
      </c>
      <c r="BM77" s="33">
        <f t="shared" ref="BM77" si="1784">PRODUCT(AO77*100*1/AO86)</f>
        <v>0.76335877862595425</v>
      </c>
      <c r="BN77" s="30">
        <f t="shared" ref="BN77" si="1785">PRODUCT(AP77*100*1/AP86)</f>
        <v>22.137404580152673</v>
      </c>
      <c r="BO77" s="33">
        <f t="shared" ref="BO77" si="1786">PRODUCT(AQ77*100*1/AQ86)</f>
        <v>0</v>
      </c>
      <c r="BR77" s="54">
        <v>2</v>
      </c>
      <c r="BS77" s="31">
        <f t="shared" ref="BS77" si="1787">AU70+AU71+AU72+AU73+AU74+AU75+AU76+AU77</f>
        <v>0</v>
      </c>
      <c r="BT77" s="31">
        <f t="shared" ref="BT77" si="1788">AV70+AV71+AV72+AV73+AV74+AV75+AV76+AV77</f>
        <v>74.809160305343511</v>
      </c>
      <c r="BU77" s="31">
        <f t="shared" ref="BU77" si="1789">AW70+AW71+AW72+AW73+AW74+AW75+AW76+AW77</f>
        <v>9.1603053435114514</v>
      </c>
      <c r="BV77" s="31">
        <f t="shared" ref="BV77" si="1790">AX70+AX71+AX72+AX73+AX74+AX75+AX76+AX77</f>
        <v>77.862595419847338</v>
      </c>
      <c r="BW77" s="32">
        <f t="shared" ref="BW77" si="1791">AY70+AY71+AY72+AY73+AY74+AY75+AY76+AY77</f>
        <v>95.419847328244288</v>
      </c>
      <c r="BX77" s="32">
        <f t="shared" ref="BX77" si="1792">AZ70+AZ71+AZ72+AZ73+AZ74+AZ75+AZ76+AZ77</f>
        <v>94.656488549618331</v>
      </c>
      <c r="BY77" s="32">
        <f t="shared" ref="BY77" si="1793">BA70+BA71+BA72+BA73+BA74+BA75+BA76+BA77</f>
        <v>96.946564885496187</v>
      </c>
      <c r="BZ77" s="56">
        <f t="shared" ref="BZ77" si="1794">BB70+BB71+BB72+BB73+BB74+BB75+BB76+BB77</f>
        <v>30.534351145038169</v>
      </c>
      <c r="CA77" s="31">
        <f t="shared" ref="CA77" si="1795">BC70+BC71+BC72+BC73+BC74+BC75+BC76+BC77</f>
        <v>99.236641221374043</v>
      </c>
      <c r="CB77" s="31">
        <f t="shared" ref="CB77" si="1796">BD70+BD71+BD72+BD73+BD74+BD75+BD76+BD77</f>
        <v>100</v>
      </c>
      <c r="CC77" s="31">
        <f t="shared" ref="CC77" si="1797">BE70+BE71+BE72+BE73+BE74+BE75+BE76+BE77</f>
        <v>98.461538461538453</v>
      </c>
      <c r="CD77" s="31">
        <f t="shared" ref="CD77" si="1798">BF70+BF71+BF72+BF73+BF74+BF75+BF76+BF77</f>
        <v>94.615384615384613</v>
      </c>
      <c r="CE77" s="31">
        <f t="shared" ref="CE77" si="1799">BG70+BG71+BG72+BG73+BG74+BG75+BG76+BG77</f>
        <v>99.230769230769226</v>
      </c>
      <c r="CF77" s="31">
        <f t="shared" ref="CF77" si="1800">BH70+BH71+BH72+BH73+BH74+BH75+BH76+BH77</f>
        <v>99.2</v>
      </c>
      <c r="CG77" s="31">
        <f t="shared" ref="CG77" si="1801">BI70+BI71+BI72+BI73+BI74+BI75+BI76+BI77</f>
        <v>79.389312977099237</v>
      </c>
      <c r="CH77" s="31">
        <f t="shared" ref="CH77" si="1802">BJ70+BJ71+BJ72+BJ73+BJ74+BJ75+BJ76+BJ77</f>
        <v>91.603053435114504</v>
      </c>
      <c r="CI77" s="33">
        <f t="shared" ref="CI77" si="1803">BK70+BK71+BK72+BK73+BK74+BK75+BK76+BK77</f>
        <v>100.00000000000001</v>
      </c>
      <c r="CJ77" s="33">
        <f t="shared" ref="CJ77" si="1804">BL70+BL71+BL72+BL73+BL74+BL75+BL76+BL77</f>
        <v>100</v>
      </c>
      <c r="CK77" s="33">
        <f t="shared" ref="CK77" si="1805">BM70+BM71+BM72+BM73+BM74+BM75+BM76+BM77</f>
        <v>100</v>
      </c>
      <c r="CL77" s="30">
        <f t="shared" ref="CL77" si="1806">BN70+BN71+BN72+BN73+BN74+BN75+BN76+BN77</f>
        <v>86.25954198473282</v>
      </c>
      <c r="CM77" s="33">
        <f t="shared" ref="CM77" si="1807">BO70+BO71+BO72+BO73+BO74+BO75+BO76+BO77</f>
        <v>99.21875</v>
      </c>
      <c r="CN77" s="34"/>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row>
    <row r="78" spans="1:118" x14ac:dyDescent="0.25">
      <c r="B78" s="54" t="s">
        <v>10</v>
      </c>
      <c r="C78" s="2">
        <v>0</v>
      </c>
      <c r="D78" s="2">
        <v>0</v>
      </c>
      <c r="E78" s="2">
        <v>100</v>
      </c>
      <c r="F78" s="2">
        <v>0</v>
      </c>
      <c r="G78" s="2">
        <v>19</v>
      </c>
      <c r="H78" s="2">
        <v>5</v>
      </c>
      <c r="I78" s="2">
        <v>5</v>
      </c>
      <c r="J78" s="2">
        <v>1</v>
      </c>
      <c r="K78" s="4">
        <v>0</v>
      </c>
      <c r="L78" s="3">
        <v>1</v>
      </c>
      <c r="M78" s="3">
        <v>0</v>
      </c>
      <c r="N78" s="3">
        <v>0</v>
      </c>
      <c r="O78" s="3">
        <v>0</v>
      </c>
      <c r="P78" s="3">
        <v>0</v>
      </c>
      <c r="Q78" s="3">
        <v>0</v>
      </c>
      <c r="R78" s="3">
        <v>0</v>
      </c>
      <c r="S78" s="54">
        <v>131</v>
      </c>
      <c r="V78" s="54">
        <v>4</v>
      </c>
      <c r="W78" s="2">
        <f>K70</f>
        <v>0</v>
      </c>
      <c r="X78" s="2">
        <f>K71</f>
        <v>18</v>
      </c>
      <c r="Y78" s="2">
        <f>K72</f>
        <v>30</v>
      </c>
      <c r="Z78" s="2">
        <f>K73</f>
        <v>12</v>
      </c>
      <c r="AA78" s="4">
        <f>K74</f>
        <v>1</v>
      </c>
      <c r="AB78" s="3">
        <f>K75</f>
        <v>1</v>
      </c>
      <c r="AC78" s="4">
        <f>K76</f>
        <v>0</v>
      </c>
      <c r="AD78" s="54">
        <f>K77</f>
        <v>47</v>
      </c>
      <c r="AE78" s="4">
        <f>K78</f>
        <v>0</v>
      </c>
      <c r="AF78" s="4">
        <f>K79</f>
        <v>0</v>
      </c>
      <c r="AG78" s="3">
        <f>K80</f>
        <v>0</v>
      </c>
      <c r="AH78" s="2">
        <f>K81</f>
        <v>4</v>
      </c>
      <c r="AI78" s="3">
        <f>K82</f>
        <v>0</v>
      </c>
      <c r="AJ78" s="3">
        <f>K83</f>
        <v>0</v>
      </c>
      <c r="AK78" s="2">
        <f>K84</f>
        <v>9</v>
      </c>
      <c r="AL78" s="4">
        <f>K85</f>
        <v>3</v>
      </c>
      <c r="AM78" s="3">
        <f>K86</f>
        <v>0</v>
      </c>
      <c r="AN78" s="3">
        <f>K87</f>
        <v>0</v>
      </c>
      <c r="AO78" s="3">
        <f>K88</f>
        <v>0</v>
      </c>
      <c r="AP78" s="54">
        <f>K89</f>
        <v>12</v>
      </c>
      <c r="AQ78" s="3">
        <f>K90</f>
        <v>1</v>
      </c>
      <c r="AT78" s="54">
        <v>4</v>
      </c>
      <c r="AU78" s="31">
        <f t="shared" ref="AU78" si="1808">PRODUCT(W78*100*1/W86)</f>
        <v>0</v>
      </c>
      <c r="AV78" s="31">
        <f t="shared" ref="AV78" si="1809">PRODUCT(X78*100*1/X86)</f>
        <v>13.740458015267176</v>
      </c>
      <c r="AW78" s="31">
        <f t="shared" ref="AW78" si="1810">PRODUCT(Y78*100*1/Y86)</f>
        <v>22.900763358778626</v>
      </c>
      <c r="AX78" s="31">
        <f t="shared" ref="AX78" si="1811">PRODUCT(Z78*100*1/Z86)</f>
        <v>9.1603053435114496</v>
      </c>
      <c r="AY78" s="32">
        <f t="shared" ref="AY78" si="1812">PRODUCT(AA78*100*1/AA86)</f>
        <v>0.76335877862595425</v>
      </c>
      <c r="AZ78" s="33">
        <f t="shared" ref="AZ78" si="1813">PRODUCT(AB78*100*1/AB86)</f>
        <v>0.76335877862595425</v>
      </c>
      <c r="BA78" s="32">
        <f t="shared" ref="BA78" si="1814">PRODUCT(AC78*100*1/AC86)</f>
        <v>0</v>
      </c>
      <c r="BB78" s="56">
        <f t="shared" ref="BB78" si="1815">PRODUCT(AD78*100*1/AD86)</f>
        <v>35.877862595419849</v>
      </c>
      <c r="BC78" s="32">
        <f t="shared" ref="BC78" si="1816">PRODUCT(AE78*100*1/AE86)</f>
        <v>0</v>
      </c>
      <c r="BD78" s="32">
        <f t="shared" ref="BD78" si="1817">PRODUCT(AF78*100*1/AF86)</f>
        <v>0</v>
      </c>
      <c r="BE78" s="33">
        <f t="shared" ref="BE78" si="1818">PRODUCT(AG78*100*1/AG86)</f>
        <v>0</v>
      </c>
      <c r="BF78" s="2">
        <f t="shared" ref="BF78" si="1819">PRODUCT(AH78*100*1/AH86)</f>
        <v>3.0769230769230771</v>
      </c>
      <c r="BG78" s="33">
        <f t="shared" ref="BG78" si="1820">PRODUCT(AI78*100*1/AI86)</f>
        <v>0</v>
      </c>
      <c r="BH78" s="33">
        <f t="shared" ref="BH78" si="1821">PRODUCT(AJ78*100*1/AJ86)</f>
        <v>0</v>
      </c>
      <c r="BI78" s="31">
        <f t="shared" ref="BI78" si="1822">PRODUCT(AK78*100*1/AK86)</f>
        <v>6.8702290076335881</v>
      </c>
      <c r="BJ78" s="32">
        <f t="shared" ref="BJ78" si="1823">PRODUCT(AL78*100*1/AL86)</f>
        <v>2.2900763358778624</v>
      </c>
      <c r="BK78" s="33">
        <f t="shared" ref="BK78" si="1824">PRODUCT(AM78*100*1/AM86)</f>
        <v>0</v>
      </c>
      <c r="BL78" s="33">
        <f t="shared" ref="BL78" si="1825">PRODUCT(AN78*100*1/AN86)</f>
        <v>0</v>
      </c>
      <c r="BM78" s="33">
        <f t="shared" ref="BM78" si="1826">PRODUCT(AO78*100*1/AO86)</f>
        <v>0</v>
      </c>
      <c r="BN78" s="30">
        <f t="shared" ref="BN78" si="1827">PRODUCT(AP78*100*1/AP86)</f>
        <v>9.1603053435114496</v>
      </c>
      <c r="BO78" s="33">
        <f t="shared" ref="BO78" si="1828">PRODUCT(AQ78*100*1/AQ86)</f>
        <v>0.78125</v>
      </c>
      <c r="BR78" s="54">
        <v>4</v>
      </c>
      <c r="BS78" s="31">
        <f t="shared" ref="BS78" si="1829">AU70+AU71+AU72+AU73+AU74+AU75+AU76+AU77+AU78</f>
        <v>0</v>
      </c>
      <c r="BT78" s="31">
        <f t="shared" ref="BT78" si="1830">AV70+AV71+AV72+AV73+AV74+AV75+AV76+AV77+AV78</f>
        <v>88.549618320610691</v>
      </c>
      <c r="BU78" s="31">
        <f t="shared" ref="BU78" si="1831">AW70+AW71+AW72+AW73+AW74+AW75+AW76+AW77+AW78</f>
        <v>32.061068702290079</v>
      </c>
      <c r="BV78" s="31">
        <f t="shared" ref="BV78" si="1832">AX70+AX71+AX72+AX73+AX74+AX75+AX76+AX77+AX78</f>
        <v>87.022900763358791</v>
      </c>
      <c r="BW78" s="32">
        <f t="shared" ref="BW78" si="1833">AY70+AY71+AY72+AY73+AY74+AY75+AY76+AY77+AY78</f>
        <v>96.183206106870244</v>
      </c>
      <c r="BX78" s="33">
        <f t="shared" ref="BX78" si="1834">AZ70+AZ71+AZ72+AZ73+AZ74+AZ75+AZ76+AZ77+AZ78</f>
        <v>95.419847328244288</v>
      </c>
      <c r="BY78" s="32">
        <f t="shared" ref="BY78" si="1835">BA70+BA71+BA72+BA73+BA74+BA75+BA76+BA77+BA78</f>
        <v>96.946564885496187</v>
      </c>
      <c r="BZ78" s="56">
        <f t="shared" ref="BZ78" si="1836">BB70+BB71+BB72+BB73+BB74+BB75+BB76+BB77+BB78</f>
        <v>66.412213740458014</v>
      </c>
      <c r="CA78" s="32">
        <f t="shared" ref="CA78" si="1837">BC70+BC71+BC72+BC73+BC74+BC75+BC76+BC77+BC78</f>
        <v>99.236641221374043</v>
      </c>
      <c r="CB78" s="32">
        <f t="shared" ref="CB78" si="1838">BD70+BD71+BD72+BD73+BD74+BD75+BD76+BD77+BD78</f>
        <v>100</v>
      </c>
      <c r="CC78" s="33">
        <f t="shared" ref="CC78" si="1839">BE70+BE71+BE72+BE73+BE74+BE75+BE76+BE77+BE78</f>
        <v>98.461538461538453</v>
      </c>
      <c r="CD78" s="31">
        <f t="shared" ref="CD78" si="1840">BF70+BF71+BF72+BF73+BF74+BF75+BF76+BF77+BF78</f>
        <v>97.692307692307693</v>
      </c>
      <c r="CE78" s="31">
        <f t="shared" ref="CE78" si="1841">BG70+BG71+BG72+BG73+BG74+BG75+BG76+BG77+BG78</f>
        <v>99.230769230769226</v>
      </c>
      <c r="CF78" s="31">
        <f t="shared" ref="CF78" si="1842">BH70+BH71+BH72+BH73+BH74+BH75+BH76+BH77+BH78</f>
        <v>99.2</v>
      </c>
      <c r="CG78" s="31">
        <f t="shared" ref="CG78" si="1843">BI70+BI71+BI72+BI73+BI74+BI75+BI76+BI77+BI78</f>
        <v>86.25954198473282</v>
      </c>
      <c r="CH78" s="32">
        <f t="shared" ref="CH78" si="1844">BJ70+BJ71+BJ72+BJ73+BJ74+BJ75+BJ76+BJ77+BJ78</f>
        <v>93.89312977099236</v>
      </c>
      <c r="CI78" s="33">
        <f t="shared" ref="CI78" si="1845">BK70+BK71+BK72+BK73+BK74+BK75+BK76+BK77+BK78</f>
        <v>100.00000000000001</v>
      </c>
      <c r="CJ78" s="33">
        <f t="shared" ref="CJ78" si="1846">BL70+BL71+BL72+BL73+BL74+BL75+BL76+BL77+BL78</f>
        <v>100</v>
      </c>
      <c r="CK78" s="33">
        <f t="shared" ref="CK78" si="1847">BM70+BM71+BM72+BM73+BM74+BM75+BM76+BM77+BM78</f>
        <v>100</v>
      </c>
      <c r="CL78" s="30">
        <f t="shared" ref="CL78" si="1848">BN70+BN71+BN72+BN73+BN74+BN75+BN76+BN77+BN78</f>
        <v>95.419847328244273</v>
      </c>
      <c r="CM78" s="33">
        <f t="shared" ref="CM78" si="1849">BO70+BO71+BO72+BO73+BO74+BO75+BO76+BO77+BO78</f>
        <v>100</v>
      </c>
      <c r="CN78" s="7"/>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row>
    <row r="79" spans="1:118" x14ac:dyDescent="0.25">
      <c r="B79" s="54" t="s">
        <v>11</v>
      </c>
      <c r="C79" s="2">
        <v>0</v>
      </c>
      <c r="D79" s="2">
        <v>0</v>
      </c>
      <c r="E79" s="2">
        <v>129</v>
      </c>
      <c r="F79" s="2">
        <v>0</v>
      </c>
      <c r="G79" s="2">
        <v>1</v>
      </c>
      <c r="H79" s="2">
        <v>0</v>
      </c>
      <c r="I79" s="2">
        <v>0</v>
      </c>
      <c r="J79" s="2">
        <v>1</v>
      </c>
      <c r="K79" s="4">
        <v>0</v>
      </c>
      <c r="L79" s="4">
        <v>0</v>
      </c>
      <c r="M79" s="3">
        <v>0</v>
      </c>
      <c r="N79" s="3">
        <v>0</v>
      </c>
      <c r="O79" s="3">
        <v>0</v>
      </c>
      <c r="P79" s="3">
        <v>0</v>
      </c>
      <c r="Q79" s="3">
        <v>0</v>
      </c>
      <c r="R79" s="3">
        <v>0</v>
      </c>
      <c r="S79" s="54">
        <v>131</v>
      </c>
      <c r="V79" s="54">
        <v>8</v>
      </c>
      <c r="W79" s="2">
        <f>L70</f>
        <v>3</v>
      </c>
      <c r="X79" s="2">
        <f>L71</f>
        <v>5</v>
      </c>
      <c r="Y79" s="2">
        <f>L72</f>
        <v>43</v>
      </c>
      <c r="Z79" s="2">
        <f>L73</f>
        <v>11</v>
      </c>
      <c r="AA79" s="3">
        <f>L74</f>
        <v>0</v>
      </c>
      <c r="AB79" s="3">
        <f>L75</f>
        <v>2</v>
      </c>
      <c r="AC79" s="3">
        <f>L76</f>
        <v>1</v>
      </c>
      <c r="AD79" s="54">
        <f>L77</f>
        <v>17</v>
      </c>
      <c r="AE79" s="3">
        <f>L78</f>
        <v>1</v>
      </c>
      <c r="AF79" s="4">
        <f>L79</f>
        <v>0</v>
      </c>
      <c r="AG79" s="3">
        <f>L80</f>
        <v>0</v>
      </c>
      <c r="AH79" s="2">
        <f>L81</f>
        <v>2</v>
      </c>
      <c r="AI79" s="3">
        <f>L82</f>
        <v>1</v>
      </c>
      <c r="AJ79" s="3">
        <f>L83</f>
        <v>1</v>
      </c>
      <c r="AK79" s="2">
        <f>L84</f>
        <v>10</v>
      </c>
      <c r="AL79" s="3">
        <f>L85</f>
        <v>4</v>
      </c>
      <c r="AM79" s="3">
        <f>L86</f>
        <v>0</v>
      </c>
      <c r="AN79" s="3">
        <f>L87</f>
        <v>0</v>
      </c>
      <c r="AO79" s="3">
        <f>L88</f>
        <v>0</v>
      </c>
      <c r="AP79" s="54">
        <f>L89</f>
        <v>5</v>
      </c>
      <c r="AQ79" s="3">
        <f>L90</f>
        <v>0</v>
      </c>
      <c r="AT79" s="54">
        <v>8</v>
      </c>
      <c r="AU79" s="31">
        <f t="shared" ref="AU79" si="1850">PRODUCT(W79*100*1/W86)</f>
        <v>2.2900763358778624</v>
      </c>
      <c r="AV79" s="31">
        <f t="shared" ref="AV79" si="1851">PRODUCT(X79*100*1/X86)</f>
        <v>3.8167938931297711</v>
      </c>
      <c r="AW79" s="31">
        <f t="shared" ref="AW79" si="1852">PRODUCT(Y79*100*1/Y86)</f>
        <v>32.824427480916029</v>
      </c>
      <c r="AX79" s="31">
        <f t="shared" ref="AX79" si="1853">PRODUCT(Z79*100*1/Z86)</f>
        <v>8.3969465648854964</v>
      </c>
      <c r="AY79" s="33">
        <f t="shared" ref="AY79" si="1854">PRODUCT(AA79*100*1/AA86)</f>
        <v>0</v>
      </c>
      <c r="AZ79" s="33">
        <f t="shared" ref="AZ79" si="1855">PRODUCT(AB79*100*1/AB86)</f>
        <v>1.5267175572519085</v>
      </c>
      <c r="BA79" s="33">
        <f t="shared" ref="BA79" si="1856">PRODUCT(AC79*100*1/AC86)</f>
        <v>0.76335877862595425</v>
      </c>
      <c r="BB79" s="56">
        <f t="shared" ref="BB79" si="1857">PRODUCT(AD79*100*1/AD86)</f>
        <v>12.977099236641221</v>
      </c>
      <c r="BC79" s="33">
        <f t="shared" ref="BC79" si="1858">PRODUCT(AE79*100*1/AE86)</f>
        <v>0.76335877862595425</v>
      </c>
      <c r="BD79" s="32">
        <f t="shared" ref="BD79" si="1859">PRODUCT(AF79*100*1/AF86)</f>
        <v>0</v>
      </c>
      <c r="BE79" s="33">
        <f t="shared" ref="BE79" si="1860">PRODUCT(AG79*100*1/AG86)</f>
        <v>0</v>
      </c>
      <c r="BF79" s="2">
        <f t="shared" ref="BF79" si="1861">PRODUCT(AH79*100*1/AH86)</f>
        <v>1.5384615384615385</v>
      </c>
      <c r="BG79" s="3">
        <f t="shared" ref="BG79" si="1862">PRODUCT(AI79*100*1/AI86)</f>
        <v>0.76923076923076927</v>
      </c>
      <c r="BH79" s="33">
        <f t="shared" ref="BH79" si="1863">PRODUCT(AJ79*100*1/AJ86)</f>
        <v>0.8</v>
      </c>
      <c r="BI79" s="31">
        <f t="shared" ref="BI79" si="1864">PRODUCT(AK79*100*1/AK86)</f>
        <v>7.6335877862595423</v>
      </c>
      <c r="BJ79" s="33">
        <f t="shared" ref="BJ79" si="1865">PRODUCT(AL79*100*1/AL86)</f>
        <v>3.053435114503817</v>
      </c>
      <c r="BK79" s="33">
        <f t="shared" ref="BK79" si="1866">PRODUCT(AM79*100*1/AM86)</f>
        <v>0</v>
      </c>
      <c r="BL79" s="33">
        <f t="shared" ref="BL79" si="1867">PRODUCT(AN79*100*1/AN86)</f>
        <v>0</v>
      </c>
      <c r="BM79" s="33">
        <f t="shared" ref="BM79" si="1868">PRODUCT(AO79*100*1/AO86)</f>
        <v>0</v>
      </c>
      <c r="BN79" s="30">
        <f t="shared" ref="BN79" si="1869">PRODUCT(AP79*100*1/AP86)</f>
        <v>3.8167938931297711</v>
      </c>
      <c r="BO79" s="33">
        <f t="shared" ref="BO79" si="1870">PRODUCT(AQ79*100*1/AQ86)</f>
        <v>0</v>
      </c>
      <c r="BR79" s="54">
        <v>8</v>
      </c>
      <c r="BS79" s="31">
        <f t="shared" ref="BS79" si="1871">AU70+AU71+AU72+AU73+AU74+AU75+AU76+AU77+AU78+AU79</f>
        <v>2.2900763358778624</v>
      </c>
      <c r="BT79" s="31">
        <f t="shared" ref="BT79" si="1872">AV70+AV71+AV72+AV73+AV74+AV75+AV76+AV77+AV78+AV79</f>
        <v>92.36641221374046</v>
      </c>
      <c r="BU79" s="31">
        <f t="shared" ref="BU79" si="1873">AW70+AW71+AW72+AW73+AW74+AW75+AW76+AW77+AW78+AW79</f>
        <v>64.885496183206101</v>
      </c>
      <c r="BV79" s="31">
        <f t="shared" ref="BV79" si="1874">AX70+AX71+AX72+AX73+AX74+AX75+AX76+AX77+AX78+AX79</f>
        <v>95.419847328244288</v>
      </c>
      <c r="BW79" s="33">
        <f t="shared" ref="BW79" si="1875">AY70+AY71+AY72+AY73+AY74+AY75+AY76+AY77+AY78+AY79</f>
        <v>96.183206106870244</v>
      </c>
      <c r="BX79" s="33">
        <f t="shared" ref="BX79" si="1876">AZ70+AZ71+AZ72+AZ73+AZ74+AZ75+AZ76+AZ77+AZ78+AZ79</f>
        <v>96.946564885496201</v>
      </c>
      <c r="BY79" s="33">
        <f t="shared" ref="BY79" si="1877">BA70+BA71+BA72+BA73+BA74+BA75+BA76+BA77+BA78+BA79</f>
        <v>97.709923664122144</v>
      </c>
      <c r="BZ79" s="56">
        <f t="shared" ref="BZ79" si="1878">BB70+BB71+BB72+BB73+BB74+BB75+BB76+BB77+BB78+BB79</f>
        <v>79.389312977099237</v>
      </c>
      <c r="CA79" s="33">
        <f t="shared" ref="CA79" si="1879">BC70+BC71+BC72+BC73+BC74+BC75+BC76+BC77+BC78+BC79</f>
        <v>100</v>
      </c>
      <c r="CB79" s="32">
        <f t="shared" ref="CB79" si="1880">BD70+BD71+BD72+BD73+BD74+BD75+BD76+BD77+BD78+BD79</f>
        <v>100</v>
      </c>
      <c r="CC79" s="33">
        <f t="shared" ref="CC79" si="1881">BE70+BE71+BE72+BE73+BE74+BE75+BE76+BE77+BE78+BE79</f>
        <v>98.461538461538453</v>
      </c>
      <c r="CD79" s="31">
        <f t="shared" ref="CD79" si="1882">BF70+BF71+BF72+BF73+BF74+BF75+BF76+BF77+BF78+BF79</f>
        <v>99.230769230769226</v>
      </c>
      <c r="CE79" s="33">
        <f t="shared" ref="CE79" si="1883">BG70+BG71+BG72+BG73+BG74+BG75+BG76+BG77+BG78+BG79</f>
        <v>100</v>
      </c>
      <c r="CF79" s="33">
        <f t="shared" ref="CF79" si="1884">BH70+BH71+BH72+BH73+BH74+BH75+BH76+BH77+BH78+BH79</f>
        <v>100</v>
      </c>
      <c r="CG79" s="31">
        <f t="shared" ref="CG79" si="1885">BI70+BI71+BI72+BI73+BI74+BI75+BI76+BI77+BI78+BI79</f>
        <v>93.89312977099236</v>
      </c>
      <c r="CH79" s="33">
        <f t="shared" ref="CH79" si="1886">BJ70+BJ71+BJ72+BJ73+BJ74+BJ75+BJ76+BJ77+BJ78+BJ79</f>
        <v>96.946564885496173</v>
      </c>
      <c r="CI79" s="33">
        <f t="shared" ref="CI79" si="1887">BK70+BK71+BK72+BK73+BK74+BK75+BK76+BK77+BK78+BK79</f>
        <v>100.00000000000001</v>
      </c>
      <c r="CJ79" s="33">
        <f t="shared" ref="CJ79" si="1888">BL70+BL71+BL72+BL73+BL74+BL75+BL76+BL77+BL78+BL79</f>
        <v>100</v>
      </c>
      <c r="CK79" s="33">
        <f t="shared" ref="CK79" si="1889">BM70+BM71+BM72+BM73+BM74+BM75+BM76+BM77+BM78+BM79</f>
        <v>100</v>
      </c>
      <c r="CL79" s="30">
        <f t="shared" ref="CL79" si="1890">BN70+BN71+BN72+BN73+BN74+BN75+BN76+BN77+BN78+BN79</f>
        <v>99.236641221374043</v>
      </c>
      <c r="CM79" s="33">
        <f t="shared" ref="CM79" si="1891">BO70+BO71+BO72+BO73+BO74+BO75+BO76+BO77+BO78+BO79</f>
        <v>100</v>
      </c>
      <c r="CN79" s="7"/>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row>
    <row r="80" spans="1:118" x14ac:dyDescent="0.25">
      <c r="B80" s="54" t="s">
        <v>12</v>
      </c>
      <c r="C80" s="2">
        <v>0</v>
      </c>
      <c r="D80" s="2">
        <v>0</v>
      </c>
      <c r="E80" s="2">
        <v>0</v>
      </c>
      <c r="F80" s="2">
        <v>27</v>
      </c>
      <c r="G80" s="2">
        <v>66</v>
      </c>
      <c r="H80" s="2">
        <v>25</v>
      </c>
      <c r="I80" s="2">
        <v>7</v>
      </c>
      <c r="J80" s="2">
        <v>3</v>
      </c>
      <c r="K80" s="3">
        <v>0</v>
      </c>
      <c r="L80" s="3">
        <v>0</v>
      </c>
      <c r="M80" s="3">
        <v>2</v>
      </c>
      <c r="N80" s="3">
        <v>0</v>
      </c>
      <c r="O80" s="3">
        <v>0</v>
      </c>
      <c r="P80" s="3">
        <v>0</v>
      </c>
      <c r="Q80" s="3">
        <v>0</v>
      </c>
      <c r="R80" s="3">
        <v>0</v>
      </c>
      <c r="S80" s="54">
        <v>130</v>
      </c>
      <c r="V80" s="54">
        <v>16</v>
      </c>
      <c r="W80" s="3">
        <f>M70</f>
        <v>10</v>
      </c>
      <c r="X80" s="3">
        <f>M71</f>
        <v>2</v>
      </c>
      <c r="Y80" s="3">
        <f>M72</f>
        <v>26</v>
      </c>
      <c r="Z80" s="3">
        <f>M73</f>
        <v>3</v>
      </c>
      <c r="AA80" s="3">
        <f>M74</f>
        <v>2</v>
      </c>
      <c r="AB80" s="3">
        <f>M75</f>
        <v>4</v>
      </c>
      <c r="AC80" s="3">
        <f>M76</f>
        <v>0</v>
      </c>
      <c r="AD80" s="54">
        <f>M77</f>
        <v>15</v>
      </c>
      <c r="AE80" s="3">
        <f>M78</f>
        <v>0</v>
      </c>
      <c r="AF80" s="3">
        <f>M79</f>
        <v>0</v>
      </c>
      <c r="AG80" s="3">
        <f>M80</f>
        <v>2</v>
      </c>
      <c r="AH80" s="3">
        <f>M81</f>
        <v>0</v>
      </c>
      <c r="AI80" s="3">
        <f>M82</f>
        <v>0</v>
      </c>
      <c r="AJ80" s="3">
        <f>M83</f>
        <v>0</v>
      </c>
      <c r="AK80" s="2">
        <f>M84</f>
        <v>1</v>
      </c>
      <c r="AL80" s="3">
        <f>M85</f>
        <v>0</v>
      </c>
      <c r="AM80" s="3">
        <f>M86</f>
        <v>0</v>
      </c>
      <c r="AN80" s="3">
        <f>M87</f>
        <v>0</v>
      </c>
      <c r="AO80" s="3">
        <f>M88</f>
        <v>0</v>
      </c>
      <c r="AP80" s="54">
        <f>M89</f>
        <v>1</v>
      </c>
      <c r="AQ80" s="3">
        <f>M90</f>
        <v>0</v>
      </c>
      <c r="AT80" s="54">
        <v>16</v>
      </c>
      <c r="AU80" s="33">
        <f t="shared" ref="AU80" si="1892">PRODUCT(W80*100*1/W86)</f>
        <v>7.6335877862595423</v>
      </c>
      <c r="AV80" s="33">
        <f t="shared" ref="AV80" si="1893">PRODUCT(X80*100*1/X86)</f>
        <v>1.5267175572519085</v>
      </c>
      <c r="AW80" s="33">
        <f t="shared" ref="AW80" si="1894">PRODUCT(Y80*100*1/Y86)</f>
        <v>19.847328244274809</v>
      </c>
      <c r="AX80" s="33">
        <f t="shared" ref="AX80" si="1895">PRODUCT(Z80*100*1/Z86)</f>
        <v>2.2900763358778624</v>
      </c>
      <c r="AY80" s="33">
        <f t="shared" ref="AY80" si="1896">PRODUCT(AA80*100*1/AA86)</f>
        <v>1.5267175572519085</v>
      </c>
      <c r="AZ80" s="33">
        <f t="shared" ref="AZ80" si="1897">PRODUCT(AB80*100*1/AB86)</f>
        <v>3.053435114503817</v>
      </c>
      <c r="BA80" s="33">
        <f t="shared" ref="BA80" si="1898">PRODUCT(AC80*100*1/AC86)</f>
        <v>0</v>
      </c>
      <c r="BB80" s="59">
        <f t="shared" ref="BB80" si="1899">PRODUCT(AD80*100*1/AD86)</f>
        <v>11.450381679389313</v>
      </c>
      <c r="BC80" s="33">
        <f t="shared" ref="BC80" si="1900">PRODUCT(AE80*100*1/AE86)</f>
        <v>0</v>
      </c>
      <c r="BD80" s="33">
        <f t="shared" ref="BD80" si="1901">PRODUCT(AF80*100*1/AF86)</f>
        <v>0</v>
      </c>
      <c r="BE80" s="33">
        <f t="shared" ref="BE80" si="1902">PRODUCT(AG80*100*1/AG86)</f>
        <v>1.5384615384615385</v>
      </c>
      <c r="BF80" s="33">
        <f t="shared" ref="BF80" si="1903">PRODUCT(AH80*100*1/AH86)</f>
        <v>0</v>
      </c>
      <c r="BG80" s="3">
        <f t="shared" ref="BG80" si="1904">PRODUCT(AI80*100*1/AI86)</f>
        <v>0</v>
      </c>
      <c r="BH80" s="33">
        <f t="shared" ref="BH80" si="1905">PRODUCT(AJ80*100*1/AJ86)</f>
        <v>0</v>
      </c>
      <c r="BI80" s="31">
        <f t="shared" ref="BI80" si="1906">PRODUCT(AK80*100*1/AK86)</f>
        <v>0.76335877862595425</v>
      </c>
      <c r="BJ80" s="33">
        <f t="shared" ref="BJ80" si="1907">PRODUCT(AL80*100*1/AL86)</f>
        <v>0</v>
      </c>
      <c r="BK80" s="33">
        <f t="shared" ref="BK80" si="1908">PRODUCT(AM80*100*1/AM86)</f>
        <v>0</v>
      </c>
      <c r="BL80" s="33">
        <f t="shared" ref="BL80" si="1909">PRODUCT(AN80*100*1/AN86)</f>
        <v>0</v>
      </c>
      <c r="BM80" s="33">
        <f t="shared" ref="BM80" si="1910">PRODUCT(AO80*100*1/AO86)</f>
        <v>0</v>
      </c>
      <c r="BN80" s="30">
        <f t="shared" ref="BN80" si="1911">PRODUCT(AP80*100*1/AP86)</f>
        <v>0.76335877862595425</v>
      </c>
      <c r="BO80" s="33">
        <f t="shared" ref="BO80" si="1912">PRODUCT(AQ80*100*1/AQ86)</f>
        <v>0</v>
      </c>
      <c r="BR80" s="54">
        <v>16</v>
      </c>
      <c r="BS80" s="33">
        <f t="shared" ref="BS80" si="1913">AU70+AU71+AU72+AU73+AU74+AU75+AU76+AU77+AU78+AU79+AU80</f>
        <v>9.9236641221374047</v>
      </c>
      <c r="BT80" s="33">
        <f t="shared" ref="BT80" si="1914">AV70+AV71+AV72+AV73+AV74+AV75+AV76+AV77+AV78+AV79+AV80</f>
        <v>93.893129770992374</v>
      </c>
      <c r="BU80" s="31">
        <f t="shared" ref="BU80" si="1915">AW70+AW71+AW72+AW73+AW74+AW75+AW76+AW77+AW78+AW79+AW80</f>
        <v>84.732824427480907</v>
      </c>
      <c r="BV80" s="31">
        <f t="shared" ref="BV80" si="1916">AX70+AX71+AX72+AX73+AX74+AX75+AX76+AX77+AX78+AX79+AX80</f>
        <v>97.709923664122144</v>
      </c>
      <c r="BW80" s="33">
        <f t="shared" ref="BW80" si="1917">AY70+AY71+AY72+AY73+AY74+AY75+AY76+AY77+AY78+AY79+AY80</f>
        <v>97.709923664122158</v>
      </c>
      <c r="BX80" s="33">
        <f t="shared" ref="BX80" si="1918">AZ70+AZ71+AZ72+AZ73+AZ74+AZ75+AZ76+AZ77+AZ78+AZ79+AZ80</f>
        <v>100.00000000000001</v>
      </c>
      <c r="BY80" s="33">
        <f t="shared" ref="BY80" si="1919">BA70+BA71+BA72+BA73+BA74+BA75+BA76+BA77+BA78+BA79+BA80</f>
        <v>97.709923664122144</v>
      </c>
      <c r="BZ80" s="59">
        <f t="shared" ref="BZ80" si="1920">BB70+BB71+BB72+BB73+BB74+BB75+BB76+BB77+BB78+BB79+BB80</f>
        <v>90.839694656488547</v>
      </c>
      <c r="CA80" s="33">
        <f t="shared" ref="CA80" si="1921">BC70+BC71+BC72+BC73+BC74+BC75+BC76+BC77+BC78+BC79+BC80</f>
        <v>100</v>
      </c>
      <c r="CB80" s="33">
        <f t="shared" ref="CB80" si="1922">BD70+BD71+BD72+BD73+BD74+BD75+BD76+BD77+BD78+BD79+BD80</f>
        <v>100</v>
      </c>
      <c r="CC80" s="33">
        <f t="shared" ref="CC80" si="1923">BE70+BE71+BE72+BE73+BE74+BE75+BE76+BE77+BE78+BE79+BE80</f>
        <v>99.999999999999986</v>
      </c>
      <c r="CD80" s="31">
        <f t="shared" ref="CD80" si="1924">BF70+BF71+BF72+BF73+BF74+BF75+BF76+BF77+BF78+BF79+BF80</f>
        <v>99.230769230769226</v>
      </c>
      <c r="CE80" s="33">
        <f t="shared" ref="CE80" si="1925">BG70+BG71+BG72+BG73+BG74+BG75+BG76+BG77+BG78+BG79+BG80</f>
        <v>100</v>
      </c>
      <c r="CF80" s="33">
        <f t="shared" ref="CF80" si="1926">BH70+BH71+BH72+BH73+BH74+BH75+BH76+BH77+BH78+BH79+BH80</f>
        <v>100</v>
      </c>
      <c r="CG80" s="31">
        <f t="shared" ref="CG80" si="1927">BI70+BI71+BI72+BI73+BI74+BI75+BI76+BI77+BI78+BI79+BI80</f>
        <v>94.656488549618317</v>
      </c>
      <c r="CH80" s="33">
        <f t="shared" ref="CH80" si="1928">BJ70+BJ71+BJ72+BJ73+BJ74+BJ75+BJ76+BJ77+BJ78+BJ79+BJ80</f>
        <v>96.946564885496173</v>
      </c>
      <c r="CI80" s="33">
        <f t="shared" ref="CI80" si="1929">BK70+BK71+BK72+BK73+BK74+BK75+BK76+BK77+BK78+BK79+BK80</f>
        <v>100.00000000000001</v>
      </c>
      <c r="CJ80" s="33">
        <f t="shared" ref="CJ80" si="1930">BL70+BL71+BL72+BL73+BL74+BL75+BL76+BL77+BL78+BL79+BL80</f>
        <v>100</v>
      </c>
      <c r="CK80" s="33">
        <f t="shared" ref="CK80" si="1931">BM70+BM71+BM72+BM73+BM74+BM75+BM76+BM77+BM78+BM79+BM80</f>
        <v>100</v>
      </c>
      <c r="CL80" s="30">
        <f t="shared" ref="CL80" si="1932">BN70+BN71+BN72+BN73+BN74+BN75+BN76+BN77+BN78+BN79+BN80</f>
        <v>100</v>
      </c>
      <c r="CM80" s="33">
        <f t="shared" ref="CM80" si="1933">BO70+BO71+BO72+BO73+BO74+BO75+BO76+BO77+BO78+BO79+BO80</f>
        <v>100</v>
      </c>
      <c r="CN80" s="7"/>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row>
    <row r="81" spans="2:118" x14ac:dyDescent="0.25">
      <c r="B81" s="54" t="s">
        <v>13</v>
      </c>
      <c r="C81" s="2">
        <v>0</v>
      </c>
      <c r="D81" s="2">
        <v>0</v>
      </c>
      <c r="E81" s="2">
        <v>0</v>
      </c>
      <c r="F81" s="2">
        <v>0</v>
      </c>
      <c r="G81" s="2">
        <v>71</v>
      </c>
      <c r="H81" s="2">
        <v>0</v>
      </c>
      <c r="I81" s="2">
        <v>43</v>
      </c>
      <c r="J81" s="2">
        <v>9</v>
      </c>
      <c r="K81" s="2">
        <v>4</v>
      </c>
      <c r="L81" s="2">
        <v>2</v>
      </c>
      <c r="M81" s="3">
        <v>0</v>
      </c>
      <c r="N81" s="3">
        <v>0</v>
      </c>
      <c r="O81" s="3">
        <v>0</v>
      </c>
      <c r="P81" s="3">
        <v>1</v>
      </c>
      <c r="Q81" s="3">
        <v>0</v>
      </c>
      <c r="R81" s="3">
        <v>0</v>
      </c>
      <c r="S81" s="54">
        <v>130</v>
      </c>
      <c r="V81" s="54">
        <v>32</v>
      </c>
      <c r="W81" s="3">
        <f>N70</f>
        <v>64</v>
      </c>
      <c r="X81" s="3">
        <f>N71</f>
        <v>3</v>
      </c>
      <c r="Y81" s="3">
        <f>N72</f>
        <v>6</v>
      </c>
      <c r="Z81" s="3">
        <f>N73</f>
        <v>0</v>
      </c>
      <c r="AA81" s="3">
        <f>N74</f>
        <v>3</v>
      </c>
      <c r="AB81" s="3">
        <f>N75</f>
        <v>0</v>
      </c>
      <c r="AC81" s="3">
        <f>N76</f>
        <v>1</v>
      </c>
      <c r="AD81" s="54">
        <f>N77</f>
        <v>6</v>
      </c>
      <c r="AE81" s="3">
        <f>N78</f>
        <v>0</v>
      </c>
      <c r="AF81" s="3">
        <f>N79</f>
        <v>0</v>
      </c>
      <c r="AG81" s="3">
        <f>N80</f>
        <v>0</v>
      </c>
      <c r="AH81" s="3">
        <f>N81</f>
        <v>0</v>
      </c>
      <c r="AI81" s="3">
        <f>N82</f>
        <v>0</v>
      </c>
      <c r="AJ81" s="3">
        <f>N83</f>
        <v>0</v>
      </c>
      <c r="AK81" s="2">
        <f>N84</f>
        <v>3</v>
      </c>
      <c r="AL81" s="3">
        <f>N85</f>
        <v>4</v>
      </c>
      <c r="AM81" s="3">
        <f>N86</f>
        <v>0</v>
      </c>
      <c r="AN81" s="3">
        <f>N87</f>
        <v>0</v>
      </c>
      <c r="AO81" s="3">
        <f>N88</f>
        <v>0</v>
      </c>
      <c r="AP81" s="54">
        <f>N89</f>
        <v>0</v>
      </c>
      <c r="AQ81" s="3">
        <f>N90</f>
        <v>0</v>
      </c>
      <c r="AT81" s="54">
        <v>32</v>
      </c>
      <c r="AU81" s="33">
        <f t="shared" ref="AU81" si="1934">PRODUCT(W81*100*1/W86)</f>
        <v>48.854961832061072</v>
      </c>
      <c r="AV81" s="33">
        <f t="shared" ref="AV81" si="1935">PRODUCT(X81*100*1/X86)</f>
        <v>2.2900763358778624</v>
      </c>
      <c r="AW81" s="33">
        <f t="shared" ref="AW81" si="1936">PRODUCT(Y81*100*1/Y86)</f>
        <v>4.5801526717557248</v>
      </c>
      <c r="AX81" s="33">
        <f t="shared" ref="AX81" si="1937">PRODUCT(Z81*100*1/Z86)</f>
        <v>0</v>
      </c>
      <c r="AY81" s="33">
        <f t="shared" ref="AY81" si="1938">PRODUCT(AA81*100*1/AA86)</f>
        <v>2.2900763358778624</v>
      </c>
      <c r="AZ81" s="33">
        <f t="shared" ref="AZ81" si="1939">PRODUCT(AB81*100*1/AB86)</f>
        <v>0</v>
      </c>
      <c r="BA81" s="33">
        <f t="shared" ref="BA81" si="1940">PRODUCT(AC81*100*1/AC86)</f>
        <v>0.76335877862595425</v>
      </c>
      <c r="BB81" s="59">
        <f t="shared" ref="BB81" si="1941">PRODUCT(AD81*100*1/AD86)</f>
        <v>4.5801526717557248</v>
      </c>
      <c r="BC81" s="33">
        <f t="shared" ref="BC81" si="1942">PRODUCT(AE81*100*1/AE86)</f>
        <v>0</v>
      </c>
      <c r="BD81" s="33">
        <f t="shared" ref="BD81" si="1943">PRODUCT(AF81*100*1/AF86)</f>
        <v>0</v>
      </c>
      <c r="BE81" s="33">
        <f t="shared" ref="BE81" si="1944">PRODUCT(AG81*100*1/AG86)</f>
        <v>0</v>
      </c>
      <c r="BF81" s="33">
        <f t="shared" ref="BF81" si="1945">PRODUCT(AH81*100*1/AH86)</f>
        <v>0</v>
      </c>
      <c r="BG81" s="33">
        <f t="shared" ref="BG81" si="1946">PRODUCT(AI81*100*1/AI86)</f>
        <v>0</v>
      </c>
      <c r="BH81" s="33">
        <f t="shared" ref="BH81" si="1947">PRODUCT(AJ81*100*1/AJ86)</f>
        <v>0</v>
      </c>
      <c r="BI81" s="31">
        <f t="shared" ref="BI81" si="1948">PRODUCT(AK81*100*1/AK86)</f>
        <v>2.2900763358778624</v>
      </c>
      <c r="BJ81" s="33">
        <f t="shared" ref="BJ81" si="1949">PRODUCT(AL81*100*1/AL86)</f>
        <v>3.053435114503817</v>
      </c>
      <c r="BK81" s="33">
        <f t="shared" ref="BK81" si="1950">PRODUCT(AM81*100*1/AM86)</f>
        <v>0</v>
      </c>
      <c r="BL81" s="33">
        <f t="shared" ref="BL81" si="1951">PRODUCT(AN81*100*1/AN86)</f>
        <v>0</v>
      </c>
      <c r="BM81" s="33">
        <f t="shared" ref="BM81" si="1952">PRODUCT(AO81*100*1/AO86)</f>
        <v>0</v>
      </c>
      <c r="BN81" s="30">
        <f t="shared" ref="BN81" si="1953">PRODUCT(AP81*100*1/AP86)</f>
        <v>0</v>
      </c>
      <c r="BO81" s="33">
        <f t="shared" ref="BO81" si="1954">PRODUCT(AQ81*100*1/AQ86)</f>
        <v>0</v>
      </c>
      <c r="BR81" s="54">
        <v>32</v>
      </c>
      <c r="BS81" s="33">
        <f t="shared" ref="BS81" si="1955">AU70+AU71+AU72+AU73+AU74+AU75+AU76+AU77+AU78+AU79+AU80+AU81</f>
        <v>58.778625954198475</v>
      </c>
      <c r="BT81" s="33">
        <f t="shared" ref="BT81" si="1956">AV70+AV71+AV72+AV73+AV74+AV75+AV76+AV77+AV78+AV79+AV80+AV81</f>
        <v>96.18320610687023</v>
      </c>
      <c r="BU81" s="33">
        <f t="shared" ref="BU81" si="1957">AW70+AW71+AW72+AW73+AW74+AW75+AW76+AW77+AW78+AW79+AW80+AW81</f>
        <v>89.312977099236633</v>
      </c>
      <c r="BV81" s="33">
        <f t="shared" ref="BV81" si="1958">AX70+AX71+AX72+AX73+AX74+AX75+AX76+AX77+AX78+AX79+AX80+AX81</f>
        <v>97.709923664122144</v>
      </c>
      <c r="BW81" s="33">
        <f t="shared" ref="BW81" si="1959">AY70+AY71+AY72+AY73+AY74+AY75+AY76+AY77+AY78+AY79+AY80+AY81</f>
        <v>100.00000000000001</v>
      </c>
      <c r="BX81" s="33">
        <f t="shared" ref="BX81" si="1960">AZ70+AZ71+AZ72+AZ73+AZ74+AZ75+AZ76+AZ77+AZ78+AZ79+AZ80+AZ81</f>
        <v>100.00000000000001</v>
      </c>
      <c r="BY81" s="33">
        <f t="shared" ref="BY81" si="1961">BA70+BA71+BA72+BA73+BA74+BA75+BA76+BA77+BA78+BA79+BA80+BA81</f>
        <v>98.473282442748101</v>
      </c>
      <c r="BZ81" s="59">
        <f t="shared" ref="BZ81" si="1962">BB70+BB71+BB72+BB73+BB74+BB75+BB76+BB77+BB78+BB79+BB80+BB81</f>
        <v>95.419847328244273</v>
      </c>
      <c r="CA81" s="33">
        <f t="shared" ref="CA81" si="1963">BC70+BC71+BC72+BC73+BC74+BC75+BC76+BC77+BC78+BC79+BC80+BC81</f>
        <v>100</v>
      </c>
      <c r="CB81" s="33">
        <f t="shared" ref="CB81" si="1964">BD70+BD71+BD72+BD73+BD74+BD75+BD76+BD77+BD78+BD79+BD80+BD81</f>
        <v>100</v>
      </c>
      <c r="CC81" s="33">
        <f t="shared" ref="CC81" si="1965">BE70+BE71+BE72+BE73+BE74+BE75+BE76+BE77+BE78+BE79+BE80+BE81</f>
        <v>99.999999999999986</v>
      </c>
      <c r="CD81" s="33">
        <f t="shared" ref="CD81" si="1966">BF70+BF71+BF72+BF73+BF74+BF75+BF76+BF77+BF78+BF79+BF80+BF81</f>
        <v>99.230769230769226</v>
      </c>
      <c r="CE81" s="33">
        <f t="shared" ref="CE81" si="1967">BG70+BG71+BG72+BG73+BG74+BG75+BG76+BG77+BG78+BG79+BG80+BG81</f>
        <v>100</v>
      </c>
      <c r="CF81" s="33">
        <f t="shared" ref="CF81" si="1968">BH70+BH71+BH72+BH73+BH74+BH75+BH76+BH77+BH78+BH79+BH80+BH81</f>
        <v>100</v>
      </c>
      <c r="CG81" s="31">
        <f t="shared" ref="CG81" si="1969">BI70+BI71+BI72+BI73+BI74+BI75+BI76+BI77+BI78+BI79+BI80+BI81</f>
        <v>96.946564885496173</v>
      </c>
      <c r="CH81" s="33">
        <f t="shared" ref="CH81" si="1970">BJ70+BJ71+BJ72+BJ73+BJ74+BJ75+BJ76+BJ77+BJ78+BJ79+BJ80+BJ81</f>
        <v>99.999999999999986</v>
      </c>
      <c r="CI81" s="33">
        <f t="shared" ref="CI81" si="1971">BK70+BK71+BK72+BK73+BK74+BK75+BK76+BK77+BK78+BK79+BK80+BK81</f>
        <v>100.00000000000001</v>
      </c>
      <c r="CJ81" s="33">
        <f t="shared" ref="CJ81" si="1972">BL70+BL71+BL72+BL73+BL74+BL75+BL76+BL77+BL78+BL79+BL80+BL81</f>
        <v>100</v>
      </c>
      <c r="CK81" s="33">
        <f t="shared" ref="CK81" si="1973">BM70+BM71+BM72+BM73+BM74+BM75+BM76+BM77+BM78+BM79+BM80+BM81</f>
        <v>100</v>
      </c>
      <c r="CL81" s="30">
        <f t="shared" ref="CL81" si="1974">BN70+BN71+BN72+BN73+BN74+BN75+BN76+BN77+BN78+BN79+BN80+BN81</f>
        <v>100</v>
      </c>
      <c r="CM81" s="33">
        <f t="shared" ref="CM81" si="1975">BO70+BO71+BO72+BO73+BO74+BO75+BO76+BO77+BO78+BO79+BO80+BO81</f>
        <v>100</v>
      </c>
      <c r="CN81" s="7"/>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row>
    <row r="82" spans="2:118" x14ac:dyDescent="0.25">
      <c r="B82" s="54" t="s">
        <v>14</v>
      </c>
      <c r="C82" s="2">
        <v>0</v>
      </c>
      <c r="D82" s="2">
        <v>0</v>
      </c>
      <c r="E82" s="2">
        <v>50</v>
      </c>
      <c r="F82" s="2">
        <v>0</v>
      </c>
      <c r="G82" s="2">
        <v>63</v>
      </c>
      <c r="H82" s="2">
        <v>6</v>
      </c>
      <c r="I82" s="2">
        <v>6</v>
      </c>
      <c r="J82" s="2">
        <v>4</v>
      </c>
      <c r="K82" s="3">
        <v>0</v>
      </c>
      <c r="L82" s="3">
        <v>1</v>
      </c>
      <c r="M82" s="3">
        <v>0</v>
      </c>
      <c r="N82" s="3">
        <v>0</v>
      </c>
      <c r="O82" s="3">
        <v>0</v>
      </c>
      <c r="P82" s="3">
        <v>0</v>
      </c>
      <c r="Q82" s="3">
        <v>0</v>
      </c>
      <c r="R82" s="3">
        <v>0</v>
      </c>
      <c r="S82" s="54">
        <v>130</v>
      </c>
      <c r="V82" s="54">
        <v>64</v>
      </c>
      <c r="W82" s="3">
        <f>O70</f>
        <v>54</v>
      </c>
      <c r="X82" s="3">
        <f>O71</f>
        <v>5</v>
      </c>
      <c r="Y82" s="3">
        <f>O72</f>
        <v>7</v>
      </c>
      <c r="Z82" s="3">
        <f>O73</f>
        <v>1</v>
      </c>
      <c r="AA82" s="3">
        <f>O74</f>
        <v>0</v>
      </c>
      <c r="AB82" s="3">
        <f>O75</f>
        <v>0</v>
      </c>
      <c r="AC82" s="3">
        <f>O76</f>
        <v>2</v>
      </c>
      <c r="AD82" s="54">
        <f>O77</f>
        <v>6</v>
      </c>
      <c r="AE82" s="3">
        <f>O78</f>
        <v>0</v>
      </c>
      <c r="AF82" s="3">
        <f>O79</f>
        <v>0</v>
      </c>
      <c r="AG82" s="3">
        <f>O80</f>
        <v>0</v>
      </c>
      <c r="AH82" s="3">
        <f>O81</f>
        <v>0</v>
      </c>
      <c r="AI82" s="3">
        <f>O82</f>
        <v>0</v>
      </c>
      <c r="AJ82" s="3">
        <f>O83</f>
        <v>0</v>
      </c>
      <c r="AK82" s="3">
        <f>O84</f>
        <v>2</v>
      </c>
      <c r="AL82" s="3">
        <f>O85</f>
        <v>0</v>
      </c>
      <c r="AM82" s="3">
        <f>O86</f>
        <v>0</v>
      </c>
      <c r="AN82" s="3">
        <f>O87</f>
        <v>0</v>
      </c>
      <c r="AO82" s="3">
        <f>O88</f>
        <v>0</v>
      </c>
      <c r="AP82" s="54">
        <f>O89</f>
        <v>0</v>
      </c>
      <c r="AQ82" s="3">
        <f>O90</f>
        <v>0</v>
      </c>
      <c r="AT82" s="54">
        <v>64</v>
      </c>
      <c r="AU82" s="33">
        <f t="shared" ref="AU82" si="1976">PRODUCT(W82*100*1/W86)</f>
        <v>41.221374045801525</v>
      </c>
      <c r="AV82" s="33">
        <f t="shared" ref="AV82" si="1977">PRODUCT(X82*100*1/X86)</f>
        <v>3.8167938931297711</v>
      </c>
      <c r="AW82" s="33">
        <f t="shared" ref="AW82" si="1978">PRODUCT(Y82*100*1/Y86)</f>
        <v>5.343511450381679</v>
      </c>
      <c r="AX82" s="33">
        <f t="shared" ref="AX82" si="1979">PRODUCT(Z82*100*1/Z86)</f>
        <v>0.76335877862595425</v>
      </c>
      <c r="AY82" s="33">
        <f t="shared" ref="AY82" si="1980">PRODUCT(AA82*100*1/AA86)</f>
        <v>0</v>
      </c>
      <c r="AZ82" s="33">
        <f t="shared" ref="AZ82" si="1981">PRODUCT(AB82*100*1/AB86)</f>
        <v>0</v>
      </c>
      <c r="BA82" s="33">
        <f t="shared" ref="BA82" si="1982">PRODUCT(AC82*100*1/AC86)</f>
        <v>1.5267175572519085</v>
      </c>
      <c r="BB82" s="59">
        <f t="shared" ref="BB82" si="1983">PRODUCT(AD82*100*1/AD86)</f>
        <v>4.5801526717557248</v>
      </c>
      <c r="BC82" s="33">
        <f t="shared" ref="BC82" si="1984">PRODUCT(AE82*100*1/AE86)</f>
        <v>0</v>
      </c>
      <c r="BD82" s="33">
        <f t="shared" ref="BD82" si="1985">PRODUCT(AF82*100*1/AF86)</f>
        <v>0</v>
      </c>
      <c r="BE82" s="33">
        <f t="shared" ref="BE82" si="1986">PRODUCT(AG82*100*1/AG86)</f>
        <v>0</v>
      </c>
      <c r="BF82" s="33">
        <f t="shared" ref="BF82" si="1987">PRODUCT(AH82*100*1/AH86)</f>
        <v>0</v>
      </c>
      <c r="BG82" s="33">
        <f t="shared" ref="BG82" si="1988">PRODUCT(AI82*100*1/AI86)</f>
        <v>0</v>
      </c>
      <c r="BH82" s="33">
        <f t="shared" ref="BH82" si="1989">PRODUCT(AJ82*100*1/AJ86)</f>
        <v>0</v>
      </c>
      <c r="BI82" s="33">
        <f t="shared" ref="BI82" si="1990">PRODUCT(AK82*100*1/AK86)</f>
        <v>1.5267175572519085</v>
      </c>
      <c r="BJ82" s="33">
        <f t="shared" ref="BJ82" si="1991">PRODUCT(AL82*100*1/AL86)</f>
        <v>0</v>
      </c>
      <c r="BK82" s="33">
        <f t="shared" ref="BK82" si="1992">PRODUCT(AM82*100*1/AM86)</f>
        <v>0</v>
      </c>
      <c r="BL82" s="33">
        <f t="shared" ref="BL82" si="1993">PRODUCT(AN82*100*1/AN86)</f>
        <v>0</v>
      </c>
      <c r="BM82" s="33">
        <f t="shared" ref="BM82" si="1994">PRODUCT(AO82*100*1/AO86)</f>
        <v>0</v>
      </c>
      <c r="BN82" s="30">
        <f t="shared" ref="BN82" si="1995">PRODUCT(AP82*100*1/AP86)</f>
        <v>0</v>
      </c>
      <c r="BO82" s="33">
        <f t="shared" ref="BO82" si="1996">PRODUCT(AQ82*100*1/AQ86)</f>
        <v>0</v>
      </c>
      <c r="BR82" s="54">
        <v>64</v>
      </c>
      <c r="BS82" s="33">
        <f t="shared" ref="BS82" si="1997">AU70+AU71+AU72+AU73+AU74+AU75+AU76+AU77+AU78+AU79+AU80+AU81+AU82</f>
        <v>100</v>
      </c>
      <c r="BT82" s="33">
        <f t="shared" ref="BT82" si="1998">AV70+AV71+AV72+AV73+AV74+AV75+AV76+AV77+AV78+AV79+AV80+AV81+AV82</f>
        <v>100</v>
      </c>
      <c r="BU82" s="33">
        <f t="shared" ref="BU82" si="1999">AW70+AW71+AW72+AW73+AW74+AW75+AW76+AW77+AW78+AW79+AW80+AW81+AW82</f>
        <v>94.656488549618317</v>
      </c>
      <c r="BV82" s="33">
        <f t="shared" ref="BV82" si="2000">AX70+AX71+AX72+AX73+AX74+AX75+AX76+AX77+AX78+AX79+AX80+AX81+AX82</f>
        <v>98.473282442748101</v>
      </c>
      <c r="BW82" s="33">
        <f t="shared" ref="BW82" si="2001">AY70+AY71+AY72+AY73+AY74+AY75+AY76+AY77+AY78+AY79+AY80+AY81+AY82</f>
        <v>100.00000000000001</v>
      </c>
      <c r="BX82" s="33">
        <f t="shared" ref="BX82" si="2002">AZ70+AZ71+AZ72+AZ73+AZ74+AZ75+AZ76+AZ77+AZ78+AZ79+AZ80+AZ81+AZ82</f>
        <v>100.00000000000001</v>
      </c>
      <c r="BY82" s="33">
        <f t="shared" ref="BY82" si="2003">BA70+BA71+BA72+BA73+BA74+BA75+BA76+BA77+BA78+BA79+BA80+BA81+BA82</f>
        <v>100.00000000000001</v>
      </c>
      <c r="BZ82" s="59">
        <f t="shared" ref="BZ82" si="2004">BB70+BB71+BB72+BB73+BB74+BB75+BB76+BB77+BB78+BB79+BB80+BB81+BB82</f>
        <v>100</v>
      </c>
      <c r="CA82" s="33">
        <f t="shared" ref="CA82" si="2005">BC70+BC71+BC72+BC73+BC74+BC75+BC76+BC77+BC78+BC79+BC80+BC81+BC82</f>
        <v>100</v>
      </c>
      <c r="CB82" s="33">
        <f t="shared" ref="CB82" si="2006">BD70+BD71+BD72+BD73+BD74+BD75+BD76+BD77+BD78+BD79+BD80+BD81+BD82</f>
        <v>100</v>
      </c>
      <c r="CC82" s="33">
        <f t="shared" ref="CC82" si="2007">BE70+BE71+BE72+BE73+BE74+BE75+BE76+BE77+BE78+BE79+BE80+BE81+BE82</f>
        <v>99.999999999999986</v>
      </c>
      <c r="CD82" s="33">
        <f t="shared" ref="CD82" si="2008">BF70+BF71+BF72+BF73+BF74+BF75+BF76+BF77+BF78+BF79+BF80+BF81+BF82</f>
        <v>99.230769230769226</v>
      </c>
      <c r="CE82" s="33">
        <f t="shared" ref="CE82" si="2009">BG70+BG71+BG72+BG73+BG74+BG75+BG76+BG77+BG78+BG79+BG80+BG81+BG82</f>
        <v>100</v>
      </c>
      <c r="CF82" s="33">
        <f t="shared" ref="CF82" si="2010">BH70+BH71+BH72+BH73+BH74+BH75+BH76+BH77+BH78+BH79+BH80+BH81+BH82</f>
        <v>100</v>
      </c>
      <c r="CG82" s="33">
        <f t="shared" ref="CG82" si="2011">BI70+BI71+BI72+BI73+BI74+BI75+BI76+BI77+BI78+BI79+BI80+BI81+BI82</f>
        <v>98.473282442748086</v>
      </c>
      <c r="CH82" s="33">
        <f t="shared" ref="CH82" si="2012">BJ70+BJ71+BJ72+BJ73+BJ74+BJ75+BJ76+BJ77+BJ78+BJ79+BJ80+BJ81+BJ82</f>
        <v>99.999999999999986</v>
      </c>
      <c r="CI82" s="33">
        <f t="shared" ref="CI82" si="2013">BK70+BK71+BK72+BK73+BK74+BK75+BK76+BK77+BK78+BK79+BK80+BK81+BK82</f>
        <v>100.00000000000001</v>
      </c>
      <c r="CJ82" s="33">
        <f t="shared" ref="CJ82" si="2014">BL70+BL71+BL72+BL73+BL74+BL75+BL76+BL77+BL78+BL79+BL80+BL81+BL82</f>
        <v>100</v>
      </c>
      <c r="CK82" s="33">
        <f t="shared" ref="CK82" si="2015">BM70+BM71+BM72+BM73+BM74+BM75+BM76+BM77+BM78+BM79+BM80+BM81+BM82</f>
        <v>100</v>
      </c>
      <c r="CL82" s="30">
        <f t="shared" ref="CL82" si="2016">BN70+BN71+BN72+BN73+BN74+BN75+BN76+BN77+BN78+BN79+BN80+BN81+BN82</f>
        <v>100</v>
      </c>
      <c r="CM82" s="33">
        <f t="shared" ref="CM82" si="2017">BO70+BO71+BO72+BO73+BO74+BO75+BO76+BO77+BO78+BO79+BO80+BO81+BO82</f>
        <v>100</v>
      </c>
      <c r="CN82" s="7"/>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row>
    <row r="83" spans="2:118" x14ac:dyDescent="0.25">
      <c r="B83" s="54" t="s">
        <v>15</v>
      </c>
      <c r="C83" s="2">
        <v>0</v>
      </c>
      <c r="D83" s="2">
        <v>0</v>
      </c>
      <c r="E83" s="2">
        <v>22</v>
      </c>
      <c r="F83" s="2">
        <v>0</v>
      </c>
      <c r="G83" s="2">
        <v>86</v>
      </c>
      <c r="H83" s="2">
        <v>9</v>
      </c>
      <c r="I83" s="2">
        <v>1</v>
      </c>
      <c r="J83" s="2">
        <v>6</v>
      </c>
      <c r="K83" s="3">
        <v>0</v>
      </c>
      <c r="L83" s="3">
        <v>1</v>
      </c>
      <c r="M83" s="3">
        <v>0</v>
      </c>
      <c r="N83" s="3">
        <v>0</v>
      </c>
      <c r="O83" s="3">
        <v>0</v>
      </c>
      <c r="P83" s="3">
        <v>0</v>
      </c>
      <c r="Q83" s="3">
        <v>0</v>
      </c>
      <c r="R83" s="3">
        <v>0</v>
      </c>
      <c r="S83" s="54">
        <v>125</v>
      </c>
      <c r="V83" s="54">
        <v>128</v>
      </c>
      <c r="W83" s="3">
        <f>P70</f>
        <v>0</v>
      </c>
      <c r="X83" s="3">
        <f>P71</f>
        <v>0</v>
      </c>
      <c r="Y83" s="3">
        <f>P72</f>
        <v>7</v>
      </c>
      <c r="Z83" s="3">
        <f>P73</f>
        <v>2</v>
      </c>
      <c r="AA83" s="3">
        <f>P74</f>
        <v>0</v>
      </c>
      <c r="AB83" s="3">
        <f>P75</f>
        <v>0</v>
      </c>
      <c r="AC83" s="3">
        <f>P76</f>
        <v>0</v>
      </c>
      <c r="AD83" s="54">
        <f>P77</f>
        <v>0</v>
      </c>
      <c r="AE83" s="3">
        <f>P78</f>
        <v>0</v>
      </c>
      <c r="AF83" s="3">
        <f>P79</f>
        <v>0</v>
      </c>
      <c r="AG83" s="3">
        <f>P80</f>
        <v>0</v>
      </c>
      <c r="AH83" s="3">
        <f>P81</f>
        <v>1</v>
      </c>
      <c r="AI83" s="3">
        <f>P82</f>
        <v>0</v>
      </c>
      <c r="AJ83" s="3">
        <f>P83</f>
        <v>0</v>
      </c>
      <c r="AK83" s="3">
        <f>P84</f>
        <v>1</v>
      </c>
      <c r="AL83" s="3">
        <f>P85</f>
        <v>0</v>
      </c>
      <c r="AM83" s="3">
        <f>P86</f>
        <v>0</v>
      </c>
      <c r="AN83" s="3">
        <f>P87</f>
        <v>0</v>
      </c>
      <c r="AO83" s="3">
        <f>P88</f>
        <v>0</v>
      </c>
      <c r="AP83" s="54">
        <f>P89</f>
        <v>0</v>
      </c>
      <c r="AQ83" s="3">
        <f>P90</f>
        <v>0</v>
      </c>
      <c r="AT83" s="54">
        <v>128</v>
      </c>
      <c r="AU83" s="33">
        <f t="shared" ref="AU83" si="2018">PRODUCT(W83*100*1/W86)</f>
        <v>0</v>
      </c>
      <c r="AV83" s="33">
        <f t="shared" ref="AV83" si="2019">PRODUCT(X83*100*1/X86)</f>
        <v>0</v>
      </c>
      <c r="AW83" s="33">
        <f t="shared" ref="AW83" si="2020">PRODUCT(Y83*100*1/Y86)</f>
        <v>5.343511450381679</v>
      </c>
      <c r="AX83" s="33">
        <f t="shared" ref="AX83" si="2021">PRODUCT(Z83*100*1/Z86)</f>
        <v>1.5267175572519085</v>
      </c>
      <c r="AY83" s="33">
        <f t="shared" ref="AY83" si="2022">PRODUCT(AA83*100*1/AA86)</f>
        <v>0</v>
      </c>
      <c r="AZ83" s="33">
        <f t="shared" ref="AZ83" si="2023">PRODUCT(AB83*100*1/AB86)</f>
        <v>0</v>
      </c>
      <c r="BA83" s="33">
        <f t="shared" ref="BA83" si="2024">PRODUCT(AC83*100*1/AC86)</f>
        <v>0</v>
      </c>
      <c r="BB83" s="59">
        <f t="shared" ref="BB83" si="2025">PRODUCT(AD83*100*1/AD86)</f>
        <v>0</v>
      </c>
      <c r="BC83" s="33">
        <f t="shared" ref="BC83" si="2026">PRODUCT(AE83*100*1/AE86)</f>
        <v>0</v>
      </c>
      <c r="BD83" s="33">
        <f t="shared" ref="BD83" si="2027">PRODUCT(AF83*100*1/AF86)</f>
        <v>0</v>
      </c>
      <c r="BE83" s="33">
        <f t="shared" ref="BE83" si="2028">PRODUCT(AG83*100*1/AG86)</f>
        <v>0</v>
      </c>
      <c r="BF83" s="33">
        <f t="shared" ref="BF83" si="2029">PRODUCT(AH83*100*1/AH86)</f>
        <v>0.76923076923076927</v>
      </c>
      <c r="BG83" s="33">
        <f t="shared" ref="BG83" si="2030">PRODUCT(AI83*100*1/AI86)</f>
        <v>0</v>
      </c>
      <c r="BH83" s="33">
        <f t="shared" ref="BH83" si="2031">PRODUCT(AJ83*100*1/AJ86)</f>
        <v>0</v>
      </c>
      <c r="BI83" s="33">
        <f t="shared" ref="BI83" si="2032">PRODUCT(AK83*100*1/AK86)</f>
        <v>0.76335877862595425</v>
      </c>
      <c r="BJ83" s="33">
        <f t="shared" ref="BJ83" si="2033">PRODUCT(AL83*100*1/AL86)</f>
        <v>0</v>
      </c>
      <c r="BK83" s="33">
        <f t="shared" ref="BK83" si="2034">PRODUCT(AM83*100*1/AM86)</f>
        <v>0</v>
      </c>
      <c r="BL83" s="33">
        <f t="shared" ref="BL83" si="2035">PRODUCT(AN83*100*1/AN86)</f>
        <v>0</v>
      </c>
      <c r="BM83" s="33">
        <f t="shared" ref="BM83" si="2036">PRODUCT(AO83*100*1/AO86)</f>
        <v>0</v>
      </c>
      <c r="BN83" s="30">
        <f t="shared" ref="BN83" si="2037">PRODUCT(AP83*100*1/AP86)</f>
        <v>0</v>
      </c>
      <c r="BO83" s="33">
        <f t="shared" ref="BO83" si="2038">PRODUCT(AQ83*100*1/AQ86)</f>
        <v>0</v>
      </c>
      <c r="BR83" s="54">
        <v>128</v>
      </c>
      <c r="BS83" s="33">
        <f t="shared" ref="BS83" si="2039">AU70+AU71+AU72+AU73+AU74+AU75+AU76+AU77+AU78+AU79+AU80+AU81+AU82+AU83</f>
        <v>100</v>
      </c>
      <c r="BT83" s="33">
        <f t="shared" ref="BT83" si="2040">AV70+AV71+AV72+AV73+AV74+AV75+AV76+AV77+AV78+AV79+AV80+AV81+AV82+AV83</f>
        <v>100</v>
      </c>
      <c r="BU83" s="33">
        <f t="shared" ref="BU83" si="2041">AW70+AW71+AW72+AW73+AW74+AW75+AW76+AW77+AW78+AW79+AW80+AW81+AW82+AW83</f>
        <v>100</v>
      </c>
      <c r="BV83" s="33">
        <f t="shared" ref="BV83" si="2042">AX70+AX71+AX72+AX73+AX74+AX75+AX76+AX77+AX78+AX79+AX80+AX81+AX82+AX83</f>
        <v>100.00000000000001</v>
      </c>
      <c r="BW83" s="33">
        <f t="shared" ref="BW83" si="2043">AY70+AY71+AY72+AY73+AY74+AY75+AY76+AY77+AY78+AY79+AY80+AY81+AY82+AY83</f>
        <v>100.00000000000001</v>
      </c>
      <c r="BX83" s="33">
        <f t="shared" ref="BX83" si="2044">AZ70+AZ71+AZ72+AZ73+AZ74+AZ75+AZ76+AZ77+AZ78+AZ79+AZ80+AZ81+AZ82+AZ83</f>
        <v>100.00000000000001</v>
      </c>
      <c r="BY83" s="33">
        <f t="shared" ref="BY83" si="2045">BA70+BA71+BA72+BA73+BA74+BA75+BA76+BA77+BA78+BA79+BA80+BA81+BA82+BA83</f>
        <v>100.00000000000001</v>
      </c>
      <c r="BZ83" s="59">
        <f t="shared" ref="BZ83" si="2046">BB70+BB71+BB72+BB73+BB74+BB75+BB76+BB77+BB78+BB79+BB80+BB81+BB82+BB83</f>
        <v>100</v>
      </c>
      <c r="CA83" s="33">
        <f t="shared" ref="CA83" si="2047">BC70+BC71+BC72+BC73+BC74+BC75+BC76+BC77+BC78+BC79+BC80+BC81+BC82+BC83</f>
        <v>100</v>
      </c>
      <c r="CB83" s="33">
        <f t="shared" ref="CB83" si="2048">BD70+BD71+BD72+BD73+BD74+BD75+BD76+BD77+BD78+BD79+BD80+BD81+BD82+BD83</f>
        <v>100</v>
      </c>
      <c r="CC83" s="33">
        <f t="shared" ref="CC83" si="2049">BE70+BE71+BE72+BE73+BE74+BE75+BE76+BE77+BE78+BE79+BE80+BE81+BE82+BE83</f>
        <v>99.999999999999986</v>
      </c>
      <c r="CD83" s="33">
        <f t="shared" ref="CD83" si="2050">BF70+BF71+BF72+BF73+BF74+BF75+BF76+BF77+BF78+BF79+BF80+BF81+BF82+BF83</f>
        <v>100</v>
      </c>
      <c r="CE83" s="33">
        <f t="shared" ref="CE83" si="2051">BG70+BG71+BG72+BG73+BG74+BG75+BG76+BG77+BG78+BG79+BG80+BG81+BG82+BG83</f>
        <v>100</v>
      </c>
      <c r="CF83" s="33">
        <f t="shared" ref="CF83" si="2052">BH70+BH71+BH72+BH73+BH74+BH75+BH76+BH77+BH78+BH79+BH80+BH81+BH82+BH83</f>
        <v>100</v>
      </c>
      <c r="CG83" s="33">
        <f t="shared" ref="CG83" si="2053">BI70+BI71+BI72+BI73+BI74+BI75+BI76+BI77+BI78+BI79+BI80+BI81+BI82+BI83</f>
        <v>99.236641221374043</v>
      </c>
      <c r="CH83" s="33">
        <f t="shared" ref="CH83" si="2054">BJ70+BJ71+BJ72+BJ73+BJ74+BJ75+BJ76+BJ77+BJ78+BJ79+BJ80+BJ81+BJ82+BJ83</f>
        <v>99.999999999999986</v>
      </c>
      <c r="CI83" s="33">
        <f t="shared" ref="CI83" si="2055">BK70+BK71+BK72+BK73+BK74+BK75+BK76+BK77+BK78+BK79+BK80+BK81+BK82+BK83</f>
        <v>100.00000000000001</v>
      </c>
      <c r="CJ83" s="33">
        <f t="shared" ref="CJ83" si="2056">BL70+BL71+BL72+BL73+BL74+BL75+BL76+BL77+BL78+BL79+BL80+BL81+BL82+BL83</f>
        <v>100</v>
      </c>
      <c r="CK83" s="33">
        <f t="shared" ref="CK83" si="2057">BM70+BM71+BM72+BM73+BM74+BM75+BM76+BM77+BM78+BM79+BM80+BM81+BM82+BM83</f>
        <v>100</v>
      </c>
      <c r="CL83" s="30">
        <f t="shared" ref="CL83" si="2058">BN70+BN71+BN72+BN73+BN74+BN75+BN76+BN77+BN78+BN79+BN80+BN81+BN82+BN83</f>
        <v>100</v>
      </c>
      <c r="CM83" s="33">
        <f t="shared" ref="CM83" si="2059">BO70+BO71+BO72+BO73+BO74+BO75+BO76+BO77+BO78+BO79+BO80+BO81+BO82+BO83</f>
        <v>100</v>
      </c>
      <c r="CN83" s="7"/>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row>
    <row r="84" spans="2:118" x14ac:dyDescent="0.25">
      <c r="B84" s="54" t="s">
        <v>16</v>
      </c>
      <c r="C84" s="2">
        <v>0</v>
      </c>
      <c r="D84" s="2">
        <v>0</v>
      </c>
      <c r="E84" s="2">
        <v>0</v>
      </c>
      <c r="F84" s="2">
        <v>0</v>
      </c>
      <c r="G84" s="2">
        <v>0</v>
      </c>
      <c r="H84" s="2">
        <v>70</v>
      </c>
      <c r="I84" s="2">
        <v>0</v>
      </c>
      <c r="J84" s="2">
        <v>34</v>
      </c>
      <c r="K84" s="2">
        <v>9</v>
      </c>
      <c r="L84" s="2">
        <v>10</v>
      </c>
      <c r="M84" s="2">
        <v>1</v>
      </c>
      <c r="N84" s="2">
        <v>3</v>
      </c>
      <c r="O84" s="3">
        <v>2</v>
      </c>
      <c r="P84" s="3">
        <v>1</v>
      </c>
      <c r="Q84" s="3">
        <v>1</v>
      </c>
      <c r="R84" s="3">
        <v>0</v>
      </c>
      <c r="S84" s="54">
        <v>131</v>
      </c>
      <c r="V84" s="54">
        <v>256</v>
      </c>
      <c r="W84" s="3">
        <f>Q70</f>
        <v>0</v>
      </c>
      <c r="X84" s="3">
        <f>Q71</f>
        <v>0</v>
      </c>
      <c r="Y84" s="3">
        <f>Q72</f>
        <v>0</v>
      </c>
      <c r="Z84" s="3">
        <f>Q73</f>
        <v>0</v>
      </c>
      <c r="AA84" s="3">
        <f>Q74</f>
        <v>0</v>
      </c>
      <c r="AB84" s="3">
        <f>Q75</f>
        <v>0</v>
      </c>
      <c r="AC84" s="3">
        <f>Q76</f>
        <v>0</v>
      </c>
      <c r="AD84" s="54">
        <f>Q77</f>
        <v>0</v>
      </c>
      <c r="AE84" s="3">
        <f>Q78</f>
        <v>0</v>
      </c>
      <c r="AF84" s="3">
        <f>Q79</f>
        <v>0</v>
      </c>
      <c r="AG84" s="3">
        <f>Q80</f>
        <v>0</v>
      </c>
      <c r="AH84" s="3">
        <f>Q81</f>
        <v>0</v>
      </c>
      <c r="AI84" s="3">
        <f>Q82</f>
        <v>0</v>
      </c>
      <c r="AJ84" s="3">
        <f>Q83</f>
        <v>0</v>
      </c>
      <c r="AK84" s="3">
        <f>Q84</f>
        <v>1</v>
      </c>
      <c r="AL84" s="3">
        <f>Q85</f>
        <v>0</v>
      </c>
      <c r="AM84" s="3">
        <f>Q86</f>
        <v>0</v>
      </c>
      <c r="AN84" s="3">
        <f>Q87</f>
        <v>0</v>
      </c>
      <c r="AO84" s="3">
        <f>Q88</f>
        <v>0</v>
      </c>
      <c r="AP84" s="54">
        <f>Q89</f>
        <v>0</v>
      </c>
      <c r="AQ84" s="3">
        <f>Q90</f>
        <v>0</v>
      </c>
      <c r="AT84" s="54">
        <v>256</v>
      </c>
      <c r="AU84" s="33">
        <f t="shared" ref="AU84" si="2060">PRODUCT(W84*100*1/W86)</f>
        <v>0</v>
      </c>
      <c r="AV84" s="33">
        <f t="shared" ref="AV84" si="2061">PRODUCT(X84*100*1/X86)</f>
        <v>0</v>
      </c>
      <c r="AW84" s="33">
        <f t="shared" ref="AW84" si="2062">PRODUCT(Y84*100*1/Y86)</f>
        <v>0</v>
      </c>
      <c r="AX84" s="33">
        <f t="shared" ref="AX84" si="2063">PRODUCT(Z84*100*1/Z86)</f>
        <v>0</v>
      </c>
      <c r="AY84" s="33">
        <f t="shared" ref="AY84" si="2064">PRODUCT(AA84*100*1/AA86)</f>
        <v>0</v>
      </c>
      <c r="AZ84" s="33">
        <f t="shared" ref="AZ84" si="2065">PRODUCT(AB84*100*1/AB86)</f>
        <v>0</v>
      </c>
      <c r="BA84" s="33">
        <f t="shared" ref="BA84" si="2066">PRODUCT(AC84*100*1/AC86)</f>
        <v>0</v>
      </c>
      <c r="BB84" s="59">
        <f t="shared" ref="BB84" si="2067">PRODUCT(AD84*100*1/AD86)</f>
        <v>0</v>
      </c>
      <c r="BC84" s="33">
        <f t="shared" ref="BC84" si="2068">PRODUCT(AE84*100*1/AE86)</f>
        <v>0</v>
      </c>
      <c r="BD84" s="33">
        <f t="shared" ref="BD84" si="2069">PRODUCT(AF84*100*1/AF86)</f>
        <v>0</v>
      </c>
      <c r="BE84" s="33">
        <f t="shared" ref="BE84" si="2070">PRODUCT(AG84*100*1/AG86)</f>
        <v>0</v>
      </c>
      <c r="BF84" s="33">
        <f t="shared" ref="BF84" si="2071">PRODUCT(AH84*100*1/AH86)</f>
        <v>0</v>
      </c>
      <c r="BG84" s="33">
        <f t="shared" ref="BG84" si="2072">PRODUCT(AI84*100*1/AI86)</f>
        <v>0</v>
      </c>
      <c r="BH84" s="33">
        <f t="shared" ref="BH84" si="2073">PRODUCT(AJ84*100*1/AJ86)</f>
        <v>0</v>
      </c>
      <c r="BI84" s="33">
        <f t="shared" ref="BI84" si="2074">PRODUCT(AK84*100*1/AK86)</f>
        <v>0.76335877862595425</v>
      </c>
      <c r="BJ84" s="33">
        <f t="shared" ref="BJ84" si="2075">PRODUCT(AL84*100*1/AL86)</f>
        <v>0</v>
      </c>
      <c r="BK84" s="33">
        <f t="shared" ref="BK84" si="2076">PRODUCT(AM84*100*1/AM86)</f>
        <v>0</v>
      </c>
      <c r="BL84" s="33">
        <f t="shared" ref="BL84" si="2077">PRODUCT(AN84*100*1/AN86)</f>
        <v>0</v>
      </c>
      <c r="BM84" s="33">
        <f t="shared" ref="BM84" si="2078">PRODUCT(AO84*100*1/AO86)</f>
        <v>0</v>
      </c>
      <c r="BN84" s="30">
        <f t="shared" ref="BN84" si="2079">PRODUCT(AP84*100*1/AP86)</f>
        <v>0</v>
      </c>
      <c r="BO84" s="33">
        <f t="shared" ref="BO84" si="2080">PRODUCT(AQ84*100*1/AQ86)</f>
        <v>0</v>
      </c>
      <c r="BR84" s="54">
        <v>256</v>
      </c>
      <c r="BS84" s="33">
        <f t="shared" ref="BS84" si="2081">AU70+AU71+AU72+AU73+AU74+AU75+AU76+AU77+AU78+AU79+AU80+AU81+AU82+AU83+AU84</f>
        <v>100</v>
      </c>
      <c r="BT84" s="33">
        <f t="shared" ref="BT84" si="2082">AV70+AV71+AV72+AV73+AV74+AV75+AV76+AV77+AV78+AV79+AV80+AV81+AV82+AV83+AV84</f>
        <v>100</v>
      </c>
      <c r="BU84" s="33">
        <f t="shared" ref="BU84" si="2083">AW70+AW71+AW72+AW73+AW74+AW75+AW76+AW77+AW78+AW79+AW80+AW81+AW82+AW83+AW84</f>
        <v>100</v>
      </c>
      <c r="BV84" s="33">
        <f t="shared" ref="BV84" si="2084">AX70+AX71+AX72+AX73+AX74+AX75+AX76+AX77+AX78+AX79+AX80+AX81+AX82+AX83+AX84</f>
        <v>100.00000000000001</v>
      </c>
      <c r="BW84" s="33">
        <f t="shared" ref="BW84" si="2085">AY70+AY71+AY72+AY73+AY74+AY75+AY76+AY77+AY78+AY79+AY80+AY81+AY82+AY83+AY84</f>
        <v>100.00000000000001</v>
      </c>
      <c r="BX84" s="33">
        <f t="shared" ref="BX84" si="2086">AZ70+AZ71+AZ72+AZ73+AZ74+AZ75+AZ76+AZ77+AZ78+AZ79+AZ80+AZ81+AZ82+AZ83+AZ84</f>
        <v>100.00000000000001</v>
      </c>
      <c r="BY84" s="33">
        <f t="shared" ref="BY84" si="2087">BA70+BA71+BA72+BA73+BA74+BA75+BA76+BA77+BA78+BA79+BA80+BA81+BA82+BA83+BA84</f>
        <v>100.00000000000001</v>
      </c>
      <c r="BZ84" s="59">
        <f t="shared" ref="BZ84" si="2088">BB70+BB71+BB72+BB73+BB74+BB75+BB76+BB77+BB78+BB79+BB80+BB81+BB82+BB83+BB84</f>
        <v>100</v>
      </c>
      <c r="CA84" s="33">
        <f t="shared" ref="CA84" si="2089">BC70+BC71+BC72+BC73+BC74+BC75+BC76+BC77+BC78+BC79+BC80+BC81+BC82+BC83+BC84</f>
        <v>100</v>
      </c>
      <c r="CB84" s="33">
        <f t="shared" ref="CB84" si="2090">BD70+BD71+BD72+BD73+BD74+BD75+BD76+BD77+BD78+BD79+BD80+BD81+BD82+BD83+BD84</f>
        <v>100</v>
      </c>
      <c r="CC84" s="33">
        <f t="shared" ref="CC84" si="2091">BE70+BE71+BE72+BE73+BE74+BE75+BE76+BE77+BE78+BE79+BE80+BE81+BE82+BE83+BE84</f>
        <v>99.999999999999986</v>
      </c>
      <c r="CD84" s="33">
        <f t="shared" ref="CD84" si="2092">BF70+BF71+BF72+BF73+BF74+BF75+BF76+BF77+BF78+BF79+BF80+BF81+BF82+BF83+BF84</f>
        <v>100</v>
      </c>
      <c r="CE84" s="33">
        <f t="shared" ref="CE84" si="2093">BG70+BG71+BG72+BG73+BG74+BG75+BG76+BG77+BG78+BG79+BG80+BG81+BG82+BG83+BG84</f>
        <v>100</v>
      </c>
      <c r="CF84" s="33">
        <f t="shared" ref="CF84" si="2094">BH70+BH71+BH72+BH73+BH74+BH75+BH76+BH77+BH78+BH79+BH80+BH81+BH82+BH83+BH84</f>
        <v>100</v>
      </c>
      <c r="CG84" s="33">
        <f t="shared" ref="CG84" si="2095">BI70+BI71+BI72+BI73+BI74+BI75+BI76+BI77+BI78+BI79+BI80+BI81+BI82+BI83+BI84</f>
        <v>100</v>
      </c>
      <c r="CH84" s="33">
        <f t="shared" ref="CH84" si="2096">BJ70+BJ71+BJ72+BJ73+BJ74+BJ75+BJ76+BJ77+BJ78+BJ79+BJ80+BJ81+BJ82+BJ83+BJ84</f>
        <v>99.999999999999986</v>
      </c>
      <c r="CI84" s="33">
        <f t="shared" ref="CI84" si="2097">BK70+BK71+BK72+BK73+BK74+BK75+BK76+BK77+BK78+BK79+BK80+BK81+BK82+BK83+BK84</f>
        <v>100.00000000000001</v>
      </c>
      <c r="CJ84" s="33">
        <f t="shared" ref="CJ84" si="2098">BL70+BL71+BL72+BL73+BL74+BL75+BL76+BL77+BL78+BL79+BL80+BL81+BL82+BL83+BL84</f>
        <v>100</v>
      </c>
      <c r="CK84" s="33">
        <f t="shared" ref="CK84" si="2099">BM70+BM71+BM72+BM73+BM74+BM75+BM76+BM77+BM78+BM79+BM80+BM81+BM82+BM83+BM84</f>
        <v>100</v>
      </c>
      <c r="CL84" s="30">
        <f t="shared" ref="CL84" si="2100">BN70+BN71+BN72+BN73+BN74+BN75+BN76+BN77+BN78+BN79+BN80+BN81+BN82+BN83+BN84</f>
        <v>100</v>
      </c>
      <c r="CM84" s="33">
        <f t="shared" ref="CM84" si="2101">BO70+BO71+BO72+BO73+BO74+BO75+BO76+BO77+BO78+BO79+BO80+BO81+BO82+BO83+BO84</f>
        <v>100</v>
      </c>
      <c r="CN84" s="7"/>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row>
    <row r="85" spans="2:118" x14ac:dyDescent="0.25">
      <c r="B85" s="54" t="s">
        <v>17</v>
      </c>
      <c r="C85" s="2">
        <v>0</v>
      </c>
      <c r="D85" s="2">
        <v>0</v>
      </c>
      <c r="E85" s="2">
        <v>102</v>
      </c>
      <c r="F85" s="2">
        <v>0</v>
      </c>
      <c r="G85" s="2">
        <v>13</v>
      </c>
      <c r="H85" s="2">
        <v>4</v>
      </c>
      <c r="I85" s="2">
        <v>0</v>
      </c>
      <c r="J85" s="2">
        <v>1</v>
      </c>
      <c r="K85" s="4">
        <v>3</v>
      </c>
      <c r="L85" s="3">
        <v>4</v>
      </c>
      <c r="M85" s="3">
        <v>0</v>
      </c>
      <c r="N85" s="3">
        <v>4</v>
      </c>
      <c r="O85" s="3">
        <v>0</v>
      </c>
      <c r="P85" s="3">
        <v>0</v>
      </c>
      <c r="Q85" s="3">
        <v>0</v>
      </c>
      <c r="R85" s="3">
        <v>0</v>
      </c>
      <c r="S85" s="54">
        <v>131</v>
      </c>
      <c r="V85" s="54">
        <v>512</v>
      </c>
      <c r="W85" s="3">
        <f>R70</f>
        <v>0</v>
      </c>
      <c r="X85" s="3">
        <f>R71</f>
        <v>0</v>
      </c>
      <c r="Y85" s="3">
        <f>R72</f>
        <v>0</v>
      </c>
      <c r="Z85" s="3">
        <f>R73</f>
        <v>0</v>
      </c>
      <c r="AA85" s="3">
        <f>R74</f>
        <v>0</v>
      </c>
      <c r="AB85" s="3">
        <f>R75</f>
        <v>0</v>
      </c>
      <c r="AC85" s="3">
        <f>R76</f>
        <v>0</v>
      </c>
      <c r="AD85" s="54">
        <f>R77</f>
        <v>0</v>
      </c>
      <c r="AE85" s="3">
        <f>R78</f>
        <v>0</v>
      </c>
      <c r="AF85" s="3">
        <f>R79</f>
        <v>0</v>
      </c>
      <c r="AG85" s="3">
        <f>R80</f>
        <v>0</v>
      </c>
      <c r="AH85" s="3">
        <f>R81</f>
        <v>0</v>
      </c>
      <c r="AI85" s="3">
        <f>R82</f>
        <v>0</v>
      </c>
      <c r="AJ85" s="3">
        <f>R83</f>
        <v>0</v>
      </c>
      <c r="AK85" s="3">
        <f>R84</f>
        <v>0</v>
      </c>
      <c r="AL85" s="3">
        <f>R85</f>
        <v>0</v>
      </c>
      <c r="AM85" s="3">
        <f>R86</f>
        <v>0</v>
      </c>
      <c r="AN85" s="3">
        <f>R87</f>
        <v>0</v>
      </c>
      <c r="AO85" s="3">
        <f>R88</f>
        <v>0</v>
      </c>
      <c r="AP85" s="54">
        <f>R89</f>
        <v>0</v>
      </c>
      <c r="AQ85" s="3">
        <f>R90</f>
        <v>0</v>
      </c>
      <c r="AT85" s="54">
        <v>512</v>
      </c>
      <c r="AU85" s="33">
        <f t="shared" ref="AU85" si="2102">PRODUCT(W85*100*1/W86)</f>
        <v>0</v>
      </c>
      <c r="AV85" s="33">
        <f t="shared" ref="AV85" si="2103">PRODUCT(X85*100*1/X86)</f>
        <v>0</v>
      </c>
      <c r="AW85" s="33">
        <f t="shared" ref="AW85" si="2104">PRODUCT(Y85*100*1/Y86)</f>
        <v>0</v>
      </c>
      <c r="AX85" s="33">
        <f t="shared" ref="AX85" si="2105">PRODUCT(Z85*100*1/Z86)</f>
        <v>0</v>
      </c>
      <c r="AY85" s="33">
        <f t="shared" ref="AY85" si="2106">PRODUCT(AA85*100*1/AA86)</f>
        <v>0</v>
      </c>
      <c r="AZ85" s="33">
        <f t="shared" ref="AZ85" si="2107">PRODUCT(AB85*100*1/AB86)</f>
        <v>0</v>
      </c>
      <c r="BA85" s="33">
        <f t="shared" ref="BA85" si="2108">PRODUCT(AC85*100*1/AC86)</f>
        <v>0</v>
      </c>
      <c r="BB85" s="59">
        <f t="shared" ref="BB85" si="2109">PRODUCT(AD85*100*1/AD86)</f>
        <v>0</v>
      </c>
      <c r="BC85" s="33">
        <f t="shared" ref="BC85" si="2110">PRODUCT(AE85*100*1/AE86)</f>
        <v>0</v>
      </c>
      <c r="BD85" s="33">
        <f t="shared" ref="BD85" si="2111">PRODUCT(AF85*100*1/AF86)</f>
        <v>0</v>
      </c>
      <c r="BE85" s="33">
        <f t="shared" ref="BE85" si="2112">PRODUCT(AG85*100*1/AG86)</f>
        <v>0</v>
      </c>
      <c r="BF85" s="33">
        <f t="shared" ref="BF85" si="2113">PRODUCT(AH85*100*1/AH86)</f>
        <v>0</v>
      </c>
      <c r="BG85" s="33">
        <f t="shared" ref="BG85" si="2114">PRODUCT(AI85*100*1/AI86)</f>
        <v>0</v>
      </c>
      <c r="BH85" s="33">
        <f t="shared" ref="BH85" si="2115">PRODUCT(AJ85*100*1/AJ86)</f>
        <v>0</v>
      </c>
      <c r="BI85" s="33">
        <f t="shared" ref="BI85" si="2116">PRODUCT(AK85*100*1/AK86)</f>
        <v>0</v>
      </c>
      <c r="BJ85" s="33">
        <f t="shared" ref="BJ85" si="2117">PRODUCT(AL85*100*1/AL86)</f>
        <v>0</v>
      </c>
      <c r="BK85" s="33">
        <f t="shared" ref="BK85" si="2118">PRODUCT(AM85*100*1/AM86)</f>
        <v>0</v>
      </c>
      <c r="BL85" s="33">
        <f t="shared" ref="BL85" si="2119">PRODUCT(AN85*100*1/AN86)</f>
        <v>0</v>
      </c>
      <c r="BM85" s="33">
        <f t="shared" ref="BM85" si="2120">PRODUCT(AO85*100*1/AO86)</f>
        <v>0</v>
      </c>
      <c r="BN85" s="30">
        <f t="shared" ref="BN85" si="2121">PRODUCT(AP85*100*1/AP86)</f>
        <v>0</v>
      </c>
      <c r="BO85" s="33">
        <f t="shared" ref="BO85" si="2122">PRODUCT(AQ85*100*1/AQ86)</f>
        <v>0</v>
      </c>
      <c r="BR85" s="54">
        <v>512</v>
      </c>
      <c r="BS85" s="33">
        <f t="shared" ref="BS85" si="2123">AU70+AU71+AU72+AU73+AU74+AU75+AU76+AU77+AU78+AU79+AU80+AU81+AU82+AU83+AU84+AU85</f>
        <v>100</v>
      </c>
      <c r="BT85" s="33">
        <f t="shared" ref="BT85" si="2124">AV70+AV71+AV72+AV73+AV74+AV75+AV76+AV77+AV78+AV79+AV80+AV81+AV82+AV83+AV84+AV85</f>
        <v>100</v>
      </c>
      <c r="BU85" s="33">
        <f t="shared" ref="BU85" si="2125">AW70+AW71+AW72+AW73+AW74+AW75+AW76+AW77+AW78+AW79+AW80+AW81+AW82+AW83+AW84+AW85</f>
        <v>100</v>
      </c>
      <c r="BV85" s="33">
        <f t="shared" ref="BV85" si="2126">AX70+AX71+AX72+AX73+AX74+AX75+AX76+AX77+AX78+AX79+AX80+AX81+AX82+AX83+AX84+AX85</f>
        <v>100.00000000000001</v>
      </c>
      <c r="BW85" s="33">
        <f t="shared" ref="BW85" si="2127">AY70+AY71+AY72+AY73+AY74+AY75+AY76+AY77+AY78+AY79+AY80+AY81+AY82+AY83+AY84+AY85</f>
        <v>100.00000000000001</v>
      </c>
      <c r="BX85" s="33">
        <f t="shared" ref="BX85" si="2128">AZ70+AZ71+AZ72+AZ73+AZ74+AZ75+AZ76+AZ77+AZ78+AZ79+AZ80+AZ81+AZ82+AZ83+AZ84+AZ85</f>
        <v>100.00000000000001</v>
      </c>
      <c r="BY85" s="33">
        <f t="shared" ref="BY85" si="2129">BA70+BA71+BA72+BA73+BA74+BA75+BA76+BA77+BA78+BA79+BA80+BA81+BA82+BA83+BA84+BA85</f>
        <v>100.00000000000001</v>
      </c>
      <c r="BZ85" s="59">
        <f t="shared" ref="BZ85" si="2130">BB70+BB71+BB72+BB73+BB74+BB75+BB76+BB77+BB78+BB79+BB80+BB81+BB82+BB83+BB84+BB85</f>
        <v>100</v>
      </c>
      <c r="CA85" s="33">
        <f t="shared" ref="CA85" si="2131">BC70+BC71+BC72+BC73+BC74+BC75+BC76+BC77+BC78+BC79+BC80+BC81+BC82+BC83+BC84+BC85</f>
        <v>100</v>
      </c>
      <c r="CB85" s="33">
        <f t="shared" ref="CB85" si="2132">BD70+BD71+BD72+BD73+BD74+BD75+BD76+BD77+BD78+BD79+BD80+BD81+BD82+BD83+BD84+BD85</f>
        <v>100</v>
      </c>
      <c r="CC85" s="33">
        <f t="shared" ref="CC85" si="2133">BE70+BE71+BE72+BE73+BE74+BE75+BE76+BE77+BE78+BE79+BE80+BE81+BE82+BE83+BE84+BE85</f>
        <v>99.999999999999986</v>
      </c>
      <c r="CD85" s="33">
        <f t="shared" ref="CD85" si="2134">BF70+BF71+BF72+BF73+BF74+BF75+BF76+BF77+BF78+BF79+BF80+BF81+BF82+BF83+BF84+BF85</f>
        <v>100</v>
      </c>
      <c r="CE85" s="33">
        <f t="shared" ref="CE85" si="2135">BG70+BG71+BG72+BG73+BG74+BG75+BG76+BG77+BG78+BG79+BG80+BG81+BG82+BG83+BG84+BG85</f>
        <v>100</v>
      </c>
      <c r="CF85" s="33">
        <f t="shared" ref="CF85" si="2136">BH70+BH71+BH72+BH73+BH74+BH75+BH76+BH77+BH78+BH79+BH80+BH81+BH82+BH83+BH84+BH85</f>
        <v>100</v>
      </c>
      <c r="CG85" s="33">
        <f t="shared" ref="CG85" si="2137">BI70+BI71+BI72+BI73+BI74+BI75+BI76+BI77+BI78+BI79+BI80+BI81+BI82+BI83+BI84+BI85</f>
        <v>100</v>
      </c>
      <c r="CH85" s="33">
        <f t="shared" ref="CH85" si="2138">BJ70+BJ71+BJ72+BJ73+BJ74+BJ75+BJ76+BJ77+BJ78+BJ79+BJ80+BJ81+BJ82+BJ83+BJ84+BJ85</f>
        <v>99.999999999999986</v>
      </c>
      <c r="CI85" s="33">
        <f t="shared" ref="CI85" si="2139">BK70+BK71+BK72+BK73+BK74+BK75+BK76+BK77+BK78+BK79+BK80+BK81+BK82+BK83+BK84+BK85</f>
        <v>100.00000000000001</v>
      </c>
      <c r="CJ85" s="33">
        <f t="shared" ref="CJ85" si="2140">BL70+BL71+BL72+BL73+BL74+BL75+BL76+BL77+BL78+BL79+BL80+BL81+BL82+BL83+BL84+BL85</f>
        <v>100</v>
      </c>
      <c r="CK85" s="33">
        <f t="shared" ref="CK85" si="2141">BM70+BM71+BM72+BM73+BM74+BM75+BM76+BM77+BM78+BM79+BM80+BM81+BM82+BM83+BM84+BM85</f>
        <v>100</v>
      </c>
      <c r="CL85" s="30">
        <f t="shared" ref="CL85" si="2142">BN70+BN71+BN72+BN73+BN74+BN75+BN76+BN77+BN78+BN79+BN80+BN81+BN82+BN83+BN84+BN85</f>
        <v>100</v>
      </c>
      <c r="CM85" s="33">
        <f t="shared" ref="CM85" si="2143">BO70+BO71+BO72+BO73+BO74+BO75+BO76+BO77+BO78+BO79+BO80+BO81+BO82+BO83+BO84+BO85</f>
        <v>100</v>
      </c>
      <c r="CN85" s="7"/>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row>
    <row r="86" spans="2:118" x14ac:dyDescent="0.25">
      <c r="B86" s="54" t="s">
        <v>18</v>
      </c>
      <c r="C86" s="2">
        <v>105</v>
      </c>
      <c r="D86" s="2">
        <v>0</v>
      </c>
      <c r="E86" s="2">
        <v>13</v>
      </c>
      <c r="F86" s="2">
        <v>7</v>
      </c>
      <c r="G86" s="2">
        <v>4</v>
      </c>
      <c r="H86" s="4">
        <v>2</v>
      </c>
      <c r="I86" s="3">
        <v>0</v>
      </c>
      <c r="J86" s="3">
        <v>0</v>
      </c>
      <c r="K86" s="3">
        <v>0</v>
      </c>
      <c r="L86" s="3">
        <v>0</v>
      </c>
      <c r="M86" s="3">
        <v>0</v>
      </c>
      <c r="N86" s="3">
        <v>0</v>
      </c>
      <c r="O86" s="3">
        <v>0</v>
      </c>
      <c r="P86" s="3">
        <v>0</v>
      </c>
      <c r="Q86" s="3">
        <v>0</v>
      </c>
      <c r="R86" s="3">
        <v>0</v>
      </c>
      <c r="S86" s="54">
        <v>131</v>
      </c>
      <c r="V86" s="54" t="s">
        <v>1</v>
      </c>
      <c r="W86" s="54">
        <f>S70</f>
        <v>131</v>
      </c>
      <c r="X86" s="54">
        <f>S71</f>
        <v>131</v>
      </c>
      <c r="Y86" s="54">
        <f>S72</f>
        <v>131</v>
      </c>
      <c r="Z86" s="54">
        <f>S73</f>
        <v>131</v>
      </c>
      <c r="AA86" s="54">
        <f>S74</f>
        <v>131</v>
      </c>
      <c r="AB86" s="54">
        <f>S75</f>
        <v>131</v>
      </c>
      <c r="AC86" s="54">
        <f>S76</f>
        <v>131</v>
      </c>
      <c r="AD86" s="54">
        <f>S77</f>
        <v>131</v>
      </c>
      <c r="AE86" s="54">
        <f>S78</f>
        <v>131</v>
      </c>
      <c r="AF86" s="54">
        <f>S79</f>
        <v>131</v>
      </c>
      <c r="AG86" s="54">
        <f>S80</f>
        <v>130</v>
      </c>
      <c r="AH86" s="54">
        <f>S81</f>
        <v>130</v>
      </c>
      <c r="AI86" s="54">
        <f>S82</f>
        <v>130</v>
      </c>
      <c r="AJ86" s="54">
        <f>S83</f>
        <v>125</v>
      </c>
      <c r="AK86" s="54">
        <f>S84</f>
        <v>131</v>
      </c>
      <c r="AL86" s="54">
        <f>S85</f>
        <v>131</v>
      </c>
      <c r="AM86" s="54">
        <f>S86</f>
        <v>131</v>
      </c>
      <c r="AN86" s="54">
        <f>S87</f>
        <v>131</v>
      </c>
      <c r="AO86" s="54">
        <f>S88</f>
        <v>131</v>
      </c>
      <c r="AP86" s="54">
        <f>S89</f>
        <v>131</v>
      </c>
      <c r="AQ86" s="54">
        <f>S90</f>
        <v>128</v>
      </c>
      <c r="AT86" s="54" t="s">
        <v>47</v>
      </c>
      <c r="AU86" s="30">
        <f t="shared" ref="AU86:BO86" si="2144">SUM(AU70:AU85)</f>
        <v>100</v>
      </c>
      <c r="AV86" s="30">
        <f t="shared" si="2144"/>
        <v>100</v>
      </c>
      <c r="AW86" s="30">
        <f t="shared" si="2144"/>
        <v>100</v>
      </c>
      <c r="AX86" s="30">
        <f t="shared" si="2144"/>
        <v>100.00000000000001</v>
      </c>
      <c r="AY86" s="30">
        <f t="shared" si="2144"/>
        <v>100.00000000000001</v>
      </c>
      <c r="AZ86" s="30">
        <f t="shared" si="2144"/>
        <v>100.00000000000001</v>
      </c>
      <c r="BA86" s="30">
        <f t="shared" si="2144"/>
        <v>100.00000000000001</v>
      </c>
      <c r="BB86" s="30">
        <f t="shared" si="2144"/>
        <v>100</v>
      </c>
      <c r="BC86" s="30">
        <f t="shared" si="2144"/>
        <v>100</v>
      </c>
      <c r="BD86" s="30">
        <f t="shared" si="2144"/>
        <v>100</v>
      </c>
      <c r="BE86" s="30">
        <f t="shared" si="2144"/>
        <v>99.999999999999986</v>
      </c>
      <c r="BF86" s="30">
        <f t="shared" si="2144"/>
        <v>100</v>
      </c>
      <c r="BG86" s="30">
        <f t="shared" si="2144"/>
        <v>100</v>
      </c>
      <c r="BH86" s="30">
        <f t="shared" si="2144"/>
        <v>100</v>
      </c>
      <c r="BI86" s="30">
        <f t="shared" si="2144"/>
        <v>100</v>
      </c>
      <c r="BJ86" s="30">
        <f t="shared" si="2144"/>
        <v>99.999999999999986</v>
      </c>
      <c r="BK86" s="30">
        <f t="shared" si="2144"/>
        <v>100.00000000000001</v>
      </c>
      <c r="BL86" s="30">
        <f t="shared" si="2144"/>
        <v>100</v>
      </c>
      <c r="BM86" s="30">
        <f t="shared" si="2144"/>
        <v>100</v>
      </c>
      <c r="BN86" s="30">
        <f t="shared" si="2144"/>
        <v>100</v>
      </c>
      <c r="BO86" s="30">
        <f t="shared" si="2144"/>
        <v>100</v>
      </c>
      <c r="BS86" s="30"/>
      <c r="BT86" s="30"/>
      <c r="BU86" s="30"/>
      <c r="BV86" s="30"/>
      <c r="BW86" s="30"/>
      <c r="BX86" s="30"/>
      <c r="BY86" s="30"/>
      <c r="BZ86" s="30"/>
      <c r="CA86" s="30"/>
      <c r="CB86" s="30"/>
      <c r="CC86" s="30"/>
      <c r="CD86" s="30"/>
      <c r="CE86" s="30"/>
      <c r="CF86" s="30"/>
      <c r="CG86" s="30"/>
      <c r="CH86" s="30"/>
      <c r="CI86" s="30"/>
      <c r="CJ86" s="30"/>
      <c r="CK86" s="30"/>
      <c r="CL86" s="30"/>
      <c r="CM86" s="3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row>
    <row r="87" spans="2:118" x14ac:dyDescent="0.25">
      <c r="B87" s="54" t="s">
        <v>19</v>
      </c>
      <c r="C87" s="2">
        <v>106</v>
      </c>
      <c r="D87" s="2">
        <v>0</v>
      </c>
      <c r="E87" s="2">
        <v>0</v>
      </c>
      <c r="F87" s="2">
        <v>14</v>
      </c>
      <c r="G87" s="2">
        <v>6</v>
      </c>
      <c r="H87" s="2">
        <v>4</v>
      </c>
      <c r="I87" s="4">
        <v>1</v>
      </c>
      <c r="J87" s="3">
        <v>0</v>
      </c>
      <c r="K87" s="3">
        <v>0</v>
      </c>
      <c r="L87" s="3">
        <v>0</v>
      </c>
      <c r="M87" s="3">
        <v>0</v>
      </c>
      <c r="N87" s="3">
        <v>0</v>
      </c>
      <c r="O87" s="3">
        <v>0</v>
      </c>
      <c r="P87" s="3">
        <v>0</v>
      </c>
      <c r="Q87" s="3">
        <v>0</v>
      </c>
      <c r="R87" s="3">
        <v>0</v>
      </c>
      <c r="S87" s="54">
        <v>131</v>
      </c>
      <c r="AU87" s="30"/>
      <c r="AV87" s="30"/>
      <c r="AW87" s="30"/>
      <c r="AX87" s="30"/>
      <c r="AY87" s="30"/>
      <c r="AZ87" s="30"/>
      <c r="BA87" s="30"/>
      <c r="BB87" s="30"/>
      <c r="BC87" s="30"/>
      <c r="BD87" s="30"/>
      <c r="BE87" s="30"/>
      <c r="BF87" s="30"/>
      <c r="BG87" s="30"/>
      <c r="BH87" s="30"/>
      <c r="BI87" s="30"/>
      <c r="BJ87" s="30"/>
      <c r="BK87" s="30"/>
      <c r="BL87" s="30"/>
      <c r="BM87" s="30"/>
      <c r="BN87" s="30"/>
      <c r="BO87" s="30"/>
      <c r="BS87" s="30"/>
      <c r="BT87" s="30"/>
      <c r="BU87" s="30"/>
      <c r="BV87" s="30"/>
      <c r="BW87" s="30"/>
      <c r="BX87" s="30"/>
      <c r="BY87" s="30"/>
      <c r="BZ87" s="30"/>
      <c r="CA87" s="30"/>
      <c r="CB87" s="30"/>
      <c r="CC87" s="30"/>
      <c r="CD87" s="30"/>
      <c r="CE87" s="30"/>
      <c r="CF87" s="30"/>
      <c r="CG87" s="30"/>
      <c r="CH87" s="30"/>
      <c r="CI87" s="30"/>
      <c r="CJ87" s="30"/>
      <c r="CK87" s="30"/>
      <c r="CL87" s="30"/>
      <c r="CM87" s="3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row>
    <row r="88" spans="2:118" x14ac:dyDescent="0.25">
      <c r="B88" s="54" t="s">
        <v>20</v>
      </c>
      <c r="C88" s="2">
        <v>2</v>
      </c>
      <c r="D88" s="2">
        <v>0</v>
      </c>
      <c r="E88" s="2">
        <v>76</v>
      </c>
      <c r="F88" s="2">
        <v>30</v>
      </c>
      <c r="G88" s="2">
        <v>13</v>
      </c>
      <c r="H88" s="3">
        <v>6</v>
      </c>
      <c r="I88" s="3">
        <v>3</v>
      </c>
      <c r="J88" s="3">
        <v>1</v>
      </c>
      <c r="K88" s="3">
        <v>0</v>
      </c>
      <c r="L88" s="3">
        <v>0</v>
      </c>
      <c r="M88" s="3">
        <v>0</v>
      </c>
      <c r="N88" s="3">
        <v>0</v>
      </c>
      <c r="O88" s="3">
        <v>0</v>
      </c>
      <c r="P88" s="3">
        <v>0</v>
      </c>
      <c r="Q88" s="3">
        <v>0</v>
      </c>
      <c r="R88" s="3">
        <v>0</v>
      </c>
      <c r="S88" s="54">
        <v>131</v>
      </c>
      <c r="AU88" s="30"/>
      <c r="AV88" s="30"/>
      <c r="AW88" s="30"/>
      <c r="AX88" s="30"/>
      <c r="AY88" s="30"/>
      <c r="AZ88" s="30"/>
      <c r="BA88" s="30"/>
      <c r="BB88" s="30"/>
      <c r="BC88" s="30"/>
      <c r="BD88" s="30"/>
      <c r="BE88" s="30"/>
      <c r="BF88" s="30"/>
      <c r="BG88" s="30"/>
      <c r="BH88" s="30"/>
      <c r="BI88" s="30"/>
      <c r="BJ88" s="30"/>
      <c r="BK88" s="30"/>
      <c r="BL88" s="30"/>
      <c r="BM88" s="30"/>
      <c r="BN88" s="30"/>
      <c r="BO88" s="30"/>
      <c r="BS88" s="30"/>
      <c r="BT88" s="30"/>
      <c r="BU88" s="30"/>
      <c r="BV88" s="30"/>
      <c r="BW88" s="30"/>
      <c r="BX88" s="30"/>
      <c r="BY88" s="30"/>
      <c r="BZ88" s="30"/>
      <c r="CA88" s="30"/>
      <c r="CB88" s="30"/>
      <c r="CC88" s="30"/>
      <c r="CD88" s="30"/>
      <c r="CE88" s="30"/>
      <c r="CF88" s="30"/>
      <c r="CG88" s="30"/>
      <c r="CH88" s="30"/>
      <c r="CI88" s="30"/>
      <c r="CJ88" s="30"/>
      <c r="CK88" s="30"/>
      <c r="CL88" s="30"/>
      <c r="CM88" s="3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row>
    <row r="89" spans="2:118" x14ac:dyDescent="0.25">
      <c r="B89" s="54" t="s">
        <v>21</v>
      </c>
      <c r="C89" s="54">
        <v>0</v>
      </c>
      <c r="D89" s="54">
        <v>0</v>
      </c>
      <c r="E89" s="54">
        <v>0</v>
      </c>
      <c r="F89" s="54">
        <v>0</v>
      </c>
      <c r="G89" s="54">
        <v>0</v>
      </c>
      <c r="H89" s="54">
        <v>11</v>
      </c>
      <c r="I89" s="54">
        <v>73</v>
      </c>
      <c r="J89" s="54">
        <v>29</v>
      </c>
      <c r="K89" s="54">
        <v>12</v>
      </c>
      <c r="L89" s="54">
        <v>5</v>
      </c>
      <c r="M89" s="54">
        <v>1</v>
      </c>
      <c r="N89" s="54">
        <v>0</v>
      </c>
      <c r="O89" s="54">
        <v>0</v>
      </c>
      <c r="P89" s="54">
        <v>0</v>
      </c>
      <c r="Q89" s="54">
        <v>0</v>
      </c>
      <c r="R89" s="54">
        <v>0</v>
      </c>
      <c r="S89" s="54">
        <v>131</v>
      </c>
      <c r="AU89" s="30"/>
      <c r="AV89" s="30"/>
      <c r="AW89" s="30"/>
      <c r="AX89" s="30"/>
      <c r="AY89" s="30"/>
      <c r="AZ89" s="30"/>
      <c r="BA89" s="30"/>
      <c r="BB89" s="30"/>
      <c r="BC89" s="30"/>
      <c r="BD89" s="30"/>
      <c r="BE89" s="30"/>
      <c r="BF89" s="30"/>
      <c r="BG89" s="30"/>
      <c r="BH89" s="30"/>
      <c r="BI89" s="30"/>
      <c r="BJ89" s="30"/>
      <c r="BK89" s="30"/>
      <c r="BL89" s="30"/>
      <c r="BM89" s="30"/>
      <c r="BN89" s="30"/>
      <c r="BO89" s="30"/>
      <c r="BS89" s="30"/>
      <c r="BT89" s="30"/>
      <c r="BU89" s="30"/>
      <c r="BV89" s="30"/>
      <c r="BW89" s="30"/>
      <c r="BX89" s="30"/>
      <c r="BY89" s="30"/>
      <c r="BZ89" s="30"/>
      <c r="CA89" s="30"/>
      <c r="CB89" s="30"/>
      <c r="CC89" s="30"/>
      <c r="CD89" s="30"/>
      <c r="CE89" s="30"/>
      <c r="CF89" s="30"/>
      <c r="CG89" s="30"/>
      <c r="CH89" s="30"/>
      <c r="CI89" s="30"/>
      <c r="CJ89" s="30"/>
      <c r="CK89" s="30"/>
      <c r="CL89" s="30"/>
      <c r="CM89" s="3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row>
    <row r="90" spans="2:118" x14ac:dyDescent="0.25">
      <c r="B90" s="54" t="s">
        <v>22</v>
      </c>
      <c r="C90" s="2">
        <v>22</v>
      </c>
      <c r="D90" s="2">
        <v>0</v>
      </c>
      <c r="E90" s="2">
        <v>0</v>
      </c>
      <c r="F90" s="2">
        <v>73</v>
      </c>
      <c r="G90" s="2">
        <v>27</v>
      </c>
      <c r="H90" s="2">
        <v>5</v>
      </c>
      <c r="I90" s="3">
        <v>0</v>
      </c>
      <c r="J90" s="3">
        <v>0</v>
      </c>
      <c r="K90" s="3">
        <v>1</v>
      </c>
      <c r="L90" s="3">
        <v>0</v>
      </c>
      <c r="M90" s="3">
        <v>0</v>
      </c>
      <c r="N90" s="3">
        <v>0</v>
      </c>
      <c r="O90" s="3">
        <v>0</v>
      </c>
      <c r="P90" s="3">
        <v>0</v>
      </c>
      <c r="Q90" s="3">
        <v>0</v>
      </c>
      <c r="R90" s="3">
        <v>0</v>
      </c>
      <c r="S90" s="54">
        <v>128</v>
      </c>
      <c r="AU90" s="30"/>
      <c r="AV90" s="30"/>
      <c r="AW90" s="30"/>
      <c r="AX90" s="30"/>
      <c r="AY90" s="30"/>
      <c r="AZ90" s="30"/>
      <c r="BA90" s="30"/>
      <c r="BB90" s="30"/>
      <c r="BC90" s="30"/>
      <c r="BD90" s="30"/>
      <c r="BE90" s="30"/>
      <c r="BF90" s="30"/>
      <c r="BG90" s="30"/>
      <c r="BH90" s="30"/>
      <c r="BI90" s="30"/>
      <c r="BJ90" s="30"/>
      <c r="BK90" s="30"/>
      <c r="BL90" s="30"/>
      <c r="BM90" s="30"/>
      <c r="BN90" s="30"/>
      <c r="BO90" s="30"/>
      <c r="BS90" s="30"/>
      <c r="BT90" s="30"/>
      <c r="BU90" s="30"/>
      <c r="BV90" s="30"/>
      <c r="BW90" s="30"/>
      <c r="BX90" s="30"/>
      <c r="BY90" s="30"/>
      <c r="BZ90" s="30"/>
      <c r="CA90" s="30"/>
      <c r="CB90" s="30"/>
      <c r="CC90" s="30"/>
      <c r="CD90" s="30"/>
      <c r="CE90" s="30"/>
      <c r="CF90" s="30"/>
      <c r="CG90" s="30"/>
      <c r="CH90" s="30"/>
      <c r="CI90" s="30"/>
      <c r="CJ90" s="30"/>
      <c r="CK90" s="30"/>
      <c r="CL90" s="30"/>
      <c r="CM90" s="3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row>
    <row r="91" spans="2:118" x14ac:dyDescent="0.25">
      <c r="B91" s="54" t="s">
        <v>90</v>
      </c>
      <c r="C91" s="54">
        <v>0</v>
      </c>
      <c r="D91" s="54">
        <v>0</v>
      </c>
      <c r="E91" s="54">
        <v>0</v>
      </c>
      <c r="F91" s="54">
        <v>0</v>
      </c>
      <c r="G91" s="54">
        <v>0</v>
      </c>
      <c r="H91" s="54">
        <v>10</v>
      </c>
      <c r="I91" s="54">
        <v>0</v>
      </c>
      <c r="J91" s="54">
        <v>6</v>
      </c>
      <c r="K91" s="54">
        <v>89</v>
      </c>
      <c r="L91" s="54">
        <v>22</v>
      </c>
      <c r="M91" s="54">
        <v>3</v>
      </c>
      <c r="N91" s="54">
        <v>1</v>
      </c>
      <c r="O91" s="54">
        <v>0</v>
      </c>
      <c r="P91" s="54">
        <v>0</v>
      </c>
      <c r="Q91" s="54">
        <v>0</v>
      </c>
      <c r="R91" s="54">
        <v>0</v>
      </c>
      <c r="S91" s="54">
        <v>131</v>
      </c>
      <c r="AU91" s="30"/>
      <c r="AV91" s="30"/>
      <c r="AW91" s="30"/>
      <c r="AX91" s="30"/>
      <c r="AY91" s="30"/>
      <c r="AZ91" s="30"/>
      <c r="BA91" s="30"/>
      <c r="BB91" s="30"/>
      <c r="BC91" s="30"/>
      <c r="BD91" s="30"/>
      <c r="BE91" s="30"/>
      <c r="BF91" s="30"/>
      <c r="BG91" s="30"/>
      <c r="BH91" s="30"/>
      <c r="BI91" s="30"/>
      <c r="BJ91" s="30"/>
      <c r="BK91" s="30"/>
      <c r="BL91" s="30"/>
      <c r="BM91" s="30"/>
      <c r="BN91" s="30"/>
      <c r="BO91" s="30"/>
      <c r="BS91" s="30"/>
      <c r="BT91" s="30"/>
      <c r="BU91" s="30"/>
      <c r="BV91" s="30"/>
      <c r="BW91" s="30"/>
      <c r="BX91" s="30"/>
      <c r="BY91" s="30"/>
      <c r="BZ91" s="30"/>
      <c r="CA91" s="30"/>
      <c r="CB91" s="30"/>
      <c r="CC91" s="30"/>
      <c r="CD91" s="30"/>
      <c r="CE91" s="30"/>
      <c r="CF91" s="30"/>
      <c r="CG91" s="30"/>
      <c r="CH91" s="30"/>
      <c r="CI91" s="30"/>
      <c r="CJ91" s="30"/>
      <c r="CK91" s="30"/>
      <c r="CL91" s="30"/>
      <c r="CM91" s="3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row>
    <row r="92" spans="2:118" x14ac:dyDescent="0.25">
      <c r="B92" s="54" t="s">
        <v>177</v>
      </c>
      <c r="C92" s="54">
        <v>10</v>
      </c>
      <c r="D92" s="54">
        <v>0</v>
      </c>
      <c r="E92" s="54">
        <v>0</v>
      </c>
      <c r="F92" s="54">
        <v>61</v>
      </c>
      <c r="G92" s="54">
        <v>24</v>
      </c>
      <c r="H92" s="54">
        <v>10</v>
      </c>
      <c r="I92" s="54">
        <v>3</v>
      </c>
      <c r="J92" s="54">
        <v>1</v>
      </c>
      <c r="K92" s="54">
        <v>1</v>
      </c>
      <c r="L92" s="54">
        <v>1</v>
      </c>
      <c r="M92" s="54">
        <v>12</v>
      </c>
      <c r="N92" s="54">
        <v>0</v>
      </c>
      <c r="O92" s="54">
        <v>0</v>
      </c>
      <c r="P92" s="54">
        <v>0</v>
      </c>
      <c r="Q92" s="54">
        <v>0</v>
      </c>
      <c r="R92" s="54">
        <v>0</v>
      </c>
      <c r="S92" s="54">
        <v>123</v>
      </c>
      <c r="AU92" s="30"/>
      <c r="AV92" s="30"/>
      <c r="AW92" s="30"/>
      <c r="AX92" s="30"/>
      <c r="AY92" s="30"/>
      <c r="AZ92" s="30"/>
      <c r="BA92" s="30"/>
      <c r="BB92" s="30"/>
      <c r="BC92" s="30"/>
      <c r="BD92" s="30"/>
      <c r="BE92" s="30"/>
      <c r="BF92" s="30"/>
      <c r="BG92" s="30"/>
      <c r="BH92" s="30"/>
      <c r="BI92" s="30"/>
      <c r="BJ92" s="30"/>
      <c r="BK92" s="30"/>
      <c r="BL92" s="30"/>
      <c r="BM92" s="30"/>
      <c r="BN92" s="30"/>
      <c r="BO92" s="30"/>
      <c r="BS92" s="30"/>
      <c r="BT92" s="30"/>
      <c r="BU92" s="30"/>
      <c r="BV92" s="30"/>
      <c r="BW92" s="30"/>
      <c r="BX92" s="30"/>
      <c r="BY92" s="30"/>
      <c r="BZ92" s="30"/>
      <c r="CA92" s="30"/>
      <c r="CB92" s="30"/>
      <c r="CC92" s="30"/>
      <c r="CD92" s="30"/>
      <c r="CE92" s="30"/>
      <c r="CF92" s="30"/>
      <c r="CG92" s="30"/>
      <c r="CH92" s="30"/>
      <c r="CI92" s="30"/>
      <c r="CJ92" s="30"/>
      <c r="CK92" s="30"/>
      <c r="CL92" s="30"/>
      <c r="CM92" s="3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row>
    <row r="93" spans="2:118" x14ac:dyDescent="0.25">
      <c r="B93" s="54" t="s">
        <v>96</v>
      </c>
      <c r="C93" s="54">
        <v>0</v>
      </c>
      <c r="D93" s="54">
        <v>0</v>
      </c>
      <c r="E93" s="54">
        <v>0</v>
      </c>
      <c r="F93" s="54">
        <v>122</v>
      </c>
      <c r="G93" s="54">
        <v>0</v>
      </c>
      <c r="H93" s="54">
        <v>4</v>
      </c>
      <c r="I93" s="54">
        <v>3</v>
      </c>
      <c r="J93" s="54">
        <v>0</v>
      </c>
      <c r="K93" s="54">
        <v>0</v>
      </c>
      <c r="L93" s="54">
        <v>0</v>
      </c>
      <c r="M93" s="54">
        <v>0</v>
      </c>
      <c r="N93" s="54">
        <v>1</v>
      </c>
      <c r="O93" s="54">
        <v>1</v>
      </c>
      <c r="P93" s="54">
        <v>0</v>
      </c>
      <c r="Q93" s="54">
        <v>0</v>
      </c>
      <c r="R93" s="54">
        <v>0</v>
      </c>
      <c r="S93" s="54">
        <v>131</v>
      </c>
    </row>
    <row r="101" spans="1:118" x14ac:dyDescent="0.25">
      <c r="V101" s="54" t="str">
        <f>A102</f>
        <v xml:space="preserve">Citrobacter werkmanii  </v>
      </c>
      <c r="AT101" s="54" t="str">
        <f>A102</f>
        <v xml:space="preserve">Citrobacter werkmanii  </v>
      </c>
      <c r="BR101" s="54" t="str">
        <f>A102</f>
        <v xml:space="preserve">Citrobacter werkmanii  </v>
      </c>
    </row>
    <row r="102" spans="1:118" ht="18.75" x14ac:dyDescent="0.25">
      <c r="A102" s="54" t="s">
        <v>118</v>
      </c>
      <c r="B102" s="54" t="s">
        <v>0</v>
      </c>
      <c r="C102" s="54">
        <v>1.5625E-2</v>
      </c>
      <c r="D102" s="54">
        <v>3.125E-2</v>
      </c>
      <c r="E102" s="54">
        <v>6.25E-2</v>
      </c>
      <c r="F102" s="54">
        <v>0.125</v>
      </c>
      <c r="G102" s="54">
        <v>0.25</v>
      </c>
      <c r="H102" s="54">
        <v>0.5</v>
      </c>
      <c r="I102" s="54">
        <v>1</v>
      </c>
      <c r="J102" s="54">
        <v>2</v>
      </c>
      <c r="K102" s="54">
        <v>4</v>
      </c>
      <c r="L102" s="54">
        <v>8</v>
      </c>
      <c r="M102" s="54">
        <v>16</v>
      </c>
      <c r="N102" s="54">
        <v>32</v>
      </c>
      <c r="O102" s="54">
        <v>64</v>
      </c>
      <c r="P102" s="54">
        <v>128</v>
      </c>
      <c r="Q102" s="54">
        <v>256</v>
      </c>
      <c r="R102" s="54">
        <v>512</v>
      </c>
      <c r="S102" s="54" t="s">
        <v>1</v>
      </c>
      <c r="V102" s="54" t="s">
        <v>0</v>
      </c>
      <c r="W102" s="54" t="str">
        <f>B103</f>
        <v>Ampicillin</v>
      </c>
      <c r="X102" s="54" t="str">
        <f>B104</f>
        <v>Ampicillin/ Sulbactam</v>
      </c>
      <c r="Y102" s="54" t="str">
        <f>B105</f>
        <v>Piperacillin</v>
      </c>
      <c r="Z102" s="54" t="str">
        <f>B106</f>
        <v>Piperacillin/ Tazobactam</v>
      </c>
      <c r="AA102" s="54" t="str">
        <f>B107</f>
        <v>Aztreonam</v>
      </c>
      <c r="AB102" s="54" t="str">
        <f>B108</f>
        <v>Cefotaxim</v>
      </c>
      <c r="AC102" s="54" t="str">
        <f>B109</f>
        <v>Ceftazidim</v>
      </c>
      <c r="AD102" s="54" t="str">
        <f>B110</f>
        <v>Cefuroxim</v>
      </c>
      <c r="AE102" s="54" t="str">
        <f>B111</f>
        <v>Imipenem</v>
      </c>
      <c r="AF102" s="54" t="str">
        <f>B112</f>
        <v>Meropenem</v>
      </c>
      <c r="AG102" s="54" t="str">
        <f>B113</f>
        <v>Colistin</v>
      </c>
      <c r="AH102" s="54" t="str">
        <f>B114</f>
        <v>Amikacin</v>
      </c>
      <c r="AI102" s="54" t="str">
        <f>B115</f>
        <v>Gentamicin</v>
      </c>
      <c r="AJ102" s="54" t="str">
        <f>B116</f>
        <v>Tobramycin</v>
      </c>
      <c r="AK102" s="54" t="str">
        <f>B117</f>
        <v>Fosfomycin</v>
      </c>
      <c r="AL102" s="54" t="str">
        <f>B118</f>
        <v>Cotrimoxazol</v>
      </c>
      <c r="AM102" s="54" t="str">
        <f>B119</f>
        <v>Ciprofloxacin</v>
      </c>
      <c r="AN102" s="54" t="str">
        <f>B120</f>
        <v>Levofloxacin</v>
      </c>
      <c r="AO102" s="54" t="str">
        <f>B121</f>
        <v>Moxifloxacin</v>
      </c>
      <c r="AP102" s="54" t="str">
        <f>B122</f>
        <v>Doxycyclin</v>
      </c>
      <c r="AQ102" s="54" t="str">
        <f>B123</f>
        <v>Tigecyclin</v>
      </c>
      <c r="AU102" s="30" t="str">
        <f t="shared" ref="AU102" si="2145">W102</f>
        <v>Ampicillin</v>
      </c>
      <c r="AV102" s="30" t="str">
        <f t="shared" ref="AV102" si="2146">X102</f>
        <v>Ampicillin/ Sulbactam</v>
      </c>
      <c r="AW102" s="30" t="str">
        <f t="shared" ref="AW102" si="2147">Y102</f>
        <v>Piperacillin</v>
      </c>
      <c r="AX102" s="30" t="str">
        <f t="shared" ref="AX102" si="2148">Z102</f>
        <v>Piperacillin/ Tazobactam</v>
      </c>
      <c r="AY102" s="30" t="str">
        <f t="shared" ref="AY102" si="2149">AA102</f>
        <v>Aztreonam</v>
      </c>
      <c r="AZ102" s="30" t="str">
        <f t="shared" ref="AZ102" si="2150">AB102</f>
        <v>Cefotaxim</v>
      </c>
      <c r="BA102" s="30" t="str">
        <f t="shared" ref="BA102" si="2151">AC102</f>
        <v>Ceftazidim</v>
      </c>
      <c r="BB102" s="30" t="str">
        <f t="shared" ref="BB102" si="2152">AD102</f>
        <v>Cefuroxim</v>
      </c>
      <c r="BC102" s="30" t="str">
        <f t="shared" ref="BC102" si="2153">AE102</f>
        <v>Imipenem</v>
      </c>
      <c r="BD102" s="30" t="str">
        <f t="shared" ref="BD102" si="2154">AF102</f>
        <v>Meropenem</v>
      </c>
      <c r="BE102" s="30" t="str">
        <f t="shared" ref="BE102" si="2155">AG102</f>
        <v>Colistin</v>
      </c>
      <c r="BF102" s="30" t="str">
        <f t="shared" ref="BF102" si="2156">AH102</f>
        <v>Amikacin</v>
      </c>
      <c r="BG102" s="30" t="str">
        <f t="shared" ref="BG102" si="2157">AI102</f>
        <v>Gentamicin</v>
      </c>
      <c r="BH102" s="30" t="str">
        <f t="shared" ref="BH102" si="2158">AJ102</f>
        <v>Tobramycin</v>
      </c>
      <c r="BI102" s="30" t="str">
        <f t="shared" ref="BI102" si="2159">AK102</f>
        <v>Fosfomycin</v>
      </c>
      <c r="BJ102" s="30" t="str">
        <f t="shared" ref="BJ102" si="2160">AL102</f>
        <v>Cotrimoxazol</v>
      </c>
      <c r="BK102" s="30" t="str">
        <f t="shared" ref="BK102" si="2161">AM102</f>
        <v>Ciprofloxacin</v>
      </c>
      <c r="BL102" s="30" t="str">
        <f t="shared" ref="BL102" si="2162">AN102</f>
        <v>Levofloxacin</v>
      </c>
      <c r="BM102" s="30" t="str">
        <f t="shared" ref="BM102" si="2163">AO102</f>
        <v>Moxifloxacin</v>
      </c>
      <c r="BN102" s="30" t="str">
        <f t="shared" ref="BN102" si="2164">AP102</f>
        <v>Doxycyclin</v>
      </c>
      <c r="BO102" s="30" t="str">
        <f t="shared" ref="BO102" si="2165">AQ102</f>
        <v>Tigecyclin</v>
      </c>
      <c r="BR102" s="54" t="s">
        <v>0</v>
      </c>
      <c r="BS102" s="54" t="str">
        <f t="shared" ref="BS102" si="2166">W102</f>
        <v>Ampicillin</v>
      </c>
      <c r="BT102" s="54" t="str">
        <f t="shared" ref="BT102" si="2167">X102</f>
        <v>Ampicillin/ Sulbactam</v>
      </c>
      <c r="BU102" s="54" t="str">
        <f t="shared" ref="BU102" si="2168">Y102</f>
        <v>Piperacillin</v>
      </c>
      <c r="BV102" s="54" t="str">
        <f t="shared" ref="BV102" si="2169">Z102</f>
        <v>Piperacillin/ Tazobactam</v>
      </c>
      <c r="BW102" s="54" t="str">
        <f t="shared" ref="BW102" si="2170">AA102</f>
        <v>Aztreonam</v>
      </c>
      <c r="BX102" s="54" t="str">
        <f t="shared" ref="BX102" si="2171">AB102</f>
        <v>Cefotaxim</v>
      </c>
      <c r="BY102" s="54" t="str">
        <f t="shared" ref="BY102" si="2172">AC102</f>
        <v>Ceftazidim</v>
      </c>
      <c r="BZ102" s="54" t="str">
        <f t="shared" ref="BZ102" si="2173">AD102</f>
        <v>Cefuroxim</v>
      </c>
      <c r="CA102" s="54" t="str">
        <f t="shared" ref="CA102" si="2174">AE102</f>
        <v>Imipenem</v>
      </c>
      <c r="CB102" s="54" t="str">
        <f t="shared" ref="CB102" si="2175">AF102</f>
        <v>Meropenem</v>
      </c>
      <c r="CC102" s="54" t="str">
        <f t="shared" ref="CC102" si="2176">AG102</f>
        <v>Colistin</v>
      </c>
      <c r="CD102" s="54" t="str">
        <f t="shared" ref="CD102" si="2177">AH102</f>
        <v>Amikacin</v>
      </c>
      <c r="CE102" s="54" t="str">
        <f t="shared" ref="CE102" si="2178">AI102</f>
        <v>Gentamicin</v>
      </c>
      <c r="CF102" s="54" t="str">
        <f t="shared" ref="CF102" si="2179">AJ102</f>
        <v>Tobramycin</v>
      </c>
      <c r="CG102" s="54" t="str">
        <f t="shared" ref="CG102" si="2180">AK102</f>
        <v>Fosfomycin</v>
      </c>
      <c r="CH102" s="54" t="str">
        <f t="shared" ref="CH102" si="2181">AL102</f>
        <v>Cotrimoxazol</v>
      </c>
      <c r="CI102" s="54" t="str">
        <f t="shared" ref="CI102" si="2182">AM102</f>
        <v>Ciprofloxacin</v>
      </c>
      <c r="CJ102" s="54" t="str">
        <f t="shared" ref="CJ102" si="2183">AN102</f>
        <v>Levofloxacin</v>
      </c>
      <c r="CK102" s="54" t="str">
        <f t="shared" ref="CK102" si="2184">AO102</f>
        <v>Moxifloxacin</v>
      </c>
      <c r="CL102" s="54" t="str">
        <f t="shared" ref="CL102" si="2185">AP102</f>
        <v>Doxycyclin</v>
      </c>
      <c r="CM102" s="54" t="str">
        <f t="shared" ref="CM102" si="2186">AQ102</f>
        <v>Tigecyclin</v>
      </c>
      <c r="CQ102" s="11"/>
      <c r="CR102" s="12" t="s">
        <v>48</v>
      </c>
      <c r="CS102" s="12" t="s">
        <v>53</v>
      </c>
      <c r="CT102" s="12" t="s">
        <v>54</v>
      </c>
      <c r="CU102" s="12" t="s">
        <v>55</v>
      </c>
      <c r="CV102" s="12" t="s">
        <v>56</v>
      </c>
      <c r="CW102" s="12" t="s">
        <v>57</v>
      </c>
      <c r="CX102" s="12" t="s">
        <v>58</v>
      </c>
      <c r="CY102" s="12" t="s">
        <v>71</v>
      </c>
      <c r="CZ102" s="12" t="s">
        <v>59</v>
      </c>
      <c r="DA102" s="12" t="s">
        <v>60</v>
      </c>
      <c r="DB102" s="12" t="s">
        <v>61</v>
      </c>
      <c r="DC102" s="12" t="s">
        <v>62</v>
      </c>
      <c r="DD102" s="12" t="s">
        <v>63</v>
      </c>
      <c r="DE102" s="12" t="s">
        <v>64</v>
      </c>
      <c r="DF102" s="12" t="s">
        <v>65</v>
      </c>
      <c r="DG102" s="12" t="s">
        <v>66</v>
      </c>
      <c r="DH102" s="12" t="s">
        <v>67</v>
      </c>
      <c r="DI102" s="12" t="s">
        <v>68</v>
      </c>
      <c r="DJ102" s="12" t="s">
        <v>69</v>
      </c>
      <c r="DK102" s="12" t="s">
        <v>70</v>
      </c>
      <c r="DL102" s="12" t="s">
        <v>72</v>
      </c>
      <c r="DM102" s="10"/>
      <c r="DN102" s="10"/>
    </row>
    <row r="103" spans="1:118" ht="18.75" x14ac:dyDescent="0.25">
      <c r="B103" s="54" t="s">
        <v>2</v>
      </c>
      <c r="C103" s="2">
        <v>0</v>
      </c>
      <c r="D103" s="2">
        <v>0</v>
      </c>
      <c r="E103" s="2">
        <v>0</v>
      </c>
      <c r="F103" s="2">
        <v>0</v>
      </c>
      <c r="G103" s="2">
        <v>0</v>
      </c>
      <c r="H103" s="2">
        <v>0</v>
      </c>
      <c r="I103" s="2">
        <v>0</v>
      </c>
      <c r="J103" s="2">
        <v>0</v>
      </c>
      <c r="K103" s="2">
        <v>2</v>
      </c>
      <c r="L103" s="2">
        <v>0</v>
      </c>
      <c r="M103" s="3">
        <v>1</v>
      </c>
      <c r="N103" s="3">
        <v>0</v>
      </c>
      <c r="O103" s="3">
        <v>2</v>
      </c>
      <c r="P103" s="3">
        <v>0</v>
      </c>
      <c r="Q103" s="3">
        <v>0</v>
      </c>
      <c r="R103" s="3">
        <v>0</v>
      </c>
      <c r="S103" s="54">
        <v>5</v>
      </c>
      <c r="V103" s="54">
        <v>1.5625E-2</v>
      </c>
      <c r="W103" s="2">
        <f>C103</f>
        <v>0</v>
      </c>
      <c r="X103" s="2">
        <f>C104</f>
        <v>0</v>
      </c>
      <c r="Y103" s="2">
        <f>C105</f>
        <v>0</v>
      </c>
      <c r="Z103" s="2">
        <f>C106</f>
        <v>0</v>
      </c>
      <c r="AA103" s="2">
        <f>C107</f>
        <v>0</v>
      </c>
      <c r="AB103" s="2">
        <f>C108</f>
        <v>1</v>
      </c>
      <c r="AC103" s="2">
        <f>C109</f>
        <v>0</v>
      </c>
      <c r="AD103" s="54">
        <f>C110</f>
        <v>0</v>
      </c>
      <c r="AE103" s="2">
        <f>C111</f>
        <v>0</v>
      </c>
      <c r="AF103" s="2">
        <f>C112</f>
        <v>0</v>
      </c>
      <c r="AG103" s="2">
        <f>C113</f>
        <v>0</v>
      </c>
      <c r="AH103" s="2">
        <f>C114</f>
        <v>0</v>
      </c>
      <c r="AI103" s="2">
        <f>C115</f>
        <v>0</v>
      </c>
      <c r="AJ103" s="2">
        <f>C116</f>
        <v>0</v>
      </c>
      <c r="AK103" s="2">
        <f>C117</f>
        <v>0</v>
      </c>
      <c r="AL103" s="2">
        <f>C118</f>
        <v>0</v>
      </c>
      <c r="AM103" s="2">
        <f>C119</f>
        <v>1</v>
      </c>
      <c r="AN103" s="2">
        <f>C120</f>
        <v>1</v>
      </c>
      <c r="AO103" s="2">
        <f>C121</f>
        <v>0</v>
      </c>
      <c r="AP103" s="54">
        <f>C122</f>
        <v>0</v>
      </c>
      <c r="AQ103" s="55">
        <f>C123</f>
        <v>1</v>
      </c>
      <c r="AT103" s="54">
        <v>1.4999999999999999E-2</v>
      </c>
      <c r="AU103" s="31">
        <f t="shared" ref="AU103" si="2187">PRODUCT(W103*100*1/W119)</f>
        <v>0</v>
      </c>
      <c r="AV103" s="31">
        <f t="shared" ref="AV103" si="2188">PRODUCT(X103*100*1/X119)</f>
        <v>0</v>
      </c>
      <c r="AW103" s="31">
        <f t="shared" ref="AW103" si="2189">PRODUCT(Y103*100*1/Y119)</f>
        <v>0</v>
      </c>
      <c r="AX103" s="31">
        <f t="shared" ref="AX103" si="2190">PRODUCT(Z103*100*1/Z119)</f>
        <v>0</v>
      </c>
      <c r="AY103" s="31">
        <f t="shared" ref="AY103" si="2191">PRODUCT(AA103*100*1/AA119)</f>
        <v>0</v>
      </c>
      <c r="AZ103" s="31">
        <f t="shared" ref="AZ103" si="2192">PRODUCT(AB103*100*1/AB119)</f>
        <v>20</v>
      </c>
      <c r="BA103" s="31">
        <f t="shared" ref="BA103" si="2193">PRODUCT(AC103*100*1/AC119)</f>
        <v>0</v>
      </c>
      <c r="BB103" s="56">
        <f t="shared" ref="BB103" si="2194">PRODUCT(AD103*100*1/AD119)</f>
        <v>0</v>
      </c>
      <c r="BC103" s="31">
        <f t="shared" ref="BC103" si="2195">PRODUCT(AE103*100*1/AE119)</f>
        <v>0</v>
      </c>
      <c r="BD103" s="31">
        <f t="shared" ref="BD103" si="2196">PRODUCT(AF103*100*1/AF119)</f>
        <v>0</v>
      </c>
      <c r="BE103" s="31">
        <f t="shared" ref="BE103" si="2197">PRODUCT(AG103*100*1/AG119)</f>
        <v>0</v>
      </c>
      <c r="BF103" s="31">
        <f t="shared" ref="BF103" si="2198">PRODUCT(AH103*100*1/AH119)</f>
        <v>0</v>
      </c>
      <c r="BG103" s="31">
        <f t="shared" ref="BG103" si="2199">PRODUCT(AI103*100*1/AI119)</f>
        <v>0</v>
      </c>
      <c r="BH103" s="31">
        <f t="shared" ref="BH103" si="2200">PRODUCT(AJ103*100*1/AJ119)</f>
        <v>0</v>
      </c>
      <c r="BI103" s="31">
        <f t="shared" ref="BI103" si="2201">PRODUCT(AK103*100*1/AK119)</f>
        <v>0</v>
      </c>
      <c r="BJ103" s="31">
        <f t="shared" ref="BJ103" si="2202">PRODUCT(AL103*100*1/AL119)</f>
        <v>0</v>
      </c>
      <c r="BK103" s="31">
        <f t="shared" ref="BK103" si="2203">PRODUCT(AM103*100*1/AM119)</f>
        <v>20</v>
      </c>
      <c r="BL103" s="31">
        <f t="shared" ref="BL103" si="2204">PRODUCT(AN103*100*1/AN119)</f>
        <v>20</v>
      </c>
      <c r="BM103" s="31">
        <f t="shared" ref="BM103" si="2205">PRODUCT(AO103*100*1/AO119)</f>
        <v>0</v>
      </c>
      <c r="BN103" s="30">
        <f t="shared" ref="BN103" si="2206">PRODUCT(AP103*100*1/AP119)</f>
        <v>0</v>
      </c>
      <c r="BO103" s="57">
        <f t="shared" ref="BO103" si="2207">PRODUCT(AQ103*100*1/AQ119)</f>
        <v>20</v>
      </c>
      <c r="BR103" s="54">
        <v>1.4999999999999999E-2</v>
      </c>
      <c r="BS103" s="31">
        <f t="shared" ref="BS103" si="2208">AU103</f>
        <v>0</v>
      </c>
      <c r="BT103" s="31">
        <f t="shared" ref="BT103" si="2209">AV103</f>
        <v>0</v>
      </c>
      <c r="BU103" s="31">
        <f t="shared" ref="BU103" si="2210">AW103</f>
        <v>0</v>
      </c>
      <c r="BV103" s="31">
        <f t="shared" ref="BV103" si="2211">AX103</f>
        <v>0</v>
      </c>
      <c r="BW103" s="31">
        <f t="shared" ref="BW103" si="2212">AY103</f>
        <v>0</v>
      </c>
      <c r="BX103" s="31">
        <f t="shared" ref="BX103" si="2213">AZ103</f>
        <v>20</v>
      </c>
      <c r="BY103" s="31">
        <f t="shared" ref="BY103" si="2214">BA103</f>
        <v>0</v>
      </c>
      <c r="BZ103" s="56">
        <f t="shared" ref="BZ103" si="2215">BB103</f>
        <v>0</v>
      </c>
      <c r="CA103" s="31">
        <f t="shared" ref="CA103" si="2216">BC103</f>
        <v>0</v>
      </c>
      <c r="CB103" s="31">
        <f t="shared" ref="CB103" si="2217">BD103</f>
        <v>0</v>
      </c>
      <c r="CC103" s="31">
        <f t="shared" ref="CC103" si="2218">BE103</f>
        <v>0</v>
      </c>
      <c r="CD103" s="31">
        <f t="shared" ref="CD103" si="2219">BF103</f>
        <v>0</v>
      </c>
      <c r="CE103" s="31">
        <f t="shared" ref="CE103" si="2220">BG103</f>
        <v>0</v>
      </c>
      <c r="CF103" s="31">
        <f t="shared" ref="CF103" si="2221">BH103</f>
        <v>0</v>
      </c>
      <c r="CG103" s="31">
        <f t="shared" ref="CG103" si="2222">BI103</f>
        <v>0</v>
      </c>
      <c r="CH103" s="31">
        <f t="shared" ref="CH103" si="2223">BJ103</f>
        <v>0</v>
      </c>
      <c r="CI103" s="31">
        <f t="shared" ref="CI103" si="2224">BK103</f>
        <v>20</v>
      </c>
      <c r="CJ103" s="31">
        <f t="shared" ref="CJ103" si="2225">BL103</f>
        <v>20</v>
      </c>
      <c r="CK103" s="31">
        <f t="shared" ref="CK103" si="2226">BM103</f>
        <v>0</v>
      </c>
      <c r="CL103" s="30">
        <f t="shared" ref="CL103" si="2227">BN103</f>
        <v>0</v>
      </c>
      <c r="CM103" s="57">
        <f t="shared" ref="CM103" si="2228">BO103</f>
        <v>20</v>
      </c>
      <c r="CN103" s="5"/>
      <c r="CQ103" s="12" t="s">
        <v>49</v>
      </c>
      <c r="CR103" s="16">
        <f>S103</f>
        <v>5</v>
      </c>
      <c r="CS103" s="16">
        <f>S104</f>
        <v>5</v>
      </c>
      <c r="CT103" s="16">
        <f>S105</f>
        <v>5</v>
      </c>
      <c r="CU103" s="16">
        <f>S106</f>
        <v>5</v>
      </c>
      <c r="CV103" s="16">
        <f>S107</f>
        <v>5</v>
      </c>
      <c r="CW103" s="16">
        <f>S108</f>
        <v>5</v>
      </c>
      <c r="CX103" s="16">
        <f>S109</f>
        <v>5</v>
      </c>
      <c r="CY103" s="16">
        <f>S110</f>
        <v>5</v>
      </c>
      <c r="CZ103" s="16">
        <f>S111</f>
        <v>5</v>
      </c>
      <c r="DA103" s="16">
        <f>S112</f>
        <v>5</v>
      </c>
      <c r="DB103" s="16">
        <f>S113</f>
        <v>5</v>
      </c>
      <c r="DC103" s="16">
        <f>S114</f>
        <v>5</v>
      </c>
      <c r="DD103" s="16">
        <f>S115</f>
        <v>5</v>
      </c>
      <c r="DE103" s="16">
        <f>S116</f>
        <v>5</v>
      </c>
      <c r="DF103" s="16">
        <f>S117</f>
        <v>5</v>
      </c>
      <c r="DG103" s="16">
        <f>S118</f>
        <v>5</v>
      </c>
      <c r="DH103" s="16">
        <f>S119</f>
        <v>5</v>
      </c>
      <c r="DI103" s="16">
        <f>S120</f>
        <v>5</v>
      </c>
      <c r="DJ103" s="16">
        <f>S121</f>
        <v>5</v>
      </c>
      <c r="DK103" s="16">
        <f>S122</f>
        <v>5</v>
      </c>
      <c r="DL103" s="16">
        <f>S123</f>
        <v>5</v>
      </c>
      <c r="DM103" s="10"/>
      <c r="DN103" s="10"/>
    </row>
    <row r="104" spans="1:118" ht="18.75" x14ac:dyDescent="0.25">
      <c r="B104" s="54" t="s">
        <v>3</v>
      </c>
      <c r="C104" s="2">
        <v>0</v>
      </c>
      <c r="D104" s="2">
        <v>0</v>
      </c>
      <c r="E104" s="2">
        <v>0</v>
      </c>
      <c r="F104" s="2">
        <v>1</v>
      </c>
      <c r="G104" s="2">
        <v>0</v>
      </c>
      <c r="H104" s="2">
        <v>1</v>
      </c>
      <c r="I104" s="2">
        <v>1</v>
      </c>
      <c r="J104" s="2">
        <v>0</v>
      </c>
      <c r="K104" s="2">
        <v>0</v>
      </c>
      <c r="L104" s="2">
        <v>1</v>
      </c>
      <c r="M104" s="3">
        <v>1</v>
      </c>
      <c r="N104" s="3">
        <v>0</v>
      </c>
      <c r="O104" s="3">
        <v>0</v>
      </c>
      <c r="P104" s="3">
        <v>0</v>
      </c>
      <c r="Q104" s="3">
        <v>0</v>
      </c>
      <c r="R104" s="3">
        <v>0</v>
      </c>
      <c r="S104" s="54">
        <v>5</v>
      </c>
      <c r="V104" s="54">
        <v>3.125E-2</v>
      </c>
      <c r="W104" s="2">
        <f>D103</f>
        <v>0</v>
      </c>
      <c r="X104" s="2">
        <f>D104</f>
        <v>0</v>
      </c>
      <c r="Y104" s="2">
        <f>D105</f>
        <v>0</v>
      </c>
      <c r="Z104" s="2">
        <f>D106</f>
        <v>0</v>
      </c>
      <c r="AA104" s="2">
        <f>D107</f>
        <v>0</v>
      </c>
      <c r="AB104" s="2">
        <f>D108</f>
        <v>0</v>
      </c>
      <c r="AC104" s="2">
        <f>D109</f>
        <v>0</v>
      </c>
      <c r="AD104" s="54">
        <f>D110</f>
        <v>0</v>
      </c>
      <c r="AE104" s="2">
        <f>D111</f>
        <v>0</v>
      </c>
      <c r="AF104" s="2">
        <f>D112</f>
        <v>0</v>
      </c>
      <c r="AG104" s="2">
        <f>D113</f>
        <v>0</v>
      </c>
      <c r="AH104" s="2">
        <f>D114</f>
        <v>0</v>
      </c>
      <c r="AI104" s="2">
        <f>D115</f>
        <v>0</v>
      </c>
      <c r="AJ104" s="2">
        <f>D116</f>
        <v>0</v>
      </c>
      <c r="AK104" s="2">
        <f>D117</f>
        <v>0</v>
      </c>
      <c r="AL104" s="2">
        <f>D118</f>
        <v>0</v>
      </c>
      <c r="AM104" s="2">
        <f>D119</f>
        <v>0</v>
      </c>
      <c r="AN104" s="2">
        <f>D120</f>
        <v>0</v>
      </c>
      <c r="AO104" s="2">
        <f>D121</f>
        <v>0</v>
      </c>
      <c r="AP104" s="54">
        <f>D122</f>
        <v>0</v>
      </c>
      <c r="AQ104" s="55">
        <f>D123</f>
        <v>0</v>
      </c>
      <c r="AT104" s="54">
        <v>3.1E-2</v>
      </c>
      <c r="AU104" s="31">
        <f t="shared" ref="AU104" si="2229">PRODUCT(W104*100*1/W119)</f>
        <v>0</v>
      </c>
      <c r="AV104" s="31">
        <f t="shared" ref="AV104" si="2230">PRODUCT(X104*100*1/X119)</f>
        <v>0</v>
      </c>
      <c r="AW104" s="31">
        <f t="shared" ref="AW104" si="2231">PRODUCT(Y104*100*1/Y119)</f>
        <v>0</v>
      </c>
      <c r="AX104" s="31">
        <f t="shared" ref="AX104" si="2232">PRODUCT(Z104*100*1/Z119)</f>
        <v>0</v>
      </c>
      <c r="AY104" s="31">
        <f t="shared" ref="AY104" si="2233">PRODUCT(AA104*100*1/AA119)</f>
        <v>0</v>
      </c>
      <c r="AZ104" s="31">
        <f t="shared" ref="AZ104" si="2234">PRODUCT(AB104*100*1/AB119)</f>
        <v>0</v>
      </c>
      <c r="BA104" s="31">
        <f t="shared" ref="BA104" si="2235">PRODUCT(AC104*100*1/AC119)</f>
        <v>0</v>
      </c>
      <c r="BB104" s="56">
        <f t="shared" ref="BB104" si="2236">PRODUCT(AD104*100*1/AD119)</f>
        <v>0</v>
      </c>
      <c r="BC104" s="31">
        <f t="shared" ref="BC104" si="2237">PRODUCT(AE104*100*1/AE119)</f>
        <v>0</v>
      </c>
      <c r="BD104" s="31">
        <f t="shared" ref="BD104" si="2238">PRODUCT(AF104*100*1/AF119)</f>
        <v>0</v>
      </c>
      <c r="BE104" s="31">
        <f t="shared" ref="BE104" si="2239">PRODUCT(AG104*100*1/AG119)</f>
        <v>0</v>
      </c>
      <c r="BF104" s="31">
        <f t="shared" ref="BF104" si="2240">PRODUCT(AH104*100*1/AH119)</f>
        <v>0</v>
      </c>
      <c r="BG104" s="31">
        <f t="shared" ref="BG104" si="2241">PRODUCT(AI104*100*1/AI119)</f>
        <v>0</v>
      </c>
      <c r="BH104" s="31">
        <f t="shared" ref="BH104" si="2242">PRODUCT(AJ104*100*1/AJ119)</f>
        <v>0</v>
      </c>
      <c r="BI104" s="31">
        <f t="shared" ref="BI104" si="2243">PRODUCT(AK104*100*1/AK119)</f>
        <v>0</v>
      </c>
      <c r="BJ104" s="31">
        <f t="shared" ref="BJ104" si="2244">PRODUCT(AL104*100*1/AL119)</f>
        <v>0</v>
      </c>
      <c r="BK104" s="31">
        <f t="shared" ref="BK104" si="2245">PRODUCT(AM104*100*1/AM119)</f>
        <v>0</v>
      </c>
      <c r="BL104" s="31">
        <f t="shared" ref="BL104" si="2246">PRODUCT(AN104*100*1/AN119)</f>
        <v>0</v>
      </c>
      <c r="BM104" s="31">
        <f t="shared" ref="BM104" si="2247">PRODUCT(AO104*100*1/AO119)</f>
        <v>0</v>
      </c>
      <c r="BN104" s="30">
        <f t="shared" ref="BN104" si="2248">PRODUCT(AP104*100*1/AP119)</f>
        <v>0</v>
      </c>
      <c r="BO104" s="57">
        <f t="shared" ref="BO104" si="2249">PRODUCT(AQ104*100*1/AQ119)</f>
        <v>0</v>
      </c>
      <c r="BR104" s="54">
        <v>3.1E-2</v>
      </c>
      <c r="BS104" s="31">
        <f t="shared" ref="BS104" si="2250">AU103+AU104</f>
        <v>0</v>
      </c>
      <c r="BT104" s="31">
        <f t="shared" ref="BT104" si="2251">AV103+AV104</f>
        <v>0</v>
      </c>
      <c r="BU104" s="31">
        <f t="shared" ref="BU104" si="2252">AW103+AW104</f>
        <v>0</v>
      </c>
      <c r="BV104" s="31">
        <f t="shared" ref="BV104" si="2253">AX103+AX104</f>
        <v>0</v>
      </c>
      <c r="BW104" s="31">
        <f t="shared" ref="BW104" si="2254">AY103+AY104</f>
        <v>0</v>
      </c>
      <c r="BX104" s="31">
        <f t="shared" ref="BX104" si="2255">AZ103+AZ104</f>
        <v>20</v>
      </c>
      <c r="BY104" s="31">
        <f t="shared" ref="BY104" si="2256">BA103+BA104</f>
        <v>0</v>
      </c>
      <c r="BZ104" s="56">
        <f t="shared" ref="BZ104" si="2257">BB103+BB104</f>
        <v>0</v>
      </c>
      <c r="CA104" s="31">
        <f t="shared" ref="CA104" si="2258">BC103+BC104</f>
        <v>0</v>
      </c>
      <c r="CB104" s="31">
        <f t="shared" ref="CB104" si="2259">BD103+BD104</f>
        <v>0</v>
      </c>
      <c r="CC104" s="31">
        <f t="shared" ref="CC104" si="2260">BE103+BE104</f>
        <v>0</v>
      </c>
      <c r="CD104" s="31">
        <f t="shared" ref="CD104" si="2261">BF103+BF104</f>
        <v>0</v>
      </c>
      <c r="CE104" s="31">
        <f t="shared" ref="CE104" si="2262">BG103+BG104</f>
        <v>0</v>
      </c>
      <c r="CF104" s="31">
        <f t="shared" ref="CF104" si="2263">BH103+BH104</f>
        <v>0</v>
      </c>
      <c r="CG104" s="31">
        <f t="shared" ref="CG104" si="2264">BI103+BI104</f>
        <v>0</v>
      </c>
      <c r="CH104" s="31">
        <f t="shared" ref="CH104" si="2265">BJ103+BJ104</f>
        <v>0</v>
      </c>
      <c r="CI104" s="31">
        <f t="shared" ref="CI104" si="2266">BK103+BK104</f>
        <v>20</v>
      </c>
      <c r="CJ104" s="31">
        <f t="shared" ref="CJ104" si="2267">BL103+BL104</f>
        <v>20</v>
      </c>
      <c r="CK104" s="31">
        <f t="shared" ref="CK104" si="2268">BM103+BM104</f>
        <v>0</v>
      </c>
      <c r="CL104" s="30">
        <f t="shared" ref="CL104" si="2269">BN103+BN104</f>
        <v>0</v>
      </c>
      <c r="CM104" s="57">
        <f t="shared" ref="CM104" si="2270">BO103+BO104</f>
        <v>20</v>
      </c>
      <c r="CN104" s="5"/>
      <c r="CQ104" s="12" t="s">
        <v>50</v>
      </c>
      <c r="CR104" s="13">
        <f>BS112</f>
        <v>40</v>
      </c>
      <c r="CS104" s="13">
        <f>BT112</f>
        <v>80</v>
      </c>
      <c r="CT104" s="13">
        <f>BU112</f>
        <v>60</v>
      </c>
      <c r="CU104" s="13">
        <f>BV112</f>
        <v>100</v>
      </c>
      <c r="CV104" s="13">
        <f>BW109</f>
        <v>60</v>
      </c>
      <c r="CW104" s="13">
        <f>BX109</f>
        <v>60</v>
      </c>
      <c r="CX104" s="13">
        <f>BY109</f>
        <v>80</v>
      </c>
      <c r="CY104" s="13"/>
      <c r="CZ104" s="13">
        <f>CA110</f>
        <v>100</v>
      </c>
      <c r="DA104" s="13">
        <f>CB110</f>
        <v>100</v>
      </c>
      <c r="DB104" s="13">
        <f>CC110</f>
        <v>80</v>
      </c>
      <c r="DC104" s="13">
        <f>CD112</f>
        <v>100</v>
      </c>
      <c r="DD104" s="13">
        <f>CE110</f>
        <v>100</v>
      </c>
      <c r="DE104" s="13">
        <f>CF110</f>
        <v>100</v>
      </c>
      <c r="DF104" s="13">
        <f>CG114</f>
        <v>100</v>
      </c>
      <c r="DG104" s="13">
        <f>CH110</f>
        <v>60</v>
      </c>
      <c r="DH104" s="13">
        <f>CI107</f>
        <v>80</v>
      </c>
      <c r="DI104" s="13">
        <f>CJ108</f>
        <v>80</v>
      </c>
      <c r="DJ104" s="13">
        <f>CK107</f>
        <v>20</v>
      </c>
      <c r="DK104" s="13"/>
      <c r="DL104" s="13"/>
      <c r="DM104" s="10"/>
      <c r="DN104" s="10"/>
    </row>
    <row r="105" spans="1:118" ht="18.75" x14ac:dyDescent="0.25">
      <c r="B105" s="54" t="s">
        <v>4</v>
      </c>
      <c r="C105" s="2">
        <v>0</v>
      </c>
      <c r="D105" s="2">
        <v>0</v>
      </c>
      <c r="E105" s="2">
        <v>0</v>
      </c>
      <c r="F105" s="2">
        <v>0</v>
      </c>
      <c r="G105" s="2">
        <v>0</v>
      </c>
      <c r="H105" s="2">
        <v>0</v>
      </c>
      <c r="I105" s="2">
        <v>0</v>
      </c>
      <c r="J105" s="2">
        <v>3</v>
      </c>
      <c r="K105" s="2">
        <v>0</v>
      </c>
      <c r="L105" s="2">
        <v>0</v>
      </c>
      <c r="M105" s="3">
        <v>1</v>
      </c>
      <c r="N105" s="3">
        <v>0</v>
      </c>
      <c r="O105" s="3">
        <v>0</v>
      </c>
      <c r="P105" s="3">
        <v>1</v>
      </c>
      <c r="Q105" s="3">
        <v>0</v>
      </c>
      <c r="R105" s="3">
        <v>0</v>
      </c>
      <c r="S105" s="54">
        <v>5</v>
      </c>
      <c r="V105" s="54">
        <v>6.25E-2</v>
      </c>
      <c r="W105" s="2">
        <f>E103</f>
        <v>0</v>
      </c>
      <c r="X105" s="2">
        <f>E104</f>
        <v>0</v>
      </c>
      <c r="Y105" s="2">
        <f>E105</f>
        <v>0</v>
      </c>
      <c r="Z105" s="2">
        <f>E106</f>
        <v>0</v>
      </c>
      <c r="AA105" s="2">
        <f>E107</f>
        <v>0</v>
      </c>
      <c r="AB105" s="2">
        <f>E108</f>
        <v>0</v>
      </c>
      <c r="AC105" s="2">
        <f>E109</f>
        <v>0</v>
      </c>
      <c r="AD105" s="54">
        <f>E110</f>
        <v>0</v>
      </c>
      <c r="AE105" s="2">
        <f>E111</f>
        <v>3</v>
      </c>
      <c r="AF105" s="2">
        <f>E112</f>
        <v>5</v>
      </c>
      <c r="AG105" s="2">
        <f>E113</f>
        <v>0</v>
      </c>
      <c r="AH105" s="2">
        <f>E114</f>
        <v>0</v>
      </c>
      <c r="AI105" s="2">
        <f>E115</f>
        <v>1</v>
      </c>
      <c r="AJ105" s="2">
        <f>E116</f>
        <v>0</v>
      </c>
      <c r="AK105" s="2">
        <f>E117</f>
        <v>0</v>
      </c>
      <c r="AL105" s="2">
        <f>E118</f>
        <v>3</v>
      </c>
      <c r="AM105" s="2">
        <f>E119</f>
        <v>0</v>
      </c>
      <c r="AN105" s="2">
        <f>E120</f>
        <v>0</v>
      </c>
      <c r="AO105" s="2">
        <f>E121</f>
        <v>0</v>
      </c>
      <c r="AP105" s="54">
        <f>E122</f>
        <v>0</v>
      </c>
      <c r="AQ105" s="55">
        <f>E123</f>
        <v>0</v>
      </c>
      <c r="AT105" s="54">
        <v>6.2E-2</v>
      </c>
      <c r="AU105" s="31">
        <f t="shared" ref="AU105" si="2271">PRODUCT(W105*100*1/W119)</f>
        <v>0</v>
      </c>
      <c r="AV105" s="31">
        <f t="shared" ref="AV105" si="2272">PRODUCT(X105*100*1/X119)</f>
        <v>0</v>
      </c>
      <c r="AW105" s="31">
        <f t="shared" ref="AW105" si="2273">PRODUCT(Y105*100*1/Y119)</f>
        <v>0</v>
      </c>
      <c r="AX105" s="31">
        <f t="shared" ref="AX105" si="2274">PRODUCT(Z105*100*1/Z119)</f>
        <v>0</v>
      </c>
      <c r="AY105" s="31">
        <f t="shared" ref="AY105" si="2275">PRODUCT(AA105*100*1/AA119)</f>
        <v>0</v>
      </c>
      <c r="AZ105" s="31">
        <f t="shared" ref="AZ105" si="2276">PRODUCT(AB105*100*1/AB119)</f>
        <v>0</v>
      </c>
      <c r="BA105" s="31">
        <f t="shared" ref="BA105" si="2277">PRODUCT(AC105*100*1/AC119)</f>
        <v>0</v>
      </c>
      <c r="BB105" s="56">
        <f t="shared" ref="BB105" si="2278">PRODUCT(AD105*100*1/AD119)</f>
        <v>0</v>
      </c>
      <c r="BC105" s="31">
        <f t="shared" ref="BC105" si="2279">PRODUCT(AE105*100*1/AE119)</f>
        <v>60</v>
      </c>
      <c r="BD105" s="31">
        <f t="shared" ref="BD105" si="2280">PRODUCT(AF105*100*1/AF119)</f>
        <v>100</v>
      </c>
      <c r="BE105" s="31">
        <f t="shared" ref="BE105" si="2281">PRODUCT(AG105*100*1/AG119)</f>
        <v>0</v>
      </c>
      <c r="BF105" s="31">
        <f t="shared" ref="BF105" si="2282">PRODUCT(AH105*100*1/AH119)</f>
        <v>0</v>
      </c>
      <c r="BG105" s="31">
        <f t="shared" ref="BG105" si="2283">PRODUCT(AI105*100*1/AI119)</f>
        <v>20</v>
      </c>
      <c r="BH105" s="31">
        <f t="shared" ref="BH105" si="2284">PRODUCT(AJ105*100*1/AJ119)</f>
        <v>0</v>
      </c>
      <c r="BI105" s="31">
        <f t="shared" ref="BI105" si="2285">PRODUCT(AK105*100*1/AK119)</f>
        <v>0</v>
      </c>
      <c r="BJ105" s="31">
        <f t="shared" ref="BJ105" si="2286">PRODUCT(AL105*100*1/AL119)</f>
        <v>60</v>
      </c>
      <c r="BK105" s="31">
        <f t="shared" ref="BK105" si="2287">PRODUCT(AM105*100*1/AM119)</f>
        <v>0</v>
      </c>
      <c r="BL105" s="31">
        <f t="shared" ref="BL105" si="2288">PRODUCT(AN105*100*1/AN119)</f>
        <v>0</v>
      </c>
      <c r="BM105" s="31">
        <f t="shared" ref="BM105" si="2289">PRODUCT(AO105*100*1/AO119)</f>
        <v>0</v>
      </c>
      <c r="BN105" s="30">
        <f t="shared" ref="BN105" si="2290">PRODUCT(AP105*100*1/AP119)</f>
        <v>0</v>
      </c>
      <c r="BO105" s="57">
        <f t="shared" ref="BO105" si="2291">PRODUCT(AQ105*100*1/AQ119)</f>
        <v>0</v>
      </c>
      <c r="BR105" s="54">
        <v>6.2E-2</v>
      </c>
      <c r="BS105" s="31">
        <f t="shared" ref="BS105" si="2292">AU103+AU104+AU105</f>
        <v>0</v>
      </c>
      <c r="BT105" s="31">
        <f t="shared" ref="BT105" si="2293">AV103+AV104+AV105</f>
        <v>0</v>
      </c>
      <c r="BU105" s="31">
        <f t="shared" ref="BU105" si="2294">AW103+AW104+AW105</f>
        <v>0</v>
      </c>
      <c r="BV105" s="31">
        <f t="shared" ref="BV105" si="2295">AX103+AX104+AX105</f>
        <v>0</v>
      </c>
      <c r="BW105" s="31">
        <f t="shared" ref="BW105" si="2296">AY103+AY104+AY105</f>
        <v>0</v>
      </c>
      <c r="BX105" s="31">
        <f t="shared" ref="BX105" si="2297">AZ103+AZ104+AZ105</f>
        <v>20</v>
      </c>
      <c r="BY105" s="31">
        <f t="shared" ref="BY105" si="2298">BA103+BA104+BA105</f>
        <v>0</v>
      </c>
      <c r="BZ105" s="56">
        <f t="shared" ref="BZ105" si="2299">BB103+BB104+BB105</f>
        <v>0</v>
      </c>
      <c r="CA105" s="31">
        <f t="shared" ref="CA105" si="2300">BC103+BC104+BC105</f>
        <v>60</v>
      </c>
      <c r="CB105" s="31">
        <f t="shared" ref="CB105" si="2301">BD103+BD104+BD105</f>
        <v>100</v>
      </c>
      <c r="CC105" s="31">
        <f t="shared" ref="CC105" si="2302">BE103+BE104+BE105</f>
        <v>0</v>
      </c>
      <c r="CD105" s="31">
        <f t="shared" ref="CD105" si="2303">BF103+BF104+BF105</f>
        <v>0</v>
      </c>
      <c r="CE105" s="31">
        <f t="shared" ref="CE105" si="2304">BG103+BG104+BG105</f>
        <v>20</v>
      </c>
      <c r="CF105" s="31">
        <f t="shared" ref="CF105" si="2305">BH103+BH104+BH105</f>
        <v>0</v>
      </c>
      <c r="CG105" s="31">
        <f t="shared" ref="CG105" si="2306">BI103+BI104+BI105</f>
        <v>0</v>
      </c>
      <c r="CH105" s="31">
        <f t="shared" ref="CH105" si="2307">BJ103+BJ104+BJ105</f>
        <v>60</v>
      </c>
      <c r="CI105" s="31">
        <f t="shared" ref="CI105" si="2308">BK103+BK104+BK105</f>
        <v>20</v>
      </c>
      <c r="CJ105" s="31">
        <f t="shared" ref="CJ105" si="2309">BL103+BL104+BL105</f>
        <v>20</v>
      </c>
      <c r="CK105" s="31">
        <f t="shared" ref="CK105" si="2310">BM103+BM104+BM105</f>
        <v>0</v>
      </c>
      <c r="CL105" s="30">
        <f t="shared" ref="CL105" si="2311">BN103+BN104+BN105</f>
        <v>0</v>
      </c>
      <c r="CM105" s="57">
        <f t="shared" ref="CM105" si="2312">BO103+BO104+BO105</f>
        <v>20</v>
      </c>
      <c r="CN105" s="5"/>
      <c r="CQ105" s="12" t="s">
        <v>51</v>
      </c>
      <c r="CR105" s="13"/>
      <c r="CS105" s="13"/>
      <c r="CT105" s="13"/>
      <c r="CU105" s="13"/>
      <c r="CV105" s="13">
        <f>BW111-BW109</f>
        <v>0</v>
      </c>
      <c r="CW105" s="13">
        <f>SUM(BX110,-BX109)</f>
        <v>0</v>
      </c>
      <c r="CX105" s="14">
        <f>SUM(BY110-BY109)</f>
        <v>0</v>
      </c>
      <c r="CY105" s="13"/>
      <c r="CZ105" s="13">
        <f>CA111-CA110</f>
        <v>0</v>
      </c>
      <c r="DA105" s="13">
        <f>CB112-CB110</f>
        <v>0</v>
      </c>
      <c r="DB105" s="13"/>
      <c r="DC105" s="13"/>
      <c r="DD105" s="13"/>
      <c r="DE105" s="13"/>
      <c r="DF105" s="13"/>
      <c r="DG105" s="13">
        <f>CH111-CH110</f>
        <v>0</v>
      </c>
      <c r="DH105" s="13">
        <f>CI108-CI107</f>
        <v>0</v>
      </c>
      <c r="DI105" s="13">
        <f>CJ109-CJ108</f>
        <v>0</v>
      </c>
      <c r="DJ105" s="13"/>
      <c r="DK105" s="13"/>
      <c r="DL105" s="13"/>
      <c r="DM105" s="10"/>
      <c r="DN105" s="10"/>
    </row>
    <row r="106" spans="1:118" ht="18.75" x14ac:dyDescent="0.25">
      <c r="B106" s="54" t="s">
        <v>5</v>
      </c>
      <c r="C106" s="2">
        <v>0</v>
      </c>
      <c r="D106" s="2">
        <v>0</v>
      </c>
      <c r="E106" s="2">
        <v>0</v>
      </c>
      <c r="F106" s="2">
        <v>0</v>
      </c>
      <c r="G106" s="2">
        <v>0</v>
      </c>
      <c r="H106" s="2">
        <v>0</v>
      </c>
      <c r="I106" s="2">
        <v>3</v>
      </c>
      <c r="J106" s="2">
        <v>2</v>
      </c>
      <c r="K106" s="2">
        <v>0</v>
      </c>
      <c r="L106" s="2">
        <v>0</v>
      </c>
      <c r="M106" s="3">
        <v>0</v>
      </c>
      <c r="N106" s="3">
        <v>0</v>
      </c>
      <c r="O106" s="3">
        <v>0</v>
      </c>
      <c r="P106" s="3">
        <v>0</v>
      </c>
      <c r="Q106" s="3">
        <v>0</v>
      </c>
      <c r="R106" s="3">
        <v>0</v>
      </c>
      <c r="S106" s="54">
        <v>5</v>
      </c>
      <c r="V106" s="54">
        <v>0.125</v>
      </c>
      <c r="W106" s="2">
        <f>F103</f>
        <v>0</v>
      </c>
      <c r="X106" s="2">
        <f>F104</f>
        <v>1</v>
      </c>
      <c r="Y106" s="2">
        <f>F105</f>
        <v>0</v>
      </c>
      <c r="Z106" s="2">
        <f>F106</f>
        <v>0</v>
      </c>
      <c r="AA106" s="2">
        <f>F107</f>
        <v>3</v>
      </c>
      <c r="AB106" s="2">
        <f>F108</f>
        <v>2</v>
      </c>
      <c r="AC106" s="2">
        <f>F109</f>
        <v>2</v>
      </c>
      <c r="AD106" s="54">
        <f>F110</f>
        <v>0</v>
      </c>
      <c r="AE106" s="2">
        <f>F111</f>
        <v>0</v>
      </c>
      <c r="AF106" s="2">
        <f>F112</f>
        <v>0</v>
      </c>
      <c r="AG106" s="2">
        <f>F113</f>
        <v>0</v>
      </c>
      <c r="AH106" s="2">
        <f>F114</f>
        <v>0</v>
      </c>
      <c r="AI106" s="2">
        <f>F115</f>
        <v>0</v>
      </c>
      <c r="AJ106" s="2">
        <f>F116</f>
        <v>0</v>
      </c>
      <c r="AK106" s="2">
        <f>F117</f>
        <v>0</v>
      </c>
      <c r="AL106" s="2">
        <f>F118</f>
        <v>0</v>
      </c>
      <c r="AM106" s="2">
        <f>F119</f>
        <v>2</v>
      </c>
      <c r="AN106" s="2">
        <f>F120</f>
        <v>1</v>
      </c>
      <c r="AO106" s="2">
        <f>F121</f>
        <v>0</v>
      </c>
      <c r="AP106" s="54">
        <f>F122</f>
        <v>0</v>
      </c>
      <c r="AQ106" s="55">
        <f>F123</f>
        <v>2</v>
      </c>
      <c r="AT106" s="54">
        <v>0.125</v>
      </c>
      <c r="AU106" s="31">
        <f t="shared" ref="AU106" si="2313">PRODUCT(W106*100*1/W119)</f>
        <v>0</v>
      </c>
      <c r="AV106" s="31">
        <f t="shared" ref="AV106" si="2314">PRODUCT(X106*100*1/X119)</f>
        <v>20</v>
      </c>
      <c r="AW106" s="31">
        <f t="shared" ref="AW106" si="2315">PRODUCT(Y106*100*1/Y119)</f>
        <v>0</v>
      </c>
      <c r="AX106" s="31">
        <f t="shared" ref="AX106" si="2316">PRODUCT(Z106*100*1/Z119)</f>
        <v>0</v>
      </c>
      <c r="AY106" s="31">
        <f t="shared" ref="AY106" si="2317">PRODUCT(AA106*100*1/AA119)</f>
        <v>60</v>
      </c>
      <c r="AZ106" s="31">
        <f t="shared" ref="AZ106" si="2318">PRODUCT(AB106*100*1/AB119)</f>
        <v>40</v>
      </c>
      <c r="BA106" s="31">
        <f t="shared" ref="BA106" si="2319">PRODUCT(AC106*100*1/AC119)</f>
        <v>40</v>
      </c>
      <c r="BB106" s="56">
        <f t="shared" ref="BB106" si="2320">PRODUCT(AD106*100*1/AD119)</f>
        <v>0</v>
      </c>
      <c r="BC106" s="31">
        <f t="shared" ref="BC106" si="2321">PRODUCT(AE106*100*1/AE119)</f>
        <v>0</v>
      </c>
      <c r="BD106" s="31">
        <f t="shared" ref="BD106" si="2322">PRODUCT(AF106*100*1/AF119)</f>
        <v>0</v>
      </c>
      <c r="BE106" s="31">
        <f t="shared" ref="BE106" si="2323">PRODUCT(AG106*100*1/AG119)</f>
        <v>0</v>
      </c>
      <c r="BF106" s="31">
        <f t="shared" ref="BF106" si="2324">PRODUCT(AH106*100*1/AH119)</f>
        <v>0</v>
      </c>
      <c r="BG106" s="31">
        <f t="shared" ref="BG106" si="2325">PRODUCT(AI106*100*1/AI119)</f>
        <v>0</v>
      </c>
      <c r="BH106" s="31">
        <f t="shared" ref="BH106" si="2326">PRODUCT(AJ106*100*1/AJ119)</f>
        <v>0</v>
      </c>
      <c r="BI106" s="31">
        <f t="shared" ref="BI106" si="2327">PRODUCT(AK106*100*1/AK119)</f>
        <v>0</v>
      </c>
      <c r="BJ106" s="31">
        <f t="shared" ref="BJ106" si="2328">PRODUCT(AL106*100*1/AL119)</f>
        <v>0</v>
      </c>
      <c r="BK106" s="31">
        <f t="shared" ref="BK106" si="2329">PRODUCT(AM106*100*1/AM119)</f>
        <v>40</v>
      </c>
      <c r="BL106" s="31">
        <f t="shared" ref="BL106" si="2330">PRODUCT(AN106*100*1/AN119)</f>
        <v>20</v>
      </c>
      <c r="BM106" s="31">
        <f t="shared" ref="BM106" si="2331">PRODUCT(AO106*100*1/AO119)</f>
        <v>0</v>
      </c>
      <c r="BN106" s="30">
        <f t="shared" ref="BN106" si="2332">PRODUCT(AP106*100*1/AP119)</f>
        <v>0</v>
      </c>
      <c r="BO106" s="57">
        <f t="shared" ref="BO106" si="2333">PRODUCT(AQ106*100*1/AQ119)</f>
        <v>40</v>
      </c>
      <c r="BR106" s="54">
        <v>0.125</v>
      </c>
      <c r="BS106" s="31">
        <f t="shared" ref="BS106" si="2334">AU103+AU104+AU105+AU106</f>
        <v>0</v>
      </c>
      <c r="BT106" s="31">
        <f t="shared" ref="BT106" si="2335">AV103+AV104+AV105+AV106</f>
        <v>20</v>
      </c>
      <c r="BU106" s="31">
        <f t="shared" ref="BU106" si="2336">AW103+AW104+AW105+AW106</f>
        <v>0</v>
      </c>
      <c r="BV106" s="31">
        <f t="shared" ref="BV106" si="2337">AX103+AX104+AX105+AX106</f>
        <v>0</v>
      </c>
      <c r="BW106" s="31">
        <f t="shared" ref="BW106" si="2338">AY103+AY104+AY105+AY106</f>
        <v>60</v>
      </c>
      <c r="BX106" s="31">
        <f t="shared" ref="BX106" si="2339">AZ103+AZ104+AZ105+AZ106</f>
        <v>60</v>
      </c>
      <c r="BY106" s="31">
        <f t="shared" ref="BY106" si="2340">BA103+BA104+BA105+BA106</f>
        <v>40</v>
      </c>
      <c r="BZ106" s="56">
        <f t="shared" ref="BZ106" si="2341">BB103+BB104+BB105+BB106</f>
        <v>0</v>
      </c>
      <c r="CA106" s="31">
        <f t="shared" ref="CA106" si="2342">BC103+BC104+BC105+BC106</f>
        <v>60</v>
      </c>
      <c r="CB106" s="31">
        <f t="shared" ref="CB106" si="2343">BD103+BD104+BD105+BD106</f>
        <v>100</v>
      </c>
      <c r="CC106" s="31">
        <f t="shared" ref="CC106" si="2344">BE103+BE104+BE105+BE106</f>
        <v>0</v>
      </c>
      <c r="CD106" s="31">
        <f t="shared" ref="CD106" si="2345">BF103+BF104+BF105+BF106</f>
        <v>0</v>
      </c>
      <c r="CE106" s="31">
        <f t="shared" ref="CE106" si="2346">BG103+BG104+BG105+BG106</f>
        <v>20</v>
      </c>
      <c r="CF106" s="31">
        <f t="shared" ref="CF106" si="2347">BH103+BH104+BH105+BH106</f>
        <v>0</v>
      </c>
      <c r="CG106" s="31">
        <f t="shared" ref="CG106" si="2348">BI103+BI104+BI105+BI106</f>
        <v>0</v>
      </c>
      <c r="CH106" s="31">
        <f t="shared" ref="CH106" si="2349">BJ103+BJ104+BJ105+BJ106</f>
        <v>60</v>
      </c>
      <c r="CI106" s="31">
        <f t="shared" ref="CI106" si="2350">BK103+BK104+BK105+BK106</f>
        <v>60</v>
      </c>
      <c r="CJ106" s="31">
        <f t="shared" ref="CJ106" si="2351">BL103+BL104+BL105+BL106</f>
        <v>40</v>
      </c>
      <c r="CK106" s="31">
        <f t="shared" ref="CK106" si="2352">BM103+BM104+BM105+BM106</f>
        <v>0</v>
      </c>
      <c r="CL106" s="30">
        <f t="shared" ref="CL106" si="2353">BN103+BN104+BN105+BN106</f>
        <v>0</v>
      </c>
      <c r="CM106" s="57">
        <f t="shared" ref="CM106" si="2354">BO103+BO104+BO105+BO106</f>
        <v>60</v>
      </c>
      <c r="CN106" s="5"/>
      <c r="CQ106" s="12" t="s">
        <v>52</v>
      </c>
      <c r="CR106" s="13">
        <f>BS118-CR104</f>
        <v>60</v>
      </c>
      <c r="CS106" s="13">
        <f>BT118-CS104</f>
        <v>20</v>
      </c>
      <c r="CT106" s="13">
        <f>BU118-BU112</f>
        <v>40</v>
      </c>
      <c r="CU106" s="13">
        <f>BV118-BV112</f>
        <v>0</v>
      </c>
      <c r="CV106" s="13">
        <f>BW118-CV105-CV104</f>
        <v>40</v>
      </c>
      <c r="CW106" s="13">
        <f>BX118-BX110</f>
        <v>40</v>
      </c>
      <c r="CX106" s="13">
        <f>BY118-BY110</f>
        <v>20</v>
      </c>
      <c r="CY106" s="13"/>
      <c r="CZ106" s="13">
        <f>CA118-CA111</f>
        <v>0</v>
      </c>
      <c r="DA106" s="13">
        <f>CB118-CB112</f>
        <v>0</v>
      </c>
      <c r="DB106" s="13">
        <f>CC118-CC110</f>
        <v>20</v>
      </c>
      <c r="DC106" s="13">
        <f>CD118-CD112</f>
        <v>0</v>
      </c>
      <c r="DD106" s="13">
        <f>CE118-CE110</f>
        <v>0</v>
      </c>
      <c r="DE106" s="13">
        <f>CF118-CF110</f>
        <v>0</v>
      </c>
      <c r="DF106" s="13">
        <f>CG118-CG114</f>
        <v>0</v>
      </c>
      <c r="DG106" s="13">
        <f>CH118-CH111</f>
        <v>40</v>
      </c>
      <c r="DH106" s="13">
        <f>CI118-CI108</f>
        <v>20</v>
      </c>
      <c r="DI106" s="13">
        <f>CJ118-CJ109</f>
        <v>20</v>
      </c>
      <c r="DJ106" s="13">
        <f>CK118-CK107</f>
        <v>80</v>
      </c>
      <c r="DK106" s="13"/>
      <c r="DL106" s="13"/>
      <c r="DM106" s="10"/>
      <c r="DN106" s="10"/>
    </row>
    <row r="107" spans="1:118" x14ac:dyDescent="0.25">
      <c r="B107" s="54" t="s">
        <v>6</v>
      </c>
      <c r="C107" s="2">
        <v>0</v>
      </c>
      <c r="D107" s="2">
        <v>0</v>
      </c>
      <c r="E107" s="2">
        <v>0</v>
      </c>
      <c r="F107" s="2">
        <v>3</v>
      </c>
      <c r="G107" s="2">
        <v>0</v>
      </c>
      <c r="H107" s="2">
        <v>0</v>
      </c>
      <c r="I107" s="2">
        <v>0</v>
      </c>
      <c r="J107" s="4">
        <v>0</v>
      </c>
      <c r="K107" s="4">
        <v>0</v>
      </c>
      <c r="L107" s="3">
        <v>0</v>
      </c>
      <c r="M107" s="3">
        <v>0</v>
      </c>
      <c r="N107" s="3">
        <v>2</v>
      </c>
      <c r="O107" s="3">
        <v>0</v>
      </c>
      <c r="P107" s="3">
        <v>0</v>
      </c>
      <c r="Q107" s="3">
        <v>0</v>
      </c>
      <c r="R107" s="3">
        <v>0</v>
      </c>
      <c r="S107" s="54">
        <v>5</v>
      </c>
      <c r="V107" s="54">
        <v>0.25</v>
      </c>
      <c r="W107" s="2">
        <f>G103</f>
        <v>0</v>
      </c>
      <c r="X107" s="2">
        <f>G104</f>
        <v>0</v>
      </c>
      <c r="Y107" s="2">
        <f>G105</f>
        <v>0</v>
      </c>
      <c r="Z107" s="2">
        <f>G106</f>
        <v>0</v>
      </c>
      <c r="AA107" s="2">
        <f>G107</f>
        <v>0</v>
      </c>
      <c r="AB107" s="2">
        <f>G108</f>
        <v>0</v>
      </c>
      <c r="AC107" s="2">
        <f>G109</f>
        <v>0</v>
      </c>
      <c r="AD107" s="54">
        <f>G110</f>
        <v>0</v>
      </c>
      <c r="AE107" s="2">
        <f>G111</f>
        <v>1</v>
      </c>
      <c r="AF107" s="2">
        <f>G112</f>
        <v>0</v>
      </c>
      <c r="AG107" s="2">
        <f>G113</f>
        <v>0</v>
      </c>
      <c r="AH107" s="2">
        <f>G114</f>
        <v>1</v>
      </c>
      <c r="AI107" s="2">
        <f>G115</f>
        <v>2</v>
      </c>
      <c r="AJ107" s="2">
        <f>G116</f>
        <v>1</v>
      </c>
      <c r="AK107" s="2">
        <f>G117</f>
        <v>0</v>
      </c>
      <c r="AL107" s="2">
        <f>G118</f>
        <v>0</v>
      </c>
      <c r="AM107" s="2">
        <f>G119</f>
        <v>1</v>
      </c>
      <c r="AN107" s="2">
        <f>G120</f>
        <v>1</v>
      </c>
      <c r="AO107" s="2">
        <f>G121</f>
        <v>1</v>
      </c>
      <c r="AP107" s="54">
        <f>G122</f>
        <v>0</v>
      </c>
      <c r="AQ107" s="55">
        <f>G123</f>
        <v>2</v>
      </c>
      <c r="AT107" s="54">
        <v>0.25</v>
      </c>
      <c r="AU107" s="31">
        <f t="shared" ref="AU107" si="2355">PRODUCT(W107*100*1/W119)</f>
        <v>0</v>
      </c>
      <c r="AV107" s="31">
        <f t="shared" ref="AV107" si="2356">PRODUCT(X107*100*1/X119)</f>
        <v>0</v>
      </c>
      <c r="AW107" s="31">
        <f t="shared" ref="AW107" si="2357">PRODUCT(Y107*100*1/Y119)</f>
        <v>0</v>
      </c>
      <c r="AX107" s="31">
        <f t="shared" ref="AX107" si="2358">PRODUCT(Z107*100*1/Z119)</f>
        <v>0</v>
      </c>
      <c r="AY107" s="31">
        <f t="shared" ref="AY107" si="2359">PRODUCT(AA107*100*1/AA119)</f>
        <v>0</v>
      </c>
      <c r="AZ107" s="31">
        <f t="shared" ref="AZ107" si="2360">PRODUCT(AB107*100*1/AB119)</f>
        <v>0</v>
      </c>
      <c r="BA107" s="31">
        <f t="shared" ref="BA107" si="2361">PRODUCT(AC107*100*1/AC119)</f>
        <v>0</v>
      </c>
      <c r="BB107" s="56">
        <f t="shared" ref="BB107" si="2362">PRODUCT(AD107*100*1/AD119)</f>
        <v>0</v>
      </c>
      <c r="BC107" s="31">
        <f t="shared" ref="BC107" si="2363">PRODUCT(AE107*100*1/AE119)</f>
        <v>20</v>
      </c>
      <c r="BD107" s="31">
        <f t="shared" ref="BD107" si="2364">PRODUCT(AF107*100*1/AF119)</f>
        <v>0</v>
      </c>
      <c r="BE107" s="31">
        <f t="shared" ref="BE107" si="2365">PRODUCT(AG107*100*1/AG119)</f>
        <v>0</v>
      </c>
      <c r="BF107" s="31">
        <f t="shared" ref="BF107" si="2366">PRODUCT(AH107*100*1/AH119)</f>
        <v>20</v>
      </c>
      <c r="BG107" s="31">
        <f t="shared" ref="BG107" si="2367">PRODUCT(AI107*100*1/AI119)</f>
        <v>40</v>
      </c>
      <c r="BH107" s="31">
        <f t="shared" ref="BH107" si="2368">PRODUCT(AJ107*100*1/AJ119)</f>
        <v>20</v>
      </c>
      <c r="BI107" s="31">
        <f t="shared" ref="BI107" si="2369">PRODUCT(AK107*100*1/AK119)</f>
        <v>0</v>
      </c>
      <c r="BJ107" s="31">
        <f t="shared" ref="BJ107" si="2370">PRODUCT(AL107*100*1/AL119)</f>
        <v>0</v>
      </c>
      <c r="BK107" s="31">
        <f t="shared" ref="BK107" si="2371">PRODUCT(AM107*100*1/AM119)</f>
        <v>20</v>
      </c>
      <c r="BL107" s="31">
        <f t="shared" ref="BL107" si="2372">PRODUCT(AN107*100*1/AN119)</f>
        <v>20</v>
      </c>
      <c r="BM107" s="31">
        <f t="shared" ref="BM107" si="2373">PRODUCT(AO107*100*1/AO119)</f>
        <v>20</v>
      </c>
      <c r="BN107" s="30">
        <f t="shared" ref="BN107" si="2374">PRODUCT(AP107*100*1/AP119)</f>
        <v>0</v>
      </c>
      <c r="BO107" s="57">
        <f t="shared" ref="BO107" si="2375">PRODUCT(AQ107*100*1/AQ119)</f>
        <v>40</v>
      </c>
      <c r="BR107" s="54">
        <v>0.25</v>
      </c>
      <c r="BS107" s="31">
        <f t="shared" ref="BS107" si="2376">AU103+AU104+AU105+AU106+AU107</f>
        <v>0</v>
      </c>
      <c r="BT107" s="31">
        <f t="shared" ref="BT107" si="2377">AV103+AV104+AV105+AV106+AV107</f>
        <v>20</v>
      </c>
      <c r="BU107" s="31">
        <f t="shared" ref="BU107" si="2378">AW103+AW104+AW105+AW106+AW107</f>
        <v>0</v>
      </c>
      <c r="BV107" s="31">
        <f t="shared" ref="BV107" si="2379">AX103+AX104+AX105+AX106+AX107</f>
        <v>0</v>
      </c>
      <c r="BW107" s="31">
        <f t="shared" ref="BW107" si="2380">AY103+AY104+AY105+AY106+AY107</f>
        <v>60</v>
      </c>
      <c r="BX107" s="31">
        <f t="shared" ref="BX107" si="2381">AZ103+AZ104+AZ105+AZ106+AZ107</f>
        <v>60</v>
      </c>
      <c r="BY107" s="31">
        <f t="shared" ref="BY107" si="2382">BA103+BA104+BA105+BA106+BA107</f>
        <v>40</v>
      </c>
      <c r="BZ107" s="56">
        <f t="shared" ref="BZ107" si="2383">BB103+BB104+BB105+BB106+BB107</f>
        <v>0</v>
      </c>
      <c r="CA107" s="31">
        <f t="shared" ref="CA107" si="2384">BC103+BC104+BC105+BC106+BC107</f>
        <v>80</v>
      </c>
      <c r="CB107" s="31">
        <f t="shared" ref="CB107" si="2385">BD103+BD104+BD105+BD106+BD107</f>
        <v>100</v>
      </c>
      <c r="CC107" s="31">
        <f t="shared" ref="CC107" si="2386">BE103+BE104+BE105+BE106+BE107</f>
        <v>0</v>
      </c>
      <c r="CD107" s="31">
        <f t="shared" ref="CD107" si="2387">BF103+BF104+BF105+BF106+BF107</f>
        <v>20</v>
      </c>
      <c r="CE107" s="31">
        <f t="shared" ref="CE107" si="2388">BG103+BG104+BG105+BG106+BG107</f>
        <v>60</v>
      </c>
      <c r="CF107" s="31">
        <f t="shared" ref="CF107" si="2389">BH103+BH104+BH105+BH106+BH107</f>
        <v>20</v>
      </c>
      <c r="CG107" s="31">
        <f t="shared" ref="CG107" si="2390">BI103+BI104+BI105+BI106+BI107</f>
        <v>0</v>
      </c>
      <c r="CH107" s="31">
        <f t="shared" ref="CH107" si="2391">BJ103+BJ104+BJ105+BJ106+BJ107</f>
        <v>60</v>
      </c>
      <c r="CI107" s="31">
        <f t="shared" ref="CI107" si="2392">BK103+BK104+BK105+BK106+BK107</f>
        <v>80</v>
      </c>
      <c r="CJ107" s="31">
        <f t="shared" ref="CJ107" si="2393">BL103+BL104+BL105+BL106+BL107</f>
        <v>60</v>
      </c>
      <c r="CK107" s="31">
        <f t="shared" ref="CK107" si="2394">BM103+BM104+BM105+BM106+BM107</f>
        <v>20</v>
      </c>
      <c r="CL107" s="30">
        <f t="shared" ref="CL107" si="2395">BN103+BN104+BN105+BN106+BN107</f>
        <v>0</v>
      </c>
      <c r="CM107" s="57">
        <f t="shared" ref="CM107" si="2396">BO103+BO104+BO105+BO106+BO107</f>
        <v>100</v>
      </c>
      <c r="CN107" s="5"/>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row>
    <row r="108" spans="1:118" x14ac:dyDescent="0.25">
      <c r="B108" s="54" t="s">
        <v>7</v>
      </c>
      <c r="C108" s="2">
        <v>1</v>
      </c>
      <c r="D108" s="2">
        <v>0</v>
      </c>
      <c r="E108" s="2">
        <v>0</v>
      </c>
      <c r="F108" s="2">
        <v>2</v>
      </c>
      <c r="G108" s="2">
        <v>0</v>
      </c>
      <c r="H108" s="2">
        <v>0</v>
      </c>
      <c r="I108" s="2">
        <v>0</v>
      </c>
      <c r="J108" s="4">
        <v>0</v>
      </c>
      <c r="K108" s="3">
        <v>0</v>
      </c>
      <c r="L108" s="3">
        <v>2</v>
      </c>
      <c r="M108" s="3">
        <v>0</v>
      </c>
      <c r="N108" s="3">
        <v>0</v>
      </c>
      <c r="O108" s="3">
        <v>0</v>
      </c>
      <c r="P108" s="3">
        <v>0</v>
      </c>
      <c r="Q108" s="3">
        <v>0</v>
      </c>
      <c r="R108" s="3">
        <v>0</v>
      </c>
      <c r="S108" s="54">
        <v>5</v>
      </c>
      <c r="V108" s="54">
        <v>0.5</v>
      </c>
      <c r="W108" s="2">
        <f>H103</f>
        <v>0</v>
      </c>
      <c r="X108" s="2">
        <f>H104</f>
        <v>1</v>
      </c>
      <c r="Y108" s="2">
        <f>H105</f>
        <v>0</v>
      </c>
      <c r="Z108" s="2">
        <f>H106</f>
        <v>0</v>
      </c>
      <c r="AA108" s="2">
        <f>H107</f>
        <v>0</v>
      </c>
      <c r="AB108" s="2">
        <f>H108</f>
        <v>0</v>
      </c>
      <c r="AC108" s="2">
        <f>H109</f>
        <v>2</v>
      </c>
      <c r="AD108" s="54">
        <f>H110</f>
        <v>0</v>
      </c>
      <c r="AE108" s="2">
        <f>H111</f>
        <v>1</v>
      </c>
      <c r="AF108" s="2">
        <f>H112</f>
        <v>0</v>
      </c>
      <c r="AG108" s="2">
        <f>H113</f>
        <v>3</v>
      </c>
      <c r="AH108" s="2">
        <f>H114</f>
        <v>0</v>
      </c>
      <c r="AI108" s="2">
        <f>H115</f>
        <v>2</v>
      </c>
      <c r="AJ108" s="2">
        <f>H116</f>
        <v>4</v>
      </c>
      <c r="AK108" s="2">
        <f>H117</f>
        <v>4</v>
      </c>
      <c r="AL108" s="2">
        <f>H118</f>
        <v>0</v>
      </c>
      <c r="AM108" s="4">
        <f>H119</f>
        <v>0</v>
      </c>
      <c r="AN108" s="2">
        <f>H120</f>
        <v>1</v>
      </c>
      <c r="AO108" s="3">
        <f>H121</f>
        <v>2</v>
      </c>
      <c r="AP108" s="54">
        <f>H122</f>
        <v>0</v>
      </c>
      <c r="AQ108" s="55">
        <f>H123</f>
        <v>0</v>
      </c>
      <c r="AT108" s="54">
        <v>0.5</v>
      </c>
      <c r="AU108" s="31">
        <f t="shared" ref="AU108" si="2397">PRODUCT(W108*100*1/W119)</f>
        <v>0</v>
      </c>
      <c r="AV108" s="31">
        <f t="shared" ref="AV108" si="2398">PRODUCT(X108*100*1/X119)</f>
        <v>20</v>
      </c>
      <c r="AW108" s="31">
        <f t="shared" ref="AW108" si="2399">PRODUCT(Y108*100*1/Y119)</f>
        <v>0</v>
      </c>
      <c r="AX108" s="31">
        <f t="shared" ref="AX108" si="2400">PRODUCT(Z108*100*1/Z119)</f>
        <v>0</v>
      </c>
      <c r="AY108" s="31">
        <f t="shared" ref="AY108" si="2401">PRODUCT(AA108*100*1/AA119)</f>
        <v>0</v>
      </c>
      <c r="AZ108" s="31">
        <f t="shared" ref="AZ108" si="2402">PRODUCT(AB108*100*1/AB119)</f>
        <v>0</v>
      </c>
      <c r="BA108" s="31">
        <f t="shared" ref="BA108" si="2403">PRODUCT(AC108*100*1/AC119)</f>
        <v>40</v>
      </c>
      <c r="BB108" s="56">
        <f t="shared" ref="BB108" si="2404">PRODUCT(AD108*100*1/AD119)</f>
        <v>0</v>
      </c>
      <c r="BC108" s="31">
        <f t="shared" ref="BC108" si="2405">PRODUCT(AE108*100*1/AE119)</f>
        <v>20</v>
      </c>
      <c r="BD108" s="31">
        <f t="shared" ref="BD108" si="2406">PRODUCT(AF108*100*1/AF119)</f>
        <v>0</v>
      </c>
      <c r="BE108" s="31">
        <f t="shared" ref="BE108" si="2407">PRODUCT(AG108*100*1/AG119)</f>
        <v>60</v>
      </c>
      <c r="BF108" s="31">
        <f t="shared" ref="BF108" si="2408">PRODUCT(AH108*100*1/AH119)</f>
        <v>0</v>
      </c>
      <c r="BG108" s="31">
        <f t="shared" ref="BG108" si="2409">PRODUCT(AI108*100*1/AI119)</f>
        <v>40</v>
      </c>
      <c r="BH108" s="31">
        <f t="shared" ref="BH108" si="2410">PRODUCT(AJ108*100*1/AJ119)</f>
        <v>80</v>
      </c>
      <c r="BI108" s="31">
        <f t="shared" ref="BI108" si="2411">PRODUCT(AK108*100*1/AK119)</f>
        <v>80</v>
      </c>
      <c r="BJ108" s="31">
        <f t="shared" ref="BJ108" si="2412">PRODUCT(AL108*100*1/AL119)</f>
        <v>0</v>
      </c>
      <c r="BK108" s="32">
        <f t="shared" ref="BK108" si="2413">PRODUCT(AM108*100*1/AM119)</f>
        <v>0</v>
      </c>
      <c r="BL108" s="31">
        <f t="shared" ref="BL108" si="2414">PRODUCT(AN108*100*1/AN119)</f>
        <v>20</v>
      </c>
      <c r="BM108" s="33">
        <f t="shared" ref="BM108" si="2415">PRODUCT(AO108*100*1/AO119)</f>
        <v>40</v>
      </c>
      <c r="BN108" s="30">
        <f t="shared" ref="BN108" si="2416">PRODUCT(AP108*100*1/AP119)</f>
        <v>0</v>
      </c>
      <c r="BO108" s="57">
        <f t="shared" ref="BO108" si="2417">PRODUCT(AQ108*100*1/AQ119)</f>
        <v>0</v>
      </c>
      <c r="BR108" s="54">
        <v>0.5</v>
      </c>
      <c r="BS108" s="31">
        <f t="shared" ref="BS108" si="2418">AU103+AU104+AU105+AU106+AU107+AU108</f>
        <v>0</v>
      </c>
      <c r="BT108" s="31">
        <f t="shared" ref="BT108" si="2419">AV103+AV104+AV105+AV106+AV107+AV108</f>
        <v>40</v>
      </c>
      <c r="BU108" s="31">
        <f t="shared" ref="BU108" si="2420">AW103+AW104+AW105+AW106+AW107+AW108</f>
        <v>0</v>
      </c>
      <c r="BV108" s="31">
        <f t="shared" ref="BV108" si="2421">AX103+AX104+AX105+AX106+AX107+AX108</f>
        <v>0</v>
      </c>
      <c r="BW108" s="31">
        <f t="shared" ref="BW108" si="2422">AY103+AY104+AY105+AY106+AY107+AY108</f>
        <v>60</v>
      </c>
      <c r="BX108" s="31">
        <f t="shared" ref="BX108" si="2423">AZ103+AZ104+AZ105+AZ106+AZ107+AZ108</f>
        <v>60</v>
      </c>
      <c r="BY108" s="31">
        <f t="shared" ref="BY108" si="2424">BA103+BA104+BA105+BA106+BA107+BA108</f>
        <v>80</v>
      </c>
      <c r="BZ108" s="56">
        <f t="shared" ref="BZ108" si="2425">BB103+BB104+BB105+BB106+BB107+BB108</f>
        <v>0</v>
      </c>
      <c r="CA108" s="31">
        <f t="shared" ref="CA108" si="2426">BC103+BC104+BC105+BC106+BC107+BC108</f>
        <v>100</v>
      </c>
      <c r="CB108" s="31">
        <f t="shared" ref="CB108" si="2427">BD103+BD104+BD105+BD106+BD107+BD108</f>
        <v>100</v>
      </c>
      <c r="CC108" s="31">
        <f t="shared" ref="CC108" si="2428">BE103+BE104+BE105+BE106+BE107+BE108</f>
        <v>60</v>
      </c>
      <c r="CD108" s="31">
        <f t="shared" ref="CD108" si="2429">BF103+BF104+BF105+BF106+BF107+BF108</f>
        <v>20</v>
      </c>
      <c r="CE108" s="31">
        <f t="shared" ref="CE108" si="2430">BG103+BG104+BG105+BG106+BG107+BG108</f>
        <v>100</v>
      </c>
      <c r="CF108" s="31">
        <f t="shared" ref="CF108" si="2431">BH103+BH104+BH105+BH106+BH107+BH108</f>
        <v>100</v>
      </c>
      <c r="CG108" s="31">
        <f t="shared" ref="CG108" si="2432">BI103+BI104+BI105+BI106+BI107+BI108</f>
        <v>80</v>
      </c>
      <c r="CH108" s="31">
        <f t="shared" ref="CH108" si="2433">BJ103+BJ104+BJ105+BJ106+BJ107+BJ108</f>
        <v>60</v>
      </c>
      <c r="CI108" s="32">
        <f t="shared" ref="CI108" si="2434">BK103+BK104+BK105+BK106+BK107+BK108</f>
        <v>80</v>
      </c>
      <c r="CJ108" s="31">
        <f t="shared" ref="CJ108" si="2435">BL103+BL104+BL105+BL106+BL107+BL108</f>
        <v>80</v>
      </c>
      <c r="CK108" s="33">
        <f t="shared" ref="CK108" si="2436">BM103+BM104+BM105+BM106+BM107+BM108</f>
        <v>60</v>
      </c>
      <c r="CL108" s="30">
        <f t="shared" ref="CL108" si="2437">BN103+BN104+BN105+BN106+BN107+BN108</f>
        <v>0</v>
      </c>
      <c r="CM108" s="57">
        <f t="shared" ref="CM108" si="2438">BO103+BO104+BO105+BO106+BO107+BO108</f>
        <v>100</v>
      </c>
      <c r="CN108" s="5"/>
      <c r="CQ108" s="10"/>
      <c r="CR108" s="10" t="str">
        <f>A102</f>
        <v xml:space="preserve">Citrobacter werkmanii  </v>
      </c>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row>
    <row r="109" spans="1:118" x14ac:dyDescent="0.25">
      <c r="B109" s="54" t="s">
        <v>8</v>
      </c>
      <c r="C109" s="2">
        <v>0</v>
      </c>
      <c r="D109" s="2">
        <v>0</v>
      </c>
      <c r="E109" s="2">
        <v>0</v>
      </c>
      <c r="F109" s="2">
        <v>2</v>
      </c>
      <c r="G109" s="2">
        <v>0</v>
      </c>
      <c r="H109" s="2">
        <v>2</v>
      </c>
      <c r="I109" s="2">
        <v>0</v>
      </c>
      <c r="J109" s="4">
        <v>0</v>
      </c>
      <c r="K109" s="4">
        <v>0</v>
      </c>
      <c r="L109" s="3">
        <v>1</v>
      </c>
      <c r="M109" s="3">
        <v>0</v>
      </c>
      <c r="N109" s="3">
        <v>0</v>
      </c>
      <c r="O109" s="3">
        <v>0</v>
      </c>
      <c r="P109" s="3">
        <v>0</v>
      </c>
      <c r="Q109" s="3">
        <v>0</v>
      </c>
      <c r="R109" s="3">
        <v>0</v>
      </c>
      <c r="S109" s="54">
        <v>5</v>
      </c>
      <c r="V109" s="54">
        <v>1</v>
      </c>
      <c r="W109" s="2">
        <f>I103</f>
        <v>0</v>
      </c>
      <c r="X109" s="2">
        <f>I104</f>
        <v>1</v>
      </c>
      <c r="Y109" s="2">
        <f>I105</f>
        <v>0</v>
      </c>
      <c r="Z109" s="2">
        <f>I106</f>
        <v>3</v>
      </c>
      <c r="AA109" s="2">
        <f>I107</f>
        <v>0</v>
      </c>
      <c r="AB109" s="2">
        <f>I108</f>
        <v>0</v>
      </c>
      <c r="AC109" s="2">
        <f>I109</f>
        <v>0</v>
      </c>
      <c r="AD109" s="54">
        <f>I110</f>
        <v>0</v>
      </c>
      <c r="AE109" s="2">
        <f>I111</f>
        <v>0</v>
      </c>
      <c r="AF109" s="2">
        <f>I112</f>
        <v>0</v>
      </c>
      <c r="AG109" s="2">
        <f>I113</f>
        <v>1</v>
      </c>
      <c r="AH109" s="2">
        <f>I114</f>
        <v>1</v>
      </c>
      <c r="AI109" s="2">
        <f>I115</f>
        <v>0</v>
      </c>
      <c r="AJ109" s="2">
        <f>I116</f>
        <v>0</v>
      </c>
      <c r="AK109" s="2">
        <f>I117</f>
        <v>0</v>
      </c>
      <c r="AL109" s="2">
        <f>I118</f>
        <v>0</v>
      </c>
      <c r="AM109" s="3">
        <f>I119</f>
        <v>0</v>
      </c>
      <c r="AN109" s="4">
        <f>I120</f>
        <v>0</v>
      </c>
      <c r="AO109" s="3">
        <f>I121</f>
        <v>1</v>
      </c>
      <c r="AP109" s="54">
        <f>I122</f>
        <v>1</v>
      </c>
      <c r="AQ109" s="58">
        <f>I123</f>
        <v>0</v>
      </c>
      <c r="AT109" s="54">
        <v>1</v>
      </c>
      <c r="AU109" s="31">
        <f t="shared" ref="AU109" si="2439">PRODUCT(W109*100*1/W119)</f>
        <v>0</v>
      </c>
      <c r="AV109" s="31">
        <f t="shared" ref="AV109" si="2440">PRODUCT(X109*100*1/X119)</f>
        <v>20</v>
      </c>
      <c r="AW109" s="31">
        <f t="shared" ref="AW109" si="2441">PRODUCT(Y109*100*1/Y119)</f>
        <v>0</v>
      </c>
      <c r="AX109" s="31">
        <f t="shared" ref="AX109" si="2442">PRODUCT(Z109*100*1/Z119)</f>
        <v>60</v>
      </c>
      <c r="AY109" s="31">
        <f t="shared" ref="AY109" si="2443">PRODUCT(AA109*100*1/AA119)</f>
        <v>0</v>
      </c>
      <c r="AZ109" s="31">
        <f t="shared" ref="AZ109" si="2444">PRODUCT(AB109*100*1/AB119)</f>
        <v>0</v>
      </c>
      <c r="BA109" s="31">
        <f t="shared" ref="BA109" si="2445">PRODUCT(AC109*100*1/AC119)</f>
        <v>0</v>
      </c>
      <c r="BB109" s="56">
        <f t="shared" ref="BB109" si="2446">PRODUCT(AD109*100*1/AD119)</f>
        <v>0</v>
      </c>
      <c r="BC109" s="31">
        <f t="shared" ref="BC109" si="2447">PRODUCT(AE109*100*1/AE119)</f>
        <v>0</v>
      </c>
      <c r="BD109" s="31">
        <f t="shared" ref="BD109" si="2448">PRODUCT(AF109*100*1/AF119)</f>
        <v>0</v>
      </c>
      <c r="BE109" s="31">
        <f t="shared" ref="BE109" si="2449">PRODUCT(AG109*100*1/AG119)</f>
        <v>20</v>
      </c>
      <c r="BF109" s="31">
        <f t="shared" ref="BF109" si="2450">PRODUCT(AH109*100*1/AH119)</f>
        <v>20</v>
      </c>
      <c r="BG109" s="31">
        <f t="shared" ref="BG109" si="2451">PRODUCT(AI109*100*1/AI119)</f>
        <v>0</v>
      </c>
      <c r="BH109" s="31">
        <f t="shared" ref="BH109" si="2452">PRODUCT(AJ109*100*1/AJ119)</f>
        <v>0</v>
      </c>
      <c r="BI109" s="31">
        <f t="shared" ref="BI109" si="2453">PRODUCT(AK109*100*1/AK119)</f>
        <v>0</v>
      </c>
      <c r="BJ109" s="31">
        <f t="shared" ref="BJ109" si="2454">PRODUCT(AL109*100*1/AL119)</f>
        <v>0</v>
      </c>
      <c r="BK109" s="33">
        <f t="shared" ref="BK109" si="2455">PRODUCT(AM109*100*1/AM119)</f>
        <v>0</v>
      </c>
      <c r="BL109" s="32">
        <f t="shared" ref="BL109" si="2456">PRODUCT(AN109*100*1/AN119)</f>
        <v>0</v>
      </c>
      <c r="BM109" s="33">
        <f t="shared" ref="BM109" si="2457">PRODUCT(AO109*100*1/AO119)</f>
        <v>20</v>
      </c>
      <c r="BN109" s="30">
        <f t="shared" ref="BN109" si="2458">PRODUCT(AP109*100*1/AP119)</f>
        <v>20</v>
      </c>
      <c r="BO109" s="59">
        <f t="shared" ref="BO109" si="2459">PRODUCT(AQ109*100*1/AQ119)</f>
        <v>0</v>
      </c>
      <c r="BR109" s="54">
        <v>1</v>
      </c>
      <c r="BS109" s="31">
        <f t="shared" ref="BS109" si="2460">AU103+AU104+AU105+AU106+AU107+AU108+AU109</f>
        <v>0</v>
      </c>
      <c r="BT109" s="31">
        <f t="shared" ref="BT109" si="2461">AV103+AV104+AV105+AV106+AV107+AV108+AV109</f>
        <v>60</v>
      </c>
      <c r="BU109" s="31">
        <f t="shared" ref="BU109" si="2462">AW103+AW104+AW105+AW106+AW107+AW108+AW109</f>
        <v>0</v>
      </c>
      <c r="BV109" s="31">
        <f t="shared" ref="BV109" si="2463">AX103+AX104+AX105+AX106+AX107+AX108+AX109</f>
        <v>60</v>
      </c>
      <c r="BW109" s="31">
        <f t="shared" ref="BW109" si="2464">AY103+AY104+AY105+AY106+AY107+AY108+AY109</f>
        <v>60</v>
      </c>
      <c r="BX109" s="31">
        <f t="shared" ref="BX109" si="2465">AZ103+AZ104+AZ105+AZ106+AZ107+AZ108+AZ109</f>
        <v>60</v>
      </c>
      <c r="BY109" s="31">
        <f t="shared" ref="BY109" si="2466">BA103+BA104+BA105+BA106+BA107+BA108+BA109</f>
        <v>80</v>
      </c>
      <c r="BZ109" s="56">
        <f t="shared" ref="BZ109" si="2467">BB103+BB104+BB105+BB106+BB107+BB108+BB109</f>
        <v>0</v>
      </c>
      <c r="CA109" s="31">
        <f t="shared" ref="CA109" si="2468">BC103+BC104+BC105+BC106+BC107+BC108+BC109</f>
        <v>100</v>
      </c>
      <c r="CB109" s="31">
        <f t="shared" ref="CB109" si="2469">BD103+BD104+BD105+BD106+BD107+BD108+BD109</f>
        <v>100</v>
      </c>
      <c r="CC109" s="31">
        <f t="shared" ref="CC109" si="2470">BE103+BE104+BE105+BE106+BE107+BE108+BE109</f>
        <v>80</v>
      </c>
      <c r="CD109" s="31">
        <f t="shared" ref="CD109" si="2471">BF103+BF104+BF105+BF106+BF107+BF108+BF109</f>
        <v>40</v>
      </c>
      <c r="CE109" s="31">
        <f t="shared" ref="CE109" si="2472">BG103+BG104+BG105+BG106+BG107+BG108+BG109</f>
        <v>100</v>
      </c>
      <c r="CF109" s="31">
        <f t="shared" ref="CF109" si="2473">BH103+BH104+BH105+BH106+BH107+BH108+BH109</f>
        <v>100</v>
      </c>
      <c r="CG109" s="31">
        <f t="shared" ref="CG109" si="2474">BI103+BI104+BI105+BI106+BI107+BI108+BI109</f>
        <v>80</v>
      </c>
      <c r="CH109" s="31">
        <f t="shared" ref="CH109" si="2475">BJ103+BJ104+BJ105+BJ106+BJ107+BJ108+BJ109</f>
        <v>60</v>
      </c>
      <c r="CI109" s="33">
        <f t="shared" ref="CI109" si="2476">BK103+BK104+BK105+BK106+BK107+BK108+BK109</f>
        <v>80</v>
      </c>
      <c r="CJ109" s="32">
        <f t="shared" ref="CJ109" si="2477">BL103+BL104+BL105+BL106+BL107+BL108+BL109</f>
        <v>80</v>
      </c>
      <c r="CK109" s="33">
        <f t="shared" ref="CK109" si="2478">BM103+BM104+BM105+BM106+BM107+BM108+BM109</f>
        <v>80</v>
      </c>
      <c r="CL109" s="30">
        <f t="shared" ref="CL109" si="2479">BN103+BN104+BN105+BN106+BN107+BN108+BN109</f>
        <v>20</v>
      </c>
      <c r="CM109" s="59">
        <f t="shared" ref="CM109" si="2480">BO103+BO104+BO105+BO106+BO107+BO108+BO109</f>
        <v>100</v>
      </c>
      <c r="CN109" s="5"/>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row>
    <row r="110" spans="1:118" x14ac:dyDescent="0.25">
      <c r="B110" s="54" t="s">
        <v>9</v>
      </c>
      <c r="C110" s="54">
        <v>0</v>
      </c>
      <c r="D110" s="54">
        <v>0</v>
      </c>
      <c r="E110" s="54">
        <v>0</v>
      </c>
      <c r="F110" s="54">
        <v>0</v>
      </c>
      <c r="G110" s="54">
        <v>0</v>
      </c>
      <c r="H110" s="54">
        <v>0</v>
      </c>
      <c r="I110" s="54">
        <v>0</v>
      </c>
      <c r="J110" s="54">
        <v>1</v>
      </c>
      <c r="K110" s="54">
        <v>2</v>
      </c>
      <c r="L110" s="54">
        <v>0</v>
      </c>
      <c r="M110" s="54">
        <v>0</v>
      </c>
      <c r="N110" s="54">
        <v>1</v>
      </c>
      <c r="O110" s="54">
        <v>1</v>
      </c>
      <c r="P110" s="54">
        <v>0</v>
      </c>
      <c r="Q110" s="54">
        <v>0</v>
      </c>
      <c r="R110" s="54">
        <v>0</v>
      </c>
      <c r="S110" s="54">
        <v>5</v>
      </c>
      <c r="V110" s="54">
        <v>2</v>
      </c>
      <c r="W110" s="2">
        <f>J103</f>
        <v>0</v>
      </c>
      <c r="X110" s="2">
        <f>J104</f>
        <v>0</v>
      </c>
      <c r="Y110" s="2">
        <f>J105</f>
        <v>3</v>
      </c>
      <c r="Z110" s="2">
        <f>J106</f>
        <v>2</v>
      </c>
      <c r="AA110" s="4">
        <f>J107</f>
        <v>0</v>
      </c>
      <c r="AB110" s="4">
        <f>J108</f>
        <v>0</v>
      </c>
      <c r="AC110" s="4">
        <f>J109</f>
        <v>0</v>
      </c>
      <c r="AD110" s="54">
        <f>J110</f>
        <v>1</v>
      </c>
      <c r="AE110" s="2">
        <f>J111</f>
        <v>0</v>
      </c>
      <c r="AF110" s="2">
        <f>J112</f>
        <v>0</v>
      </c>
      <c r="AG110" s="2">
        <f>J113</f>
        <v>0</v>
      </c>
      <c r="AH110" s="2">
        <f>J114</f>
        <v>2</v>
      </c>
      <c r="AI110" s="2">
        <f>J115</f>
        <v>0</v>
      </c>
      <c r="AJ110" s="2">
        <f>J116</f>
        <v>0</v>
      </c>
      <c r="AK110" s="2">
        <f>J117</f>
        <v>0</v>
      </c>
      <c r="AL110" s="2">
        <f>J118</f>
        <v>0</v>
      </c>
      <c r="AM110" s="3">
        <f>J119</f>
        <v>1</v>
      </c>
      <c r="AN110" s="3">
        <f>J120</f>
        <v>1</v>
      </c>
      <c r="AO110" s="3">
        <f>J121</f>
        <v>0</v>
      </c>
      <c r="AP110" s="54">
        <f>J122</f>
        <v>2</v>
      </c>
      <c r="AQ110" s="58">
        <f>J123</f>
        <v>0</v>
      </c>
      <c r="AT110" s="54">
        <v>2</v>
      </c>
      <c r="AU110" s="31">
        <f t="shared" ref="AU110" si="2481">PRODUCT(W110*100*1/W119)</f>
        <v>0</v>
      </c>
      <c r="AV110" s="31">
        <f t="shared" ref="AV110" si="2482">PRODUCT(X110*100*1/X119)</f>
        <v>0</v>
      </c>
      <c r="AW110" s="31">
        <f t="shared" ref="AW110" si="2483">PRODUCT(Y110*100*1/Y119)</f>
        <v>60</v>
      </c>
      <c r="AX110" s="31">
        <f t="shared" ref="AX110" si="2484">PRODUCT(Z110*100*1/Z119)</f>
        <v>40</v>
      </c>
      <c r="AY110" s="32">
        <f t="shared" ref="AY110" si="2485">PRODUCT(AA110*100*1/AA119)</f>
        <v>0</v>
      </c>
      <c r="AZ110" s="32">
        <f t="shared" ref="AZ110" si="2486">PRODUCT(AB110*100*1/AB119)</f>
        <v>0</v>
      </c>
      <c r="BA110" s="32">
        <f t="shared" ref="BA110" si="2487">PRODUCT(AC110*100*1/AC119)</f>
        <v>0</v>
      </c>
      <c r="BB110" s="56">
        <f t="shared" ref="BB110" si="2488">PRODUCT(AD110*100*1/AD119)</f>
        <v>20</v>
      </c>
      <c r="BC110" s="31">
        <f t="shared" ref="BC110" si="2489">PRODUCT(AE110*100*1/AE119)</f>
        <v>0</v>
      </c>
      <c r="BD110" s="31">
        <f t="shared" ref="BD110" si="2490">PRODUCT(AF110*100*1/AF119)</f>
        <v>0</v>
      </c>
      <c r="BE110" s="31">
        <f t="shared" ref="BE110" si="2491">PRODUCT(AG110*100*1/AG119)</f>
        <v>0</v>
      </c>
      <c r="BF110" s="31">
        <f t="shared" ref="BF110" si="2492">PRODUCT(AH110*100*1/AH119)</f>
        <v>40</v>
      </c>
      <c r="BG110" s="31">
        <f t="shared" ref="BG110" si="2493">PRODUCT(AI110*100*1/AI119)</f>
        <v>0</v>
      </c>
      <c r="BH110" s="31">
        <f t="shared" ref="BH110" si="2494">PRODUCT(AJ110*100*1/AJ119)</f>
        <v>0</v>
      </c>
      <c r="BI110" s="31">
        <f t="shared" ref="BI110" si="2495">PRODUCT(AK110*100*1/AK119)</f>
        <v>0</v>
      </c>
      <c r="BJ110" s="31">
        <f t="shared" ref="BJ110" si="2496">PRODUCT(AL110*100*1/AL119)</f>
        <v>0</v>
      </c>
      <c r="BK110" s="33">
        <f t="shared" ref="BK110" si="2497">PRODUCT(AM110*100*1/AM119)</f>
        <v>20</v>
      </c>
      <c r="BL110" s="33">
        <f t="shared" ref="BL110" si="2498">PRODUCT(AN110*100*1/AN119)</f>
        <v>20</v>
      </c>
      <c r="BM110" s="33">
        <f t="shared" ref="BM110" si="2499">PRODUCT(AO110*100*1/AO119)</f>
        <v>0</v>
      </c>
      <c r="BN110" s="30">
        <f t="shared" ref="BN110" si="2500">PRODUCT(AP110*100*1/AP119)</f>
        <v>40</v>
      </c>
      <c r="BO110" s="59">
        <f t="shared" ref="BO110" si="2501">PRODUCT(AQ110*100*1/AQ119)</f>
        <v>0</v>
      </c>
      <c r="BR110" s="54">
        <v>2</v>
      </c>
      <c r="BS110" s="31">
        <f t="shared" ref="BS110" si="2502">AU103+AU104+AU105+AU106+AU107+AU108+AU109+AU110</f>
        <v>0</v>
      </c>
      <c r="BT110" s="31">
        <f t="shared" ref="BT110" si="2503">AV103+AV104+AV105+AV106+AV107+AV108+AV109+AV110</f>
        <v>60</v>
      </c>
      <c r="BU110" s="31">
        <f t="shared" ref="BU110" si="2504">AW103+AW104+AW105+AW106+AW107+AW108+AW109+AW110</f>
        <v>60</v>
      </c>
      <c r="BV110" s="31">
        <f t="shared" ref="BV110" si="2505">AX103+AX104+AX105+AX106+AX107+AX108+AX109+AX110</f>
        <v>100</v>
      </c>
      <c r="BW110" s="32">
        <f t="shared" ref="BW110" si="2506">AY103+AY104+AY105+AY106+AY107+AY108+AY109+AY110</f>
        <v>60</v>
      </c>
      <c r="BX110" s="32">
        <f t="shared" ref="BX110" si="2507">AZ103+AZ104+AZ105+AZ106+AZ107+AZ108+AZ109+AZ110</f>
        <v>60</v>
      </c>
      <c r="BY110" s="32">
        <f t="shared" ref="BY110" si="2508">BA103+BA104+BA105+BA106+BA107+BA108+BA109+BA110</f>
        <v>80</v>
      </c>
      <c r="BZ110" s="56">
        <f t="shared" ref="BZ110" si="2509">BB103+BB104+BB105+BB106+BB107+BB108+BB109+BB110</f>
        <v>20</v>
      </c>
      <c r="CA110" s="31">
        <f t="shared" ref="CA110" si="2510">BC103+BC104+BC105+BC106+BC107+BC108+BC109+BC110</f>
        <v>100</v>
      </c>
      <c r="CB110" s="31">
        <f t="shared" ref="CB110" si="2511">BD103+BD104+BD105+BD106+BD107+BD108+BD109+BD110</f>
        <v>100</v>
      </c>
      <c r="CC110" s="31">
        <f t="shared" ref="CC110" si="2512">BE103+BE104+BE105+BE106+BE107+BE108+BE109+BE110</f>
        <v>80</v>
      </c>
      <c r="CD110" s="31">
        <f t="shared" ref="CD110" si="2513">BF103+BF104+BF105+BF106+BF107+BF108+BF109+BF110</f>
        <v>80</v>
      </c>
      <c r="CE110" s="31">
        <f t="shared" ref="CE110" si="2514">BG103+BG104+BG105+BG106+BG107+BG108+BG109+BG110</f>
        <v>100</v>
      </c>
      <c r="CF110" s="31">
        <f t="shared" ref="CF110" si="2515">BH103+BH104+BH105+BH106+BH107+BH108+BH109+BH110</f>
        <v>100</v>
      </c>
      <c r="CG110" s="31">
        <f t="shared" ref="CG110" si="2516">BI103+BI104+BI105+BI106+BI107+BI108+BI109+BI110</f>
        <v>80</v>
      </c>
      <c r="CH110" s="31">
        <f t="shared" ref="CH110" si="2517">BJ103+BJ104+BJ105+BJ106+BJ107+BJ108+BJ109+BJ110</f>
        <v>60</v>
      </c>
      <c r="CI110" s="33">
        <f t="shared" ref="CI110" si="2518">BK103+BK104+BK105+BK106+BK107+BK108+BK109+BK110</f>
        <v>100</v>
      </c>
      <c r="CJ110" s="33">
        <f t="shared" ref="CJ110" si="2519">BL103+BL104+BL105+BL106+BL107+BL108+BL109+BL110</f>
        <v>100</v>
      </c>
      <c r="CK110" s="33">
        <f t="shared" ref="CK110" si="2520">BM103+BM104+BM105+BM106+BM107+BM108+BM109+BM110</f>
        <v>80</v>
      </c>
      <c r="CL110" s="30">
        <f t="shared" ref="CL110" si="2521">BN103+BN104+BN105+BN106+BN107+BN108+BN109+BN110</f>
        <v>60</v>
      </c>
      <c r="CM110" s="59">
        <f t="shared" ref="CM110" si="2522">BO103+BO104+BO105+BO106+BO107+BO108+BO109+BO110</f>
        <v>100</v>
      </c>
      <c r="CN110" s="34"/>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row>
    <row r="111" spans="1:118" x14ac:dyDescent="0.25">
      <c r="B111" s="54" t="s">
        <v>10</v>
      </c>
      <c r="C111" s="2">
        <v>0</v>
      </c>
      <c r="D111" s="2">
        <v>0</v>
      </c>
      <c r="E111" s="2">
        <v>3</v>
      </c>
      <c r="F111" s="2">
        <v>0</v>
      </c>
      <c r="G111" s="2">
        <v>1</v>
      </c>
      <c r="H111" s="2">
        <v>1</v>
      </c>
      <c r="I111" s="2">
        <v>0</v>
      </c>
      <c r="J111" s="2">
        <v>0</v>
      </c>
      <c r="K111" s="4">
        <v>0</v>
      </c>
      <c r="L111" s="3">
        <v>0</v>
      </c>
      <c r="M111" s="3">
        <v>0</v>
      </c>
      <c r="N111" s="3">
        <v>0</v>
      </c>
      <c r="O111" s="3">
        <v>0</v>
      </c>
      <c r="P111" s="3">
        <v>0</v>
      </c>
      <c r="Q111" s="3">
        <v>0</v>
      </c>
      <c r="R111" s="3">
        <v>0</v>
      </c>
      <c r="S111" s="54">
        <v>5</v>
      </c>
      <c r="V111" s="54">
        <v>4</v>
      </c>
      <c r="W111" s="2">
        <f>K103</f>
        <v>2</v>
      </c>
      <c r="X111" s="2">
        <f>K104</f>
        <v>0</v>
      </c>
      <c r="Y111" s="2">
        <f>K105</f>
        <v>0</v>
      </c>
      <c r="Z111" s="2">
        <f>K106</f>
        <v>0</v>
      </c>
      <c r="AA111" s="4">
        <f>K107</f>
        <v>0</v>
      </c>
      <c r="AB111" s="3">
        <f>K108</f>
        <v>0</v>
      </c>
      <c r="AC111" s="4">
        <f>K109</f>
        <v>0</v>
      </c>
      <c r="AD111" s="54">
        <f>K110</f>
        <v>2</v>
      </c>
      <c r="AE111" s="4">
        <f>K111</f>
        <v>0</v>
      </c>
      <c r="AF111" s="4">
        <f>K112</f>
        <v>0</v>
      </c>
      <c r="AG111" s="3">
        <f>K113</f>
        <v>0</v>
      </c>
      <c r="AH111" s="2">
        <f>K114</f>
        <v>1</v>
      </c>
      <c r="AI111" s="3">
        <f>K115</f>
        <v>0</v>
      </c>
      <c r="AJ111" s="3">
        <f>K116</f>
        <v>0</v>
      </c>
      <c r="AK111" s="2">
        <f>K117</f>
        <v>0</v>
      </c>
      <c r="AL111" s="4">
        <f>K118</f>
        <v>0</v>
      </c>
      <c r="AM111" s="3">
        <f>K119</f>
        <v>0</v>
      </c>
      <c r="AN111" s="3">
        <f>K120</f>
        <v>0</v>
      </c>
      <c r="AO111" s="3">
        <f>K121</f>
        <v>1</v>
      </c>
      <c r="AP111" s="54">
        <f>K122</f>
        <v>1</v>
      </c>
      <c r="AQ111" s="58">
        <f>K123</f>
        <v>0</v>
      </c>
      <c r="AT111" s="54">
        <v>4</v>
      </c>
      <c r="AU111" s="31">
        <f t="shared" ref="AU111" si="2523">PRODUCT(W111*100*1/W119)</f>
        <v>40</v>
      </c>
      <c r="AV111" s="31">
        <f t="shared" ref="AV111" si="2524">PRODUCT(X111*100*1/X119)</f>
        <v>0</v>
      </c>
      <c r="AW111" s="31">
        <f t="shared" ref="AW111" si="2525">PRODUCT(Y111*100*1/Y119)</f>
        <v>0</v>
      </c>
      <c r="AX111" s="31">
        <f t="shared" ref="AX111" si="2526">PRODUCT(Z111*100*1/Z119)</f>
        <v>0</v>
      </c>
      <c r="AY111" s="32">
        <f t="shared" ref="AY111" si="2527">PRODUCT(AA111*100*1/AA119)</f>
        <v>0</v>
      </c>
      <c r="AZ111" s="33">
        <f t="shared" ref="AZ111" si="2528">PRODUCT(AB111*100*1/AB119)</f>
        <v>0</v>
      </c>
      <c r="BA111" s="32">
        <f t="shared" ref="BA111" si="2529">PRODUCT(AC111*100*1/AC119)</f>
        <v>0</v>
      </c>
      <c r="BB111" s="56">
        <f t="shared" ref="BB111" si="2530">PRODUCT(AD111*100*1/AD119)</f>
        <v>40</v>
      </c>
      <c r="BC111" s="32">
        <f t="shared" ref="BC111" si="2531">PRODUCT(AE111*100*1/AE119)</f>
        <v>0</v>
      </c>
      <c r="BD111" s="32">
        <f t="shared" ref="BD111" si="2532">PRODUCT(AF111*100*1/AF119)</f>
        <v>0</v>
      </c>
      <c r="BE111" s="33">
        <f t="shared" ref="BE111" si="2533">PRODUCT(AG111*100*1/AG119)</f>
        <v>0</v>
      </c>
      <c r="BF111" s="2">
        <f t="shared" ref="BF111" si="2534">PRODUCT(AH111*100*1/AH119)</f>
        <v>20</v>
      </c>
      <c r="BG111" s="33">
        <f t="shared" ref="BG111" si="2535">PRODUCT(AI111*100*1/AI119)</f>
        <v>0</v>
      </c>
      <c r="BH111" s="33">
        <f t="shared" ref="BH111" si="2536">PRODUCT(AJ111*100*1/AJ119)</f>
        <v>0</v>
      </c>
      <c r="BI111" s="31">
        <f t="shared" ref="BI111" si="2537">PRODUCT(AK111*100*1/AK119)</f>
        <v>0</v>
      </c>
      <c r="BJ111" s="32">
        <f t="shared" ref="BJ111" si="2538">PRODUCT(AL111*100*1/AL119)</f>
        <v>0</v>
      </c>
      <c r="BK111" s="33">
        <f t="shared" ref="BK111" si="2539">PRODUCT(AM111*100*1/AM119)</f>
        <v>0</v>
      </c>
      <c r="BL111" s="33">
        <f t="shared" ref="BL111" si="2540">PRODUCT(AN111*100*1/AN119)</f>
        <v>0</v>
      </c>
      <c r="BM111" s="33">
        <f t="shared" ref="BM111" si="2541">PRODUCT(AO111*100*1/AO119)</f>
        <v>20</v>
      </c>
      <c r="BN111" s="30">
        <f t="shared" ref="BN111" si="2542">PRODUCT(AP111*100*1/AP119)</f>
        <v>20</v>
      </c>
      <c r="BO111" s="59">
        <f t="shared" ref="BO111" si="2543">PRODUCT(AQ111*100*1/AQ119)</f>
        <v>0</v>
      </c>
      <c r="BR111" s="54">
        <v>4</v>
      </c>
      <c r="BS111" s="31">
        <f t="shared" ref="BS111" si="2544">AU103+AU104+AU105+AU106+AU107+AU108+AU109+AU110+AU111</f>
        <v>40</v>
      </c>
      <c r="BT111" s="31">
        <f t="shared" ref="BT111" si="2545">AV103+AV104+AV105+AV106+AV107+AV108+AV109+AV110+AV111</f>
        <v>60</v>
      </c>
      <c r="BU111" s="31">
        <f t="shared" ref="BU111" si="2546">AW103+AW104+AW105+AW106+AW107+AW108+AW109+AW110+AW111</f>
        <v>60</v>
      </c>
      <c r="BV111" s="31">
        <f t="shared" ref="BV111" si="2547">AX103+AX104+AX105+AX106+AX107+AX108+AX109+AX110+AX111</f>
        <v>100</v>
      </c>
      <c r="BW111" s="32">
        <f t="shared" ref="BW111" si="2548">AY103+AY104+AY105+AY106+AY107+AY108+AY109+AY110+AY111</f>
        <v>60</v>
      </c>
      <c r="BX111" s="33">
        <f t="shared" ref="BX111" si="2549">AZ103+AZ104+AZ105+AZ106+AZ107+AZ108+AZ109+AZ110+AZ111</f>
        <v>60</v>
      </c>
      <c r="BY111" s="32">
        <f t="shared" ref="BY111" si="2550">BA103+BA104+BA105+BA106+BA107+BA108+BA109+BA110+BA111</f>
        <v>80</v>
      </c>
      <c r="BZ111" s="56">
        <f t="shared" ref="BZ111" si="2551">BB103+BB104+BB105+BB106+BB107+BB108+BB109+BB110+BB111</f>
        <v>60</v>
      </c>
      <c r="CA111" s="32">
        <f t="shared" ref="CA111" si="2552">BC103+BC104+BC105+BC106+BC107+BC108+BC109+BC110+BC111</f>
        <v>100</v>
      </c>
      <c r="CB111" s="32">
        <f t="shared" ref="CB111" si="2553">BD103+BD104+BD105+BD106+BD107+BD108+BD109+BD110+BD111</f>
        <v>100</v>
      </c>
      <c r="CC111" s="33">
        <f t="shared" ref="CC111" si="2554">BE103+BE104+BE105+BE106+BE107+BE108+BE109+BE110+BE111</f>
        <v>80</v>
      </c>
      <c r="CD111" s="31">
        <f t="shared" ref="CD111" si="2555">BF103+BF104+BF105+BF106+BF107+BF108+BF109+BF110+BF111</f>
        <v>100</v>
      </c>
      <c r="CE111" s="31">
        <f t="shared" ref="CE111" si="2556">BG103+BG104+BG105+BG106+BG107+BG108+BG109+BG110+BG111</f>
        <v>100</v>
      </c>
      <c r="CF111" s="31">
        <f t="shared" ref="CF111" si="2557">BH103+BH104+BH105+BH106+BH107+BH108+BH109+BH110+BH111</f>
        <v>100</v>
      </c>
      <c r="CG111" s="31">
        <f t="shared" ref="CG111" si="2558">BI103+BI104+BI105+BI106+BI107+BI108+BI109+BI110+BI111</f>
        <v>80</v>
      </c>
      <c r="CH111" s="32">
        <f t="shared" ref="CH111" si="2559">BJ103+BJ104+BJ105+BJ106+BJ107+BJ108+BJ109+BJ110+BJ111</f>
        <v>60</v>
      </c>
      <c r="CI111" s="33">
        <f t="shared" ref="CI111" si="2560">BK103+BK104+BK105+BK106+BK107+BK108+BK109+BK110+BK111</f>
        <v>100</v>
      </c>
      <c r="CJ111" s="33">
        <f t="shared" ref="CJ111" si="2561">BL103+BL104+BL105+BL106+BL107+BL108+BL109+BL110+BL111</f>
        <v>100</v>
      </c>
      <c r="CK111" s="33">
        <f t="shared" ref="CK111" si="2562">BM103+BM104+BM105+BM106+BM107+BM108+BM109+BM110+BM111</f>
        <v>100</v>
      </c>
      <c r="CL111" s="30">
        <f t="shared" ref="CL111" si="2563">BN103+BN104+BN105+BN106+BN107+BN108+BN109+BN110+BN111</f>
        <v>80</v>
      </c>
      <c r="CM111" s="59">
        <f t="shared" ref="CM111" si="2564">BO103+BO104+BO105+BO106+BO107+BO108+BO109+BO110+BO111</f>
        <v>100</v>
      </c>
      <c r="CN111" s="7"/>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row>
    <row r="112" spans="1:118" x14ac:dyDescent="0.25">
      <c r="B112" s="54" t="s">
        <v>11</v>
      </c>
      <c r="C112" s="2">
        <v>0</v>
      </c>
      <c r="D112" s="2">
        <v>0</v>
      </c>
      <c r="E112" s="2">
        <v>5</v>
      </c>
      <c r="F112" s="2">
        <v>0</v>
      </c>
      <c r="G112" s="2">
        <v>0</v>
      </c>
      <c r="H112" s="2">
        <v>0</v>
      </c>
      <c r="I112" s="2">
        <v>0</v>
      </c>
      <c r="J112" s="2">
        <v>0</v>
      </c>
      <c r="K112" s="4">
        <v>0</v>
      </c>
      <c r="L112" s="4">
        <v>0</v>
      </c>
      <c r="M112" s="3">
        <v>0</v>
      </c>
      <c r="N112" s="3">
        <v>0</v>
      </c>
      <c r="O112" s="3">
        <v>0</v>
      </c>
      <c r="P112" s="3">
        <v>0</v>
      </c>
      <c r="Q112" s="3">
        <v>0</v>
      </c>
      <c r="R112" s="3">
        <v>0</v>
      </c>
      <c r="S112" s="54">
        <v>5</v>
      </c>
      <c r="V112" s="54">
        <v>8</v>
      </c>
      <c r="W112" s="2">
        <f>L103</f>
        <v>0</v>
      </c>
      <c r="X112" s="2">
        <f>L104</f>
        <v>1</v>
      </c>
      <c r="Y112" s="2">
        <f>L105</f>
        <v>0</v>
      </c>
      <c r="Z112" s="2">
        <f>L106</f>
        <v>0</v>
      </c>
      <c r="AA112" s="3">
        <f>L107</f>
        <v>0</v>
      </c>
      <c r="AB112" s="3">
        <f>L108</f>
        <v>2</v>
      </c>
      <c r="AC112" s="3">
        <f>L109</f>
        <v>1</v>
      </c>
      <c r="AD112" s="54">
        <f>L110</f>
        <v>0</v>
      </c>
      <c r="AE112" s="3">
        <f>L111</f>
        <v>0</v>
      </c>
      <c r="AF112" s="4">
        <f>L112</f>
        <v>0</v>
      </c>
      <c r="AG112" s="3">
        <f>L113</f>
        <v>0</v>
      </c>
      <c r="AH112" s="2">
        <f>L114</f>
        <v>0</v>
      </c>
      <c r="AI112" s="3">
        <f>L115</f>
        <v>0</v>
      </c>
      <c r="AJ112" s="3">
        <f>L116</f>
        <v>0</v>
      </c>
      <c r="AK112" s="2">
        <f>L117</f>
        <v>0</v>
      </c>
      <c r="AL112" s="3">
        <f>L118</f>
        <v>0</v>
      </c>
      <c r="AM112" s="3">
        <f>L119</f>
        <v>0</v>
      </c>
      <c r="AN112" s="3">
        <f>L120</f>
        <v>0</v>
      </c>
      <c r="AO112" s="3">
        <f>L121</f>
        <v>0</v>
      </c>
      <c r="AP112" s="54">
        <f>L122</f>
        <v>0</v>
      </c>
      <c r="AQ112" s="58">
        <f>L123</f>
        <v>0</v>
      </c>
      <c r="AT112" s="54">
        <v>8</v>
      </c>
      <c r="AU112" s="31">
        <f t="shared" ref="AU112" si="2565">PRODUCT(W112*100*1/W119)</f>
        <v>0</v>
      </c>
      <c r="AV112" s="31">
        <f t="shared" ref="AV112" si="2566">PRODUCT(X112*100*1/X119)</f>
        <v>20</v>
      </c>
      <c r="AW112" s="31">
        <f t="shared" ref="AW112" si="2567">PRODUCT(Y112*100*1/Y119)</f>
        <v>0</v>
      </c>
      <c r="AX112" s="31">
        <f t="shared" ref="AX112" si="2568">PRODUCT(Z112*100*1/Z119)</f>
        <v>0</v>
      </c>
      <c r="AY112" s="33">
        <f t="shared" ref="AY112" si="2569">PRODUCT(AA112*100*1/AA119)</f>
        <v>0</v>
      </c>
      <c r="AZ112" s="33">
        <f t="shared" ref="AZ112" si="2570">PRODUCT(AB112*100*1/AB119)</f>
        <v>40</v>
      </c>
      <c r="BA112" s="33">
        <f t="shared" ref="BA112" si="2571">PRODUCT(AC112*100*1/AC119)</f>
        <v>20</v>
      </c>
      <c r="BB112" s="56">
        <f t="shared" ref="BB112" si="2572">PRODUCT(AD112*100*1/AD119)</f>
        <v>0</v>
      </c>
      <c r="BC112" s="33">
        <f t="shared" ref="BC112" si="2573">PRODUCT(AE112*100*1/AE119)</f>
        <v>0</v>
      </c>
      <c r="BD112" s="32">
        <f t="shared" ref="BD112" si="2574">PRODUCT(AF112*100*1/AF119)</f>
        <v>0</v>
      </c>
      <c r="BE112" s="33">
        <f t="shared" ref="BE112" si="2575">PRODUCT(AG112*100*1/AG119)</f>
        <v>0</v>
      </c>
      <c r="BF112" s="2">
        <f t="shared" ref="BF112" si="2576">PRODUCT(AH112*100*1/AH119)</f>
        <v>0</v>
      </c>
      <c r="BG112" s="3">
        <f t="shared" ref="BG112" si="2577">PRODUCT(AI112*100*1/AI119)</f>
        <v>0</v>
      </c>
      <c r="BH112" s="33">
        <f t="shared" ref="BH112" si="2578">PRODUCT(AJ112*100*1/AJ119)</f>
        <v>0</v>
      </c>
      <c r="BI112" s="31">
        <f t="shared" ref="BI112" si="2579">PRODUCT(AK112*100*1/AK119)</f>
        <v>0</v>
      </c>
      <c r="BJ112" s="33">
        <f t="shared" ref="BJ112" si="2580">PRODUCT(AL112*100*1/AL119)</f>
        <v>0</v>
      </c>
      <c r="BK112" s="33">
        <f t="shared" ref="BK112" si="2581">PRODUCT(AM112*100*1/AM119)</f>
        <v>0</v>
      </c>
      <c r="BL112" s="33">
        <f t="shared" ref="BL112" si="2582">PRODUCT(AN112*100*1/AN119)</f>
        <v>0</v>
      </c>
      <c r="BM112" s="33">
        <f t="shared" ref="BM112" si="2583">PRODUCT(AO112*100*1/AO119)</f>
        <v>0</v>
      </c>
      <c r="BN112" s="30">
        <f t="shared" ref="BN112" si="2584">PRODUCT(AP112*100*1/AP119)</f>
        <v>0</v>
      </c>
      <c r="BO112" s="59">
        <f t="shared" ref="BO112" si="2585">PRODUCT(AQ112*100*1/AQ119)</f>
        <v>0</v>
      </c>
      <c r="BR112" s="54">
        <v>8</v>
      </c>
      <c r="BS112" s="31">
        <f t="shared" ref="BS112" si="2586">AU103+AU104+AU105+AU106+AU107+AU108+AU109+AU110+AU111+AU112</f>
        <v>40</v>
      </c>
      <c r="BT112" s="31">
        <f t="shared" ref="BT112" si="2587">AV103+AV104+AV105+AV106+AV107+AV108+AV109+AV110+AV111+AV112</f>
        <v>80</v>
      </c>
      <c r="BU112" s="31">
        <f t="shared" ref="BU112" si="2588">AW103+AW104+AW105+AW106+AW107+AW108+AW109+AW110+AW111+AW112</f>
        <v>60</v>
      </c>
      <c r="BV112" s="31">
        <f t="shared" ref="BV112" si="2589">AX103+AX104+AX105+AX106+AX107+AX108+AX109+AX110+AX111+AX112</f>
        <v>100</v>
      </c>
      <c r="BW112" s="33">
        <f t="shared" ref="BW112" si="2590">AY103+AY104+AY105+AY106+AY107+AY108+AY109+AY110+AY111+AY112</f>
        <v>60</v>
      </c>
      <c r="BX112" s="33">
        <f t="shared" ref="BX112" si="2591">AZ103+AZ104+AZ105+AZ106+AZ107+AZ108+AZ109+AZ110+AZ111+AZ112</f>
        <v>100</v>
      </c>
      <c r="BY112" s="33">
        <f t="shared" ref="BY112" si="2592">BA103+BA104+BA105+BA106+BA107+BA108+BA109+BA110+BA111+BA112</f>
        <v>100</v>
      </c>
      <c r="BZ112" s="56">
        <f t="shared" ref="BZ112" si="2593">BB103+BB104+BB105+BB106+BB107+BB108+BB109+BB110+BB111+BB112</f>
        <v>60</v>
      </c>
      <c r="CA112" s="33">
        <f t="shared" ref="CA112" si="2594">BC103+BC104+BC105+BC106+BC107+BC108+BC109+BC110+BC111+BC112</f>
        <v>100</v>
      </c>
      <c r="CB112" s="32">
        <f t="shared" ref="CB112" si="2595">BD103+BD104+BD105+BD106+BD107+BD108+BD109+BD110+BD111+BD112</f>
        <v>100</v>
      </c>
      <c r="CC112" s="33">
        <f t="shared" ref="CC112" si="2596">BE103+BE104+BE105+BE106+BE107+BE108+BE109+BE110+BE111+BE112</f>
        <v>80</v>
      </c>
      <c r="CD112" s="31">
        <f t="shared" ref="CD112" si="2597">BF103+BF104+BF105+BF106+BF107+BF108+BF109+BF110+BF111+BF112</f>
        <v>100</v>
      </c>
      <c r="CE112" s="33">
        <f t="shared" ref="CE112" si="2598">BG103+BG104+BG105+BG106+BG107+BG108+BG109+BG110+BG111+BG112</f>
        <v>100</v>
      </c>
      <c r="CF112" s="33">
        <f t="shared" ref="CF112" si="2599">BH103+BH104+BH105+BH106+BH107+BH108+BH109+BH110+BH111+BH112</f>
        <v>100</v>
      </c>
      <c r="CG112" s="31">
        <f t="shared" ref="CG112" si="2600">BI103+BI104+BI105+BI106+BI107+BI108+BI109+BI110+BI111+BI112</f>
        <v>80</v>
      </c>
      <c r="CH112" s="33">
        <f t="shared" ref="CH112" si="2601">BJ103+BJ104+BJ105+BJ106+BJ107+BJ108+BJ109+BJ110+BJ111+BJ112</f>
        <v>60</v>
      </c>
      <c r="CI112" s="33">
        <f t="shared" ref="CI112" si="2602">BK103+BK104+BK105+BK106+BK107+BK108+BK109+BK110+BK111+BK112</f>
        <v>100</v>
      </c>
      <c r="CJ112" s="33">
        <f t="shared" ref="CJ112" si="2603">BL103+BL104+BL105+BL106+BL107+BL108+BL109+BL110+BL111+BL112</f>
        <v>100</v>
      </c>
      <c r="CK112" s="33">
        <f t="shared" ref="CK112" si="2604">BM103+BM104+BM105+BM106+BM107+BM108+BM109+BM110+BM111+BM112</f>
        <v>100</v>
      </c>
      <c r="CL112" s="30">
        <f t="shared" ref="CL112" si="2605">BN103+BN104+BN105+BN106+BN107+BN108+BN109+BN110+BN111+BN112</f>
        <v>80</v>
      </c>
      <c r="CM112" s="59">
        <f t="shared" ref="CM112" si="2606">BO103+BO104+BO105+BO106+BO107+BO108+BO109+BO110+BO111+BO112</f>
        <v>100</v>
      </c>
      <c r="CN112" s="7"/>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row>
    <row r="113" spans="2:118" x14ac:dyDescent="0.25">
      <c r="B113" s="54" t="s">
        <v>12</v>
      </c>
      <c r="C113" s="2">
        <v>0</v>
      </c>
      <c r="D113" s="2">
        <v>0</v>
      </c>
      <c r="E113" s="2">
        <v>0</v>
      </c>
      <c r="F113" s="2">
        <v>0</v>
      </c>
      <c r="G113" s="2">
        <v>0</v>
      </c>
      <c r="H113" s="2">
        <v>3</v>
      </c>
      <c r="I113" s="2">
        <v>1</v>
      </c>
      <c r="J113" s="2">
        <v>0</v>
      </c>
      <c r="K113" s="3">
        <v>0</v>
      </c>
      <c r="L113" s="3">
        <v>0</v>
      </c>
      <c r="M113" s="3">
        <v>1</v>
      </c>
      <c r="N113" s="3">
        <v>0</v>
      </c>
      <c r="O113" s="3">
        <v>0</v>
      </c>
      <c r="P113" s="3">
        <v>0</v>
      </c>
      <c r="Q113" s="3">
        <v>0</v>
      </c>
      <c r="R113" s="3">
        <v>0</v>
      </c>
      <c r="S113" s="54">
        <v>5</v>
      </c>
      <c r="V113" s="54">
        <v>16</v>
      </c>
      <c r="W113" s="3">
        <f>M103</f>
        <v>1</v>
      </c>
      <c r="X113" s="3">
        <f>M104</f>
        <v>1</v>
      </c>
      <c r="Y113" s="3">
        <f>M105</f>
        <v>1</v>
      </c>
      <c r="Z113" s="3">
        <f>M106</f>
        <v>0</v>
      </c>
      <c r="AA113" s="3">
        <f>M107</f>
        <v>0</v>
      </c>
      <c r="AB113" s="3">
        <f>M108</f>
        <v>0</v>
      </c>
      <c r="AC113" s="3">
        <f>M109</f>
        <v>0</v>
      </c>
      <c r="AD113" s="54">
        <f>M110</f>
        <v>0</v>
      </c>
      <c r="AE113" s="3">
        <f>M111</f>
        <v>0</v>
      </c>
      <c r="AF113" s="3">
        <f>M112</f>
        <v>0</v>
      </c>
      <c r="AG113" s="3">
        <f>M113</f>
        <v>1</v>
      </c>
      <c r="AH113" s="3">
        <f>M114</f>
        <v>0</v>
      </c>
      <c r="AI113" s="3">
        <f>M115</f>
        <v>0</v>
      </c>
      <c r="AJ113" s="3">
        <f>M116</f>
        <v>0</v>
      </c>
      <c r="AK113" s="2">
        <f>M117</f>
        <v>1</v>
      </c>
      <c r="AL113" s="3">
        <f>M118</f>
        <v>0</v>
      </c>
      <c r="AM113" s="3">
        <f>M119</f>
        <v>0</v>
      </c>
      <c r="AN113" s="3">
        <f>M120</f>
        <v>0</v>
      </c>
      <c r="AO113" s="3">
        <f>M121</f>
        <v>0</v>
      </c>
      <c r="AP113" s="54">
        <f>M122</f>
        <v>1</v>
      </c>
      <c r="AQ113" s="58">
        <f>M123</f>
        <v>0</v>
      </c>
      <c r="AT113" s="54">
        <v>16</v>
      </c>
      <c r="AU113" s="33">
        <f t="shared" ref="AU113" si="2607">PRODUCT(W113*100*1/W119)</f>
        <v>20</v>
      </c>
      <c r="AV113" s="33">
        <f t="shared" ref="AV113" si="2608">PRODUCT(X113*100*1/X119)</f>
        <v>20</v>
      </c>
      <c r="AW113" s="33">
        <f t="shared" ref="AW113" si="2609">PRODUCT(Y113*100*1/Y119)</f>
        <v>20</v>
      </c>
      <c r="AX113" s="33">
        <f t="shared" ref="AX113" si="2610">PRODUCT(Z113*100*1/Z119)</f>
        <v>0</v>
      </c>
      <c r="AY113" s="33">
        <f t="shared" ref="AY113" si="2611">PRODUCT(AA113*100*1/AA119)</f>
        <v>0</v>
      </c>
      <c r="AZ113" s="33">
        <f t="shared" ref="AZ113" si="2612">PRODUCT(AB113*100*1/AB119)</f>
        <v>0</v>
      </c>
      <c r="BA113" s="33">
        <f t="shared" ref="BA113" si="2613">PRODUCT(AC113*100*1/AC119)</f>
        <v>0</v>
      </c>
      <c r="BB113" s="59">
        <f t="shared" ref="BB113" si="2614">PRODUCT(AD113*100*1/AD119)</f>
        <v>0</v>
      </c>
      <c r="BC113" s="33">
        <f t="shared" ref="BC113" si="2615">PRODUCT(AE113*100*1/AE119)</f>
        <v>0</v>
      </c>
      <c r="BD113" s="33">
        <f t="shared" ref="BD113" si="2616">PRODUCT(AF113*100*1/AF119)</f>
        <v>0</v>
      </c>
      <c r="BE113" s="33">
        <f t="shared" ref="BE113" si="2617">PRODUCT(AG113*100*1/AG119)</f>
        <v>20</v>
      </c>
      <c r="BF113" s="33">
        <f t="shared" ref="BF113" si="2618">PRODUCT(AH113*100*1/AH119)</f>
        <v>0</v>
      </c>
      <c r="BG113" s="3">
        <f t="shared" ref="BG113" si="2619">PRODUCT(AI113*100*1/AI119)</f>
        <v>0</v>
      </c>
      <c r="BH113" s="33">
        <f t="shared" ref="BH113" si="2620">PRODUCT(AJ113*100*1/AJ119)</f>
        <v>0</v>
      </c>
      <c r="BI113" s="31">
        <f t="shared" ref="BI113" si="2621">PRODUCT(AK113*100*1/AK119)</f>
        <v>20</v>
      </c>
      <c r="BJ113" s="33">
        <f t="shared" ref="BJ113" si="2622">PRODUCT(AL113*100*1/AL119)</f>
        <v>0</v>
      </c>
      <c r="BK113" s="33">
        <f t="shared" ref="BK113" si="2623">PRODUCT(AM113*100*1/AM119)</f>
        <v>0</v>
      </c>
      <c r="BL113" s="33">
        <f t="shared" ref="BL113" si="2624">PRODUCT(AN113*100*1/AN119)</f>
        <v>0</v>
      </c>
      <c r="BM113" s="33">
        <f t="shared" ref="BM113" si="2625">PRODUCT(AO113*100*1/AO119)</f>
        <v>0</v>
      </c>
      <c r="BN113" s="30">
        <f t="shared" ref="BN113" si="2626">PRODUCT(AP113*100*1/AP119)</f>
        <v>20</v>
      </c>
      <c r="BO113" s="59">
        <f t="shared" ref="BO113" si="2627">PRODUCT(AQ113*100*1/AQ119)</f>
        <v>0</v>
      </c>
      <c r="BR113" s="54">
        <v>16</v>
      </c>
      <c r="BS113" s="33">
        <f t="shared" ref="BS113" si="2628">AU103+AU104+AU105+AU106+AU107+AU108+AU109+AU110+AU111+AU112+AU113</f>
        <v>60</v>
      </c>
      <c r="BT113" s="33">
        <f t="shared" ref="BT113" si="2629">AV103+AV104+AV105+AV106+AV107+AV108+AV109+AV110+AV111+AV112+AV113</f>
        <v>100</v>
      </c>
      <c r="BU113" s="31">
        <f t="shared" ref="BU113" si="2630">AW103+AW104+AW105+AW106+AW107+AW108+AW109+AW110+AW111+AW112+AW113</f>
        <v>80</v>
      </c>
      <c r="BV113" s="31">
        <f t="shared" ref="BV113" si="2631">AX103+AX104+AX105+AX106+AX107+AX108+AX109+AX110+AX111+AX112+AX113</f>
        <v>100</v>
      </c>
      <c r="BW113" s="33">
        <f t="shared" ref="BW113" si="2632">AY103+AY104+AY105+AY106+AY107+AY108+AY109+AY110+AY111+AY112+AY113</f>
        <v>60</v>
      </c>
      <c r="BX113" s="33">
        <f t="shared" ref="BX113" si="2633">AZ103+AZ104+AZ105+AZ106+AZ107+AZ108+AZ109+AZ110+AZ111+AZ112+AZ113</f>
        <v>100</v>
      </c>
      <c r="BY113" s="33">
        <f t="shared" ref="BY113" si="2634">BA103+BA104+BA105+BA106+BA107+BA108+BA109+BA110+BA111+BA112+BA113</f>
        <v>100</v>
      </c>
      <c r="BZ113" s="59">
        <f t="shared" ref="BZ113" si="2635">BB103+BB104+BB105+BB106+BB107+BB108+BB109+BB110+BB111+BB112+BB113</f>
        <v>60</v>
      </c>
      <c r="CA113" s="33">
        <f t="shared" ref="CA113" si="2636">BC103+BC104+BC105+BC106+BC107+BC108+BC109+BC110+BC111+BC112+BC113</f>
        <v>100</v>
      </c>
      <c r="CB113" s="33">
        <f t="shared" ref="CB113" si="2637">BD103+BD104+BD105+BD106+BD107+BD108+BD109+BD110+BD111+BD112+BD113</f>
        <v>100</v>
      </c>
      <c r="CC113" s="33">
        <f t="shared" ref="CC113" si="2638">BE103+BE104+BE105+BE106+BE107+BE108+BE109+BE110+BE111+BE112+BE113</f>
        <v>100</v>
      </c>
      <c r="CD113" s="31">
        <f t="shared" ref="CD113" si="2639">BF103+BF104+BF105+BF106+BF107+BF108+BF109+BF110+BF111+BF112+BF113</f>
        <v>100</v>
      </c>
      <c r="CE113" s="33">
        <f t="shared" ref="CE113" si="2640">BG103+BG104+BG105+BG106+BG107+BG108+BG109+BG110+BG111+BG112+BG113</f>
        <v>100</v>
      </c>
      <c r="CF113" s="33">
        <f t="shared" ref="CF113" si="2641">BH103+BH104+BH105+BH106+BH107+BH108+BH109+BH110+BH111+BH112+BH113</f>
        <v>100</v>
      </c>
      <c r="CG113" s="31">
        <f t="shared" ref="CG113" si="2642">BI103+BI104+BI105+BI106+BI107+BI108+BI109+BI110+BI111+BI112+BI113</f>
        <v>100</v>
      </c>
      <c r="CH113" s="33">
        <f t="shared" ref="CH113" si="2643">BJ103+BJ104+BJ105+BJ106+BJ107+BJ108+BJ109+BJ110+BJ111+BJ112+BJ113</f>
        <v>60</v>
      </c>
      <c r="CI113" s="33">
        <f t="shared" ref="CI113" si="2644">BK103+BK104+BK105+BK106+BK107+BK108+BK109+BK110+BK111+BK112+BK113</f>
        <v>100</v>
      </c>
      <c r="CJ113" s="33">
        <f t="shared" ref="CJ113" si="2645">BL103+BL104+BL105+BL106+BL107+BL108+BL109+BL110+BL111+BL112+BL113</f>
        <v>100</v>
      </c>
      <c r="CK113" s="33">
        <f t="shared" ref="CK113" si="2646">BM103+BM104+BM105+BM106+BM107+BM108+BM109+BM110+BM111+BM112+BM113</f>
        <v>100</v>
      </c>
      <c r="CL113" s="30">
        <f t="shared" ref="CL113" si="2647">BN103+BN104+BN105+BN106+BN107+BN108+BN109+BN110+BN111+BN112+BN113</f>
        <v>100</v>
      </c>
      <c r="CM113" s="59">
        <f t="shared" ref="CM113" si="2648">BO103+BO104+BO105+BO106+BO107+BO108+BO109+BO110+BO111+BO112+BO113</f>
        <v>100</v>
      </c>
      <c r="CN113" s="7"/>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row>
    <row r="114" spans="2:118" x14ac:dyDescent="0.25">
      <c r="B114" s="54" t="s">
        <v>13</v>
      </c>
      <c r="C114" s="2">
        <v>0</v>
      </c>
      <c r="D114" s="2">
        <v>0</v>
      </c>
      <c r="E114" s="2">
        <v>0</v>
      </c>
      <c r="F114" s="2">
        <v>0</v>
      </c>
      <c r="G114" s="2">
        <v>1</v>
      </c>
      <c r="H114" s="2">
        <v>0</v>
      </c>
      <c r="I114" s="2">
        <v>1</v>
      </c>
      <c r="J114" s="2">
        <v>2</v>
      </c>
      <c r="K114" s="2">
        <v>1</v>
      </c>
      <c r="L114" s="2">
        <v>0</v>
      </c>
      <c r="M114" s="3">
        <v>0</v>
      </c>
      <c r="N114" s="3">
        <v>0</v>
      </c>
      <c r="O114" s="3">
        <v>0</v>
      </c>
      <c r="P114" s="3">
        <v>0</v>
      </c>
      <c r="Q114" s="3">
        <v>0</v>
      </c>
      <c r="R114" s="3">
        <v>0</v>
      </c>
      <c r="S114" s="54">
        <v>5</v>
      </c>
      <c r="V114" s="54">
        <v>32</v>
      </c>
      <c r="W114" s="3">
        <f>N103</f>
        <v>0</v>
      </c>
      <c r="X114" s="3">
        <f>N104</f>
        <v>0</v>
      </c>
      <c r="Y114" s="3">
        <f>N105</f>
        <v>0</v>
      </c>
      <c r="Z114" s="3">
        <f>N106</f>
        <v>0</v>
      </c>
      <c r="AA114" s="3">
        <f>N107</f>
        <v>2</v>
      </c>
      <c r="AB114" s="3">
        <f>N108</f>
        <v>0</v>
      </c>
      <c r="AC114" s="3">
        <f>N109</f>
        <v>0</v>
      </c>
      <c r="AD114" s="54">
        <f>N110</f>
        <v>1</v>
      </c>
      <c r="AE114" s="3">
        <f>N111</f>
        <v>0</v>
      </c>
      <c r="AF114" s="3">
        <f>N112</f>
        <v>0</v>
      </c>
      <c r="AG114" s="3">
        <f>N113</f>
        <v>0</v>
      </c>
      <c r="AH114" s="3">
        <f>N114</f>
        <v>0</v>
      </c>
      <c r="AI114" s="3">
        <f>N115</f>
        <v>0</v>
      </c>
      <c r="AJ114" s="3">
        <f>N116</f>
        <v>0</v>
      </c>
      <c r="AK114" s="2">
        <f>N117</f>
        <v>0</v>
      </c>
      <c r="AL114" s="3">
        <f>N118</f>
        <v>2</v>
      </c>
      <c r="AM114" s="3">
        <f>N119</f>
        <v>0</v>
      </c>
      <c r="AN114" s="3">
        <f>N120</f>
        <v>0</v>
      </c>
      <c r="AO114" s="3">
        <f>N121</f>
        <v>0</v>
      </c>
      <c r="AP114" s="54">
        <f>N122</f>
        <v>0</v>
      </c>
      <c r="AQ114" s="58">
        <f>N123</f>
        <v>0</v>
      </c>
      <c r="AT114" s="54">
        <v>32</v>
      </c>
      <c r="AU114" s="33">
        <f t="shared" ref="AU114" si="2649">PRODUCT(W114*100*1/W119)</f>
        <v>0</v>
      </c>
      <c r="AV114" s="33">
        <f t="shared" ref="AV114" si="2650">PRODUCT(X114*100*1/X119)</f>
        <v>0</v>
      </c>
      <c r="AW114" s="33">
        <f t="shared" ref="AW114" si="2651">PRODUCT(Y114*100*1/Y119)</f>
        <v>0</v>
      </c>
      <c r="AX114" s="33">
        <f t="shared" ref="AX114" si="2652">PRODUCT(Z114*100*1/Z119)</f>
        <v>0</v>
      </c>
      <c r="AY114" s="33">
        <f t="shared" ref="AY114" si="2653">PRODUCT(AA114*100*1/AA119)</f>
        <v>40</v>
      </c>
      <c r="AZ114" s="33">
        <f t="shared" ref="AZ114" si="2654">PRODUCT(AB114*100*1/AB119)</f>
        <v>0</v>
      </c>
      <c r="BA114" s="33">
        <f t="shared" ref="BA114" si="2655">PRODUCT(AC114*100*1/AC119)</f>
        <v>0</v>
      </c>
      <c r="BB114" s="59">
        <f t="shared" ref="BB114" si="2656">PRODUCT(AD114*100*1/AD119)</f>
        <v>20</v>
      </c>
      <c r="BC114" s="33">
        <f t="shared" ref="BC114" si="2657">PRODUCT(AE114*100*1/AE119)</f>
        <v>0</v>
      </c>
      <c r="BD114" s="33">
        <f t="shared" ref="BD114" si="2658">PRODUCT(AF114*100*1/AF119)</f>
        <v>0</v>
      </c>
      <c r="BE114" s="33">
        <f t="shared" ref="BE114" si="2659">PRODUCT(AG114*100*1/AG119)</f>
        <v>0</v>
      </c>
      <c r="BF114" s="33">
        <f t="shared" ref="BF114" si="2660">PRODUCT(AH114*100*1/AH119)</f>
        <v>0</v>
      </c>
      <c r="BG114" s="33">
        <f t="shared" ref="BG114" si="2661">PRODUCT(AI114*100*1/AI119)</f>
        <v>0</v>
      </c>
      <c r="BH114" s="33">
        <f t="shared" ref="BH114" si="2662">PRODUCT(AJ114*100*1/AJ119)</f>
        <v>0</v>
      </c>
      <c r="BI114" s="31">
        <f t="shared" ref="BI114" si="2663">PRODUCT(AK114*100*1/AK119)</f>
        <v>0</v>
      </c>
      <c r="BJ114" s="33">
        <f t="shared" ref="BJ114" si="2664">PRODUCT(AL114*100*1/AL119)</f>
        <v>40</v>
      </c>
      <c r="BK114" s="33">
        <f t="shared" ref="BK114" si="2665">PRODUCT(AM114*100*1/AM119)</f>
        <v>0</v>
      </c>
      <c r="BL114" s="33">
        <f t="shared" ref="BL114" si="2666">PRODUCT(AN114*100*1/AN119)</f>
        <v>0</v>
      </c>
      <c r="BM114" s="33">
        <f t="shared" ref="BM114" si="2667">PRODUCT(AO114*100*1/AO119)</f>
        <v>0</v>
      </c>
      <c r="BN114" s="30">
        <f t="shared" ref="BN114" si="2668">PRODUCT(AP114*100*1/AP119)</f>
        <v>0</v>
      </c>
      <c r="BO114" s="59">
        <f t="shared" ref="BO114" si="2669">PRODUCT(AQ114*100*1/AQ119)</f>
        <v>0</v>
      </c>
      <c r="BR114" s="54">
        <v>32</v>
      </c>
      <c r="BS114" s="33">
        <f t="shared" ref="BS114" si="2670">AU103+AU104+AU105+AU106+AU107+AU108+AU109+AU110+AU111+AU112+AU113+AU114</f>
        <v>60</v>
      </c>
      <c r="BT114" s="33">
        <f t="shared" ref="BT114" si="2671">AV103+AV104+AV105+AV106+AV107+AV108+AV109+AV110+AV111+AV112+AV113+AV114</f>
        <v>100</v>
      </c>
      <c r="BU114" s="33">
        <f t="shared" ref="BU114" si="2672">AW103+AW104+AW105+AW106+AW107+AW108+AW109+AW110+AW111+AW112+AW113+AW114</f>
        <v>80</v>
      </c>
      <c r="BV114" s="33">
        <f t="shared" ref="BV114" si="2673">AX103+AX104+AX105+AX106+AX107+AX108+AX109+AX110+AX111+AX112+AX113+AX114</f>
        <v>100</v>
      </c>
      <c r="BW114" s="33">
        <f t="shared" ref="BW114" si="2674">AY103+AY104+AY105+AY106+AY107+AY108+AY109+AY110+AY111+AY112+AY113+AY114</f>
        <v>100</v>
      </c>
      <c r="BX114" s="33">
        <f t="shared" ref="BX114" si="2675">AZ103+AZ104+AZ105+AZ106+AZ107+AZ108+AZ109+AZ110+AZ111+AZ112+AZ113+AZ114</f>
        <v>100</v>
      </c>
      <c r="BY114" s="33">
        <f t="shared" ref="BY114" si="2676">BA103+BA104+BA105+BA106+BA107+BA108+BA109+BA110+BA111+BA112+BA113+BA114</f>
        <v>100</v>
      </c>
      <c r="BZ114" s="59">
        <f t="shared" ref="BZ114" si="2677">BB103+BB104+BB105+BB106+BB107+BB108+BB109+BB110+BB111+BB112+BB113+BB114</f>
        <v>80</v>
      </c>
      <c r="CA114" s="33">
        <f t="shared" ref="CA114" si="2678">BC103+BC104+BC105+BC106+BC107+BC108+BC109+BC110+BC111+BC112+BC113+BC114</f>
        <v>100</v>
      </c>
      <c r="CB114" s="33">
        <f t="shared" ref="CB114" si="2679">BD103+BD104+BD105+BD106+BD107+BD108+BD109+BD110+BD111+BD112+BD113+BD114</f>
        <v>100</v>
      </c>
      <c r="CC114" s="33">
        <f t="shared" ref="CC114" si="2680">BE103+BE104+BE105+BE106+BE107+BE108+BE109+BE110+BE111+BE112+BE113+BE114</f>
        <v>100</v>
      </c>
      <c r="CD114" s="33">
        <f t="shared" ref="CD114" si="2681">BF103+BF104+BF105+BF106+BF107+BF108+BF109+BF110+BF111+BF112+BF113+BF114</f>
        <v>100</v>
      </c>
      <c r="CE114" s="33">
        <f t="shared" ref="CE114" si="2682">BG103+BG104+BG105+BG106+BG107+BG108+BG109+BG110+BG111+BG112+BG113+BG114</f>
        <v>100</v>
      </c>
      <c r="CF114" s="33">
        <f t="shared" ref="CF114" si="2683">BH103+BH104+BH105+BH106+BH107+BH108+BH109+BH110+BH111+BH112+BH113+BH114</f>
        <v>100</v>
      </c>
      <c r="CG114" s="31">
        <f t="shared" ref="CG114" si="2684">BI103+BI104+BI105+BI106+BI107+BI108+BI109+BI110+BI111+BI112+BI113+BI114</f>
        <v>100</v>
      </c>
      <c r="CH114" s="33">
        <f t="shared" ref="CH114" si="2685">BJ103+BJ104+BJ105+BJ106+BJ107+BJ108+BJ109+BJ110+BJ111+BJ112+BJ113+BJ114</f>
        <v>100</v>
      </c>
      <c r="CI114" s="33">
        <f t="shared" ref="CI114" si="2686">BK103+BK104+BK105+BK106+BK107+BK108+BK109+BK110+BK111+BK112+BK113+BK114</f>
        <v>100</v>
      </c>
      <c r="CJ114" s="33">
        <f t="shared" ref="CJ114" si="2687">BL103+BL104+BL105+BL106+BL107+BL108+BL109+BL110+BL111+BL112+BL113+BL114</f>
        <v>100</v>
      </c>
      <c r="CK114" s="33">
        <f t="shared" ref="CK114" si="2688">BM103+BM104+BM105+BM106+BM107+BM108+BM109+BM110+BM111+BM112+BM113+BM114</f>
        <v>100</v>
      </c>
      <c r="CL114" s="30">
        <f t="shared" ref="CL114" si="2689">BN103+BN104+BN105+BN106+BN107+BN108+BN109+BN110+BN111+BN112+BN113+BN114</f>
        <v>100</v>
      </c>
      <c r="CM114" s="59">
        <f t="shared" ref="CM114" si="2690">BO103+BO104+BO105+BO106+BO107+BO108+BO109+BO110+BO111+BO112+BO113+BO114</f>
        <v>100</v>
      </c>
      <c r="CN114" s="7"/>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row>
    <row r="115" spans="2:118" x14ac:dyDescent="0.25">
      <c r="B115" s="54" t="s">
        <v>14</v>
      </c>
      <c r="C115" s="2">
        <v>0</v>
      </c>
      <c r="D115" s="2">
        <v>0</v>
      </c>
      <c r="E115" s="2">
        <v>1</v>
      </c>
      <c r="F115" s="2">
        <v>0</v>
      </c>
      <c r="G115" s="2">
        <v>2</v>
      </c>
      <c r="H115" s="2">
        <v>2</v>
      </c>
      <c r="I115" s="2">
        <v>0</v>
      </c>
      <c r="J115" s="2">
        <v>0</v>
      </c>
      <c r="K115" s="3">
        <v>0</v>
      </c>
      <c r="L115" s="3">
        <v>0</v>
      </c>
      <c r="M115" s="3">
        <v>0</v>
      </c>
      <c r="N115" s="3">
        <v>0</v>
      </c>
      <c r="O115" s="3">
        <v>0</v>
      </c>
      <c r="P115" s="3">
        <v>0</v>
      </c>
      <c r="Q115" s="3">
        <v>0</v>
      </c>
      <c r="R115" s="3">
        <v>0</v>
      </c>
      <c r="S115" s="54">
        <v>5</v>
      </c>
      <c r="V115" s="54">
        <v>64</v>
      </c>
      <c r="W115" s="3">
        <f>O103</f>
        <v>2</v>
      </c>
      <c r="X115" s="3">
        <f>O104</f>
        <v>0</v>
      </c>
      <c r="Y115" s="3">
        <f>O105</f>
        <v>0</v>
      </c>
      <c r="Z115" s="3">
        <f>O106</f>
        <v>0</v>
      </c>
      <c r="AA115" s="3">
        <f>O107</f>
        <v>0</v>
      </c>
      <c r="AB115" s="3">
        <f>O108</f>
        <v>0</v>
      </c>
      <c r="AC115" s="3">
        <f>O109</f>
        <v>0</v>
      </c>
      <c r="AD115" s="54">
        <f>O110</f>
        <v>1</v>
      </c>
      <c r="AE115" s="3">
        <f>O111</f>
        <v>0</v>
      </c>
      <c r="AF115" s="3">
        <f>O112</f>
        <v>0</v>
      </c>
      <c r="AG115" s="3">
        <f>O113</f>
        <v>0</v>
      </c>
      <c r="AH115" s="3">
        <f>O114</f>
        <v>0</v>
      </c>
      <c r="AI115" s="3">
        <f>O115</f>
        <v>0</v>
      </c>
      <c r="AJ115" s="3">
        <f>O116</f>
        <v>0</v>
      </c>
      <c r="AK115" s="3">
        <f>O117</f>
        <v>0</v>
      </c>
      <c r="AL115" s="3">
        <f>O118</f>
        <v>0</v>
      </c>
      <c r="AM115" s="3">
        <f>O119</f>
        <v>0</v>
      </c>
      <c r="AN115" s="3">
        <f>O120</f>
        <v>0</v>
      </c>
      <c r="AO115" s="3">
        <f>O121</f>
        <v>0</v>
      </c>
      <c r="AP115" s="54">
        <f>O122</f>
        <v>0</v>
      </c>
      <c r="AQ115" s="58">
        <f>O123</f>
        <v>0</v>
      </c>
      <c r="AT115" s="54">
        <v>64</v>
      </c>
      <c r="AU115" s="33">
        <f t="shared" ref="AU115" si="2691">PRODUCT(W115*100*1/W119)</f>
        <v>40</v>
      </c>
      <c r="AV115" s="33">
        <f t="shared" ref="AV115" si="2692">PRODUCT(X115*100*1/X119)</f>
        <v>0</v>
      </c>
      <c r="AW115" s="33">
        <f t="shared" ref="AW115" si="2693">PRODUCT(Y115*100*1/Y119)</f>
        <v>0</v>
      </c>
      <c r="AX115" s="33">
        <f t="shared" ref="AX115" si="2694">PRODUCT(Z115*100*1/Z119)</f>
        <v>0</v>
      </c>
      <c r="AY115" s="33">
        <f t="shared" ref="AY115" si="2695">PRODUCT(AA115*100*1/AA119)</f>
        <v>0</v>
      </c>
      <c r="AZ115" s="33">
        <f t="shared" ref="AZ115" si="2696">PRODUCT(AB115*100*1/AB119)</f>
        <v>0</v>
      </c>
      <c r="BA115" s="33">
        <f t="shared" ref="BA115" si="2697">PRODUCT(AC115*100*1/AC119)</f>
        <v>0</v>
      </c>
      <c r="BB115" s="59">
        <f t="shared" ref="BB115" si="2698">PRODUCT(AD115*100*1/AD119)</f>
        <v>20</v>
      </c>
      <c r="BC115" s="33">
        <f t="shared" ref="BC115" si="2699">PRODUCT(AE115*100*1/AE119)</f>
        <v>0</v>
      </c>
      <c r="BD115" s="33">
        <f t="shared" ref="BD115" si="2700">PRODUCT(AF115*100*1/AF119)</f>
        <v>0</v>
      </c>
      <c r="BE115" s="33">
        <f t="shared" ref="BE115" si="2701">PRODUCT(AG115*100*1/AG119)</f>
        <v>0</v>
      </c>
      <c r="BF115" s="33">
        <f t="shared" ref="BF115" si="2702">PRODUCT(AH115*100*1/AH119)</f>
        <v>0</v>
      </c>
      <c r="BG115" s="33">
        <f t="shared" ref="BG115" si="2703">PRODUCT(AI115*100*1/AI119)</f>
        <v>0</v>
      </c>
      <c r="BH115" s="33">
        <f t="shared" ref="BH115" si="2704">PRODUCT(AJ115*100*1/AJ119)</f>
        <v>0</v>
      </c>
      <c r="BI115" s="33">
        <f t="shared" ref="BI115" si="2705">PRODUCT(AK115*100*1/AK119)</f>
        <v>0</v>
      </c>
      <c r="BJ115" s="33">
        <f t="shared" ref="BJ115" si="2706">PRODUCT(AL115*100*1/AL119)</f>
        <v>0</v>
      </c>
      <c r="BK115" s="33">
        <f t="shared" ref="BK115" si="2707">PRODUCT(AM115*100*1/AM119)</f>
        <v>0</v>
      </c>
      <c r="BL115" s="33">
        <f t="shared" ref="BL115" si="2708">PRODUCT(AN115*100*1/AN119)</f>
        <v>0</v>
      </c>
      <c r="BM115" s="33">
        <f t="shared" ref="BM115" si="2709">PRODUCT(AO115*100*1/AO119)</f>
        <v>0</v>
      </c>
      <c r="BN115" s="30">
        <f t="shared" ref="BN115" si="2710">PRODUCT(AP115*100*1/AP119)</f>
        <v>0</v>
      </c>
      <c r="BO115" s="59">
        <f t="shared" ref="BO115" si="2711">PRODUCT(AQ115*100*1/AQ119)</f>
        <v>0</v>
      </c>
      <c r="BR115" s="54">
        <v>64</v>
      </c>
      <c r="BS115" s="33">
        <f t="shared" ref="BS115" si="2712">AU103+AU104+AU105+AU106+AU107+AU108+AU109+AU110+AU111+AU112+AU113+AU114+AU115</f>
        <v>100</v>
      </c>
      <c r="BT115" s="33">
        <f t="shared" ref="BT115" si="2713">AV103+AV104+AV105+AV106+AV107+AV108+AV109+AV110+AV111+AV112+AV113+AV114+AV115</f>
        <v>100</v>
      </c>
      <c r="BU115" s="33">
        <f t="shared" ref="BU115" si="2714">AW103+AW104+AW105+AW106+AW107+AW108+AW109+AW110+AW111+AW112+AW113+AW114+AW115</f>
        <v>80</v>
      </c>
      <c r="BV115" s="33">
        <f t="shared" ref="BV115" si="2715">AX103+AX104+AX105+AX106+AX107+AX108+AX109+AX110+AX111+AX112+AX113+AX114+AX115</f>
        <v>100</v>
      </c>
      <c r="BW115" s="33">
        <f t="shared" ref="BW115" si="2716">AY103+AY104+AY105+AY106+AY107+AY108+AY109+AY110+AY111+AY112+AY113+AY114+AY115</f>
        <v>100</v>
      </c>
      <c r="BX115" s="33">
        <f t="shared" ref="BX115" si="2717">AZ103+AZ104+AZ105+AZ106+AZ107+AZ108+AZ109+AZ110+AZ111+AZ112+AZ113+AZ114+AZ115</f>
        <v>100</v>
      </c>
      <c r="BY115" s="33">
        <f t="shared" ref="BY115" si="2718">BA103+BA104+BA105+BA106+BA107+BA108+BA109+BA110+BA111+BA112+BA113+BA114+BA115</f>
        <v>100</v>
      </c>
      <c r="BZ115" s="59">
        <f t="shared" ref="BZ115" si="2719">BB103+BB104+BB105+BB106+BB107+BB108+BB109+BB110+BB111+BB112+BB113+BB114+BB115</f>
        <v>100</v>
      </c>
      <c r="CA115" s="33">
        <f t="shared" ref="CA115" si="2720">BC103+BC104+BC105+BC106+BC107+BC108+BC109+BC110+BC111+BC112+BC113+BC114+BC115</f>
        <v>100</v>
      </c>
      <c r="CB115" s="33">
        <f t="shared" ref="CB115" si="2721">BD103+BD104+BD105+BD106+BD107+BD108+BD109+BD110+BD111+BD112+BD113+BD114+BD115</f>
        <v>100</v>
      </c>
      <c r="CC115" s="33">
        <f t="shared" ref="CC115" si="2722">BE103+BE104+BE105+BE106+BE107+BE108+BE109+BE110+BE111+BE112+BE113+BE114+BE115</f>
        <v>100</v>
      </c>
      <c r="CD115" s="33">
        <f t="shared" ref="CD115" si="2723">BF103+BF104+BF105+BF106+BF107+BF108+BF109+BF110+BF111+BF112+BF113+BF114+BF115</f>
        <v>100</v>
      </c>
      <c r="CE115" s="33">
        <f t="shared" ref="CE115" si="2724">BG103+BG104+BG105+BG106+BG107+BG108+BG109+BG110+BG111+BG112+BG113+BG114+BG115</f>
        <v>100</v>
      </c>
      <c r="CF115" s="33">
        <f t="shared" ref="CF115" si="2725">BH103+BH104+BH105+BH106+BH107+BH108+BH109+BH110+BH111+BH112+BH113+BH114+BH115</f>
        <v>100</v>
      </c>
      <c r="CG115" s="33">
        <f t="shared" ref="CG115" si="2726">BI103+BI104+BI105+BI106+BI107+BI108+BI109+BI110+BI111+BI112+BI113+BI114+BI115</f>
        <v>100</v>
      </c>
      <c r="CH115" s="33">
        <f t="shared" ref="CH115" si="2727">BJ103+BJ104+BJ105+BJ106+BJ107+BJ108+BJ109+BJ110+BJ111+BJ112+BJ113+BJ114+BJ115</f>
        <v>100</v>
      </c>
      <c r="CI115" s="33">
        <f t="shared" ref="CI115" si="2728">BK103+BK104+BK105+BK106+BK107+BK108+BK109+BK110+BK111+BK112+BK113+BK114+BK115</f>
        <v>100</v>
      </c>
      <c r="CJ115" s="33">
        <f t="shared" ref="CJ115" si="2729">BL103+BL104+BL105+BL106+BL107+BL108+BL109+BL110+BL111+BL112+BL113+BL114+BL115</f>
        <v>100</v>
      </c>
      <c r="CK115" s="33">
        <f t="shared" ref="CK115" si="2730">BM103+BM104+BM105+BM106+BM107+BM108+BM109+BM110+BM111+BM112+BM113+BM114+BM115</f>
        <v>100</v>
      </c>
      <c r="CL115" s="30">
        <f t="shared" ref="CL115" si="2731">BN103+BN104+BN105+BN106+BN107+BN108+BN109+BN110+BN111+BN112+BN113+BN114+BN115</f>
        <v>100</v>
      </c>
      <c r="CM115" s="59">
        <f t="shared" ref="CM115" si="2732">BO103+BO104+BO105+BO106+BO107+BO108+BO109+BO110+BO111+BO112+BO113+BO114+BO115</f>
        <v>100</v>
      </c>
      <c r="CN115" s="7"/>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row>
    <row r="116" spans="2:118" x14ac:dyDescent="0.25">
      <c r="B116" s="54" t="s">
        <v>15</v>
      </c>
      <c r="C116" s="2">
        <v>0</v>
      </c>
      <c r="D116" s="2">
        <v>0</v>
      </c>
      <c r="E116" s="2">
        <v>0</v>
      </c>
      <c r="F116" s="2">
        <v>0</v>
      </c>
      <c r="G116" s="2">
        <v>1</v>
      </c>
      <c r="H116" s="2">
        <v>4</v>
      </c>
      <c r="I116" s="2">
        <v>0</v>
      </c>
      <c r="J116" s="2">
        <v>0</v>
      </c>
      <c r="K116" s="3">
        <v>0</v>
      </c>
      <c r="L116" s="3">
        <v>0</v>
      </c>
      <c r="M116" s="3">
        <v>0</v>
      </c>
      <c r="N116" s="3">
        <v>0</v>
      </c>
      <c r="O116" s="3">
        <v>0</v>
      </c>
      <c r="P116" s="3">
        <v>0</v>
      </c>
      <c r="Q116" s="3">
        <v>0</v>
      </c>
      <c r="R116" s="3">
        <v>0</v>
      </c>
      <c r="S116" s="54">
        <v>5</v>
      </c>
      <c r="V116" s="54">
        <v>128</v>
      </c>
      <c r="W116" s="3">
        <f>P103</f>
        <v>0</v>
      </c>
      <c r="X116" s="3">
        <f>P104</f>
        <v>0</v>
      </c>
      <c r="Y116" s="3">
        <f>P105</f>
        <v>1</v>
      </c>
      <c r="Z116" s="3">
        <f>P106</f>
        <v>0</v>
      </c>
      <c r="AA116" s="3">
        <f>P107</f>
        <v>0</v>
      </c>
      <c r="AB116" s="3">
        <f>P108</f>
        <v>0</v>
      </c>
      <c r="AC116" s="3">
        <f>P109</f>
        <v>0</v>
      </c>
      <c r="AD116" s="54">
        <f>P110</f>
        <v>0</v>
      </c>
      <c r="AE116" s="3">
        <f>P111</f>
        <v>0</v>
      </c>
      <c r="AF116" s="3">
        <f>P112</f>
        <v>0</v>
      </c>
      <c r="AG116" s="3">
        <f>P113</f>
        <v>0</v>
      </c>
      <c r="AH116" s="3">
        <f>P114</f>
        <v>0</v>
      </c>
      <c r="AI116" s="3">
        <f>P115</f>
        <v>0</v>
      </c>
      <c r="AJ116" s="3">
        <f>P116</f>
        <v>0</v>
      </c>
      <c r="AK116" s="3">
        <f>P117</f>
        <v>0</v>
      </c>
      <c r="AL116" s="3">
        <f>P118</f>
        <v>0</v>
      </c>
      <c r="AM116" s="3">
        <f>P119</f>
        <v>0</v>
      </c>
      <c r="AN116" s="3">
        <f>P120</f>
        <v>0</v>
      </c>
      <c r="AO116" s="3">
        <f>P121</f>
        <v>0</v>
      </c>
      <c r="AP116" s="54">
        <f>P122</f>
        <v>0</v>
      </c>
      <c r="AQ116" s="58">
        <f>P123</f>
        <v>0</v>
      </c>
      <c r="AT116" s="54">
        <v>128</v>
      </c>
      <c r="AU116" s="33">
        <f t="shared" ref="AU116" si="2733">PRODUCT(W116*100*1/W119)</f>
        <v>0</v>
      </c>
      <c r="AV116" s="33">
        <f t="shared" ref="AV116" si="2734">PRODUCT(X116*100*1/X119)</f>
        <v>0</v>
      </c>
      <c r="AW116" s="33">
        <f t="shared" ref="AW116" si="2735">PRODUCT(Y116*100*1/Y119)</f>
        <v>20</v>
      </c>
      <c r="AX116" s="33">
        <f t="shared" ref="AX116" si="2736">PRODUCT(Z116*100*1/Z119)</f>
        <v>0</v>
      </c>
      <c r="AY116" s="33">
        <f t="shared" ref="AY116" si="2737">PRODUCT(AA116*100*1/AA119)</f>
        <v>0</v>
      </c>
      <c r="AZ116" s="33">
        <f t="shared" ref="AZ116" si="2738">PRODUCT(AB116*100*1/AB119)</f>
        <v>0</v>
      </c>
      <c r="BA116" s="33">
        <f t="shared" ref="BA116" si="2739">PRODUCT(AC116*100*1/AC119)</f>
        <v>0</v>
      </c>
      <c r="BB116" s="59">
        <f t="shared" ref="BB116" si="2740">PRODUCT(AD116*100*1/AD119)</f>
        <v>0</v>
      </c>
      <c r="BC116" s="33">
        <f t="shared" ref="BC116" si="2741">PRODUCT(AE116*100*1/AE119)</f>
        <v>0</v>
      </c>
      <c r="BD116" s="33">
        <f t="shared" ref="BD116" si="2742">PRODUCT(AF116*100*1/AF119)</f>
        <v>0</v>
      </c>
      <c r="BE116" s="33">
        <f t="shared" ref="BE116" si="2743">PRODUCT(AG116*100*1/AG119)</f>
        <v>0</v>
      </c>
      <c r="BF116" s="33">
        <f t="shared" ref="BF116" si="2744">PRODUCT(AH116*100*1/AH119)</f>
        <v>0</v>
      </c>
      <c r="BG116" s="33">
        <f t="shared" ref="BG116" si="2745">PRODUCT(AI116*100*1/AI119)</f>
        <v>0</v>
      </c>
      <c r="BH116" s="33">
        <f t="shared" ref="BH116" si="2746">PRODUCT(AJ116*100*1/AJ119)</f>
        <v>0</v>
      </c>
      <c r="BI116" s="33">
        <f t="shared" ref="BI116" si="2747">PRODUCT(AK116*100*1/AK119)</f>
        <v>0</v>
      </c>
      <c r="BJ116" s="33">
        <f t="shared" ref="BJ116" si="2748">PRODUCT(AL116*100*1/AL119)</f>
        <v>0</v>
      </c>
      <c r="BK116" s="33">
        <f t="shared" ref="BK116" si="2749">PRODUCT(AM116*100*1/AM119)</f>
        <v>0</v>
      </c>
      <c r="BL116" s="33">
        <f t="shared" ref="BL116" si="2750">PRODUCT(AN116*100*1/AN119)</f>
        <v>0</v>
      </c>
      <c r="BM116" s="33">
        <f t="shared" ref="BM116" si="2751">PRODUCT(AO116*100*1/AO119)</f>
        <v>0</v>
      </c>
      <c r="BN116" s="30">
        <f t="shared" ref="BN116" si="2752">PRODUCT(AP116*100*1/AP119)</f>
        <v>0</v>
      </c>
      <c r="BO116" s="59">
        <f t="shared" ref="BO116" si="2753">PRODUCT(AQ116*100*1/AQ119)</f>
        <v>0</v>
      </c>
      <c r="BR116" s="54">
        <v>128</v>
      </c>
      <c r="BS116" s="33">
        <f t="shared" ref="BS116" si="2754">AU103+AU104+AU105+AU106+AU107+AU108+AU109+AU110+AU111+AU112+AU113+AU114+AU115+AU116</f>
        <v>100</v>
      </c>
      <c r="BT116" s="33">
        <f t="shared" ref="BT116" si="2755">AV103+AV104+AV105+AV106+AV107+AV108+AV109+AV110+AV111+AV112+AV113+AV114+AV115+AV116</f>
        <v>100</v>
      </c>
      <c r="BU116" s="33">
        <f t="shared" ref="BU116" si="2756">AW103+AW104+AW105+AW106+AW107+AW108+AW109+AW110+AW111+AW112+AW113+AW114+AW115+AW116</f>
        <v>100</v>
      </c>
      <c r="BV116" s="33">
        <f t="shared" ref="BV116" si="2757">AX103+AX104+AX105+AX106+AX107+AX108+AX109+AX110+AX111+AX112+AX113+AX114+AX115+AX116</f>
        <v>100</v>
      </c>
      <c r="BW116" s="33">
        <f t="shared" ref="BW116" si="2758">AY103+AY104+AY105+AY106+AY107+AY108+AY109+AY110+AY111+AY112+AY113+AY114+AY115+AY116</f>
        <v>100</v>
      </c>
      <c r="BX116" s="33">
        <f t="shared" ref="BX116" si="2759">AZ103+AZ104+AZ105+AZ106+AZ107+AZ108+AZ109+AZ110+AZ111+AZ112+AZ113+AZ114+AZ115+AZ116</f>
        <v>100</v>
      </c>
      <c r="BY116" s="33">
        <f t="shared" ref="BY116" si="2760">BA103+BA104+BA105+BA106+BA107+BA108+BA109+BA110+BA111+BA112+BA113+BA114+BA115+BA116</f>
        <v>100</v>
      </c>
      <c r="BZ116" s="59">
        <f t="shared" ref="BZ116" si="2761">BB103+BB104+BB105+BB106+BB107+BB108+BB109+BB110+BB111+BB112+BB113+BB114+BB115+BB116</f>
        <v>100</v>
      </c>
      <c r="CA116" s="33">
        <f t="shared" ref="CA116" si="2762">BC103+BC104+BC105+BC106+BC107+BC108+BC109+BC110+BC111+BC112+BC113+BC114+BC115+BC116</f>
        <v>100</v>
      </c>
      <c r="CB116" s="33">
        <f t="shared" ref="CB116" si="2763">BD103+BD104+BD105+BD106+BD107+BD108+BD109+BD110+BD111+BD112+BD113+BD114+BD115+BD116</f>
        <v>100</v>
      </c>
      <c r="CC116" s="33">
        <f t="shared" ref="CC116" si="2764">BE103+BE104+BE105+BE106+BE107+BE108+BE109+BE110+BE111+BE112+BE113+BE114+BE115+BE116</f>
        <v>100</v>
      </c>
      <c r="CD116" s="33">
        <f t="shared" ref="CD116" si="2765">BF103+BF104+BF105+BF106+BF107+BF108+BF109+BF110+BF111+BF112+BF113+BF114+BF115+BF116</f>
        <v>100</v>
      </c>
      <c r="CE116" s="33">
        <f t="shared" ref="CE116" si="2766">BG103+BG104+BG105+BG106+BG107+BG108+BG109+BG110+BG111+BG112+BG113+BG114+BG115+BG116</f>
        <v>100</v>
      </c>
      <c r="CF116" s="33">
        <f t="shared" ref="CF116" si="2767">BH103+BH104+BH105+BH106+BH107+BH108+BH109+BH110+BH111+BH112+BH113+BH114+BH115+BH116</f>
        <v>100</v>
      </c>
      <c r="CG116" s="33">
        <f t="shared" ref="CG116" si="2768">BI103+BI104+BI105+BI106+BI107+BI108+BI109+BI110+BI111+BI112+BI113+BI114+BI115+BI116</f>
        <v>100</v>
      </c>
      <c r="CH116" s="33">
        <f t="shared" ref="CH116" si="2769">BJ103+BJ104+BJ105+BJ106+BJ107+BJ108+BJ109+BJ110+BJ111+BJ112+BJ113+BJ114+BJ115+BJ116</f>
        <v>100</v>
      </c>
      <c r="CI116" s="33">
        <f t="shared" ref="CI116" si="2770">BK103+BK104+BK105+BK106+BK107+BK108+BK109+BK110+BK111+BK112+BK113+BK114+BK115+BK116</f>
        <v>100</v>
      </c>
      <c r="CJ116" s="33">
        <f t="shared" ref="CJ116" si="2771">BL103+BL104+BL105+BL106+BL107+BL108+BL109+BL110+BL111+BL112+BL113+BL114+BL115+BL116</f>
        <v>100</v>
      </c>
      <c r="CK116" s="33">
        <f t="shared" ref="CK116" si="2772">BM103+BM104+BM105+BM106+BM107+BM108+BM109+BM110+BM111+BM112+BM113+BM114+BM115+BM116</f>
        <v>100</v>
      </c>
      <c r="CL116" s="30">
        <f t="shared" ref="CL116" si="2773">BN103+BN104+BN105+BN106+BN107+BN108+BN109+BN110+BN111+BN112+BN113+BN114+BN115+BN116</f>
        <v>100</v>
      </c>
      <c r="CM116" s="59">
        <f t="shared" ref="CM116" si="2774">BO103+BO104+BO105+BO106+BO107+BO108+BO109+BO110+BO111+BO112+BO113+BO114+BO115+BO116</f>
        <v>100</v>
      </c>
      <c r="CN116" s="7"/>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row>
    <row r="117" spans="2:118" x14ac:dyDescent="0.25">
      <c r="B117" s="54" t="s">
        <v>16</v>
      </c>
      <c r="C117" s="2">
        <v>0</v>
      </c>
      <c r="D117" s="2">
        <v>0</v>
      </c>
      <c r="E117" s="2">
        <v>0</v>
      </c>
      <c r="F117" s="2">
        <v>0</v>
      </c>
      <c r="G117" s="2">
        <v>0</v>
      </c>
      <c r="H117" s="2">
        <v>4</v>
      </c>
      <c r="I117" s="2">
        <v>0</v>
      </c>
      <c r="J117" s="2">
        <v>0</v>
      </c>
      <c r="K117" s="2">
        <v>0</v>
      </c>
      <c r="L117" s="2">
        <v>0</v>
      </c>
      <c r="M117" s="2">
        <v>1</v>
      </c>
      <c r="N117" s="2">
        <v>0</v>
      </c>
      <c r="O117" s="3">
        <v>0</v>
      </c>
      <c r="P117" s="3">
        <v>0</v>
      </c>
      <c r="Q117" s="3">
        <v>0</v>
      </c>
      <c r="R117" s="3">
        <v>0</v>
      </c>
      <c r="S117" s="54">
        <v>5</v>
      </c>
      <c r="V117" s="54">
        <v>256</v>
      </c>
      <c r="W117" s="3">
        <f>Q103</f>
        <v>0</v>
      </c>
      <c r="X117" s="3">
        <f>Q104</f>
        <v>0</v>
      </c>
      <c r="Y117" s="3">
        <f>Q105</f>
        <v>0</v>
      </c>
      <c r="Z117" s="3">
        <f>Q106</f>
        <v>0</v>
      </c>
      <c r="AA117" s="3">
        <f>Q107</f>
        <v>0</v>
      </c>
      <c r="AB117" s="3">
        <f>Q108</f>
        <v>0</v>
      </c>
      <c r="AC117" s="3">
        <f>Q109</f>
        <v>0</v>
      </c>
      <c r="AD117" s="54">
        <f>Q110</f>
        <v>0</v>
      </c>
      <c r="AE117" s="3">
        <f>Q111</f>
        <v>0</v>
      </c>
      <c r="AF117" s="3">
        <f>Q112</f>
        <v>0</v>
      </c>
      <c r="AG117" s="3">
        <f>Q113</f>
        <v>0</v>
      </c>
      <c r="AH117" s="3">
        <f>Q114</f>
        <v>0</v>
      </c>
      <c r="AI117" s="3">
        <f>Q115</f>
        <v>0</v>
      </c>
      <c r="AJ117" s="3">
        <f>Q116</f>
        <v>0</v>
      </c>
      <c r="AK117" s="3">
        <f>Q117</f>
        <v>0</v>
      </c>
      <c r="AL117" s="3">
        <f>Q118</f>
        <v>0</v>
      </c>
      <c r="AM117" s="3">
        <f>Q119</f>
        <v>0</v>
      </c>
      <c r="AN117" s="3">
        <f>Q120</f>
        <v>0</v>
      </c>
      <c r="AO117" s="3">
        <f>Q121</f>
        <v>0</v>
      </c>
      <c r="AP117" s="54">
        <f>Q122</f>
        <v>0</v>
      </c>
      <c r="AQ117" s="58">
        <f>Q123</f>
        <v>0</v>
      </c>
      <c r="AT117" s="54">
        <v>256</v>
      </c>
      <c r="AU117" s="33">
        <f t="shared" ref="AU117" si="2775">PRODUCT(W117*100*1/W119)</f>
        <v>0</v>
      </c>
      <c r="AV117" s="33">
        <f t="shared" ref="AV117" si="2776">PRODUCT(X117*100*1/X119)</f>
        <v>0</v>
      </c>
      <c r="AW117" s="33">
        <f t="shared" ref="AW117" si="2777">PRODUCT(Y117*100*1/Y119)</f>
        <v>0</v>
      </c>
      <c r="AX117" s="33">
        <f t="shared" ref="AX117" si="2778">PRODUCT(Z117*100*1/Z119)</f>
        <v>0</v>
      </c>
      <c r="AY117" s="33">
        <f t="shared" ref="AY117" si="2779">PRODUCT(AA117*100*1/AA119)</f>
        <v>0</v>
      </c>
      <c r="AZ117" s="33">
        <f t="shared" ref="AZ117" si="2780">PRODUCT(AB117*100*1/AB119)</f>
        <v>0</v>
      </c>
      <c r="BA117" s="33">
        <f t="shared" ref="BA117" si="2781">PRODUCT(AC117*100*1/AC119)</f>
        <v>0</v>
      </c>
      <c r="BB117" s="59">
        <f t="shared" ref="BB117" si="2782">PRODUCT(AD117*100*1/AD119)</f>
        <v>0</v>
      </c>
      <c r="BC117" s="33">
        <f t="shared" ref="BC117" si="2783">PRODUCT(AE117*100*1/AE119)</f>
        <v>0</v>
      </c>
      <c r="BD117" s="33">
        <f t="shared" ref="BD117" si="2784">PRODUCT(AF117*100*1/AF119)</f>
        <v>0</v>
      </c>
      <c r="BE117" s="33">
        <f t="shared" ref="BE117" si="2785">PRODUCT(AG117*100*1/AG119)</f>
        <v>0</v>
      </c>
      <c r="BF117" s="33">
        <f t="shared" ref="BF117" si="2786">PRODUCT(AH117*100*1/AH119)</f>
        <v>0</v>
      </c>
      <c r="BG117" s="33">
        <f t="shared" ref="BG117" si="2787">PRODUCT(AI117*100*1/AI119)</f>
        <v>0</v>
      </c>
      <c r="BH117" s="33">
        <f t="shared" ref="BH117" si="2788">PRODUCT(AJ117*100*1/AJ119)</f>
        <v>0</v>
      </c>
      <c r="BI117" s="33">
        <f t="shared" ref="BI117" si="2789">PRODUCT(AK117*100*1/AK119)</f>
        <v>0</v>
      </c>
      <c r="BJ117" s="33">
        <f t="shared" ref="BJ117" si="2790">PRODUCT(AL117*100*1/AL119)</f>
        <v>0</v>
      </c>
      <c r="BK117" s="33">
        <f t="shared" ref="BK117" si="2791">PRODUCT(AM117*100*1/AM119)</f>
        <v>0</v>
      </c>
      <c r="BL117" s="33">
        <f t="shared" ref="BL117" si="2792">PRODUCT(AN117*100*1/AN119)</f>
        <v>0</v>
      </c>
      <c r="BM117" s="33">
        <f t="shared" ref="BM117" si="2793">PRODUCT(AO117*100*1/AO119)</f>
        <v>0</v>
      </c>
      <c r="BN117" s="30">
        <f t="shared" ref="BN117" si="2794">PRODUCT(AP117*100*1/AP119)</f>
        <v>0</v>
      </c>
      <c r="BO117" s="59">
        <f t="shared" ref="BO117" si="2795">PRODUCT(AQ117*100*1/AQ119)</f>
        <v>0</v>
      </c>
      <c r="BR117" s="54">
        <v>256</v>
      </c>
      <c r="BS117" s="33">
        <f t="shared" ref="BS117" si="2796">AU103+AU104+AU105+AU106+AU107+AU108+AU109+AU110+AU111+AU112+AU113+AU114+AU115+AU116+AU117</f>
        <v>100</v>
      </c>
      <c r="BT117" s="33">
        <f t="shared" ref="BT117" si="2797">AV103+AV104+AV105+AV106+AV107+AV108+AV109+AV110+AV111+AV112+AV113+AV114+AV115+AV116+AV117</f>
        <v>100</v>
      </c>
      <c r="BU117" s="33">
        <f t="shared" ref="BU117" si="2798">AW103+AW104+AW105+AW106+AW107+AW108+AW109+AW110+AW111+AW112+AW113+AW114+AW115+AW116+AW117</f>
        <v>100</v>
      </c>
      <c r="BV117" s="33">
        <f t="shared" ref="BV117" si="2799">AX103+AX104+AX105+AX106+AX107+AX108+AX109+AX110+AX111+AX112+AX113+AX114+AX115+AX116+AX117</f>
        <v>100</v>
      </c>
      <c r="BW117" s="33">
        <f t="shared" ref="BW117" si="2800">AY103+AY104+AY105+AY106+AY107+AY108+AY109+AY110+AY111+AY112+AY113+AY114+AY115+AY116+AY117</f>
        <v>100</v>
      </c>
      <c r="BX117" s="33">
        <f t="shared" ref="BX117" si="2801">AZ103+AZ104+AZ105+AZ106+AZ107+AZ108+AZ109+AZ110+AZ111+AZ112+AZ113+AZ114+AZ115+AZ116+AZ117</f>
        <v>100</v>
      </c>
      <c r="BY117" s="33">
        <f t="shared" ref="BY117" si="2802">BA103+BA104+BA105+BA106+BA107+BA108+BA109+BA110+BA111+BA112+BA113+BA114+BA115+BA116+BA117</f>
        <v>100</v>
      </c>
      <c r="BZ117" s="59">
        <f t="shared" ref="BZ117" si="2803">BB103+BB104+BB105+BB106+BB107+BB108+BB109+BB110+BB111+BB112+BB113+BB114+BB115+BB116+BB117</f>
        <v>100</v>
      </c>
      <c r="CA117" s="33">
        <f t="shared" ref="CA117" si="2804">BC103+BC104+BC105+BC106+BC107+BC108+BC109+BC110+BC111+BC112+BC113+BC114+BC115+BC116+BC117</f>
        <v>100</v>
      </c>
      <c r="CB117" s="33">
        <f t="shared" ref="CB117" si="2805">BD103+BD104+BD105+BD106+BD107+BD108+BD109+BD110+BD111+BD112+BD113+BD114+BD115+BD116+BD117</f>
        <v>100</v>
      </c>
      <c r="CC117" s="33">
        <f t="shared" ref="CC117" si="2806">BE103+BE104+BE105+BE106+BE107+BE108+BE109+BE110+BE111+BE112+BE113+BE114+BE115+BE116+BE117</f>
        <v>100</v>
      </c>
      <c r="CD117" s="33">
        <f t="shared" ref="CD117" si="2807">BF103+BF104+BF105+BF106+BF107+BF108+BF109+BF110+BF111+BF112+BF113+BF114+BF115+BF116+BF117</f>
        <v>100</v>
      </c>
      <c r="CE117" s="33">
        <f t="shared" ref="CE117" si="2808">BG103+BG104+BG105+BG106+BG107+BG108+BG109+BG110+BG111+BG112+BG113+BG114+BG115+BG116+BG117</f>
        <v>100</v>
      </c>
      <c r="CF117" s="33">
        <f t="shared" ref="CF117" si="2809">BH103+BH104+BH105+BH106+BH107+BH108+BH109+BH110+BH111+BH112+BH113+BH114+BH115+BH116+BH117</f>
        <v>100</v>
      </c>
      <c r="CG117" s="33">
        <f t="shared" ref="CG117" si="2810">BI103+BI104+BI105+BI106+BI107+BI108+BI109+BI110+BI111+BI112+BI113+BI114+BI115+BI116+BI117</f>
        <v>100</v>
      </c>
      <c r="CH117" s="33">
        <f t="shared" ref="CH117" si="2811">BJ103+BJ104+BJ105+BJ106+BJ107+BJ108+BJ109+BJ110+BJ111+BJ112+BJ113+BJ114+BJ115+BJ116+BJ117</f>
        <v>100</v>
      </c>
      <c r="CI117" s="33">
        <f t="shared" ref="CI117" si="2812">BK103+BK104+BK105+BK106+BK107+BK108+BK109+BK110+BK111+BK112+BK113+BK114+BK115+BK116+BK117</f>
        <v>100</v>
      </c>
      <c r="CJ117" s="33">
        <f t="shared" ref="CJ117" si="2813">BL103+BL104+BL105+BL106+BL107+BL108+BL109+BL110+BL111+BL112+BL113+BL114+BL115+BL116+BL117</f>
        <v>100</v>
      </c>
      <c r="CK117" s="33">
        <f t="shared" ref="CK117" si="2814">BM103+BM104+BM105+BM106+BM107+BM108+BM109+BM110+BM111+BM112+BM113+BM114+BM115+BM116+BM117</f>
        <v>100</v>
      </c>
      <c r="CL117" s="30">
        <f t="shared" ref="CL117" si="2815">BN103+BN104+BN105+BN106+BN107+BN108+BN109+BN110+BN111+BN112+BN113+BN114+BN115+BN116+BN117</f>
        <v>100</v>
      </c>
      <c r="CM117" s="59">
        <f t="shared" ref="CM117" si="2816">BO103+BO104+BO105+BO106+BO107+BO108+BO109+BO110+BO111+BO112+BO113+BO114+BO115+BO116+BO117</f>
        <v>100</v>
      </c>
      <c r="CN117" s="7"/>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row>
    <row r="118" spans="2:118" x14ac:dyDescent="0.25">
      <c r="B118" s="54" t="s">
        <v>17</v>
      </c>
      <c r="C118" s="2">
        <v>0</v>
      </c>
      <c r="D118" s="2">
        <v>0</v>
      </c>
      <c r="E118" s="2">
        <v>3</v>
      </c>
      <c r="F118" s="2">
        <v>0</v>
      </c>
      <c r="G118" s="2">
        <v>0</v>
      </c>
      <c r="H118" s="2">
        <v>0</v>
      </c>
      <c r="I118" s="2">
        <v>0</v>
      </c>
      <c r="J118" s="2">
        <v>0</v>
      </c>
      <c r="K118" s="4">
        <v>0</v>
      </c>
      <c r="L118" s="3">
        <v>0</v>
      </c>
      <c r="M118" s="3">
        <v>0</v>
      </c>
      <c r="N118" s="3">
        <v>2</v>
      </c>
      <c r="O118" s="3">
        <v>0</v>
      </c>
      <c r="P118" s="3">
        <v>0</v>
      </c>
      <c r="Q118" s="3">
        <v>0</v>
      </c>
      <c r="R118" s="3">
        <v>0</v>
      </c>
      <c r="S118" s="54">
        <v>5</v>
      </c>
      <c r="V118" s="54">
        <v>512</v>
      </c>
      <c r="W118" s="3">
        <f>R103</f>
        <v>0</v>
      </c>
      <c r="X118" s="3">
        <f>R104</f>
        <v>0</v>
      </c>
      <c r="Y118" s="3">
        <f>R105</f>
        <v>0</v>
      </c>
      <c r="Z118" s="3">
        <f>R106</f>
        <v>0</v>
      </c>
      <c r="AA118" s="3">
        <f>R107</f>
        <v>0</v>
      </c>
      <c r="AB118" s="3">
        <f>R108</f>
        <v>0</v>
      </c>
      <c r="AC118" s="3">
        <f>R109</f>
        <v>0</v>
      </c>
      <c r="AD118" s="54">
        <f>R110</f>
        <v>0</v>
      </c>
      <c r="AE118" s="3">
        <f>R111</f>
        <v>0</v>
      </c>
      <c r="AF118" s="3">
        <f>R112</f>
        <v>0</v>
      </c>
      <c r="AG118" s="3">
        <f>R113</f>
        <v>0</v>
      </c>
      <c r="AH118" s="3">
        <f>R114</f>
        <v>0</v>
      </c>
      <c r="AI118" s="3">
        <f>R115</f>
        <v>0</v>
      </c>
      <c r="AJ118" s="3">
        <f>R116</f>
        <v>0</v>
      </c>
      <c r="AK118" s="3">
        <f>R117</f>
        <v>0</v>
      </c>
      <c r="AL118" s="3">
        <f>R118</f>
        <v>0</v>
      </c>
      <c r="AM118" s="3">
        <f>R119</f>
        <v>0</v>
      </c>
      <c r="AN118" s="3">
        <f>R120</f>
        <v>0</v>
      </c>
      <c r="AO118" s="3">
        <f>R121</f>
        <v>0</v>
      </c>
      <c r="AP118" s="54">
        <f>R122</f>
        <v>0</v>
      </c>
      <c r="AQ118" s="58">
        <f>R123</f>
        <v>0</v>
      </c>
      <c r="AT118" s="54">
        <v>512</v>
      </c>
      <c r="AU118" s="33">
        <f t="shared" ref="AU118" si="2817">PRODUCT(W118*100*1/W119)</f>
        <v>0</v>
      </c>
      <c r="AV118" s="33">
        <f t="shared" ref="AV118" si="2818">PRODUCT(X118*100*1/X119)</f>
        <v>0</v>
      </c>
      <c r="AW118" s="33">
        <f t="shared" ref="AW118" si="2819">PRODUCT(Y118*100*1/Y119)</f>
        <v>0</v>
      </c>
      <c r="AX118" s="33">
        <f t="shared" ref="AX118" si="2820">PRODUCT(Z118*100*1/Z119)</f>
        <v>0</v>
      </c>
      <c r="AY118" s="33">
        <f t="shared" ref="AY118" si="2821">PRODUCT(AA118*100*1/AA119)</f>
        <v>0</v>
      </c>
      <c r="AZ118" s="33">
        <f t="shared" ref="AZ118" si="2822">PRODUCT(AB118*100*1/AB119)</f>
        <v>0</v>
      </c>
      <c r="BA118" s="33">
        <f t="shared" ref="BA118" si="2823">PRODUCT(AC118*100*1/AC119)</f>
        <v>0</v>
      </c>
      <c r="BB118" s="59">
        <f t="shared" ref="BB118" si="2824">PRODUCT(AD118*100*1/AD119)</f>
        <v>0</v>
      </c>
      <c r="BC118" s="33">
        <f t="shared" ref="BC118" si="2825">PRODUCT(AE118*100*1/AE119)</f>
        <v>0</v>
      </c>
      <c r="BD118" s="33">
        <f t="shared" ref="BD118" si="2826">PRODUCT(AF118*100*1/AF119)</f>
        <v>0</v>
      </c>
      <c r="BE118" s="33">
        <f t="shared" ref="BE118" si="2827">PRODUCT(AG118*100*1/AG119)</f>
        <v>0</v>
      </c>
      <c r="BF118" s="33">
        <f t="shared" ref="BF118" si="2828">PRODUCT(AH118*100*1/AH119)</f>
        <v>0</v>
      </c>
      <c r="BG118" s="33">
        <f t="shared" ref="BG118" si="2829">PRODUCT(AI118*100*1/AI119)</f>
        <v>0</v>
      </c>
      <c r="BH118" s="33">
        <f t="shared" ref="BH118" si="2830">PRODUCT(AJ118*100*1/AJ119)</f>
        <v>0</v>
      </c>
      <c r="BI118" s="33">
        <f t="shared" ref="BI118" si="2831">PRODUCT(AK118*100*1/AK119)</f>
        <v>0</v>
      </c>
      <c r="BJ118" s="33">
        <f t="shared" ref="BJ118" si="2832">PRODUCT(AL118*100*1/AL119)</f>
        <v>0</v>
      </c>
      <c r="BK118" s="33">
        <f t="shared" ref="BK118" si="2833">PRODUCT(AM118*100*1/AM119)</f>
        <v>0</v>
      </c>
      <c r="BL118" s="33">
        <f t="shared" ref="BL118" si="2834">PRODUCT(AN118*100*1/AN119)</f>
        <v>0</v>
      </c>
      <c r="BM118" s="33">
        <f t="shared" ref="BM118" si="2835">PRODUCT(AO118*100*1/AO119)</f>
        <v>0</v>
      </c>
      <c r="BN118" s="30">
        <f t="shared" ref="BN118" si="2836">PRODUCT(AP118*100*1/AP119)</f>
        <v>0</v>
      </c>
      <c r="BO118" s="59">
        <f t="shared" ref="BO118" si="2837">PRODUCT(AQ118*100*1/AQ119)</f>
        <v>0</v>
      </c>
      <c r="BR118" s="54">
        <v>512</v>
      </c>
      <c r="BS118" s="33">
        <f t="shared" ref="BS118" si="2838">AU103+AU104+AU105+AU106+AU107+AU108+AU109+AU110+AU111+AU112+AU113+AU114+AU115+AU116+AU117+AU118</f>
        <v>100</v>
      </c>
      <c r="BT118" s="33">
        <f t="shared" ref="BT118" si="2839">AV103+AV104+AV105+AV106+AV107+AV108+AV109+AV110+AV111+AV112+AV113+AV114+AV115+AV116+AV117+AV118</f>
        <v>100</v>
      </c>
      <c r="BU118" s="33">
        <f t="shared" ref="BU118" si="2840">AW103+AW104+AW105+AW106+AW107+AW108+AW109+AW110+AW111+AW112+AW113+AW114+AW115+AW116+AW117+AW118</f>
        <v>100</v>
      </c>
      <c r="BV118" s="33">
        <f t="shared" ref="BV118" si="2841">AX103+AX104+AX105+AX106+AX107+AX108+AX109+AX110+AX111+AX112+AX113+AX114+AX115+AX116+AX117+AX118</f>
        <v>100</v>
      </c>
      <c r="BW118" s="33">
        <f t="shared" ref="BW118" si="2842">AY103+AY104+AY105+AY106+AY107+AY108+AY109+AY110+AY111+AY112+AY113+AY114+AY115+AY116+AY117+AY118</f>
        <v>100</v>
      </c>
      <c r="BX118" s="33">
        <f t="shared" ref="BX118" si="2843">AZ103+AZ104+AZ105+AZ106+AZ107+AZ108+AZ109+AZ110+AZ111+AZ112+AZ113+AZ114+AZ115+AZ116+AZ117+AZ118</f>
        <v>100</v>
      </c>
      <c r="BY118" s="33">
        <f t="shared" ref="BY118" si="2844">BA103+BA104+BA105+BA106+BA107+BA108+BA109+BA110+BA111+BA112+BA113+BA114+BA115+BA116+BA117+BA118</f>
        <v>100</v>
      </c>
      <c r="BZ118" s="59">
        <f t="shared" ref="BZ118" si="2845">BB103+BB104+BB105+BB106+BB107+BB108+BB109+BB110+BB111+BB112+BB113+BB114+BB115+BB116+BB117+BB118</f>
        <v>100</v>
      </c>
      <c r="CA118" s="33">
        <f t="shared" ref="CA118" si="2846">BC103+BC104+BC105+BC106+BC107+BC108+BC109+BC110+BC111+BC112+BC113+BC114+BC115+BC116+BC117+BC118</f>
        <v>100</v>
      </c>
      <c r="CB118" s="33">
        <f t="shared" ref="CB118" si="2847">BD103+BD104+BD105+BD106+BD107+BD108+BD109+BD110+BD111+BD112+BD113+BD114+BD115+BD116+BD117+BD118</f>
        <v>100</v>
      </c>
      <c r="CC118" s="33">
        <f t="shared" ref="CC118" si="2848">BE103+BE104+BE105+BE106+BE107+BE108+BE109+BE110+BE111+BE112+BE113+BE114+BE115+BE116+BE117+BE118</f>
        <v>100</v>
      </c>
      <c r="CD118" s="33">
        <f t="shared" ref="CD118" si="2849">BF103+BF104+BF105+BF106+BF107+BF108+BF109+BF110+BF111+BF112+BF113+BF114+BF115+BF116+BF117+BF118</f>
        <v>100</v>
      </c>
      <c r="CE118" s="33">
        <f t="shared" ref="CE118" si="2850">BG103+BG104+BG105+BG106+BG107+BG108+BG109+BG110+BG111+BG112+BG113+BG114+BG115+BG116+BG117+BG118</f>
        <v>100</v>
      </c>
      <c r="CF118" s="33">
        <f t="shared" ref="CF118" si="2851">BH103+BH104+BH105+BH106+BH107+BH108+BH109+BH110+BH111+BH112+BH113+BH114+BH115+BH116+BH117+BH118</f>
        <v>100</v>
      </c>
      <c r="CG118" s="33">
        <f t="shared" ref="CG118" si="2852">BI103+BI104+BI105+BI106+BI107+BI108+BI109+BI110+BI111+BI112+BI113+BI114+BI115+BI116+BI117+BI118</f>
        <v>100</v>
      </c>
      <c r="CH118" s="33">
        <f t="shared" ref="CH118" si="2853">BJ103+BJ104+BJ105+BJ106+BJ107+BJ108+BJ109+BJ110+BJ111+BJ112+BJ113+BJ114+BJ115+BJ116+BJ117+BJ118</f>
        <v>100</v>
      </c>
      <c r="CI118" s="33">
        <f t="shared" ref="CI118" si="2854">BK103+BK104+BK105+BK106+BK107+BK108+BK109+BK110+BK111+BK112+BK113+BK114+BK115+BK116+BK117+BK118</f>
        <v>100</v>
      </c>
      <c r="CJ118" s="33">
        <f t="shared" ref="CJ118" si="2855">BL103+BL104+BL105+BL106+BL107+BL108+BL109+BL110+BL111+BL112+BL113+BL114+BL115+BL116+BL117+BL118</f>
        <v>100</v>
      </c>
      <c r="CK118" s="33">
        <f t="shared" ref="CK118" si="2856">BM103+BM104+BM105+BM106+BM107+BM108+BM109+BM110+BM111+BM112+BM113+BM114+BM115+BM116+BM117+BM118</f>
        <v>100</v>
      </c>
      <c r="CL118" s="30">
        <f t="shared" ref="CL118" si="2857">BN103+BN104+BN105+BN106+BN107+BN108+BN109+BN110+BN111+BN112+BN113+BN114+BN115+BN116+BN117+BN118</f>
        <v>100</v>
      </c>
      <c r="CM118" s="59">
        <f t="shared" ref="CM118" si="2858">BO103+BO104+BO105+BO106+BO107+BO108+BO109+BO110+BO111+BO112+BO113+BO114+BO115+BO116+BO117+BO118</f>
        <v>100</v>
      </c>
      <c r="CN118" s="7"/>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row>
    <row r="119" spans="2:118" x14ac:dyDescent="0.25">
      <c r="B119" s="54" t="s">
        <v>18</v>
      </c>
      <c r="C119" s="2">
        <v>1</v>
      </c>
      <c r="D119" s="2">
        <v>0</v>
      </c>
      <c r="E119" s="2">
        <v>0</v>
      </c>
      <c r="F119" s="2">
        <v>2</v>
      </c>
      <c r="G119" s="2">
        <v>1</v>
      </c>
      <c r="H119" s="4">
        <v>0</v>
      </c>
      <c r="I119" s="3">
        <v>0</v>
      </c>
      <c r="J119" s="3">
        <v>1</v>
      </c>
      <c r="K119" s="3">
        <v>0</v>
      </c>
      <c r="L119" s="3">
        <v>0</v>
      </c>
      <c r="M119" s="3">
        <v>0</v>
      </c>
      <c r="N119" s="3">
        <v>0</v>
      </c>
      <c r="O119" s="3">
        <v>0</v>
      </c>
      <c r="P119" s="3">
        <v>0</v>
      </c>
      <c r="Q119" s="3">
        <v>0</v>
      </c>
      <c r="R119" s="3">
        <v>0</v>
      </c>
      <c r="S119" s="54">
        <v>5</v>
      </c>
      <c r="V119" s="54" t="s">
        <v>1</v>
      </c>
      <c r="W119" s="54">
        <f>S103</f>
        <v>5</v>
      </c>
      <c r="X119" s="54">
        <f>S104</f>
        <v>5</v>
      </c>
      <c r="Y119" s="54">
        <f>S105</f>
        <v>5</v>
      </c>
      <c r="Z119" s="54">
        <f>S106</f>
        <v>5</v>
      </c>
      <c r="AA119" s="54">
        <f>S107</f>
        <v>5</v>
      </c>
      <c r="AB119" s="54">
        <f>S108</f>
        <v>5</v>
      </c>
      <c r="AC119" s="54">
        <f>S109</f>
        <v>5</v>
      </c>
      <c r="AD119" s="54">
        <f>S110</f>
        <v>5</v>
      </c>
      <c r="AE119" s="54">
        <f>S111</f>
        <v>5</v>
      </c>
      <c r="AF119" s="54">
        <f>S112</f>
        <v>5</v>
      </c>
      <c r="AG119" s="54">
        <f>S113</f>
        <v>5</v>
      </c>
      <c r="AH119" s="54">
        <f>S114</f>
        <v>5</v>
      </c>
      <c r="AI119" s="54">
        <f>S115</f>
        <v>5</v>
      </c>
      <c r="AJ119" s="54">
        <f>S116</f>
        <v>5</v>
      </c>
      <c r="AK119" s="54">
        <f>S117</f>
        <v>5</v>
      </c>
      <c r="AL119" s="54">
        <f>S118</f>
        <v>5</v>
      </c>
      <c r="AM119" s="54">
        <f>S119</f>
        <v>5</v>
      </c>
      <c r="AN119" s="54">
        <f>S120</f>
        <v>5</v>
      </c>
      <c r="AO119" s="54">
        <f>S121</f>
        <v>5</v>
      </c>
      <c r="AP119" s="54">
        <f>S122</f>
        <v>5</v>
      </c>
      <c r="AQ119" s="54">
        <f>S123</f>
        <v>5</v>
      </c>
      <c r="AT119" s="54" t="s">
        <v>47</v>
      </c>
      <c r="AU119" s="30">
        <f t="shared" ref="AU119:BO119" si="2859">SUM(AU103:AU118)</f>
        <v>100</v>
      </c>
      <c r="AV119" s="30">
        <f t="shared" si="2859"/>
        <v>100</v>
      </c>
      <c r="AW119" s="30">
        <f t="shared" si="2859"/>
        <v>100</v>
      </c>
      <c r="AX119" s="30">
        <f t="shared" si="2859"/>
        <v>100</v>
      </c>
      <c r="AY119" s="30">
        <f t="shared" si="2859"/>
        <v>100</v>
      </c>
      <c r="AZ119" s="30">
        <f t="shared" si="2859"/>
        <v>100</v>
      </c>
      <c r="BA119" s="30">
        <f t="shared" si="2859"/>
        <v>100</v>
      </c>
      <c r="BB119" s="30">
        <f t="shared" si="2859"/>
        <v>100</v>
      </c>
      <c r="BC119" s="30">
        <f t="shared" si="2859"/>
        <v>100</v>
      </c>
      <c r="BD119" s="30">
        <f t="shared" si="2859"/>
        <v>100</v>
      </c>
      <c r="BE119" s="30">
        <f t="shared" si="2859"/>
        <v>100</v>
      </c>
      <c r="BF119" s="30">
        <f t="shared" si="2859"/>
        <v>100</v>
      </c>
      <c r="BG119" s="30">
        <f t="shared" si="2859"/>
        <v>100</v>
      </c>
      <c r="BH119" s="30">
        <f t="shared" si="2859"/>
        <v>100</v>
      </c>
      <c r="BI119" s="30">
        <f t="shared" si="2859"/>
        <v>100</v>
      </c>
      <c r="BJ119" s="30">
        <f t="shared" si="2859"/>
        <v>100</v>
      </c>
      <c r="BK119" s="30">
        <f t="shared" si="2859"/>
        <v>100</v>
      </c>
      <c r="BL119" s="30">
        <f t="shared" si="2859"/>
        <v>100</v>
      </c>
      <c r="BM119" s="30">
        <f t="shared" si="2859"/>
        <v>100</v>
      </c>
      <c r="BN119" s="30">
        <f t="shared" si="2859"/>
        <v>100</v>
      </c>
      <c r="BO119" s="30">
        <f t="shared" si="2859"/>
        <v>100</v>
      </c>
      <c r="BS119" s="30"/>
      <c r="BT119" s="30"/>
      <c r="BU119" s="30"/>
      <c r="BV119" s="30"/>
      <c r="BW119" s="30"/>
      <c r="BX119" s="30"/>
      <c r="BY119" s="30"/>
      <c r="BZ119" s="30"/>
      <c r="CA119" s="30"/>
      <c r="CB119" s="30"/>
      <c r="CC119" s="30"/>
      <c r="CD119" s="30"/>
      <c r="CE119" s="30"/>
      <c r="CF119" s="30"/>
      <c r="CG119" s="30"/>
      <c r="CH119" s="30"/>
      <c r="CI119" s="30"/>
      <c r="CJ119" s="30"/>
      <c r="CK119" s="30"/>
      <c r="CL119" s="30"/>
      <c r="CM119" s="3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row>
    <row r="120" spans="2:118" x14ac:dyDescent="0.25">
      <c r="B120" s="54" t="s">
        <v>19</v>
      </c>
      <c r="C120" s="2">
        <v>1</v>
      </c>
      <c r="D120" s="2">
        <v>0</v>
      </c>
      <c r="E120" s="2">
        <v>0</v>
      </c>
      <c r="F120" s="2">
        <v>1</v>
      </c>
      <c r="G120" s="2">
        <v>1</v>
      </c>
      <c r="H120" s="2">
        <v>1</v>
      </c>
      <c r="I120" s="4">
        <v>0</v>
      </c>
      <c r="J120" s="3">
        <v>1</v>
      </c>
      <c r="K120" s="3">
        <v>0</v>
      </c>
      <c r="L120" s="3">
        <v>0</v>
      </c>
      <c r="M120" s="3">
        <v>0</v>
      </c>
      <c r="N120" s="3">
        <v>0</v>
      </c>
      <c r="O120" s="3">
        <v>0</v>
      </c>
      <c r="P120" s="3">
        <v>0</v>
      </c>
      <c r="Q120" s="3">
        <v>0</v>
      </c>
      <c r="R120" s="3">
        <v>0</v>
      </c>
      <c r="S120" s="54">
        <v>5</v>
      </c>
      <c r="AU120" s="30"/>
      <c r="AV120" s="30"/>
      <c r="AW120" s="30"/>
      <c r="AX120" s="30"/>
      <c r="AY120" s="30"/>
      <c r="AZ120" s="30"/>
      <c r="BA120" s="30"/>
      <c r="BB120" s="30"/>
      <c r="BC120" s="30"/>
      <c r="BD120" s="30"/>
      <c r="BE120" s="30"/>
      <c r="BF120" s="30"/>
      <c r="BG120" s="30"/>
      <c r="BH120" s="30"/>
      <c r="BI120" s="30"/>
      <c r="BJ120" s="30"/>
      <c r="BK120" s="30"/>
      <c r="BL120" s="30"/>
      <c r="BM120" s="30"/>
      <c r="BN120" s="30"/>
      <c r="BO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row>
    <row r="121" spans="2:118" x14ac:dyDescent="0.25">
      <c r="B121" s="54" t="s">
        <v>20</v>
      </c>
      <c r="C121" s="2">
        <v>0</v>
      </c>
      <c r="D121" s="2">
        <v>0</v>
      </c>
      <c r="E121" s="2">
        <v>0</v>
      </c>
      <c r="F121" s="2">
        <v>0</v>
      </c>
      <c r="G121" s="2">
        <v>1</v>
      </c>
      <c r="H121" s="3">
        <v>2</v>
      </c>
      <c r="I121" s="3">
        <v>1</v>
      </c>
      <c r="J121" s="3">
        <v>0</v>
      </c>
      <c r="K121" s="3">
        <v>1</v>
      </c>
      <c r="L121" s="3">
        <v>0</v>
      </c>
      <c r="M121" s="3">
        <v>0</v>
      </c>
      <c r="N121" s="3">
        <v>0</v>
      </c>
      <c r="O121" s="3">
        <v>0</v>
      </c>
      <c r="P121" s="3">
        <v>0</v>
      </c>
      <c r="Q121" s="3">
        <v>0</v>
      </c>
      <c r="R121" s="3">
        <v>0</v>
      </c>
      <c r="S121" s="54">
        <v>5</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row>
    <row r="122" spans="2:118" x14ac:dyDescent="0.25">
      <c r="B122" s="54" t="s">
        <v>21</v>
      </c>
      <c r="C122" s="54">
        <v>0</v>
      </c>
      <c r="D122" s="54">
        <v>0</v>
      </c>
      <c r="E122" s="54">
        <v>0</v>
      </c>
      <c r="F122" s="54">
        <v>0</v>
      </c>
      <c r="G122" s="54">
        <v>0</v>
      </c>
      <c r="H122" s="54">
        <v>0</v>
      </c>
      <c r="I122" s="54">
        <v>1</v>
      </c>
      <c r="J122" s="54">
        <v>2</v>
      </c>
      <c r="K122" s="54">
        <v>1</v>
      </c>
      <c r="L122" s="54">
        <v>0</v>
      </c>
      <c r="M122" s="54">
        <v>1</v>
      </c>
      <c r="N122" s="54">
        <v>0</v>
      </c>
      <c r="O122" s="54">
        <v>0</v>
      </c>
      <c r="P122" s="54">
        <v>0</v>
      </c>
      <c r="Q122" s="54">
        <v>0</v>
      </c>
      <c r="R122" s="54">
        <v>0</v>
      </c>
      <c r="S122" s="54">
        <v>5</v>
      </c>
      <c r="AU122" s="30"/>
      <c r="AV122" s="30"/>
      <c r="AW122" s="30"/>
      <c r="AX122" s="30"/>
      <c r="AY122" s="30"/>
      <c r="AZ122" s="30"/>
      <c r="BA122" s="30"/>
      <c r="BB122" s="30"/>
      <c r="BC122" s="30"/>
      <c r="BD122" s="30"/>
      <c r="BE122" s="30"/>
      <c r="BF122" s="30"/>
      <c r="BG122" s="30"/>
      <c r="BH122" s="30"/>
      <c r="BI122" s="30"/>
      <c r="BJ122" s="30"/>
      <c r="BK122" s="30"/>
      <c r="BL122" s="30"/>
      <c r="BM122" s="30"/>
      <c r="BN122" s="30"/>
      <c r="BO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row>
    <row r="123" spans="2:118" x14ac:dyDescent="0.25">
      <c r="B123" s="54" t="s">
        <v>22</v>
      </c>
      <c r="C123" s="54">
        <v>1</v>
      </c>
      <c r="D123" s="54">
        <v>0</v>
      </c>
      <c r="E123" s="54">
        <v>0</v>
      </c>
      <c r="F123" s="54">
        <v>2</v>
      </c>
      <c r="G123" s="54">
        <v>2</v>
      </c>
      <c r="H123" s="54">
        <v>0</v>
      </c>
      <c r="I123" s="54">
        <v>0</v>
      </c>
      <c r="J123" s="54">
        <v>0</v>
      </c>
      <c r="K123" s="54">
        <v>0</v>
      </c>
      <c r="L123" s="54">
        <v>0</v>
      </c>
      <c r="M123" s="54">
        <v>0</v>
      </c>
      <c r="N123" s="54">
        <v>0</v>
      </c>
      <c r="O123" s="54">
        <v>0</v>
      </c>
      <c r="P123" s="54">
        <v>0</v>
      </c>
      <c r="Q123" s="54">
        <v>0</v>
      </c>
      <c r="R123" s="54">
        <v>0</v>
      </c>
      <c r="S123" s="54">
        <v>5</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row>
    <row r="124" spans="2:118" x14ac:dyDescent="0.25">
      <c r="B124" s="54" t="s">
        <v>90</v>
      </c>
      <c r="C124" s="54">
        <v>0</v>
      </c>
      <c r="D124" s="54">
        <v>0</v>
      </c>
      <c r="E124" s="54">
        <v>0</v>
      </c>
      <c r="F124" s="54">
        <v>0</v>
      </c>
      <c r="G124" s="54">
        <v>0</v>
      </c>
      <c r="H124" s="54">
        <v>0</v>
      </c>
      <c r="I124" s="54">
        <v>0</v>
      </c>
      <c r="J124" s="54">
        <v>0</v>
      </c>
      <c r="K124" s="54">
        <v>3</v>
      </c>
      <c r="L124" s="54">
        <v>2</v>
      </c>
      <c r="M124" s="54">
        <v>0</v>
      </c>
      <c r="N124" s="54">
        <v>0</v>
      </c>
      <c r="O124" s="54">
        <v>0</v>
      </c>
      <c r="P124" s="54">
        <v>0</v>
      </c>
      <c r="Q124" s="54">
        <v>0</v>
      </c>
      <c r="R124" s="54">
        <v>0</v>
      </c>
      <c r="S124" s="54">
        <v>5</v>
      </c>
      <c r="AU124" s="30"/>
      <c r="AV124" s="30"/>
      <c r="AW124" s="30"/>
      <c r="AX124" s="30"/>
      <c r="AY124" s="30"/>
      <c r="AZ124" s="30"/>
      <c r="BA124" s="30"/>
      <c r="BB124" s="30"/>
      <c r="BC124" s="30"/>
      <c r="BD124" s="30"/>
      <c r="BE124" s="30"/>
      <c r="BF124" s="30"/>
      <c r="BG124" s="30"/>
      <c r="BH124" s="30"/>
      <c r="BI124" s="30"/>
      <c r="BJ124" s="30"/>
      <c r="BK124" s="30"/>
      <c r="BL124" s="30"/>
      <c r="BM124" s="30"/>
      <c r="BN124" s="30"/>
      <c r="BO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row>
    <row r="125" spans="2:118" x14ac:dyDescent="0.25">
      <c r="B125" s="54" t="s">
        <v>177</v>
      </c>
      <c r="C125" s="54">
        <v>1</v>
      </c>
      <c r="D125" s="54">
        <v>0</v>
      </c>
      <c r="E125" s="54">
        <v>0</v>
      </c>
      <c r="F125" s="54">
        <v>0</v>
      </c>
      <c r="G125" s="54">
        <v>1</v>
      </c>
      <c r="H125" s="54">
        <v>0</v>
      </c>
      <c r="I125" s="54">
        <v>0</v>
      </c>
      <c r="J125" s="54">
        <v>0</v>
      </c>
      <c r="K125" s="54">
        <v>1</v>
      </c>
      <c r="L125" s="54">
        <v>0</v>
      </c>
      <c r="M125" s="54">
        <v>2</v>
      </c>
      <c r="N125" s="54">
        <v>0</v>
      </c>
      <c r="O125" s="54">
        <v>0</v>
      </c>
      <c r="P125" s="54">
        <v>0</v>
      </c>
      <c r="Q125" s="54">
        <v>0</v>
      </c>
      <c r="R125" s="54">
        <v>0</v>
      </c>
      <c r="S125" s="54">
        <v>5</v>
      </c>
      <c r="AU125" s="30"/>
      <c r="AV125" s="30"/>
      <c r="AW125" s="30"/>
      <c r="AX125" s="30"/>
      <c r="AY125" s="30"/>
      <c r="AZ125" s="30"/>
      <c r="BA125" s="30"/>
      <c r="BB125" s="30"/>
      <c r="BC125" s="30"/>
      <c r="BD125" s="30"/>
      <c r="BE125" s="30"/>
      <c r="BF125" s="30"/>
      <c r="BG125" s="30"/>
      <c r="BH125" s="30"/>
      <c r="BI125" s="30"/>
      <c r="BJ125" s="30"/>
      <c r="BK125" s="30"/>
      <c r="BL125" s="30"/>
      <c r="BM125" s="30"/>
      <c r="BN125" s="30"/>
      <c r="BO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row>
    <row r="126" spans="2:118" x14ac:dyDescent="0.25">
      <c r="B126" s="54" t="s">
        <v>96</v>
      </c>
      <c r="C126" s="54">
        <v>0</v>
      </c>
      <c r="D126" s="54">
        <v>0</v>
      </c>
      <c r="E126" s="54">
        <v>0</v>
      </c>
      <c r="F126" s="54">
        <v>4</v>
      </c>
      <c r="G126" s="54">
        <v>0</v>
      </c>
      <c r="H126" s="54">
        <v>0</v>
      </c>
      <c r="I126" s="54">
        <v>0</v>
      </c>
      <c r="J126" s="54">
        <v>0</v>
      </c>
      <c r="K126" s="54">
        <v>0</v>
      </c>
      <c r="L126" s="54">
        <v>1</v>
      </c>
      <c r="M126" s="54">
        <v>0</v>
      </c>
      <c r="N126" s="54">
        <v>0</v>
      </c>
      <c r="O126" s="54">
        <v>0</v>
      </c>
      <c r="P126" s="54">
        <v>0</v>
      </c>
      <c r="Q126" s="54">
        <v>0</v>
      </c>
      <c r="R126" s="54">
        <v>0</v>
      </c>
      <c r="S126" s="54">
        <v>5</v>
      </c>
    </row>
    <row r="134" spans="1:118" x14ac:dyDescent="0.25">
      <c r="V134" s="54" t="str">
        <f>A135</f>
        <v>Enterobacter (Klebsiella) aerogenes</v>
      </c>
      <c r="AT134" s="54" t="str">
        <f>A135</f>
        <v>Enterobacter (Klebsiella) aerogenes</v>
      </c>
      <c r="BR134" s="54" t="str">
        <f>A135</f>
        <v>Enterobacter (Klebsiella) aerogenes</v>
      </c>
    </row>
    <row r="135" spans="1:118" ht="18.75" x14ac:dyDescent="0.25">
      <c r="A135" s="54" t="s">
        <v>181</v>
      </c>
      <c r="B135" s="54" t="s">
        <v>0</v>
      </c>
      <c r="C135" s="54">
        <v>1.5625E-2</v>
      </c>
      <c r="D135" s="54">
        <v>3.125E-2</v>
      </c>
      <c r="E135" s="54">
        <v>6.25E-2</v>
      </c>
      <c r="F135" s="54">
        <v>0.125</v>
      </c>
      <c r="G135" s="54">
        <v>0.25</v>
      </c>
      <c r="H135" s="54">
        <v>0.5</v>
      </c>
      <c r="I135" s="54">
        <v>1</v>
      </c>
      <c r="J135" s="54">
        <v>2</v>
      </c>
      <c r="K135" s="54">
        <v>4</v>
      </c>
      <c r="L135" s="54">
        <v>8</v>
      </c>
      <c r="M135" s="54">
        <v>16</v>
      </c>
      <c r="N135" s="54">
        <v>32</v>
      </c>
      <c r="O135" s="54">
        <v>64</v>
      </c>
      <c r="P135" s="54">
        <v>128</v>
      </c>
      <c r="Q135" s="54">
        <v>256</v>
      </c>
      <c r="R135" s="54">
        <v>512</v>
      </c>
      <c r="S135" s="54" t="s">
        <v>1</v>
      </c>
      <c r="V135" s="54" t="s">
        <v>0</v>
      </c>
      <c r="W135" s="54" t="str">
        <f>B136</f>
        <v>Ampicillin</v>
      </c>
      <c r="X135" s="54" t="str">
        <f>B137</f>
        <v>Ampicillin/ Sulbactam</v>
      </c>
      <c r="Y135" s="54" t="str">
        <f>B138</f>
        <v>Piperacillin</v>
      </c>
      <c r="Z135" s="54" t="str">
        <f>B139</f>
        <v>Piperacillin/ Tazobactam</v>
      </c>
      <c r="AA135" s="54" t="str">
        <f>B140</f>
        <v>Aztreonam</v>
      </c>
      <c r="AB135" s="54" t="str">
        <f>B141</f>
        <v>Cefotaxim</v>
      </c>
      <c r="AC135" s="54" t="str">
        <f>B142</f>
        <v>Ceftazidim</v>
      </c>
      <c r="AD135" s="54" t="str">
        <f>B143</f>
        <v>Cefuroxim</v>
      </c>
      <c r="AE135" s="54" t="str">
        <f>B144</f>
        <v>Imipenem</v>
      </c>
      <c r="AF135" s="54" t="str">
        <f>B145</f>
        <v>Meropenem</v>
      </c>
      <c r="AG135" s="54" t="str">
        <f>B146</f>
        <v>Colistin</v>
      </c>
      <c r="AH135" s="54" t="str">
        <f>B147</f>
        <v>Amikacin</v>
      </c>
      <c r="AI135" s="54" t="str">
        <f>B148</f>
        <v>Gentamicin</v>
      </c>
      <c r="AJ135" s="54" t="str">
        <f>B149</f>
        <v>Tobramycin</v>
      </c>
      <c r="AK135" s="54" t="str">
        <f>B150</f>
        <v>Fosfomycin</v>
      </c>
      <c r="AL135" s="54" t="str">
        <f>B151</f>
        <v>Cotrimoxazol</v>
      </c>
      <c r="AM135" s="54" t="str">
        <f>B152</f>
        <v>Ciprofloxacin</v>
      </c>
      <c r="AN135" s="54" t="str">
        <f>B153</f>
        <v>Levofloxacin</v>
      </c>
      <c r="AO135" s="54" t="str">
        <f>B154</f>
        <v>Moxifloxacin</v>
      </c>
      <c r="AP135" s="54" t="str">
        <f>B155</f>
        <v>Doxycyclin</v>
      </c>
      <c r="AQ135" s="54" t="str">
        <f>B156</f>
        <v>Tigecyclin</v>
      </c>
      <c r="AU135" s="30" t="str">
        <f t="shared" ref="AU135" si="2860">W135</f>
        <v>Ampicillin</v>
      </c>
      <c r="AV135" s="30" t="str">
        <f t="shared" ref="AV135" si="2861">X135</f>
        <v>Ampicillin/ Sulbactam</v>
      </c>
      <c r="AW135" s="30" t="str">
        <f t="shared" ref="AW135" si="2862">Y135</f>
        <v>Piperacillin</v>
      </c>
      <c r="AX135" s="30" t="str">
        <f t="shared" ref="AX135" si="2863">Z135</f>
        <v>Piperacillin/ Tazobactam</v>
      </c>
      <c r="AY135" s="30" t="str">
        <f t="shared" ref="AY135" si="2864">AA135</f>
        <v>Aztreonam</v>
      </c>
      <c r="AZ135" s="30" t="str">
        <f t="shared" ref="AZ135" si="2865">AB135</f>
        <v>Cefotaxim</v>
      </c>
      <c r="BA135" s="30" t="str">
        <f t="shared" ref="BA135" si="2866">AC135</f>
        <v>Ceftazidim</v>
      </c>
      <c r="BB135" s="30" t="str">
        <f t="shared" ref="BB135" si="2867">AD135</f>
        <v>Cefuroxim</v>
      </c>
      <c r="BC135" s="30" t="str">
        <f t="shared" ref="BC135" si="2868">AE135</f>
        <v>Imipenem</v>
      </c>
      <c r="BD135" s="30" t="str">
        <f t="shared" ref="BD135" si="2869">AF135</f>
        <v>Meropenem</v>
      </c>
      <c r="BE135" s="30" t="str">
        <f t="shared" ref="BE135" si="2870">AG135</f>
        <v>Colistin</v>
      </c>
      <c r="BF135" s="30" t="str">
        <f t="shared" ref="BF135" si="2871">AH135</f>
        <v>Amikacin</v>
      </c>
      <c r="BG135" s="30" t="str">
        <f t="shared" ref="BG135" si="2872">AI135</f>
        <v>Gentamicin</v>
      </c>
      <c r="BH135" s="30" t="str">
        <f t="shared" ref="BH135" si="2873">AJ135</f>
        <v>Tobramycin</v>
      </c>
      <c r="BI135" s="30" t="str">
        <f t="shared" ref="BI135" si="2874">AK135</f>
        <v>Fosfomycin</v>
      </c>
      <c r="BJ135" s="30" t="str">
        <f t="shared" ref="BJ135" si="2875">AL135</f>
        <v>Cotrimoxazol</v>
      </c>
      <c r="BK135" s="30" t="str">
        <f t="shared" ref="BK135" si="2876">AM135</f>
        <v>Ciprofloxacin</v>
      </c>
      <c r="BL135" s="30" t="str">
        <f t="shared" ref="BL135" si="2877">AN135</f>
        <v>Levofloxacin</v>
      </c>
      <c r="BM135" s="30" t="str">
        <f t="shared" ref="BM135" si="2878">AO135</f>
        <v>Moxifloxacin</v>
      </c>
      <c r="BN135" s="30" t="str">
        <f t="shared" ref="BN135" si="2879">AP135</f>
        <v>Doxycyclin</v>
      </c>
      <c r="BO135" s="30" t="str">
        <f t="shared" ref="BO135" si="2880">AQ135</f>
        <v>Tigecyclin</v>
      </c>
      <c r="BR135" s="54" t="s">
        <v>0</v>
      </c>
      <c r="BS135" s="54" t="str">
        <f t="shared" ref="BS135" si="2881">W135</f>
        <v>Ampicillin</v>
      </c>
      <c r="BT135" s="54" t="str">
        <f t="shared" ref="BT135" si="2882">X135</f>
        <v>Ampicillin/ Sulbactam</v>
      </c>
      <c r="BU135" s="54" t="str">
        <f t="shared" ref="BU135" si="2883">Y135</f>
        <v>Piperacillin</v>
      </c>
      <c r="BV135" s="54" t="str">
        <f t="shared" ref="BV135" si="2884">Z135</f>
        <v>Piperacillin/ Tazobactam</v>
      </c>
      <c r="BW135" s="54" t="str">
        <f t="shared" ref="BW135" si="2885">AA135</f>
        <v>Aztreonam</v>
      </c>
      <c r="BX135" s="54" t="str">
        <f t="shared" ref="BX135" si="2886">AB135</f>
        <v>Cefotaxim</v>
      </c>
      <c r="BY135" s="54" t="str">
        <f t="shared" ref="BY135" si="2887">AC135</f>
        <v>Ceftazidim</v>
      </c>
      <c r="BZ135" s="54" t="str">
        <f t="shared" ref="BZ135" si="2888">AD135</f>
        <v>Cefuroxim</v>
      </c>
      <c r="CA135" s="54" t="str">
        <f t="shared" ref="CA135" si="2889">AE135</f>
        <v>Imipenem</v>
      </c>
      <c r="CB135" s="54" t="str">
        <f t="shared" ref="CB135" si="2890">AF135</f>
        <v>Meropenem</v>
      </c>
      <c r="CC135" s="54" t="str">
        <f t="shared" ref="CC135" si="2891">AG135</f>
        <v>Colistin</v>
      </c>
      <c r="CD135" s="54" t="str">
        <f t="shared" ref="CD135" si="2892">AH135</f>
        <v>Amikacin</v>
      </c>
      <c r="CE135" s="54" t="str">
        <f t="shared" ref="CE135" si="2893">AI135</f>
        <v>Gentamicin</v>
      </c>
      <c r="CF135" s="54" t="str">
        <f t="shared" ref="CF135" si="2894">AJ135</f>
        <v>Tobramycin</v>
      </c>
      <c r="CG135" s="54" t="str">
        <f t="shared" ref="CG135" si="2895">AK135</f>
        <v>Fosfomycin</v>
      </c>
      <c r="CH135" s="54" t="str">
        <f t="shared" ref="CH135" si="2896">AL135</f>
        <v>Cotrimoxazol</v>
      </c>
      <c r="CI135" s="54" t="str">
        <f t="shared" ref="CI135" si="2897">AM135</f>
        <v>Ciprofloxacin</v>
      </c>
      <c r="CJ135" s="54" t="str">
        <f t="shared" ref="CJ135" si="2898">AN135</f>
        <v>Levofloxacin</v>
      </c>
      <c r="CK135" s="54" t="str">
        <f t="shared" ref="CK135" si="2899">AO135</f>
        <v>Moxifloxacin</v>
      </c>
      <c r="CL135" s="54" t="str">
        <f t="shared" ref="CL135" si="2900">AP135</f>
        <v>Doxycyclin</v>
      </c>
      <c r="CM135" s="54" t="str">
        <f t="shared" ref="CM135" si="2901">AQ135</f>
        <v>Tigecyclin</v>
      </c>
      <c r="CQ135" s="11"/>
      <c r="CR135" s="12" t="s">
        <v>48</v>
      </c>
      <c r="CS135" s="12" t="s">
        <v>53</v>
      </c>
      <c r="CT135" s="12" t="s">
        <v>54</v>
      </c>
      <c r="CU135" s="12" t="s">
        <v>55</v>
      </c>
      <c r="CV135" s="12" t="s">
        <v>56</v>
      </c>
      <c r="CW135" s="12" t="s">
        <v>57</v>
      </c>
      <c r="CX135" s="12" t="s">
        <v>58</v>
      </c>
      <c r="CY135" s="12" t="s">
        <v>71</v>
      </c>
      <c r="CZ135" s="12" t="s">
        <v>59</v>
      </c>
      <c r="DA135" s="12" t="s">
        <v>60</v>
      </c>
      <c r="DB135" s="12" t="s">
        <v>61</v>
      </c>
      <c r="DC135" s="12" t="s">
        <v>62</v>
      </c>
      <c r="DD135" s="12" t="s">
        <v>63</v>
      </c>
      <c r="DE135" s="12" t="s">
        <v>64</v>
      </c>
      <c r="DF135" s="12" t="s">
        <v>65</v>
      </c>
      <c r="DG135" s="12" t="s">
        <v>66</v>
      </c>
      <c r="DH135" s="12" t="s">
        <v>67</v>
      </c>
      <c r="DI135" s="12" t="s">
        <v>68</v>
      </c>
      <c r="DJ135" s="12" t="s">
        <v>69</v>
      </c>
      <c r="DK135" s="12" t="s">
        <v>70</v>
      </c>
      <c r="DL135" s="12" t="s">
        <v>72</v>
      </c>
      <c r="DM135" s="10"/>
      <c r="DN135" s="10"/>
    </row>
    <row r="136" spans="1:118" ht="18.75" x14ac:dyDescent="0.25">
      <c r="B136" s="54" t="s">
        <v>2</v>
      </c>
      <c r="C136" s="2">
        <v>0</v>
      </c>
      <c r="D136" s="2">
        <v>0</v>
      </c>
      <c r="E136" s="2">
        <v>0</v>
      </c>
      <c r="F136" s="2">
        <v>1</v>
      </c>
      <c r="G136" s="2">
        <v>0</v>
      </c>
      <c r="H136" s="2">
        <v>0</v>
      </c>
      <c r="I136" s="2">
        <v>0</v>
      </c>
      <c r="J136" s="2">
        <v>0</v>
      </c>
      <c r="K136" s="2">
        <v>5</v>
      </c>
      <c r="L136" s="2">
        <v>5</v>
      </c>
      <c r="M136" s="3">
        <v>11</v>
      </c>
      <c r="N136" s="3">
        <v>24</v>
      </c>
      <c r="O136" s="3">
        <v>170</v>
      </c>
      <c r="P136" s="3">
        <v>0</v>
      </c>
      <c r="Q136" s="3">
        <v>0</v>
      </c>
      <c r="R136" s="3">
        <v>0</v>
      </c>
      <c r="S136" s="54">
        <v>216</v>
      </c>
      <c r="V136" s="54">
        <v>1.5625E-2</v>
      </c>
      <c r="W136" s="2">
        <f>C136</f>
        <v>0</v>
      </c>
      <c r="X136" s="2">
        <f>C137</f>
        <v>0</v>
      </c>
      <c r="Y136" s="2">
        <f>C138</f>
        <v>0</v>
      </c>
      <c r="Z136" s="2">
        <f>C139</f>
        <v>0</v>
      </c>
      <c r="AA136" s="2">
        <f>C140</f>
        <v>0</v>
      </c>
      <c r="AB136" s="2">
        <f>C141</f>
        <v>0</v>
      </c>
      <c r="AC136" s="2">
        <f>C142</f>
        <v>0</v>
      </c>
      <c r="AD136" s="54">
        <f>C143</f>
        <v>0</v>
      </c>
      <c r="AE136" s="2">
        <f>C144</f>
        <v>0</v>
      </c>
      <c r="AF136" s="2">
        <f>C145</f>
        <v>0</v>
      </c>
      <c r="AG136" s="2">
        <f>C146</f>
        <v>0</v>
      </c>
      <c r="AH136" s="2">
        <f>C147</f>
        <v>0</v>
      </c>
      <c r="AI136" s="2">
        <f>C148</f>
        <v>0</v>
      </c>
      <c r="AJ136" s="2">
        <f>C149</f>
        <v>0</v>
      </c>
      <c r="AK136" s="2">
        <f>C150</f>
        <v>0</v>
      </c>
      <c r="AL136" s="2">
        <f>C151</f>
        <v>0</v>
      </c>
      <c r="AM136" s="2">
        <f>C152</f>
        <v>0</v>
      </c>
      <c r="AN136" s="2">
        <f>C153</f>
        <v>0</v>
      </c>
      <c r="AO136" s="2">
        <f>C154</f>
        <v>0</v>
      </c>
      <c r="AP136" s="54">
        <f>C155</f>
        <v>0</v>
      </c>
      <c r="AQ136" s="55">
        <f>C156</f>
        <v>0</v>
      </c>
      <c r="AT136" s="54">
        <v>1.4999999999999999E-2</v>
      </c>
      <c r="AU136" s="31">
        <f t="shared" ref="AU136" si="2902">PRODUCT(W136*100*1/W152)</f>
        <v>0</v>
      </c>
      <c r="AV136" s="31">
        <f t="shared" ref="AV136" si="2903">PRODUCT(X136*100*1/X152)</f>
        <v>0</v>
      </c>
      <c r="AW136" s="31">
        <f t="shared" ref="AW136" si="2904">PRODUCT(Y136*100*1/Y152)</f>
        <v>0</v>
      </c>
      <c r="AX136" s="31">
        <f t="shared" ref="AX136" si="2905">PRODUCT(Z136*100*1/Z152)</f>
        <v>0</v>
      </c>
      <c r="AY136" s="31">
        <f t="shared" ref="AY136" si="2906">PRODUCT(AA136*100*1/AA152)</f>
        <v>0</v>
      </c>
      <c r="AZ136" s="31">
        <f t="shared" ref="AZ136" si="2907">PRODUCT(AB136*100*1/AB152)</f>
        <v>0</v>
      </c>
      <c r="BA136" s="31">
        <f t="shared" ref="BA136" si="2908">PRODUCT(AC136*100*1/AC152)</f>
        <v>0</v>
      </c>
      <c r="BB136" s="56">
        <f t="shared" ref="BB136" si="2909">PRODUCT(AD136*100*1/AD152)</f>
        <v>0</v>
      </c>
      <c r="BC136" s="31">
        <f t="shared" ref="BC136" si="2910">PRODUCT(AE136*100*1/AE152)</f>
        <v>0</v>
      </c>
      <c r="BD136" s="31">
        <f t="shared" ref="BD136" si="2911">PRODUCT(AF136*100*1/AF152)</f>
        <v>0</v>
      </c>
      <c r="BE136" s="31">
        <f t="shared" ref="BE136" si="2912">PRODUCT(AG136*100*1/AG152)</f>
        <v>0</v>
      </c>
      <c r="BF136" s="31">
        <f t="shared" ref="BF136" si="2913">PRODUCT(AH136*100*1/AH152)</f>
        <v>0</v>
      </c>
      <c r="BG136" s="31">
        <f t="shared" ref="BG136" si="2914">PRODUCT(AI136*100*1/AI152)</f>
        <v>0</v>
      </c>
      <c r="BH136" s="31">
        <f t="shared" ref="BH136" si="2915">PRODUCT(AJ136*100*1/AJ152)</f>
        <v>0</v>
      </c>
      <c r="BI136" s="31">
        <f t="shared" ref="BI136" si="2916">PRODUCT(AK136*100*1/AK152)</f>
        <v>0</v>
      </c>
      <c r="BJ136" s="31">
        <f t="shared" ref="BJ136" si="2917">PRODUCT(AL136*100*1/AL152)</f>
        <v>0</v>
      </c>
      <c r="BK136" s="31">
        <f t="shared" ref="BK136" si="2918">PRODUCT(AM136*100*1/AM152)</f>
        <v>0</v>
      </c>
      <c r="BL136" s="31">
        <f t="shared" ref="BL136" si="2919">PRODUCT(AN136*100*1/AN152)</f>
        <v>0</v>
      </c>
      <c r="BM136" s="31">
        <f t="shared" ref="BM136" si="2920">PRODUCT(AO136*100*1/AO152)</f>
        <v>0</v>
      </c>
      <c r="BN136" s="30">
        <f t="shared" ref="BN136" si="2921">PRODUCT(AP136*100*1/AP152)</f>
        <v>0</v>
      </c>
      <c r="BO136" s="57">
        <f t="shared" ref="BO136" si="2922">PRODUCT(AQ136*100*1/AQ152)</f>
        <v>0</v>
      </c>
      <c r="BR136" s="54">
        <v>1.4999999999999999E-2</v>
      </c>
      <c r="BS136" s="31">
        <f t="shared" ref="BS136" si="2923">AU136</f>
        <v>0</v>
      </c>
      <c r="BT136" s="31">
        <f t="shared" ref="BT136" si="2924">AV136</f>
        <v>0</v>
      </c>
      <c r="BU136" s="31">
        <f t="shared" ref="BU136" si="2925">AW136</f>
        <v>0</v>
      </c>
      <c r="BV136" s="31">
        <f t="shared" ref="BV136" si="2926">AX136</f>
        <v>0</v>
      </c>
      <c r="BW136" s="31">
        <f t="shared" ref="BW136" si="2927">AY136</f>
        <v>0</v>
      </c>
      <c r="BX136" s="31">
        <f t="shared" ref="BX136" si="2928">AZ136</f>
        <v>0</v>
      </c>
      <c r="BY136" s="31">
        <f t="shared" ref="BY136" si="2929">BA136</f>
        <v>0</v>
      </c>
      <c r="BZ136" s="56">
        <f t="shared" ref="BZ136" si="2930">BB136</f>
        <v>0</v>
      </c>
      <c r="CA136" s="31">
        <f t="shared" ref="CA136" si="2931">BC136</f>
        <v>0</v>
      </c>
      <c r="CB136" s="31">
        <f t="shared" ref="CB136" si="2932">BD136</f>
        <v>0</v>
      </c>
      <c r="CC136" s="31">
        <f t="shared" ref="CC136" si="2933">BE136</f>
        <v>0</v>
      </c>
      <c r="CD136" s="31">
        <f t="shared" ref="CD136" si="2934">BF136</f>
        <v>0</v>
      </c>
      <c r="CE136" s="31">
        <f t="shared" ref="CE136" si="2935">BG136</f>
        <v>0</v>
      </c>
      <c r="CF136" s="31">
        <f t="shared" ref="CF136" si="2936">BH136</f>
        <v>0</v>
      </c>
      <c r="CG136" s="31">
        <f t="shared" ref="CG136" si="2937">BI136</f>
        <v>0</v>
      </c>
      <c r="CH136" s="31">
        <f t="shared" ref="CH136" si="2938">BJ136</f>
        <v>0</v>
      </c>
      <c r="CI136" s="31">
        <f t="shared" ref="CI136" si="2939">BK136</f>
        <v>0</v>
      </c>
      <c r="CJ136" s="31">
        <f t="shared" ref="CJ136" si="2940">BL136</f>
        <v>0</v>
      </c>
      <c r="CK136" s="31">
        <f t="shared" ref="CK136" si="2941">BM136</f>
        <v>0</v>
      </c>
      <c r="CL136" s="30">
        <f t="shared" ref="CL136" si="2942">BN136</f>
        <v>0</v>
      </c>
      <c r="CM136" s="57">
        <f t="shared" ref="CM136" si="2943">BO136</f>
        <v>0</v>
      </c>
      <c r="CN136" s="5"/>
      <c r="CQ136" s="12" t="s">
        <v>49</v>
      </c>
      <c r="CR136" s="16">
        <f>S136</f>
        <v>216</v>
      </c>
      <c r="CS136" s="16">
        <f>S137</f>
        <v>216</v>
      </c>
      <c r="CT136" s="16">
        <f>S138</f>
        <v>216</v>
      </c>
      <c r="CU136" s="16">
        <f>S139</f>
        <v>216</v>
      </c>
      <c r="CV136" s="16">
        <f>S140</f>
        <v>216</v>
      </c>
      <c r="CW136" s="16">
        <f>S141</f>
        <v>216</v>
      </c>
      <c r="CX136" s="16">
        <f>S142</f>
        <v>216</v>
      </c>
      <c r="CY136" s="16">
        <f>S143</f>
        <v>216</v>
      </c>
      <c r="CZ136" s="16">
        <f>S144</f>
        <v>216</v>
      </c>
      <c r="DA136" s="16">
        <f>S145</f>
        <v>216</v>
      </c>
      <c r="DB136" s="16">
        <f>S146</f>
        <v>199</v>
      </c>
      <c r="DC136" s="16">
        <f>S147</f>
        <v>204</v>
      </c>
      <c r="DD136" s="16">
        <f>S148</f>
        <v>204</v>
      </c>
      <c r="DE136" s="16">
        <f>S149</f>
        <v>191</v>
      </c>
      <c r="DF136" s="16">
        <f>S150</f>
        <v>216</v>
      </c>
      <c r="DG136" s="16">
        <f>S151</f>
        <v>216</v>
      </c>
      <c r="DH136" s="16">
        <f>S152</f>
        <v>216</v>
      </c>
      <c r="DI136" s="16">
        <f>S153</f>
        <v>216</v>
      </c>
      <c r="DJ136" s="16">
        <f>S154</f>
        <v>216</v>
      </c>
      <c r="DK136" s="16">
        <f>S155</f>
        <v>216</v>
      </c>
      <c r="DL136" s="16">
        <f>S156</f>
        <v>215</v>
      </c>
      <c r="DM136" s="10"/>
      <c r="DN136" s="10"/>
    </row>
    <row r="137" spans="1:118" ht="18.75" x14ac:dyDescent="0.25">
      <c r="B137" s="54" t="s">
        <v>3</v>
      </c>
      <c r="C137" s="2">
        <v>0</v>
      </c>
      <c r="D137" s="2">
        <v>0</v>
      </c>
      <c r="E137" s="2">
        <v>0</v>
      </c>
      <c r="F137" s="2">
        <v>4</v>
      </c>
      <c r="G137" s="2">
        <v>0</v>
      </c>
      <c r="H137" s="2">
        <v>0</v>
      </c>
      <c r="I137" s="2">
        <v>7</v>
      </c>
      <c r="J137" s="2">
        <v>14</v>
      </c>
      <c r="K137" s="2">
        <v>32</v>
      </c>
      <c r="L137" s="2">
        <v>23</v>
      </c>
      <c r="M137" s="3">
        <v>16</v>
      </c>
      <c r="N137" s="3">
        <v>10</v>
      </c>
      <c r="O137" s="3">
        <v>110</v>
      </c>
      <c r="P137" s="3">
        <v>0</v>
      </c>
      <c r="Q137" s="3">
        <v>0</v>
      </c>
      <c r="R137" s="3">
        <v>0</v>
      </c>
      <c r="S137" s="54">
        <v>216</v>
      </c>
      <c r="V137" s="54">
        <v>3.125E-2</v>
      </c>
      <c r="W137" s="2">
        <f>D136</f>
        <v>0</v>
      </c>
      <c r="X137" s="2">
        <f>D137</f>
        <v>0</v>
      </c>
      <c r="Y137" s="2">
        <f>D138</f>
        <v>0</v>
      </c>
      <c r="Z137" s="2">
        <f>D139</f>
        <v>0</v>
      </c>
      <c r="AA137" s="2">
        <f>D140</f>
        <v>0</v>
      </c>
      <c r="AB137" s="2">
        <f>D141</f>
        <v>55</v>
      </c>
      <c r="AC137" s="2">
        <f>D142</f>
        <v>0</v>
      </c>
      <c r="AD137" s="54">
        <f>D143</f>
        <v>0</v>
      </c>
      <c r="AE137" s="2">
        <f>D144</f>
        <v>0</v>
      </c>
      <c r="AF137" s="2">
        <f>D145</f>
        <v>0</v>
      </c>
      <c r="AG137" s="2">
        <f>D146</f>
        <v>1</v>
      </c>
      <c r="AH137" s="2">
        <f>D147</f>
        <v>0</v>
      </c>
      <c r="AI137" s="2">
        <f>D148</f>
        <v>0</v>
      </c>
      <c r="AJ137" s="2">
        <f>D149</f>
        <v>0</v>
      </c>
      <c r="AK137" s="2">
        <f>D150</f>
        <v>0</v>
      </c>
      <c r="AL137" s="2">
        <f>D151</f>
        <v>0</v>
      </c>
      <c r="AM137" s="2">
        <f>D152</f>
        <v>152</v>
      </c>
      <c r="AN137" s="2">
        <f>D153</f>
        <v>167</v>
      </c>
      <c r="AO137" s="2">
        <f>D154</f>
        <v>1</v>
      </c>
      <c r="AP137" s="54">
        <f>D155</f>
        <v>0</v>
      </c>
      <c r="AQ137" s="55">
        <f>D156</f>
        <v>6</v>
      </c>
      <c r="AT137" s="54">
        <v>3.1E-2</v>
      </c>
      <c r="AU137" s="31">
        <f t="shared" ref="AU137" si="2944">PRODUCT(W137*100*1/W152)</f>
        <v>0</v>
      </c>
      <c r="AV137" s="31">
        <f t="shared" ref="AV137" si="2945">PRODUCT(X137*100*1/X152)</f>
        <v>0</v>
      </c>
      <c r="AW137" s="31">
        <f t="shared" ref="AW137" si="2946">PRODUCT(Y137*100*1/Y152)</f>
        <v>0</v>
      </c>
      <c r="AX137" s="31">
        <f t="shared" ref="AX137" si="2947">PRODUCT(Z137*100*1/Z152)</f>
        <v>0</v>
      </c>
      <c r="AY137" s="31">
        <f t="shared" ref="AY137" si="2948">PRODUCT(AA137*100*1/AA152)</f>
        <v>0</v>
      </c>
      <c r="AZ137" s="31">
        <f t="shared" ref="AZ137" si="2949">PRODUCT(AB137*100*1/AB152)</f>
        <v>25.462962962962962</v>
      </c>
      <c r="BA137" s="31">
        <f t="shared" ref="BA137" si="2950">PRODUCT(AC137*100*1/AC152)</f>
        <v>0</v>
      </c>
      <c r="BB137" s="56">
        <f t="shared" ref="BB137" si="2951">PRODUCT(AD137*100*1/AD152)</f>
        <v>0</v>
      </c>
      <c r="BC137" s="31">
        <f t="shared" ref="BC137" si="2952">PRODUCT(AE137*100*1/AE152)</f>
        <v>0</v>
      </c>
      <c r="BD137" s="31">
        <f t="shared" ref="BD137" si="2953">PRODUCT(AF137*100*1/AF152)</f>
        <v>0</v>
      </c>
      <c r="BE137" s="31">
        <f t="shared" ref="BE137" si="2954">PRODUCT(AG137*100*1/AG152)</f>
        <v>0.50251256281407031</v>
      </c>
      <c r="BF137" s="31">
        <f t="shared" ref="BF137" si="2955">PRODUCT(AH137*100*1/AH152)</f>
        <v>0</v>
      </c>
      <c r="BG137" s="31">
        <f t="shared" ref="BG137" si="2956">PRODUCT(AI137*100*1/AI152)</f>
        <v>0</v>
      </c>
      <c r="BH137" s="31">
        <f t="shared" ref="BH137" si="2957">PRODUCT(AJ137*100*1/AJ152)</f>
        <v>0</v>
      </c>
      <c r="BI137" s="31">
        <f t="shared" ref="BI137" si="2958">PRODUCT(AK137*100*1/AK152)</f>
        <v>0</v>
      </c>
      <c r="BJ137" s="31">
        <f t="shared" ref="BJ137" si="2959">PRODUCT(AL137*100*1/AL152)</f>
        <v>0</v>
      </c>
      <c r="BK137" s="31">
        <f t="shared" ref="BK137" si="2960">PRODUCT(AM137*100*1/AM152)</f>
        <v>70.370370370370367</v>
      </c>
      <c r="BL137" s="31">
        <f t="shared" ref="BL137" si="2961">PRODUCT(AN137*100*1/AN152)</f>
        <v>77.31481481481481</v>
      </c>
      <c r="BM137" s="31">
        <f t="shared" ref="BM137" si="2962">PRODUCT(AO137*100*1/AO152)</f>
        <v>0.46296296296296297</v>
      </c>
      <c r="BN137" s="30">
        <f t="shared" ref="BN137" si="2963">PRODUCT(AP137*100*1/AP152)</f>
        <v>0</v>
      </c>
      <c r="BO137" s="57">
        <f t="shared" ref="BO137" si="2964">PRODUCT(AQ137*100*1/AQ152)</f>
        <v>2.7906976744186047</v>
      </c>
      <c r="BR137" s="54">
        <v>3.1E-2</v>
      </c>
      <c r="BS137" s="31">
        <f t="shared" ref="BS137" si="2965">AU136+AU137</f>
        <v>0</v>
      </c>
      <c r="BT137" s="31">
        <f t="shared" ref="BT137" si="2966">AV136+AV137</f>
        <v>0</v>
      </c>
      <c r="BU137" s="31">
        <f t="shared" ref="BU137" si="2967">AW136+AW137</f>
        <v>0</v>
      </c>
      <c r="BV137" s="31">
        <f t="shared" ref="BV137" si="2968">AX136+AX137</f>
        <v>0</v>
      </c>
      <c r="BW137" s="31">
        <f t="shared" ref="BW137" si="2969">AY136+AY137</f>
        <v>0</v>
      </c>
      <c r="BX137" s="31">
        <f t="shared" ref="BX137" si="2970">AZ136+AZ137</f>
        <v>25.462962962962962</v>
      </c>
      <c r="BY137" s="31">
        <f t="shared" ref="BY137" si="2971">BA136+BA137</f>
        <v>0</v>
      </c>
      <c r="BZ137" s="56">
        <f t="shared" ref="BZ137" si="2972">BB136+BB137</f>
        <v>0</v>
      </c>
      <c r="CA137" s="31">
        <f t="shared" ref="CA137" si="2973">BC136+BC137</f>
        <v>0</v>
      </c>
      <c r="CB137" s="31">
        <f t="shared" ref="CB137" si="2974">BD136+BD137</f>
        <v>0</v>
      </c>
      <c r="CC137" s="31">
        <f t="shared" ref="CC137" si="2975">BE136+BE137</f>
        <v>0.50251256281407031</v>
      </c>
      <c r="CD137" s="31">
        <f t="shared" ref="CD137" si="2976">BF136+BF137</f>
        <v>0</v>
      </c>
      <c r="CE137" s="31">
        <f t="shared" ref="CE137" si="2977">BG136+BG137</f>
        <v>0</v>
      </c>
      <c r="CF137" s="31">
        <f t="shared" ref="CF137" si="2978">BH136+BH137</f>
        <v>0</v>
      </c>
      <c r="CG137" s="31">
        <f t="shared" ref="CG137" si="2979">BI136+BI137</f>
        <v>0</v>
      </c>
      <c r="CH137" s="31">
        <f t="shared" ref="CH137" si="2980">BJ136+BJ137</f>
        <v>0</v>
      </c>
      <c r="CI137" s="31">
        <f t="shared" ref="CI137" si="2981">BK136+BK137</f>
        <v>70.370370370370367</v>
      </c>
      <c r="CJ137" s="31">
        <f t="shared" ref="CJ137" si="2982">BL136+BL137</f>
        <v>77.31481481481481</v>
      </c>
      <c r="CK137" s="31">
        <f t="shared" ref="CK137" si="2983">BM136+BM137</f>
        <v>0.46296296296296297</v>
      </c>
      <c r="CL137" s="30">
        <f t="shared" ref="CL137" si="2984">BN136+BN137</f>
        <v>0</v>
      </c>
      <c r="CM137" s="57">
        <f t="shared" ref="CM137" si="2985">BO136+BO137</f>
        <v>2.7906976744186047</v>
      </c>
      <c r="CN137" s="5"/>
      <c r="CQ137" s="12" t="s">
        <v>50</v>
      </c>
      <c r="CR137" s="13">
        <f>BS145</f>
        <v>5.0925925925925926</v>
      </c>
      <c r="CS137" s="13">
        <f>BT145</f>
        <v>37.037037037037038</v>
      </c>
      <c r="CT137" s="13">
        <f>BU145</f>
        <v>53.703703703703702</v>
      </c>
      <c r="CU137" s="13">
        <f>BV145</f>
        <v>57.407407407407405</v>
      </c>
      <c r="CV137" s="13">
        <f>BW142</f>
        <v>54.166666666666671</v>
      </c>
      <c r="CW137" s="13">
        <f>BX142</f>
        <v>52.777777777777779</v>
      </c>
      <c r="CX137" s="13">
        <f>BY142</f>
        <v>53.703703703703702</v>
      </c>
      <c r="CY137" s="13"/>
      <c r="CZ137" s="13">
        <f>CA143</f>
        <v>95.370370370370352</v>
      </c>
      <c r="DA137" s="13">
        <f>CB143</f>
        <v>98.6111111111111</v>
      </c>
      <c r="DB137" s="13">
        <f>CC143</f>
        <v>97.989949748743726</v>
      </c>
      <c r="DC137" s="13">
        <f>CD145</f>
        <v>98.039215686274517</v>
      </c>
      <c r="DD137" s="13">
        <f>CE143</f>
        <v>98.039215686274517</v>
      </c>
      <c r="DE137" s="13">
        <f>CF143</f>
        <v>98.429319371727743</v>
      </c>
      <c r="DF137" s="13">
        <f>CG147</f>
        <v>77.314814814814824</v>
      </c>
      <c r="DG137" s="13">
        <f>CH143</f>
        <v>83.796296296296291</v>
      </c>
      <c r="DH137" s="13">
        <f>CI140</f>
        <v>93.518518518518505</v>
      </c>
      <c r="DI137" s="13">
        <f>CJ141</f>
        <v>95.833333333333343</v>
      </c>
      <c r="DJ137" s="13">
        <f>CK140</f>
        <v>87.037037037037024</v>
      </c>
      <c r="DK137" s="13"/>
      <c r="DL137" s="13"/>
      <c r="DM137" s="10"/>
      <c r="DN137" s="10"/>
    </row>
    <row r="138" spans="1:118" ht="18.75" x14ac:dyDescent="0.25">
      <c r="B138" s="54" t="s">
        <v>4</v>
      </c>
      <c r="C138" s="2">
        <v>0</v>
      </c>
      <c r="D138" s="2">
        <v>0</v>
      </c>
      <c r="E138" s="2">
        <v>0</v>
      </c>
      <c r="F138" s="2">
        <v>0</v>
      </c>
      <c r="G138" s="2">
        <v>2</v>
      </c>
      <c r="H138" s="2">
        <v>0</v>
      </c>
      <c r="I138" s="2">
        <v>11</v>
      </c>
      <c r="J138" s="2">
        <v>73</v>
      </c>
      <c r="K138" s="2">
        <v>21</v>
      </c>
      <c r="L138" s="2">
        <v>9</v>
      </c>
      <c r="M138" s="3">
        <v>6</v>
      </c>
      <c r="N138" s="3">
        <v>36</v>
      </c>
      <c r="O138" s="3">
        <v>36</v>
      </c>
      <c r="P138" s="3">
        <v>22</v>
      </c>
      <c r="Q138" s="3">
        <v>0</v>
      </c>
      <c r="R138" s="3">
        <v>0</v>
      </c>
      <c r="S138" s="54">
        <v>216</v>
      </c>
      <c r="V138" s="54">
        <v>6.25E-2</v>
      </c>
      <c r="W138" s="2">
        <f>E136</f>
        <v>0</v>
      </c>
      <c r="X138" s="2">
        <f>E137</f>
        <v>0</v>
      </c>
      <c r="Y138" s="2">
        <f>E138</f>
        <v>0</v>
      </c>
      <c r="Z138" s="2">
        <f>E139</f>
        <v>0</v>
      </c>
      <c r="AA138" s="2">
        <f>E140</f>
        <v>0</v>
      </c>
      <c r="AB138" s="2">
        <f>E141</f>
        <v>0</v>
      </c>
      <c r="AC138" s="2">
        <f>E142</f>
        <v>0</v>
      </c>
      <c r="AD138" s="54">
        <f>E143</f>
        <v>0</v>
      </c>
      <c r="AE138" s="2">
        <f>E144</f>
        <v>5</v>
      </c>
      <c r="AF138" s="2">
        <f>E145</f>
        <v>202</v>
      </c>
      <c r="AG138" s="2">
        <f>E146</f>
        <v>0</v>
      </c>
      <c r="AH138" s="2">
        <f>E147</f>
        <v>0</v>
      </c>
      <c r="AI138" s="2">
        <f>E148</f>
        <v>20</v>
      </c>
      <c r="AJ138" s="2">
        <f>E149</f>
        <v>13</v>
      </c>
      <c r="AK138" s="2">
        <f>E150</f>
        <v>0</v>
      </c>
      <c r="AL138" s="2">
        <f>E151</f>
        <v>158</v>
      </c>
      <c r="AM138" s="2">
        <f>E152</f>
        <v>32</v>
      </c>
      <c r="AN138" s="2">
        <f>E153</f>
        <v>0</v>
      </c>
      <c r="AO138" s="2">
        <f>E154</f>
        <v>19</v>
      </c>
      <c r="AP138" s="54">
        <f>E155</f>
        <v>1</v>
      </c>
      <c r="AQ138" s="55">
        <f>E156</f>
        <v>0</v>
      </c>
      <c r="AT138" s="54">
        <v>6.2E-2</v>
      </c>
      <c r="AU138" s="31">
        <f t="shared" ref="AU138" si="2986">PRODUCT(W138*100*1/W152)</f>
        <v>0</v>
      </c>
      <c r="AV138" s="31">
        <f t="shared" ref="AV138" si="2987">PRODUCT(X138*100*1/X152)</f>
        <v>0</v>
      </c>
      <c r="AW138" s="31">
        <f t="shared" ref="AW138" si="2988">PRODUCT(Y138*100*1/Y152)</f>
        <v>0</v>
      </c>
      <c r="AX138" s="31">
        <f t="shared" ref="AX138" si="2989">PRODUCT(Z138*100*1/Z152)</f>
        <v>0</v>
      </c>
      <c r="AY138" s="31">
        <f t="shared" ref="AY138" si="2990">PRODUCT(AA138*100*1/AA152)</f>
        <v>0</v>
      </c>
      <c r="AZ138" s="31">
        <f t="shared" ref="AZ138" si="2991">PRODUCT(AB138*100*1/AB152)</f>
        <v>0</v>
      </c>
      <c r="BA138" s="31">
        <f t="shared" ref="BA138" si="2992">PRODUCT(AC138*100*1/AC152)</f>
        <v>0</v>
      </c>
      <c r="BB138" s="56">
        <f t="shared" ref="BB138" si="2993">PRODUCT(AD138*100*1/AD152)</f>
        <v>0</v>
      </c>
      <c r="BC138" s="31">
        <f t="shared" ref="BC138" si="2994">PRODUCT(AE138*100*1/AE152)</f>
        <v>2.3148148148148149</v>
      </c>
      <c r="BD138" s="31">
        <f t="shared" ref="BD138" si="2995">PRODUCT(AF138*100*1/AF152)</f>
        <v>93.518518518518519</v>
      </c>
      <c r="BE138" s="31">
        <f t="shared" ref="BE138" si="2996">PRODUCT(AG138*100*1/AG152)</f>
        <v>0</v>
      </c>
      <c r="BF138" s="31">
        <f t="shared" ref="BF138" si="2997">PRODUCT(AH138*100*1/AH152)</f>
        <v>0</v>
      </c>
      <c r="BG138" s="31">
        <f t="shared" ref="BG138" si="2998">PRODUCT(AI138*100*1/AI152)</f>
        <v>9.8039215686274517</v>
      </c>
      <c r="BH138" s="31">
        <f t="shared" ref="BH138" si="2999">PRODUCT(AJ138*100*1/AJ152)</f>
        <v>6.8062827225130889</v>
      </c>
      <c r="BI138" s="31">
        <f t="shared" ref="BI138" si="3000">PRODUCT(AK138*100*1/AK152)</f>
        <v>0</v>
      </c>
      <c r="BJ138" s="31">
        <f t="shared" ref="BJ138" si="3001">PRODUCT(AL138*100*1/AL152)</f>
        <v>73.148148148148152</v>
      </c>
      <c r="BK138" s="31">
        <f t="shared" ref="BK138" si="3002">PRODUCT(AM138*100*1/AM152)</f>
        <v>14.814814814814815</v>
      </c>
      <c r="BL138" s="31">
        <f t="shared" ref="BL138" si="3003">PRODUCT(AN138*100*1/AN152)</f>
        <v>0</v>
      </c>
      <c r="BM138" s="31">
        <f t="shared" ref="BM138" si="3004">PRODUCT(AO138*100*1/AO152)</f>
        <v>8.7962962962962958</v>
      </c>
      <c r="BN138" s="30">
        <f t="shared" ref="BN138" si="3005">PRODUCT(AP138*100*1/AP152)</f>
        <v>0.46296296296296297</v>
      </c>
      <c r="BO138" s="57">
        <f t="shared" ref="BO138" si="3006">PRODUCT(AQ138*100*1/AQ152)</f>
        <v>0</v>
      </c>
      <c r="BR138" s="54">
        <v>6.2E-2</v>
      </c>
      <c r="BS138" s="31">
        <f t="shared" ref="BS138" si="3007">AU136+AU137+AU138</f>
        <v>0</v>
      </c>
      <c r="BT138" s="31">
        <f t="shared" ref="BT138" si="3008">AV136+AV137+AV138</f>
        <v>0</v>
      </c>
      <c r="BU138" s="31">
        <f t="shared" ref="BU138" si="3009">AW136+AW137+AW138</f>
        <v>0</v>
      </c>
      <c r="BV138" s="31">
        <f t="shared" ref="BV138" si="3010">AX136+AX137+AX138</f>
        <v>0</v>
      </c>
      <c r="BW138" s="31">
        <f t="shared" ref="BW138" si="3011">AY136+AY137+AY138</f>
        <v>0</v>
      </c>
      <c r="BX138" s="31">
        <f t="shared" ref="BX138" si="3012">AZ136+AZ137+AZ138</f>
        <v>25.462962962962962</v>
      </c>
      <c r="BY138" s="31">
        <f t="shared" ref="BY138" si="3013">BA136+BA137+BA138</f>
        <v>0</v>
      </c>
      <c r="BZ138" s="56">
        <f t="shared" ref="BZ138" si="3014">BB136+BB137+BB138</f>
        <v>0</v>
      </c>
      <c r="CA138" s="31">
        <f t="shared" ref="CA138" si="3015">BC136+BC137+BC138</f>
        <v>2.3148148148148149</v>
      </c>
      <c r="CB138" s="31">
        <f t="shared" ref="CB138" si="3016">BD136+BD137+BD138</f>
        <v>93.518518518518519</v>
      </c>
      <c r="CC138" s="31">
        <f t="shared" ref="CC138" si="3017">BE136+BE137+BE138</f>
        <v>0.50251256281407031</v>
      </c>
      <c r="CD138" s="31">
        <f t="shared" ref="CD138" si="3018">BF136+BF137+BF138</f>
        <v>0</v>
      </c>
      <c r="CE138" s="31">
        <f t="shared" ref="CE138" si="3019">BG136+BG137+BG138</f>
        <v>9.8039215686274517</v>
      </c>
      <c r="CF138" s="31">
        <f t="shared" ref="CF138" si="3020">BH136+BH137+BH138</f>
        <v>6.8062827225130889</v>
      </c>
      <c r="CG138" s="31">
        <f t="shared" ref="CG138" si="3021">BI136+BI137+BI138</f>
        <v>0</v>
      </c>
      <c r="CH138" s="31">
        <f t="shared" ref="CH138" si="3022">BJ136+BJ137+BJ138</f>
        <v>73.148148148148152</v>
      </c>
      <c r="CI138" s="31">
        <f t="shared" ref="CI138" si="3023">BK136+BK137+BK138</f>
        <v>85.185185185185176</v>
      </c>
      <c r="CJ138" s="31">
        <f t="shared" ref="CJ138" si="3024">BL136+BL137+BL138</f>
        <v>77.31481481481481</v>
      </c>
      <c r="CK138" s="31">
        <f t="shared" ref="CK138" si="3025">BM136+BM137+BM138</f>
        <v>9.2592592592592595</v>
      </c>
      <c r="CL138" s="30">
        <f t="shared" ref="CL138" si="3026">BN136+BN137+BN138</f>
        <v>0.46296296296296297</v>
      </c>
      <c r="CM138" s="57">
        <f t="shared" ref="CM138" si="3027">BO136+BO137+BO138</f>
        <v>2.7906976744186047</v>
      </c>
      <c r="CN138" s="5"/>
      <c r="CQ138" s="12" t="s">
        <v>51</v>
      </c>
      <c r="CR138" s="13"/>
      <c r="CS138" s="13"/>
      <c r="CT138" s="13"/>
      <c r="CU138" s="13"/>
      <c r="CV138" s="13">
        <f>BW144-BW142</f>
        <v>2.3148148148148096</v>
      </c>
      <c r="CW138" s="13">
        <f>SUM(BX143,-BX142)</f>
        <v>1.8518518518518547</v>
      </c>
      <c r="CX138" s="14">
        <f>SUM(BY143-BY142)</f>
        <v>1.3888888888888857</v>
      </c>
      <c r="CY138" s="13"/>
      <c r="CZ138" s="13">
        <f>CA144-CA143</f>
        <v>2.3148148148148096</v>
      </c>
      <c r="DA138" s="13">
        <f>CB145-CB143</f>
        <v>1.3888888888888857</v>
      </c>
      <c r="DB138" s="13"/>
      <c r="DC138" s="13"/>
      <c r="DD138" s="13"/>
      <c r="DE138" s="13"/>
      <c r="DF138" s="13"/>
      <c r="DG138" s="13">
        <f>CH144-CH143</f>
        <v>1.8518518518518476</v>
      </c>
      <c r="DH138" s="13">
        <f>CI141-CI140</f>
        <v>1.8518518518518476</v>
      </c>
      <c r="DI138" s="13">
        <f>CJ142-CJ141</f>
        <v>1.3888888888888857</v>
      </c>
      <c r="DJ138" s="13"/>
      <c r="DK138" s="13"/>
      <c r="DL138" s="13"/>
      <c r="DM138" s="10"/>
      <c r="DN138" s="10"/>
    </row>
    <row r="139" spans="1:118" ht="18.75" x14ac:dyDescent="0.25">
      <c r="B139" s="54" t="s">
        <v>5</v>
      </c>
      <c r="C139" s="2">
        <v>0</v>
      </c>
      <c r="D139" s="2">
        <v>0</v>
      </c>
      <c r="E139" s="2">
        <v>0</v>
      </c>
      <c r="F139" s="2">
        <v>0</v>
      </c>
      <c r="G139" s="2">
        <v>3</v>
      </c>
      <c r="H139" s="2">
        <v>0</v>
      </c>
      <c r="I139" s="2">
        <v>19</v>
      </c>
      <c r="J139" s="2">
        <v>74</v>
      </c>
      <c r="K139" s="2">
        <v>15</v>
      </c>
      <c r="L139" s="2">
        <v>13</v>
      </c>
      <c r="M139" s="3">
        <v>24</v>
      </c>
      <c r="N139" s="3">
        <v>38</v>
      </c>
      <c r="O139" s="3">
        <v>20</v>
      </c>
      <c r="P139" s="3">
        <v>10</v>
      </c>
      <c r="Q139" s="3">
        <v>0</v>
      </c>
      <c r="R139" s="3">
        <v>0</v>
      </c>
      <c r="S139" s="54">
        <v>216</v>
      </c>
      <c r="V139" s="54">
        <v>0.125</v>
      </c>
      <c r="W139" s="2">
        <f>F136</f>
        <v>1</v>
      </c>
      <c r="X139" s="2">
        <f>F137</f>
        <v>4</v>
      </c>
      <c r="Y139" s="2">
        <f>F138</f>
        <v>0</v>
      </c>
      <c r="Z139" s="2">
        <f>F139</f>
        <v>0</v>
      </c>
      <c r="AA139" s="2">
        <f>F140</f>
        <v>113</v>
      </c>
      <c r="AB139" s="2">
        <f>F141</f>
        <v>43</v>
      </c>
      <c r="AC139" s="2">
        <f>F142</f>
        <v>84</v>
      </c>
      <c r="AD139" s="54">
        <f>F143</f>
        <v>1</v>
      </c>
      <c r="AE139" s="2">
        <f>F144</f>
        <v>0</v>
      </c>
      <c r="AF139" s="2">
        <f>F145</f>
        <v>0</v>
      </c>
      <c r="AG139" s="2">
        <f>F146</f>
        <v>9</v>
      </c>
      <c r="AH139" s="2">
        <f>F147</f>
        <v>0</v>
      </c>
      <c r="AI139" s="2">
        <f>F148</f>
        <v>0</v>
      </c>
      <c r="AJ139" s="2">
        <f>F149</f>
        <v>0</v>
      </c>
      <c r="AK139" s="2">
        <f>F150</f>
        <v>0</v>
      </c>
      <c r="AL139" s="2">
        <f>F151</f>
        <v>0</v>
      </c>
      <c r="AM139" s="2">
        <f>F152</f>
        <v>12</v>
      </c>
      <c r="AN139" s="2">
        <f>F153</f>
        <v>21</v>
      </c>
      <c r="AO139" s="2">
        <f>F154</f>
        <v>151</v>
      </c>
      <c r="AP139" s="54">
        <f>F155</f>
        <v>0</v>
      </c>
      <c r="AQ139" s="55">
        <f>F156</f>
        <v>92</v>
      </c>
      <c r="AT139" s="54">
        <v>0.125</v>
      </c>
      <c r="AU139" s="31">
        <f t="shared" ref="AU139" si="3028">PRODUCT(W139*100*1/W152)</f>
        <v>0.46296296296296297</v>
      </c>
      <c r="AV139" s="31">
        <f t="shared" ref="AV139" si="3029">PRODUCT(X139*100*1/X152)</f>
        <v>1.8518518518518519</v>
      </c>
      <c r="AW139" s="31">
        <f t="shared" ref="AW139" si="3030">PRODUCT(Y139*100*1/Y152)</f>
        <v>0</v>
      </c>
      <c r="AX139" s="31">
        <f t="shared" ref="AX139" si="3031">PRODUCT(Z139*100*1/Z152)</f>
        <v>0</v>
      </c>
      <c r="AY139" s="31">
        <f t="shared" ref="AY139" si="3032">PRODUCT(AA139*100*1/AA152)</f>
        <v>52.314814814814817</v>
      </c>
      <c r="AZ139" s="31">
        <f t="shared" ref="AZ139" si="3033">PRODUCT(AB139*100*1/AB152)</f>
        <v>19.907407407407408</v>
      </c>
      <c r="BA139" s="31">
        <f t="shared" ref="BA139" si="3034">PRODUCT(AC139*100*1/AC152)</f>
        <v>38.888888888888886</v>
      </c>
      <c r="BB139" s="56">
        <f t="shared" ref="BB139" si="3035">PRODUCT(AD139*100*1/AD152)</f>
        <v>0.46296296296296297</v>
      </c>
      <c r="BC139" s="31">
        <f t="shared" ref="BC139" si="3036">PRODUCT(AE139*100*1/AE152)</f>
        <v>0</v>
      </c>
      <c r="BD139" s="31">
        <f t="shared" ref="BD139" si="3037">PRODUCT(AF139*100*1/AF152)</f>
        <v>0</v>
      </c>
      <c r="BE139" s="31">
        <f t="shared" ref="BE139" si="3038">PRODUCT(AG139*100*1/AG152)</f>
        <v>4.5226130653266328</v>
      </c>
      <c r="BF139" s="31">
        <f t="shared" ref="BF139" si="3039">PRODUCT(AH139*100*1/AH152)</f>
        <v>0</v>
      </c>
      <c r="BG139" s="31">
        <f t="shared" ref="BG139" si="3040">PRODUCT(AI139*100*1/AI152)</f>
        <v>0</v>
      </c>
      <c r="BH139" s="31">
        <f t="shared" ref="BH139" si="3041">PRODUCT(AJ139*100*1/AJ152)</f>
        <v>0</v>
      </c>
      <c r="BI139" s="31">
        <f t="shared" ref="BI139" si="3042">PRODUCT(AK139*100*1/AK152)</f>
        <v>0</v>
      </c>
      <c r="BJ139" s="31">
        <f t="shared" ref="BJ139" si="3043">PRODUCT(AL139*100*1/AL152)</f>
        <v>0</v>
      </c>
      <c r="BK139" s="31">
        <f t="shared" ref="BK139" si="3044">PRODUCT(AM139*100*1/AM152)</f>
        <v>5.5555555555555554</v>
      </c>
      <c r="BL139" s="31">
        <f t="shared" ref="BL139" si="3045">PRODUCT(AN139*100*1/AN152)</f>
        <v>9.7222222222222214</v>
      </c>
      <c r="BM139" s="31">
        <f t="shared" ref="BM139" si="3046">PRODUCT(AO139*100*1/AO152)</f>
        <v>69.907407407407405</v>
      </c>
      <c r="BN139" s="30">
        <f t="shared" ref="BN139" si="3047">PRODUCT(AP139*100*1/AP152)</f>
        <v>0</v>
      </c>
      <c r="BO139" s="57">
        <f t="shared" ref="BO139" si="3048">PRODUCT(AQ139*100*1/AQ152)</f>
        <v>42.790697674418603</v>
      </c>
      <c r="BR139" s="54">
        <v>0.125</v>
      </c>
      <c r="BS139" s="31">
        <f t="shared" ref="BS139" si="3049">AU136+AU137+AU138+AU139</f>
        <v>0.46296296296296297</v>
      </c>
      <c r="BT139" s="31">
        <f t="shared" ref="BT139" si="3050">AV136+AV137+AV138+AV139</f>
        <v>1.8518518518518519</v>
      </c>
      <c r="BU139" s="31">
        <f t="shared" ref="BU139" si="3051">AW136+AW137+AW138+AW139</f>
        <v>0</v>
      </c>
      <c r="BV139" s="31">
        <f t="shared" ref="BV139" si="3052">AX136+AX137+AX138+AX139</f>
        <v>0</v>
      </c>
      <c r="BW139" s="31">
        <f t="shared" ref="BW139" si="3053">AY136+AY137+AY138+AY139</f>
        <v>52.314814814814817</v>
      </c>
      <c r="BX139" s="31">
        <f t="shared" ref="BX139" si="3054">AZ136+AZ137+AZ138+AZ139</f>
        <v>45.370370370370367</v>
      </c>
      <c r="BY139" s="31">
        <f t="shared" ref="BY139" si="3055">BA136+BA137+BA138+BA139</f>
        <v>38.888888888888886</v>
      </c>
      <c r="BZ139" s="56">
        <f t="shared" ref="BZ139" si="3056">BB136+BB137+BB138+BB139</f>
        <v>0.46296296296296297</v>
      </c>
      <c r="CA139" s="31">
        <f t="shared" ref="CA139" si="3057">BC136+BC137+BC138+BC139</f>
        <v>2.3148148148148149</v>
      </c>
      <c r="CB139" s="31">
        <f t="shared" ref="CB139" si="3058">BD136+BD137+BD138+BD139</f>
        <v>93.518518518518519</v>
      </c>
      <c r="CC139" s="31">
        <f t="shared" ref="CC139" si="3059">BE136+BE137+BE138+BE139</f>
        <v>5.0251256281407031</v>
      </c>
      <c r="CD139" s="31">
        <f t="shared" ref="CD139" si="3060">BF136+BF137+BF138+BF139</f>
        <v>0</v>
      </c>
      <c r="CE139" s="31">
        <f t="shared" ref="CE139" si="3061">BG136+BG137+BG138+BG139</f>
        <v>9.8039215686274517</v>
      </c>
      <c r="CF139" s="31">
        <f t="shared" ref="CF139" si="3062">BH136+BH137+BH138+BH139</f>
        <v>6.8062827225130889</v>
      </c>
      <c r="CG139" s="31">
        <f t="shared" ref="CG139" si="3063">BI136+BI137+BI138+BI139</f>
        <v>0</v>
      </c>
      <c r="CH139" s="31">
        <f t="shared" ref="CH139" si="3064">BJ136+BJ137+BJ138+BJ139</f>
        <v>73.148148148148152</v>
      </c>
      <c r="CI139" s="31">
        <f t="shared" ref="CI139" si="3065">BK136+BK137+BK138+BK139</f>
        <v>90.740740740740733</v>
      </c>
      <c r="CJ139" s="31">
        <f t="shared" ref="CJ139" si="3066">BL136+BL137+BL138+BL139</f>
        <v>87.037037037037038</v>
      </c>
      <c r="CK139" s="31">
        <f t="shared" ref="CK139" si="3067">BM136+BM137+BM138+BM139</f>
        <v>79.166666666666657</v>
      </c>
      <c r="CL139" s="30">
        <f t="shared" ref="CL139" si="3068">BN136+BN137+BN138+BN139</f>
        <v>0.46296296296296297</v>
      </c>
      <c r="CM139" s="57">
        <f t="shared" ref="CM139" si="3069">BO136+BO137+BO138+BO139</f>
        <v>45.581395348837205</v>
      </c>
      <c r="CN139" s="5"/>
      <c r="CQ139" s="12" t="s">
        <v>52</v>
      </c>
      <c r="CR139" s="13">
        <f>BS151-CR137</f>
        <v>94.907407407407405</v>
      </c>
      <c r="CS139" s="13">
        <f>BT151-CS137</f>
        <v>62.962962962962962</v>
      </c>
      <c r="CT139" s="13">
        <f>BU151-BU145</f>
        <v>46.296296296296312</v>
      </c>
      <c r="CU139" s="13">
        <f>BV151-BV145</f>
        <v>42.592592592592609</v>
      </c>
      <c r="CV139" s="13">
        <f>BW151-CV138-CV137</f>
        <v>43.518518518518519</v>
      </c>
      <c r="CW139" s="13">
        <f>BX151-BX143</f>
        <v>45.370370370370367</v>
      </c>
      <c r="CX139" s="13">
        <f>BY151-BY143</f>
        <v>44.907407407407398</v>
      </c>
      <c r="CY139" s="13"/>
      <c r="CZ139" s="13">
        <f>CA151-CA144</f>
        <v>2.3148148148148096</v>
      </c>
      <c r="DA139" s="13">
        <f>CB151-CB145</f>
        <v>0</v>
      </c>
      <c r="DB139" s="13">
        <f>CC151-CC143</f>
        <v>2.0100502512562883</v>
      </c>
      <c r="DC139" s="13">
        <f>CD151-CD145</f>
        <v>1.9607843137254832</v>
      </c>
      <c r="DD139" s="13">
        <f>CE151-CE143</f>
        <v>1.9607843137254832</v>
      </c>
      <c r="DE139" s="13">
        <f>CF151-CF143</f>
        <v>1.5706806282722567</v>
      </c>
      <c r="DF139" s="13">
        <f>CG151-CG147</f>
        <v>22.68518518518519</v>
      </c>
      <c r="DG139" s="13">
        <f>CH151-CH144</f>
        <v>14.351851851851848</v>
      </c>
      <c r="DH139" s="13">
        <f>CI151-CI141</f>
        <v>4.6296296296296333</v>
      </c>
      <c r="DI139" s="13">
        <f>CJ151-CJ142</f>
        <v>2.7777777777777715</v>
      </c>
      <c r="DJ139" s="13">
        <f>CK151-CK140</f>
        <v>12.962962962962962</v>
      </c>
      <c r="DK139" s="13"/>
      <c r="DL139" s="13"/>
      <c r="DM139" s="10"/>
      <c r="DN139" s="10"/>
    </row>
    <row r="140" spans="1:118" x14ac:dyDescent="0.25">
      <c r="B140" s="54" t="s">
        <v>6</v>
      </c>
      <c r="C140" s="2">
        <v>0</v>
      </c>
      <c r="D140" s="2">
        <v>0</v>
      </c>
      <c r="E140" s="2">
        <v>0</v>
      </c>
      <c r="F140" s="2">
        <v>113</v>
      </c>
      <c r="G140" s="2">
        <v>0</v>
      </c>
      <c r="H140" s="2">
        <v>4</v>
      </c>
      <c r="I140" s="2">
        <v>0</v>
      </c>
      <c r="J140" s="4">
        <v>2</v>
      </c>
      <c r="K140" s="4">
        <v>3</v>
      </c>
      <c r="L140" s="3">
        <v>34</v>
      </c>
      <c r="M140" s="3">
        <v>32</v>
      </c>
      <c r="N140" s="3">
        <v>28</v>
      </c>
      <c r="O140" s="3">
        <v>0</v>
      </c>
      <c r="P140" s="3">
        <v>0</v>
      </c>
      <c r="Q140" s="3">
        <v>0</v>
      </c>
      <c r="R140" s="3">
        <v>0</v>
      </c>
      <c r="S140" s="54">
        <v>216</v>
      </c>
      <c r="V140" s="54">
        <v>0.25</v>
      </c>
      <c r="W140" s="2">
        <f>G136</f>
        <v>0</v>
      </c>
      <c r="X140" s="2">
        <f>G137</f>
        <v>0</v>
      </c>
      <c r="Y140" s="2">
        <f>G138</f>
        <v>2</v>
      </c>
      <c r="Z140" s="2">
        <f>G139</f>
        <v>3</v>
      </c>
      <c r="AA140" s="2">
        <f>G140</f>
        <v>0</v>
      </c>
      <c r="AB140" s="2">
        <f>G141</f>
        <v>10</v>
      </c>
      <c r="AC140" s="2">
        <f>G142</f>
        <v>0</v>
      </c>
      <c r="AD140" s="54">
        <f>G143</f>
        <v>0</v>
      </c>
      <c r="AE140" s="2">
        <f>G144</f>
        <v>22</v>
      </c>
      <c r="AF140" s="2">
        <f>G145</f>
        <v>6</v>
      </c>
      <c r="AG140" s="2">
        <f>G146</f>
        <v>99</v>
      </c>
      <c r="AH140" s="2">
        <f>G147</f>
        <v>46</v>
      </c>
      <c r="AI140" s="2">
        <f>G148</f>
        <v>153</v>
      </c>
      <c r="AJ140" s="2">
        <f>G149</f>
        <v>122</v>
      </c>
      <c r="AK140" s="2">
        <f>G150</f>
        <v>0</v>
      </c>
      <c r="AL140" s="2">
        <f>G151</f>
        <v>16</v>
      </c>
      <c r="AM140" s="2">
        <f>G152</f>
        <v>6</v>
      </c>
      <c r="AN140" s="2">
        <f>G153</f>
        <v>9</v>
      </c>
      <c r="AO140" s="2">
        <f>G154</f>
        <v>17</v>
      </c>
      <c r="AP140" s="54">
        <f>G155</f>
        <v>0</v>
      </c>
      <c r="AQ140" s="55">
        <f>G156</f>
        <v>84</v>
      </c>
      <c r="AT140" s="54">
        <v>0.25</v>
      </c>
      <c r="AU140" s="31">
        <f t="shared" ref="AU140" si="3070">PRODUCT(W140*100*1/W152)</f>
        <v>0</v>
      </c>
      <c r="AV140" s="31">
        <f t="shared" ref="AV140" si="3071">PRODUCT(X140*100*1/X152)</f>
        <v>0</v>
      </c>
      <c r="AW140" s="31">
        <f t="shared" ref="AW140" si="3072">PRODUCT(Y140*100*1/Y152)</f>
        <v>0.92592592592592593</v>
      </c>
      <c r="AX140" s="31">
        <f t="shared" ref="AX140" si="3073">PRODUCT(Z140*100*1/Z152)</f>
        <v>1.3888888888888888</v>
      </c>
      <c r="AY140" s="31">
        <f t="shared" ref="AY140" si="3074">PRODUCT(AA140*100*1/AA152)</f>
        <v>0</v>
      </c>
      <c r="AZ140" s="31">
        <f t="shared" ref="AZ140" si="3075">PRODUCT(AB140*100*1/AB152)</f>
        <v>4.6296296296296298</v>
      </c>
      <c r="BA140" s="31">
        <f t="shared" ref="BA140" si="3076">PRODUCT(AC140*100*1/AC152)</f>
        <v>0</v>
      </c>
      <c r="BB140" s="56">
        <f t="shared" ref="BB140" si="3077">PRODUCT(AD140*100*1/AD152)</f>
        <v>0</v>
      </c>
      <c r="BC140" s="31">
        <f t="shared" ref="BC140" si="3078">PRODUCT(AE140*100*1/AE152)</f>
        <v>10.185185185185185</v>
      </c>
      <c r="BD140" s="31">
        <f t="shared" ref="BD140" si="3079">PRODUCT(AF140*100*1/AF152)</f>
        <v>2.7777777777777777</v>
      </c>
      <c r="BE140" s="31">
        <f t="shared" ref="BE140" si="3080">PRODUCT(AG140*100*1/AG152)</f>
        <v>49.748743718592962</v>
      </c>
      <c r="BF140" s="31">
        <f t="shared" ref="BF140" si="3081">PRODUCT(AH140*100*1/AH152)</f>
        <v>22.549019607843139</v>
      </c>
      <c r="BG140" s="31">
        <f t="shared" ref="BG140" si="3082">PRODUCT(AI140*100*1/AI152)</f>
        <v>75</v>
      </c>
      <c r="BH140" s="31">
        <f t="shared" ref="BH140" si="3083">PRODUCT(AJ140*100*1/AJ152)</f>
        <v>63.874345549738223</v>
      </c>
      <c r="BI140" s="31">
        <f t="shared" ref="BI140" si="3084">PRODUCT(AK140*100*1/AK152)</f>
        <v>0</v>
      </c>
      <c r="BJ140" s="31">
        <f t="shared" ref="BJ140" si="3085">PRODUCT(AL140*100*1/AL152)</f>
        <v>7.4074074074074074</v>
      </c>
      <c r="BK140" s="31">
        <f t="shared" ref="BK140" si="3086">PRODUCT(AM140*100*1/AM152)</f>
        <v>2.7777777777777777</v>
      </c>
      <c r="BL140" s="31">
        <f t="shared" ref="BL140" si="3087">PRODUCT(AN140*100*1/AN152)</f>
        <v>4.166666666666667</v>
      </c>
      <c r="BM140" s="31">
        <f t="shared" ref="BM140" si="3088">PRODUCT(AO140*100*1/AO152)</f>
        <v>7.8703703703703702</v>
      </c>
      <c r="BN140" s="30">
        <f t="shared" ref="BN140" si="3089">PRODUCT(AP140*100*1/AP152)</f>
        <v>0</v>
      </c>
      <c r="BO140" s="57">
        <f t="shared" ref="BO140" si="3090">PRODUCT(AQ140*100*1/AQ152)</f>
        <v>39.069767441860463</v>
      </c>
      <c r="BR140" s="54">
        <v>0.25</v>
      </c>
      <c r="BS140" s="31">
        <f t="shared" ref="BS140" si="3091">AU136+AU137+AU138+AU139+AU140</f>
        <v>0.46296296296296297</v>
      </c>
      <c r="BT140" s="31">
        <f t="shared" ref="BT140" si="3092">AV136+AV137+AV138+AV139+AV140</f>
        <v>1.8518518518518519</v>
      </c>
      <c r="BU140" s="31">
        <f t="shared" ref="BU140" si="3093">AW136+AW137+AW138+AW139+AW140</f>
        <v>0.92592592592592593</v>
      </c>
      <c r="BV140" s="31">
        <f t="shared" ref="BV140" si="3094">AX136+AX137+AX138+AX139+AX140</f>
        <v>1.3888888888888888</v>
      </c>
      <c r="BW140" s="31">
        <f t="shared" ref="BW140" si="3095">AY136+AY137+AY138+AY139+AY140</f>
        <v>52.314814814814817</v>
      </c>
      <c r="BX140" s="31">
        <f t="shared" ref="BX140" si="3096">AZ136+AZ137+AZ138+AZ139+AZ140</f>
        <v>50</v>
      </c>
      <c r="BY140" s="31">
        <f t="shared" ref="BY140" si="3097">BA136+BA137+BA138+BA139+BA140</f>
        <v>38.888888888888886</v>
      </c>
      <c r="BZ140" s="56">
        <f t="shared" ref="BZ140" si="3098">BB136+BB137+BB138+BB139+BB140</f>
        <v>0.46296296296296297</v>
      </c>
      <c r="CA140" s="31">
        <f t="shared" ref="CA140" si="3099">BC136+BC137+BC138+BC139+BC140</f>
        <v>12.5</v>
      </c>
      <c r="CB140" s="31">
        <f t="shared" ref="CB140" si="3100">BD136+BD137+BD138+BD139+BD140</f>
        <v>96.296296296296291</v>
      </c>
      <c r="CC140" s="31">
        <f t="shared" ref="CC140" si="3101">BE136+BE137+BE138+BE139+BE140</f>
        <v>54.773869346733662</v>
      </c>
      <c r="CD140" s="31">
        <f t="shared" ref="CD140" si="3102">BF136+BF137+BF138+BF139+BF140</f>
        <v>22.549019607843139</v>
      </c>
      <c r="CE140" s="31">
        <f t="shared" ref="CE140" si="3103">BG136+BG137+BG138+BG139+BG140</f>
        <v>84.803921568627459</v>
      </c>
      <c r="CF140" s="31">
        <f t="shared" ref="CF140" si="3104">BH136+BH137+BH138+BH139+BH140</f>
        <v>70.680628272251312</v>
      </c>
      <c r="CG140" s="31">
        <f t="shared" ref="CG140" si="3105">BI136+BI137+BI138+BI139+BI140</f>
        <v>0</v>
      </c>
      <c r="CH140" s="31">
        <f t="shared" ref="CH140" si="3106">BJ136+BJ137+BJ138+BJ139+BJ140</f>
        <v>80.555555555555557</v>
      </c>
      <c r="CI140" s="31">
        <f t="shared" ref="CI140" si="3107">BK136+BK137+BK138+BK139+BK140</f>
        <v>93.518518518518505</v>
      </c>
      <c r="CJ140" s="31">
        <f t="shared" ref="CJ140" si="3108">BL136+BL137+BL138+BL139+BL140</f>
        <v>91.203703703703709</v>
      </c>
      <c r="CK140" s="31">
        <f t="shared" ref="CK140" si="3109">BM136+BM137+BM138+BM139+BM140</f>
        <v>87.037037037037024</v>
      </c>
      <c r="CL140" s="30">
        <f t="shared" ref="CL140" si="3110">BN136+BN137+BN138+BN139+BN140</f>
        <v>0.46296296296296297</v>
      </c>
      <c r="CM140" s="57">
        <f t="shared" ref="CM140" si="3111">BO136+BO137+BO138+BO139+BO140</f>
        <v>84.651162790697668</v>
      </c>
      <c r="CN140" s="5"/>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row>
    <row r="141" spans="1:118" x14ac:dyDescent="0.25">
      <c r="B141" s="54" t="s">
        <v>7</v>
      </c>
      <c r="C141" s="2">
        <v>0</v>
      </c>
      <c r="D141" s="2">
        <v>55</v>
      </c>
      <c r="E141" s="2">
        <v>0</v>
      </c>
      <c r="F141" s="2">
        <v>43</v>
      </c>
      <c r="G141" s="2">
        <v>10</v>
      </c>
      <c r="H141" s="2">
        <v>4</v>
      </c>
      <c r="I141" s="2">
        <v>2</v>
      </c>
      <c r="J141" s="4">
        <v>4</v>
      </c>
      <c r="K141" s="3">
        <v>3</v>
      </c>
      <c r="L141" s="3">
        <v>14</v>
      </c>
      <c r="M141" s="3">
        <v>81</v>
      </c>
      <c r="N141" s="3">
        <v>0</v>
      </c>
      <c r="O141" s="3">
        <v>0</v>
      </c>
      <c r="P141" s="3">
        <v>0</v>
      </c>
      <c r="Q141" s="3">
        <v>0</v>
      </c>
      <c r="R141" s="3">
        <v>0</v>
      </c>
      <c r="S141" s="54">
        <v>216</v>
      </c>
      <c r="V141" s="54">
        <v>0.5</v>
      </c>
      <c r="W141" s="2">
        <f>H136</f>
        <v>0</v>
      </c>
      <c r="X141" s="2">
        <f>H137</f>
        <v>0</v>
      </c>
      <c r="Y141" s="2">
        <f>H138</f>
        <v>0</v>
      </c>
      <c r="Z141" s="2">
        <f>H139</f>
        <v>0</v>
      </c>
      <c r="AA141" s="2">
        <f>H140</f>
        <v>4</v>
      </c>
      <c r="AB141" s="2">
        <f>H141</f>
        <v>4</v>
      </c>
      <c r="AC141" s="2">
        <f>H142</f>
        <v>28</v>
      </c>
      <c r="AD141" s="54">
        <f>H143</f>
        <v>0</v>
      </c>
      <c r="AE141" s="2">
        <f>H144</f>
        <v>54</v>
      </c>
      <c r="AF141" s="2">
        <f>H145</f>
        <v>2</v>
      </c>
      <c r="AG141" s="2">
        <f>H146</f>
        <v>73</v>
      </c>
      <c r="AH141" s="2">
        <f>H147</f>
        <v>0</v>
      </c>
      <c r="AI141" s="2">
        <f>H148</f>
        <v>23</v>
      </c>
      <c r="AJ141" s="2">
        <f>H149</f>
        <v>45</v>
      </c>
      <c r="AK141" s="2">
        <f>H150</f>
        <v>3</v>
      </c>
      <c r="AL141" s="2">
        <f>H151</f>
        <v>6</v>
      </c>
      <c r="AM141" s="4">
        <f>H152</f>
        <v>4</v>
      </c>
      <c r="AN141" s="2">
        <f>H153</f>
        <v>10</v>
      </c>
      <c r="AO141" s="3">
        <f>H154</f>
        <v>8</v>
      </c>
      <c r="AP141" s="54">
        <f>H155</f>
        <v>1</v>
      </c>
      <c r="AQ141" s="55">
        <f>H156</f>
        <v>11</v>
      </c>
      <c r="AT141" s="54">
        <v>0.5</v>
      </c>
      <c r="AU141" s="31">
        <f t="shared" ref="AU141" si="3112">PRODUCT(W141*100*1/W152)</f>
        <v>0</v>
      </c>
      <c r="AV141" s="31">
        <f t="shared" ref="AV141" si="3113">PRODUCT(X141*100*1/X152)</f>
        <v>0</v>
      </c>
      <c r="AW141" s="31">
        <f t="shared" ref="AW141" si="3114">PRODUCT(Y141*100*1/Y152)</f>
        <v>0</v>
      </c>
      <c r="AX141" s="31">
        <f t="shared" ref="AX141" si="3115">PRODUCT(Z141*100*1/Z152)</f>
        <v>0</v>
      </c>
      <c r="AY141" s="31">
        <f t="shared" ref="AY141" si="3116">PRODUCT(AA141*100*1/AA152)</f>
        <v>1.8518518518518519</v>
      </c>
      <c r="AZ141" s="31">
        <f t="shared" ref="AZ141" si="3117">PRODUCT(AB141*100*1/AB152)</f>
        <v>1.8518518518518519</v>
      </c>
      <c r="BA141" s="31">
        <f t="shared" ref="BA141" si="3118">PRODUCT(AC141*100*1/AC152)</f>
        <v>12.962962962962964</v>
      </c>
      <c r="BB141" s="56">
        <f t="shared" ref="BB141" si="3119">PRODUCT(AD141*100*1/AD152)</f>
        <v>0</v>
      </c>
      <c r="BC141" s="31">
        <f t="shared" ref="BC141" si="3120">PRODUCT(AE141*100*1/AE152)</f>
        <v>25</v>
      </c>
      <c r="BD141" s="31">
        <f t="shared" ref="BD141" si="3121">PRODUCT(AF141*100*1/AF152)</f>
        <v>0.92592592592592593</v>
      </c>
      <c r="BE141" s="31">
        <f t="shared" ref="BE141" si="3122">PRODUCT(AG141*100*1/AG152)</f>
        <v>36.683417085427138</v>
      </c>
      <c r="BF141" s="31">
        <f t="shared" ref="BF141" si="3123">PRODUCT(AH141*100*1/AH152)</f>
        <v>0</v>
      </c>
      <c r="BG141" s="31">
        <f t="shared" ref="BG141" si="3124">PRODUCT(AI141*100*1/AI152)</f>
        <v>11.274509803921569</v>
      </c>
      <c r="BH141" s="31">
        <f t="shared" ref="BH141" si="3125">PRODUCT(AJ141*100*1/AJ152)</f>
        <v>23.560209424083769</v>
      </c>
      <c r="BI141" s="31">
        <f t="shared" ref="BI141" si="3126">PRODUCT(AK141*100*1/AK152)</f>
        <v>1.3888888888888888</v>
      </c>
      <c r="BJ141" s="31">
        <f t="shared" ref="BJ141" si="3127">PRODUCT(AL141*100*1/AL152)</f>
        <v>2.7777777777777777</v>
      </c>
      <c r="BK141" s="32">
        <f t="shared" ref="BK141" si="3128">PRODUCT(AM141*100*1/AM152)</f>
        <v>1.8518518518518519</v>
      </c>
      <c r="BL141" s="31">
        <f t="shared" ref="BL141" si="3129">PRODUCT(AN141*100*1/AN152)</f>
        <v>4.6296296296296298</v>
      </c>
      <c r="BM141" s="33">
        <f t="shared" ref="BM141" si="3130">PRODUCT(AO141*100*1/AO152)</f>
        <v>3.7037037037037037</v>
      </c>
      <c r="BN141" s="30">
        <f t="shared" ref="BN141" si="3131">PRODUCT(AP141*100*1/AP152)</f>
        <v>0.46296296296296297</v>
      </c>
      <c r="BO141" s="57">
        <f t="shared" ref="BO141" si="3132">PRODUCT(AQ141*100*1/AQ152)</f>
        <v>5.1162790697674421</v>
      </c>
      <c r="BR141" s="54">
        <v>0.5</v>
      </c>
      <c r="BS141" s="31">
        <f t="shared" ref="BS141" si="3133">AU136+AU137+AU138+AU139+AU140+AU141</f>
        <v>0.46296296296296297</v>
      </c>
      <c r="BT141" s="31">
        <f t="shared" ref="BT141" si="3134">AV136+AV137+AV138+AV139+AV140+AV141</f>
        <v>1.8518518518518519</v>
      </c>
      <c r="BU141" s="31">
        <f t="shared" ref="BU141" si="3135">AW136+AW137+AW138+AW139+AW140+AW141</f>
        <v>0.92592592592592593</v>
      </c>
      <c r="BV141" s="31">
        <f t="shared" ref="BV141" si="3136">AX136+AX137+AX138+AX139+AX140+AX141</f>
        <v>1.3888888888888888</v>
      </c>
      <c r="BW141" s="31">
        <f t="shared" ref="BW141" si="3137">AY136+AY137+AY138+AY139+AY140+AY141</f>
        <v>54.166666666666671</v>
      </c>
      <c r="BX141" s="31">
        <f t="shared" ref="BX141" si="3138">AZ136+AZ137+AZ138+AZ139+AZ140+AZ141</f>
        <v>51.851851851851855</v>
      </c>
      <c r="BY141" s="31">
        <f t="shared" ref="BY141" si="3139">BA136+BA137+BA138+BA139+BA140+BA141</f>
        <v>51.851851851851848</v>
      </c>
      <c r="BZ141" s="56">
        <f t="shared" ref="BZ141" si="3140">BB136+BB137+BB138+BB139+BB140+BB141</f>
        <v>0.46296296296296297</v>
      </c>
      <c r="CA141" s="31">
        <f t="shared" ref="CA141" si="3141">BC136+BC137+BC138+BC139+BC140+BC141</f>
        <v>37.5</v>
      </c>
      <c r="CB141" s="31">
        <f t="shared" ref="CB141" si="3142">BD136+BD137+BD138+BD139+BD140+BD141</f>
        <v>97.222222222222214</v>
      </c>
      <c r="CC141" s="31">
        <f t="shared" ref="CC141" si="3143">BE136+BE137+BE138+BE139+BE140+BE141</f>
        <v>91.457286432160799</v>
      </c>
      <c r="CD141" s="31">
        <f t="shared" ref="CD141" si="3144">BF136+BF137+BF138+BF139+BF140+BF141</f>
        <v>22.549019607843139</v>
      </c>
      <c r="CE141" s="31">
        <f t="shared" ref="CE141" si="3145">BG136+BG137+BG138+BG139+BG140+BG141</f>
        <v>96.078431372549034</v>
      </c>
      <c r="CF141" s="31">
        <f t="shared" ref="CF141" si="3146">BH136+BH137+BH138+BH139+BH140+BH141</f>
        <v>94.240837696335078</v>
      </c>
      <c r="CG141" s="31">
        <f t="shared" ref="CG141" si="3147">BI136+BI137+BI138+BI139+BI140+BI141</f>
        <v>1.3888888888888888</v>
      </c>
      <c r="CH141" s="31">
        <f t="shared" ref="CH141" si="3148">BJ136+BJ137+BJ138+BJ139+BJ140+BJ141</f>
        <v>83.333333333333329</v>
      </c>
      <c r="CI141" s="32">
        <f t="shared" ref="CI141" si="3149">BK136+BK137+BK138+BK139+BK140+BK141</f>
        <v>95.370370370370352</v>
      </c>
      <c r="CJ141" s="31">
        <f t="shared" ref="CJ141" si="3150">BL136+BL137+BL138+BL139+BL140+BL141</f>
        <v>95.833333333333343</v>
      </c>
      <c r="CK141" s="33">
        <f t="shared" ref="CK141" si="3151">BM136+BM137+BM138+BM139+BM140+BM141</f>
        <v>90.740740740740733</v>
      </c>
      <c r="CL141" s="30">
        <f t="shared" ref="CL141" si="3152">BN136+BN137+BN138+BN139+BN140+BN141</f>
        <v>0.92592592592592593</v>
      </c>
      <c r="CM141" s="57">
        <f t="shared" ref="CM141" si="3153">BO136+BO137+BO138+BO139+BO140+BO141</f>
        <v>89.767441860465112</v>
      </c>
      <c r="CN141" s="5"/>
      <c r="CQ141" s="10"/>
      <c r="CR141" s="10" t="str">
        <f>A135</f>
        <v>Enterobacter (Klebsiella) aerogenes</v>
      </c>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row>
    <row r="142" spans="1:118" x14ac:dyDescent="0.25">
      <c r="B142" s="54" t="s">
        <v>8</v>
      </c>
      <c r="C142" s="2">
        <v>0</v>
      </c>
      <c r="D142" s="2">
        <v>0</v>
      </c>
      <c r="E142" s="2">
        <v>0</v>
      </c>
      <c r="F142" s="2">
        <v>84</v>
      </c>
      <c r="G142" s="2">
        <v>0</v>
      </c>
      <c r="H142" s="2">
        <v>28</v>
      </c>
      <c r="I142" s="2">
        <v>4</v>
      </c>
      <c r="J142" s="4">
        <v>3</v>
      </c>
      <c r="K142" s="4">
        <v>1</v>
      </c>
      <c r="L142" s="3">
        <v>9</v>
      </c>
      <c r="M142" s="3">
        <v>20</v>
      </c>
      <c r="N142" s="3">
        <v>44</v>
      </c>
      <c r="O142" s="3">
        <v>23</v>
      </c>
      <c r="P142" s="3">
        <v>0</v>
      </c>
      <c r="Q142" s="3">
        <v>0</v>
      </c>
      <c r="R142" s="3">
        <v>0</v>
      </c>
      <c r="S142" s="54">
        <v>216</v>
      </c>
      <c r="V142" s="54">
        <v>1</v>
      </c>
      <c r="W142" s="2">
        <f>I136</f>
        <v>0</v>
      </c>
      <c r="X142" s="2">
        <f>I137</f>
        <v>7</v>
      </c>
      <c r="Y142" s="2">
        <f>I138</f>
        <v>11</v>
      </c>
      <c r="Z142" s="2">
        <f>I139</f>
        <v>19</v>
      </c>
      <c r="AA142" s="2">
        <f>I140</f>
        <v>0</v>
      </c>
      <c r="AB142" s="2">
        <f>I141</f>
        <v>2</v>
      </c>
      <c r="AC142" s="2">
        <f>I142</f>
        <v>4</v>
      </c>
      <c r="AD142" s="54">
        <f>I143</f>
        <v>1</v>
      </c>
      <c r="AE142" s="2">
        <f>I144</f>
        <v>90</v>
      </c>
      <c r="AF142" s="2">
        <f>I145</f>
        <v>0</v>
      </c>
      <c r="AG142" s="2">
        <f>I146</f>
        <v>9</v>
      </c>
      <c r="AH142" s="2">
        <f>I147</f>
        <v>120</v>
      </c>
      <c r="AI142" s="2">
        <f>I148</f>
        <v>1</v>
      </c>
      <c r="AJ142" s="2">
        <f>I149</f>
        <v>2</v>
      </c>
      <c r="AK142" s="2">
        <f>I150</f>
        <v>0</v>
      </c>
      <c r="AL142" s="2">
        <f>I151</f>
        <v>0</v>
      </c>
      <c r="AM142" s="3">
        <f>I152</f>
        <v>7</v>
      </c>
      <c r="AN142" s="4">
        <f>I153</f>
        <v>3</v>
      </c>
      <c r="AO142" s="3">
        <f>I154</f>
        <v>11</v>
      </c>
      <c r="AP142" s="54">
        <f>I155</f>
        <v>68</v>
      </c>
      <c r="AQ142" s="58">
        <f>I156</f>
        <v>16</v>
      </c>
      <c r="AT142" s="54">
        <v>1</v>
      </c>
      <c r="AU142" s="31">
        <f t="shared" ref="AU142" si="3154">PRODUCT(W142*100*1/W152)</f>
        <v>0</v>
      </c>
      <c r="AV142" s="31">
        <f t="shared" ref="AV142" si="3155">PRODUCT(X142*100*1/X152)</f>
        <v>3.2407407407407409</v>
      </c>
      <c r="AW142" s="31">
        <f t="shared" ref="AW142" si="3156">PRODUCT(Y142*100*1/Y152)</f>
        <v>5.0925925925925926</v>
      </c>
      <c r="AX142" s="31">
        <f t="shared" ref="AX142" si="3157">PRODUCT(Z142*100*1/Z152)</f>
        <v>8.7962962962962958</v>
      </c>
      <c r="AY142" s="31">
        <f t="shared" ref="AY142" si="3158">PRODUCT(AA142*100*1/AA152)</f>
        <v>0</v>
      </c>
      <c r="AZ142" s="31">
        <f t="shared" ref="AZ142" si="3159">PRODUCT(AB142*100*1/AB152)</f>
        <v>0.92592592592592593</v>
      </c>
      <c r="BA142" s="31">
        <f t="shared" ref="BA142" si="3160">PRODUCT(AC142*100*1/AC152)</f>
        <v>1.8518518518518519</v>
      </c>
      <c r="BB142" s="56">
        <f t="shared" ref="BB142" si="3161">PRODUCT(AD142*100*1/AD152)</f>
        <v>0.46296296296296297</v>
      </c>
      <c r="BC142" s="31">
        <f t="shared" ref="BC142" si="3162">PRODUCT(AE142*100*1/AE152)</f>
        <v>41.666666666666664</v>
      </c>
      <c r="BD142" s="31">
        <f t="shared" ref="BD142" si="3163">PRODUCT(AF142*100*1/AF152)</f>
        <v>0</v>
      </c>
      <c r="BE142" s="31">
        <f t="shared" ref="BE142" si="3164">PRODUCT(AG142*100*1/AG152)</f>
        <v>4.5226130653266328</v>
      </c>
      <c r="BF142" s="31">
        <f t="shared" ref="BF142" si="3165">PRODUCT(AH142*100*1/AH152)</f>
        <v>58.823529411764703</v>
      </c>
      <c r="BG142" s="31">
        <f t="shared" ref="BG142" si="3166">PRODUCT(AI142*100*1/AI152)</f>
        <v>0.49019607843137253</v>
      </c>
      <c r="BH142" s="31">
        <f t="shared" ref="BH142" si="3167">PRODUCT(AJ142*100*1/AJ152)</f>
        <v>1.0471204188481675</v>
      </c>
      <c r="BI142" s="31">
        <f t="shared" ref="BI142" si="3168">PRODUCT(AK142*100*1/AK152)</f>
        <v>0</v>
      </c>
      <c r="BJ142" s="31">
        <f t="shared" ref="BJ142" si="3169">PRODUCT(AL142*100*1/AL152)</f>
        <v>0</v>
      </c>
      <c r="BK142" s="33">
        <f t="shared" ref="BK142" si="3170">PRODUCT(AM142*100*1/AM152)</f>
        <v>3.2407407407407409</v>
      </c>
      <c r="BL142" s="32">
        <f t="shared" ref="BL142" si="3171">PRODUCT(AN142*100*1/AN152)</f>
        <v>1.3888888888888888</v>
      </c>
      <c r="BM142" s="33">
        <f t="shared" ref="BM142" si="3172">PRODUCT(AO142*100*1/AO152)</f>
        <v>5.0925925925925926</v>
      </c>
      <c r="BN142" s="30">
        <f t="shared" ref="BN142" si="3173">PRODUCT(AP142*100*1/AP152)</f>
        <v>31.481481481481481</v>
      </c>
      <c r="BO142" s="59">
        <f t="shared" ref="BO142" si="3174">PRODUCT(AQ142*100*1/AQ152)</f>
        <v>7.441860465116279</v>
      </c>
      <c r="BR142" s="54">
        <v>1</v>
      </c>
      <c r="BS142" s="31">
        <f t="shared" ref="BS142" si="3175">AU136+AU137+AU138+AU139+AU140+AU141+AU142</f>
        <v>0.46296296296296297</v>
      </c>
      <c r="BT142" s="31">
        <f t="shared" ref="BT142" si="3176">AV136+AV137+AV138+AV139+AV140+AV141+AV142</f>
        <v>5.0925925925925926</v>
      </c>
      <c r="BU142" s="31">
        <f t="shared" ref="BU142" si="3177">AW136+AW137+AW138+AW139+AW140+AW141+AW142</f>
        <v>6.0185185185185182</v>
      </c>
      <c r="BV142" s="31">
        <f t="shared" ref="BV142" si="3178">AX136+AX137+AX138+AX139+AX140+AX141+AX142</f>
        <v>10.185185185185185</v>
      </c>
      <c r="BW142" s="31">
        <f t="shared" ref="BW142" si="3179">AY136+AY137+AY138+AY139+AY140+AY141+AY142</f>
        <v>54.166666666666671</v>
      </c>
      <c r="BX142" s="31">
        <f t="shared" ref="BX142" si="3180">AZ136+AZ137+AZ138+AZ139+AZ140+AZ141+AZ142</f>
        <v>52.777777777777779</v>
      </c>
      <c r="BY142" s="31">
        <f t="shared" ref="BY142" si="3181">BA136+BA137+BA138+BA139+BA140+BA141+BA142</f>
        <v>53.703703703703702</v>
      </c>
      <c r="BZ142" s="56">
        <f t="shared" ref="BZ142" si="3182">BB136+BB137+BB138+BB139+BB140+BB141+BB142</f>
        <v>0.92592592592592593</v>
      </c>
      <c r="CA142" s="31">
        <f t="shared" ref="CA142" si="3183">BC136+BC137+BC138+BC139+BC140+BC141+BC142</f>
        <v>79.166666666666657</v>
      </c>
      <c r="CB142" s="31">
        <f t="shared" ref="CB142" si="3184">BD136+BD137+BD138+BD139+BD140+BD141+BD142</f>
        <v>97.222222222222214</v>
      </c>
      <c r="CC142" s="31">
        <f t="shared" ref="CC142" si="3185">BE136+BE137+BE138+BE139+BE140+BE141+BE142</f>
        <v>95.979899497487438</v>
      </c>
      <c r="CD142" s="31">
        <f t="shared" ref="CD142" si="3186">BF136+BF137+BF138+BF139+BF140+BF141+BF142</f>
        <v>81.372549019607845</v>
      </c>
      <c r="CE142" s="31">
        <f t="shared" ref="CE142" si="3187">BG136+BG137+BG138+BG139+BG140+BG141+BG142</f>
        <v>96.568627450980401</v>
      </c>
      <c r="CF142" s="31">
        <f t="shared" ref="CF142" si="3188">BH136+BH137+BH138+BH139+BH140+BH141+BH142</f>
        <v>95.287958115183244</v>
      </c>
      <c r="CG142" s="31">
        <f t="shared" ref="CG142" si="3189">BI136+BI137+BI138+BI139+BI140+BI141+BI142</f>
        <v>1.3888888888888888</v>
      </c>
      <c r="CH142" s="31">
        <f t="shared" ref="CH142" si="3190">BJ136+BJ137+BJ138+BJ139+BJ140+BJ141+BJ142</f>
        <v>83.333333333333329</v>
      </c>
      <c r="CI142" s="33">
        <f t="shared" ref="CI142" si="3191">BK136+BK137+BK138+BK139+BK140+BK141+BK142</f>
        <v>98.6111111111111</v>
      </c>
      <c r="CJ142" s="32">
        <f t="shared" ref="CJ142" si="3192">BL136+BL137+BL138+BL139+BL140+BL141+BL142</f>
        <v>97.222222222222229</v>
      </c>
      <c r="CK142" s="33">
        <f t="shared" ref="CK142" si="3193">BM136+BM137+BM138+BM139+BM140+BM141+BM142</f>
        <v>95.833333333333329</v>
      </c>
      <c r="CL142" s="30">
        <f t="shared" ref="CL142" si="3194">BN136+BN137+BN138+BN139+BN140+BN141+BN142</f>
        <v>32.407407407407405</v>
      </c>
      <c r="CM142" s="59">
        <f t="shared" ref="CM142" si="3195">BO136+BO137+BO138+BO139+BO140+BO141+BO142</f>
        <v>97.20930232558139</v>
      </c>
      <c r="CN142" s="5"/>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row>
    <row r="143" spans="1:118" x14ac:dyDescent="0.25">
      <c r="B143" s="54" t="s">
        <v>9</v>
      </c>
      <c r="C143" s="54">
        <v>0</v>
      </c>
      <c r="D143" s="54">
        <v>0</v>
      </c>
      <c r="E143" s="54">
        <v>0</v>
      </c>
      <c r="F143" s="54">
        <v>1</v>
      </c>
      <c r="G143" s="54">
        <v>0</v>
      </c>
      <c r="H143" s="54">
        <v>0</v>
      </c>
      <c r="I143" s="54">
        <v>1</v>
      </c>
      <c r="J143" s="54">
        <v>34</v>
      </c>
      <c r="K143" s="54">
        <v>50</v>
      </c>
      <c r="L143" s="54">
        <v>22</v>
      </c>
      <c r="M143" s="54">
        <v>8</v>
      </c>
      <c r="N143" s="54">
        <v>2</v>
      </c>
      <c r="O143" s="54">
        <v>98</v>
      </c>
      <c r="P143" s="54">
        <v>0</v>
      </c>
      <c r="Q143" s="54">
        <v>0</v>
      </c>
      <c r="R143" s="54">
        <v>0</v>
      </c>
      <c r="S143" s="54">
        <v>216</v>
      </c>
      <c r="V143" s="54">
        <v>2</v>
      </c>
      <c r="W143" s="2">
        <f>J136</f>
        <v>0</v>
      </c>
      <c r="X143" s="2">
        <f>J137</f>
        <v>14</v>
      </c>
      <c r="Y143" s="2">
        <f>J138</f>
        <v>73</v>
      </c>
      <c r="Z143" s="2">
        <f>J139</f>
        <v>74</v>
      </c>
      <c r="AA143" s="4">
        <f>J140</f>
        <v>2</v>
      </c>
      <c r="AB143" s="4">
        <f>J141</f>
        <v>4</v>
      </c>
      <c r="AC143" s="4">
        <f>J142</f>
        <v>3</v>
      </c>
      <c r="AD143" s="54">
        <f>J143</f>
        <v>34</v>
      </c>
      <c r="AE143" s="2">
        <f>J144</f>
        <v>35</v>
      </c>
      <c r="AF143" s="2">
        <f>J145</f>
        <v>3</v>
      </c>
      <c r="AG143" s="2">
        <f>J146</f>
        <v>4</v>
      </c>
      <c r="AH143" s="2">
        <f>J147</f>
        <v>29</v>
      </c>
      <c r="AI143" s="2">
        <f>J148</f>
        <v>3</v>
      </c>
      <c r="AJ143" s="2">
        <f>J149</f>
        <v>6</v>
      </c>
      <c r="AK143" s="2">
        <f>J150</f>
        <v>8</v>
      </c>
      <c r="AL143" s="2">
        <f>J151</f>
        <v>1</v>
      </c>
      <c r="AM143" s="3">
        <f>J152</f>
        <v>0</v>
      </c>
      <c r="AN143" s="3">
        <f>J153</f>
        <v>4</v>
      </c>
      <c r="AO143" s="3">
        <f>J154</f>
        <v>5</v>
      </c>
      <c r="AP143" s="54">
        <f>J155</f>
        <v>114</v>
      </c>
      <c r="AQ143" s="58">
        <f>J156</f>
        <v>4</v>
      </c>
      <c r="AT143" s="54">
        <v>2</v>
      </c>
      <c r="AU143" s="31">
        <f t="shared" ref="AU143" si="3196">PRODUCT(W143*100*1/W152)</f>
        <v>0</v>
      </c>
      <c r="AV143" s="31">
        <f t="shared" ref="AV143" si="3197">PRODUCT(X143*100*1/X152)</f>
        <v>6.4814814814814818</v>
      </c>
      <c r="AW143" s="31">
        <f t="shared" ref="AW143" si="3198">PRODUCT(Y143*100*1/Y152)</f>
        <v>33.796296296296298</v>
      </c>
      <c r="AX143" s="31">
        <f t="shared" ref="AX143" si="3199">PRODUCT(Z143*100*1/Z152)</f>
        <v>34.25925925925926</v>
      </c>
      <c r="AY143" s="32">
        <f t="shared" ref="AY143" si="3200">PRODUCT(AA143*100*1/AA152)</f>
        <v>0.92592592592592593</v>
      </c>
      <c r="AZ143" s="32">
        <f t="shared" ref="AZ143" si="3201">PRODUCT(AB143*100*1/AB152)</f>
        <v>1.8518518518518519</v>
      </c>
      <c r="BA143" s="32">
        <f t="shared" ref="BA143" si="3202">PRODUCT(AC143*100*1/AC152)</f>
        <v>1.3888888888888888</v>
      </c>
      <c r="BB143" s="56">
        <f t="shared" ref="BB143" si="3203">PRODUCT(AD143*100*1/AD152)</f>
        <v>15.74074074074074</v>
      </c>
      <c r="BC143" s="31">
        <f t="shared" ref="BC143" si="3204">PRODUCT(AE143*100*1/AE152)</f>
        <v>16.203703703703702</v>
      </c>
      <c r="BD143" s="31">
        <f t="shared" ref="BD143" si="3205">PRODUCT(AF143*100*1/AF152)</f>
        <v>1.3888888888888888</v>
      </c>
      <c r="BE143" s="31">
        <f t="shared" ref="BE143" si="3206">PRODUCT(AG143*100*1/AG152)</f>
        <v>2.0100502512562812</v>
      </c>
      <c r="BF143" s="31">
        <f t="shared" ref="BF143" si="3207">PRODUCT(AH143*100*1/AH152)</f>
        <v>14.215686274509803</v>
      </c>
      <c r="BG143" s="31">
        <f t="shared" ref="BG143" si="3208">PRODUCT(AI143*100*1/AI152)</f>
        <v>1.4705882352941178</v>
      </c>
      <c r="BH143" s="31">
        <f t="shared" ref="BH143" si="3209">PRODUCT(AJ143*100*1/AJ152)</f>
        <v>3.1413612565445028</v>
      </c>
      <c r="BI143" s="31">
        <f t="shared" ref="BI143" si="3210">PRODUCT(AK143*100*1/AK152)</f>
        <v>3.7037037037037037</v>
      </c>
      <c r="BJ143" s="31">
        <f t="shared" ref="BJ143" si="3211">PRODUCT(AL143*100*1/AL152)</f>
        <v>0.46296296296296297</v>
      </c>
      <c r="BK143" s="33">
        <f t="shared" ref="BK143" si="3212">PRODUCT(AM143*100*1/AM152)</f>
        <v>0</v>
      </c>
      <c r="BL143" s="33">
        <f t="shared" ref="BL143" si="3213">PRODUCT(AN143*100*1/AN152)</f>
        <v>1.8518518518518519</v>
      </c>
      <c r="BM143" s="33">
        <f t="shared" ref="BM143" si="3214">PRODUCT(AO143*100*1/AO152)</f>
        <v>2.3148148148148149</v>
      </c>
      <c r="BN143" s="30">
        <f t="shared" ref="BN143" si="3215">PRODUCT(AP143*100*1/AP152)</f>
        <v>52.777777777777779</v>
      </c>
      <c r="BO143" s="59">
        <f t="shared" ref="BO143" si="3216">PRODUCT(AQ143*100*1/AQ152)</f>
        <v>1.8604651162790697</v>
      </c>
      <c r="BR143" s="54">
        <v>2</v>
      </c>
      <c r="BS143" s="31">
        <f t="shared" ref="BS143" si="3217">AU136+AU137+AU138+AU139+AU140+AU141+AU142+AU143</f>
        <v>0.46296296296296297</v>
      </c>
      <c r="BT143" s="31">
        <f t="shared" ref="BT143" si="3218">AV136+AV137+AV138+AV139+AV140+AV141+AV142+AV143</f>
        <v>11.574074074074074</v>
      </c>
      <c r="BU143" s="31">
        <f t="shared" ref="BU143" si="3219">AW136+AW137+AW138+AW139+AW140+AW141+AW142+AW143</f>
        <v>39.814814814814817</v>
      </c>
      <c r="BV143" s="31">
        <f t="shared" ref="BV143" si="3220">AX136+AX137+AX138+AX139+AX140+AX141+AX142+AX143</f>
        <v>44.444444444444443</v>
      </c>
      <c r="BW143" s="32">
        <f t="shared" ref="BW143" si="3221">AY136+AY137+AY138+AY139+AY140+AY141+AY142+AY143</f>
        <v>55.092592592592595</v>
      </c>
      <c r="BX143" s="32">
        <f t="shared" ref="BX143" si="3222">AZ136+AZ137+AZ138+AZ139+AZ140+AZ141+AZ142+AZ143</f>
        <v>54.629629629629633</v>
      </c>
      <c r="BY143" s="32">
        <f t="shared" ref="BY143" si="3223">BA136+BA137+BA138+BA139+BA140+BA141+BA142+BA143</f>
        <v>55.092592592592588</v>
      </c>
      <c r="BZ143" s="56">
        <f t="shared" ref="BZ143" si="3224">BB136+BB137+BB138+BB139+BB140+BB141+BB142+BB143</f>
        <v>16.666666666666668</v>
      </c>
      <c r="CA143" s="31">
        <f t="shared" ref="CA143" si="3225">BC136+BC137+BC138+BC139+BC140+BC141+BC142+BC143</f>
        <v>95.370370370370352</v>
      </c>
      <c r="CB143" s="31">
        <f t="shared" ref="CB143" si="3226">BD136+BD137+BD138+BD139+BD140+BD141+BD142+BD143</f>
        <v>98.6111111111111</v>
      </c>
      <c r="CC143" s="31">
        <f t="shared" ref="CC143" si="3227">BE136+BE137+BE138+BE139+BE140+BE141+BE142+BE143</f>
        <v>97.989949748743726</v>
      </c>
      <c r="CD143" s="31">
        <f t="shared" ref="CD143" si="3228">BF136+BF137+BF138+BF139+BF140+BF141+BF142+BF143</f>
        <v>95.588235294117652</v>
      </c>
      <c r="CE143" s="31">
        <f t="shared" ref="CE143" si="3229">BG136+BG137+BG138+BG139+BG140+BG141+BG142+BG143</f>
        <v>98.039215686274517</v>
      </c>
      <c r="CF143" s="31">
        <f t="shared" ref="CF143" si="3230">BH136+BH137+BH138+BH139+BH140+BH141+BH142+BH143</f>
        <v>98.429319371727743</v>
      </c>
      <c r="CG143" s="31">
        <f t="shared" ref="CG143" si="3231">BI136+BI137+BI138+BI139+BI140+BI141+BI142+BI143</f>
        <v>5.0925925925925926</v>
      </c>
      <c r="CH143" s="31">
        <f t="shared" ref="CH143" si="3232">BJ136+BJ137+BJ138+BJ139+BJ140+BJ141+BJ142+BJ143</f>
        <v>83.796296296296291</v>
      </c>
      <c r="CI143" s="33">
        <f t="shared" ref="CI143" si="3233">BK136+BK137+BK138+BK139+BK140+BK141+BK142+BK143</f>
        <v>98.6111111111111</v>
      </c>
      <c r="CJ143" s="33">
        <f t="shared" ref="CJ143" si="3234">BL136+BL137+BL138+BL139+BL140+BL141+BL142+BL143</f>
        <v>99.074074074074076</v>
      </c>
      <c r="CK143" s="33">
        <f t="shared" ref="CK143" si="3235">BM136+BM137+BM138+BM139+BM140+BM141+BM142+BM143</f>
        <v>98.148148148148138</v>
      </c>
      <c r="CL143" s="30">
        <f t="shared" ref="CL143" si="3236">BN136+BN137+BN138+BN139+BN140+BN141+BN142+BN143</f>
        <v>85.18518518518519</v>
      </c>
      <c r="CM143" s="59">
        <f t="shared" ref="CM143" si="3237">BO136+BO137+BO138+BO139+BO140+BO141+BO142+BO143</f>
        <v>99.069767441860463</v>
      </c>
      <c r="CN143" s="34"/>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row>
    <row r="144" spans="1:118" x14ac:dyDescent="0.25">
      <c r="B144" s="54" t="s">
        <v>10</v>
      </c>
      <c r="C144" s="2">
        <v>0</v>
      </c>
      <c r="D144" s="2">
        <v>0</v>
      </c>
      <c r="E144" s="2">
        <v>5</v>
      </c>
      <c r="F144" s="2">
        <v>0</v>
      </c>
      <c r="G144" s="2">
        <v>22</v>
      </c>
      <c r="H144" s="2">
        <v>54</v>
      </c>
      <c r="I144" s="2">
        <v>90</v>
      </c>
      <c r="J144" s="2">
        <v>35</v>
      </c>
      <c r="K144" s="4">
        <v>5</v>
      </c>
      <c r="L144" s="3">
        <v>1</v>
      </c>
      <c r="M144" s="3">
        <v>3</v>
      </c>
      <c r="N144" s="3">
        <v>1</v>
      </c>
      <c r="O144" s="3">
        <v>0</v>
      </c>
      <c r="P144" s="3">
        <v>0</v>
      </c>
      <c r="Q144" s="3">
        <v>0</v>
      </c>
      <c r="R144" s="3">
        <v>0</v>
      </c>
      <c r="S144" s="54">
        <v>216</v>
      </c>
      <c r="V144" s="54">
        <v>4</v>
      </c>
      <c r="W144" s="2">
        <f>K136</f>
        <v>5</v>
      </c>
      <c r="X144" s="2">
        <f>K137</f>
        <v>32</v>
      </c>
      <c r="Y144" s="2">
        <f>K138</f>
        <v>21</v>
      </c>
      <c r="Z144" s="2">
        <f>K139</f>
        <v>15</v>
      </c>
      <c r="AA144" s="4">
        <f>K140</f>
        <v>3</v>
      </c>
      <c r="AB144" s="3">
        <f>K141</f>
        <v>3</v>
      </c>
      <c r="AC144" s="4">
        <f>K142</f>
        <v>1</v>
      </c>
      <c r="AD144" s="54">
        <f>K143</f>
        <v>50</v>
      </c>
      <c r="AE144" s="4">
        <f>K144</f>
        <v>5</v>
      </c>
      <c r="AF144" s="4">
        <f>K145</f>
        <v>0</v>
      </c>
      <c r="AG144" s="3">
        <f>K146</f>
        <v>0</v>
      </c>
      <c r="AH144" s="2">
        <f>K147</f>
        <v>3</v>
      </c>
      <c r="AI144" s="3">
        <f>K148</f>
        <v>3</v>
      </c>
      <c r="AJ144" s="3">
        <f>K149</f>
        <v>2</v>
      </c>
      <c r="AK144" s="2">
        <f>K150</f>
        <v>12</v>
      </c>
      <c r="AL144" s="4">
        <f>K151</f>
        <v>4</v>
      </c>
      <c r="AM144" s="3">
        <f>K152</f>
        <v>2</v>
      </c>
      <c r="AN144" s="3">
        <f>K153</f>
        <v>2</v>
      </c>
      <c r="AO144" s="3">
        <f>K154</f>
        <v>3</v>
      </c>
      <c r="AP144" s="54">
        <f>K155</f>
        <v>14</v>
      </c>
      <c r="AQ144" s="58">
        <f>K156</f>
        <v>2</v>
      </c>
      <c r="AT144" s="54">
        <v>4</v>
      </c>
      <c r="AU144" s="31">
        <f t="shared" ref="AU144" si="3238">PRODUCT(W144*100*1/W152)</f>
        <v>2.3148148148148149</v>
      </c>
      <c r="AV144" s="31">
        <f t="shared" ref="AV144" si="3239">PRODUCT(X144*100*1/X152)</f>
        <v>14.814814814814815</v>
      </c>
      <c r="AW144" s="31">
        <f t="shared" ref="AW144" si="3240">PRODUCT(Y144*100*1/Y152)</f>
        <v>9.7222222222222214</v>
      </c>
      <c r="AX144" s="31">
        <f t="shared" ref="AX144" si="3241">PRODUCT(Z144*100*1/Z152)</f>
        <v>6.9444444444444446</v>
      </c>
      <c r="AY144" s="32">
        <f t="shared" ref="AY144" si="3242">PRODUCT(AA144*100*1/AA152)</f>
        <v>1.3888888888888888</v>
      </c>
      <c r="AZ144" s="33">
        <f t="shared" ref="AZ144" si="3243">PRODUCT(AB144*100*1/AB152)</f>
        <v>1.3888888888888888</v>
      </c>
      <c r="BA144" s="32">
        <f t="shared" ref="BA144" si="3244">PRODUCT(AC144*100*1/AC152)</f>
        <v>0.46296296296296297</v>
      </c>
      <c r="BB144" s="56">
        <f t="shared" ref="BB144" si="3245">PRODUCT(AD144*100*1/AD152)</f>
        <v>23.148148148148149</v>
      </c>
      <c r="BC144" s="32">
        <f t="shared" ref="BC144" si="3246">PRODUCT(AE144*100*1/AE152)</f>
        <v>2.3148148148148149</v>
      </c>
      <c r="BD144" s="32">
        <f t="shared" ref="BD144" si="3247">PRODUCT(AF144*100*1/AF152)</f>
        <v>0</v>
      </c>
      <c r="BE144" s="33">
        <f t="shared" ref="BE144" si="3248">PRODUCT(AG144*100*1/AG152)</f>
        <v>0</v>
      </c>
      <c r="BF144" s="2">
        <f t="shared" ref="BF144" si="3249">PRODUCT(AH144*100*1/AH152)</f>
        <v>1.4705882352941178</v>
      </c>
      <c r="BG144" s="33">
        <f t="shared" ref="BG144" si="3250">PRODUCT(AI144*100*1/AI152)</f>
        <v>1.4705882352941178</v>
      </c>
      <c r="BH144" s="33">
        <f t="shared" ref="BH144" si="3251">PRODUCT(AJ144*100*1/AJ152)</f>
        <v>1.0471204188481675</v>
      </c>
      <c r="BI144" s="31">
        <f t="shared" ref="BI144" si="3252">PRODUCT(AK144*100*1/AK152)</f>
        <v>5.5555555555555554</v>
      </c>
      <c r="BJ144" s="32">
        <f t="shared" ref="BJ144" si="3253">PRODUCT(AL144*100*1/AL152)</f>
        <v>1.8518518518518519</v>
      </c>
      <c r="BK144" s="33">
        <f t="shared" ref="BK144" si="3254">PRODUCT(AM144*100*1/AM152)</f>
        <v>0.92592592592592593</v>
      </c>
      <c r="BL144" s="33">
        <f t="shared" ref="BL144" si="3255">PRODUCT(AN144*100*1/AN152)</f>
        <v>0.92592592592592593</v>
      </c>
      <c r="BM144" s="33">
        <f t="shared" ref="BM144" si="3256">PRODUCT(AO144*100*1/AO152)</f>
        <v>1.3888888888888888</v>
      </c>
      <c r="BN144" s="30">
        <f t="shared" ref="BN144" si="3257">PRODUCT(AP144*100*1/AP152)</f>
        <v>6.4814814814814818</v>
      </c>
      <c r="BO144" s="59">
        <f t="shared" ref="BO144" si="3258">PRODUCT(AQ144*100*1/AQ152)</f>
        <v>0.93023255813953487</v>
      </c>
      <c r="BR144" s="54">
        <v>4</v>
      </c>
      <c r="BS144" s="31">
        <f t="shared" ref="BS144" si="3259">AU136+AU137+AU138+AU139+AU140+AU141+AU142+AU143+AU144</f>
        <v>2.7777777777777777</v>
      </c>
      <c r="BT144" s="31">
        <f t="shared" ref="BT144" si="3260">AV136+AV137+AV138+AV139+AV140+AV141+AV142+AV143+AV144</f>
        <v>26.388888888888889</v>
      </c>
      <c r="BU144" s="31">
        <f t="shared" ref="BU144" si="3261">AW136+AW137+AW138+AW139+AW140+AW141+AW142+AW143+AW144</f>
        <v>49.537037037037038</v>
      </c>
      <c r="BV144" s="31">
        <f t="shared" ref="BV144" si="3262">AX136+AX137+AX138+AX139+AX140+AX141+AX142+AX143+AX144</f>
        <v>51.388888888888886</v>
      </c>
      <c r="BW144" s="32">
        <f t="shared" ref="BW144" si="3263">AY136+AY137+AY138+AY139+AY140+AY141+AY142+AY143+AY144</f>
        <v>56.481481481481481</v>
      </c>
      <c r="BX144" s="33">
        <f t="shared" ref="BX144" si="3264">AZ136+AZ137+AZ138+AZ139+AZ140+AZ141+AZ142+AZ143+AZ144</f>
        <v>56.018518518518519</v>
      </c>
      <c r="BY144" s="32">
        <f t="shared" ref="BY144" si="3265">BA136+BA137+BA138+BA139+BA140+BA141+BA142+BA143+BA144</f>
        <v>55.55555555555555</v>
      </c>
      <c r="BZ144" s="56">
        <f t="shared" ref="BZ144" si="3266">BB136+BB137+BB138+BB139+BB140+BB141+BB142+BB143+BB144</f>
        <v>39.814814814814817</v>
      </c>
      <c r="CA144" s="32">
        <f t="shared" ref="CA144" si="3267">BC136+BC137+BC138+BC139+BC140+BC141+BC142+BC143+BC144</f>
        <v>97.685185185185162</v>
      </c>
      <c r="CB144" s="32">
        <f t="shared" ref="CB144" si="3268">BD136+BD137+BD138+BD139+BD140+BD141+BD142+BD143+BD144</f>
        <v>98.6111111111111</v>
      </c>
      <c r="CC144" s="33">
        <f t="shared" ref="CC144" si="3269">BE136+BE137+BE138+BE139+BE140+BE141+BE142+BE143+BE144</f>
        <v>97.989949748743726</v>
      </c>
      <c r="CD144" s="31">
        <f t="shared" ref="CD144" si="3270">BF136+BF137+BF138+BF139+BF140+BF141+BF142+BF143+BF144</f>
        <v>97.058823529411768</v>
      </c>
      <c r="CE144" s="31">
        <f t="shared" ref="CE144" si="3271">BG136+BG137+BG138+BG139+BG140+BG141+BG142+BG143+BG144</f>
        <v>99.509803921568633</v>
      </c>
      <c r="CF144" s="31">
        <f t="shared" ref="CF144" si="3272">BH136+BH137+BH138+BH139+BH140+BH141+BH142+BH143+BH144</f>
        <v>99.47643979057591</v>
      </c>
      <c r="CG144" s="31">
        <f t="shared" ref="CG144" si="3273">BI136+BI137+BI138+BI139+BI140+BI141+BI142+BI143+BI144</f>
        <v>10.648148148148149</v>
      </c>
      <c r="CH144" s="32">
        <f t="shared" ref="CH144" si="3274">BJ136+BJ137+BJ138+BJ139+BJ140+BJ141+BJ142+BJ143+BJ144</f>
        <v>85.648148148148138</v>
      </c>
      <c r="CI144" s="33">
        <f t="shared" ref="CI144" si="3275">BK136+BK137+BK138+BK139+BK140+BK141+BK142+BK143+BK144</f>
        <v>99.537037037037024</v>
      </c>
      <c r="CJ144" s="33">
        <f t="shared" ref="CJ144" si="3276">BL136+BL137+BL138+BL139+BL140+BL141+BL142+BL143+BL144</f>
        <v>100</v>
      </c>
      <c r="CK144" s="33">
        <f t="shared" ref="CK144" si="3277">BM136+BM137+BM138+BM139+BM140+BM141+BM142+BM143+BM144</f>
        <v>99.537037037037024</v>
      </c>
      <c r="CL144" s="30">
        <f t="shared" ref="CL144" si="3278">BN136+BN137+BN138+BN139+BN140+BN141+BN142+BN143+BN144</f>
        <v>91.666666666666671</v>
      </c>
      <c r="CM144" s="59">
        <f t="shared" ref="CM144" si="3279">BO136+BO137+BO138+BO139+BO140+BO141+BO142+BO143+BO144</f>
        <v>100</v>
      </c>
      <c r="CN144" s="7"/>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row>
    <row r="145" spans="2:118" x14ac:dyDescent="0.25">
      <c r="B145" s="54" t="s">
        <v>11</v>
      </c>
      <c r="C145" s="2">
        <v>0</v>
      </c>
      <c r="D145" s="2">
        <v>0</v>
      </c>
      <c r="E145" s="2">
        <v>202</v>
      </c>
      <c r="F145" s="2">
        <v>0</v>
      </c>
      <c r="G145" s="2">
        <v>6</v>
      </c>
      <c r="H145" s="2">
        <v>2</v>
      </c>
      <c r="I145" s="2">
        <v>0</v>
      </c>
      <c r="J145" s="2">
        <v>3</v>
      </c>
      <c r="K145" s="4">
        <v>0</v>
      </c>
      <c r="L145" s="4">
        <v>3</v>
      </c>
      <c r="M145" s="3">
        <v>0</v>
      </c>
      <c r="N145" s="3">
        <v>0</v>
      </c>
      <c r="O145" s="3">
        <v>0</v>
      </c>
      <c r="P145" s="3">
        <v>0</v>
      </c>
      <c r="Q145" s="3">
        <v>0</v>
      </c>
      <c r="R145" s="3">
        <v>0</v>
      </c>
      <c r="S145" s="54">
        <v>216</v>
      </c>
      <c r="V145" s="54">
        <v>8</v>
      </c>
      <c r="W145" s="2">
        <f>L136</f>
        <v>5</v>
      </c>
      <c r="X145" s="2">
        <f>L137</f>
        <v>23</v>
      </c>
      <c r="Y145" s="2">
        <f>L138</f>
        <v>9</v>
      </c>
      <c r="Z145" s="2">
        <f>L139</f>
        <v>13</v>
      </c>
      <c r="AA145" s="3">
        <f>L140</f>
        <v>34</v>
      </c>
      <c r="AB145" s="3">
        <f>L141</f>
        <v>14</v>
      </c>
      <c r="AC145" s="3">
        <f>L142</f>
        <v>9</v>
      </c>
      <c r="AD145" s="54">
        <f>L143</f>
        <v>22</v>
      </c>
      <c r="AE145" s="3">
        <f>L144</f>
        <v>1</v>
      </c>
      <c r="AF145" s="4">
        <f>L145</f>
        <v>3</v>
      </c>
      <c r="AG145" s="3">
        <f>L146</f>
        <v>1</v>
      </c>
      <c r="AH145" s="2">
        <f>L147</f>
        <v>2</v>
      </c>
      <c r="AI145" s="3">
        <f>L148</f>
        <v>0</v>
      </c>
      <c r="AJ145" s="3">
        <f>L149</f>
        <v>1</v>
      </c>
      <c r="AK145" s="2">
        <f>L150</f>
        <v>43</v>
      </c>
      <c r="AL145" s="3">
        <f>L151</f>
        <v>5</v>
      </c>
      <c r="AM145" s="3">
        <f>L152</f>
        <v>1</v>
      </c>
      <c r="AN145" s="3">
        <f>L153</f>
        <v>0</v>
      </c>
      <c r="AO145" s="3">
        <f>L154</f>
        <v>1</v>
      </c>
      <c r="AP145" s="54">
        <f>L155</f>
        <v>6</v>
      </c>
      <c r="AQ145" s="58">
        <f>L156</f>
        <v>0</v>
      </c>
      <c r="AT145" s="54">
        <v>8</v>
      </c>
      <c r="AU145" s="31">
        <f t="shared" ref="AU145" si="3280">PRODUCT(W145*100*1/W152)</f>
        <v>2.3148148148148149</v>
      </c>
      <c r="AV145" s="31">
        <f t="shared" ref="AV145" si="3281">PRODUCT(X145*100*1/X152)</f>
        <v>10.648148148148149</v>
      </c>
      <c r="AW145" s="31">
        <f t="shared" ref="AW145" si="3282">PRODUCT(Y145*100*1/Y152)</f>
        <v>4.166666666666667</v>
      </c>
      <c r="AX145" s="31">
        <f t="shared" ref="AX145" si="3283">PRODUCT(Z145*100*1/Z152)</f>
        <v>6.0185185185185182</v>
      </c>
      <c r="AY145" s="33">
        <f t="shared" ref="AY145" si="3284">PRODUCT(AA145*100*1/AA152)</f>
        <v>15.74074074074074</v>
      </c>
      <c r="AZ145" s="33">
        <f t="shared" ref="AZ145" si="3285">PRODUCT(AB145*100*1/AB152)</f>
        <v>6.4814814814814818</v>
      </c>
      <c r="BA145" s="33">
        <f t="shared" ref="BA145" si="3286">PRODUCT(AC145*100*1/AC152)</f>
        <v>4.166666666666667</v>
      </c>
      <c r="BB145" s="56">
        <f t="shared" ref="BB145" si="3287">PRODUCT(AD145*100*1/AD152)</f>
        <v>10.185185185185185</v>
      </c>
      <c r="BC145" s="33">
        <f t="shared" ref="BC145" si="3288">PRODUCT(AE145*100*1/AE152)</f>
        <v>0.46296296296296297</v>
      </c>
      <c r="BD145" s="32">
        <f t="shared" ref="BD145" si="3289">PRODUCT(AF145*100*1/AF152)</f>
        <v>1.3888888888888888</v>
      </c>
      <c r="BE145" s="33">
        <f t="shared" ref="BE145" si="3290">PRODUCT(AG145*100*1/AG152)</f>
        <v>0.50251256281407031</v>
      </c>
      <c r="BF145" s="2">
        <f t="shared" ref="BF145" si="3291">PRODUCT(AH145*100*1/AH152)</f>
        <v>0.98039215686274506</v>
      </c>
      <c r="BG145" s="3">
        <f t="shared" ref="BG145" si="3292">PRODUCT(AI145*100*1/AI152)</f>
        <v>0</v>
      </c>
      <c r="BH145" s="33">
        <f t="shared" ref="BH145" si="3293">PRODUCT(AJ145*100*1/AJ152)</f>
        <v>0.52356020942408377</v>
      </c>
      <c r="BI145" s="31">
        <f t="shared" ref="BI145" si="3294">PRODUCT(AK145*100*1/AK152)</f>
        <v>19.907407407407408</v>
      </c>
      <c r="BJ145" s="33">
        <f t="shared" ref="BJ145" si="3295">PRODUCT(AL145*100*1/AL152)</f>
        <v>2.3148148148148149</v>
      </c>
      <c r="BK145" s="33">
        <f t="shared" ref="BK145" si="3296">PRODUCT(AM145*100*1/AM152)</f>
        <v>0.46296296296296297</v>
      </c>
      <c r="BL145" s="33">
        <f t="shared" ref="BL145" si="3297">PRODUCT(AN145*100*1/AN152)</f>
        <v>0</v>
      </c>
      <c r="BM145" s="33">
        <f t="shared" ref="BM145" si="3298">PRODUCT(AO145*100*1/AO152)</f>
        <v>0.46296296296296297</v>
      </c>
      <c r="BN145" s="30">
        <f t="shared" ref="BN145" si="3299">PRODUCT(AP145*100*1/AP152)</f>
        <v>2.7777777777777777</v>
      </c>
      <c r="BO145" s="59">
        <f t="shared" ref="BO145" si="3300">PRODUCT(AQ145*100*1/AQ152)</f>
        <v>0</v>
      </c>
      <c r="BR145" s="54">
        <v>8</v>
      </c>
      <c r="BS145" s="31">
        <f t="shared" ref="BS145" si="3301">AU136+AU137+AU138+AU139+AU140+AU141+AU142+AU143+AU144+AU145</f>
        <v>5.0925925925925926</v>
      </c>
      <c r="BT145" s="31">
        <f t="shared" ref="BT145" si="3302">AV136+AV137+AV138+AV139+AV140+AV141+AV142+AV143+AV144+AV145</f>
        <v>37.037037037037038</v>
      </c>
      <c r="BU145" s="31">
        <f t="shared" ref="BU145" si="3303">AW136+AW137+AW138+AW139+AW140+AW141+AW142+AW143+AW144+AW145</f>
        <v>53.703703703703702</v>
      </c>
      <c r="BV145" s="31">
        <f t="shared" ref="BV145" si="3304">AX136+AX137+AX138+AX139+AX140+AX141+AX142+AX143+AX144+AX145</f>
        <v>57.407407407407405</v>
      </c>
      <c r="BW145" s="33">
        <f t="shared" ref="BW145" si="3305">AY136+AY137+AY138+AY139+AY140+AY141+AY142+AY143+AY144+AY145</f>
        <v>72.222222222222229</v>
      </c>
      <c r="BX145" s="33">
        <f t="shared" ref="BX145" si="3306">AZ136+AZ137+AZ138+AZ139+AZ140+AZ141+AZ142+AZ143+AZ144+AZ145</f>
        <v>62.5</v>
      </c>
      <c r="BY145" s="33">
        <f t="shared" ref="BY145" si="3307">BA136+BA137+BA138+BA139+BA140+BA141+BA142+BA143+BA144+BA145</f>
        <v>59.722222222222214</v>
      </c>
      <c r="BZ145" s="56">
        <f t="shared" ref="BZ145" si="3308">BB136+BB137+BB138+BB139+BB140+BB141+BB142+BB143+BB144+BB145</f>
        <v>50</v>
      </c>
      <c r="CA145" s="33">
        <f t="shared" ref="CA145" si="3309">BC136+BC137+BC138+BC139+BC140+BC141+BC142+BC143+BC144+BC145</f>
        <v>98.148148148148124</v>
      </c>
      <c r="CB145" s="32">
        <f t="shared" ref="CB145" si="3310">BD136+BD137+BD138+BD139+BD140+BD141+BD142+BD143+BD144+BD145</f>
        <v>99.999999999999986</v>
      </c>
      <c r="CC145" s="33">
        <f t="shared" ref="CC145" si="3311">BE136+BE137+BE138+BE139+BE140+BE141+BE142+BE143+BE144+BE145</f>
        <v>98.492462311557802</v>
      </c>
      <c r="CD145" s="31">
        <f t="shared" ref="CD145" si="3312">BF136+BF137+BF138+BF139+BF140+BF141+BF142+BF143+BF144+BF145</f>
        <v>98.039215686274517</v>
      </c>
      <c r="CE145" s="33">
        <f t="shared" ref="CE145" si="3313">BG136+BG137+BG138+BG139+BG140+BG141+BG142+BG143+BG144+BG145</f>
        <v>99.509803921568633</v>
      </c>
      <c r="CF145" s="33">
        <f t="shared" ref="CF145" si="3314">BH136+BH137+BH138+BH139+BH140+BH141+BH142+BH143+BH144+BH145</f>
        <v>100</v>
      </c>
      <c r="CG145" s="31">
        <f t="shared" ref="CG145" si="3315">BI136+BI137+BI138+BI139+BI140+BI141+BI142+BI143+BI144+BI145</f>
        <v>30.555555555555557</v>
      </c>
      <c r="CH145" s="33">
        <f t="shared" ref="CH145" si="3316">BJ136+BJ137+BJ138+BJ139+BJ140+BJ141+BJ142+BJ143+BJ144+BJ145</f>
        <v>87.962962962962948</v>
      </c>
      <c r="CI145" s="33">
        <f t="shared" ref="CI145" si="3317">BK136+BK137+BK138+BK139+BK140+BK141+BK142+BK143+BK144+BK145</f>
        <v>99.999999999999986</v>
      </c>
      <c r="CJ145" s="33">
        <f t="shared" ref="CJ145" si="3318">BL136+BL137+BL138+BL139+BL140+BL141+BL142+BL143+BL144+BL145</f>
        <v>100</v>
      </c>
      <c r="CK145" s="33">
        <f t="shared" ref="CK145" si="3319">BM136+BM137+BM138+BM139+BM140+BM141+BM142+BM143+BM144+BM145</f>
        <v>99.999999999999986</v>
      </c>
      <c r="CL145" s="30">
        <f t="shared" ref="CL145" si="3320">BN136+BN137+BN138+BN139+BN140+BN141+BN142+BN143+BN144+BN145</f>
        <v>94.444444444444443</v>
      </c>
      <c r="CM145" s="59">
        <f t="shared" ref="CM145" si="3321">BO136+BO137+BO138+BO139+BO140+BO141+BO142+BO143+BO144+BO145</f>
        <v>100</v>
      </c>
      <c r="CN145" s="7"/>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row>
    <row r="146" spans="2:118" x14ac:dyDescent="0.25">
      <c r="B146" s="54" t="s">
        <v>12</v>
      </c>
      <c r="C146" s="2">
        <v>0</v>
      </c>
      <c r="D146" s="2">
        <v>1</v>
      </c>
      <c r="E146" s="2">
        <v>0</v>
      </c>
      <c r="F146" s="2">
        <v>9</v>
      </c>
      <c r="G146" s="2">
        <v>99</v>
      </c>
      <c r="H146" s="2">
        <v>73</v>
      </c>
      <c r="I146" s="2">
        <v>9</v>
      </c>
      <c r="J146" s="2">
        <v>4</v>
      </c>
      <c r="K146" s="3">
        <v>0</v>
      </c>
      <c r="L146" s="3">
        <v>1</v>
      </c>
      <c r="M146" s="3">
        <v>3</v>
      </c>
      <c r="N146" s="3">
        <v>0</v>
      </c>
      <c r="O146" s="3">
        <v>0</v>
      </c>
      <c r="P146" s="3">
        <v>0</v>
      </c>
      <c r="Q146" s="3">
        <v>0</v>
      </c>
      <c r="R146" s="3">
        <v>0</v>
      </c>
      <c r="S146" s="54">
        <v>199</v>
      </c>
      <c r="V146" s="54">
        <v>16</v>
      </c>
      <c r="W146" s="3">
        <f>M136</f>
        <v>11</v>
      </c>
      <c r="X146" s="3">
        <f>M137</f>
        <v>16</v>
      </c>
      <c r="Y146" s="3">
        <f>M138</f>
        <v>6</v>
      </c>
      <c r="Z146" s="3">
        <f>M139</f>
        <v>24</v>
      </c>
      <c r="AA146" s="3">
        <f>M140</f>
        <v>32</v>
      </c>
      <c r="AB146" s="3">
        <f>M141</f>
        <v>81</v>
      </c>
      <c r="AC146" s="3">
        <f>M142</f>
        <v>20</v>
      </c>
      <c r="AD146" s="54">
        <f>M143</f>
        <v>8</v>
      </c>
      <c r="AE146" s="3">
        <f>M144</f>
        <v>3</v>
      </c>
      <c r="AF146" s="3">
        <f>M145</f>
        <v>0</v>
      </c>
      <c r="AG146" s="3">
        <f>M146</f>
        <v>3</v>
      </c>
      <c r="AH146" s="3">
        <f>M147</f>
        <v>4</v>
      </c>
      <c r="AI146" s="3">
        <f>M148</f>
        <v>1</v>
      </c>
      <c r="AJ146" s="3">
        <f>M149</f>
        <v>0</v>
      </c>
      <c r="AK146" s="2">
        <f>M150</f>
        <v>64</v>
      </c>
      <c r="AL146" s="3">
        <f>M151</f>
        <v>9</v>
      </c>
      <c r="AM146" s="3">
        <f>M152</f>
        <v>0</v>
      </c>
      <c r="AN146" s="3">
        <f>M153</f>
        <v>0</v>
      </c>
      <c r="AO146" s="3">
        <f>M154</f>
        <v>0</v>
      </c>
      <c r="AP146" s="54">
        <f>M155</f>
        <v>12</v>
      </c>
      <c r="AQ146" s="58">
        <f>M156</f>
        <v>0</v>
      </c>
      <c r="AT146" s="54">
        <v>16</v>
      </c>
      <c r="AU146" s="33">
        <f t="shared" ref="AU146" si="3322">PRODUCT(W146*100*1/W152)</f>
        <v>5.0925925925925926</v>
      </c>
      <c r="AV146" s="33">
        <f t="shared" ref="AV146" si="3323">PRODUCT(X146*100*1/X152)</f>
        <v>7.4074074074074074</v>
      </c>
      <c r="AW146" s="33">
        <f t="shared" ref="AW146" si="3324">PRODUCT(Y146*100*1/Y152)</f>
        <v>2.7777777777777777</v>
      </c>
      <c r="AX146" s="33">
        <f t="shared" ref="AX146" si="3325">PRODUCT(Z146*100*1/Z152)</f>
        <v>11.111111111111111</v>
      </c>
      <c r="AY146" s="33">
        <f t="shared" ref="AY146" si="3326">PRODUCT(AA146*100*1/AA152)</f>
        <v>14.814814814814815</v>
      </c>
      <c r="AZ146" s="33">
        <f t="shared" ref="AZ146" si="3327">PRODUCT(AB146*100*1/AB152)</f>
        <v>37.5</v>
      </c>
      <c r="BA146" s="33">
        <f t="shared" ref="BA146" si="3328">PRODUCT(AC146*100*1/AC152)</f>
        <v>9.2592592592592595</v>
      </c>
      <c r="BB146" s="59">
        <f t="shared" ref="BB146" si="3329">PRODUCT(AD146*100*1/AD152)</f>
        <v>3.7037037037037037</v>
      </c>
      <c r="BC146" s="33">
        <f t="shared" ref="BC146" si="3330">PRODUCT(AE146*100*1/AE152)</f>
        <v>1.3888888888888888</v>
      </c>
      <c r="BD146" s="33">
        <f t="shared" ref="BD146" si="3331">PRODUCT(AF146*100*1/AF152)</f>
        <v>0</v>
      </c>
      <c r="BE146" s="33">
        <f t="shared" ref="BE146" si="3332">PRODUCT(AG146*100*1/AG152)</f>
        <v>1.5075376884422111</v>
      </c>
      <c r="BF146" s="33">
        <f t="shared" ref="BF146" si="3333">PRODUCT(AH146*100*1/AH152)</f>
        <v>1.9607843137254901</v>
      </c>
      <c r="BG146" s="3">
        <f t="shared" ref="BG146" si="3334">PRODUCT(AI146*100*1/AI152)</f>
        <v>0.49019607843137253</v>
      </c>
      <c r="BH146" s="33">
        <f t="shared" ref="BH146" si="3335">PRODUCT(AJ146*100*1/AJ152)</f>
        <v>0</v>
      </c>
      <c r="BI146" s="31">
        <f t="shared" ref="BI146" si="3336">PRODUCT(AK146*100*1/AK152)</f>
        <v>29.62962962962963</v>
      </c>
      <c r="BJ146" s="33">
        <f t="shared" ref="BJ146" si="3337">PRODUCT(AL146*100*1/AL152)</f>
        <v>4.166666666666667</v>
      </c>
      <c r="BK146" s="33">
        <f t="shared" ref="BK146" si="3338">PRODUCT(AM146*100*1/AM152)</f>
        <v>0</v>
      </c>
      <c r="BL146" s="33">
        <f t="shared" ref="BL146" si="3339">PRODUCT(AN146*100*1/AN152)</f>
        <v>0</v>
      </c>
      <c r="BM146" s="33">
        <f t="shared" ref="BM146" si="3340">PRODUCT(AO146*100*1/AO152)</f>
        <v>0</v>
      </c>
      <c r="BN146" s="30">
        <f t="shared" ref="BN146" si="3341">PRODUCT(AP146*100*1/AP152)</f>
        <v>5.5555555555555554</v>
      </c>
      <c r="BO146" s="59">
        <f t="shared" ref="BO146" si="3342">PRODUCT(AQ146*100*1/AQ152)</f>
        <v>0</v>
      </c>
      <c r="BR146" s="54">
        <v>16</v>
      </c>
      <c r="BS146" s="33">
        <f t="shared" ref="BS146" si="3343">AU136+AU137+AU138+AU139+AU140+AU141+AU142+AU143+AU144+AU145+AU146</f>
        <v>10.185185185185185</v>
      </c>
      <c r="BT146" s="33">
        <f t="shared" ref="BT146" si="3344">AV136+AV137+AV138+AV139+AV140+AV141+AV142+AV143+AV144+AV145+AV146</f>
        <v>44.444444444444443</v>
      </c>
      <c r="BU146" s="31">
        <f t="shared" ref="BU146" si="3345">AW136+AW137+AW138+AW139+AW140+AW141+AW142+AW143+AW144+AW145+AW146</f>
        <v>56.481481481481481</v>
      </c>
      <c r="BV146" s="31">
        <f t="shared" ref="BV146" si="3346">AX136+AX137+AX138+AX139+AX140+AX141+AX142+AX143+AX144+AX145+AX146</f>
        <v>68.518518518518519</v>
      </c>
      <c r="BW146" s="33">
        <f t="shared" ref="BW146" si="3347">AY136+AY137+AY138+AY139+AY140+AY141+AY142+AY143+AY144+AY145+AY146</f>
        <v>87.037037037037038</v>
      </c>
      <c r="BX146" s="33">
        <f t="shared" ref="BX146" si="3348">AZ136+AZ137+AZ138+AZ139+AZ140+AZ141+AZ142+AZ143+AZ144+AZ145+AZ146</f>
        <v>100</v>
      </c>
      <c r="BY146" s="33">
        <f t="shared" ref="BY146" si="3349">BA136+BA137+BA138+BA139+BA140+BA141+BA142+BA143+BA144+BA145+BA146</f>
        <v>68.981481481481467</v>
      </c>
      <c r="BZ146" s="59">
        <f t="shared" ref="BZ146" si="3350">BB136+BB137+BB138+BB139+BB140+BB141+BB142+BB143+BB144+BB145+BB146</f>
        <v>53.703703703703702</v>
      </c>
      <c r="CA146" s="33">
        <f t="shared" ref="CA146" si="3351">BC136+BC137+BC138+BC139+BC140+BC141+BC142+BC143+BC144+BC145+BC146</f>
        <v>99.53703703703701</v>
      </c>
      <c r="CB146" s="33">
        <f t="shared" ref="CB146" si="3352">BD136+BD137+BD138+BD139+BD140+BD141+BD142+BD143+BD144+BD145+BD146</f>
        <v>99.999999999999986</v>
      </c>
      <c r="CC146" s="33">
        <f t="shared" ref="CC146" si="3353">BE136+BE137+BE138+BE139+BE140+BE141+BE142+BE143+BE144+BE145+BE146</f>
        <v>100.00000000000001</v>
      </c>
      <c r="CD146" s="31">
        <f t="shared" ref="CD146" si="3354">BF136+BF137+BF138+BF139+BF140+BF141+BF142+BF143+BF144+BF145+BF146</f>
        <v>100</v>
      </c>
      <c r="CE146" s="33">
        <f t="shared" ref="CE146" si="3355">BG136+BG137+BG138+BG139+BG140+BG141+BG142+BG143+BG144+BG145+BG146</f>
        <v>100</v>
      </c>
      <c r="CF146" s="33">
        <f t="shared" ref="CF146" si="3356">BH136+BH137+BH138+BH139+BH140+BH141+BH142+BH143+BH144+BH145+BH146</f>
        <v>100</v>
      </c>
      <c r="CG146" s="31">
        <f t="shared" ref="CG146" si="3357">BI136+BI137+BI138+BI139+BI140+BI141+BI142+BI143+BI144+BI145+BI146</f>
        <v>60.18518518518519</v>
      </c>
      <c r="CH146" s="33">
        <f t="shared" ref="CH146" si="3358">BJ136+BJ137+BJ138+BJ139+BJ140+BJ141+BJ142+BJ143+BJ144+BJ145+BJ146</f>
        <v>92.129629629629619</v>
      </c>
      <c r="CI146" s="33">
        <f t="shared" ref="CI146" si="3359">BK136+BK137+BK138+BK139+BK140+BK141+BK142+BK143+BK144+BK145+BK146</f>
        <v>99.999999999999986</v>
      </c>
      <c r="CJ146" s="33">
        <f t="shared" ref="CJ146" si="3360">BL136+BL137+BL138+BL139+BL140+BL141+BL142+BL143+BL144+BL145+BL146</f>
        <v>100</v>
      </c>
      <c r="CK146" s="33">
        <f t="shared" ref="CK146" si="3361">BM136+BM137+BM138+BM139+BM140+BM141+BM142+BM143+BM144+BM145+BM146</f>
        <v>99.999999999999986</v>
      </c>
      <c r="CL146" s="30">
        <f t="shared" ref="CL146" si="3362">BN136+BN137+BN138+BN139+BN140+BN141+BN142+BN143+BN144+BN145+BN146</f>
        <v>100</v>
      </c>
      <c r="CM146" s="59">
        <f t="shared" ref="CM146" si="3363">BO136+BO137+BO138+BO139+BO140+BO141+BO142+BO143+BO144+BO145+BO146</f>
        <v>100</v>
      </c>
      <c r="CN146" s="7"/>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row>
    <row r="147" spans="2:118" x14ac:dyDescent="0.25">
      <c r="B147" s="54" t="s">
        <v>13</v>
      </c>
      <c r="C147" s="2">
        <v>0</v>
      </c>
      <c r="D147" s="2">
        <v>0</v>
      </c>
      <c r="E147" s="2">
        <v>0</v>
      </c>
      <c r="F147" s="2">
        <v>0</v>
      </c>
      <c r="G147" s="2">
        <v>46</v>
      </c>
      <c r="H147" s="2">
        <v>0</v>
      </c>
      <c r="I147" s="2">
        <v>120</v>
      </c>
      <c r="J147" s="2">
        <v>29</v>
      </c>
      <c r="K147" s="2">
        <v>3</v>
      </c>
      <c r="L147" s="2">
        <v>2</v>
      </c>
      <c r="M147" s="3">
        <v>4</v>
      </c>
      <c r="N147" s="3">
        <v>0</v>
      </c>
      <c r="O147" s="3">
        <v>0</v>
      </c>
      <c r="P147" s="3">
        <v>0</v>
      </c>
      <c r="Q147" s="3">
        <v>0</v>
      </c>
      <c r="R147" s="3">
        <v>0</v>
      </c>
      <c r="S147" s="54">
        <v>204</v>
      </c>
      <c r="V147" s="54">
        <v>32</v>
      </c>
      <c r="W147" s="3">
        <f>N136</f>
        <v>24</v>
      </c>
      <c r="X147" s="3">
        <f>N137</f>
        <v>10</v>
      </c>
      <c r="Y147" s="3">
        <f>N138</f>
        <v>36</v>
      </c>
      <c r="Z147" s="3">
        <f>N139</f>
        <v>38</v>
      </c>
      <c r="AA147" s="3">
        <f>N140</f>
        <v>28</v>
      </c>
      <c r="AB147" s="3">
        <f>N141</f>
        <v>0</v>
      </c>
      <c r="AC147" s="3">
        <f>N142</f>
        <v>44</v>
      </c>
      <c r="AD147" s="54">
        <f>N143</f>
        <v>2</v>
      </c>
      <c r="AE147" s="3">
        <f>N144</f>
        <v>1</v>
      </c>
      <c r="AF147" s="3">
        <f>N145</f>
        <v>0</v>
      </c>
      <c r="AG147" s="3">
        <f>N146</f>
        <v>0</v>
      </c>
      <c r="AH147" s="3">
        <f>N147</f>
        <v>0</v>
      </c>
      <c r="AI147" s="3">
        <f>N148</f>
        <v>0</v>
      </c>
      <c r="AJ147" s="3">
        <f>N149</f>
        <v>0</v>
      </c>
      <c r="AK147" s="2">
        <f>N150</f>
        <v>37</v>
      </c>
      <c r="AL147" s="3">
        <f>N151</f>
        <v>17</v>
      </c>
      <c r="AM147" s="3">
        <f>N152</f>
        <v>0</v>
      </c>
      <c r="AN147" s="3">
        <f>N153</f>
        <v>0</v>
      </c>
      <c r="AO147" s="3">
        <f>N154</f>
        <v>0</v>
      </c>
      <c r="AP147" s="54">
        <f>N155</f>
        <v>0</v>
      </c>
      <c r="AQ147" s="58">
        <f>N156</f>
        <v>0</v>
      </c>
      <c r="AT147" s="54">
        <v>32</v>
      </c>
      <c r="AU147" s="33">
        <f t="shared" ref="AU147" si="3364">PRODUCT(W147*100*1/W152)</f>
        <v>11.111111111111111</v>
      </c>
      <c r="AV147" s="33">
        <f t="shared" ref="AV147" si="3365">PRODUCT(X147*100*1/X152)</f>
        <v>4.6296296296296298</v>
      </c>
      <c r="AW147" s="33">
        <f t="shared" ref="AW147" si="3366">PRODUCT(Y147*100*1/Y152)</f>
        <v>16.666666666666668</v>
      </c>
      <c r="AX147" s="33">
        <f t="shared" ref="AX147" si="3367">PRODUCT(Z147*100*1/Z152)</f>
        <v>17.592592592592592</v>
      </c>
      <c r="AY147" s="33">
        <f t="shared" ref="AY147" si="3368">PRODUCT(AA147*100*1/AA152)</f>
        <v>12.962962962962964</v>
      </c>
      <c r="AZ147" s="33">
        <f t="shared" ref="AZ147" si="3369">PRODUCT(AB147*100*1/AB152)</f>
        <v>0</v>
      </c>
      <c r="BA147" s="33">
        <f t="shared" ref="BA147" si="3370">PRODUCT(AC147*100*1/AC152)</f>
        <v>20.37037037037037</v>
      </c>
      <c r="BB147" s="59">
        <f t="shared" ref="BB147" si="3371">PRODUCT(AD147*100*1/AD152)</f>
        <v>0.92592592592592593</v>
      </c>
      <c r="BC147" s="33">
        <f t="shared" ref="BC147" si="3372">PRODUCT(AE147*100*1/AE152)</f>
        <v>0.46296296296296297</v>
      </c>
      <c r="BD147" s="33">
        <f t="shared" ref="BD147" si="3373">PRODUCT(AF147*100*1/AF152)</f>
        <v>0</v>
      </c>
      <c r="BE147" s="33">
        <f t="shared" ref="BE147" si="3374">PRODUCT(AG147*100*1/AG152)</f>
        <v>0</v>
      </c>
      <c r="BF147" s="33">
        <f t="shared" ref="BF147" si="3375">PRODUCT(AH147*100*1/AH152)</f>
        <v>0</v>
      </c>
      <c r="BG147" s="33">
        <f t="shared" ref="BG147" si="3376">PRODUCT(AI147*100*1/AI152)</f>
        <v>0</v>
      </c>
      <c r="BH147" s="33">
        <f t="shared" ref="BH147" si="3377">PRODUCT(AJ147*100*1/AJ152)</f>
        <v>0</v>
      </c>
      <c r="BI147" s="31">
        <f t="shared" ref="BI147" si="3378">PRODUCT(AK147*100*1/AK152)</f>
        <v>17.12962962962963</v>
      </c>
      <c r="BJ147" s="33">
        <f t="shared" ref="BJ147" si="3379">PRODUCT(AL147*100*1/AL152)</f>
        <v>7.8703703703703702</v>
      </c>
      <c r="BK147" s="33">
        <f t="shared" ref="BK147" si="3380">PRODUCT(AM147*100*1/AM152)</f>
        <v>0</v>
      </c>
      <c r="BL147" s="33">
        <f t="shared" ref="BL147" si="3381">PRODUCT(AN147*100*1/AN152)</f>
        <v>0</v>
      </c>
      <c r="BM147" s="33">
        <f t="shared" ref="BM147" si="3382">PRODUCT(AO147*100*1/AO152)</f>
        <v>0</v>
      </c>
      <c r="BN147" s="30">
        <f t="shared" ref="BN147" si="3383">PRODUCT(AP147*100*1/AP152)</f>
        <v>0</v>
      </c>
      <c r="BO147" s="59">
        <f t="shared" ref="BO147" si="3384">PRODUCT(AQ147*100*1/AQ152)</f>
        <v>0</v>
      </c>
      <c r="BR147" s="54">
        <v>32</v>
      </c>
      <c r="BS147" s="33">
        <f t="shared" ref="BS147" si="3385">AU136+AU137+AU138+AU139+AU140+AU141+AU142+AU143+AU144+AU145+AU146+AU147</f>
        <v>21.296296296296298</v>
      </c>
      <c r="BT147" s="33">
        <f t="shared" ref="BT147" si="3386">AV136+AV137+AV138+AV139+AV140+AV141+AV142+AV143+AV144+AV145+AV146+AV147</f>
        <v>49.074074074074076</v>
      </c>
      <c r="BU147" s="33">
        <f t="shared" ref="BU147" si="3387">AW136+AW137+AW138+AW139+AW140+AW141+AW142+AW143+AW144+AW145+AW146+AW147</f>
        <v>73.148148148148152</v>
      </c>
      <c r="BV147" s="33">
        <f t="shared" ref="BV147" si="3388">AX136+AX137+AX138+AX139+AX140+AX141+AX142+AX143+AX144+AX145+AX146+AX147</f>
        <v>86.111111111111114</v>
      </c>
      <c r="BW147" s="33">
        <f t="shared" ref="BW147" si="3389">AY136+AY137+AY138+AY139+AY140+AY141+AY142+AY143+AY144+AY145+AY146+AY147</f>
        <v>100</v>
      </c>
      <c r="BX147" s="33">
        <f t="shared" ref="BX147" si="3390">AZ136+AZ137+AZ138+AZ139+AZ140+AZ141+AZ142+AZ143+AZ144+AZ145+AZ146+AZ147</f>
        <v>100</v>
      </c>
      <c r="BY147" s="33">
        <f t="shared" ref="BY147" si="3391">BA136+BA137+BA138+BA139+BA140+BA141+BA142+BA143+BA144+BA145+BA146+BA147</f>
        <v>89.351851851851833</v>
      </c>
      <c r="BZ147" s="59">
        <f t="shared" ref="BZ147" si="3392">BB136+BB137+BB138+BB139+BB140+BB141+BB142+BB143+BB144+BB145+BB146+BB147</f>
        <v>54.629629629629626</v>
      </c>
      <c r="CA147" s="33">
        <f t="shared" ref="CA147" si="3393">BC136+BC137+BC138+BC139+BC140+BC141+BC142+BC143+BC144+BC145+BC146+BC147</f>
        <v>99.999999999999972</v>
      </c>
      <c r="CB147" s="33">
        <f t="shared" ref="CB147" si="3394">BD136+BD137+BD138+BD139+BD140+BD141+BD142+BD143+BD144+BD145+BD146+BD147</f>
        <v>99.999999999999986</v>
      </c>
      <c r="CC147" s="33">
        <f t="shared" ref="CC147" si="3395">BE136+BE137+BE138+BE139+BE140+BE141+BE142+BE143+BE144+BE145+BE146+BE147</f>
        <v>100.00000000000001</v>
      </c>
      <c r="CD147" s="33">
        <f t="shared" ref="CD147" si="3396">BF136+BF137+BF138+BF139+BF140+BF141+BF142+BF143+BF144+BF145+BF146+BF147</f>
        <v>100</v>
      </c>
      <c r="CE147" s="33">
        <f t="shared" ref="CE147" si="3397">BG136+BG137+BG138+BG139+BG140+BG141+BG142+BG143+BG144+BG145+BG146+BG147</f>
        <v>100</v>
      </c>
      <c r="CF147" s="33">
        <f t="shared" ref="CF147" si="3398">BH136+BH137+BH138+BH139+BH140+BH141+BH142+BH143+BH144+BH145+BH146+BH147</f>
        <v>100</v>
      </c>
      <c r="CG147" s="31">
        <f t="shared" ref="CG147" si="3399">BI136+BI137+BI138+BI139+BI140+BI141+BI142+BI143+BI144+BI145+BI146+BI147</f>
        <v>77.314814814814824</v>
      </c>
      <c r="CH147" s="33">
        <f t="shared" ref="CH147" si="3400">BJ136+BJ137+BJ138+BJ139+BJ140+BJ141+BJ142+BJ143+BJ144+BJ145+BJ146+BJ147</f>
        <v>99.999999999999986</v>
      </c>
      <c r="CI147" s="33">
        <f t="shared" ref="CI147" si="3401">BK136+BK137+BK138+BK139+BK140+BK141+BK142+BK143+BK144+BK145+BK146+BK147</f>
        <v>99.999999999999986</v>
      </c>
      <c r="CJ147" s="33">
        <f t="shared" ref="CJ147" si="3402">BL136+BL137+BL138+BL139+BL140+BL141+BL142+BL143+BL144+BL145+BL146+BL147</f>
        <v>100</v>
      </c>
      <c r="CK147" s="33">
        <f t="shared" ref="CK147" si="3403">BM136+BM137+BM138+BM139+BM140+BM141+BM142+BM143+BM144+BM145+BM146+BM147</f>
        <v>99.999999999999986</v>
      </c>
      <c r="CL147" s="30">
        <f t="shared" ref="CL147" si="3404">BN136+BN137+BN138+BN139+BN140+BN141+BN142+BN143+BN144+BN145+BN146+BN147</f>
        <v>100</v>
      </c>
      <c r="CM147" s="59">
        <f t="shared" ref="CM147" si="3405">BO136+BO137+BO138+BO139+BO140+BO141+BO142+BO143+BO144+BO145+BO146+BO147</f>
        <v>100</v>
      </c>
      <c r="CN147" s="7"/>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row>
    <row r="148" spans="2:118" x14ac:dyDescent="0.25">
      <c r="B148" s="54" t="s">
        <v>14</v>
      </c>
      <c r="C148" s="2">
        <v>0</v>
      </c>
      <c r="D148" s="2">
        <v>0</v>
      </c>
      <c r="E148" s="2">
        <v>20</v>
      </c>
      <c r="F148" s="2">
        <v>0</v>
      </c>
      <c r="G148" s="2">
        <v>153</v>
      </c>
      <c r="H148" s="2">
        <v>23</v>
      </c>
      <c r="I148" s="2">
        <v>1</v>
      </c>
      <c r="J148" s="2">
        <v>3</v>
      </c>
      <c r="K148" s="3">
        <v>3</v>
      </c>
      <c r="L148" s="3">
        <v>0</v>
      </c>
      <c r="M148" s="3">
        <v>1</v>
      </c>
      <c r="N148" s="3">
        <v>0</v>
      </c>
      <c r="O148" s="3">
        <v>0</v>
      </c>
      <c r="P148" s="3">
        <v>0</v>
      </c>
      <c r="Q148" s="3">
        <v>0</v>
      </c>
      <c r="R148" s="3">
        <v>0</v>
      </c>
      <c r="S148" s="54">
        <v>204</v>
      </c>
      <c r="V148" s="54">
        <v>64</v>
      </c>
      <c r="W148" s="3">
        <f>O136</f>
        <v>170</v>
      </c>
      <c r="X148" s="3">
        <f>O137</f>
        <v>110</v>
      </c>
      <c r="Y148" s="3">
        <f>O138</f>
        <v>36</v>
      </c>
      <c r="Z148" s="3">
        <f>O139</f>
        <v>20</v>
      </c>
      <c r="AA148" s="3">
        <f>O140</f>
        <v>0</v>
      </c>
      <c r="AB148" s="3">
        <f>O141</f>
        <v>0</v>
      </c>
      <c r="AC148" s="3">
        <f>O142</f>
        <v>23</v>
      </c>
      <c r="AD148" s="54">
        <f>O143</f>
        <v>98</v>
      </c>
      <c r="AE148" s="3">
        <f>O144</f>
        <v>0</v>
      </c>
      <c r="AF148" s="3">
        <f>O145</f>
        <v>0</v>
      </c>
      <c r="AG148" s="3">
        <f>O146</f>
        <v>0</v>
      </c>
      <c r="AH148" s="3">
        <f>O147</f>
        <v>0</v>
      </c>
      <c r="AI148" s="3">
        <f>O148</f>
        <v>0</v>
      </c>
      <c r="AJ148" s="3">
        <f>O149</f>
        <v>0</v>
      </c>
      <c r="AK148" s="3">
        <f>O150</f>
        <v>25</v>
      </c>
      <c r="AL148" s="3">
        <f>O151</f>
        <v>0</v>
      </c>
      <c r="AM148" s="3">
        <f>O152</f>
        <v>0</v>
      </c>
      <c r="AN148" s="3">
        <f>O153</f>
        <v>0</v>
      </c>
      <c r="AO148" s="3">
        <f>O154</f>
        <v>0</v>
      </c>
      <c r="AP148" s="54">
        <f>O155</f>
        <v>0</v>
      </c>
      <c r="AQ148" s="58">
        <f>O156</f>
        <v>0</v>
      </c>
      <c r="AT148" s="54">
        <v>64</v>
      </c>
      <c r="AU148" s="33">
        <f t="shared" ref="AU148" si="3406">PRODUCT(W148*100*1/W152)</f>
        <v>78.703703703703709</v>
      </c>
      <c r="AV148" s="33">
        <f t="shared" ref="AV148" si="3407">PRODUCT(X148*100*1/X152)</f>
        <v>50.925925925925924</v>
      </c>
      <c r="AW148" s="33">
        <f t="shared" ref="AW148" si="3408">PRODUCT(Y148*100*1/Y152)</f>
        <v>16.666666666666668</v>
      </c>
      <c r="AX148" s="33">
        <f t="shared" ref="AX148" si="3409">PRODUCT(Z148*100*1/Z152)</f>
        <v>9.2592592592592595</v>
      </c>
      <c r="AY148" s="33">
        <f t="shared" ref="AY148" si="3410">PRODUCT(AA148*100*1/AA152)</f>
        <v>0</v>
      </c>
      <c r="AZ148" s="33">
        <f t="shared" ref="AZ148" si="3411">PRODUCT(AB148*100*1/AB152)</f>
        <v>0</v>
      </c>
      <c r="BA148" s="33">
        <f t="shared" ref="BA148" si="3412">PRODUCT(AC148*100*1/AC152)</f>
        <v>10.648148148148149</v>
      </c>
      <c r="BB148" s="59">
        <f t="shared" ref="BB148" si="3413">PRODUCT(AD148*100*1/AD152)</f>
        <v>45.370370370370374</v>
      </c>
      <c r="BC148" s="33">
        <f t="shared" ref="BC148" si="3414">PRODUCT(AE148*100*1/AE152)</f>
        <v>0</v>
      </c>
      <c r="BD148" s="33">
        <f t="shared" ref="BD148" si="3415">PRODUCT(AF148*100*1/AF152)</f>
        <v>0</v>
      </c>
      <c r="BE148" s="33">
        <f t="shared" ref="BE148" si="3416">PRODUCT(AG148*100*1/AG152)</f>
        <v>0</v>
      </c>
      <c r="BF148" s="33">
        <f t="shared" ref="BF148" si="3417">PRODUCT(AH148*100*1/AH152)</f>
        <v>0</v>
      </c>
      <c r="BG148" s="33">
        <f t="shared" ref="BG148" si="3418">PRODUCT(AI148*100*1/AI152)</f>
        <v>0</v>
      </c>
      <c r="BH148" s="33">
        <f t="shared" ref="BH148" si="3419">PRODUCT(AJ148*100*1/AJ152)</f>
        <v>0</v>
      </c>
      <c r="BI148" s="33">
        <f t="shared" ref="BI148" si="3420">PRODUCT(AK148*100*1/AK152)</f>
        <v>11.574074074074074</v>
      </c>
      <c r="BJ148" s="33">
        <f t="shared" ref="BJ148" si="3421">PRODUCT(AL148*100*1/AL152)</f>
        <v>0</v>
      </c>
      <c r="BK148" s="33">
        <f t="shared" ref="BK148" si="3422">PRODUCT(AM148*100*1/AM152)</f>
        <v>0</v>
      </c>
      <c r="BL148" s="33">
        <f t="shared" ref="BL148" si="3423">PRODUCT(AN148*100*1/AN152)</f>
        <v>0</v>
      </c>
      <c r="BM148" s="33">
        <f t="shared" ref="BM148" si="3424">PRODUCT(AO148*100*1/AO152)</f>
        <v>0</v>
      </c>
      <c r="BN148" s="30">
        <f t="shared" ref="BN148" si="3425">PRODUCT(AP148*100*1/AP152)</f>
        <v>0</v>
      </c>
      <c r="BO148" s="59">
        <f t="shared" ref="BO148" si="3426">PRODUCT(AQ148*100*1/AQ152)</f>
        <v>0</v>
      </c>
      <c r="BR148" s="54">
        <v>64</v>
      </c>
      <c r="BS148" s="33">
        <f t="shared" ref="BS148" si="3427">AU136+AU137+AU138+AU139+AU140+AU141+AU142+AU143+AU144+AU145+AU146+AU147+AU148</f>
        <v>100</v>
      </c>
      <c r="BT148" s="33">
        <f t="shared" ref="BT148" si="3428">AV136+AV137+AV138+AV139+AV140+AV141+AV142+AV143+AV144+AV145+AV146+AV147+AV148</f>
        <v>100</v>
      </c>
      <c r="BU148" s="33">
        <f t="shared" ref="BU148" si="3429">AW136+AW137+AW138+AW139+AW140+AW141+AW142+AW143+AW144+AW145+AW146+AW147+AW148</f>
        <v>89.814814814814824</v>
      </c>
      <c r="BV148" s="33">
        <f t="shared" ref="BV148" si="3430">AX136+AX137+AX138+AX139+AX140+AX141+AX142+AX143+AX144+AX145+AX146+AX147+AX148</f>
        <v>95.370370370370381</v>
      </c>
      <c r="BW148" s="33">
        <f t="shared" ref="BW148" si="3431">AY136+AY137+AY138+AY139+AY140+AY141+AY142+AY143+AY144+AY145+AY146+AY147+AY148</f>
        <v>100</v>
      </c>
      <c r="BX148" s="33">
        <f t="shared" ref="BX148" si="3432">AZ136+AZ137+AZ138+AZ139+AZ140+AZ141+AZ142+AZ143+AZ144+AZ145+AZ146+AZ147+AZ148</f>
        <v>100</v>
      </c>
      <c r="BY148" s="33">
        <f t="shared" ref="BY148" si="3433">BA136+BA137+BA138+BA139+BA140+BA141+BA142+BA143+BA144+BA145+BA146+BA147+BA148</f>
        <v>99.999999999999986</v>
      </c>
      <c r="BZ148" s="59">
        <f t="shared" ref="BZ148" si="3434">BB136+BB137+BB138+BB139+BB140+BB141+BB142+BB143+BB144+BB145+BB146+BB147+BB148</f>
        <v>100</v>
      </c>
      <c r="CA148" s="33">
        <f t="shared" ref="CA148" si="3435">BC136+BC137+BC138+BC139+BC140+BC141+BC142+BC143+BC144+BC145+BC146+BC147+BC148</f>
        <v>99.999999999999972</v>
      </c>
      <c r="CB148" s="33">
        <f t="shared" ref="CB148" si="3436">BD136+BD137+BD138+BD139+BD140+BD141+BD142+BD143+BD144+BD145+BD146+BD147+BD148</f>
        <v>99.999999999999986</v>
      </c>
      <c r="CC148" s="33">
        <f t="shared" ref="CC148" si="3437">BE136+BE137+BE138+BE139+BE140+BE141+BE142+BE143+BE144+BE145+BE146+BE147+BE148</f>
        <v>100.00000000000001</v>
      </c>
      <c r="CD148" s="33">
        <f t="shared" ref="CD148" si="3438">BF136+BF137+BF138+BF139+BF140+BF141+BF142+BF143+BF144+BF145+BF146+BF147+BF148</f>
        <v>100</v>
      </c>
      <c r="CE148" s="33">
        <f t="shared" ref="CE148" si="3439">BG136+BG137+BG138+BG139+BG140+BG141+BG142+BG143+BG144+BG145+BG146+BG147+BG148</f>
        <v>100</v>
      </c>
      <c r="CF148" s="33">
        <f t="shared" ref="CF148" si="3440">BH136+BH137+BH138+BH139+BH140+BH141+BH142+BH143+BH144+BH145+BH146+BH147+BH148</f>
        <v>100</v>
      </c>
      <c r="CG148" s="33">
        <f t="shared" ref="CG148" si="3441">BI136+BI137+BI138+BI139+BI140+BI141+BI142+BI143+BI144+BI145+BI146+BI147+BI148</f>
        <v>88.8888888888889</v>
      </c>
      <c r="CH148" s="33">
        <f t="shared" ref="CH148" si="3442">BJ136+BJ137+BJ138+BJ139+BJ140+BJ141+BJ142+BJ143+BJ144+BJ145+BJ146+BJ147+BJ148</f>
        <v>99.999999999999986</v>
      </c>
      <c r="CI148" s="33">
        <f t="shared" ref="CI148" si="3443">BK136+BK137+BK138+BK139+BK140+BK141+BK142+BK143+BK144+BK145+BK146+BK147+BK148</f>
        <v>99.999999999999986</v>
      </c>
      <c r="CJ148" s="33">
        <f t="shared" ref="CJ148" si="3444">BL136+BL137+BL138+BL139+BL140+BL141+BL142+BL143+BL144+BL145+BL146+BL147+BL148</f>
        <v>100</v>
      </c>
      <c r="CK148" s="33">
        <f t="shared" ref="CK148" si="3445">BM136+BM137+BM138+BM139+BM140+BM141+BM142+BM143+BM144+BM145+BM146+BM147+BM148</f>
        <v>99.999999999999986</v>
      </c>
      <c r="CL148" s="30">
        <f t="shared" ref="CL148" si="3446">BN136+BN137+BN138+BN139+BN140+BN141+BN142+BN143+BN144+BN145+BN146+BN147+BN148</f>
        <v>100</v>
      </c>
      <c r="CM148" s="59">
        <f t="shared" ref="CM148" si="3447">BO136+BO137+BO138+BO139+BO140+BO141+BO142+BO143+BO144+BO145+BO146+BO147+BO148</f>
        <v>100</v>
      </c>
      <c r="CN148" s="7"/>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row>
    <row r="149" spans="2:118" x14ac:dyDescent="0.25">
      <c r="B149" s="54" t="s">
        <v>15</v>
      </c>
      <c r="C149" s="2">
        <v>0</v>
      </c>
      <c r="D149" s="2">
        <v>0</v>
      </c>
      <c r="E149" s="2">
        <v>13</v>
      </c>
      <c r="F149" s="2">
        <v>0</v>
      </c>
      <c r="G149" s="2">
        <v>122</v>
      </c>
      <c r="H149" s="2">
        <v>45</v>
      </c>
      <c r="I149" s="2">
        <v>2</v>
      </c>
      <c r="J149" s="2">
        <v>6</v>
      </c>
      <c r="K149" s="3">
        <v>2</v>
      </c>
      <c r="L149" s="3">
        <v>1</v>
      </c>
      <c r="M149" s="3">
        <v>0</v>
      </c>
      <c r="N149" s="3">
        <v>0</v>
      </c>
      <c r="O149" s="3">
        <v>0</v>
      </c>
      <c r="P149" s="3">
        <v>0</v>
      </c>
      <c r="Q149" s="3">
        <v>0</v>
      </c>
      <c r="R149" s="3">
        <v>0</v>
      </c>
      <c r="S149" s="54">
        <v>191</v>
      </c>
      <c r="V149" s="54">
        <v>128</v>
      </c>
      <c r="W149" s="3">
        <f>P136</f>
        <v>0</v>
      </c>
      <c r="X149" s="3">
        <f>P137</f>
        <v>0</v>
      </c>
      <c r="Y149" s="3">
        <f>P138</f>
        <v>22</v>
      </c>
      <c r="Z149" s="3">
        <f>P139</f>
        <v>10</v>
      </c>
      <c r="AA149" s="3">
        <f>P140</f>
        <v>0</v>
      </c>
      <c r="AB149" s="3">
        <f>P141</f>
        <v>0</v>
      </c>
      <c r="AC149" s="3">
        <f>P142</f>
        <v>0</v>
      </c>
      <c r="AD149" s="54">
        <f>P143</f>
        <v>0</v>
      </c>
      <c r="AE149" s="3">
        <f>P144</f>
        <v>0</v>
      </c>
      <c r="AF149" s="3">
        <f>P145</f>
        <v>0</v>
      </c>
      <c r="AG149" s="3">
        <f>P146</f>
        <v>0</v>
      </c>
      <c r="AH149" s="3">
        <f>P147</f>
        <v>0</v>
      </c>
      <c r="AI149" s="3">
        <f>P148</f>
        <v>0</v>
      </c>
      <c r="AJ149" s="3">
        <f>P149</f>
        <v>0</v>
      </c>
      <c r="AK149" s="3">
        <f>P150</f>
        <v>8</v>
      </c>
      <c r="AL149" s="3">
        <f>P151</f>
        <v>0</v>
      </c>
      <c r="AM149" s="3">
        <f>P152</f>
        <v>0</v>
      </c>
      <c r="AN149" s="3">
        <f>P153</f>
        <v>0</v>
      </c>
      <c r="AO149" s="3">
        <f>P154</f>
        <v>0</v>
      </c>
      <c r="AP149" s="54">
        <f>P155</f>
        <v>0</v>
      </c>
      <c r="AQ149" s="58">
        <f>P156</f>
        <v>0</v>
      </c>
      <c r="AT149" s="54">
        <v>128</v>
      </c>
      <c r="AU149" s="33">
        <f t="shared" ref="AU149" si="3448">PRODUCT(W149*100*1/W152)</f>
        <v>0</v>
      </c>
      <c r="AV149" s="33">
        <f t="shared" ref="AV149" si="3449">PRODUCT(X149*100*1/X152)</f>
        <v>0</v>
      </c>
      <c r="AW149" s="33">
        <f t="shared" ref="AW149" si="3450">PRODUCT(Y149*100*1/Y152)</f>
        <v>10.185185185185185</v>
      </c>
      <c r="AX149" s="33">
        <f t="shared" ref="AX149" si="3451">PRODUCT(Z149*100*1/Z152)</f>
        <v>4.6296296296296298</v>
      </c>
      <c r="AY149" s="33">
        <f t="shared" ref="AY149" si="3452">PRODUCT(AA149*100*1/AA152)</f>
        <v>0</v>
      </c>
      <c r="AZ149" s="33">
        <f t="shared" ref="AZ149" si="3453">PRODUCT(AB149*100*1/AB152)</f>
        <v>0</v>
      </c>
      <c r="BA149" s="33">
        <f t="shared" ref="BA149" si="3454">PRODUCT(AC149*100*1/AC152)</f>
        <v>0</v>
      </c>
      <c r="BB149" s="59">
        <f t="shared" ref="BB149" si="3455">PRODUCT(AD149*100*1/AD152)</f>
        <v>0</v>
      </c>
      <c r="BC149" s="33">
        <f t="shared" ref="BC149" si="3456">PRODUCT(AE149*100*1/AE152)</f>
        <v>0</v>
      </c>
      <c r="BD149" s="33">
        <f t="shared" ref="BD149" si="3457">PRODUCT(AF149*100*1/AF152)</f>
        <v>0</v>
      </c>
      <c r="BE149" s="33">
        <f t="shared" ref="BE149" si="3458">PRODUCT(AG149*100*1/AG152)</f>
        <v>0</v>
      </c>
      <c r="BF149" s="33">
        <f t="shared" ref="BF149" si="3459">PRODUCT(AH149*100*1/AH152)</f>
        <v>0</v>
      </c>
      <c r="BG149" s="33">
        <f t="shared" ref="BG149" si="3460">PRODUCT(AI149*100*1/AI152)</f>
        <v>0</v>
      </c>
      <c r="BH149" s="33">
        <f t="shared" ref="BH149" si="3461">PRODUCT(AJ149*100*1/AJ152)</f>
        <v>0</v>
      </c>
      <c r="BI149" s="33">
        <f t="shared" ref="BI149" si="3462">PRODUCT(AK149*100*1/AK152)</f>
        <v>3.7037037037037037</v>
      </c>
      <c r="BJ149" s="33">
        <f t="shared" ref="BJ149" si="3463">PRODUCT(AL149*100*1/AL152)</f>
        <v>0</v>
      </c>
      <c r="BK149" s="33">
        <f t="shared" ref="BK149" si="3464">PRODUCT(AM149*100*1/AM152)</f>
        <v>0</v>
      </c>
      <c r="BL149" s="33">
        <f t="shared" ref="BL149" si="3465">PRODUCT(AN149*100*1/AN152)</f>
        <v>0</v>
      </c>
      <c r="BM149" s="33">
        <f t="shared" ref="BM149" si="3466">PRODUCT(AO149*100*1/AO152)</f>
        <v>0</v>
      </c>
      <c r="BN149" s="30">
        <f t="shared" ref="BN149" si="3467">PRODUCT(AP149*100*1/AP152)</f>
        <v>0</v>
      </c>
      <c r="BO149" s="59">
        <f t="shared" ref="BO149" si="3468">PRODUCT(AQ149*100*1/AQ152)</f>
        <v>0</v>
      </c>
      <c r="BR149" s="54">
        <v>128</v>
      </c>
      <c r="BS149" s="33">
        <f t="shared" ref="BS149" si="3469">AU136+AU137+AU138+AU139+AU140+AU141+AU142+AU143+AU144+AU145+AU146+AU147+AU148+AU149</f>
        <v>100</v>
      </c>
      <c r="BT149" s="33">
        <f t="shared" ref="BT149" si="3470">AV136+AV137+AV138+AV139+AV140+AV141+AV142+AV143+AV144+AV145+AV146+AV147+AV148+AV149</f>
        <v>100</v>
      </c>
      <c r="BU149" s="33">
        <f t="shared" ref="BU149" si="3471">AW136+AW137+AW138+AW139+AW140+AW141+AW142+AW143+AW144+AW145+AW146+AW147+AW148+AW149</f>
        <v>100.00000000000001</v>
      </c>
      <c r="BV149" s="33">
        <f t="shared" ref="BV149" si="3472">AX136+AX137+AX138+AX139+AX140+AX141+AX142+AX143+AX144+AX145+AX146+AX147+AX148+AX149</f>
        <v>100.00000000000001</v>
      </c>
      <c r="BW149" s="33">
        <f t="shared" ref="BW149" si="3473">AY136+AY137+AY138+AY139+AY140+AY141+AY142+AY143+AY144+AY145+AY146+AY147+AY148+AY149</f>
        <v>100</v>
      </c>
      <c r="BX149" s="33">
        <f t="shared" ref="BX149" si="3474">AZ136+AZ137+AZ138+AZ139+AZ140+AZ141+AZ142+AZ143+AZ144+AZ145+AZ146+AZ147+AZ148+AZ149</f>
        <v>100</v>
      </c>
      <c r="BY149" s="33">
        <f t="shared" ref="BY149" si="3475">BA136+BA137+BA138+BA139+BA140+BA141+BA142+BA143+BA144+BA145+BA146+BA147+BA148+BA149</f>
        <v>99.999999999999986</v>
      </c>
      <c r="BZ149" s="59">
        <f t="shared" ref="BZ149" si="3476">BB136+BB137+BB138+BB139+BB140+BB141+BB142+BB143+BB144+BB145+BB146+BB147+BB148+BB149</f>
        <v>100</v>
      </c>
      <c r="CA149" s="33">
        <f t="shared" ref="CA149" si="3477">BC136+BC137+BC138+BC139+BC140+BC141+BC142+BC143+BC144+BC145+BC146+BC147+BC148+BC149</f>
        <v>99.999999999999972</v>
      </c>
      <c r="CB149" s="33">
        <f t="shared" ref="CB149" si="3478">BD136+BD137+BD138+BD139+BD140+BD141+BD142+BD143+BD144+BD145+BD146+BD147+BD148+BD149</f>
        <v>99.999999999999986</v>
      </c>
      <c r="CC149" s="33">
        <f t="shared" ref="CC149" si="3479">BE136+BE137+BE138+BE139+BE140+BE141+BE142+BE143+BE144+BE145+BE146+BE147+BE148+BE149</f>
        <v>100.00000000000001</v>
      </c>
      <c r="CD149" s="33">
        <f t="shared" ref="CD149" si="3480">BF136+BF137+BF138+BF139+BF140+BF141+BF142+BF143+BF144+BF145+BF146+BF147+BF148+BF149</f>
        <v>100</v>
      </c>
      <c r="CE149" s="33">
        <f t="shared" ref="CE149" si="3481">BG136+BG137+BG138+BG139+BG140+BG141+BG142+BG143+BG144+BG145+BG146+BG147+BG148+BG149</f>
        <v>100</v>
      </c>
      <c r="CF149" s="33">
        <f t="shared" ref="CF149" si="3482">BH136+BH137+BH138+BH139+BH140+BH141+BH142+BH143+BH144+BH145+BH146+BH147+BH148+BH149</f>
        <v>100</v>
      </c>
      <c r="CG149" s="33">
        <f t="shared" ref="CG149" si="3483">BI136+BI137+BI138+BI139+BI140+BI141+BI142+BI143+BI144+BI145+BI146+BI147+BI148+BI149</f>
        <v>92.592592592592609</v>
      </c>
      <c r="CH149" s="33">
        <f t="shared" ref="CH149" si="3484">BJ136+BJ137+BJ138+BJ139+BJ140+BJ141+BJ142+BJ143+BJ144+BJ145+BJ146+BJ147+BJ148+BJ149</f>
        <v>99.999999999999986</v>
      </c>
      <c r="CI149" s="33">
        <f t="shared" ref="CI149" si="3485">BK136+BK137+BK138+BK139+BK140+BK141+BK142+BK143+BK144+BK145+BK146+BK147+BK148+BK149</f>
        <v>99.999999999999986</v>
      </c>
      <c r="CJ149" s="33">
        <f t="shared" ref="CJ149" si="3486">BL136+BL137+BL138+BL139+BL140+BL141+BL142+BL143+BL144+BL145+BL146+BL147+BL148+BL149</f>
        <v>100</v>
      </c>
      <c r="CK149" s="33">
        <f t="shared" ref="CK149" si="3487">BM136+BM137+BM138+BM139+BM140+BM141+BM142+BM143+BM144+BM145+BM146+BM147+BM148+BM149</f>
        <v>99.999999999999986</v>
      </c>
      <c r="CL149" s="30">
        <f t="shared" ref="CL149" si="3488">BN136+BN137+BN138+BN139+BN140+BN141+BN142+BN143+BN144+BN145+BN146+BN147+BN148+BN149</f>
        <v>100</v>
      </c>
      <c r="CM149" s="59">
        <f t="shared" ref="CM149" si="3489">BO136+BO137+BO138+BO139+BO140+BO141+BO142+BO143+BO144+BO145+BO146+BO147+BO148+BO149</f>
        <v>100</v>
      </c>
      <c r="CN149" s="7"/>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row>
    <row r="150" spans="2:118" x14ac:dyDescent="0.25">
      <c r="B150" s="54" t="s">
        <v>16</v>
      </c>
      <c r="C150" s="2">
        <v>0</v>
      </c>
      <c r="D150" s="2">
        <v>0</v>
      </c>
      <c r="E150" s="2">
        <v>0</v>
      </c>
      <c r="F150" s="2">
        <v>0</v>
      </c>
      <c r="G150" s="2">
        <v>0</v>
      </c>
      <c r="H150" s="2">
        <v>3</v>
      </c>
      <c r="I150" s="2">
        <v>0</v>
      </c>
      <c r="J150" s="2">
        <v>8</v>
      </c>
      <c r="K150" s="2">
        <v>12</v>
      </c>
      <c r="L150" s="2">
        <v>43</v>
      </c>
      <c r="M150" s="2">
        <v>64</v>
      </c>
      <c r="N150" s="2">
        <v>37</v>
      </c>
      <c r="O150" s="3">
        <v>25</v>
      </c>
      <c r="P150" s="3">
        <v>8</v>
      </c>
      <c r="Q150" s="3">
        <v>16</v>
      </c>
      <c r="R150" s="3">
        <v>0</v>
      </c>
      <c r="S150" s="54">
        <v>216</v>
      </c>
      <c r="V150" s="54">
        <v>256</v>
      </c>
      <c r="W150" s="3">
        <f>Q136</f>
        <v>0</v>
      </c>
      <c r="X150" s="3">
        <f>Q137</f>
        <v>0</v>
      </c>
      <c r="Y150" s="3">
        <f>Q138</f>
        <v>0</v>
      </c>
      <c r="Z150" s="3">
        <f>Q139</f>
        <v>0</v>
      </c>
      <c r="AA150" s="3">
        <f>Q140</f>
        <v>0</v>
      </c>
      <c r="AB150" s="3">
        <f>Q141</f>
        <v>0</v>
      </c>
      <c r="AC150" s="3">
        <f>Q142</f>
        <v>0</v>
      </c>
      <c r="AD150" s="54">
        <f>Q143</f>
        <v>0</v>
      </c>
      <c r="AE150" s="3">
        <f>Q144</f>
        <v>0</v>
      </c>
      <c r="AF150" s="3">
        <f>Q145</f>
        <v>0</v>
      </c>
      <c r="AG150" s="3">
        <f>Q146</f>
        <v>0</v>
      </c>
      <c r="AH150" s="3">
        <f>Q147</f>
        <v>0</v>
      </c>
      <c r="AI150" s="3">
        <f>Q148</f>
        <v>0</v>
      </c>
      <c r="AJ150" s="3">
        <f>Q149</f>
        <v>0</v>
      </c>
      <c r="AK150" s="3">
        <f>Q150</f>
        <v>16</v>
      </c>
      <c r="AL150" s="3">
        <f>Q151</f>
        <v>0</v>
      </c>
      <c r="AM150" s="3">
        <f>Q152</f>
        <v>0</v>
      </c>
      <c r="AN150" s="3">
        <f>Q153</f>
        <v>0</v>
      </c>
      <c r="AO150" s="3">
        <f>Q154</f>
        <v>0</v>
      </c>
      <c r="AP150" s="54">
        <f>Q155</f>
        <v>0</v>
      </c>
      <c r="AQ150" s="58">
        <f>Q156</f>
        <v>0</v>
      </c>
      <c r="AT150" s="54">
        <v>256</v>
      </c>
      <c r="AU150" s="33">
        <f t="shared" ref="AU150" si="3490">PRODUCT(W150*100*1/W152)</f>
        <v>0</v>
      </c>
      <c r="AV150" s="33">
        <f t="shared" ref="AV150" si="3491">PRODUCT(X150*100*1/X152)</f>
        <v>0</v>
      </c>
      <c r="AW150" s="33">
        <f t="shared" ref="AW150" si="3492">PRODUCT(Y150*100*1/Y152)</f>
        <v>0</v>
      </c>
      <c r="AX150" s="33">
        <f t="shared" ref="AX150" si="3493">PRODUCT(Z150*100*1/Z152)</f>
        <v>0</v>
      </c>
      <c r="AY150" s="33">
        <f t="shared" ref="AY150" si="3494">PRODUCT(AA150*100*1/AA152)</f>
        <v>0</v>
      </c>
      <c r="AZ150" s="33">
        <f t="shared" ref="AZ150" si="3495">PRODUCT(AB150*100*1/AB152)</f>
        <v>0</v>
      </c>
      <c r="BA150" s="33">
        <f t="shared" ref="BA150" si="3496">PRODUCT(AC150*100*1/AC152)</f>
        <v>0</v>
      </c>
      <c r="BB150" s="59">
        <f t="shared" ref="BB150" si="3497">PRODUCT(AD150*100*1/AD152)</f>
        <v>0</v>
      </c>
      <c r="BC150" s="33">
        <f t="shared" ref="BC150" si="3498">PRODUCT(AE150*100*1/AE152)</f>
        <v>0</v>
      </c>
      <c r="BD150" s="33">
        <f t="shared" ref="BD150" si="3499">PRODUCT(AF150*100*1/AF152)</f>
        <v>0</v>
      </c>
      <c r="BE150" s="33">
        <f t="shared" ref="BE150" si="3500">PRODUCT(AG150*100*1/AG152)</f>
        <v>0</v>
      </c>
      <c r="BF150" s="33">
        <f t="shared" ref="BF150" si="3501">PRODUCT(AH150*100*1/AH152)</f>
        <v>0</v>
      </c>
      <c r="BG150" s="33">
        <f t="shared" ref="BG150" si="3502">PRODUCT(AI150*100*1/AI152)</f>
        <v>0</v>
      </c>
      <c r="BH150" s="33">
        <f t="shared" ref="BH150" si="3503">PRODUCT(AJ150*100*1/AJ152)</f>
        <v>0</v>
      </c>
      <c r="BI150" s="33">
        <f t="shared" ref="BI150" si="3504">PRODUCT(AK150*100*1/AK152)</f>
        <v>7.4074074074074074</v>
      </c>
      <c r="BJ150" s="33">
        <f t="shared" ref="BJ150" si="3505">PRODUCT(AL150*100*1/AL152)</f>
        <v>0</v>
      </c>
      <c r="BK150" s="33">
        <f t="shared" ref="BK150" si="3506">PRODUCT(AM150*100*1/AM152)</f>
        <v>0</v>
      </c>
      <c r="BL150" s="33">
        <f t="shared" ref="BL150" si="3507">PRODUCT(AN150*100*1/AN152)</f>
        <v>0</v>
      </c>
      <c r="BM150" s="33">
        <f t="shared" ref="BM150" si="3508">PRODUCT(AO150*100*1/AO152)</f>
        <v>0</v>
      </c>
      <c r="BN150" s="30">
        <f t="shared" ref="BN150" si="3509">PRODUCT(AP150*100*1/AP152)</f>
        <v>0</v>
      </c>
      <c r="BO150" s="59">
        <f t="shared" ref="BO150" si="3510">PRODUCT(AQ150*100*1/AQ152)</f>
        <v>0</v>
      </c>
      <c r="BR150" s="54">
        <v>256</v>
      </c>
      <c r="BS150" s="33">
        <f t="shared" ref="BS150" si="3511">AU136+AU137+AU138+AU139+AU140+AU141+AU142+AU143+AU144+AU145+AU146+AU147+AU148+AU149+AU150</f>
        <v>100</v>
      </c>
      <c r="BT150" s="33">
        <f t="shared" ref="BT150" si="3512">AV136+AV137+AV138+AV139+AV140+AV141+AV142+AV143+AV144+AV145+AV146+AV147+AV148+AV149+AV150</f>
        <v>100</v>
      </c>
      <c r="BU150" s="33">
        <f t="shared" ref="BU150" si="3513">AW136+AW137+AW138+AW139+AW140+AW141+AW142+AW143+AW144+AW145+AW146+AW147+AW148+AW149+AW150</f>
        <v>100.00000000000001</v>
      </c>
      <c r="BV150" s="33">
        <f t="shared" ref="BV150" si="3514">AX136+AX137+AX138+AX139+AX140+AX141+AX142+AX143+AX144+AX145+AX146+AX147+AX148+AX149+AX150</f>
        <v>100.00000000000001</v>
      </c>
      <c r="BW150" s="33">
        <f t="shared" ref="BW150" si="3515">AY136+AY137+AY138+AY139+AY140+AY141+AY142+AY143+AY144+AY145+AY146+AY147+AY148+AY149+AY150</f>
        <v>100</v>
      </c>
      <c r="BX150" s="33">
        <f t="shared" ref="BX150" si="3516">AZ136+AZ137+AZ138+AZ139+AZ140+AZ141+AZ142+AZ143+AZ144+AZ145+AZ146+AZ147+AZ148+AZ149+AZ150</f>
        <v>100</v>
      </c>
      <c r="BY150" s="33">
        <f t="shared" ref="BY150" si="3517">BA136+BA137+BA138+BA139+BA140+BA141+BA142+BA143+BA144+BA145+BA146+BA147+BA148+BA149+BA150</f>
        <v>99.999999999999986</v>
      </c>
      <c r="BZ150" s="59">
        <f t="shared" ref="BZ150" si="3518">BB136+BB137+BB138+BB139+BB140+BB141+BB142+BB143+BB144+BB145+BB146+BB147+BB148+BB149+BB150</f>
        <v>100</v>
      </c>
      <c r="CA150" s="33">
        <f t="shared" ref="CA150" si="3519">BC136+BC137+BC138+BC139+BC140+BC141+BC142+BC143+BC144+BC145+BC146+BC147+BC148+BC149+BC150</f>
        <v>99.999999999999972</v>
      </c>
      <c r="CB150" s="33">
        <f t="shared" ref="CB150" si="3520">BD136+BD137+BD138+BD139+BD140+BD141+BD142+BD143+BD144+BD145+BD146+BD147+BD148+BD149+BD150</f>
        <v>99.999999999999986</v>
      </c>
      <c r="CC150" s="33">
        <f t="shared" ref="CC150" si="3521">BE136+BE137+BE138+BE139+BE140+BE141+BE142+BE143+BE144+BE145+BE146+BE147+BE148+BE149+BE150</f>
        <v>100.00000000000001</v>
      </c>
      <c r="CD150" s="33">
        <f t="shared" ref="CD150" si="3522">BF136+BF137+BF138+BF139+BF140+BF141+BF142+BF143+BF144+BF145+BF146+BF147+BF148+BF149+BF150</f>
        <v>100</v>
      </c>
      <c r="CE150" s="33">
        <f t="shared" ref="CE150" si="3523">BG136+BG137+BG138+BG139+BG140+BG141+BG142+BG143+BG144+BG145+BG146+BG147+BG148+BG149+BG150</f>
        <v>100</v>
      </c>
      <c r="CF150" s="33">
        <f t="shared" ref="CF150" si="3524">BH136+BH137+BH138+BH139+BH140+BH141+BH142+BH143+BH144+BH145+BH146+BH147+BH148+BH149+BH150</f>
        <v>100</v>
      </c>
      <c r="CG150" s="33">
        <f t="shared" ref="CG150" si="3525">BI136+BI137+BI138+BI139+BI140+BI141+BI142+BI143+BI144+BI145+BI146+BI147+BI148+BI149+BI150</f>
        <v>100.00000000000001</v>
      </c>
      <c r="CH150" s="33">
        <f t="shared" ref="CH150" si="3526">BJ136+BJ137+BJ138+BJ139+BJ140+BJ141+BJ142+BJ143+BJ144+BJ145+BJ146+BJ147+BJ148+BJ149+BJ150</f>
        <v>99.999999999999986</v>
      </c>
      <c r="CI150" s="33">
        <f t="shared" ref="CI150" si="3527">BK136+BK137+BK138+BK139+BK140+BK141+BK142+BK143+BK144+BK145+BK146+BK147+BK148+BK149+BK150</f>
        <v>99.999999999999986</v>
      </c>
      <c r="CJ150" s="33">
        <f t="shared" ref="CJ150" si="3528">BL136+BL137+BL138+BL139+BL140+BL141+BL142+BL143+BL144+BL145+BL146+BL147+BL148+BL149+BL150</f>
        <v>100</v>
      </c>
      <c r="CK150" s="33">
        <f t="shared" ref="CK150" si="3529">BM136+BM137+BM138+BM139+BM140+BM141+BM142+BM143+BM144+BM145+BM146+BM147+BM148+BM149+BM150</f>
        <v>99.999999999999986</v>
      </c>
      <c r="CL150" s="30">
        <f t="shared" ref="CL150" si="3530">BN136+BN137+BN138+BN139+BN140+BN141+BN142+BN143+BN144+BN145+BN146+BN147+BN148+BN149+BN150</f>
        <v>100</v>
      </c>
      <c r="CM150" s="59">
        <f t="shared" ref="CM150" si="3531">BO136+BO137+BO138+BO139+BO140+BO141+BO142+BO143+BO144+BO145+BO146+BO147+BO148+BO149+BO150</f>
        <v>100</v>
      </c>
      <c r="CN150" s="7"/>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row>
    <row r="151" spans="2:118" x14ac:dyDescent="0.25">
      <c r="B151" s="54" t="s">
        <v>17</v>
      </c>
      <c r="C151" s="2">
        <v>0</v>
      </c>
      <c r="D151" s="2">
        <v>0</v>
      </c>
      <c r="E151" s="2">
        <v>158</v>
      </c>
      <c r="F151" s="2">
        <v>0</v>
      </c>
      <c r="G151" s="2">
        <v>16</v>
      </c>
      <c r="H151" s="2">
        <v>6</v>
      </c>
      <c r="I151" s="2">
        <v>0</v>
      </c>
      <c r="J151" s="2">
        <v>1</v>
      </c>
      <c r="K151" s="4">
        <v>4</v>
      </c>
      <c r="L151" s="3">
        <v>5</v>
      </c>
      <c r="M151" s="3">
        <v>9</v>
      </c>
      <c r="N151" s="3">
        <v>17</v>
      </c>
      <c r="O151" s="3">
        <v>0</v>
      </c>
      <c r="P151" s="3">
        <v>0</v>
      </c>
      <c r="Q151" s="3">
        <v>0</v>
      </c>
      <c r="R151" s="3">
        <v>0</v>
      </c>
      <c r="S151" s="54">
        <v>216</v>
      </c>
      <c r="V151" s="54">
        <v>512</v>
      </c>
      <c r="W151" s="3">
        <f>R136</f>
        <v>0</v>
      </c>
      <c r="X151" s="3">
        <f>R137</f>
        <v>0</v>
      </c>
      <c r="Y151" s="3">
        <f>R138</f>
        <v>0</v>
      </c>
      <c r="Z151" s="3">
        <f>R139</f>
        <v>0</v>
      </c>
      <c r="AA151" s="3">
        <f>R140</f>
        <v>0</v>
      </c>
      <c r="AB151" s="3">
        <f>R141</f>
        <v>0</v>
      </c>
      <c r="AC151" s="3">
        <f>R142</f>
        <v>0</v>
      </c>
      <c r="AD151" s="54">
        <f>R143</f>
        <v>0</v>
      </c>
      <c r="AE151" s="3">
        <f>R144</f>
        <v>0</v>
      </c>
      <c r="AF151" s="3">
        <f>R145</f>
        <v>0</v>
      </c>
      <c r="AG151" s="3">
        <f>R146</f>
        <v>0</v>
      </c>
      <c r="AH151" s="3">
        <f>R147</f>
        <v>0</v>
      </c>
      <c r="AI151" s="3">
        <f>R148</f>
        <v>0</v>
      </c>
      <c r="AJ151" s="3">
        <f>R149</f>
        <v>0</v>
      </c>
      <c r="AK151" s="3">
        <f>R150</f>
        <v>0</v>
      </c>
      <c r="AL151" s="3">
        <f>R151</f>
        <v>0</v>
      </c>
      <c r="AM151" s="3">
        <f>R152</f>
        <v>0</v>
      </c>
      <c r="AN151" s="3">
        <f>R153</f>
        <v>0</v>
      </c>
      <c r="AO151" s="3">
        <f>R154</f>
        <v>0</v>
      </c>
      <c r="AP151" s="54">
        <f>R155</f>
        <v>0</v>
      </c>
      <c r="AQ151" s="58">
        <f>R156</f>
        <v>0</v>
      </c>
      <c r="AT151" s="54">
        <v>512</v>
      </c>
      <c r="AU151" s="33">
        <f t="shared" ref="AU151" si="3532">PRODUCT(W151*100*1/W152)</f>
        <v>0</v>
      </c>
      <c r="AV151" s="33">
        <f t="shared" ref="AV151" si="3533">PRODUCT(X151*100*1/X152)</f>
        <v>0</v>
      </c>
      <c r="AW151" s="33">
        <f t="shared" ref="AW151" si="3534">PRODUCT(Y151*100*1/Y152)</f>
        <v>0</v>
      </c>
      <c r="AX151" s="33">
        <f t="shared" ref="AX151" si="3535">PRODUCT(Z151*100*1/Z152)</f>
        <v>0</v>
      </c>
      <c r="AY151" s="33">
        <f t="shared" ref="AY151" si="3536">PRODUCT(AA151*100*1/AA152)</f>
        <v>0</v>
      </c>
      <c r="AZ151" s="33">
        <f t="shared" ref="AZ151" si="3537">PRODUCT(AB151*100*1/AB152)</f>
        <v>0</v>
      </c>
      <c r="BA151" s="33">
        <f t="shared" ref="BA151" si="3538">PRODUCT(AC151*100*1/AC152)</f>
        <v>0</v>
      </c>
      <c r="BB151" s="59">
        <f t="shared" ref="BB151" si="3539">PRODUCT(AD151*100*1/AD152)</f>
        <v>0</v>
      </c>
      <c r="BC151" s="33">
        <f t="shared" ref="BC151" si="3540">PRODUCT(AE151*100*1/AE152)</f>
        <v>0</v>
      </c>
      <c r="BD151" s="33">
        <f t="shared" ref="BD151" si="3541">PRODUCT(AF151*100*1/AF152)</f>
        <v>0</v>
      </c>
      <c r="BE151" s="33">
        <f t="shared" ref="BE151" si="3542">PRODUCT(AG151*100*1/AG152)</f>
        <v>0</v>
      </c>
      <c r="BF151" s="33">
        <f t="shared" ref="BF151" si="3543">PRODUCT(AH151*100*1/AH152)</f>
        <v>0</v>
      </c>
      <c r="BG151" s="33">
        <f t="shared" ref="BG151" si="3544">PRODUCT(AI151*100*1/AI152)</f>
        <v>0</v>
      </c>
      <c r="BH151" s="33">
        <f t="shared" ref="BH151" si="3545">PRODUCT(AJ151*100*1/AJ152)</f>
        <v>0</v>
      </c>
      <c r="BI151" s="33">
        <f t="shared" ref="BI151" si="3546">PRODUCT(AK151*100*1/AK152)</f>
        <v>0</v>
      </c>
      <c r="BJ151" s="33">
        <f t="shared" ref="BJ151" si="3547">PRODUCT(AL151*100*1/AL152)</f>
        <v>0</v>
      </c>
      <c r="BK151" s="33">
        <f t="shared" ref="BK151" si="3548">PRODUCT(AM151*100*1/AM152)</f>
        <v>0</v>
      </c>
      <c r="BL151" s="33">
        <f t="shared" ref="BL151" si="3549">PRODUCT(AN151*100*1/AN152)</f>
        <v>0</v>
      </c>
      <c r="BM151" s="33">
        <f t="shared" ref="BM151" si="3550">PRODUCT(AO151*100*1/AO152)</f>
        <v>0</v>
      </c>
      <c r="BN151" s="30">
        <f t="shared" ref="BN151" si="3551">PRODUCT(AP151*100*1/AP152)</f>
        <v>0</v>
      </c>
      <c r="BO151" s="59">
        <f t="shared" ref="BO151" si="3552">PRODUCT(AQ151*100*1/AQ152)</f>
        <v>0</v>
      </c>
      <c r="BR151" s="54">
        <v>512</v>
      </c>
      <c r="BS151" s="33">
        <f t="shared" ref="BS151" si="3553">AU136+AU137+AU138+AU139+AU140+AU141+AU142+AU143+AU144+AU145+AU146+AU147+AU148+AU149+AU150+AU151</f>
        <v>100</v>
      </c>
      <c r="BT151" s="33">
        <f t="shared" ref="BT151" si="3554">AV136+AV137+AV138+AV139+AV140+AV141+AV142+AV143+AV144+AV145+AV146+AV147+AV148+AV149+AV150+AV151</f>
        <v>100</v>
      </c>
      <c r="BU151" s="33">
        <f t="shared" ref="BU151" si="3555">AW136+AW137+AW138+AW139+AW140+AW141+AW142+AW143+AW144+AW145+AW146+AW147+AW148+AW149+AW150+AW151</f>
        <v>100.00000000000001</v>
      </c>
      <c r="BV151" s="33">
        <f t="shared" ref="BV151" si="3556">AX136+AX137+AX138+AX139+AX140+AX141+AX142+AX143+AX144+AX145+AX146+AX147+AX148+AX149+AX150+AX151</f>
        <v>100.00000000000001</v>
      </c>
      <c r="BW151" s="33">
        <f t="shared" ref="BW151" si="3557">AY136+AY137+AY138+AY139+AY140+AY141+AY142+AY143+AY144+AY145+AY146+AY147+AY148+AY149+AY150+AY151</f>
        <v>100</v>
      </c>
      <c r="BX151" s="33">
        <f t="shared" ref="BX151" si="3558">AZ136+AZ137+AZ138+AZ139+AZ140+AZ141+AZ142+AZ143+AZ144+AZ145+AZ146+AZ147+AZ148+AZ149+AZ150+AZ151</f>
        <v>100</v>
      </c>
      <c r="BY151" s="33">
        <f t="shared" ref="BY151" si="3559">BA136+BA137+BA138+BA139+BA140+BA141+BA142+BA143+BA144+BA145+BA146+BA147+BA148+BA149+BA150+BA151</f>
        <v>99.999999999999986</v>
      </c>
      <c r="BZ151" s="59">
        <f t="shared" ref="BZ151" si="3560">BB136+BB137+BB138+BB139+BB140+BB141+BB142+BB143+BB144+BB145+BB146+BB147+BB148+BB149+BB150+BB151</f>
        <v>100</v>
      </c>
      <c r="CA151" s="33">
        <f t="shared" ref="CA151" si="3561">BC136+BC137+BC138+BC139+BC140+BC141+BC142+BC143+BC144+BC145+BC146+BC147+BC148+BC149+BC150+BC151</f>
        <v>99.999999999999972</v>
      </c>
      <c r="CB151" s="33">
        <f t="shared" ref="CB151" si="3562">BD136+BD137+BD138+BD139+BD140+BD141+BD142+BD143+BD144+BD145+BD146+BD147+BD148+BD149+BD150+BD151</f>
        <v>99.999999999999986</v>
      </c>
      <c r="CC151" s="33">
        <f t="shared" ref="CC151" si="3563">BE136+BE137+BE138+BE139+BE140+BE141+BE142+BE143+BE144+BE145+BE146+BE147+BE148+BE149+BE150+BE151</f>
        <v>100.00000000000001</v>
      </c>
      <c r="CD151" s="33">
        <f t="shared" ref="CD151" si="3564">BF136+BF137+BF138+BF139+BF140+BF141+BF142+BF143+BF144+BF145+BF146+BF147+BF148+BF149+BF150+BF151</f>
        <v>100</v>
      </c>
      <c r="CE151" s="33">
        <f t="shared" ref="CE151" si="3565">BG136+BG137+BG138+BG139+BG140+BG141+BG142+BG143+BG144+BG145+BG146+BG147+BG148+BG149+BG150+BG151</f>
        <v>100</v>
      </c>
      <c r="CF151" s="33">
        <f t="shared" ref="CF151" si="3566">BH136+BH137+BH138+BH139+BH140+BH141+BH142+BH143+BH144+BH145+BH146+BH147+BH148+BH149+BH150+BH151</f>
        <v>100</v>
      </c>
      <c r="CG151" s="33">
        <f t="shared" ref="CG151" si="3567">BI136+BI137+BI138+BI139+BI140+BI141+BI142+BI143+BI144+BI145+BI146+BI147+BI148+BI149+BI150+BI151</f>
        <v>100.00000000000001</v>
      </c>
      <c r="CH151" s="33">
        <f t="shared" ref="CH151" si="3568">BJ136+BJ137+BJ138+BJ139+BJ140+BJ141+BJ142+BJ143+BJ144+BJ145+BJ146+BJ147+BJ148+BJ149+BJ150+BJ151</f>
        <v>99.999999999999986</v>
      </c>
      <c r="CI151" s="33">
        <f t="shared" ref="CI151" si="3569">BK136+BK137+BK138+BK139+BK140+BK141+BK142+BK143+BK144+BK145+BK146+BK147+BK148+BK149+BK150+BK151</f>
        <v>99.999999999999986</v>
      </c>
      <c r="CJ151" s="33">
        <f t="shared" ref="CJ151" si="3570">BL136+BL137+BL138+BL139+BL140+BL141+BL142+BL143+BL144+BL145+BL146+BL147+BL148+BL149+BL150+BL151</f>
        <v>100</v>
      </c>
      <c r="CK151" s="33">
        <f t="shared" ref="CK151" si="3571">BM136+BM137+BM138+BM139+BM140+BM141+BM142+BM143+BM144+BM145+BM146+BM147+BM148+BM149+BM150+BM151</f>
        <v>99.999999999999986</v>
      </c>
      <c r="CL151" s="30">
        <f t="shared" ref="CL151" si="3572">BN136+BN137+BN138+BN139+BN140+BN141+BN142+BN143+BN144+BN145+BN146+BN147+BN148+BN149+BN150+BN151</f>
        <v>100</v>
      </c>
      <c r="CM151" s="59">
        <f t="shared" ref="CM151" si="3573">BO136+BO137+BO138+BO139+BO140+BO141+BO142+BO143+BO144+BO145+BO146+BO147+BO148+BO149+BO150+BO151</f>
        <v>100</v>
      </c>
      <c r="CN151" s="7"/>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row>
    <row r="152" spans="2:118" x14ac:dyDescent="0.25">
      <c r="B152" s="54" t="s">
        <v>18</v>
      </c>
      <c r="C152" s="2">
        <v>0</v>
      </c>
      <c r="D152" s="2">
        <v>152</v>
      </c>
      <c r="E152" s="2">
        <v>32</v>
      </c>
      <c r="F152" s="2">
        <v>12</v>
      </c>
      <c r="G152" s="2">
        <v>6</v>
      </c>
      <c r="H152" s="4">
        <v>4</v>
      </c>
      <c r="I152" s="3">
        <v>7</v>
      </c>
      <c r="J152" s="3">
        <v>0</v>
      </c>
      <c r="K152" s="3">
        <v>2</v>
      </c>
      <c r="L152" s="3">
        <v>1</v>
      </c>
      <c r="M152" s="3">
        <v>0</v>
      </c>
      <c r="N152" s="3">
        <v>0</v>
      </c>
      <c r="O152" s="3">
        <v>0</v>
      </c>
      <c r="P152" s="3">
        <v>0</v>
      </c>
      <c r="Q152" s="3">
        <v>0</v>
      </c>
      <c r="R152" s="3">
        <v>0</v>
      </c>
      <c r="S152" s="54">
        <v>216</v>
      </c>
      <c r="V152" s="54" t="s">
        <v>1</v>
      </c>
      <c r="W152" s="54">
        <f>S136</f>
        <v>216</v>
      </c>
      <c r="X152" s="54">
        <f>S137</f>
        <v>216</v>
      </c>
      <c r="Y152" s="54">
        <f>S138</f>
        <v>216</v>
      </c>
      <c r="Z152" s="54">
        <f>S139</f>
        <v>216</v>
      </c>
      <c r="AA152" s="54">
        <f>S140</f>
        <v>216</v>
      </c>
      <c r="AB152" s="54">
        <f>S141</f>
        <v>216</v>
      </c>
      <c r="AC152" s="54">
        <f>S142</f>
        <v>216</v>
      </c>
      <c r="AD152" s="54">
        <f>S143</f>
        <v>216</v>
      </c>
      <c r="AE152" s="54">
        <f>S144</f>
        <v>216</v>
      </c>
      <c r="AF152" s="54">
        <f>S145</f>
        <v>216</v>
      </c>
      <c r="AG152" s="54">
        <f>S146</f>
        <v>199</v>
      </c>
      <c r="AH152" s="54">
        <f>S147</f>
        <v>204</v>
      </c>
      <c r="AI152" s="54">
        <f>S148</f>
        <v>204</v>
      </c>
      <c r="AJ152" s="54">
        <f>S149</f>
        <v>191</v>
      </c>
      <c r="AK152" s="54">
        <f>S150</f>
        <v>216</v>
      </c>
      <c r="AL152" s="54">
        <f>S151</f>
        <v>216</v>
      </c>
      <c r="AM152" s="54">
        <f>S152</f>
        <v>216</v>
      </c>
      <c r="AN152" s="54">
        <f>S153</f>
        <v>216</v>
      </c>
      <c r="AO152" s="54">
        <f>S154</f>
        <v>216</v>
      </c>
      <c r="AP152" s="54">
        <f>S155</f>
        <v>216</v>
      </c>
      <c r="AQ152" s="54">
        <f>S156</f>
        <v>215</v>
      </c>
      <c r="AT152" s="54" t="s">
        <v>47</v>
      </c>
      <c r="AU152" s="30">
        <f t="shared" ref="AU152:BO152" si="3574">SUM(AU136:AU151)</f>
        <v>100</v>
      </c>
      <c r="AV152" s="30">
        <f t="shared" si="3574"/>
        <v>100</v>
      </c>
      <c r="AW152" s="30">
        <f t="shared" si="3574"/>
        <v>100.00000000000001</v>
      </c>
      <c r="AX152" s="30">
        <f t="shared" si="3574"/>
        <v>100.00000000000001</v>
      </c>
      <c r="AY152" s="30">
        <f t="shared" si="3574"/>
        <v>100</v>
      </c>
      <c r="AZ152" s="30">
        <f t="shared" si="3574"/>
        <v>100</v>
      </c>
      <c r="BA152" s="30">
        <f t="shared" si="3574"/>
        <v>99.999999999999986</v>
      </c>
      <c r="BB152" s="30">
        <f t="shared" si="3574"/>
        <v>100</v>
      </c>
      <c r="BC152" s="30">
        <f t="shared" si="3574"/>
        <v>99.999999999999972</v>
      </c>
      <c r="BD152" s="30">
        <f t="shared" si="3574"/>
        <v>99.999999999999986</v>
      </c>
      <c r="BE152" s="30">
        <f t="shared" si="3574"/>
        <v>100.00000000000001</v>
      </c>
      <c r="BF152" s="30">
        <f t="shared" si="3574"/>
        <v>100</v>
      </c>
      <c r="BG152" s="30">
        <f t="shared" si="3574"/>
        <v>100</v>
      </c>
      <c r="BH152" s="30">
        <f t="shared" si="3574"/>
        <v>100</v>
      </c>
      <c r="BI152" s="30">
        <f t="shared" si="3574"/>
        <v>100.00000000000001</v>
      </c>
      <c r="BJ152" s="30">
        <f t="shared" si="3574"/>
        <v>99.999999999999986</v>
      </c>
      <c r="BK152" s="30">
        <f t="shared" si="3574"/>
        <v>99.999999999999986</v>
      </c>
      <c r="BL152" s="30">
        <f t="shared" si="3574"/>
        <v>100</v>
      </c>
      <c r="BM152" s="30">
        <f t="shared" si="3574"/>
        <v>99.999999999999986</v>
      </c>
      <c r="BN152" s="30">
        <f t="shared" si="3574"/>
        <v>100</v>
      </c>
      <c r="BO152" s="30">
        <f t="shared" si="3574"/>
        <v>100</v>
      </c>
      <c r="BS152" s="30"/>
      <c r="BT152" s="30"/>
      <c r="BU152" s="30"/>
      <c r="BV152" s="30"/>
      <c r="BW152" s="30"/>
      <c r="BX152" s="30"/>
      <c r="BY152" s="30"/>
      <c r="BZ152" s="30"/>
      <c r="CA152" s="30"/>
      <c r="CB152" s="30"/>
      <c r="CC152" s="30"/>
      <c r="CD152" s="30"/>
      <c r="CE152" s="30"/>
      <c r="CF152" s="30"/>
      <c r="CG152" s="30"/>
      <c r="CH152" s="30"/>
      <c r="CI152" s="30"/>
      <c r="CJ152" s="30"/>
      <c r="CK152" s="30"/>
      <c r="CL152" s="30"/>
      <c r="CM152" s="3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row>
    <row r="153" spans="2:118" x14ac:dyDescent="0.25">
      <c r="B153" s="54" t="s">
        <v>19</v>
      </c>
      <c r="C153" s="2">
        <v>0</v>
      </c>
      <c r="D153" s="2">
        <v>167</v>
      </c>
      <c r="E153" s="2">
        <v>0</v>
      </c>
      <c r="F153" s="2">
        <v>21</v>
      </c>
      <c r="G153" s="2">
        <v>9</v>
      </c>
      <c r="H153" s="2">
        <v>10</v>
      </c>
      <c r="I153" s="4">
        <v>3</v>
      </c>
      <c r="J153" s="3">
        <v>4</v>
      </c>
      <c r="K153" s="3">
        <v>2</v>
      </c>
      <c r="L153" s="3">
        <v>0</v>
      </c>
      <c r="M153" s="3">
        <v>0</v>
      </c>
      <c r="N153" s="3">
        <v>0</v>
      </c>
      <c r="O153" s="3">
        <v>0</v>
      </c>
      <c r="P153" s="3">
        <v>0</v>
      </c>
      <c r="Q153" s="3">
        <v>0</v>
      </c>
      <c r="R153" s="3">
        <v>0</v>
      </c>
      <c r="S153" s="54">
        <v>216</v>
      </c>
      <c r="AU153" s="30"/>
      <c r="AV153" s="30"/>
      <c r="AW153" s="30"/>
      <c r="AX153" s="30"/>
      <c r="AY153" s="30"/>
      <c r="AZ153" s="30"/>
      <c r="BA153" s="30"/>
      <c r="BB153" s="30"/>
      <c r="BC153" s="30"/>
      <c r="BD153" s="30"/>
      <c r="BE153" s="30"/>
      <c r="BF153" s="30"/>
      <c r="BG153" s="30"/>
      <c r="BH153" s="30"/>
      <c r="BI153" s="30"/>
      <c r="BJ153" s="30"/>
      <c r="BK153" s="30"/>
      <c r="BL153" s="30"/>
      <c r="BM153" s="30"/>
      <c r="BN153" s="30"/>
      <c r="BO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row>
    <row r="154" spans="2:118" x14ac:dyDescent="0.25">
      <c r="B154" s="54" t="s">
        <v>20</v>
      </c>
      <c r="C154" s="2">
        <v>0</v>
      </c>
      <c r="D154" s="2">
        <v>1</v>
      </c>
      <c r="E154" s="2">
        <v>19</v>
      </c>
      <c r="F154" s="2">
        <v>151</v>
      </c>
      <c r="G154" s="2">
        <v>17</v>
      </c>
      <c r="H154" s="3">
        <v>8</v>
      </c>
      <c r="I154" s="3">
        <v>11</v>
      </c>
      <c r="J154" s="3">
        <v>5</v>
      </c>
      <c r="K154" s="3">
        <v>3</v>
      </c>
      <c r="L154" s="3">
        <v>1</v>
      </c>
      <c r="M154" s="3">
        <v>0</v>
      </c>
      <c r="N154" s="3">
        <v>0</v>
      </c>
      <c r="O154" s="3">
        <v>0</v>
      </c>
      <c r="P154" s="3">
        <v>0</v>
      </c>
      <c r="Q154" s="3">
        <v>0</v>
      </c>
      <c r="R154" s="3">
        <v>0</v>
      </c>
      <c r="S154" s="54">
        <v>216</v>
      </c>
      <c r="AU154" s="30"/>
      <c r="AV154" s="30"/>
      <c r="AW154" s="30"/>
      <c r="AX154" s="30"/>
      <c r="AY154" s="30"/>
      <c r="AZ154" s="30"/>
      <c r="BA154" s="30"/>
      <c r="BB154" s="30"/>
      <c r="BC154" s="30"/>
      <c r="BD154" s="30"/>
      <c r="BE154" s="30"/>
      <c r="BF154" s="30"/>
      <c r="BG154" s="30"/>
      <c r="BH154" s="30"/>
      <c r="BI154" s="30"/>
      <c r="BJ154" s="30"/>
      <c r="BK154" s="30"/>
      <c r="BL154" s="30"/>
      <c r="BM154" s="30"/>
      <c r="BN154" s="30"/>
      <c r="BO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row>
    <row r="155" spans="2:118" x14ac:dyDescent="0.25">
      <c r="B155" s="54" t="s">
        <v>21</v>
      </c>
      <c r="C155" s="54">
        <v>0</v>
      </c>
      <c r="D155" s="54">
        <v>0</v>
      </c>
      <c r="E155" s="54">
        <v>1</v>
      </c>
      <c r="F155" s="54">
        <v>0</v>
      </c>
      <c r="G155" s="54">
        <v>0</v>
      </c>
      <c r="H155" s="54">
        <v>1</v>
      </c>
      <c r="I155" s="54">
        <v>68</v>
      </c>
      <c r="J155" s="54">
        <v>114</v>
      </c>
      <c r="K155" s="54">
        <v>14</v>
      </c>
      <c r="L155" s="54">
        <v>6</v>
      </c>
      <c r="M155" s="54">
        <v>12</v>
      </c>
      <c r="N155" s="54">
        <v>0</v>
      </c>
      <c r="O155" s="54">
        <v>0</v>
      </c>
      <c r="P155" s="54">
        <v>0</v>
      </c>
      <c r="Q155" s="54">
        <v>0</v>
      </c>
      <c r="R155" s="54">
        <v>0</v>
      </c>
      <c r="S155" s="54">
        <v>216</v>
      </c>
      <c r="AU155" s="30"/>
      <c r="AV155" s="30"/>
      <c r="AW155" s="30"/>
      <c r="AX155" s="30"/>
      <c r="AY155" s="30"/>
      <c r="AZ155" s="30"/>
      <c r="BA155" s="30"/>
      <c r="BB155" s="30"/>
      <c r="BC155" s="30"/>
      <c r="BD155" s="30"/>
      <c r="BE155" s="30"/>
      <c r="BF155" s="30"/>
      <c r="BG155" s="30"/>
      <c r="BH155" s="30"/>
      <c r="BI155" s="30"/>
      <c r="BJ155" s="30"/>
      <c r="BK155" s="30"/>
      <c r="BL155" s="30"/>
      <c r="BM155" s="30"/>
      <c r="BN155" s="30"/>
      <c r="BO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row>
    <row r="156" spans="2:118" x14ac:dyDescent="0.25">
      <c r="B156" s="54" t="s">
        <v>22</v>
      </c>
      <c r="C156" s="54">
        <v>0</v>
      </c>
      <c r="D156" s="54">
        <v>6</v>
      </c>
      <c r="E156" s="54">
        <v>0</v>
      </c>
      <c r="F156" s="54">
        <v>92</v>
      </c>
      <c r="G156" s="54">
        <v>84</v>
      </c>
      <c r="H156" s="54">
        <v>11</v>
      </c>
      <c r="I156" s="54">
        <v>16</v>
      </c>
      <c r="J156" s="54">
        <v>4</v>
      </c>
      <c r="K156" s="54">
        <v>2</v>
      </c>
      <c r="L156" s="54">
        <v>0</v>
      </c>
      <c r="M156" s="54">
        <v>0</v>
      </c>
      <c r="N156" s="54">
        <v>0</v>
      </c>
      <c r="O156" s="54">
        <v>0</v>
      </c>
      <c r="P156" s="54">
        <v>0</v>
      </c>
      <c r="Q156" s="54">
        <v>0</v>
      </c>
      <c r="R156" s="54">
        <v>0</v>
      </c>
      <c r="S156" s="54">
        <v>215</v>
      </c>
      <c r="AU156" s="30"/>
      <c r="AV156" s="30"/>
      <c r="AW156" s="30"/>
      <c r="AX156" s="30"/>
      <c r="AY156" s="30"/>
      <c r="AZ156" s="30"/>
      <c r="BA156" s="30"/>
      <c r="BB156" s="30"/>
      <c r="BC156" s="30"/>
      <c r="BD156" s="30"/>
      <c r="BE156" s="30"/>
      <c r="BF156" s="30"/>
      <c r="BG156" s="30"/>
      <c r="BH156" s="30"/>
      <c r="BI156" s="30"/>
      <c r="BJ156" s="30"/>
      <c r="BK156" s="30"/>
      <c r="BL156" s="30"/>
      <c r="BM156" s="30"/>
      <c r="BN156" s="30"/>
      <c r="BO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row>
    <row r="157" spans="2:118" x14ac:dyDescent="0.25">
      <c r="B157" s="54" t="s">
        <v>90</v>
      </c>
      <c r="C157" s="54">
        <v>0</v>
      </c>
      <c r="D157" s="54">
        <v>0</v>
      </c>
      <c r="E157" s="54">
        <v>0</v>
      </c>
      <c r="F157" s="54">
        <v>0</v>
      </c>
      <c r="G157" s="54">
        <v>0</v>
      </c>
      <c r="H157" s="54">
        <v>2</v>
      </c>
      <c r="I157" s="54">
        <v>0</v>
      </c>
      <c r="J157" s="54">
        <v>10</v>
      </c>
      <c r="K157" s="54">
        <v>155</v>
      </c>
      <c r="L157" s="54">
        <v>41</v>
      </c>
      <c r="M157" s="54">
        <v>7</v>
      </c>
      <c r="N157" s="54">
        <v>1</v>
      </c>
      <c r="O157" s="54">
        <v>0</v>
      </c>
      <c r="P157" s="54">
        <v>0</v>
      </c>
      <c r="Q157" s="54">
        <v>0</v>
      </c>
      <c r="R157" s="54">
        <v>0</v>
      </c>
      <c r="S157" s="54">
        <v>216</v>
      </c>
      <c r="AU157" s="30"/>
      <c r="AV157" s="30"/>
      <c r="AW157" s="30"/>
      <c r="AX157" s="30"/>
      <c r="AY157" s="30"/>
      <c r="AZ157" s="30"/>
      <c r="BA157" s="30"/>
      <c r="BB157" s="30"/>
      <c r="BC157" s="30"/>
      <c r="BD157" s="30"/>
      <c r="BE157" s="30"/>
      <c r="BF157" s="30"/>
      <c r="BG157" s="30"/>
      <c r="BH157" s="30"/>
      <c r="BI157" s="30"/>
      <c r="BJ157" s="30"/>
      <c r="BK157" s="30"/>
      <c r="BL157" s="30"/>
      <c r="BM157" s="30"/>
      <c r="BN157" s="30"/>
      <c r="BO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row>
    <row r="158" spans="2:118" x14ac:dyDescent="0.25">
      <c r="B158" s="54" t="s">
        <v>177</v>
      </c>
      <c r="C158" s="54">
        <v>0</v>
      </c>
      <c r="D158" s="54">
        <v>1</v>
      </c>
      <c r="E158" s="54">
        <v>0</v>
      </c>
      <c r="F158" s="54">
        <v>1</v>
      </c>
      <c r="G158" s="54">
        <v>9</v>
      </c>
      <c r="H158" s="54">
        <v>17</v>
      </c>
      <c r="I158" s="54">
        <v>6</v>
      </c>
      <c r="J158" s="54">
        <v>9</v>
      </c>
      <c r="K158" s="54">
        <v>3</v>
      </c>
      <c r="L158" s="54">
        <v>20</v>
      </c>
      <c r="M158" s="54">
        <v>147</v>
      </c>
      <c r="N158" s="54">
        <v>0</v>
      </c>
      <c r="O158" s="54">
        <v>0</v>
      </c>
      <c r="P158" s="54">
        <v>0</v>
      </c>
      <c r="Q158" s="54">
        <v>0</v>
      </c>
      <c r="R158" s="54">
        <v>0</v>
      </c>
      <c r="S158" s="54">
        <v>213</v>
      </c>
      <c r="AU158" s="30"/>
      <c r="AV158" s="30"/>
      <c r="AW158" s="30"/>
      <c r="AX158" s="30"/>
      <c r="AY158" s="30"/>
      <c r="AZ158" s="30"/>
      <c r="BA158" s="30"/>
      <c r="BB158" s="30"/>
      <c r="BC158" s="30"/>
      <c r="BD158" s="30"/>
      <c r="BE158" s="30"/>
      <c r="BF158" s="30"/>
      <c r="BG158" s="30"/>
      <c r="BH158" s="30"/>
      <c r="BI158" s="30"/>
      <c r="BJ158" s="30"/>
      <c r="BK158" s="30"/>
      <c r="BL158" s="30"/>
      <c r="BM158" s="30"/>
      <c r="BN158" s="30"/>
      <c r="BO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row>
    <row r="159" spans="2:118" x14ac:dyDescent="0.25">
      <c r="B159" s="54" t="s">
        <v>96</v>
      </c>
      <c r="C159" s="54">
        <v>0</v>
      </c>
      <c r="D159" s="54">
        <v>0</v>
      </c>
      <c r="E159" s="54">
        <v>0</v>
      </c>
      <c r="F159" s="54">
        <v>139</v>
      </c>
      <c r="G159" s="54">
        <v>0</v>
      </c>
      <c r="H159" s="54">
        <v>55</v>
      </c>
      <c r="I159" s="54">
        <v>14</v>
      </c>
      <c r="J159" s="54">
        <v>4</v>
      </c>
      <c r="K159" s="54">
        <v>4</v>
      </c>
      <c r="L159" s="54">
        <v>0</v>
      </c>
      <c r="M159" s="54">
        <v>0</v>
      </c>
      <c r="N159" s="54">
        <v>0</v>
      </c>
      <c r="O159" s="54">
        <v>0</v>
      </c>
      <c r="P159" s="54">
        <v>0</v>
      </c>
      <c r="Q159" s="54">
        <v>0</v>
      </c>
      <c r="R159" s="54">
        <v>0</v>
      </c>
      <c r="S159" s="54">
        <v>216</v>
      </c>
    </row>
    <row r="168" spans="1:118" x14ac:dyDescent="0.25">
      <c r="V168" s="54" t="str">
        <f>A169</f>
        <v>Enterobacter cloacae-complex</v>
      </c>
      <c r="AT168" s="54" t="str">
        <f>A169</f>
        <v>Enterobacter cloacae-complex</v>
      </c>
      <c r="BR168" s="54" t="str">
        <f>A169</f>
        <v>Enterobacter cloacae-complex</v>
      </c>
    </row>
    <row r="169" spans="1:118" ht="18.75" x14ac:dyDescent="0.25">
      <c r="A169" s="54" t="s">
        <v>178</v>
      </c>
      <c r="B169" s="54" t="s">
        <v>0</v>
      </c>
      <c r="C169" s="54">
        <v>1.5625E-2</v>
      </c>
      <c r="D169" s="54">
        <v>3.125E-2</v>
      </c>
      <c r="E169" s="54">
        <v>6.25E-2</v>
      </c>
      <c r="F169" s="54">
        <v>0.125</v>
      </c>
      <c r="G169" s="54">
        <v>0.25</v>
      </c>
      <c r="H169" s="54">
        <v>0.5</v>
      </c>
      <c r="I169" s="54">
        <v>1</v>
      </c>
      <c r="J169" s="54">
        <v>2</v>
      </c>
      <c r="K169" s="54">
        <v>4</v>
      </c>
      <c r="L169" s="54">
        <v>8</v>
      </c>
      <c r="M169" s="54">
        <v>16</v>
      </c>
      <c r="N169" s="54">
        <v>32</v>
      </c>
      <c r="O169" s="54">
        <v>64</v>
      </c>
      <c r="P169" s="54">
        <v>128</v>
      </c>
      <c r="Q169" s="54">
        <v>256</v>
      </c>
      <c r="R169" s="54">
        <v>512</v>
      </c>
      <c r="S169" s="54" t="s">
        <v>1</v>
      </c>
      <c r="V169" s="54" t="s">
        <v>0</v>
      </c>
      <c r="W169" s="54" t="str">
        <f>B170</f>
        <v>Ampicillin</v>
      </c>
      <c r="X169" s="54" t="str">
        <f>B171</f>
        <v>Ampicillin/ Sulbactam</v>
      </c>
      <c r="Y169" s="54" t="str">
        <f>B172</f>
        <v>Piperacillin</v>
      </c>
      <c r="Z169" s="54" t="str">
        <f>B173</f>
        <v>Piperacillin/ Tazobactam</v>
      </c>
      <c r="AA169" s="54" t="str">
        <f>B174</f>
        <v>Aztreonam</v>
      </c>
      <c r="AB169" s="54" t="str">
        <f>B175</f>
        <v>Cefotaxim</v>
      </c>
      <c r="AC169" s="54" t="str">
        <f>B176</f>
        <v>Ceftazidim</v>
      </c>
      <c r="AD169" s="54" t="str">
        <f>B177</f>
        <v>Cefuroxim</v>
      </c>
      <c r="AE169" s="54" t="str">
        <f>B178</f>
        <v>Imipenem</v>
      </c>
      <c r="AF169" s="54" t="str">
        <f>B179</f>
        <v>Meropenem</v>
      </c>
      <c r="AG169" s="54" t="str">
        <f>B180</f>
        <v>Colistin</v>
      </c>
      <c r="AH169" s="54" t="str">
        <f>B181</f>
        <v>Amikacin</v>
      </c>
      <c r="AI169" s="54" t="str">
        <f>B182</f>
        <v>Gentamicin</v>
      </c>
      <c r="AJ169" s="54" t="str">
        <f>B183</f>
        <v>Tobramycin</v>
      </c>
      <c r="AK169" s="54" t="str">
        <f>B184</f>
        <v>Fosfomycin</v>
      </c>
      <c r="AL169" s="54" t="str">
        <f>B185</f>
        <v>Cotrimoxazol</v>
      </c>
      <c r="AM169" s="54" t="str">
        <f>B186</f>
        <v>Ciprofloxacin</v>
      </c>
      <c r="AN169" s="54" t="str">
        <f>B187</f>
        <v>Levofloxacin</v>
      </c>
      <c r="AO169" s="54" t="str">
        <f>B188</f>
        <v>Moxifloxacin</v>
      </c>
      <c r="AP169" s="54" t="str">
        <f>B189</f>
        <v>Doxycyclin</v>
      </c>
      <c r="AQ169" s="54" t="str">
        <f>B190</f>
        <v>Tigecyclin</v>
      </c>
      <c r="AU169" s="30" t="str">
        <f t="shared" ref="AU169:BO169" si="3575">W169</f>
        <v>Ampicillin</v>
      </c>
      <c r="AV169" s="30" t="str">
        <f t="shared" si="3575"/>
        <v>Ampicillin/ Sulbactam</v>
      </c>
      <c r="AW169" s="30" t="str">
        <f t="shared" si="3575"/>
        <v>Piperacillin</v>
      </c>
      <c r="AX169" s="30" t="str">
        <f t="shared" si="3575"/>
        <v>Piperacillin/ Tazobactam</v>
      </c>
      <c r="AY169" s="30" t="str">
        <f t="shared" si="3575"/>
        <v>Aztreonam</v>
      </c>
      <c r="AZ169" s="30" t="str">
        <f t="shared" si="3575"/>
        <v>Cefotaxim</v>
      </c>
      <c r="BA169" s="30" t="str">
        <f t="shared" si="3575"/>
        <v>Ceftazidim</v>
      </c>
      <c r="BB169" s="30" t="str">
        <f t="shared" si="3575"/>
        <v>Cefuroxim</v>
      </c>
      <c r="BC169" s="30" t="str">
        <f t="shared" si="3575"/>
        <v>Imipenem</v>
      </c>
      <c r="BD169" s="30" t="str">
        <f t="shared" si="3575"/>
        <v>Meropenem</v>
      </c>
      <c r="BE169" s="30" t="str">
        <f t="shared" si="3575"/>
        <v>Colistin</v>
      </c>
      <c r="BF169" s="30" t="str">
        <f t="shared" si="3575"/>
        <v>Amikacin</v>
      </c>
      <c r="BG169" s="30" t="str">
        <f t="shared" si="3575"/>
        <v>Gentamicin</v>
      </c>
      <c r="BH169" s="30" t="str">
        <f t="shared" si="3575"/>
        <v>Tobramycin</v>
      </c>
      <c r="BI169" s="30" t="str">
        <f t="shared" si="3575"/>
        <v>Fosfomycin</v>
      </c>
      <c r="BJ169" s="30" t="str">
        <f t="shared" si="3575"/>
        <v>Cotrimoxazol</v>
      </c>
      <c r="BK169" s="30" t="str">
        <f t="shared" si="3575"/>
        <v>Ciprofloxacin</v>
      </c>
      <c r="BL169" s="30" t="str">
        <f t="shared" si="3575"/>
        <v>Levofloxacin</v>
      </c>
      <c r="BM169" s="30" t="str">
        <f t="shared" si="3575"/>
        <v>Moxifloxacin</v>
      </c>
      <c r="BN169" s="30" t="str">
        <f t="shared" si="3575"/>
        <v>Doxycyclin</v>
      </c>
      <c r="BO169" s="30" t="str">
        <f t="shared" si="3575"/>
        <v>Tigecyclin</v>
      </c>
      <c r="BR169" s="54" t="s">
        <v>0</v>
      </c>
      <c r="BS169" s="54" t="str">
        <f t="shared" ref="BS169:CM169" si="3576">W169</f>
        <v>Ampicillin</v>
      </c>
      <c r="BT169" s="54" t="str">
        <f t="shared" si="3576"/>
        <v>Ampicillin/ Sulbactam</v>
      </c>
      <c r="BU169" s="54" t="str">
        <f t="shared" si="3576"/>
        <v>Piperacillin</v>
      </c>
      <c r="BV169" s="54" t="str">
        <f t="shared" si="3576"/>
        <v>Piperacillin/ Tazobactam</v>
      </c>
      <c r="BW169" s="54" t="str">
        <f t="shared" si="3576"/>
        <v>Aztreonam</v>
      </c>
      <c r="BX169" s="54" t="str">
        <f t="shared" si="3576"/>
        <v>Cefotaxim</v>
      </c>
      <c r="BY169" s="54" t="str">
        <f t="shared" si="3576"/>
        <v>Ceftazidim</v>
      </c>
      <c r="BZ169" s="54" t="str">
        <f t="shared" si="3576"/>
        <v>Cefuroxim</v>
      </c>
      <c r="CA169" s="54" t="str">
        <f t="shared" si="3576"/>
        <v>Imipenem</v>
      </c>
      <c r="CB169" s="54" t="str">
        <f t="shared" si="3576"/>
        <v>Meropenem</v>
      </c>
      <c r="CC169" s="54" t="str">
        <f t="shared" si="3576"/>
        <v>Colistin</v>
      </c>
      <c r="CD169" s="54" t="str">
        <f t="shared" si="3576"/>
        <v>Amikacin</v>
      </c>
      <c r="CE169" s="54" t="str">
        <f t="shared" si="3576"/>
        <v>Gentamicin</v>
      </c>
      <c r="CF169" s="54" t="str">
        <f t="shared" si="3576"/>
        <v>Tobramycin</v>
      </c>
      <c r="CG169" s="54" t="str">
        <f t="shared" si="3576"/>
        <v>Fosfomycin</v>
      </c>
      <c r="CH169" s="54" t="str">
        <f t="shared" si="3576"/>
        <v>Cotrimoxazol</v>
      </c>
      <c r="CI169" s="54" t="str">
        <f t="shared" si="3576"/>
        <v>Ciprofloxacin</v>
      </c>
      <c r="CJ169" s="54" t="str">
        <f t="shared" si="3576"/>
        <v>Levofloxacin</v>
      </c>
      <c r="CK169" s="54" t="str">
        <f t="shared" si="3576"/>
        <v>Moxifloxacin</v>
      </c>
      <c r="CL169" s="54" t="str">
        <f t="shared" si="3576"/>
        <v>Doxycyclin</v>
      </c>
      <c r="CM169" s="54" t="str">
        <f t="shared" si="3576"/>
        <v>Tigecyclin</v>
      </c>
      <c r="CQ169" s="11"/>
      <c r="CR169" s="12" t="s">
        <v>48</v>
      </c>
      <c r="CS169" s="12" t="s">
        <v>53</v>
      </c>
      <c r="CT169" s="12" t="s">
        <v>54</v>
      </c>
      <c r="CU169" s="12" t="s">
        <v>55</v>
      </c>
      <c r="CV169" s="12" t="s">
        <v>56</v>
      </c>
      <c r="CW169" s="12" t="s">
        <v>57</v>
      </c>
      <c r="CX169" s="12" t="s">
        <v>58</v>
      </c>
      <c r="CY169" s="12" t="s">
        <v>71</v>
      </c>
      <c r="CZ169" s="12" t="s">
        <v>59</v>
      </c>
      <c r="DA169" s="12" t="s">
        <v>60</v>
      </c>
      <c r="DB169" s="12" t="s">
        <v>61</v>
      </c>
      <c r="DC169" s="12" t="s">
        <v>62</v>
      </c>
      <c r="DD169" s="12" t="s">
        <v>63</v>
      </c>
      <c r="DE169" s="12" t="s">
        <v>64</v>
      </c>
      <c r="DF169" s="12" t="s">
        <v>65</v>
      </c>
      <c r="DG169" s="12" t="s">
        <v>66</v>
      </c>
      <c r="DH169" s="12" t="s">
        <v>67</v>
      </c>
      <c r="DI169" s="12" t="s">
        <v>68</v>
      </c>
      <c r="DJ169" s="12" t="s">
        <v>69</v>
      </c>
      <c r="DK169" s="12" t="s">
        <v>70</v>
      </c>
      <c r="DL169" s="12" t="s">
        <v>72</v>
      </c>
      <c r="DM169" s="10"/>
      <c r="DN169" s="10"/>
    </row>
    <row r="170" spans="1:118" ht="18.75" x14ac:dyDescent="0.25">
      <c r="B170" s="54" t="s">
        <v>2</v>
      </c>
      <c r="C170" s="2">
        <v>0</v>
      </c>
      <c r="D170" s="2">
        <v>0</v>
      </c>
      <c r="E170" s="2">
        <v>0</v>
      </c>
      <c r="F170" s="2">
        <v>1</v>
      </c>
      <c r="G170" s="2">
        <v>0</v>
      </c>
      <c r="H170" s="2">
        <v>2</v>
      </c>
      <c r="I170" s="2">
        <v>3</v>
      </c>
      <c r="J170" s="2">
        <v>8</v>
      </c>
      <c r="K170" s="2">
        <v>26</v>
      </c>
      <c r="L170" s="2">
        <v>36</v>
      </c>
      <c r="M170" s="3">
        <v>51</v>
      </c>
      <c r="N170" s="3">
        <v>70</v>
      </c>
      <c r="O170" s="3">
        <v>459</v>
      </c>
      <c r="P170" s="3">
        <v>0</v>
      </c>
      <c r="Q170" s="3">
        <v>0</v>
      </c>
      <c r="R170" s="3">
        <v>0</v>
      </c>
      <c r="S170" s="54">
        <v>656</v>
      </c>
      <c r="V170" s="54">
        <v>1.5625E-2</v>
      </c>
      <c r="W170" s="2">
        <f>C170</f>
        <v>0</v>
      </c>
      <c r="X170" s="2">
        <f>C171</f>
        <v>0</v>
      </c>
      <c r="Y170" s="2">
        <f>C172</f>
        <v>0</v>
      </c>
      <c r="Z170" s="2">
        <f>C173</f>
        <v>0</v>
      </c>
      <c r="AA170" s="2">
        <f>C174</f>
        <v>0</v>
      </c>
      <c r="AB170" s="2">
        <f>C175</f>
        <v>0</v>
      </c>
      <c r="AC170" s="2">
        <f>C176</f>
        <v>0</v>
      </c>
      <c r="AD170" s="54">
        <f>C177</f>
        <v>0</v>
      </c>
      <c r="AE170" s="2">
        <f>C178</f>
        <v>0</v>
      </c>
      <c r="AF170" s="2">
        <f>C179</f>
        <v>0</v>
      </c>
      <c r="AG170" s="2">
        <f>C180</f>
        <v>0</v>
      </c>
      <c r="AH170" s="2">
        <f>C181</f>
        <v>0</v>
      </c>
      <c r="AI170" s="2">
        <f>C182</f>
        <v>0</v>
      </c>
      <c r="AJ170" s="2">
        <f>C183</f>
        <v>0</v>
      </c>
      <c r="AK170" s="2">
        <f>C184</f>
        <v>0</v>
      </c>
      <c r="AL170" s="2">
        <f>C185</f>
        <v>0</v>
      </c>
      <c r="AM170" s="2">
        <f>C186</f>
        <v>5</v>
      </c>
      <c r="AN170" s="2">
        <f>C187</f>
        <v>0</v>
      </c>
      <c r="AO170" s="2">
        <f>C188</f>
        <v>0</v>
      </c>
      <c r="AP170" s="54">
        <f>C189</f>
        <v>0</v>
      </c>
      <c r="AQ170" s="55">
        <f>C190</f>
        <v>0</v>
      </c>
      <c r="AT170" s="54">
        <v>1.4999999999999999E-2</v>
      </c>
      <c r="AU170" s="31">
        <f t="shared" ref="AU170:BO170" si="3577">PRODUCT(W170*100*1/W186)</f>
        <v>0</v>
      </c>
      <c r="AV170" s="31">
        <f t="shared" si="3577"/>
        <v>0</v>
      </c>
      <c r="AW170" s="31">
        <f t="shared" si="3577"/>
        <v>0</v>
      </c>
      <c r="AX170" s="31">
        <f t="shared" si="3577"/>
        <v>0</v>
      </c>
      <c r="AY170" s="31">
        <f t="shared" si="3577"/>
        <v>0</v>
      </c>
      <c r="AZ170" s="31">
        <f t="shared" si="3577"/>
        <v>0</v>
      </c>
      <c r="BA170" s="31">
        <f t="shared" si="3577"/>
        <v>0</v>
      </c>
      <c r="BB170" s="56">
        <f t="shared" si="3577"/>
        <v>0</v>
      </c>
      <c r="BC170" s="31">
        <f t="shared" si="3577"/>
        <v>0</v>
      </c>
      <c r="BD170" s="31">
        <f t="shared" si="3577"/>
        <v>0</v>
      </c>
      <c r="BE170" s="31">
        <f t="shared" si="3577"/>
        <v>0</v>
      </c>
      <c r="BF170" s="31">
        <f t="shared" si="3577"/>
        <v>0</v>
      </c>
      <c r="BG170" s="31">
        <f t="shared" si="3577"/>
        <v>0</v>
      </c>
      <c r="BH170" s="31">
        <f t="shared" si="3577"/>
        <v>0</v>
      </c>
      <c r="BI170" s="31">
        <f t="shared" si="3577"/>
        <v>0</v>
      </c>
      <c r="BJ170" s="31">
        <f t="shared" si="3577"/>
        <v>0</v>
      </c>
      <c r="BK170" s="31">
        <f t="shared" si="3577"/>
        <v>0.76103500761035003</v>
      </c>
      <c r="BL170" s="31">
        <f t="shared" si="3577"/>
        <v>0</v>
      </c>
      <c r="BM170" s="31">
        <f t="shared" si="3577"/>
        <v>0</v>
      </c>
      <c r="BN170" s="30">
        <f t="shared" si="3577"/>
        <v>0</v>
      </c>
      <c r="BO170" s="57">
        <f t="shared" si="3577"/>
        <v>0</v>
      </c>
      <c r="BR170" s="54">
        <v>1.4999999999999999E-2</v>
      </c>
      <c r="BS170" s="31">
        <f t="shared" ref="BS170:CM170" si="3578">AU170</f>
        <v>0</v>
      </c>
      <c r="BT170" s="31">
        <f t="shared" si="3578"/>
        <v>0</v>
      </c>
      <c r="BU170" s="31">
        <f t="shared" si="3578"/>
        <v>0</v>
      </c>
      <c r="BV170" s="31">
        <f t="shared" si="3578"/>
        <v>0</v>
      </c>
      <c r="BW170" s="31">
        <f t="shared" si="3578"/>
        <v>0</v>
      </c>
      <c r="BX170" s="31">
        <f t="shared" si="3578"/>
        <v>0</v>
      </c>
      <c r="BY170" s="31">
        <f t="shared" si="3578"/>
        <v>0</v>
      </c>
      <c r="BZ170" s="56">
        <f t="shared" si="3578"/>
        <v>0</v>
      </c>
      <c r="CA170" s="31">
        <f t="shared" si="3578"/>
        <v>0</v>
      </c>
      <c r="CB170" s="31">
        <f t="shared" si="3578"/>
        <v>0</v>
      </c>
      <c r="CC170" s="31">
        <f t="shared" si="3578"/>
        <v>0</v>
      </c>
      <c r="CD170" s="31">
        <f t="shared" si="3578"/>
        <v>0</v>
      </c>
      <c r="CE170" s="31">
        <f t="shared" si="3578"/>
        <v>0</v>
      </c>
      <c r="CF170" s="31">
        <f t="shared" si="3578"/>
        <v>0</v>
      </c>
      <c r="CG170" s="31">
        <f t="shared" si="3578"/>
        <v>0</v>
      </c>
      <c r="CH170" s="31">
        <f t="shared" si="3578"/>
        <v>0</v>
      </c>
      <c r="CI170" s="31">
        <f t="shared" si="3578"/>
        <v>0.76103500761035003</v>
      </c>
      <c r="CJ170" s="31">
        <f t="shared" si="3578"/>
        <v>0</v>
      </c>
      <c r="CK170" s="31">
        <f t="shared" si="3578"/>
        <v>0</v>
      </c>
      <c r="CL170" s="30">
        <f t="shared" si="3578"/>
        <v>0</v>
      </c>
      <c r="CM170" s="57">
        <f t="shared" si="3578"/>
        <v>0</v>
      </c>
      <c r="CN170" s="5"/>
      <c r="CQ170" s="12" t="s">
        <v>49</v>
      </c>
      <c r="CR170" s="16">
        <f>S170</f>
        <v>656</v>
      </c>
      <c r="CS170" s="16">
        <f>S171</f>
        <v>657</v>
      </c>
      <c r="CT170" s="16">
        <f>S172</f>
        <v>657</v>
      </c>
      <c r="CU170" s="16">
        <f>S173</f>
        <v>657</v>
      </c>
      <c r="CV170" s="16">
        <f>S174</f>
        <v>653</v>
      </c>
      <c r="CW170" s="16">
        <f>S175</f>
        <v>657</v>
      </c>
      <c r="CX170" s="16">
        <f>S176</f>
        <v>656</v>
      </c>
      <c r="CY170" s="16">
        <f>S177</f>
        <v>655</v>
      </c>
      <c r="CZ170" s="16">
        <f>S178</f>
        <v>657</v>
      </c>
      <c r="DA170" s="16">
        <f>S179</f>
        <v>657</v>
      </c>
      <c r="DB170" s="16">
        <f>S180</f>
        <v>626</v>
      </c>
      <c r="DC170" s="16">
        <f>S181</f>
        <v>631</v>
      </c>
      <c r="DD170" s="16">
        <f>S182</f>
        <v>632</v>
      </c>
      <c r="DE170" s="16">
        <f>S183</f>
        <v>583</v>
      </c>
      <c r="DF170" s="16">
        <f>S184</f>
        <v>655</v>
      </c>
      <c r="DG170" s="16">
        <f>S185</f>
        <v>655</v>
      </c>
      <c r="DH170" s="16">
        <f>S186</f>
        <v>657</v>
      </c>
      <c r="DI170" s="16">
        <f>S187</f>
        <v>656</v>
      </c>
      <c r="DJ170" s="16">
        <f>S188</f>
        <v>656</v>
      </c>
      <c r="DK170" s="16">
        <f>S189</f>
        <v>655</v>
      </c>
      <c r="DL170" s="16">
        <f>S190</f>
        <v>655</v>
      </c>
      <c r="DM170" s="10"/>
      <c r="DN170" s="10"/>
    </row>
    <row r="171" spans="1:118" ht="18.75" x14ac:dyDescent="0.25">
      <c r="B171" s="54" t="s">
        <v>3</v>
      </c>
      <c r="C171" s="2">
        <v>0</v>
      </c>
      <c r="D171" s="2">
        <v>0</v>
      </c>
      <c r="E171" s="2">
        <v>0</v>
      </c>
      <c r="F171" s="2">
        <v>2</v>
      </c>
      <c r="G171" s="2">
        <v>0</v>
      </c>
      <c r="H171" s="2">
        <v>4</v>
      </c>
      <c r="I171" s="2">
        <v>14</v>
      </c>
      <c r="J171" s="2">
        <v>39</v>
      </c>
      <c r="K171" s="2">
        <v>65</v>
      </c>
      <c r="L171" s="2">
        <v>73</v>
      </c>
      <c r="M171" s="3">
        <v>61</v>
      </c>
      <c r="N171" s="3">
        <v>74</v>
      </c>
      <c r="O171" s="3">
        <v>325</v>
      </c>
      <c r="P171" s="3">
        <v>0</v>
      </c>
      <c r="Q171" s="3">
        <v>0</v>
      </c>
      <c r="R171" s="3">
        <v>0</v>
      </c>
      <c r="S171" s="54">
        <v>657</v>
      </c>
      <c r="V171" s="54">
        <v>3.125E-2</v>
      </c>
      <c r="W171" s="2">
        <f>D170</f>
        <v>0</v>
      </c>
      <c r="X171" s="2">
        <f>D171</f>
        <v>0</v>
      </c>
      <c r="Y171" s="2">
        <f>D172</f>
        <v>0</v>
      </c>
      <c r="Z171" s="2">
        <f>D173</f>
        <v>0</v>
      </c>
      <c r="AA171" s="2">
        <f>D174</f>
        <v>0</v>
      </c>
      <c r="AB171" s="2">
        <f>D175</f>
        <v>52</v>
      </c>
      <c r="AC171" s="2">
        <f>D176</f>
        <v>0</v>
      </c>
      <c r="AD171" s="54">
        <f>D177</f>
        <v>0</v>
      </c>
      <c r="AE171" s="2">
        <f>D178</f>
        <v>0</v>
      </c>
      <c r="AF171" s="2">
        <f>D179</f>
        <v>1</v>
      </c>
      <c r="AG171" s="2">
        <f>D180</f>
        <v>4</v>
      </c>
      <c r="AH171" s="2">
        <f>D181</f>
        <v>0</v>
      </c>
      <c r="AI171" s="2">
        <f>D182</f>
        <v>0</v>
      </c>
      <c r="AJ171" s="2">
        <f>D183</f>
        <v>0</v>
      </c>
      <c r="AK171" s="2">
        <f>D184</f>
        <v>0</v>
      </c>
      <c r="AL171" s="2">
        <f>D185</f>
        <v>0</v>
      </c>
      <c r="AM171" s="2">
        <f>D186</f>
        <v>422</v>
      </c>
      <c r="AN171" s="2">
        <f>D187</f>
        <v>491</v>
      </c>
      <c r="AO171" s="2">
        <f>D188</f>
        <v>5</v>
      </c>
      <c r="AP171" s="54">
        <f>D189</f>
        <v>0</v>
      </c>
      <c r="AQ171" s="55">
        <f>D190</f>
        <v>9</v>
      </c>
      <c r="AT171" s="54">
        <v>3.1E-2</v>
      </c>
      <c r="AU171" s="31">
        <f t="shared" ref="AU171:BO171" si="3579">PRODUCT(W171*100*1/W186)</f>
        <v>0</v>
      </c>
      <c r="AV171" s="31">
        <f t="shared" si="3579"/>
        <v>0</v>
      </c>
      <c r="AW171" s="31">
        <f t="shared" si="3579"/>
        <v>0</v>
      </c>
      <c r="AX171" s="31">
        <f t="shared" si="3579"/>
        <v>0</v>
      </c>
      <c r="AY171" s="31">
        <f t="shared" si="3579"/>
        <v>0</v>
      </c>
      <c r="AZ171" s="31">
        <f t="shared" si="3579"/>
        <v>7.9147640791476404</v>
      </c>
      <c r="BA171" s="31">
        <f t="shared" si="3579"/>
        <v>0</v>
      </c>
      <c r="BB171" s="56">
        <f t="shared" si="3579"/>
        <v>0</v>
      </c>
      <c r="BC171" s="31">
        <f t="shared" si="3579"/>
        <v>0</v>
      </c>
      <c r="BD171" s="31">
        <f t="shared" si="3579"/>
        <v>0.15220700152207001</v>
      </c>
      <c r="BE171" s="31">
        <f t="shared" si="3579"/>
        <v>0.63897763578274758</v>
      </c>
      <c r="BF171" s="31">
        <f t="shared" si="3579"/>
        <v>0</v>
      </c>
      <c r="BG171" s="31">
        <f t="shared" si="3579"/>
        <v>0</v>
      </c>
      <c r="BH171" s="31">
        <f t="shared" si="3579"/>
        <v>0</v>
      </c>
      <c r="BI171" s="31">
        <f t="shared" si="3579"/>
        <v>0</v>
      </c>
      <c r="BJ171" s="31">
        <f t="shared" si="3579"/>
        <v>0</v>
      </c>
      <c r="BK171" s="31">
        <f t="shared" si="3579"/>
        <v>64.231354642313548</v>
      </c>
      <c r="BL171" s="31">
        <f t="shared" si="3579"/>
        <v>74.847560975609753</v>
      </c>
      <c r="BM171" s="31">
        <f t="shared" si="3579"/>
        <v>0.76219512195121952</v>
      </c>
      <c r="BN171" s="30">
        <f t="shared" si="3579"/>
        <v>0</v>
      </c>
      <c r="BO171" s="57">
        <f t="shared" si="3579"/>
        <v>1.3740458015267176</v>
      </c>
      <c r="BR171" s="54">
        <v>3.1E-2</v>
      </c>
      <c r="BS171" s="31">
        <f t="shared" ref="BS171:CM171" si="3580">AU170+AU171</f>
        <v>0</v>
      </c>
      <c r="BT171" s="31">
        <f t="shared" si="3580"/>
        <v>0</v>
      </c>
      <c r="BU171" s="31">
        <f t="shared" si="3580"/>
        <v>0</v>
      </c>
      <c r="BV171" s="31">
        <f t="shared" si="3580"/>
        <v>0</v>
      </c>
      <c r="BW171" s="31">
        <f t="shared" si="3580"/>
        <v>0</v>
      </c>
      <c r="BX171" s="31">
        <f t="shared" si="3580"/>
        <v>7.9147640791476404</v>
      </c>
      <c r="BY171" s="31">
        <f t="shared" si="3580"/>
        <v>0</v>
      </c>
      <c r="BZ171" s="56">
        <f t="shared" si="3580"/>
        <v>0</v>
      </c>
      <c r="CA171" s="31">
        <f t="shared" si="3580"/>
        <v>0</v>
      </c>
      <c r="CB171" s="31">
        <f t="shared" si="3580"/>
        <v>0.15220700152207001</v>
      </c>
      <c r="CC171" s="31">
        <f t="shared" si="3580"/>
        <v>0.63897763578274758</v>
      </c>
      <c r="CD171" s="31">
        <f t="shared" si="3580"/>
        <v>0</v>
      </c>
      <c r="CE171" s="31">
        <f t="shared" si="3580"/>
        <v>0</v>
      </c>
      <c r="CF171" s="31">
        <f t="shared" si="3580"/>
        <v>0</v>
      </c>
      <c r="CG171" s="31">
        <f t="shared" si="3580"/>
        <v>0</v>
      </c>
      <c r="CH171" s="31">
        <f t="shared" si="3580"/>
        <v>0</v>
      </c>
      <c r="CI171" s="31">
        <f t="shared" si="3580"/>
        <v>64.992389649923894</v>
      </c>
      <c r="CJ171" s="31">
        <f t="shared" si="3580"/>
        <v>74.847560975609753</v>
      </c>
      <c r="CK171" s="31">
        <f t="shared" si="3580"/>
        <v>0.76219512195121952</v>
      </c>
      <c r="CL171" s="30">
        <f t="shared" si="3580"/>
        <v>0</v>
      </c>
      <c r="CM171" s="57">
        <f t="shared" si="3580"/>
        <v>1.3740458015267176</v>
      </c>
      <c r="CN171" s="5"/>
      <c r="CQ171" s="12" t="s">
        <v>50</v>
      </c>
      <c r="CR171" s="13">
        <f>BS179</f>
        <v>11.585365853658537</v>
      </c>
      <c r="CS171" s="13">
        <f>BT179</f>
        <v>29.984779299847791</v>
      </c>
      <c r="CT171" s="13">
        <f>BU179</f>
        <v>60.426179604261797</v>
      </c>
      <c r="CU171" s="13">
        <f>BV179</f>
        <v>67.427701674277017</v>
      </c>
      <c r="CV171" s="13">
        <f>BW176</f>
        <v>61.255742725880552</v>
      </c>
      <c r="CW171" s="13">
        <f>BX176</f>
        <v>60.578386605783855</v>
      </c>
      <c r="CX171" s="13">
        <f>BY176</f>
        <v>60.975609756097562</v>
      </c>
      <c r="CY171" s="13"/>
      <c r="CZ171" s="13">
        <f>CA177</f>
        <v>99.695585996955856</v>
      </c>
      <c r="DA171" s="13">
        <f>CB177</f>
        <v>99.695585996955856</v>
      </c>
      <c r="DB171" s="13">
        <f>CC177</f>
        <v>91.533546325878604</v>
      </c>
      <c r="DC171" s="13">
        <f>CD179</f>
        <v>99.524564183835182</v>
      </c>
      <c r="DD171" s="13">
        <f>CE177</f>
        <v>95.886075949367097</v>
      </c>
      <c r="DE171" s="13">
        <f>CF177</f>
        <v>94.682675814751278</v>
      </c>
      <c r="DF171" s="13">
        <f>CG181</f>
        <v>61.221374045801525</v>
      </c>
      <c r="DG171" s="13">
        <f>CH177</f>
        <v>87.175572519083971</v>
      </c>
      <c r="DH171" s="13">
        <f>CI174</f>
        <v>90.867579908675808</v>
      </c>
      <c r="DI171" s="13">
        <f>CJ175</f>
        <v>94.512195121951208</v>
      </c>
      <c r="DJ171" s="13">
        <f>CK174</f>
        <v>84.603658536585371</v>
      </c>
      <c r="DK171" s="13"/>
      <c r="DL171" s="13"/>
      <c r="DM171" s="10"/>
      <c r="DN171" s="10"/>
    </row>
    <row r="172" spans="1:118" ht="18.75" x14ac:dyDescent="0.25">
      <c r="B172" s="54" t="s">
        <v>4</v>
      </c>
      <c r="C172" s="2">
        <v>0</v>
      </c>
      <c r="D172" s="2">
        <v>0</v>
      </c>
      <c r="E172" s="2">
        <v>0</v>
      </c>
      <c r="F172" s="2">
        <v>0</v>
      </c>
      <c r="G172" s="2">
        <v>20</v>
      </c>
      <c r="H172" s="2">
        <v>0</v>
      </c>
      <c r="I172" s="2">
        <v>101</v>
      </c>
      <c r="J172" s="2">
        <v>217</v>
      </c>
      <c r="K172" s="2">
        <v>44</v>
      </c>
      <c r="L172" s="2">
        <v>15</v>
      </c>
      <c r="M172" s="3">
        <v>11</v>
      </c>
      <c r="N172" s="3">
        <v>18</v>
      </c>
      <c r="O172" s="3">
        <v>39</v>
      </c>
      <c r="P172" s="3">
        <v>192</v>
      </c>
      <c r="Q172" s="3">
        <v>0</v>
      </c>
      <c r="R172" s="3">
        <v>0</v>
      </c>
      <c r="S172" s="54">
        <v>657</v>
      </c>
      <c r="V172" s="54">
        <v>6.25E-2</v>
      </c>
      <c r="W172" s="2">
        <f>E170</f>
        <v>0</v>
      </c>
      <c r="X172" s="2">
        <f>E171</f>
        <v>0</v>
      </c>
      <c r="Y172" s="2">
        <f>E172</f>
        <v>0</v>
      </c>
      <c r="Z172" s="2">
        <f>E173</f>
        <v>0</v>
      </c>
      <c r="AA172" s="2">
        <f>E174</f>
        <v>0</v>
      </c>
      <c r="AB172" s="2">
        <f>E175</f>
        <v>0</v>
      </c>
      <c r="AC172" s="2">
        <f>E176</f>
        <v>0</v>
      </c>
      <c r="AD172" s="54">
        <f>E177</f>
        <v>0</v>
      </c>
      <c r="AE172" s="2">
        <f>E178</f>
        <v>118</v>
      </c>
      <c r="AF172" s="2">
        <f>E179</f>
        <v>617</v>
      </c>
      <c r="AG172" s="2">
        <f>E180</f>
        <v>0</v>
      </c>
      <c r="AH172" s="2">
        <f>E181</f>
        <v>0</v>
      </c>
      <c r="AI172" s="2">
        <f>E182</f>
        <v>46</v>
      </c>
      <c r="AJ172" s="2">
        <f>E183</f>
        <v>10</v>
      </c>
      <c r="AK172" s="2">
        <f>E184</f>
        <v>0</v>
      </c>
      <c r="AL172" s="2">
        <f>E185</f>
        <v>473</v>
      </c>
      <c r="AM172" s="2">
        <f>E186</f>
        <v>95</v>
      </c>
      <c r="AN172" s="2">
        <f>E187</f>
        <v>7</v>
      </c>
      <c r="AO172" s="2">
        <f>E188</f>
        <v>107</v>
      </c>
      <c r="AP172" s="54">
        <f>E189</f>
        <v>0</v>
      </c>
      <c r="AQ172" s="55">
        <f>E190</f>
        <v>0</v>
      </c>
      <c r="AT172" s="54">
        <v>6.2E-2</v>
      </c>
      <c r="AU172" s="31">
        <f t="shared" ref="AU172:BO172" si="3581">PRODUCT(W172*100*1/W186)</f>
        <v>0</v>
      </c>
      <c r="AV172" s="31">
        <f t="shared" si="3581"/>
        <v>0</v>
      </c>
      <c r="AW172" s="31">
        <f t="shared" si="3581"/>
        <v>0</v>
      </c>
      <c r="AX172" s="31">
        <f t="shared" si="3581"/>
        <v>0</v>
      </c>
      <c r="AY172" s="31">
        <f t="shared" si="3581"/>
        <v>0</v>
      </c>
      <c r="AZ172" s="31">
        <f t="shared" si="3581"/>
        <v>0</v>
      </c>
      <c r="BA172" s="31">
        <f t="shared" si="3581"/>
        <v>0</v>
      </c>
      <c r="BB172" s="56">
        <f t="shared" si="3581"/>
        <v>0</v>
      </c>
      <c r="BC172" s="31">
        <f t="shared" si="3581"/>
        <v>17.960426179604262</v>
      </c>
      <c r="BD172" s="31">
        <f t="shared" si="3581"/>
        <v>93.911719939117205</v>
      </c>
      <c r="BE172" s="31">
        <f t="shared" si="3581"/>
        <v>0</v>
      </c>
      <c r="BF172" s="31">
        <f t="shared" si="3581"/>
        <v>0</v>
      </c>
      <c r="BG172" s="31">
        <f t="shared" si="3581"/>
        <v>7.2784810126582276</v>
      </c>
      <c r="BH172" s="31">
        <f t="shared" si="3581"/>
        <v>1.7152658662092624</v>
      </c>
      <c r="BI172" s="31">
        <f t="shared" si="3581"/>
        <v>0</v>
      </c>
      <c r="BJ172" s="31">
        <f t="shared" si="3581"/>
        <v>72.213740458015266</v>
      </c>
      <c r="BK172" s="31">
        <f t="shared" si="3581"/>
        <v>14.459665144596652</v>
      </c>
      <c r="BL172" s="31">
        <f t="shared" si="3581"/>
        <v>1.0670731707317074</v>
      </c>
      <c r="BM172" s="31">
        <f t="shared" si="3581"/>
        <v>16.310975609756099</v>
      </c>
      <c r="BN172" s="30">
        <f t="shared" si="3581"/>
        <v>0</v>
      </c>
      <c r="BO172" s="57">
        <f t="shared" si="3581"/>
        <v>0</v>
      </c>
      <c r="BR172" s="54">
        <v>6.2E-2</v>
      </c>
      <c r="BS172" s="31">
        <f t="shared" ref="BS172:CM172" si="3582">AU170+AU171+AU172</f>
        <v>0</v>
      </c>
      <c r="BT172" s="31">
        <f t="shared" si="3582"/>
        <v>0</v>
      </c>
      <c r="BU172" s="31">
        <f t="shared" si="3582"/>
        <v>0</v>
      </c>
      <c r="BV172" s="31">
        <f t="shared" si="3582"/>
        <v>0</v>
      </c>
      <c r="BW172" s="31">
        <f t="shared" si="3582"/>
        <v>0</v>
      </c>
      <c r="BX172" s="31">
        <f t="shared" si="3582"/>
        <v>7.9147640791476404</v>
      </c>
      <c r="BY172" s="31">
        <f t="shared" si="3582"/>
        <v>0</v>
      </c>
      <c r="BZ172" s="56">
        <f t="shared" si="3582"/>
        <v>0</v>
      </c>
      <c r="CA172" s="31">
        <f t="shared" si="3582"/>
        <v>17.960426179604262</v>
      </c>
      <c r="CB172" s="31">
        <f t="shared" si="3582"/>
        <v>94.063926940639277</v>
      </c>
      <c r="CC172" s="31">
        <f t="shared" si="3582"/>
        <v>0.63897763578274758</v>
      </c>
      <c r="CD172" s="31">
        <f t="shared" si="3582"/>
        <v>0</v>
      </c>
      <c r="CE172" s="31">
        <f t="shared" si="3582"/>
        <v>7.2784810126582276</v>
      </c>
      <c r="CF172" s="31">
        <f t="shared" si="3582"/>
        <v>1.7152658662092624</v>
      </c>
      <c r="CG172" s="31">
        <f t="shared" si="3582"/>
        <v>0</v>
      </c>
      <c r="CH172" s="31">
        <f t="shared" si="3582"/>
        <v>72.213740458015266</v>
      </c>
      <c r="CI172" s="31">
        <f t="shared" si="3582"/>
        <v>79.452054794520549</v>
      </c>
      <c r="CJ172" s="31">
        <f t="shared" si="3582"/>
        <v>75.914634146341456</v>
      </c>
      <c r="CK172" s="31">
        <f t="shared" si="3582"/>
        <v>17.073170731707318</v>
      </c>
      <c r="CL172" s="30">
        <f t="shared" si="3582"/>
        <v>0</v>
      </c>
      <c r="CM172" s="57">
        <f t="shared" si="3582"/>
        <v>1.3740458015267176</v>
      </c>
      <c r="CN172" s="5"/>
      <c r="CQ172" s="12" t="s">
        <v>51</v>
      </c>
      <c r="CR172" s="13"/>
      <c r="CS172" s="13"/>
      <c r="CT172" s="13"/>
      <c r="CU172" s="13"/>
      <c r="CV172" s="13">
        <f>BW178-BW176</f>
        <v>1.3782542113323117</v>
      </c>
      <c r="CW172" s="13">
        <f>SUM(BX177,-BX176)</f>
        <v>1.3698630136986267</v>
      </c>
      <c r="CX172" s="14">
        <f>SUM(BY177-BY176)</f>
        <v>0.76219512195122263</v>
      </c>
      <c r="CY172" s="13"/>
      <c r="CZ172" s="13">
        <f>CA178-CA177</f>
        <v>0.15220700152207201</v>
      </c>
      <c r="DA172" s="13">
        <f>CB179-CB177</f>
        <v>0.30441400304414401</v>
      </c>
      <c r="DB172" s="13"/>
      <c r="DC172" s="13"/>
      <c r="DD172" s="13"/>
      <c r="DE172" s="13"/>
      <c r="DF172" s="13"/>
      <c r="DG172" s="13">
        <f>CH178-CH177</f>
        <v>1.2213740458015252</v>
      </c>
      <c r="DH172" s="13">
        <f>CI175-CI174</f>
        <v>2.7397260273972535</v>
      </c>
      <c r="DI172" s="13">
        <f>CJ176-CJ175</f>
        <v>1.2195121951219505</v>
      </c>
      <c r="DJ172" s="13"/>
      <c r="DK172" s="13"/>
      <c r="DL172" s="13"/>
      <c r="DM172" s="10"/>
      <c r="DN172" s="10"/>
    </row>
    <row r="173" spans="1:118" ht="18.75" x14ac:dyDescent="0.25">
      <c r="B173" s="54" t="s">
        <v>5</v>
      </c>
      <c r="C173" s="2">
        <v>0</v>
      </c>
      <c r="D173" s="2">
        <v>0</v>
      </c>
      <c r="E173" s="2">
        <v>0</v>
      </c>
      <c r="F173" s="2">
        <v>0</v>
      </c>
      <c r="G173" s="2">
        <v>42</v>
      </c>
      <c r="H173" s="2">
        <v>0</v>
      </c>
      <c r="I173" s="2">
        <v>168</v>
      </c>
      <c r="J173" s="2">
        <v>166</v>
      </c>
      <c r="K173" s="2">
        <v>32</v>
      </c>
      <c r="L173" s="2">
        <v>35</v>
      </c>
      <c r="M173" s="3">
        <v>32</v>
      </c>
      <c r="N173" s="3">
        <v>36</v>
      </c>
      <c r="O173" s="3">
        <v>79</v>
      </c>
      <c r="P173" s="3">
        <v>67</v>
      </c>
      <c r="Q173" s="3">
        <v>0</v>
      </c>
      <c r="R173" s="3">
        <v>0</v>
      </c>
      <c r="S173" s="54">
        <v>657</v>
      </c>
      <c r="V173" s="54">
        <v>0.125</v>
      </c>
      <c r="W173" s="2">
        <f>F170</f>
        <v>1</v>
      </c>
      <c r="X173" s="2">
        <f>F171</f>
        <v>2</v>
      </c>
      <c r="Y173" s="2">
        <f>F172</f>
        <v>0</v>
      </c>
      <c r="Z173" s="2">
        <f>F173</f>
        <v>0</v>
      </c>
      <c r="AA173" s="2">
        <f>F174</f>
        <v>369</v>
      </c>
      <c r="AB173" s="2">
        <f>F175</f>
        <v>153</v>
      </c>
      <c r="AC173" s="2">
        <f>F176</f>
        <v>271</v>
      </c>
      <c r="AD173" s="54">
        <f>F177</f>
        <v>1</v>
      </c>
      <c r="AE173" s="2">
        <f>F178</f>
        <v>0</v>
      </c>
      <c r="AF173" s="2">
        <f>F179</f>
        <v>1</v>
      </c>
      <c r="AG173" s="2">
        <f>F180</f>
        <v>26</v>
      </c>
      <c r="AH173" s="2">
        <f>F181</f>
        <v>0</v>
      </c>
      <c r="AI173" s="2">
        <f>F182</f>
        <v>0</v>
      </c>
      <c r="AJ173" s="2">
        <f>F183</f>
        <v>0</v>
      </c>
      <c r="AK173" s="2">
        <f>F184</f>
        <v>0</v>
      </c>
      <c r="AL173" s="2">
        <f>F185</f>
        <v>0</v>
      </c>
      <c r="AM173" s="2">
        <f>F186</f>
        <v>53</v>
      </c>
      <c r="AN173" s="2">
        <f>F187</f>
        <v>47</v>
      </c>
      <c r="AO173" s="2">
        <f>F188</f>
        <v>390</v>
      </c>
      <c r="AP173" s="54">
        <f>F189</f>
        <v>0</v>
      </c>
      <c r="AQ173" s="55">
        <f>F190</f>
        <v>204</v>
      </c>
      <c r="AT173" s="54">
        <v>0.125</v>
      </c>
      <c r="AU173" s="31">
        <f t="shared" ref="AU173:BO173" si="3583">PRODUCT(W173*100*1/W186)</f>
        <v>0.1524390243902439</v>
      </c>
      <c r="AV173" s="31">
        <f t="shared" si="3583"/>
        <v>0.30441400304414001</v>
      </c>
      <c r="AW173" s="31">
        <f t="shared" si="3583"/>
        <v>0</v>
      </c>
      <c r="AX173" s="31">
        <f t="shared" si="3583"/>
        <v>0</v>
      </c>
      <c r="AY173" s="31">
        <f t="shared" si="3583"/>
        <v>56.50842266462481</v>
      </c>
      <c r="AZ173" s="31">
        <f t="shared" si="3583"/>
        <v>23.287671232876711</v>
      </c>
      <c r="BA173" s="31">
        <f t="shared" si="3583"/>
        <v>41.310975609756099</v>
      </c>
      <c r="BB173" s="56">
        <f t="shared" si="3583"/>
        <v>0.15267175572519084</v>
      </c>
      <c r="BC173" s="31">
        <f t="shared" si="3583"/>
        <v>0</v>
      </c>
      <c r="BD173" s="31">
        <f t="shared" si="3583"/>
        <v>0.15220700152207001</v>
      </c>
      <c r="BE173" s="31">
        <f t="shared" si="3583"/>
        <v>4.1533546325878596</v>
      </c>
      <c r="BF173" s="31">
        <f t="shared" si="3583"/>
        <v>0</v>
      </c>
      <c r="BG173" s="31">
        <f t="shared" si="3583"/>
        <v>0</v>
      </c>
      <c r="BH173" s="31">
        <f t="shared" si="3583"/>
        <v>0</v>
      </c>
      <c r="BI173" s="31">
        <f t="shared" si="3583"/>
        <v>0</v>
      </c>
      <c r="BJ173" s="31">
        <f t="shared" si="3583"/>
        <v>0</v>
      </c>
      <c r="BK173" s="31">
        <f t="shared" si="3583"/>
        <v>8.0669710806697115</v>
      </c>
      <c r="BL173" s="31">
        <f t="shared" si="3583"/>
        <v>7.1646341463414638</v>
      </c>
      <c r="BM173" s="31">
        <f t="shared" si="3583"/>
        <v>59.451219512195124</v>
      </c>
      <c r="BN173" s="30">
        <f t="shared" si="3583"/>
        <v>0</v>
      </c>
      <c r="BO173" s="57">
        <f t="shared" si="3583"/>
        <v>31.145038167938932</v>
      </c>
      <c r="BR173" s="54">
        <v>0.125</v>
      </c>
      <c r="BS173" s="31">
        <f t="shared" ref="BS173:CM173" si="3584">AU170+AU171+AU172+AU173</f>
        <v>0.1524390243902439</v>
      </c>
      <c r="BT173" s="31">
        <f t="shared" si="3584"/>
        <v>0.30441400304414001</v>
      </c>
      <c r="BU173" s="31">
        <f t="shared" si="3584"/>
        <v>0</v>
      </c>
      <c r="BV173" s="31">
        <f t="shared" si="3584"/>
        <v>0</v>
      </c>
      <c r="BW173" s="31">
        <f t="shared" si="3584"/>
        <v>56.50842266462481</v>
      </c>
      <c r="BX173" s="31">
        <f t="shared" si="3584"/>
        <v>31.202435312024352</v>
      </c>
      <c r="BY173" s="31">
        <f t="shared" si="3584"/>
        <v>41.310975609756099</v>
      </c>
      <c r="BZ173" s="56">
        <f t="shared" si="3584"/>
        <v>0.15267175572519084</v>
      </c>
      <c r="CA173" s="31">
        <f t="shared" si="3584"/>
        <v>17.960426179604262</v>
      </c>
      <c r="CB173" s="31">
        <f t="shared" si="3584"/>
        <v>94.216133942161349</v>
      </c>
      <c r="CC173" s="31">
        <f t="shared" si="3584"/>
        <v>4.7923322683706076</v>
      </c>
      <c r="CD173" s="31">
        <f t="shared" si="3584"/>
        <v>0</v>
      </c>
      <c r="CE173" s="31">
        <f t="shared" si="3584"/>
        <v>7.2784810126582276</v>
      </c>
      <c r="CF173" s="31">
        <f t="shared" si="3584"/>
        <v>1.7152658662092624</v>
      </c>
      <c r="CG173" s="31">
        <f t="shared" si="3584"/>
        <v>0</v>
      </c>
      <c r="CH173" s="31">
        <f t="shared" si="3584"/>
        <v>72.213740458015266</v>
      </c>
      <c r="CI173" s="31">
        <f t="shared" si="3584"/>
        <v>87.519025875190266</v>
      </c>
      <c r="CJ173" s="31">
        <f t="shared" si="3584"/>
        <v>83.079268292682926</v>
      </c>
      <c r="CK173" s="31">
        <f t="shared" si="3584"/>
        <v>76.524390243902445</v>
      </c>
      <c r="CL173" s="30">
        <f t="shared" si="3584"/>
        <v>0</v>
      </c>
      <c r="CM173" s="57">
        <f t="shared" si="3584"/>
        <v>32.519083969465647</v>
      </c>
      <c r="CN173" s="5"/>
      <c r="CQ173" s="12" t="s">
        <v>52</v>
      </c>
      <c r="CR173" s="13">
        <f>BS185-CR171</f>
        <v>88.414634146341456</v>
      </c>
      <c r="CS173" s="13">
        <f>BT185-CS171</f>
        <v>70.015220700152213</v>
      </c>
      <c r="CT173" s="13">
        <f>BU185-BU179</f>
        <v>39.573820395738203</v>
      </c>
      <c r="CU173" s="13">
        <f>BV185-BV179</f>
        <v>32.572298325722997</v>
      </c>
      <c r="CV173" s="13">
        <f>BW185-CV172-CV171</f>
        <v>37.366003062787129</v>
      </c>
      <c r="CW173" s="13">
        <f>BX185-BX177</f>
        <v>38.051750380517504</v>
      </c>
      <c r="CX173" s="13">
        <f>BY185-BY177</f>
        <v>38.262195121951216</v>
      </c>
      <c r="CY173" s="13"/>
      <c r="CZ173" s="13">
        <f>CA185-CA178</f>
        <v>0.15220700152207201</v>
      </c>
      <c r="DA173" s="13">
        <f>CB185-CB179</f>
        <v>0</v>
      </c>
      <c r="DB173" s="13">
        <f>CC185-CC177</f>
        <v>8.4664536741214107</v>
      </c>
      <c r="DC173" s="13">
        <f>CD185-CD179</f>
        <v>0.47543581616480424</v>
      </c>
      <c r="DD173" s="13">
        <f>CE185-CE177</f>
        <v>4.1139240506329173</v>
      </c>
      <c r="DE173" s="13">
        <f>CF185-CF177</f>
        <v>5.3173241852487081</v>
      </c>
      <c r="DF173" s="13">
        <f>CG185-CG181</f>
        <v>38.778625954198475</v>
      </c>
      <c r="DG173" s="13">
        <f>CH185-CH178</f>
        <v>11.603053435114504</v>
      </c>
      <c r="DH173" s="13">
        <f>CI185-CI175</f>
        <v>6.392694063926939</v>
      </c>
      <c r="DI173" s="13">
        <f>CJ185-CJ176</f>
        <v>4.2682926829268268</v>
      </c>
      <c r="DJ173" s="13">
        <f>CK185-CK174</f>
        <v>15.396341463414629</v>
      </c>
      <c r="DK173" s="13"/>
      <c r="DL173" s="13"/>
      <c r="DM173" s="10"/>
      <c r="DN173" s="10"/>
    </row>
    <row r="174" spans="1:118" x14ac:dyDescent="0.25">
      <c r="B174" s="54" t="s">
        <v>6</v>
      </c>
      <c r="C174" s="2">
        <v>0</v>
      </c>
      <c r="D174" s="2">
        <v>0</v>
      </c>
      <c r="E174" s="2">
        <v>0</v>
      </c>
      <c r="F174" s="2">
        <v>369</v>
      </c>
      <c r="G174" s="2">
        <v>0</v>
      </c>
      <c r="H174" s="2">
        <v>22</v>
      </c>
      <c r="I174" s="2">
        <v>9</v>
      </c>
      <c r="J174" s="4">
        <v>5</v>
      </c>
      <c r="K174" s="4">
        <v>4</v>
      </c>
      <c r="L174" s="3">
        <v>15</v>
      </c>
      <c r="M174" s="3">
        <v>60</v>
      </c>
      <c r="N174" s="3">
        <v>169</v>
      </c>
      <c r="O174" s="3">
        <v>0</v>
      </c>
      <c r="P174" s="3">
        <v>0</v>
      </c>
      <c r="Q174" s="3">
        <v>0</v>
      </c>
      <c r="R174" s="3">
        <v>0</v>
      </c>
      <c r="S174" s="54">
        <v>653</v>
      </c>
      <c r="V174" s="54">
        <v>0.25</v>
      </c>
      <c r="W174" s="2">
        <f>G170</f>
        <v>0</v>
      </c>
      <c r="X174" s="2">
        <f>G171</f>
        <v>0</v>
      </c>
      <c r="Y174" s="2">
        <f>G172</f>
        <v>20</v>
      </c>
      <c r="Z174" s="2">
        <f>G173</f>
        <v>42</v>
      </c>
      <c r="AA174" s="2">
        <f>G174</f>
        <v>0</v>
      </c>
      <c r="AB174" s="2">
        <f>G175</f>
        <v>121</v>
      </c>
      <c r="AC174" s="2">
        <f>G176</f>
        <v>0</v>
      </c>
      <c r="AD174" s="54">
        <f>G177</f>
        <v>0</v>
      </c>
      <c r="AE174" s="2">
        <f>G178</f>
        <v>255</v>
      </c>
      <c r="AF174" s="2">
        <f>G179</f>
        <v>25</v>
      </c>
      <c r="AG174" s="2">
        <f>G180</f>
        <v>250</v>
      </c>
      <c r="AH174" s="2">
        <f>G181</f>
        <v>122</v>
      </c>
      <c r="AI174" s="2">
        <f>G182</f>
        <v>502</v>
      </c>
      <c r="AJ174" s="2">
        <f>G183</f>
        <v>403</v>
      </c>
      <c r="AK174" s="2">
        <f>G184</f>
        <v>0</v>
      </c>
      <c r="AL174" s="2">
        <f>G185</f>
        <v>58</v>
      </c>
      <c r="AM174" s="2">
        <f>G186</f>
        <v>22</v>
      </c>
      <c r="AN174" s="2">
        <f>G187</f>
        <v>40</v>
      </c>
      <c r="AO174" s="2">
        <f>G188</f>
        <v>53</v>
      </c>
      <c r="AP174" s="54">
        <f>G189</f>
        <v>1</v>
      </c>
      <c r="AQ174" s="55">
        <f>G190</f>
        <v>345</v>
      </c>
      <c r="AT174" s="54">
        <v>0.25</v>
      </c>
      <c r="AU174" s="31">
        <f t="shared" ref="AU174:BO174" si="3585">PRODUCT(W174*100*1/W186)</f>
        <v>0</v>
      </c>
      <c r="AV174" s="31">
        <f t="shared" si="3585"/>
        <v>0</v>
      </c>
      <c r="AW174" s="31">
        <f t="shared" si="3585"/>
        <v>3.0441400304414001</v>
      </c>
      <c r="AX174" s="31">
        <f t="shared" si="3585"/>
        <v>6.3926940639269407</v>
      </c>
      <c r="AY174" s="31">
        <f t="shared" si="3585"/>
        <v>0</v>
      </c>
      <c r="AZ174" s="31">
        <f t="shared" si="3585"/>
        <v>18.417047184170471</v>
      </c>
      <c r="BA174" s="31">
        <f t="shared" si="3585"/>
        <v>0</v>
      </c>
      <c r="BB174" s="56">
        <f t="shared" si="3585"/>
        <v>0</v>
      </c>
      <c r="BC174" s="31">
        <f t="shared" si="3585"/>
        <v>38.812785388127857</v>
      </c>
      <c r="BD174" s="31">
        <f t="shared" si="3585"/>
        <v>3.8051750380517504</v>
      </c>
      <c r="BE174" s="31">
        <f t="shared" si="3585"/>
        <v>39.936102236421725</v>
      </c>
      <c r="BF174" s="31">
        <f t="shared" si="3585"/>
        <v>19.334389857369256</v>
      </c>
      <c r="BG174" s="31">
        <f t="shared" si="3585"/>
        <v>79.430379746835442</v>
      </c>
      <c r="BH174" s="31">
        <f t="shared" si="3585"/>
        <v>69.125214408233276</v>
      </c>
      <c r="BI174" s="31">
        <f t="shared" si="3585"/>
        <v>0</v>
      </c>
      <c r="BJ174" s="31">
        <f t="shared" si="3585"/>
        <v>8.8549618320610683</v>
      </c>
      <c r="BK174" s="31">
        <f t="shared" si="3585"/>
        <v>3.3485540334855401</v>
      </c>
      <c r="BL174" s="31">
        <f t="shared" si="3585"/>
        <v>6.0975609756097562</v>
      </c>
      <c r="BM174" s="31">
        <f t="shared" si="3585"/>
        <v>8.0792682926829276</v>
      </c>
      <c r="BN174" s="30">
        <f t="shared" si="3585"/>
        <v>0.15267175572519084</v>
      </c>
      <c r="BO174" s="57">
        <f t="shared" si="3585"/>
        <v>52.671755725190842</v>
      </c>
      <c r="BR174" s="54">
        <v>0.25</v>
      </c>
      <c r="BS174" s="31">
        <f t="shared" ref="BS174:CM174" si="3586">AU170+AU171+AU172+AU173+AU174</f>
        <v>0.1524390243902439</v>
      </c>
      <c r="BT174" s="31">
        <f t="shared" si="3586"/>
        <v>0.30441400304414001</v>
      </c>
      <c r="BU174" s="31">
        <f t="shared" si="3586"/>
        <v>3.0441400304414001</v>
      </c>
      <c r="BV174" s="31">
        <f t="shared" si="3586"/>
        <v>6.3926940639269407</v>
      </c>
      <c r="BW174" s="31">
        <f t="shared" si="3586"/>
        <v>56.50842266462481</v>
      </c>
      <c r="BX174" s="31">
        <f t="shared" si="3586"/>
        <v>49.61948249619482</v>
      </c>
      <c r="BY174" s="31">
        <f t="shared" si="3586"/>
        <v>41.310975609756099</v>
      </c>
      <c r="BZ174" s="56">
        <f t="shared" si="3586"/>
        <v>0.15267175572519084</v>
      </c>
      <c r="CA174" s="31">
        <f t="shared" si="3586"/>
        <v>56.773211567732119</v>
      </c>
      <c r="CB174" s="31">
        <f t="shared" si="3586"/>
        <v>98.021308980213092</v>
      </c>
      <c r="CC174" s="31">
        <f t="shared" si="3586"/>
        <v>44.728434504792332</v>
      </c>
      <c r="CD174" s="31">
        <f t="shared" si="3586"/>
        <v>19.334389857369256</v>
      </c>
      <c r="CE174" s="31">
        <f t="shared" si="3586"/>
        <v>86.708860759493675</v>
      </c>
      <c r="CF174" s="31">
        <f t="shared" si="3586"/>
        <v>70.840480274442541</v>
      </c>
      <c r="CG174" s="31">
        <f t="shared" si="3586"/>
        <v>0</v>
      </c>
      <c r="CH174" s="31">
        <f t="shared" si="3586"/>
        <v>81.068702290076331</v>
      </c>
      <c r="CI174" s="31">
        <f t="shared" si="3586"/>
        <v>90.867579908675808</v>
      </c>
      <c r="CJ174" s="31">
        <f t="shared" si="3586"/>
        <v>89.176829268292678</v>
      </c>
      <c r="CK174" s="31">
        <f t="shared" si="3586"/>
        <v>84.603658536585371</v>
      </c>
      <c r="CL174" s="30">
        <f t="shared" si="3586"/>
        <v>0.15267175572519084</v>
      </c>
      <c r="CM174" s="57">
        <f t="shared" si="3586"/>
        <v>85.190839694656489</v>
      </c>
      <c r="CN174" s="5"/>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row>
    <row r="175" spans="1:118" x14ac:dyDescent="0.25">
      <c r="B175" s="54" t="s">
        <v>7</v>
      </c>
      <c r="C175" s="2">
        <v>0</v>
      </c>
      <c r="D175" s="2">
        <v>52</v>
      </c>
      <c r="E175" s="2">
        <v>0</v>
      </c>
      <c r="F175" s="2">
        <v>153</v>
      </c>
      <c r="G175" s="2">
        <v>121</v>
      </c>
      <c r="H175" s="2">
        <v>52</v>
      </c>
      <c r="I175" s="2">
        <v>20</v>
      </c>
      <c r="J175" s="4">
        <v>9</v>
      </c>
      <c r="K175" s="3">
        <v>8</v>
      </c>
      <c r="L175" s="3">
        <v>4</v>
      </c>
      <c r="M175" s="3">
        <v>238</v>
      </c>
      <c r="N175" s="3">
        <v>0</v>
      </c>
      <c r="O175" s="3">
        <v>0</v>
      </c>
      <c r="P175" s="3">
        <v>0</v>
      </c>
      <c r="Q175" s="3">
        <v>0</v>
      </c>
      <c r="R175" s="3">
        <v>0</v>
      </c>
      <c r="S175" s="54">
        <v>657</v>
      </c>
      <c r="V175" s="54">
        <v>0.5</v>
      </c>
      <c r="W175" s="2">
        <f>H170</f>
        <v>2</v>
      </c>
      <c r="X175" s="2">
        <f>H171</f>
        <v>4</v>
      </c>
      <c r="Y175" s="2">
        <f>H172</f>
        <v>0</v>
      </c>
      <c r="Z175" s="2">
        <f>H173</f>
        <v>0</v>
      </c>
      <c r="AA175" s="2">
        <f>H174</f>
        <v>22</v>
      </c>
      <c r="AB175" s="2">
        <f>H175</f>
        <v>52</v>
      </c>
      <c r="AC175" s="2">
        <f>H176</f>
        <v>98</v>
      </c>
      <c r="AD175" s="54">
        <f>H177</f>
        <v>4</v>
      </c>
      <c r="AE175" s="2">
        <f>H178</f>
        <v>184</v>
      </c>
      <c r="AF175" s="2">
        <f>H179</f>
        <v>6</v>
      </c>
      <c r="AG175" s="2">
        <f>H180</f>
        <v>225</v>
      </c>
      <c r="AH175" s="2">
        <f>H181</f>
        <v>0</v>
      </c>
      <c r="AI175" s="2">
        <f>H182</f>
        <v>42</v>
      </c>
      <c r="AJ175" s="2">
        <f>H183</f>
        <v>117</v>
      </c>
      <c r="AK175" s="2">
        <f>H184</f>
        <v>47</v>
      </c>
      <c r="AL175" s="2">
        <f>H185</f>
        <v>25</v>
      </c>
      <c r="AM175" s="4">
        <f>H186</f>
        <v>18</v>
      </c>
      <c r="AN175" s="2">
        <f>H187</f>
        <v>35</v>
      </c>
      <c r="AO175" s="3">
        <f>H188</f>
        <v>38</v>
      </c>
      <c r="AP175" s="54">
        <f>H189</f>
        <v>7</v>
      </c>
      <c r="AQ175" s="55">
        <f>H190</f>
        <v>43</v>
      </c>
      <c r="AT175" s="54">
        <v>0.5</v>
      </c>
      <c r="AU175" s="31">
        <f t="shared" ref="AU175:BO175" si="3587">PRODUCT(W175*100*1/W186)</f>
        <v>0.3048780487804878</v>
      </c>
      <c r="AV175" s="31">
        <f t="shared" si="3587"/>
        <v>0.60882800608828003</v>
      </c>
      <c r="AW175" s="31">
        <f t="shared" si="3587"/>
        <v>0</v>
      </c>
      <c r="AX175" s="31">
        <f t="shared" si="3587"/>
        <v>0</v>
      </c>
      <c r="AY175" s="31">
        <f t="shared" si="3587"/>
        <v>3.3690658499234303</v>
      </c>
      <c r="AZ175" s="31">
        <f t="shared" si="3587"/>
        <v>7.9147640791476404</v>
      </c>
      <c r="BA175" s="31">
        <f t="shared" si="3587"/>
        <v>14.939024390243903</v>
      </c>
      <c r="BB175" s="56">
        <f t="shared" si="3587"/>
        <v>0.61068702290076338</v>
      </c>
      <c r="BC175" s="31">
        <f t="shared" si="3587"/>
        <v>28.006088280060883</v>
      </c>
      <c r="BD175" s="31">
        <f t="shared" si="3587"/>
        <v>0.91324200913242004</v>
      </c>
      <c r="BE175" s="31">
        <f t="shared" si="3587"/>
        <v>35.942492012779553</v>
      </c>
      <c r="BF175" s="31">
        <f t="shared" si="3587"/>
        <v>0</v>
      </c>
      <c r="BG175" s="31">
        <f t="shared" si="3587"/>
        <v>6.6455696202531644</v>
      </c>
      <c r="BH175" s="31">
        <f t="shared" si="3587"/>
        <v>20.068610634648369</v>
      </c>
      <c r="BI175" s="31">
        <f t="shared" si="3587"/>
        <v>7.1755725190839694</v>
      </c>
      <c r="BJ175" s="31">
        <f t="shared" si="3587"/>
        <v>3.8167938931297711</v>
      </c>
      <c r="BK175" s="32">
        <f t="shared" si="3587"/>
        <v>2.7397260273972601</v>
      </c>
      <c r="BL175" s="31">
        <f t="shared" si="3587"/>
        <v>5.3353658536585362</v>
      </c>
      <c r="BM175" s="33">
        <f t="shared" si="3587"/>
        <v>5.7926829268292686</v>
      </c>
      <c r="BN175" s="30">
        <f t="shared" si="3587"/>
        <v>1.0687022900763359</v>
      </c>
      <c r="BO175" s="57">
        <f t="shared" si="3587"/>
        <v>6.5648854961832059</v>
      </c>
      <c r="BR175" s="54">
        <v>0.5</v>
      </c>
      <c r="BS175" s="31">
        <f t="shared" ref="BS175:CM175" si="3588">AU170+AU171+AU172+AU173+AU174+AU175</f>
        <v>0.45731707317073167</v>
      </c>
      <c r="BT175" s="31">
        <f t="shared" si="3588"/>
        <v>0.91324200913242004</v>
      </c>
      <c r="BU175" s="31">
        <f t="shared" si="3588"/>
        <v>3.0441400304414001</v>
      </c>
      <c r="BV175" s="31">
        <f t="shared" si="3588"/>
        <v>6.3926940639269407</v>
      </c>
      <c r="BW175" s="31">
        <f t="shared" si="3588"/>
        <v>59.87748851454824</v>
      </c>
      <c r="BX175" s="31">
        <f t="shared" si="3588"/>
        <v>57.534246575342458</v>
      </c>
      <c r="BY175" s="31">
        <f t="shared" si="3588"/>
        <v>56.25</v>
      </c>
      <c r="BZ175" s="56">
        <f t="shared" si="3588"/>
        <v>0.76335877862595425</v>
      </c>
      <c r="CA175" s="31">
        <f t="shared" si="3588"/>
        <v>84.779299847792998</v>
      </c>
      <c r="CB175" s="31">
        <f t="shared" si="3588"/>
        <v>98.93455098934551</v>
      </c>
      <c r="CC175" s="31">
        <f t="shared" si="3588"/>
        <v>80.670926517571885</v>
      </c>
      <c r="CD175" s="31">
        <f t="shared" si="3588"/>
        <v>19.334389857369256</v>
      </c>
      <c r="CE175" s="31">
        <f t="shared" si="3588"/>
        <v>93.354430379746844</v>
      </c>
      <c r="CF175" s="31">
        <f t="shared" si="3588"/>
        <v>90.909090909090907</v>
      </c>
      <c r="CG175" s="31">
        <f t="shared" si="3588"/>
        <v>7.1755725190839694</v>
      </c>
      <c r="CH175" s="31">
        <f t="shared" si="3588"/>
        <v>84.885496183206101</v>
      </c>
      <c r="CI175" s="32">
        <f t="shared" si="3588"/>
        <v>93.607305936073061</v>
      </c>
      <c r="CJ175" s="31">
        <f t="shared" si="3588"/>
        <v>94.512195121951208</v>
      </c>
      <c r="CK175" s="33">
        <f t="shared" si="3588"/>
        <v>90.396341463414643</v>
      </c>
      <c r="CL175" s="30">
        <f t="shared" si="3588"/>
        <v>1.2213740458015268</v>
      </c>
      <c r="CM175" s="57">
        <f t="shared" si="3588"/>
        <v>91.755725190839698</v>
      </c>
      <c r="CN175" s="5"/>
      <c r="CQ175" s="10"/>
      <c r="CR175" s="10" t="str">
        <f>A169</f>
        <v>Enterobacter cloacae-complex</v>
      </c>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row>
    <row r="176" spans="1:118" x14ac:dyDescent="0.25">
      <c r="B176" s="54" t="s">
        <v>8</v>
      </c>
      <c r="C176" s="2">
        <v>0</v>
      </c>
      <c r="D176" s="2">
        <v>0</v>
      </c>
      <c r="E176" s="2">
        <v>0</v>
      </c>
      <c r="F176" s="2">
        <v>271</v>
      </c>
      <c r="G176" s="2">
        <v>0</v>
      </c>
      <c r="H176" s="2">
        <v>98</v>
      </c>
      <c r="I176" s="2">
        <v>31</v>
      </c>
      <c r="J176" s="4">
        <v>5</v>
      </c>
      <c r="K176" s="4">
        <v>9</v>
      </c>
      <c r="L176" s="3">
        <v>13</v>
      </c>
      <c r="M176" s="3">
        <v>28</v>
      </c>
      <c r="N176" s="3">
        <v>57</v>
      </c>
      <c r="O176" s="3">
        <v>144</v>
      </c>
      <c r="P176" s="3">
        <v>0</v>
      </c>
      <c r="Q176" s="3">
        <v>0</v>
      </c>
      <c r="R176" s="3">
        <v>0</v>
      </c>
      <c r="S176" s="54">
        <v>656</v>
      </c>
      <c r="V176" s="54">
        <v>1</v>
      </c>
      <c r="W176" s="2">
        <f>I170</f>
        <v>3</v>
      </c>
      <c r="X176" s="2">
        <f>I171</f>
        <v>14</v>
      </c>
      <c r="Y176" s="2">
        <f>I172</f>
        <v>101</v>
      </c>
      <c r="Z176" s="2">
        <f>I173</f>
        <v>168</v>
      </c>
      <c r="AA176" s="2">
        <f>I174</f>
        <v>9</v>
      </c>
      <c r="AB176" s="2">
        <f>I175</f>
        <v>20</v>
      </c>
      <c r="AC176" s="2">
        <f>I176</f>
        <v>31</v>
      </c>
      <c r="AD176" s="54">
        <f>I177</f>
        <v>4</v>
      </c>
      <c r="AE176" s="2">
        <f>I178</f>
        <v>80</v>
      </c>
      <c r="AF176" s="2">
        <f>I179</f>
        <v>4</v>
      </c>
      <c r="AG176" s="2">
        <f>I180</f>
        <v>59</v>
      </c>
      <c r="AH176" s="2">
        <f>I181</f>
        <v>392</v>
      </c>
      <c r="AI176" s="2">
        <f>I182</f>
        <v>4</v>
      </c>
      <c r="AJ176" s="2">
        <f>I183</f>
        <v>8</v>
      </c>
      <c r="AK176" s="2">
        <f>I184</f>
        <v>0</v>
      </c>
      <c r="AL176" s="2">
        <f>I185</f>
        <v>10</v>
      </c>
      <c r="AM176" s="3">
        <f>I186</f>
        <v>5</v>
      </c>
      <c r="AN176" s="4">
        <f>I187</f>
        <v>8</v>
      </c>
      <c r="AO176" s="3">
        <f>I188</f>
        <v>31</v>
      </c>
      <c r="AP176" s="54">
        <f>I189</f>
        <v>114</v>
      </c>
      <c r="AQ176" s="58">
        <f>I190</f>
        <v>33</v>
      </c>
      <c r="AT176" s="54">
        <v>1</v>
      </c>
      <c r="AU176" s="31">
        <f t="shared" ref="AU176:BO176" si="3589">PRODUCT(W176*100*1/W186)</f>
        <v>0.45731707317073172</v>
      </c>
      <c r="AV176" s="31">
        <f t="shared" si="3589"/>
        <v>2.1308980213089801</v>
      </c>
      <c r="AW176" s="31">
        <f t="shared" si="3589"/>
        <v>15.372907153729072</v>
      </c>
      <c r="AX176" s="31">
        <f t="shared" si="3589"/>
        <v>25.570776255707763</v>
      </c>
      <c r="AY176" s="31">
        <f t="shared" si="3589"/>
        <v>1.3782542113323124</v>
      </c>
      <c r="AZ176" s="31">
        <f t="shared" si="3589"/>
        <v>3.0441400304414001</v>
      </c>
      <c r="BA176" s="31">
        <f t="shared" si="3589"/>
        <v>4.725609756097561</v>
      </c>
      <c r="BB176" s="56">
        <f t="shared" si="3589"/>
        <v>0.61068702290076338</v>
      </c>
      <c r="BC176" s="31">
        <f t="shared" si="3589"/>
        <v>12.176560121765601</v>
      </c>
      <c r="BD176" s="31">
        <f t="shared" si="3589"/>
        <v>0.60882800608828003</v>
      </c>
      <c r="BE176" s="31">
        <f t="shared" si="3589"/>
        <v>9.4249201277955272</v>
      </c>
      <c r="BF176" s="31">
        <f t="shared" si="3589"/>
        <v>62.123613312202849</v>
      </c>
      <c r="BG176" s="31">
        <f t="shared" si="3589"/>
        <v>0.63291139240506333</v>
      </c>
      <c r="BH176" s="31">
        <f t="shared" si="3589"/>
        <v>1.3722126929674099</v>
      </c>
      <c r="BI176" s="31">
        <f t="shared" si="3589"/>
        <v>0</v>
      </c>
      <c r="BJ176" s="31">
        <f t="shared" si="3589"/>
        <v>1.5267175572519085</v>
      </c>
      <c r="BK176" s="33">
        <f t="shared" si="3589"/>
        <v>0.76103500761035003</v>
      </c>
      <c r="BL176" s="32">
        <f t="shared" si="3589"/>
        <v>1.2195121951219512</v>
      </c>
      <c r="BM176" s="33">
        <f t="shared" si="3589"/>
        <v>4.725609756097561</v>
      </c>
      <c r="BN176" s="30">
        <f t="shared" si="3589"/>
        <v>17.404580152671755</v>
      </c>
      <c r="BO176" s="59">
        <f t="shared" si="3589"/>
        <v>5.0381679389312977</v>
      </c>
      <c r="BR176" s="54">
        <v>1</v>
      </c>
      <c r="BS176" s="31">
        <f t="shared" ref="BS176:CM176" si="3590">AU170+AU171+AU172+AU173+AU174+AU175+AU176</f>
        <v>0.91463414634146334</v>
      </c>
      <c r="BT176" s="31">
        <f t="shared" si="3590"/>
        <v>3.0441400304414001</v>
      </c>
      <c r="BU176" s="31">
        <f t="shared" si="3590"/>
        <v>18.417047184170471</v>
      </c>
      <c r="BV176" s="31">
        <f t="shared" si="3590"/>
        <v>31.963470319634702</v>
      </c>
      <c r="BW176" s="31">
        <f t="shared" si="3590"/>
        <v>61.255742725880552</v>
      </c>
      <c r="BX176" s="31">
        <f t="shared" si="3590"/>
        <v>60.578386605783855</v>
      </c>
      <c r="BY176" s="31">
        <f t="shared" si="3590"/>
        <v>60.975609756097562</v>
      </c>
      <c r="BZ176" s="56">
        <f t="shared" si="3590"/>
        <v>1.3740458015267176</v>
      </c>
      <c r="CA176" s="31">
        <f t="shared" si="3590"/>
        <v>96.955859969558603</v>
      </c>
      <c r="CB176" s="31">
        <f t="shared" si="3590"/>
        <v>99.543378995433784</v>
      </c>
      <c r="CC176" s="31">
        <f t="shared" si="3590"/>
        <v>90.095846645367416</v>
      </c>
      <c r="CD176" s="31">
        <f t="shared" si="3590"/>
        <v>81.458003169572109</v>
      </c>
      <c r="CE176" s="31">
        <f t="shared" si="3590"/>
        <v>93.987341772151908</v>
      </c>
      <c r="CF176" s="31">
        <f t="shared" si="3590"/>
        <v>92.281303602058316</v>
      </c>
      <c r="CG176" s="31">
        <f t="shared" si="3590"/>
        <v>7.1755725190839694</v>
      </c>
      <c r="CH176" s="31">
        <f t="shared" si="3590"/>
        <v>86.412213740458014</v>
      </c>
      <c r="CI176" s="33">
        <f t="shared" si="3590"/>
        <v>94.368340943683407</v>
      </c>
      <c r="CJ176" s="32">
        <f t="shared" si="3590"/>
        <v>95.731707317073159</v>
      </c>
      <c r="CK176" s="33">
        <f t="shared" si="3590"/>
        <v>95.121951219512198</v>
      </c>
      <c r="CL176" s="30">
        <f t="shared" si="3590"/>
        <v>18.625954198473281</v>
      </c>
      <c r="CM176" s="59">
        <f t="shared" si="3590"/>
        <v>96.793893129770993</v>
      </c>
      <c r="CN176" s="5"/>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row>
    <row r="177" spans="2:118" x14ac:dyDescent="0.25">
      <c r="B177" s="54" t="s">
        <v>9</v>
      </c>
      <c r="C177" s="54">
        <v>0</v>
      </c>
      <c r="D177" s="54">
        <v>0</v>
      </c>
      <c r="E177" s="54">
        <v>0</v>
      </c>
      <c r="F177" s="54">
        <v>1</v>
      </c>
      <c r="G177" s="54">
        <v>0</v>
      </c>
      <c r="H177" s="54">
        <v>4</v>
      </c>
      <c r="I177" s="54">
        <v>4</v>
      </c>
      <c r="J177" s="54">
        <v>19</v>
      </c>
      <c r="K177" s="54">
        <v>80</v>
      </c>
      <c r="L177" s="54">
        <v>154</v>
      </c>
      <c r="M177" s="54">
        <v>78</v>
      </c>
      <c r="N177" s="54">
        <v>32</v>
      </c>
      <c r="O177" s="54">
        <v>283</v>
      </c>
      <c r="P177" s="54">
        <v>0</v>
      </c>
      <c r="Q177" s="54">
        <v>0</v>
      </c>
      <c r="R177" s="54">
        <v>0</v>
      </c>
      <c r="S177" s="54">
        <v>655</v>
      </c>
      <c r="V177" s="54">
        <v>2</v>
      </c>
      <c r="W177" s="2">
        <f>J170</f>
        <v>8</v>
      </c>
      <c r="X177" s="2">
        <f>J171</f>
        <v>39</v>
      </c>
      <c r="Y177" s="2">
        <f>J172</f>
        <v>217</v>
      </c>
      <c r="Z177" s="2">
        <f>J173</f>
        <v>166</v>
      </c>
      <c r="AA177" s="4">
        <f>J174</f>
        <v>5</v>
      </c>
      <c r="AB177" s="4">
        <f>J175</f>
        <v>9</v>
      </c>
      <c r="AC177" s="4">
        <f>J176</f>
        <v>5</v>
      </c>
      <c r="AD177" s="54">
        <f>J177</f>
        <v>19</v>
      </c>
      <c r="AE177" s="2">
        <f>J178</f>
        <v>18</v>
      </c>
      <c r="AF177" s="2">
        <f>J179</f>
        <v>1</v>
      </c>
      <c r="AG177" s="2">
        <f>J180</f>
        <v>9</v>
      </c>
      <c r="AH177" s="2">
        <f>J181</f>
        <v>83</v>
      </c>
      <c r="AI177" s="2">
        <f>J182</f>
        <v>12</v>
      </c>
      <c r="AJ177" s="2">
        <f>J183</f>
        <v>14</v>
      </c>
      <c r="AK177" s="2">
        <f>J184</f>
        <v>24</v>
      </c>
      <c r="AL177" s="2">
        <f>J185</f>
        <v>5</v>
      </c>
      <c r="AM177" s="3">
        <f>J186</f>
        <v>14</v>
      </c>
      <c r="AN177" s="3">
        <f>J187</f>
        <v>13</v>
      </c>
      <c r="AO177" s="3">
        <f>J188</f>
        <v>5</v>
      </c>
      <c r="AP177" s="54">
        <f>J189</f>
        <v>407</v>
      </c>
      <c r="AQ177" s="58">
        <f>J190</f>
        <v>15</v>
      </c>
      <c r="AT177" s="54">
        <v>2</v>
      </c>
      <c r="AU177" s="31">
        <f t="shared" ref="AU177:BO177" si="3591">PRODUCT(W177*100*1/W186)</f>
        <v>1.2195121951219512</v>
      </c>
      <c r="AV177" s="31">
        <f t="shared" si="3591"/>
        <v>5.9360730593607309</v>
      </c>
      <c r="AW177" s="31">
        <f t="shared" si="3591"/>
        <v>33.028919330289192</v>
      </c>
      <c r="AX177" s="31">
        <f t="shared" si="3591"/>
        <v>25.266362252663622</v>
      </c>
      <c r="AY177" s="32">
        <f t="shared" si="3591"/>
        <v>0.76569678407350694</v>
      </c>
      <c r="AZ177" s="32">
        <f t="shared" si="3591"/>
        <v>1.3698630136986301</v>
      </c>
      <c r="BA177" s="32">
        <f t="shared" si="3591"/>
        <v>0.76219512195121952</v>
      </c>
      <c r="BB177" s="56">
        <f t="shared" si="3591"/>
        <v>2.9007633587786259</v>
      </c>
      <c r="BC177" s="31">
        <f t="shared" si="3591"/>
        <v>2.7397260273972601</v>
      </c>
      <c r="BD177" s="31">
        <f t="shared" si="3591"/>
        <v>0.15220700152207001</v>
      </c>
      <c r="BE177" s="31">
        <f t="shared" si="3591"/>
        <v>1.4376996805111821</v>
      </c>
      <c r="BF177" s="31">
        <f t="shared" si="3591"/>
        <v>13.153724247226624</v>
      </c>
      <c r="BG177" s="31">
        <f t="shared" si="3591"/>
        <v>1.8987341772151898</v>
      </c>
      <c r="BH177" s="31">
        <f t="shared" si="3591"/>
        <v>2.4013722126929675</v>
      </c>
      <c r="BI177" s="31">
        <f t="shared" si="3591"/>
        <v>3.66412213740458</v>
      </c>
      <c r="BJ177" s="31">
        <f t="shared" si="3591"/>
        <v>0.76335877862595425</v>
      </c>
      <c r="BK177" s="33">
        <f t="shared" si="3591"/>
        <v>2.1308980213089801</v>
      </c>
      <c r="BL177" s="33">
        <f t="shared" si="3591"/>
        <v>1.9817073170731707</v>
      </c>
      <c r="BM177" s="33">
        <f t="shared" si="3591"/>
        <v>0.76219512195121952</v>
      </c>
      <c r="BN177" s="30">
        <f t="shared" si="3591"/>
        <v>62.137404580152669</v>
      </c>
      <c r="BO177" s="59">
        <f t="shared" si="3591"/>
        <v>2.2900763358778624</v>
      </c>
      <c r="BR177" s="54">
        <v>2</v>
      </c>
      <c r="BS177" s="31">
        <f t="shared" ref="BS177:CM177" si="3592">AU170+AU171+AU172+AU173+AU174+AU175+AU176+AU177</f>
        <v>2.1341463414634143</v>
      </c>
      <c r="BT177" s="31">
        <f t="shared" si="3592"/>
        <v>8.9802130898021311</v>
      </c>
      <c r="BU177" s="31">
        <f t="shared" si="3592"/>
        <v>51.445966514459663</v>
      </c>
      <c r="BV177" s="31">
        <f t="shared" si="3592"/>
        <v>57.229832572298321</v>
      </c>
      <c r="BW177" s="32">
        <f t="shared" si="3592"/>
        <v>62.021439509954057</v>
      </c>
      <c r="BX177" s="32">
        <f t="shared" si="3592"/>
        <v>61.948249619482482</v>
      </c>
      <c r="BY177" s="32">
        <f t="shared" si="3592"/>
        <v>61.737804878048784</v>
      </c>
      <c r="BZ177" s="56">
        <f t="shared" si="3592"/>
        <v>4.2748091603053435</v>
      </c>
      <c r="CA177" s="31">
        <f t="shared" si="3592"/>
        <v>99.695585996955856</v>
      </c>
      <c r="CB177" s="31">
        <f t="shared" si="3592"/>
        <v>99.695585996955856</v>
      </c>
      <c r="CC177" s="31">
        <f t="shared" si="3592"/>
        <v>91.533546325878604</v>
      </c>
      <c r="CD177" s="31">
        <f t="shared" si="3592"/>
        <v>94.611727416798729</v>
      </c>
      <c r="CE177" s="31">
        <f t="shared" si="3592"/>
        <v>95.886075949367097</v>
      </c>
      <c r="CF177" s="31">
        <f t="shared" si="3592"/>
        <v>94.682675814751278</v>
      </c>
      <c r="CG177" s="31">
        <f t="shared" si="3592"/>
        <v>10.83969465648855</v>
      </c>
      <c r="CH177" s="31">
        <f t="shared" si="3592"/>
        <v>87.175572519083971</v>
      </c>
      <c r="CI177" s="33">
        <f t="shared" si="3592"/>
        <v>96.499238964992387</v>
      </c>
      <c r="CJ177" s="33">
        <f t="shared" si="3592"/>
        <v>97.713414634146332</v>
      </c>
      <c r="CK177" s="33">
        <f t="shared" si="3592"/>
        <v>95.884146341463421</v>
      </c>
      <c r="CL177" s="30">
        <f t="shared" si="3592"/>
        <v>80.763358778625957</v>
      </c>
      <c r="CM177" s="59">
        <f t="shared" si="3592"/>
        <v>99.083969465648849</v>
      </c>
      <c r="CN177" s="34"/>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row>
    <row r="178" spans="2:118" x14ac:dyDescent="0.25">
      <c r="B178" s="54" t="s">
        <v>10</v>
      </c>
      <c r="C178" s="2">
        <v>0</v>
      </c>
      <c r="D178" s="2">
        <v>0</v>
      </c>
      <c r="E178" s="2">
        <v>118</v>
      </c>
      <c r="F178" s="2">
        <v>0</v>
      </c>
      <c r="G178" s="2">
        <v>255</v>
      </c>
      <c r="H178" s="2">
        <v>184</v>
      </c>
      <c r="I178" s="2">
        <v>80</v>
      </c>
      <c r="J178" s="2">
        <v>18</v>
      </c>
      <c r="K178" s="4">
        <v>1</v>
      </c>
      <c r="L178" s="3">
        <v>1</v>
      </c>
      <c r="M178" s="3">
        <v>0</v>
      </c>
      <c r="N178" s="3">
        <v>0</v>
      </c>
      <c r="O178" s="3">
        <v>0</v>
      </c>
      <c r="P178" s="3">
        <v>0</v>
      </c>
      <c r="Q178" s="3">
        <v>0</v>
      </c>
      <c r="R178" s="3">
        <v>0</v>
      </c>
      <c r="S178" s="54">
        <v>657</v>
      </c>
      <c r="V178" s="54">
        <v>4</v>
      </c>
      <c r="W178" s="2">
        <f>K170</f>
        <v>26</v>
      </c>
      <c r="X178" s="2">
        <f>K171</f>
        <v>65</v>
      </c>
      <c r="Y178" s="2">
        <f>K172</f>
        <v>44</v>
      </c>
      <c r="Z178" s="2">
        <f>K173</f>
        <v>32</v>
      </c>
      <c r="AA178" s="4">
        <f>K174</f>
        <v>4</v>
      </c>
      <c r="AB178" s="3">
        <f>K175</f>
        <v>8</v>
      </c>
      <c r="AC178" s="4">
        <f>K176</f>
        <v>9</v>
      </c>
      <c r="AD178" s="54">
        <f>K177</f>
        <v>80</v>
      </c>
      <c r="AE178" s="4">
        <f>K178</f>
        <v>1</v>
      </c>
      <c r="AF178" s="4">
        <f>K179</f>
        <v>1</v>
      </c>
      <c r="AG178" s="3">
        <f>K180</f>
        <v>4</v>
      </c>
      <c r="AH178" s="2">
        <f>K181</f>
        <v>22</v>
      </c>
      <c r="AI178" s="3">
        <f>K182</f>
        <v>0</v>
      </c>
      <c r="AJ178" s="3">
        <f>K183</f>
        <v>7</v>
      </c>
      <c r="AK178" s="2">
        <f>K184</f>
        <v>37</v>
      </c>
      <c r="AL178" s="4">
        <f>K185</f>
        <v>8</v>
      </c>
      <c r="AM178" s="3">
        <f>K186</f>
        <v>3</v>
      </c>
      <c r="AN178" s="3">
        <f>K187</f>
        <v>7</v>
      </c>
      <c r="AO178" s="3">
        <f>K188</f>
        <v>11</v>
      </c>
      <c r="AP178" s="54">
        <f>K189</f>
        <v>53</v>
      </c>
      <c r="AQ178" s="58">
        <f>K190</f>
        <v>4</v>
      </c>
      <c r="AT178" s="54">
        <v>4</v>
      </c>
      <c r="AU178" s="31">
        <f t="shared" ref="AU178:BO178" si="3593">PRODUCT(W178*100*1/W186)</f>
        <v>3.9634146341463414</v>
      </c>
      <c r="AV178" s="31">
        <f t="shared" si="3593"/>
        <v>9.8934550989345507</v>
      </c>
      <c r="AW178" s="31">
        <f t="shared" si="3593"/>
        <v>6.6971080669710803</v>
      </c>
      <c r="AX178" s="31">
        <f t="shared" si="3593"/>
        <v>4.8706240487062402</v>
      </c>
      <c r="AY178" s="32">
        <f t="shared" si="3593"/>
        <v>0.61255742725880546</v>
      </c>
      <c r="AZ178" s="33">
        <f t="shared" si="3593"/>
        <v>1.2176560121765601</v>
      </c>
      <c r="BA178" s="32">
        <f t="shared" si="3593"/>
        <v>1.3719512195121952</v>
      </c>
      <c r="BB178" s="56">
        <f t="shared" si="3593"/>
        <v>12.213740458015268</v>
      </c>
      <c r="BC178" s="32">
        <f t="shared" si="3593"/>
        <v>0.15220700152207001</v>
      </c>
      <c r="BD178" s="32">
        <f t="shared" si="3593"/>
        <v>0.15220700152207001</v>
      </c>
      <c r="BE178" s="33">
        <f t="shared" si="3593"/>
        <v>0.63897763578274758</v>
      </c>
      <c r="BF178" s="2">
        <f t="shared" si="3593"/>
        <v>3.4865293185419968</v>
      </c>
      <c r="BG178" s="33">
        <f t="shared" si="3593"/>
        <v>0</v>
      </c>
      <c r="BH178" s="33">
        <f t="shared" si="3593"/>
        <v>1.2006861063464838</v>
      </c>
      <c r="BI178" s="31">
        <f t="shared" si="3593"/>
        <v>5.6488549618320612</v>
      </c>
      <c r="BJ178" s="32">
        <f t="shared" si="3593"/>
        <v>1.2213740458015268</v>
      </c>
      <c r="BK178" s="33">
        <f t="shared" si="3593"/>
        <v>0.45662100456621002</v>
      </c>
      <c r="BL178" s="33">
        <f t="shared" si="3593"/>
        <v>1.0670731707317074</v>
      </c>
      <c r="BM178" s="33">
        <f t="shared" si="3593"/>
        <v>1.6768292682926829</v>
      </c>
      <c r="BN178" s="30">
        <f t="shared" si="3593"/>
        <v>8.0916030534351151</v>
      </c>
      <c r="BO178" s="59">
        <f t="shared" si="3593"/>
        <v>0.61068702290076338</v>
      </c>
      <c r="BR178" s="54">
        <v>4</v>
      </c>
      <c r="BS178" s="31">
        <f t="shared" ref="BS178:CM178" si="3594">AU170+AU171+AU172+AU173+AU174+AU175+AU176+AU177+AU178</f>
        <v>6.0975609756097562</v>
      </c>
      <c r="BT178" s="31">
        <f t="shared" si="3594"/>
        <v>18.87366818873668</v>
      </c>
      <c r="BU178" s="31">
        <f t="shared" si="3594"/>
        <v>58.143074581430746</v>
      </c>
      <c r="BV178" s="31">
        <f t="shared" si="3594"/>
        <v>62.100456621004561</v>
      </c>
      <c r="BW178" s="32">
        <f t="shared" si="3594"/>
        <v>62.633996937212864</v>
      </c>
      <c r="BX178" s="33">
        <f t="shared" si="3594"/>
        <v>63.165905631659044</v>
      </c>
      <c r="BY178" s="32">
        <f t="shared" si="3594"/>
        <v>63.109756097560982</v>
      </c>
      <c r="BZ178" s="56">
        <f t="shared" si="3594"/>
        <v>16.488549618320612</v>
      </c>
      <c r="CA178" s="32">
        <f t="shared" si="3594"/>
        <v>99.847792998477928</v>
      </c>
      <c r="CB178" s="32">
        <f t="shared" si="3594"/>
        <v>99.847792998477928</v>
      </c>
      <c r="CC178" s="33">
        <f t="shared" si="3594"/>
        <v>92.172523961661355</v>
      </c>
      <c r="CD178" s="31">
        <f t="shared" si="3594"/>
        <v>98.098256735340726</v>
      </c>
      <c r="CE178" s="31">
        <f t="shared" si="3594"/>
        <v>95.886075949367097</v>
      </c>
      <c r="CF178" s="31">
        <f t="shared" si="3594"/>
        <v>95.883361921097759</v>
      </c>
      <c r="CG178" s="31">
        <f t="shared" si="3594"/>
        <v>16.488549618320612</v>
      </c>
      <c r="CH178" s="32">
        <f t="shared" si="3594"/>
        <v>88.396946564885496</v>
      </c>
      <c r="CI178" s="33">
        <f t="shared" si="3594"/>
        <v>96.955859969558603</v>
      </c>
      <c r="CJ178" s="33">
        <f t="shared" si="3594"/>
        <v>98.780487804878035</v>
      </c>
      <c r="CK178" s="33">
        <f t="shared" si="3594"/>
        <v>97.560975609756099</v>
      </c>
      <c r="CL178" s="30">
        <f t="shared" si="3594"/>
        <v>88.854961832061065</v>
      </c>
      <c r="CM178" s="59">
        <f t="shared" si="3594"/>
        <v>99.694656488549612</v>
      </c>
      <c r="CN178" s="7"/>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row>
    <row r="179" spans="2:118" x14ac:dyDescent="0.25">
      <c r="B179" s="54" t="s">
        <v>11</v>
      </c>
      <c r="C179" s="2">
        <v>0</v>
      </c>
      <c r="D179" s="2">
        <v>1</v>
      </c>
      <c r="E179" s="2">
        <v>617</v>
      </c>
      <c r="F179" s="2">
        <v>1</v>
      </c>
      <c r="G179" s="2">
        <v>25</v>
      </c>
      <c r="H179" s="2">
        <v>6</v>
      </c>
      <c r="I179" s="2">
        <v>4</v>
      </c>
      <c r="J179" s="2">
        <v>1</v>
      </c>
      <c r="K179" s="4">
        <v>1</v>
      </c>
      <c r="L179" s="4">
        <v>1</v>
      </c>
      <c r="M179" s="3">
        <v>0</v>
      </c>
      <c r="N179" s="3">
        <v>0</v>
      </c>
      <c r="O179" s="3">
        <v>0</v>
      </c>
      <c r="P179" s="3">
        <v>0</v>
      </c>
      <c r="Q179" s="3">
        <v>0</v>
      </c>
      <c r="R179" s="3">
        <v>0</v>
      </c>
      <c r="S179" s="54">
        <v>657</v>
      </c>
      <c r="V179" s="54">
        <v>8</v>
      </c>
      <c r="W179" s="2">
        <f>L170</f>
        <v>36</v>
      </c>
      <c r="X179" s="2">
        <f>L171</f>
        <v>73</v>
      </c>
      <c r="Y179" s="2">
        <f>L172</f>
        <v>15</v>
      </c>
      <c r="Z179" s="2">
        <f>L173</f>
        <v>35</v>
      </c>
      <c r="AA179" s="3">
        <f>L174</f>
        <v>15</v>
      </c>
      <c r="AB179" s="3">
        <f>L175</f>
        <v>4</v>
      </c>
      <c r="AC179" s="3">
        <f>L176</f>
        <v>13</v>
      </c>
      <c r="AD179" s="54">
        <f>L177</f>
        <v>154</v>
      </c>
      <c r="AE179" s="3">
        <f>L178</f>
        <v>1</v>
      </c>
      <c r="AF179" s="4">
        <f>L179</f>
        <v>1</v>
      </c>
      <c r="AG179" s="3">
        <f>L180</f>
        <v>4</v>
      </c>
      <c r="AH179" s="2">
        <f>L181</f>
        <v>9</v>
      </c>
      <c r="AI179" s="3">
        <f>L182</f>
        <v>2</v>
      </c>
      <c r="AJ179" s="3">
        <f>L183</f>
        <v>6</v>
      </c>
      <c r="AK179" s="2">
        <f>L184</f>
        <v>68</v>
      </c>
      <c r="AL179" s="3">
        <f>L185</f>
        <v>15</v>
      </c>
      <c r="AM179" s="3">
        <f>L186</f>
        <v>20</v>
      </c>
      <c r="AN179" s="3">
        <f>L187</f>
        <v>5</v>
      </c>
      <c r="AO179" s="3">
        <f>L188</f>
        <v>16</v>
      </c>
      <c r="AP179" s="54">
        <f>L189</f>
        <v>31</v>
      </c>
      <c r="AQ179" s="58">
        <f>L190</f>
        <v>2</v>
      </c>
      <c r="AT179" s="54">
        <v>8</v>
      </c>
      <c r="AU179" s="31">
        <f t="shared" ref="AU179:BO179" si="3595">PRODUCT(W179*100*1/W186)</f>
        <v>5.4878048780487809</v>
      </c>
      <c r="AV179" s="31">
        <f t="shared" si="3595"/>
        <v>11.111111111111111</v>
      </c>
      <c r="AW179" s="31">
        <f t="shared" si="3595"/>
        <v>2.2831050228310503</v>
      </c>
      <c r="AX179" s="31">
        <f t="shared" si="3595"/>
        <v>5.3272450532724509</v>
      </c>
      <c r="AY179" s="33">
        <f t="shared" si="3595"/>
        <v>2.2970903522205206</v>
      </c>
      <c r="AZ179" s="33">
        <f t="shared" si="3595"/>
        <v>0.60882800608828003</v>
      </c>
      <c r="BA179" s="33">
        <f t="shared" si="3595"/>
        <v>1.9817073170731707</v>
      </c>
      <c r="BB179" s="56">
        <f t="shared" si="3595"/>
        <v>23.511450381679388</v>
      </c>
      <c r="BC179" s="33">
        <f t="shared" si="3595"/>
        <v>0.15220700152207001</v>
      </c>
      <c r="BD179" s="32">
        <f t="shared" si="3595"/>
        <v>0.15220700152207001</v>
      </c>
      <c r="BE179" s="33">
        <f t="shared" si="3595"/>
        <v>0.63897763578274758</v>
      </c>
      <c r="BF179" s="2">
        <f t="shared" si="3595"/>
        <v>1.4263074484944533</v>
      </c>
      <c r="BG179" s="3">
        <f t="shared" si="3595"/>
        <v>0.31645569620253167</v>
      </c>
      <c r="BH179" s="33">
        <f t="shared" si="3595"/>
        <v>1.0291595197255574</v>
      </c>
      <c r="BI179" s="31">
        <f t="shared" si="3595"/>
        <v>10.381679389312977</v>
      </c>
      <c r="BJ179" s="33">
        <f t="shared" si="3595"/>
        <v>2.2900763358778624</v>
      </c>
      <c r="BK179" s="33">
        <f t="shared" si="3595"/>
        <v>3.0441400304414001</v>
      </c>
      <c r="BL179" s="33">
        <f t="shared" si="3595"/>
        <v>0.76219512195121952</v>
      </c>
      <c r="BM179" s="33">
        <f t="shared" si="3595"/>
        <v>2.4390243902439024</v>
      </c>
      <c r="BN179" s="30">
        <f t="shared" si="3595"/>
        <v>4.7328244274809164</v>
      </c>
      <c r="BO179" s="59">
        <f t="shared" si="3595"/>
        <v>0.30534351145038169</v>
      </c>
      <c r="BR179" s="54">
        <v>8</v>
      </c>
      <c r="BS179" s="31">
        <f t="shared" ref="BS179:CM179" si="3596">AU170+AU171+AU172+AU173+AU174+AU175+AU176+AU177+AU178+AU179</f>
        <v>11.585365853658537</v>
      </c>
      <c r="BT179" s="31">
        <f t="shared" si="3596"/>
        <v>29.984779299847791</v>
      </c>
      <c r="BU179" s="31">
        <f t="shared" si="3596"/>
        <v>60.426179604261797</v>
      </c>
      <c r="BV179" s="31">
        <f t="shared" si="3596"/>
        <v>67.427701674277017</v>
      </c>
      <c r="BW179" s="33">
        <f t="shared" si="3596"/>
        <v>64.931087289433378</v>
      </c>
      <c r="BX179" s="33">
        <f t="shared" si="3596"/>
        <v>63.774733637747325</v>
      </c>
      <c r="BY179" s="33">
        <f t="shared" si="3596"/>
        <v>65.091463414634148</v>
      </c>
      <c r="BZ179" s="56">
        <f t="shared" si="3596"/>
        <v>40</v>
      </c>
      <c r="CA179" s="33">
        <f t="shared" si="3596"/>
        <v>100</v>
      </c>
      <c r="CB179" s="32">
        <f t="shared" si="3596"/>
        <v>100</v>
      </c>
      <c r="CC179" s="33">
        <f t="shared" si="3596"/>
        <v>92.811501597444106</v>
      </c>
      <c r="CD179" s="31">
        <f t="shared" si="3596"/>
        <v>99.524564183835182</v>
      </c>
      <c r="CE179" s="33">
        <f t="shared" si="3596"/>
        <v>96.202531645569636</v>
      </c>
      <c r="CF179" s="33">
        <f t="shared" si="3596"/>
        <v>96.912521440823312</v>
      </c>
      <c r="CG179" s="31">
        <f t="shared" si="3596"/>
        <v>26.87022900763359</v>
      </c>
      <c r="CH179" s="33">
        <f t="shared" si="3596"/>
        <v>90.687022900763353</v>
      </c>
      <c r="CI179" s="33">
        <f t="shared" si="3596"/>
        <v>100</v>
      </c>
      <c r="CJ179" s="33">
        <f t="shared" si="3596"/>
        <v>99.542682926829258</v>
      </c>
      <c r="CK179" s="33">
        <f t="shared" si="3596"/>
        <v>100</v>
      </c>
      <c r="CL179" s="30">
        <f t="shared" si="3596"/>
        <v>93.587786259541986</v>
      </c>
      <c r="CM179" s="59">
        <f t="shared" si="3596"/>
        <v>100</v>
      </c>
      <c r="CN179" s="7"/>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row>
    <row r="180" spans="2:118" x14ac:dyDescent="0.25">
      <c r="B180" s="54" t="s">
        <v>12</v>
      </c>
      <c r="C180" s="2">
        <v>0</v>
      </c>
      <c r="D180" s="2">
        <v>4</v>
      </c>
      <c r="E180" s="2">
        <v>0</v>
      </c>
      <c r="F180" s="2">
        <v>26</v>
      </c>
      <c r="G180" s="2">
        <v>250</v>
      </c>
      <c r="H180" s="2">
        <v>225</v>
      </c>
      <c r="I180" s="2">
        <v>59</v>
      </c>
      <c r="J180" s="2">
        <v>9</v>
      </c>
      <c r="K180" s="3">
        <v>4</v>
      </c>
      <c r="L180" s="3">
        <v>4</v>
      </c>
      <c r="M180" s="3">
        <v>45</v>
      </c>
      <c r="N180" s="3">
        <v>0</v>
      </c>
      <c r="O180" s="3">
        <v>0</v>
      </c>
      <c r="P180" s="3">
        <v>0</v>
      </c>
      <c r="Q180" s="3">
        <v>0</v>
      </c>
      <c r="R180" s="3">
        <v>0</v>
      </c>
      <c r="S180" s="54">
        <v>626</v>
      </c>
      <c r="V180" s="54">
        <v>16</v>
      </c>
      <c r="W180" s="3">
        <f>M170</f>
        <v>51</v>
      </c>
      <c r="X180" s="3">
        <f>M171</f>
        <v>61</v>
      </c>
      <c r="Y180" s="3">
        <f>M172</f>
        <v>11</v>
      </c>
      <c r="Z180" s="3">
        <f>M173</f>
        <v>32</v>
      </c>
      <c r="AA180" s="3">
        <f>M174</f>
        <v>60</v>
      </c>
      <c r="AB180" s="3">
        <f>M175</f>
        <v>238</v>
      </c>
      <c r="AC180" s="3">
        <f>M176</f>
        <v>28</v>
      </c>
      <c r="AD180" s="54">
        <f>M177</f>
        <v>78</v>
      </c>
      <c r="AE180" s="3">
        <f>M178</f>
        <v>0</v>
      </c>
      <c r="AF180" s="3">
        <f>M179</f>
        <v>0</v>
      </c>
      <c r="AG180" s="3">
        <f>M180</f>
        <v>45</v>
      </c>
      <c r="AH180" s="3">
        <f>M181</f>
        <v>0</v>
      </c>
      <c r="AI180" s="3">
        <f>M182</f>
        <v>24</v>
      </c>
      <c r="AJ180" s="3">
        <f>M183</f>
        <v>12</v>
      </c>
      <c r="AK180" s="2">
        <f>M184</f>
        <v>111</v>
      </c>
      <c r="AL180" s="3">
        <f>M185</f>
        <v>6</v>
      </c>
      <c r="AM180" s="3">
        <f>M186</f>
        <v>0</v>
      </c>
      <c r="AN180" s="3">
        <f>M187</f>
        <v>3</v>
      </c>
      <c r="AO180" s="3">
        <f>M188</f>
        <v>0</v>
      </c>
      <c r="AP180" s="54">
        <f>M189</f>
        <v>42</v>
      </c>
      <c r="AQ180" s="58">
        <f>M190</f>
        <v>0</v>
      </c>
      <c r="AT180" s="54">
        <v>16</v>
      </c>
      <c r="AU180" s="33">
        <f t="shared" ref="AU180:BO180" si="3597">PRODUCT(W180*100*1/W186)</f>
        <v>7.774390243902439</v>
      </c>
      <c r="AV180" s="33">
        <f t="shared" si="3597"/>
        <v>9.2846270928462715</v>
      </c>
      <c r="AW180" s="33">
        <f t="shared" si="3597"/>
        <v>1.6742770167427701</v>
      </c>
      <c r="AX180" s="33">
        <f t="shared" si="3597"/>
        <v>4.8706240487062402</v>
      </c>
      <c r="AY180" s="33">
        <f t="shared" si="3597"/>
        <v>9.1883614088820824</v>
      </c>
      <c r="AZ180" s="33">
        <f t="shared" si="3597"/>
        <v>36.225266362252661</v>
      </c>
      <c r="BA180" s="33">
        <f t="shared" si="3597"/>
        <v>4.2682926829268295</v>
      </c>
      <c r="BB180" s="59">
        <f t="shared" si="3597"/>
        <v>11.908396946564885</v>
      </c>
      <c r="BC180" s="33">
        <f t="shared" si="3597"/>
        <v>0</v>
      </c>
      <c r="BD180" s="33">
        <f t="shared" si="3597"/>
        <v>0</v>
      </c>
      <c r="BE180" s="33">
        <f t="shared" si="3597"/>
        <v>7.1884984025559104</v>
      </c>
      <c r="BF180" s="33">
        <f t="shared" si="3597"/>
        <v>0</v>
      </c>
      <c r="BG180" s="3">
        <f t="shared" si="3597"/>
        <v>3.7974683544303796</v>
      </c>
      <c r="BH180" s="33">
        <f t="shared" si="3597"/>
        <v>2.0583190394511148</v>
      </c>
      <c r="BI180" s="31">
        <f t="shared" si="3597"/>
        <v>16.946564885496183</v>
      </c>
      <c r="BJ180" s="33">
        <f t="shared" si="3597"/>
        <v>0.91603053435114501</v>
      </c>
      <c r="BK180" s="33">
        <f t="shared" si="3597"/>
        <v>0</v>
      </c>
      <c r="BL180" s="33">
        <f t="shared" si="3597"/>
        <v>0.45731707317073172</v>
      </c>
      <c r="BM180" s="33">
        <f t="shared" si="3597"/>
        <v>0</v>
      </c>
      <c r="BN180" s="30">
        <f t="shared" si="3597"/>
        <v>6.4122137404580153</v>
      </c>
      <c r="BO180" s="59">
        <f t="shared" si="3597"/>
        <v>0</v>
      </c>
      <c r="BR180" s="54">
        <v>16</v>
      </c>
      <c r="BS180" s="33">
        <f t="shared" ref="BS180:CM180" si="3598">AU170+AU171+AU172+AU173+AU174+AU175+AU176+AU177+AU178+AU179+AU180</f>
        <v>19.359756097560975</v>
      </c>
      <c r="BT180" s="33">
        <f t="shared" si="3598"/>
        <v>39.269406392694066</v>
      </c>
      <c r="BU180" s="31">
        <f t="shared" si="3598"/>
        <v>62.100456621004568</v>
      </c>
      <c r="BV180" s="31">
        <f t="shared" si="3598"/>
        <v>72.298325722983265</v>
      </c>
      <c r="BW180" s="33">
        <f t="shared" si="3598"/>
        <v>74.119448698315466</v>
      </c>
      <c r="BX180" s="33">
        <f t="shared" si="3598"/>
        <v>99.999999999999986</v>
      </c>
      <c r="BY180" s="33">
        <f t="shared" si="3598"/>
        <v>69.359756097560975</v>
      </c>
      <c r="BZ180" s="59">
        <f t="shared" si="3598"/>
        <v>51.908396946564885</v>
      </c>
      <c r="CA180" s="33">
        <f t="shared" si="3598"/>
        <v>100</v>
      </c>
      <c r="CB180" s="33">
        <f t="shared" si="3598"/>
        <v>100</v>
      </c>
      <c r="CC180" s="33">
        <f t="shared" si="3598"/>
        <v>100.00000000000001</v>
      </c>
      <c r="CD180" s="31">
        <f t="shared" si="3598"/>
        <v>99.524564183835182</v>
      </c>
      <c r="CE180" s="33">
        <f t="shared" si="3598"/>
        <v>100.00000000000001</v>
      </c>
      <c r="CF180" s="33">
        <f t="shared" si="3598"/>
        <v>98.970840480274433</v>
      </c>
      <c r="CG180" s="31">
        <f t="shared" si="3598"/>
        <v>43.81679389312977</v>
      </c>
      <c r="CH180" s="33">
        <f t="shared" si="3598"/>
        <v>91.603053435114504</v>
      </c>
      <c r="CI180" s="33">
        <f t="shared" si="3598"/>
        <v>100</v>
      </c>
      <c r="CJ180" s="33">
        <f t="shared" si="3598"/>
        <v>99.999999999999986</v>
      </c>
      <c r="CK180" s="33">
        <f t="shared" si="3598"/>
        <v>100</v>
      </c>
      <c r="CL180" s="30">
        <f t="shared" si="3598"/>
        <v>100</v>
      </c>
      <c r="CM180" s="59">
        <f t="shared" si="3598"/>
        <v>100</v>
      </c>
      <c r="CN180" s="7"/>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row>
    <row r="181" spans="2:118" x14ac:dyDescent="0.25">
      <c r="B181" s="54" t="s">
        <v>13</v>
      </c>
      <c r="C181" s="2">
        <v>0</v>
      </c>
      <c r="D181" s="2">
        <v>0</v>
      </c>
      <c r="E181" s="2">
        <v>0</v>
      </c>
      <c r="F181" s="2">
        <v>0</v>
      </c>
      <c r="G181" s="2">
        <v>122</v>
      </c>
      <c r="H181" s="2">
        <v>0</v>
      </c>
      <c r="I181" s="2">
        <v>392</v>
      </c>
      <c r="J181" s="2">
        <v>83</v>
      </c>
      <c r="K181" s="2">
        <v>22</v>
      </c>
      <c r="L181" s="2">
        <v>9</v>
      </c>
      <c r="M181" s="3">
        <v>0</v>
      </c>
      <c r="N181" s="3">
        <v>1</v>
      </c>
      <c r="O181" s="3">
        <v>1</v>
      </c>
      <c r="P181" s="3">
        <v>1</v>
      </c>
      <c r="Q181" s="3">
        <v>0</v>
      </c>
      <c r="R181" s="3">
        <v>0</v>
      </c>
      <c r="S181" s="54">
        <v>631</v>
      </c>
      <c r="V181" s="54">
        <v>32</v>
      </c>
      <c r="W181" s="3">
        <f>N170</f>
        <v>70</v>
      </c>
      <c r="X181" s="3">
        <f>N171</f>
        <v>74</v>
      </c>
      <c r="Y181" s="3">
        <f>N172</f>
        <v>18</v>
      </c>
      <c r="Z181" s="3">
        <f>N173</f>
        <v>36</v>
      </c>
      <c r="AA181" s="3">
        <f>N174</f>
        <v>169</v>
      </c>
      <c r="AB181" s="3">
        <f>N175</f>
        <v>0</v>
      </c>
      <c r="AC181" s="3">
        <f>N176</f>
        <v>57</v>
      </c>
      <c r="AD181" s="54">
        <f>N177</f>
        <v>32</v>
      </c>
      <c r="AE181" s="3">
        <f>N178</f>
        <v>0</v>
      </c>
      <c r="AF181" s="3">
        <f>N179</f>
        <v>0</v>
      </c>
      <c r="AG181" s="3">
        <f>N180</f>
        <v>0</v>
      </c>
      <c r="AH181" s="3">
        <f>N181</f>
        <v>1</v>
      </c>
      <c r="AI181" s="3">
        <f>N182</f>
        <v>0</v>
      </c>
      <c r="AJ181" s="3">
        <f>N183</f>
        <v>6</v>
      </c>
      <c r="AK181" s="2">
        <f>N184</f>
        <v>114</v>
      </c>
      <c r="AL181" s="3">
        <f>N185</f>
        <v>55</v>
      </c>
      <c r="AM181" s="3">
        <f>N186</f>
        <v>0</v>
      </c>
      <c r="AN181" s="3">
        <f>N187</f>
        <v>0</v>
      </c>
      <c r="AO181" s="3">
        <f>N188</f>
        <v>0</v>
      </c>
      <c r="AP181" s="54">
        <f>N189</f>
        <v>0</v>
      </c>
      <c r="AQ181" s="58">
        <f>N190</f>
        <v>0</v>
      </c>
      <c r="AT181" s="54">
        <v>32</v>
      </c>
      <c r="AU181" s="33">
        <f t="shared" ref="AU181:BO181" si="3599">PRODUCT(W181*100*1/W186)</f>
        <v>10.670731707317072</v>
      </c>
      <c r="AV181" s="33">
        <f t="shared" si="3599"/>
        <v>11.263318112633181</v>
      </c>
      <c r="AW181" s="33">
        <f t="shared" si="3599"/>
        <v>2.7397260273972601</v>
      </c>
      <c r="AX181" s="33">
        <f t="shared" si="3599"/>
        <v>5.4794520547945202</v>
      </c>
      <c r="AY181" s="33">
        <f t="shared" si="3599"/>
        <v>25.880551301684534</v>
      </c>
      <c r="AZ181" s="33">
        <f t="shared" si="3599"/>
        <v>0</v>
      </c>
      <c r="BA181" s="33">
        <f t="shared" si="3599"/>
        <v>8.6890243902439028</v>
      </c>
      <c r="BB181" s="59">
        <f t="shared" si="3599"/>
        <v>4.885496183206107</v>
      </c>
      <c r="BC181" s="33">
        <f t="shared" si="3599"/>
        <v>0</v>
      </c>
      <c r="BD181" s="33">
        <f t="shared" si="3599"/>
        <v>0</v>
      </c>
      <c r="BE181" s="33">
        <f t="shared" si="3599"/>
        <v>0</v>
      </c>
      <c r="BF181" s="33">
        <f t="shared" si="3599"/>
        <v>0.15847860538827258</v>
      </c>
      <c r="BG181" s="33">
        <f t="shared" si="3599"/>
        <v>0</v>
      </c>
      <c r="BH181" s="33">
        <f t="shared" si="3599"/>
        <v>1.0291595197255574</v>
      </c>
      <c r="BI181" s="31">
        <f t="shared" si="3599"/>
        <v>17.404580152671755</v>
      </c>
      <c r="BJ181" s="33">
        <f t="shared" si="3599"/>
        <v>8.3969465648854964</v>
      </c>
      <c r="BK181" s="33">
        <f t="shared" si="3599"/>
        <v>0</v>
      </c>
      <c r="BL181" s="33">
        <f t="shared" si="3599"/>
        <v>0</v>
      </c>
      <c r="BM181" s="33">
        <f t="shared" si="3599"/>
        <v>0</v>
      </c>
      <c r="BN181" s="30">
        <f t="shared" si="3599"/>
        <v>0</v>
      </c>
      <c r="BO181" s="59">
        <f t="shared" si="3599"/>
        <v>0</v>
      </c>
      <c r="BR181" s="54">
        <v>32</v>
      </c>
      <c r="BS181" s="33">
        <f t="shared" ref="BS181:CM181" si="3600">AU170+AU171+AU172+AU173+AU174+AU175+AU176+AU177+AU178+AU179+AU180+AU181</f>
        <v>30.030487804878049</v>
      </c>
      <c r="BT181" s="33">
        <f t="shared" si="3600"/>
        <v>50.532724505327245</v>
      </c>
      <c r="BU181" s="33">
        <f t="shared" si="3600"/>
        <v>64.840182648401822</v>
      </c>
      <c r="BV181" s="33">
        <f t="shared" si="3600"/>
        <v>77.777777777777786</v>
      </c>
      <c r="BW181" s="33">
        <f t="shared" si="3600"/>
        <v>100</v>
      </c>
      <c r="BX181" s="33">
        <f t="shared" si="3600"/>
        <v>99.999999999999986</v>
      </c>
      <c r="BY181" s="33">
        <f t="shared" si="3600"/>
        <v>78.048780487804876</v>
      </c>
      <c r="BZ181" s="59">
        <f t="shared" si="3600"/>
        <v>56.793893129770993</v>
      </c>
      <c r="CA181" s="33">
        <f t="shared" si="3600"/>
        <v>100</v>
      </c>
      <c r="CB181" s="33">
        <f t="shared" si="3600"/>
        <v>100</v>
      </c>
      <c r="CC181" s="33">
        <f t="shared" si="3600"/>
        <v>100.00000000000001</v>
      </c>
      <c r="CD181" s="33">
        <f t="shared" si="3600"/>
        <v>99.68304278922345</v>
      </c>
      <c r="CE181" s="33">
        <f t="shared" si="3600"/>
        <v>100.00000000000001</v>
      </c>
      <c r="CF181" s="33">
        <f t="shared" si="3600"/>
        <v>99.999999999999986</v>
      </c>
      <c r="CG181" s="31">
        <f t="shared" si="3600"/>
        <v>61.221374045801525</v>
      </c>
      <c r="CH181" s="33">
        <f t="shared" si="3600"/>
        <v>100</v>
      </c>
      <c r="CI181" s="33">
        <f t="shared" si="3600"/>
        <v>100</v>
      </c>
      <c r="CJ181" s="33">
        <f t="shared" si="3600"/>
        <v>99.999999999999986</v>
      </c>
      <c r="CK181" s="33">
        <f t="shared" si="3600"/>
        <v>100</v>
      </c>
      <c r="CL181" s="30">
        <f t="shared" si="3600"/>
        <v>100</v>
      </c>
      <c r="CM181" s="59">
        <f t="shared" si="3600"/>
        <v>100</v>
      </c>
      <c r="CN181" s="7"/>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row>
    <row r="182" spans="2:118" x14ac:dyDescent="0.25">
      <c r="B182" s="54" t="s">
        <v>14</v>
      </c>
      <c r="C182" s="2">
        <v>0</v>
      </c>
      <c r="D182" s="2">
        <v>0</v>
      </c>
      <c r="E182" s="2">
        <v>46</v>
      </c>
      <c r="F182" s="2">
        <v>0</v>
      </c>
      <c r="G182" s="2">
        <v>502</v>
      </c>
      <c r="H182" s="2">
        <v>42</v>
      </c>
      <c r="I182" s="2">
        <v>4</v>
      </c>
      <c r="J182" s="2">
        <v>12</v>
      </c>
      <c r="K182" s="3">
        <v>0</v>
      </c>
      <c r="L182" s="3">
        <v>2</v>
      </c>
      <c r="M182" s="3">
        <v>24</v>
      </c>
      <c r="N182" s="3">
        <v>0</v>
      </c>
      <c r="O182" s="3">
        <v>0</v>
      </c>
      <c r="P182" s="3">
        <v>0</v>
      </c>
      <c r="Q182" s="3">
        <v>0</v>
      </c>
      <c r="R182" s="3">
        <v>0</v>
      </c>
      <c r="S182" s="54">
        <v>632</v>
      </c>
      <c r="V182" s="54">
        <v>64</v>
      </c>
      <c r="W182" s="3">
        <f>O170</f>
        <v>459</v>
      </c>
      <c r="X182" s="3">
        <f>O171</f>
        <v>325</v>
      </c>
      <c r="Y182" s="3">
        <f>O172</f>
        <v>39</v>
      </c>
      <c r="Z182" s="3">
        <f>O173</f>
        <v>79</v>
      </c>
      <c r="AA182" s="3">
        <f>O174</f>
        <v>0</v>
      </c>
      <c r="AB182" s="3">
        <f>O175</f>
        <v>0</v>
      </c>
      <c r="AC182" s="3">
        <f>O176</f>
        <v>144</v>
      </c>
      <c r="AD182" s="54">
        <f>O177</f>
        <v>283</v>
      </c>
      <c r="AE182" s="3">
        <f>O178</f>
        <v>0</v>
      </c>
      <c r="AF182" s="3">
        <f>O179</f>
        <v>0</v>
      </c>
      <c r="AG182" s="3">
        <f>O180</f>
        <v>0</v>
      </c>
      <c r="AH182" s="3">
        <f>O181</f>
        <v>1</v>
      </c>
      <c r="AI182" s="3">
        <f>O182</f>
        <v>0</v>
      </c>
      <c r="AJ182" s="3">
        <f>O183</f>
        <v>0</v>
      </c>
      <c r="AK182" s="3">
        <f>O184</f>
        <v>101</v>
      </c>
      <c r="AL182" s="3">
        <f>O185</f>
        <v>0</v>
      </c>
      <c r="AM182" s="3">
        <f>O186</f>
        <v>0</v>
      </c>
      <c r="AN182" s="3">
        <f>O187</f>
        <v>0</v>
      </c>
      <c r="AO182" s="3">
        <f>O188</f>
        <v>0</v>
      </c>
      <c r="AP182" s="54">
        <f>O189</f>
        <v>0</v>
      </c>
      <c r="AQ182" s="58">
        <f>O190</f>
        <v>0</v>
      </c>
      <c r="AT182" s="54">
        <v>64</v>
      </c>
      <c r="AU182" s="33">
        <f t="shared" ref="AU182:BO182" si="3601">PRODUCT(W182*100*1/W186)</f>
        <v>69.969512195121951</v>
      </c>
      <c r="AV182" s="33">
        <f t="shared" si="3601"/>
        <v>49.467275494672755</v>
      </c>
      <c r="AW182" s="33">
        <f t="shared" si="3601"/>
        <v>5.9360730593607309</v>
      </c>
      <c r="AX182" s="33">
        <f t="shared" si="3601"/>
        <v>12.024353120243532</v>
      </c>
      <c r="AY182" s="33">
        <f t="shared" si="3601"/>
        <v>0</v>
      </c>
      <c r="AZ182" s="33">
        <f t="shared" si="3601"/>
        <v>0</v>
      </c>
      <c r="BA182" s="33">
        <f t="shared" si="3601"/>
        <v>21.951219512195124</v>
      </c>
      <c r="BB182" s="59">
        <f t="shared" si="3601"/>
        <v>43.206106870229007</v>
      </c>
      <c r="BC182" s="33">
        <f t="shared" si="3601"/>
        <v>0</v>
      </c>
      <c r="BD182" s="33">
        <f t="shared" si="3601"/>
        <v>0</v>
      </c>
      <c r="BE182" s="33">
        <f t="shared" si="3601"/>
        <v>0</v>
      </c>
      <c r="BF182" s="33">
        <f t="shared" si="3601"/>
        <v>0.15847860538827258</v>
      </c>
      <c r="BG182" s="33">
        <f t="shared" si="3601"/>
        <v>0</v>
      </c>
      <c r="BH182" s="33">
        <f t="shared" si="3601"/>
        <v>0</v>
      </c>
      <c r="BI182" s="33">
        <f t="shared" si="3601"/>
        <v>15.419847328244275</v>
      </c>
      <c r="BJ182" s="33">
        <f t="shared" si="3601"/>
        <v>0</v>
      </c>
      <c r="BK182" s="33">
        <f t="shared" si="3601"/>
        <v>0</v>
      </c>
      <c r="BL182" s="33">
        <f t="shared" si="3601"/>
        <v>0</v>
      </c>
      <c r="BM182" s="33">
        <f t="shared" si="3601"/>
        <v>0</v>
      </c>
      <c r="BN182" s="30">
        <f t="shared" si="3601"/>
        <v>0</v>
      </c>
      <c r="BO182" s="59">
        <f t="shared" si="3601"/>
        <v>0</v>
      </c>
      <c r="BR182" s="54">
        <v>64</v>
      </c>
      <c r="BS182" s="33">
        <f t="shared" ref="BS182:CM182" si="3602">AU170+AU171+AU172+AU173+AU174+AU175+AU176+AU177+AU178+AU179+AU180+AU181+AU182</f>
        <v>100</v>
      </c>
      <c r="BT182" s="33">
        <f t="shared" si="3602"/>
        <v>100</v>
      </c>
      <c r="BU182" s="33">
        <f t="shared" si="3602"/>
        <v>70.776255707762559</v>
      </c>
      <c r="BV182" s="33">
        <f t="shared" si="3602"/>
        <v>89.802130898021318</v>
      </c>
      <c r="BW182" s="33">
        <f t="shared" si="3602"/>
        <v>100</v>
      </c>
      <c r="BX182" s="33">
        <f t="shared" si="3602"/>
        <v>99.999999999999986</v>
      </c>
      <c r="BY182" s="33">
        <f t="shared" si="3602"/>
        <v>100</v>
      </c>
      <c r="BZ182" s="59">
        <f t="shared" si="3602"/>
        <v>100</v>
      </c>
      <c r="CA182" s="33">
        <f t="shared" si="3602"/>
        <v>100</v>
      </c>
      <c r="CB182" s="33">
        <f t="shared" si="3602"/>
        <v>100</v>
      </c>
      <c r="CC182" s="33">
        <f t="shared" si="3602"/>
        <v>100.00000000000001</v>
      </c>
      <c r="CD182" s="33">
        <f t="shared" si="3602"/>
        <v>99.841521394611718</v>
      </c>
      <c r="CE182" s="33">
        <f t="shared" si="3602"/>
        <v>100.00000000000001</v>
      </c>
      <c r="CF182" s="33">
        <f t="shared" si="3602"/>
        <v>99.999999999999986</v>
      </c>
      <c r="CG182" s="33">
        <f t="shared" si="3602"/>
        <v>76.641221374045799</v>
      </c>
      <c r="CH182" s="33">
        <f t="shared" si="3602"/>
        <v>100</v>
      </c>
      <c r="CI182" s="33">
        <f t="shared" si="3602"/>
        <v>100</v>
      </c>
      <c r="CJ182" s="33">
        <f t="shared" si="3602"/>
        <v>99.999999999999986</v>
      </c>
      <c r="CK182" s="33">
        <f t="shared" si="3602"/>
        <v>100</v>
      </c>
      <c r="CL182" s="30">
        <f t="shared" si="3602"/>
        <v>100</v>
      </c>
      <c r="CM182" s="59">
        <f t="shared" si="3602"/>
        <v>100</v>
      </c>
      <c r="CN182" s="7"/>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row>
    <row r="183" spans="2:118" x14ac:dyDescent="0.25">
      <c r="B183" s="54" t="s">
        <v>15</v>
      </c>
      <c r="C183" s="2">
        <v>0</v>
      </c>
      <c r="D183" s="2">
        <v>0</v>
      </c>
      <c r="E183" s="2">
        <v>10</v>
      </c>
      <c r="F183" s="2">
        <v>0</v>
      </c>
      <c r="G183" s="2">
        <v>403</v>
      </c>
      <c r="H183" s="2">
        <v>117</v>
      </c>
      <c r="I183" s="2">
        <v>8</v>
      </c>
      <c r="J183" s="2">
        <v>14</v>
      </c>
      <c r="K183" s="3">
        <v>7</v>
      </c>
      <c r="L183" s="3">
        <v>6</v>
      </c>
      <c r="M183" s="3">
        <v>12</v>
      </c>
      <c r="N183" s="3">
        <v>6</v>
      </c>
      <c r="O183" s="3">
        <v>0</v>
      </c>
      <c r="P183" s="3">
        <v>0</v>
      </c>
      <c r="Q183" s="3">
        <v>0</v>
      </c>
      <c r="R183" s="3">
        <v>0</v>
      </c>
      <c r="S183" s="54">
        <v>583</v>
      </c>
      <c r="V183" s="54">
        <v>128</v>
      </c>
      <c r="W183" s="3">
        <f>P170</f>
        <v>0</v>
      </c>
      <c r="X183" s="3">
        <f>P171</f>
        <v>0</v>
      </c>
      <c r="Y183" s="3">
        <f>P172</f>
        <v>192</v>
      </c>
      <c r="Z183" s="3">
        <f>P173</f>
        <v>67</v>
      </c>
      <c r="AA183" s="3">
        <f>P174</f>
        <v>0</v>
      </c>
      <c r="AB183" s="3">
        <f>P175</f>
        <v>0</v>
      </c>
      <c r="AC183" s="3">
        <f>P176</f>
        <v>0</v>
      </c>
      <c r="AD183" s="54">
        <f>P177</f>
        <v>0</v>
      </c>
      <c r="AE183" s="3">
        <f>P178</f>
        <v>0</v>
      </c>
      <c r="AF183" s="3">
        <f>P179</f>
        <v>0</v>
      </c>
      <c r="AG183" s="3">
        <f>P180</f>
        <v>0</v>
      </c>
      <c r="AH183" s="3">
        <f>P181</f>
        <v>1</v>
      </c>
      <c r="AI183" s="3">
        <f>P182</f>
        <v>0</v>
      </c>
      <c r="AJ183" s="3">
        <f>P183</f>
        <v>0</v>
      </c>
      <c r="AK183" s="3">
        <f>P184</f>
        <v>80</v>
      </c>
      <c r="AL183" s="3">
        <f>P185</f>
        <v>0</v>
      </c>
      <c r="AM183" s="3">
        <f>P186</f>
        <v>0</v>
      </c>
      <c r="AN183" s="3">
        <f>P187</f>
        <v>0</v>
      </c>
      <c r="AO183" s="3">
        <f>P188</f>
        <v>0</v>
      </c>
      <c r="AP183" s="54">
        <f>P189</f>
        <v>0</v>
      </c>
      <c r="AQ183" s="58">
        <f>P190</f>
        <v>0</v>
      </c>
      <c r="AT183" s="54">
        <v>128</v>
      </c>
      <c r="AU183" s="33">
        <f t="shared" ref="AU183:BO183" si="3603">PRODUCT(W183*100*1/W186)</f>
        <v>0</v>
      </c>
      <c r="AV183" s="33">
        <f t="shared" si="3603"/>
        <v>0</v>
      </c>
      <c r="AW183" s="33">
        <f t="shared" si="3603"/>
        <v>29.223744292237441</v>
      </c>
      <c r="AX183" s="33">
        <f t="shared" si="3603"/>
        <v>10.197869101978691</v>
      </c>
      <c r="AY183" s="33">
        <f t="shared" si="3603"/>
        <v>0</v>
      </c>
      <c r="AZ183" s="33">
        <f t="shared" si="3603"/>
        <v>0</v>
      </c>
      <c r="BA183" s="33">
        <f t="shared" si="3603"/>
        <v>0</v>
      </c>
      <c r="BB183" s="59">
        <f t="shared" si="3603"/>
        <v>0</v>
      </c>
      <c r="BC183" s="33">
        <f t="shared" si="3603"/>
        <v>0</v>
      </c>
      <c r="BD183" s="33">
        <f t="shared" si="3603"/>
        <v>0</v>
      </c>
      <c r="BE183" s="33">
        <f t="shared" si="3603"/>
        <v>0</v>
      </c>
      <c r="BF183" s="33">
        <f t="shared" si="3603"/>
        <v>0.15847860538827258</v>
      </c>
      <c r="BG183" s="33">
        <f t="shared" si="3603"/>
        <v>0</v>
      </c>
      <c r="BH183" s="33">
        <f t="shared" si="3603"/>
        <v>0</v>
      </c>
      <c r="BI183" s="33">
        <f t="shared" si="3603"/>
        <v>12.213740458015268</v>
      </c>
      <c r="BJ183" s="33">
        <f t="shared" si="3603"/>
        <v>0</v>
      </c>
      <c r="BK183" s="33">
        <f t="shared" si="3603"/>
        <v>0</v>
      </c>
      <c r="BL183" s="33">
        <f t="shared" si="3603"/>
        <v>0</v>
      </c>
      <c r="BM183" s="33">
        <f t="shared" si="3603"/>
        <v>0</v>
      </c>
      <c r="BN183" s="30">
        <f t="shared" si="3603"/>
        <v>0</v>
      </c>
      <c r="BO183" s="59">
        <f t="shared" si="3603"/>
        <v>0</v>
      </c>
      <c r="BR183" s="54">
        <v>128</v>
      </c>
      <c r="BS183" s="33">
        <f t="shared" ref="BS183:CM183" si="3604">AU170+AU171+AU172+AU173+AU174+AU175+AU176+AU177+AU178+AU179+AU180+AU181+AU182+AU183</f>
        <v>100</v>
      </c>
      <c r="BT183" s="33">
        <f t="shared" si="3604"/>
        <v>100</v>
      </c>
      <c r="BU183" s="33">
        <f t="shared" si="3604"/>
        <v>100</v>
      </c>
      <c r="BV183" s="33">
        <f t="shared" si="3604"/>
        <v>100.00000000000001</v>
      </c>
      <c r="BW183" s="33">
        <f t="shared" si="3604"/>
        <v>100</v>
      </c>
      <c r="BX183" s="33">
        <f t="shared" si="3604"/>
        <v>99.999999999999986</v>
      </c>
      <c r="BY183" s="33">
        <f t="shared" si="3604"/>
        <v>100</v>
      </c>
      <c r="BZ183" s="59">
        <f t="shared" si="3604"/>
        <v>100</v>
      </c>
      <c r="CA183" s="33">
        <f t="shared" si="3604"/>
        <v>100</v>
      </c>
      <c r="CB183" s="33">
        <f t="shared" si="3604"/>
        <v>100</v>
      </c>
      <c r="CC183" s="33">
        <f t="shared" si="3604"/>
        <v>100.00000000000001</v>
      </c>
      <c r="CD183" s="33">
        <f t="shared" si="3604"/>
        <v>99.999999999999986</v>
      </c>
      <c r="CE183" s="33">
        <f t="shared" si="3604"/>
        <v>100.00000000000001</v>
      </c>
      <c r="CF183" s="33">
        <f t="shared" si="3604"/>
        <v>99.999999999999986</v>
      </c>
      <c r="CG183" s="33">
        <f t="shared" si="3604"/>
        <v>88.854961832061065</v>
      </c>
      <c r="CH183" s="33">
        <f t="shared" si="3604"/>
        <v>100</v>
      </c>
      <c r="CI183" s="33">
        <f t="shared" si="3604"/>
        <v>100</v>
      </c>
      <c r="CJ183" s="33">
        <f t="shared" si="3604"/>
        <v>99.999999999999986</v>
      </c>
      <c r="CK183" s="33">
        <f t="shared" si="3604"/>
        <v>100</v>
      </c>
      <c r="CL183" s="30">
        <f t="shared" si="3604"/>
        <v>100</v>
      </c>
      <c r="CM183" s="59">
        <f t="shared" si="3604"/>
        <v>100</v>
      </c>
      <c r="CN183" s="7"/>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row>
    <row r="184" spans="2:118" x14ac:dyDescent="0.25">
      <c r="B184" s="54" t="s">
        <v>16</v>
      </c>
      <c r="C184" s="2">
        <v>0</v>
      </c>
      <c r="D184" s="2">
        <v>0</v>
      </c>
      <c r="E184" s="2">
        <v>0</v>
      </c>
      <c r="F184" s="2">
        <v>0</v>
      </c>
      <c r="G184" s="2">
        <v>0</v>
      </c>
      <c r="H184" s="2">
        <v>47</v>
      </c>
      <c r="I184" s="2">
        <v>0</v>
      </c>
      <c r="J184" s="2">
        <v>24</v>
      </c>
      <c r="K184" s="2">
        <v>37</v>
      </c>
      <c r="L184" s="2">
        <v>68</v>
      </c>
      <c r="M184" s="2">
        <v>111</v>
      </c>
      <c r="N184" s="2">
        <v>114</v>
      </c>
      <c r="O184" s="3">
        <v>101</v>
      </c>
      <c r="P184" s="3">
        <v>80</v>
      </c>
      <c r="Q184" s="3">
        <v>73</v>
      </c>
      <c r="R184" s="3">
        <v>0</v>
      </c>
      <c r="S184" s="54">
        <v>655</v>
      </c>
      <c r="V184" s="54">
        <v>256</v>
      </c>
      <c r="W184" s="3">
        <f>Q170</f>
        <v>0</v>
      </c>
      <c r="X184" s="3">
        <f>Q171</f>
        <v>0</v>
      </c>
      <c r="Y184" s="3">
        <f>Q172</f>
        <v>0</v>
      </c>
      <c r="Z184" s="3">
        <f>Q173</f>
        <v>0</v>
      </c>
      <c r="AA184" s="3">
        <f>Q174</f>
        <v>0</v>
      </c>
      <c r="AB184" s="3">
        <f>Q175</f>
        <v>0</v>
      </c>
      <c r="AC184" s="3">
        <f>Q176</f>
        <v>0</v>
      </c>
      <c r="AD184" s="54">
        <f>Q177</f>
        <v>0</v>
      </c>
      <c r="AE184" s="3">
        <f>Q178</f>
        <v>0</v>
      </c>
      <c r="AF184" s="3">
        <f>Q179</f>
        <v>0</v>
      </c>
      <c r="AG184" s="3">
        <f>Q180</f>
        <v>0</v>
      </c>
      <c r="AH184" s="3">
        <f>Q181</f>
        <v>0</v>
      </c>
      <c r="AI184" s="3">
        <f>Q182</f>
        <v>0</v>
      </c>
      <c r="AJ184" s="3">
        <f>Q183</f>
        <v>0</v>
      </c>
      <c r="AK184" s="3">
        <f>Q184</f>
        <v>73</v>
      </c>
      <c r="AL184" s="3">
        <f>Q185</f>
        <v>0</v>
      </c>
      <c r="AM184" s="3">
        <f>Q186</f>
        <v>0</v>
      </c>
      <c r="AN184" s="3">
        <f>Q187</f>
        <v>0</v>
      </c>
      <c r="AO184" s="3">
        <f>Q188</f>
        <v>0</v>
      </c>
      <c r="AP184" s="54">
        <f>Q189</f>
        <v>0</v>
      </c>
      <c r="AQ184" s="58">
        <f>Q190</f>
        <v>0</v>
      </c>
      <c r="AT184" s="54">
        <v>256</v>
      </c>
      <c r="AU184" s="33">
        <f t="shared" ref="AU184:BO184" si="3605">PRODUCT(W184*100*1/W186)</f>
        <v>0</v>
      </c>
      <c r="AV184" s="33">
        <f t="shared" si="3605"/>
        <v>0</v>
      </c>
      <c r="AW184" s="33">
        <f t="shared" si="3605"/>
        <v>0</v>
      </c>
      <c r="AX184" s="33">
        <f t="shared" si="3605"/>
        <v>0</v>
      </c>
      <c r="AY184" s="33">
        <f t="shared" si="3605"/>
        <v>0</v>
      </c>
      <c r="AZ184" s="33">
        <f t="shared" si="3605"/>
        <v>0</v>
      </c>
      <c r="BA184" s="33">
        <f t="shared" si="3605"/>
        <v>0</v>
      </c>
      <c r="BB184" s="59">
        <f t="shared" si="3605"/>
        <v>0</v>
      </c>
      <c r="BC184" s="33">
        <f t="shared" si="3605"/>
        <v>0</v>
      </c>
      <c r="BD184" s="33">
        <f t="shared" si="3605"/>
        <v>0</v>
      </c>
      <c r="BE184" s="33">
        <f t="shared" si="3605"/>
        <v>0</v>
      </c>
      <c r="BF184" s="33">
        <f t="shared" si="3605"/>
        <v>0</v>
      </c>
      <c r="BG184" s="33">
        <f t="shared" si="3605"/>
        <v>0</v>
      </c>
      <c r="BH184" s="33">
        <f t="shared" si="3605"/>
        <v>0</v>
      </c>
      <c r="BI184" s="33">
        <f t="shared" si="3605"/>
        <v>11.145038167938932</v>
      </c>
      <c r="BJ184" s="33">
        <f t="shared" si="3605"/>
        <v>0</v>
      </c>
      <c r="BK184" s="33">
        <f t="shared" si="3605"/>
        <v>0</v>
      </c>
      <c r="BL184" s="33">
        <f t="shared" si="3605"/>
        <v>0</v>
      </c>
      <c r="BM184" s="33">
        <f t="shared" si="3605"/>
        <v>0</v>
      </c>
      <c r="BN184" s="30">
        <f t="shared" si="3605"/>
        <v>0</v>
      </c>
      <c r="BO184" s="59">
        <f t="shared" si="3605"/>
        <v>0</v>
      </c>
      <c r="BR184" s="54">
        <v>256</v>
      </c>
      <c r="BS184" s="33">
        <f t="shared" ref="BS184:CM184" si="3606">AU170+AU171+AU172+AU173+AU174+AU175+AU176+AU177+AU178+AU179+AU180+AU181+AU182+AU183+AU184</f>
        <v>100</v>
      </c>
      <c r="BT184" s="33">
        <f t="shared" si="3606"/>
        <v>100</v>
      </c>
      <c r="BU184" s="33">
        <f t="shared" si="3606"/>
        <v>100</v>
      </c>
      <c r="BV184" s="33">
        <f t="shared" si="3606"/>
        <v>100.00000000000001</v>
      </c>
      <c r="BW184" s="33">
        <f t="shared" si="3606"/>
        <v>100</v>
      </c>
      <c r="BX184" s="33">
        <f t="shared" si="3606"/>
        <v>99.999999999999986</v>
      </c>
      <c r="BY184" s="33">
        <f t="shared" si="3606"/>
        <v>100</v>
      </c>
      <c r="BZ184" s="59">
        <f t="shared" si="3606"/>
        <v>100</v>
      </c>
      <c r="CA184" s="33">
        <f t="shared" si="3606"/>
        <v>100</v>
      </c>
      <c r="CB184" s="33">
        <f t="shared" si="3606"/>
        <v>100</v>
      </c>
      <c r="CC184" s="33">
        <f t="shared" si="3606"/>
        <v>100.00000000000001</v>
      </c>
      <c r="CD184" s="33">
        <f t="shared" si="3606"/>
        <v>99.999999999999986</v>
      </c>
      <c r="CE184" s="33">
        <f t="shared" si="3606"/>
        <v>100.00000000000001</v>
      </c>
      <c r="CF184" s="33">
        <f t="shared" si="3606"/>
        <v>99.999999999999986</v>
      </c>
      <c r="CG184" s="33">
        <f t="shared" si="3606"/>
        <v>100</v>
      </c>
      <c r="CH184" s="33">
        <f t="shared" si="3606"/>
        <v>100</v>
      </c>
      <c r="CI184" s="33">
        <f t="shared" si="3606"/>
        <v>100</v>
      </c>
      <c r="CJ184" s="33">
        <f t="shared" si="3606"/>
        <v>99.999999999999986</v>
      </c>
      <c r="CK184" s="33">
        <f t="shared" si="3606"/>
        <v>100</v>
      </c>
      <c r="CL184" s="30">
        <f t="shared" si="3606"/>
        <v>100</v>
      </c>
      <c r="CM184" s="59">
        <f t="shared" si="3606"/>
        <v>100</v>
      </c>
      <c r="CN184" s="7"/>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row>
    <row r="185" spans="2:118" x14ac:dyDescent="0.25">
      <c r="B185" s="54" t="s">
        <v>17</v>
      </c>
      <c r="C185" s="2">
        <v>0</v>
      </c>
      <c r="D185" s="2">
        <v>0</v>
      </c>
      <c r="E185" s="2">
        <v>473</v>
      </c>
      <c r="F185" s="2">
        <v>0</v>
      </c>
      <c r="G185" s="2">
        <v>58</v>
      </c>
      <c r="H185" s="2">
        <v>25</v>
      </c>
      <c r="I185" s="2">
        <v>10</v>
      </c>
      <c r="J185" s="2">
        <v>5</v>
      </c>
      <c r="K185" s="4">
        <v>8</v>
      </c>
      <c r="L185" s="3">
        <v>15</v>
      </c>
      <c r="M185" s="3">
        <v>6</v>
      </c>
      <c r="N185" s="3">
        <v>55</v>
      </c>
      <c r="O185" s="3">
        <v>0</v>
      </c>
      <c r="P185" s="3">
        <v>0</v>
      </c>
      <c r="Q185" s="3">
        <v>0</v>
      </c>
      <c r="R185" s="3">
        <v>0</v>
      </c>
      <c r="S185" s="54">
        <v>655</v>
      </c>
      <c r="V185" s="54">
        <v>512</v>
      </c>
      <c r="W185" s="3">
        <f>R170</f>
        <v>0</v>
      </c>
      <c r="X185" s="3">
        <f>R171</f>
        <v>0</v>
      </c>
      <c r="Y185" s="3">
        <f>R172</f>
        <v>0</v>
      </c>
      <c r="Z185" s="3">
        <f>R173</f>
        <v>0</v>
      </c>
      <c r="AA185" s="3">
        <f>R174</f>
        <v>0</v>
      </c>
      <c r="AB185" s="3">
        <f>R175</f>
        <v>0</v>
      </c>
      <c r="AC185" s="3">
        <f>R176</f>
        <v>0</v>
      </c>
      <c r="AD185" s="54">
        <f>R177</f>
        <v>0</v>
      </c>
      <c r="AE185" s="3">
        <f>R178</f>
        <v>0</v>
      </c>
      <c r="AF185" s="3">
        <f>R179</f>
        <v>0</v>
      </c>
      <c r="AG185" s="3">
        <f>R180</f>
        <v>0</v>
      </c>
      <c r="AH185" s="3">
        <f>R181</f>
        <v>0</v>
      </c>
      <c r="AI185" s="3">
        <f>R182</f>
        <v>0</v>
      </c>
      <c r="AJ185" s="3">
        <f>R183</f>
        <v>0</v>
      </c>
      <c r="AK185" s="3">
        <f>R184</f>
        <v>0</v>
      </c>
      <c r="AL185" s="3">
        <f>R185</f>
        <v>0</v>
      </c>
      <c r="AM185" s="3">
        <f>R186</f>
        <v>0</v>
      </c>
      <c r="AN185" s="3">
        <f>R187</f>
        <v>0</v>
      </c>
      <c r="AO185" s="3">
        <f>R188</f>
        <v>0</v>
      </c>
      <c r="AP185" s="54">
        <f>R189</f>
        <v>0</v>
      </c>
      <c r="AQ185" s="58">
        <f>R190</f>
        <v>0</v>
      </c>
      <c r="AT185" s="54">
        <v>512</v>
      </c>
      <c r="AU185" s="33">
        <f t="shared" ref="AU185:BO185" si="3607">PRODUCT(W185*100*1/W186)</f>
        <v>0</v>
      </c>
      <c r="AV185" s="33">
        <f t="shared" si="3607"/>
        <v>0</v>
      </c>
      <c r="AW185" s="33">
        <f t="shared" si="3607"/>
        <v>0</v>
      </c>
      <c r="AX185" s="33">
        <f t="shared" si="3607"/>
        <v>0</v>
      </c>
      <c r="AY185" s="33">
        <f t="shared" si="3607"/>
        <v>0</v>
      </c>
      <c r="AZ185" s="33">
        <f t="shared" si="3607"/>
        <v>0</v>
      </c>
      <c r="BA185" s="33">
        <f t="shared" si="3607"/>
        <v>0</v>
      </c>
      <c r="BB185" s="59">
        <f t="shared" si="3607"/>
        <v>0</v>
      </c>
      <c r="BC185" s="33">
        <f t="shared" si="3607"/>
        <v>0</v>
      </c>
      <c r="BD185" s="33">
        <f t="shared" si="3607"/>
        <v>0</v>
      </c>
      <c r="BE185" s="33">
        <f t="shared" si="3607"/>
        <v>0</v>
      </c>
      <c r="BF185" s="33">
        <f t="shared" si="3607"/>
        <v>0</v>
      </c>
      <c r="BG185" s="33">
        <f t="shared" si="3607"/>
        <v>0</v>
      </c>
      <c r="BH185" s="33">
        <f t="shared" si="3607"/>
        <v>0</v>
      </c>
      <c r="BI185" s="33">
        <f t="shared" si="3607"/>
        <v>0</v>
      </c>
      <c r="BJ185" s="33">
        <f t="shared" si="3607"/>
        <v>0</v>
      </c>
      <c r="BK185" s="33">
        <f t="shared" si="3607"/>
        <v>0</v>
      </c>
      <c r="BL185" s="33">
        <f t="shared" si="3607"/>
        <v>0</v>
      </c>
      <c r="BM185" s="33">
        <f t="shared" si="3607"/>
        <v>0</v>
      </c>
      <c r="BN185" s="30">
        <f t="shared" si="3607"/>
        <v>0</v>
      </c>
      <c r="BO185" s="59">
        <f t="shared" si="3607"/>
        <v>0</v>
      </c>
      <c r="BR185" s="54">
        <v>512</v>
      </c>
      <c r="BS185" s="33">
        <f t="shared" ref="BS185:CM185" si="3608">AU170+AU171+AU172+AU173+AU174+AU175+AU176+AU177+AU178+AU179+AU180+AU181+AU182+AU183+AU184+AU185</f>
        <v>100</v>
      </c>
      <c r="BT185" s="33">
        <f t="shared" si="3608"/>
        <v>100</v>
      </c>
      <c r="BU185" s="33">
        <f t="shared" si="3608"/>
        <v>100</v>
      </c>
      <c r="BV185" s="33">
        <f t="shared" si="3608"/>
        <v>100.00000000000001</v>
      </c>
      <c r="BW185" s="33">
        <f t="shared" si="3608"/>
        <v>100</v>
      </c>
      <c r="BX185" s="33">
        <f t="shared" si="3608"/>
        <v>99.999999999999986</v>
      </c>
      <c r="BY185" s="33">
        <f t="shared" si="3608"/>
        <v>100</v>
      </c>
      <c r="BZ185" s="59">
        <f t="shared" si="3608"/>
        <v>100</v>
      </c>
      <c r="CA185" s="33">
        <f t="shared" si="3608"/>
        <v>100</v>
      </c>
      <c r="CB185" s="33">
        <f t="shared" si="3608"/>
        <v>100</v>
      </c>
      <c r="CC185" s="33">
        <f t="shared" si="3608"/>
        <v>100.00000000000001</v>
      </c>
      <c r="CD185" s="33">
        <f t="shared" si="3608"/>
        <v>99.999999999999986</v>
      </c>
      <c r="CE185" s="33">
        <f t="shared" si="3608"/>
        <v>100.00000000000001</v>
      </c>
      <c r="CF185" s="33">
        <f t="shared" si="3608"/>
        <v>99.999999999999986</v>
      </c>
      <c r="CG185" s="33">
        <f t="shared" si="3608"/>
        <v>100</v>
      </c>
      <c r="CH185" s="33">
        <f t="shared" si="3608"/>
        <v>100</v>
      </c>
      <c r="CI185" s="33">
        <f t="shared" si="3608"/>
        <v>100</v>
      </c>
      <c r="CJ185" s="33">
        <f t="shared" si="3608"/>
        <v>99.999999999999986</v>
      </c>
      <c r="CK185" s="33">
        <f t="shared" si="3608"/>
        <v>100</v>
      </c>
      <c r="CL185" s="30">
        <f t="shared" si="3608"/>
        <v>100</v>
      </c>
      <c r="CM185" s="59">
        <f t="shared" si="3608"/>
        <v>100</v>
      </c>
      <c r="CN185" s="7"/>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row>
    <row r="186" spans="2:118" x14ac:dyDescent="0.25">
      <c r="B186" s="54" t="s">
        <v>18</v>
      </c>
      <c r="C186" s="2">
        <v>5</v>
      </c>
      <c r="D186" s="2">
        <v>422</v>
      </c>
      <c r="E186" s="2">
        <v>95</v>
      </c>
      <c r="F186" s="2">
        <v>53</v>
      </c>
      <c r="G186" s="2">
        <v>22</v>
      </c>
      <c r="H186" s="4">
        <v>18</v>
      </c>
      <c r="I186" s="3">
        <v>5</v>
      </c>
      <c r="J186" s="3">
        <v>14</v>
      </c>
      <c r="K186" s="3">
        <v>3</v>
      </c>
      <c r="L186" s="3">
        <v>20</v>
      </c>
      <c r="M186" s="3">
        <v>0</v>
      </c>
      <c r="N186" s="3">
        <v>0</v>
      </c>
      <c r="O186" s="3">
        <v>0</v>
      </c>
      <c r="P186" s="3">
        <v>0</v>
      </c>
      <c r="Q186" s="3">
        <v>0</v>
      </c>
      <c r="R186" s="3">
        <v>0</v>
      </c>
      <c r="S186" s="54">
        <v>657</v>
      </c>
      <c r="V186" s="54" t="s">
        <v>1</v>
      </c>
      <c r="W186" s="54">
        <f>S170</f>
        <v>656</v>
      </c>
      <c r="X186" s="54">
        <f>S171</f>
        <v>657</v>
      </c>
      <c r="Y186" s="54">
        <f>S172</f>
        <v>657</v>
      </c>
      <c r="Z186" s="54">
        <f>S173</f>
        <v>657</v>
      </c>
      <c r="AA186" s="54">
        <f>S174</f>
        <v>653</v>
      </c>
      <c r="AB186" s="54">
        <f>S175</f>
        <v>657</v>
      </c>
      <c r="AC186" s="54">
        <f>S176</f>
        <v>656</v>
      </c>
      <c r="AD186" s="54">
        <f>S177</f>
        <v>655</v>
      </c>
      <c r="AE186" s="54">
        <f>S178</f>
        <v>657</v>
      </c>
      <c r="AF186" s="54">
        <f>S179</f>
        <v>657</v>
      </c>
      <c r="AG186" s="54">
        <f>S180</f>
        <v>626</v>
      </c>
      <c r="AH186" s="54">
        <f>S181</f>
        <v>631</v>
      </c>
      <c r="AI186" s="54">
        <f>S182</f>
        <v>632</v>
      </c>
      <c r="AJ186" s="54">
        <f>S183</f>
        <v>583</v>
      </c>
      <c r="AK186" s="54">
        <f>S184</f>
        <v>655</v>
      </c>
      <c r="AL186" s="54">
        <f>S185</f>
        <v>655</v>
      </c>
      <c r="AM186" s="54">
        <f>S186</f>
        <v>657</v>
      </c>
      <c r="AN186" s="54">
        <f>S187</f>
        <v>656</v>
      </c>
      <c r="AO186" s="54">
        <f>S188</f>
        <v>656</v>
      </c>
      <c r="AP186" s="54">
        <f>S189</f>
        <v>655</v>
      </c>
      <c r="AQ186" s="54">
        <f>S190</f>
        <v>655</v>
      </c>
      <c r="AT186" s="54" t="s">
        <v>47</v>
      </c>
      <c r="AU186" s="30">
        <f t="shared" ref="AU186:BO186" si="3609">SUM(AU170:AU185)</f>
        <v>100</v>
      </c>
      <c r="AV186" s="30">
        <f t="shared" si="3609"/>
        <v>100</v>
      </c>
      <c r="AW186" s="30">
        <f t="shared" si="3609"/>
        <v>100</v>
      </c>
      <c r="AX186" s="30">
        <f t="shared" si="3609"/>
        <v>100.00000000000001</v>
      </c>
      <c r="AY186" s="30">
        <f t="shared" si="3609"/>
        <v>100</v>
      </c>
      <c r="AZ186" s="30">
        <f t="shared" si="3609"/>
        <v>99.999999999999986</v>
      </c>
      <c r="BA186" s="30">
        <f t="shared" si="3609"/>
        <v>100</v>
      </c>
      <c r="BB186" s="30">
        <f t="shared" si="3609"/>
        <v>100</v>
      </c>
      <c r="BC186" s="30">
        <f t="shared" si="3609"/>
        <v>100</v>
      </c>
      <c r="BD186" s="30">
        <f t="shared" si="3609"/>
        <v>100</v>
      </c>
      <c r="BE186" s="30">
        <f t="shared" si="3609"/>
        <v>100.00000000000001</v>
      </c>
      <c r="BF186" s="30">
        <f t="shared" si="3609"/>
        <v>99.999999999999986</v>
      </c>
      <c r="BG186" s="30">
        <f t="shared" si="3609"/>
        <v>100.00000000000001</v>
      </c>
      <c r="BH186" s="30">
        <f t="shared" si="3609"/>
        <v>99.999999999999986</v>
      </c>
      <c r="BI186" s="30">
        <f t="shared" si="3609"/>
        <v>100</v>
      </c>
      <c r="BJ186" s="30">
        <f t="shared" si="3609"/>
        <v>100</v>
      </c>
      <c r="BK186" s="30">
        <f t="shared" si="3609"/>
        <v>100</v>
      </c>
      <c r="BL186" s="30">
        <f t="shared" si="3609"/>
        <v>99.999999999999986</v>
      </c>
      <c r="BM186" s="30">
        <f t="shared" si="3609"/>
        <v>100</v>
      </c>
      <c r="BN186" s="30">
        <f t="shared" si="3609"/>
        <v>100</v>
      </c>
      <c r="BO186" s="30">
        <f t="shared" si="3609"/>
        <v>100</v>
      </c>
      <c r="BS186" s="30"/>
      <c r="BT186" s="30"/>
      <c r="BU186" s="30"/>
      <c r="BV186" s="30"/>
      <c r="BW186" s="30"/>
      <c r="BX186" s="30"/>
      <c r="BY186" s="30"/>
      <c r="BZ186" s="30"/>
      <c r="CA186" s="30"/>
      <c r="CB186" s="30"/>
      <c r="CC186" s="30"/>
      <c r="CD186" s="30"/>
      <c r="CE186" s="30"/>
      <c r="CF186" s="30"/>
      <c r="CG186" s="30"/>
      <c r="CH186" s="30"/>
      <c r="CI186" s="30"/>
      <c r="CJ186" s="30"/>
      <c r="CK186" s="30"/>
      <c r="CL186" s="30"/>
      <c r="CM186" s="3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row>
    <row r="187" spans="2:118" x14ac:dyDescent="0.25">
      <c r="B187" s="54" t="s">
        <v>19</v>
      </c>
      <c r="C187" s="2">
        <v>0</v>
      </c>
      <c r="D187" s="2">
        <v>491</v>
      </c>
      <c r="E187" s="2">
        <v>7</v>
      </c>
      <c r="F187" s="2">
        <v>47</v>
      </c>
      <c r="G187" s="2">
        <v>40</v>
      </c>
      <c r="H187" s="2">
        <v>35</v>
      </c>
      <c r="I187" s="4">
        <v>8</v>
      </c>
      <c r="J187" s="3">
        <v>13</v>
      </c>
      <c r="K187" s="3">
        <v>7</v>
      </c>
      <c r="L187" s="3">
        <v>5</v>
      </c>
      <c r="M187" s="3">
        <v>3</v>
      </c>
      <c r="N187" s="3">
        <v>0</v>
      </c>
      <c r="O187" s="3">
        <v>0</v>
      </c>
      <c r="P187" s="3">
        <v>0</v>
      </c>
      <c r="Q187" s="3">
        <v>0</v>
      </c>
      <c r="R187" s="3">
        <v>0</v>
      </c>
      <c r="S187" s="54">
        <v>656</v>
      </c>
      <c r="AU187" s="30"/>
      <c r="AV187" s="30"/>
      <c r="AW187" s="30"/>
      <c r="AX187" s="30"/>
      <c r="AY187" s="30"/>
      <c r="AZ187" s="30"/>
      <c r="BA187" s="30"/>
      <c r="BB187" s="30"/>
      <c r="BC187" s="30"/>
      <c r="BD187" s="30"/>
      <c r="BE187" s="30"/>
      <c r="BF187" s="30"/>
      <c r="BG187" s="30"/>
      <c r="BH187" s="30"/>
      <c r="BI187" s="30"/>
      <c r="BJ187" s="30"/>
      <c r="BK187" s="30"/>
      <c r="BL187" s="30"/>
      <c r="BM187" s="30"/>
      <c r="BN187" s="30"/>
      <c r="BO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row>
    <row r="188" spans="2:118" x14ac:dyDescent="0.25">
      <c r="B188" s="54" t="s">
        <v>20</v>
      </c>
      <c r="C188" s="2">
        <v>0</v>
      </c>
      <c r="D188" s="2">
        <v>5</v>
      </c>
      <c r="E188" s="2">
        <v>107</v>
      </c>
      <c r="F188" s="2">
        <v>390</v>
      </c>
      <c r="G188" s="2">
        <v>53</v>
      </c>
      <c r="H188" s="3">
        <v>38</v>
      </c>
      <c r="I188" s="3">
        <v>31</v>
      </c>
      <c r="J188" s="3">
        <v>5</v>
      </c>
      <c r="K188" s="3">
        <v>11</v>
      </c>
      <c r="L188" s="3">
        <v>16</v>
      </c>
      <c r="M188" s="3">
        <v>0</v>
      </c>
      <c r="N188" s="3">
        <v>0</v>
      </c>
      <c r="O188" s="3">
        <v>0</v>
      </c>
      <c r="P188" s="3">
        <v>0</v>
      </c>
      <c r="Q188" s="3">
        <v>0</v>
      </c>
      <c r="R188" s="3">
        <v>0</v>
      </c>
      <c r="S188" s="54">
        <v>656</v>
      </c>
      <c r="AU188" s="30"/>
      <c r="AV188" s="30"/>
      <c r="AW188" s="30"/>
      <c r="AX188" s="30"/>
      <c r="AY188" s="30"/>
      <c r="AZ188" s="30"/>
      <c r="BA188" s="30"/>
      <c r="BB188" s="30"/>
      <c r="BC188" s="30"/>
      <c r="BD188" s="30"/>
      <c r="BE188" s="30"/>
      <c r="BF188" s="30"/>
      <c r="BG188" s="30"/>
      <c r="BH188" s="30"/>
      <c r="BI188" s="30"/>
      <c r="BJ188" s="30"/>
      <c r="BK188" s="30"/>
      <c r="BL188" s="30"/>
      <c r="BM188" s="30"/>
      <c r="BN188" s="30"/>
      <c r="BO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row>
    <row r="189" spans="2:118" x14ac:dyDescent="0.25">
      <c r="B189" s="54" t="s">
        <v>21</v>
      </c>
      <c r="C189" s="54">
        <v>0</v>
      </c>
      <c r="D189" s="54">
        <v>0</v>
      </c>
      <c r="E189" s="54">
        <v>0</v>
      </c>
      <c r="F189" s="54">
        <v>0</v>
      </c>
      <c r="G189" s="54">
        <v>1</v>
      </c>
      <c r="H189" s="54">
        <v>7</v>
      </c>
      <c r="I189" s="54">
        <v>114</v>
      </c>
      <c r="J189" s="54">
        <v>407</v>
      </c>
      <c r="K189" s="54">
        <v>53</v>
      </c>
      <c r="L189" s="54">
        <v>31</v>
      </c>
      <c r="M189" s="54">
        <v>42</v>
      </c>
      <c r="N189" s="54">
        <v>0</v>
      </c>
      <c r="O189" s="54">
        <v>0</v>
      </c>
      <c r="P189" s="54">
        <v>0</v>
      </c>
      <c r="Q189" s="54">
        <v>0</v>
      </c>
      <c r="R189" s="54">
        <v>0</v>
      </c>
      <c r="S189" s="54">
        <v>655</v>
      </c>
      <c r="AU189" s="30"/>
      <c r="AV189" s="30"/>
      <c r="AW189" s="30"/>
      <c r="AX189" s="30"/>
      <c r="AY189" s="30"/>
      <c r="AZ189" s="30"/>
      <c r="BA189" s="30"/>
      <c r="BB189" s="30"/>
      <c r="BC189" s="30"/>
      <c r="BD189" s="30"/>
      <c r="BE189" s="30"/>
      <c r="BF189" s="30"/>
      <c r="BG189" s="30"/>
      <c r="BH189" s="30"/>
      <c r="BI189" s="30"/>
      <c r="BJ189" s="30"/>
      <c r="BK189" s="30"/>
      <c r="BL189" s="30"/>
      <c r="BM189" s="30"/>
      <c r="BN189" s="30"/>
      <c r="BO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row>
    <row r="190" spans="2:118" x14ac:dyDescent="0.25">
      <c r="B190" s="54" t="s">
        <v>22</v>
      </c>
      <c r="C190" s="54">
        <v>0</v>
      </c>
      <c r="D190" s="54">
        <v>9</v>
      </c>
      <c r="E190" s="54">
        <v>0</v>
      </c>
      <c r="F190" s="54">
        <v>204</v>
      </c>
      <c r="G190" s="54">
        <v>345</v>
      </c>
      <c r="H190" s="54">
        <v>43</v>
      </c>
      <c r="I190" s="54">
        <v>33</v>
      </c>
      <c r="J190" s="54">
        <v>15</v>
      </c>
      <c r="K190" s="54">
        <v>4</v>
      </c>
      <c r="L190" s="54">
        <v>2</v>
      </c>
      <c r="M190" s="54">
        <v>0</v>
      </c>
      <c r="N190" s="54">
        <v>0</v>
      </c>
      <c r="O190" s="54">
        <v>0</v>
      </c>
      <c r="P190" s="54">
        <v>0</v>
      </c>
      <c r="Q190" s="54">
        <v>0</v>
      </c>
      <c r="R190" s="54">
        <v>0</v>
      </c>
      <c r="S190" s="54">
        <v>655</v>
      </c>
      <c r="AU190" s="30"/>
      <c r="AV190" s="30"/>
      <c r="AW190" s="30"/>
      <c r="AX190" s="30"/>
      <c r="AY190" s="30"/>
      <c r="AZ190" s="30"/>
      <c r="BA190" s="30"/>
      <c r="BB190" s="30"/>
      <c r="BC190" s="30"/>
      <c r="BD190" s="30"/>
      <c r="BE190" s="30"/>
      <c r="BF190" s="30"/>
      <c r="BG190" s="30"/>
      <c r="BH190" s="30"/>
      <c r="BI190" s="30"/>
      <c r="BJ190" s="30"/>
      <c r="BK190" s="30"/>
      <c r="BL190" s="30"/>
      <c r="BM190" s="30"/>
      <c r="BN190" s="30"/>
      <c r="BO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row>
    <row r="191" spans="2:118" x14ac:dyDescent="0.25">
      <c r="B191" s="54" t="s">
        <v>90</v>
      </c>
      <c r="C191" s="54">
        <v>0</v>
      </c>
      <c r="D191" s="54">
        <v>0</v>
      </c>
      <c r="E191" s="54">
        <v>0</v>
      </c>
      <c r="F191" s="54">
        <v>0</v>
      </c>
      <c r="G191" s="54">
        <v>0</v>
      </c>
      <c r="H191" s="54">
        <v>4</v>
      </c>
      <c r="I191" s="54">
        <v>0</v>
      </c>
      <c r="J191" s="54">
        <v>14</v>
      </c>
      <c r="K191" s="54">
        <v>80</v>
      </c>
      <c r="L191" s="54">
        <v>497</v>
      </c>
      <c r="M191" s="54">
        <v>54</v>
      </c>
      <c r="N191" s="54">
        <v>6</v>
      </c>
      <c r="O191" s="54">
        <v>1</v>
      </c>
      <c r="P191" s="54">
        <v>0</v>
      </c>
      <c r="Q191" s="54">
        <v>0</v>
      </c>
      <c r="R191" s="54">
        <v>0</v>
      </c>
      <c r="S191" s="54">
        <v>656</v>
      </c>
      <c r="AU191" s="30"/>
      <c r="AV191" s="30"/>
      <c r="AW191" s="30"/>
      <c r="AX191" s="30"/>
      <c r="AY191" s="30"/>
      <c r="AZ191" s="30"/>
      <c r="BA191" s="30"/>
      <c r="BB191" s="30"/>
      <c r="BC191" s="30"/>
      <c r="BD191" s="30"/>
      <c r="BE191" s="30"/>
      <c r="BF191" s="30"/>
      <c r="BG191" s="30"/>
      <c r="BH191" s="30"/>
      <c r="BI191" s="30"/>
      <c r="BJ191" s="30"/>
      <c r="BK191" s="30"/>
      <c r="BL191" s="30"/>
      <c r="BM191" s="30"/>
      <c r="BN191" s="30"/>
      <c r="BO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row>
    <row r="192" spans="2:118" x14ac:dyDescent="0.25">
      <c r="B192" s="54" t="s">
        <v>177</v>
      </c>
      <c r="C192" s="54">
        <v>0</v>
      </c>
      <c r="D192" s="54">
        <v>5</v>
      </c>
      <c r="E192" s="54">
        <v>0</v>
      </c>
      <c r="F192" s="54">
        <v>50</v>
      </c>
      <c r="G192" s="54">
        <v>229</v>
      </c>
      <c r="H192" s="54">
        <v>160</v>
      </c>
      <c r="I192" s="54">
        <v>65</v>
      </c>
      <c r="J192" s="54">
        <v>14</v>
      </c>
      <c r="K192" s="54">
        <v>10</v>
      </c>
      <c r="L192" s="54">
        <v>14</v>
      </c>
      <c r="M192" s="54">
        <v>89</v>
      </c>
      <c r="N192" s="54">
        <v>0</v>
      </c>
      <c r="O192" s="54">
        <v>0</v>
      </c>
      <c r="P192" s="54">
        <v>0</v>
      </c>
      <c r="Q192" s="54">
        <v>0</v>
      </c>
      <c r="R192" s="54">
        <v>0</v>
      </c>
      <c r="S192" s="54">
        <v>636</v>
      </c>
      <c r="AU192" s="30"/>
      <c r="AV192" s="30"/>
      <c r="AW192" s="30"/>
      <c r="AX192" s="30"/>
      <c r="AY192" s="30"/>
      <c r="AZ192" s="30"/>
      <c r="BA192" s="30"/>
      <c r="BB192" s="30"/>
      <c r="BC192" s="30"/>
      <c r="BD192" s="30"/>
      <c r="BE192" s="30"/>
      <c r="BF192" s="30"/>
      <c r="BG192" s="30"/>
      <c r="BH192" s="30"/>
      <c r="BI192" s="30"/>
      <c r="BJ192" s="30"/>
      <c r="BK192" s="30"/>
      <c r="BL192" s="30"/>
      <c r="BM192" s="30"/>
      <c r="BN192" s="30"/>
      <c r="BO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row>
    <row r="193" spans="1:118" x14ac:dyDescent="0.25">
      <c r="B193" s="54" t="s">
        <v>96</v>
      </c>
      <c r="C193" s="54">
        <v>0</v>
      </c>
      <c r="D193" s="54">
        <v>0</v>
      </c>
      <c r="E193" s="54">
        <v>0</v>
      </c>
      <c r="F193" s="54">
        <v>420</v>
      </c>
      <c r="G193" s="54">
        <v>0</v>
      </c>
      <c r="H193" s="54">
        <v>149</v>
      </c>
      <c r="I193" s="54">
        <v>62</v>
      </c>
      <c r="J193" s="54">
        <v>15</v>
      </c>
      <c r="K193" s="54">
        <v>5</v>
      </c>
      <c r="L193" s="54">
        <v>3</v>
      </c>
      <c r="M193" s="54">
        <v>2</v>
      </c>
      <c r="N193" s="54">
        <v>0</v>
      </c>
      <c r="O193" s="54">
        <v>0</v>
      </c>
      <c r="P193" s="54">
        <v>0</v>
      </c>
      <c r="Q193" s="54">
        <v>0</v>
      </c>
      <c r="R193" s="54">
        <v>0</v>
      </c>
      <c r="S193" s="54">
        <v>656</v>
      </c>
    </row>
    <row r="201" spans="1:118" x14ac:dyDescent="0.25">
      <c r="V201" s="54" t="str">
        <f>A202</f>
        <v xml:space="preserve">Escherichia coli </v>
      </c>
      <c r="AT201" s="54" t="str">
        <f>A202</f>
        <v xml:space="preserve">Escherichia coli </v>
      </c>
      <c r="BR201" s="54" t="str">
        <f>A202</f>
        <v xml:space="preserve">Escherichia coli </v>
      </c>
    </row>
    <row r="202" spans="1:118" ht="18.75" x14ac:dyDescent="0.25">
      <c r="A202" s="54" t="s">
        <v>123</v>
      </c>
      <c r="B202" s="54" t="s">
        <v>0</v>
      </c>
      <c r="C202" s="54">
        <v>1.5625E-2</v>
      </c>
      <c r="D202" s="54">
        <v>3.125E-2</v>
      </c>
      <c r="E202" s="54">
        <v>6.25E-2</v>
      </c>
      <c r="F202" s="54">
        <v>0.125</v>
      </c>
      <c r="G202" s="54">
        <v>0.25</v>
      </c>
      <c r="H202" s="54">
        <v>0.5</v>
      </c>
      <c r="I202" s="54">
        <v>1</v>
      </c>
      <c r="J202" s="54">
        <v>2</v>
      </c>
      <c r="K202" s="54">
        <v>4</v>
      </c>
      <c r="L202" s="54">
        <v>8</v>
      </c>
      <c r="M202" s="54">
        <v>16</v>
      </c>
      <c r="N202" s="54">
        <v>32</v>
      </c>
      <c r="O202" s="54">
        <v>64</v>
      </c>
      <c r="P202" s="54">
        <v>128</v>
      </c>
      <c r="Q202" s="54">
        <v>256</v>
      </c>
      <c r="R202" s="54">
        <v>512</v>
      </c>
      <c r="S202" s="54" t="s">
        <v>1</v>
      </c>
      <c r="V202" s="54" t="s">
        <v>0</v>
      </c>
      <c r="W202" s="54" t="str">
        <f>B203</f>
        <v>Ampicillin</v>
      </c>
      <c r="X202" s="54" t="str">
        <f>B204</f>
        <v>Ampicillin/ Sulbactam</v>
      </c>
      <c r="Y202" s="54" t="str">
        <f>B205</f>
        <v>Piperacillin</v>
      </c>
      <c r="Z202" s="54" t="str">
        <f>B206</f>
        <v>Piperacillin/ Tazobactam</v>
      </c>
      <c r="AA202" s="54" t="str">
        <f>B207</f>
        <v>Aztreonam</v>
      </c>
      <c r="AB202" s="54" t="str">
        <f>B208</f>
        <v>Cefotaxim</v>
      </c>
      <c r="AC202" s="54" t="str">
        <f>B209</f>
        <v>Ceftazidim</v>
      </c>
      <c r="AD202" s="54" t="str">
        <f>B210</f>
        <v>Cefuroxim</v>
      </c>
      <c r="AE202" s="54" t="str">
        <f>B211</f>
        <v>Imipenem</v>
      </c>
      <c r="AF202" s="54" t="str">
        <f>B212</f>
        <v>Meropenem</v>
      </c>
      <c r="AG202" s="54" t="str">
        <f>B213</f>
        <v>Colistin</v>
      </c>
      <c r="AH202" s="54" t="str">
        <f>B214</f>
        <v>Amikacin</v>
      </c>
      <c r="AI202" s="54" t="str">
        <f>B215</f>
        <v>Gentamicin</v>
      </c>
      <c r="AJ202" s="54" t="str">
        <f>B216</f>
        <v>Tobramycin</v>
      </c>
      <c r="AK202" s="54" t="str">
        <f>B217</f>
        <v>Fosfomycin</v>
      </c>
      <c r="AL202" s="54" t="str">
        <f>B218</f>
        <v>Cotrimoxazol</v>
      </c>
      <c r="AM202" s="54" t="str">
        <f>B219</f>
        <v>Ciprofloxacin</v>
      </c>
      <c r="AN202" s="54" t="str">
        <f>B220</f>
        <v>Levofloxacin</v>
      </c>
      <c r="AO202" s="54" t="str">
        <f>B221</f>
        <v>Moxifloxacin</v>
      </c>
      <c r="AP202" s="54" t="str">
        <f>B222</f>
        <v>Doxycyclin</v>
      </c>
      <c r="AQ202" s="54" t="str">
        <f>B223</f>
        <v>Tigecyclin</v>
      </c>
      <c r="AT202" s="54" t="s">
        <v>0</v>
      </c>
      <c r="AU202" s="30" t="str">
        <f t="shared" ref="AU202:BO202" si="3610">W202</f>
        <v>Ampicillin</v>
      </c>
      <c r="AV202" s="30" t="str">
        <f t="shared" si="3610"/>
        <v>Ampicillin/ Sulbactam</v>
      </c>
      <c r="AW202" s="30" t="str">
        <f t="shared" si="3610"/>
        <v>Piperacillin</v>
      </c>
      <c r="AX202" s="30" t="str">
        <f t="shared" si="3610"/>
        <v>Piperacillin/ Tazobactam</v>
      </c>
      <c r="AY202" s="30" t="str">
        <f t="shared" si="3610"/>
        <v>Aztreonam</v>
      </c>
      <c r="AZ202" s="30" t="str">
        <f t="shared" si="3610"/>
        <v>Cefotaxim</v>
      </c>
      <c r="BA202" s="30" t="str">
        <f t="shared" si="3610"/>
        <v>Ceftazidim</v>
      </c>
      <c r="BB202" s="30" t="str">
        <f t="shared" si="3610"/>
        <v>Cefuroxim</v>
      </c>
      <c r="BC202" s="30" t="str">
        <f t="shared" si="3610"/>
        <v>Imipenem</v>
      </c>
      <c r="BD202" s="30" t="str">
        <f t="shared" si="3610"/>
        <v>Meropenem</v>
      </c>
      <c r="BE202" s="30" t="str">
        <f t="shared" si="3610"/>
        <v>Colistin</v>
      </c>
      <c r="BF202" s="30" t="str">
        <f t="shared" si="3610"/>
        <v>Amikacin</v>
      </c>
      <c r="BG202" s="30" t="str">
        <f t="shared" si="3610"/>
        <v>Gentamicin</v>
      </c>
      <c r="BH202" s="30" t="str">
        <f t="shared" si="3610"/>
        <v>Tobramycin</v>
      </c>
      <c r="BI202" s="30" t="str">
        <f t="shared" si="3610"/>
        <v>Fosfomycin</v>
      </c>
      <c r="BJ202" s="30" t="str">
        <f t="shared" si="3610"/>
        <v>Cotrimoxazol</v>
      </c>
      <c r="BK202" s="30" t="str">
        <f t="shared" si="3610"/>
        <v>Ciprofloxacin</v>
      </c>
      <c r="BL202" s="30" t="str">
        <f t="shared" si="3610"/>
        <v>Levofloxacin</v>
      </c>
      <c r="BM202" s="30" t="str">
        <f t="shared" si="3610"/>
        <v>Moxifloxacin</v>
      </c>
      <c r="BN202" s="30" t="str">
        <f t="shared" si="3610"/>
        <v>Doxycyclin</v>
      </c>
      <c r="BO202" s="30" t="str">
        <f t="shared" si="3610"/>
        <v>Tigecyclin</v>
      </c>
      <c r="BR202" s="54" t="s">
        <v>0</v>
      </c>
      <c r="BS202" s="54" t="str">
        <f t="shared" ref="BS202:CM202" si="3611">W202</f>
        <v>Ampicillin</v>
      </c>
      <c r="BT202" s="54" t="str">
        <f t="shared" si="3611"/>
        <v>Ampicillin/ Sulbactam</v>
      </c>
      <c r="BU202" s="54" t="str">
        <f t="shared" si="3611"/>
        <v>Piperacillin</v>
      </c>
      <c r="BV202" s="54" t="str">
        <f t="shared" si="3611"/>
        <v>Piperacillin/ Tazobactam</v>
      </c>
      <c r="BW202" s="54" t="str">
        <f t="shared" si="3611"/>
        <v>Aztreonam</v>
      </c>
      <c r="BX202" s="54" t="str">
        <f t="shared" si="3611"/>
        <v>Cefotaxim</v>
      </c>
      <c r="BY202" s="54" t="str">
        <f t="shared" si="3611"/>
        <v>Ceftazidim</v>
      </c>
      <c r="BZ202" s="54" t="str">
        <f t="shared" si="3611"/>
        <v>Cefuroxim</v>
      </c>
      <c r="CA202" s="54" t="str">
        <f t="shared" si="3611"/>
        <v>Imipenem</v>
      </c>
      <c r="CB202" s="54" t="str">
        <f t="shared" si="3611"/>
        <v>Meropenem</v>
      </c>
      <c r="CC202" s="54" t="str">
        <f t="shared" si="3611"/>
        <v>Colistin</v>
      </c>
      <c r="CD202" s="54" t="str">
        <f t="shared" si="3611"/>
        <v>Amikacin</v>
      </c>
      <c r="CE202" s="54" t="str">
        <f t="shared" si="3611"/>
        <v>Gentamicin</v>
      </c>
      <c r="CF202" s="54" t="str">
        <f t="shared" si="3611"/>
        <v>Tobramycin</v>
      </c>
      <c r="CG202" s="54" t="str">
        <f t="shared" si="3611"/>
        <v>Fosfomycin</v>
      </c>
      <c r="CH202" s="54" t="str">
        <f t="shared" si="3611"/>
        <v>Cotrimoxazol</v>
      </c>
      <c r="CI202" s="54" t="str">
        <f t="shared" si="3611"/>
        <v>Ciprofloxacin</v>
      </c>
      <c r="CJ202" s="54" t="str">
        <f t="shared" si="3611"/>
        <v>Levofloxacin</v>
      </c>
      <c r="CK202" s="54" t="str">
        <f t="shared" si="3611"/>
        <v>Moxifloxacin</v>
      </c>
      <c r="CL202" s="54" t="str">
        <f t="shared" si="3611"/>
        <v>Doxycyclin</v>
      </c>
      <c r="CM202" s="54" t="str">
        <f t="shared" si="3611"/>
        <v>Tigecyclin</v>
      </c>
      <c r="CQ202" s="11"/>
      <c r="CR202" s="12" t="s">
        <v>48</v>
      </c>
      <c r="CS202" s="12" t="s">
        <v>53</v>
      </c>
      <c r="CT202" s="12" t="s">
        <v>54</v>
      </c>
      <c r="CU202" s="12" t="s">
        <v>55</v>
      </c>
      <c r="CV202" s="12" t="s">
        <v>56</v>
      </c>
      <c r="CW202" s="12" t="s">
        <v>57</v>
      </c>
      <c r="CX202" s="12" t="s">
        <v>58</v>
      </c>
      <c r="CY202" s="12" t="s">
        <v>71</v>
      </c>
      <c r="CZ202" s="12" t="s">
        <v>59</v>
      </c>
      <c r="DA202" s="12" t="s">
        <v>60</v>
      </c>
      <c r="DB202" s="12" t="s">
        <v>61</v>
      </c>
      <c r="DC202" s="12" t="s">
        <v>62</v>
      </c>
      <c r="DD202" s="12" t="s">
        <v>63</v>
      </c>
      <c r="DE202" s="12" t="s">
        <v>64</v>
      </c>
      <c r="DF202" s="12" t="s">
        <v>65</v>
      </c>
      <c r="DG202" s="12" t="s">
        <v>66</v>
      </c>
      <c r="DH202" s="12" t="s">
        <v>67</v>
      </c>
      <c r="DI202" s="12" t="s">
        <v>68</v>
      </c>
      <c r="DJ202" s="12" t="s">
        <v>69</v>
      </c>
      <c r="DK202" s="12" t="s">
        <v>70</v>
      </c>
      <c r="DL202" s="12" t="s">
        <v>72</v>
      </c>
      <c r="DM202" s="10"/>
      <c r="DN202" s="10"/>
    </row>
    <row r="203" spans="1:118" ht="18.75" x14ac:dyDescent="0.25">
      <c r="B203" s="54" t="s">
        <v>2</v>
      </c>
      <c r="C203" s="2">
        <v>0</v>
      </c>
      <c r="D203" s="2">
        <v>0</v>
      </c>
      <c r="E203" s="2">
        <v>0</v>
      </c>
      <c r="F203" s="2">
        <v>20</v>
      </c>
      <c r="G203" s="2">
        <v>0</v>
      </c>
      <c r="H203" s="2">
        <v>35</v>
      </c>
      <c r="I203" s="2">
        <v>149</v>
      </c>
      <c r="J203" s="2">
        <v>997</v>
      </c>
      <c r="K203" s="2">
        <v>667</v>
      </c>
      <c r="L203" s="2">
        <v>55</v>
      </c>
      <c r="M203" s="3">
        <v>22</v>
      </c>
      <c r="N203" s="3">
        <v>29</v>
      </c>
      <c r="O203" s="3">
        <v>1551</v>
      </c>
      <c r="P203" s="3">
        <v>0</v>
      </c>
      <c r="Q203" s="3">
        <v>0</v>
      </c>
      <c r="R203" s="3">
        <v>0</v>
      </c>
      <c r="S203" s="54">
        <v>3525</v>
      </c>
      <c r="V203" s="54">
        <v>1.5625E-2</v>
      </c>
      <c r="W203" s="2">
        <f>C203</f>
        <v>0</v>
      </c>
      <c r="X203" s="2">
        <f>C204</f>
        <v>0</v>
      </c>
      <c r="Y203" s="2">
        <f>C205</f>
        <v>0</v>
      </c>
      <c r="Z203" s="2">
        <f>C206</f>
        <v>0</v>
      </c>
      <c r="AA203" s="2">
        <f>C207</f>
        <v>0</v>
      </c>
      <c r="AB203" s="2">
        <f>C208</f>
        <v>0</v>
      </c>
      <c r="AC203" s="2">
        <f>C209</f>
        <v>0</v>
      </c>
      <c r="AD203" s="4">
        <f>C210</f>
        <v>0</v>
      </c>
      <c r="AE203" s="2">
        <f>C211</f>
        <v>0</v>
      </c>
      <c r="AF203" s="2">
        <f>C212</f>
        <v>0</v>
      </c>
      <c r="AG203" s="2">
        <f>C213</f>
        <v>0</v>
      </c>
      <c r="AH203" s="2">
        <f>C214</f>
        <v>0</v>
      </c>
      <c r="AI203" s="2">
        <f>C215</f>
        <v>0</v>
      </c>
      <c r="AJ203" s="2">
        <f>C216</f>
        <v>0</v>
      </c>
      <c r="AK203" s="2">
        <f>C217</f>
        <v>0</v>
      </c>
      <c r="AL203" s="2">
        <f>C218</f>
        <v>0</v>
      </c>
      <c r="AM203" s="2">
        <f>C219</f>
        <v>6</v>
      </c>
      <c r="AN203" s="2">
        <f>C220</f>
        <v>0</v>
      </c>
      <c r="AO203" s="2">
        <f>C221</f>
        <v>0</v>
      </c>
      <c r="AP203" s="54">
        <f>C222</f>
        <v>0</v>
      </c>
      <c r="AQ203" s="2">
        <f>C223</f>
        <v>0</v>
      </c>
      <c r="AT203" s="54">
        <v>1.4999999999999999E-2</v>
      </c>
      <c r="AU203" s="31">
        <f t="shared" ref="AU203:BO203" si="3612">PRODUCT(W203*100*1/W219)</f>
        <v>0</v>
      </c>
      <c r="AV203" s="31">
        <f t="shared" si="3612"/>
        <v>0</v>
      </c>
      <c r="AW203" s="31">
        <f t="shared" si="3612"/>
        <v>0</v>
      </c>
      <c r="AX203" s="31">
        <f t="shared" si="3612"/>
        <v>0</v>
      </c>
      <c r="AY203" s="31">
        <f t="shared" si="3612"/>
        <v>0</v>
      </c>
      <c r="AZ203" s="31">
        <f t="shared" si="3612"/>
        <v>0</v>
      </c>
      <c r="BA203" s="31">
        <f t="shared" si="3612"/>
        <v>0</v>
      </c>
      <c r="BB203" s="32">
        <f t="shared" si="3612"/>
        <v>0</v>
      </c>
      <c r="BC203" s="31">
        <f t="shared" si="3612"/>
        <v>0</v>
      </c>
      <c r="BD203" s="31">
        <f t="shared" si="3612"/>
        <v>0</v>
      </c>
      <c r="BE203" s="31">
        <f t="shared" si="3612"/>
        <v>0</v>
      </c>
      <c r="BF203" s="31">
        <f t="shared" si="3612"/>
        <v>0</v>
      </c>
      <c r="BG203" s="31">
        <f t="shared" si="3612"/>
        <v>0</v>
      </c>
      <c r="BH203" s="31">
        <f t="shared" si="3612"/>
        <v>0</v>
      </c>
      <c r="BI203" s="31">
        <f t="shared" si="3612"/>
        <v>0</v>
      </c>
      <c r="BJ203" s="31">
        <f t="shared" si="3612"/>
        <v>0</v>
      </c>
      <c r="BK203" s="31">
        <f t="shared" si="3612"/>
        <v>0.17016449234259784</v>
      </c>
      <c r="BL203" s="31">
        <f t="shared" si="3612"/>
        <v>0</v>
      </c>
      <c r="BM203" s="31">
        <f t="shared" si="3612"/>
        <v>0</v>
      </c>
      <c r="BN203" s="30">
        <f t="shared" si="3612"/>
        <v>0</v>
      </c>
      <c r="BO203" s="31">
        <f t="shared" si="3612"/>
        <v>0</v>
      </c>
      <c r="BR203" s="54">
        <v>1.4999999999999999E-2</v>
      </c>
      <c r="BS203" s="31">
        <f t="shared" ref="BS203:CM203" si="3613">AU203</f>
        <v>0</v>
      </c>
      <c r="BT203" s="31">
        <f t="shared" si="3613"/>
        <v>0</v>
      </c>
      <c r="BU203" s="31">
        <f t="shared" si="3613"/>
        <v>0</v>
      </c>
      <c r="BV203" s="31">
        <f t="shared" si="3613"/>
        <v>0</v>
      </c>
      <c r="BW203" s="31">
        <f t="shared" si="3613"/>
        <v>0</v>
      </c>
      <c r="BX203" s="31">
        <f t="shared" si="3613"/>
        <v>0</v>
      </c>
      <c r="BY203" s="31">
        <f t="shared" si="3613"/>
        <v>0</v>
      </c>
      <c r="BZ203" s="32">
        <f t="shared" si="3613"/>
        <v>0</v>
      </c>
      <c r="CA203" s="31">
        <f t="shared" si="3613"/>
        <v>0</v>
      </c>
      <c r="CB203" s="31">
        <f t="shared" si="3613"/>
        <v>0</v>
      </c>
      <c r="CC203" s="31">
        <f t="shared" si="3613"/>
        <v>0</v>
      </c>
      <c r="CD203" s="31">
        <f t="shared" si="3613"/>
        <v>0</v>
      </c>
      <c r="CE203" s="31">
        <f t="shared" si="3613"/>
        <v>0</v>
      </c>
      <c r="CF203" s="31">
        <f t="shared" si="3613"/>
        <v>0</v>
      </c>
      <c r="CG203" s="31">
        <f t="shared" si="3613"/>
        <v>0</v>
      </c>
      <c r="CH203" s="31">
        <f t="shared" si="3613"/>
        <v>0</v>
      </c>
      <c r="CI203" s="31">
        <f t="shared" si="3613"/>
        <v>0.17016449234259784</v>
      </c>
      <c r="CJ203" s="31">
        <f t="shared" si="3613"/>
        <v>0</v>
      </c>
      <c r="CK203" s="31">
        <f t="shared" si="3613"/>
        <v>0</v>
      </c>
      <c r="CL203" s="30">
        <f t="shared" si="3613"/>
        <v>0</v>
      </c>
      <c r="CM203" s="31">
        <f t="shared" si="3613"/>
        <v>0</v>
      </c>
      <c r="CN203" s="5"/>
      <c r="CQ203" s="12" t="s">
        <v>49</v>
      </c>
      <c r="CR203" s="16">
        <f>S203</f>
        <v>3525</v>
      </c>
      <c r="CS203" s="16">
        <f>S204</f>
        <v>3523</v>
      </c>
      <c r="CT203" s="16">
        <f>S205</f>
        <v>3525</v>
      </c>
      <c r="CU203" s="16">
        <f>S206</f>
        <v>3524</v>
      </c>
      <c r="CV203" s="16">
        <f>S207</f>
        <v>3524</v>
      </c>
      <c r="CW203" s="16">
        <f>S208</f>
        <v>3526</v>
      </c>
      <c r="CX203" s="16">
        <f>S209</f>
        <v>3524</v>
      </c>
      <c r="CY203" s="16">
        <f>S210</f>
        <v>3526</v>
      </c>
      <c r="CZ203" s="16">
        <f>S211</f>
        <v>3526</v>
      </c>
      <c r="DA203" s="16">
        <f>S212</f>
        <v>3525</v>
      </c>
      <c r="DB203" s="16">
        <f>S213</f>
        <v>3333</v>
      </c>
      <c r="DC203" s="16">
        <f>S214</f>
        <v>3362</v>
      </c>
      <c r="DD203" s="16">
        <f>S215</f>
        <v>3373</v>
      </c>
      <c r="DE203" s="16">
        <f>S216</f>
        <v>3106</v>
      </c>
      <c r="DF203" s="16">
        <f>S217</f>
        <v>3521</v>
      </c>
      <c r="DG203" s="16">
        <f>S218</f>
        <v>3525</v>
      </c>
      <c r="DH203" s="16">
        <f>S219</f>
        <v>3526</v>
      </c>
      <c r="DI203" s="16">
        <f>S220</f>
        <v>3526</v>
      </c>
      <c r="DJ203" s="16">
        <f>S221</f>
        <v>3525</v>
      </c>
      <c r="DK203" s="16">
        <f>S222</f>
        <v>3526</v>
      </c>
      <c r="DL203" s="16">
        <f>S223</f>
        <v>3517</v>
      </c>
      <c r="DM203" s="10"/>
      <c r="DN203" s="10"/>
    </row>
    <row r="204" spans="1:118" ht="18.75" x14ac:dyDescent="0.25">
      <c r="B204" s="54" t="s">
        <v>3</v>
      </c>
      <c r="C204" s="2">
        <v>0</v>
      </c>
      <c r="D204" s="2">
        <v>0</v>
      </c>
      <c r="E204" s="2">
        <v>0</v>
      </c>
      <c r="F204" s="2">
        <v>79</v>
      </c>
      <c r="G204" s="2">
        <v>0</v>
      </c>
      <c r="H204" s="2">
        <v>219</v>
      </c>
      <c r="I204" s="2">
        <v>1081</v>
      </c>
      <c r="J204" s="2">
        <v>594</v>
      </c>
      <c r="K204" s="2">
        <v>232</v>
      </c>
      <c r="L204" s="2">
        <v>242</v>
      </c>
      <c r="M204" s="3">
        <v>229</v>
      </c>
      <c r="N204" s="3">
        <v>176</v>
      </c>
      <c r="O204" s="3">
        <v>671</v>
      </c>
      <c r="P204" s="3">
        <v>0</v>
      </c>
      <c r="Q204" s="3">
        <v>0</v>
      </c>
      <c r="R204" s="3">
        <v>0</v>
      </c>
      <c r="S204" s="54">
        <v>3523</v>
      </c>
      <c r="V204" s="54">
        <v>3.125E-2</v>
      </c>
      <c r="W204" s="2">
        <f>D203</f>
        <v>0</v>
      </c>
      <c r="X204" s="2">
        <f>D204</f>
        <v>0</v>
      </c>
      <c r="Y204" s="2">
        <f>D205</f>
        <v>0</v>
      </c>
      <c r="Z204" s="2">
        <f>D206</f>
        <v>0</v>
      </c>
      <c r="AA204" s="2">
        <f>D207</f>
        <v>1</v>
      </c>
      <c r="AB204" s="2">
        <f>D208</f>
        <v>2633</v>
      </c>
      <c r="AC204" s="2">
        <f>D209</f>
        <v>3</v>
      </c>
      <c r="AD204" s="4">
        <f>D210</f>
        <v>0</v>
      </c>
      <c r="AE204" s="2">
        <f>D211</f>
        <v>0</v>
      </c>
      <c r="AF204" s="2">
        <f>D212</f>
        <v>0</v>
      </c>
      <c r="AG204" s="2">
        <f>D213</f>
        <v>15</v>
      </c>
      <c r="AH204" s="2">
        <f>D214</f>
        <v>0</v>
      </c>
      <c r="AI204" s="2">
        <f>D215</f>
        <v>0</v>
      </c>
      <c r="AJ204" s="2">
        <f>D216</f>
        <v>0</v>
      </c>
      <c r="AK204" s="2">
        <f>D217</f>
        <v>0</v>
      </c>
      <c r="AL204" s="2">
        <f>D218</f>
        <v>0</v>
      </c>
      <c r="AM204" s="2">
        <f>D219</f>
        <v>2431</v>
      </c>
      <c r="AN204" s="2">
        <f>D220</f>
        <v>2528</v>
      </c>
      <c r="AO204" s="2">
        <f>D221</f>
        <v>121</v>
      </c>
      <c r="AP204" s="54">
        <f>D222</f>
        <v>0</v>
      </c>
      <c r="AQ204" s="2">
        <f>D223</f>
        <v>2031</v>
      </c>
      <c r="AT204" s="54">
        <v>3.1E-2</v>
      </c>
      <c r="AU204" s="31">
        <f t="shared" ref="AU204:BO204" si="3614">PRODUCT(W204*100*1/W219)</f>
        <v>0</v>
      </c>
      <c r="AV204" s="31">
        <f t="shared" si="3614"/>
        <v>0</v>
      </c>
      <c r="AW204" s="31">
        <f t="shared" si="3614"/>
        <v>0</v>
      </c>
      <c r="AX204" s="31">
        <f t="shared" si="3614"/>
        <v>0</v>
      </c>
      <c r="AY204" s="31">
        <f t="shared" si="3614"/>
        <v>2.8376844494892167E-2</v>
      </c>
      <c r="AZ204" s="31">
        <f t="shared" si="3614"/>
        <v>74.673851389676685</v>
      </c>
      <c r="BA204" s="31">
        <f t="shared" si="3614"/>
        <v>8.5130533484676502E-2</v>
      </c>
      <c r="BB204" s="32">
        <f t="shared" si="3614"/>
        <v>0</v>
      </c>
      <c r="BC204" s="31">
        <f t="shared" si="3614"/>
        <v>0</v>
      </c>
      <c r="BD204" s="31">
        <f t="shared" si="3614"/>
        <v>0</v>
      </c>
      <c r="BE204" s="31">
        <f t="shared" si="3614"/>
        <v>0.45004500450045004</v>
      </c>
      <c r="BF204" s="31">
        <f t="shared" si="3614"/>
        <v>0</v>
      </c>
      <c r="BG204" s="31">
        <f t="shared" si="3614"/>
        <v>0</v>
      </c>
      <c r="BH204" s="31">
        <f t="shared" si="3614"/>
        <v>0</v>
      </c>
      <c r="BI204" s="31">
        <f t="shared" si="3614"/>
        <v>0</v>
      </c>
      <c r="BJ204" s="31">
        <f t="shared" si="3614"/>
        <v>0</v>
      </c>
      <c r="BK204" s="31">
        <f t="shared" si="3614"/>
        <v>68.944980147475889</v>
      </c>
      <c r="BL204" s="31">
        <f t="shared" si="3614"/>
        <v>71.69597277368122</v>
      </c>
      <c r="BM204" s="31">
        <f t="shared" si="3614"/>
        <v>3.4326241134751774</v>
      </c>
      <c r="BN204" s="30">
        <f t="shared" si="3614"/>
        <v>0</v>
      </c>
      <c r="BO204" s="31">
        <f t="shared" si="3614"/>
        <v>57.748080750639751</v>
      </c>
      <c r="BR204" s="54">
        <v>3.1E-2</v>
      </c>
      <c r="BS204" s="31">
        <f t="shared" ref="BS204:CM204" si="3615">AU203+AU204</f>
        <v>0</v>
      </c>
      <c r="BT204" s="31">
        <f t="shared" si="3615"/>
        <v>0</v>
      </c>
      <c r="BU204" s="31">
        <f t="shared" si="3615"/>
        <v>0</v>
      </c>
      <c r="BV204" s="31">
        <f t="shared" si="3615"/>
        <v>0</v>
      </c>
      <c r="BW204" s="31">
        <f t="shared" si="3615"/>
        <v>2.8376844494892167E-2</v>
      </c>
      <c r="BX204" s="31">
        <f t="shared" si="3615"/>
        <v>74.673851389676685</v>
      </c>
      <c r="BY204" s="31">
        <f t="shared" si="3615"/>
        <v>8.5130533484676502E-2</v>
      </c>
      <c r="BZ204" s="32">
        <f t="shared" si="3615"/>
        <v>0</v>
      </c>
      <c r="CA204" s="31">
        <f t="shared" si="3615"/>
        <v>0</v>
      </c>
      <c r="CB204" s="31">
        <f t="shared" si="3615"/>
        <v>0</v>
      </c>
      <c r="CC204" s="31">
        <f t="shared" si="3615"/>
        <v>0.45004500450045004</v>
      </c>
      <c r="CD204" s="31">
        <f t="shared" si="3615"/>
        <v>0</v>
      </c>
      <c r="CE204" s="31">
        <f t="shared" si="3615"/>
        <v>0</v>
      </c>
      <c r="CF204" s="31">
        <f t="shared" si="3615"/>
        <v>0</v>
      </c>
      <c r="CG204" s="31">
        <f t="shared" si="3615"/>
        <v>0</v>
      </c>
      <c r="CH204" s="31">
        <f t="shared" si="3615"/>
        <v>0</v>
      </c>
      <c r="CI204" s="31">
        <f t="shared" si="3615"/>
        <v>69.115144639818482</v>
      </c>
      <c r="CJ204" s="31">
        <f t="shared" si="3615"/>
        <v>71.69597277368122</v>
      </c>
      <c r="CK204" s="31">
        <f t="shared" si="3615"/>
        <v>3.4326241134751774</v>
      </c>
      <c r="CL204" s="30">
        <f t="shared" si="3615"/>
        <v>0</v>
      </c>
      <c r="CM204" s="31">
        <f t="shared" si="3615"/>
        <v>57.748080750639751</v>
      </c>
      <c r="CN204" s="5"/>
      <c r="CQ204" s="12" t="s">
        <v>50</v>
      </c>
      <c r="CR204" s="13">
        <f>BS212</f>
        <v>54.553191489361701</v>
      </c>
      <c r="CS204" s="13">
        <f>BT212</f>
        <v>69.457848424638101</v>
      </c>
      <c r="CT204" s="13">
        <f>BU212</f>
        <v>57.418439716312051</v>
      </c>
      <c r="CU204" s="13">
        <f>BV212</f>
        <v>96.481271282633372</v>
      </c>
      <c r="CV204" s="13">
        <f>BW209</f>
        <v>90.380249716231546</v>
      </c>
      <c r="CW204" s="13">
        <f>BX209</f>
        <v>90.272263187748152</v>
      </c>
      <c r="CX204" s="13">
        <f>BY209</f>
        <v>90.891032917139597</v>
      </c>
      <c r="CY204" s="13">
        <f>BZ212</f>
        <v>87.49290981281905</v>
      </c>
      <c r="CZ204" s="13">
        <f>CA210</f>
        <v>99.886557005104947</v>
      </c>
      <c r="DA204" s="13">
        <f>CB210</f>
        <v>99.943262411347504</v>
      </c>
      <c r="DB204" s="13">
        <f>CC210</f>
        <v>98.589858985898587</v>
      </c>
      <c r="DC204" s="13">
        <f>CD212</f>
        <v>99.107674003569315</v>
      </c>
      <c r="DD204" s="13">
        <f>CE210</f>
        <v>95.819745034094268</v>
      </c>
      <c r="DE204" s="13">
        <f>CF210</f>
        <v>95.589182227945912</v>
      </c>
      <c r="DF204" s="13">
        <f>CG214</f>
        <v>98.182334564044297</v>
      </c>
      <c r="DG204" s="13">
        <f>CH210</f>
        <v>71.489361702127667</v>
      </c>
      <c r="DH204" s="13">
        <f>CI207</f>
        <v>86.103233125354507</v>
      </c>
      <c r="DI204" s="13">
        <f>CJ208</f>
        <v>87.77651730005671</v>
      </c>
      <c r="DJ204" s="13">
        <f>CK207</f>
        <v>76.39716312056737</v>
      </c>
      <c r="DK204" s="13"/>
      <c r="DL204" s="13">
        <f>CM208</f>
        <v>99.687233437588858</v>
      </c>
      <c r="DM204" s="10"/>
      <c r="DN204" s="10"/>
    </row>
    <row r="205" spans="1:118" ht="18.75" x14ac:dyDescent="0.25">
      <c r="B205" s="54" t="s">
        <v>4</v>
      </c>
      <c r="C205" s="2">
        <v>0</v>
      </c>
      <c r="D205" s="2">
        <v>0</v>
      </c>
      <c r="E205" s="2">
        <v>0</v>
      </c>
      <c r="F205" s="2">
        <v>0</v>
      </c>
      <c r="G205" s="2">
        <v>208</v>
      </c>
      <c r="H205" s="2">
        <v>0</v>
      </c>
      <c r="I205" s="2">
        <v>1017</v>
      </c>
      <c r="J205" s="2">
        <v>655</v>
      </c>
      <c r="K205" s="2">
        <v>84</v>
      </c>
      <c r="L205" s="2">
        <v>60</v>
      </c>
      <c r="M205" s="3">
        <v>86</v>
      </c>
      <c r="N205" s="3">
        <v>154</v>
      </c>
      <c r="O205" s="3">
        <v>189</v>
      </c>
      <c r="P205" s="3">
        <v>1072</v>
      </c>
      <c r="Q205" s="3">
        <v>0</v>
      </c>
      <c r="R205" s="3">
        <v>0</v>
      </c>
      <c r="S205" s="54">
        <v>3525</v>
      </c>
      <c r="V205" s="54">
        <v>6.25E-2</v>
      </c>
      <c r="W205" s="2">
        <f>E203</f>
        <v>0</v>
      </c>
      <c r="X205" s="2">
        <f>E204</f>
        <v>0</v>
      </c>
      <c r="Y205" s="2">
        <f>E205</f>
        <v>0</v>
      </c>
      <c r="Z205" s="2">
        <f>E206</f>
        <v>0</v>
      </c>
      <c r="AA205" s="2">
        <f>E207</f>
        <v>0</v>
      </c>
      <c r="AB205" s="2">
        <f>E208</f>
        <v>0</v>
      </c>
      <c r="AC205" s="2">
        <f>E209</f>
        <v>0</v>
      </c>
      <c r="AD205" s="4">
        <f>E210</f>
        <v>0</v>
      </c>
      <c r="AE205" s="2">
        <f>E211</f>
        <v>2662</v>
      </c>
      <c r="AF205" s="2">
        <f>E212</f>
        <v>3503</v>
      </c>
      <c r="AG205" s="2">
        <f>E213</f>
        <v>0</v>
      </c>
      <c r="AH205" s="2">
        <f>E214</f>
        <v>0</v>
      </c>
      <c r="AI205" s="2">
        <f>E215</f>
        <v>106</v>
      </c>
      <c r="AJ205" s="2">
        <f>E216</f>
        <v>25</v>
      </c>
      <c r="AK205" s="2">
        <f>E217</f>
        <v>0</v>
      </c>
      <c r="AL205" s="2">
        <f>E218</f>
        <v>2194</v>
      </c>
      <c r="AM205" s="2">
        <f>E219</f>
        <v>165</v>
      </c>
      <c r="AN205" s="2">
        <f>E220</f>
        <v>9</v>
      </c>
      <c r="AO205" s="2">
        <f>E221</f>
        <v>1487</v>
      </c>
      <c r="AP205" s="54">
        <f>E222</f>
        <v>11</v>
      </c>
      <c r="AQ205" s="2">
        <f>E223</f>
        <v>9</v>
      </c>
      <c r="AT205" s="54">
        <v>6.2E-2</v>
      </c>
      <c r="AU205" s="31">
        <f t="shared" ref="AU205:BO205" si="3616">PRODUCT(W205*100*1/W219)</f>
        <v>0</v>
      </c>
      <c r="AV205" s="31">
        <f t="shared" si="3616"/>
        <v>0</v>
      </c>
      <c r="AW205" s="31">
        <f t="shared" si="3616"/>
        <v>0</v>
      </c>
      <c r="AX205" s="31">
        <f t="shared" si="3616"/>
        <v>0</v>
      </c>
      <c r="AY205" s="31">
        <f t="shared" si="3616"/>
        <v>0</v>
      </c>
      <c r="AZ205" s="31">
        <f t="shared" si="3616"/>
        <v>0</v>
      </c>
      <c r="BA205" s="31">
        <f t="shared" si="3616"/>
        <v>0</v>
      </c>
      <c r="BB205" s="32">
        <f t="shared" si="3616"/>
        <v>0</v>
      </c>
      <c r="BC205" s="31">
        <f t="shared" si="3616"/>
        <v>75.496313102665908</v>
      </c>
      <c r="BD205" s="31">
        <f t="shared" si="3616"/>
        <v>99.37588652482269</v>
      </c>
      <c r="BE205" s="31">
        <f t="shared" si="3616"/>
        <v>0</v>
      </c>
      <c r="BF205" s="31">
        <f t="shared" si="3616"/>
        <v>0</v>
      </c>
      <c r="BG205" s="31">
        <f t="shared" si="3616"/>
        <v>3.1426030240142309</v>
      </c>
      <c r="BH205" s="31">
        <f t="shared" si="3616"/>
        <v>0.80489375402446872</v>
      </c>
      <c r="BI205" s="31">
        <f t="shared" si="3616"/>
        <v>0</v>
      </c>
      <c r="BJ205" s="31">
        <f t="shared" si="3616"/>
        <v>62.241134751773046</v>
      </c>
      <c r="BK205" s="31">
        <f t="shared" si="3616"/>
        <v>4.6795235394214405</v>
      </c>
      <c r="BL205" s="31">
        <f t="shared" si="3616"/>
        <v>0.25524673851389679</v>
      </c>
      <c r="BM205" s="31">
        <f t="shared" si="3616"/>
        <v>42.184397163120565</v>
      </c>
      <c r="BN205" s="30">
        <f t="shared" si="3616"/>
        <v>0.31196823596142936</v>
      </c>
      <c r="BO205" s="31">
        <f t="shared" si="3616"/>
        <v>0.25589991470002843</v>
      </c>
      <c r="BR205" s="54">
        <v>6.2E-2</v>
      </c>
      <c r="BS205" s="31">
        <f t="shared" ref="BS205:CM205" si="3617">AU203+AU204+AU205</f>
        <v>0</v>
      </c>
      <c r="BT205" s="31">
        <f t="shared" si="3617"/>
        <v>0</v>
      </c>
      <c r="BU205" s="31">
        <f t="shared" si="3617"/>
        <v>0</v>
      </c>
      <c r="BV205" s="31">
        <f t="shared" si="3617"/>
        <v>0</v>
      </c>
      <c r="BW205" s="31">
        <f t="shared" si="3617"/>
        <v>2.8376844494892167E-2</v>
      </c>
      <c r="BX205" s="31">
        <f t="shared" si="3617"/>
        <v>74.673851389676685</v>
      </c>
      <c r="BY205" s="31">
        <f t="shared" si="3617"/>
        <v>8.5130533484676502E-2</v>
      </c>
      <c r="BZ205" s="32">
        <f t="shared" si="3617"/>
        <v>0</v>
      </c>
      <c r="CA205" s="31">
        <f t="shared" si="3617"/>
        <v>75.496313102665908</v>
      </c>
      <c r="CB205" s="31">
        <f t="shared" si="3617"/>
        <v>99.37588652482269</v>
      </c>
      <c r="CC205" s="31">
        <f t="shared" si="3617"/>
        <v>0.45004500450045004</v>
      </c>
      <c r="CD205" s="31">
        <f t="shared" si="3617"/>
        <v>0</v>
      </c>
      <c r="CE205" s="31">
        <f t="shared" si="3617"/>
        <v>3.1426030240142309</v>
      </c>
      <c r="CF205" s="31">
        <f t="shared" si="3617"/>
        <v>0.80489375402446872</v>
      </c>
      <c r="CG205" s="31">
        <f t="shared" si="3617"/>
        <v>0</v>
      </c>
      <c r="CH205" s="31">
        <f t="shared" si="3617"/>
        <v>62.241134751773046</v>
      </c>
      <c r="CI205" s="31">
        <f t="shared" si="3617"/>
        <v>73.79466817923992</v>
      </c>
      <c r="CJ205" s="31">
        <f t="shared" si="3617"/>
        <v>71.951219512195109</v>
      </c>
      <c r="CK205" s="31">
        <f t="shared" si="3617"/>
        <v>45.617021276595743</v>
      </c>
      <c r="CL205" s="30">
        <f t="shared" si="3617"/>
        <v>0.31196823596142936</v>
      </c>
      <c r="CM205" s="31">
        <f t="shared" si="3617"/>
        <v>58.003980665339782</v>
      </c>
      <c r="CN205" s="5"/>
      <c r="CQ205" s="12" t="s">
        <v>51</v>
      </c>
      <c r="CR205" s="13"/>
      <c r="CS205" s="13"/>
      <c r="CT205" s="13"/>
      <c r="CU205" s="13"/>
      <c r="CV205" s="13">
        <f>BW211-BW209</f>
        <v>1.3904653802497222</v>
      </c>
      <c r="CW205" s="13">
        <f>SUM(BX210,-BX209)</f>
        <v>0.42541123085649701</v>
      </c>
      <c r="CX205" s="14">
        <f>SUM(BY210-BY209)</f>
        <v>1.8161180476731005</v>
      </c>
      <c r="CY205" s="13"/>
      <c r="CZ205" s="13">
        <f>CA211-CA210</f>
        <v>0.11344299489506682</v>
      </c>
      <c r="DA205" s="13">
        <f>CB212-CB210</f>
        <v>5.6737588652481463E-2</v>
      </c>
      <c r="DB205" s="13"/>
      <c r="DC205" s="13"/>
      <c r="DD205" s="13"/>
      <c r="DE205" s="13"/>
      <c r="DF205" s="13"/>
      <c r="DG205" s="13">
        <f>CH211-CH210</f>
        <v>1.6170212765957501</v>
      </c>
      <c r="DH205" s="13">
        <f>CI208-CI207</f>
        <v>1.9285309132161075</v>
      </c>
      <c r="DI205" s="13">
        <f>CJ209-CJ208</f>
        <v>0.79410096426545351</v>
      </c>
      <c r="DJ205" s="13"/>
      <c r="DK205" s="13"/>
      <c r="DL205" s="13"/>
      <c r="DM205" s="10"/>
      <c r="DN205" s="10"/>
    </row>
    <row r="206" spans="1:118" ht="18.75" x14ac:dyDescent="0.25">
      <c r="B206" s="54" t="s">
        <v>5</v>
      </c>
      <c r="C206" s="2">
        <v>0</v>
      </c>
      <c r="D206" s="2">
        <v>0</v>
      </c>
      <c r="E206" s="2">
        <v>0</v>
      </c>
      <c r="F206" s="2">
        <v>0</v>
      </c>
      <c r="G206" s="2">
        <v>508</v>
      </c>
      <c r="H206" s="2">
        <v>0</v>
      </c>
      <c r="I206" s="2">
        <v>1776</v>
      </c>
      <c r="J206" s="2">
        <v>900</v>
      </c>
      <c r="K206" s="2">
        <v>140</v>
      </c>
      <c r="L206" s="2">
        <v>76</v>
      </c>
      <c r="M206" s="3">
        <v>26</v>
      </c>
      <c r="N206" s="3">
        <v>18</v>
      </c>
      <c r="O206" s="3">
        <v>32</v>
      </c>
      <c r="P206" s="3">
        <v>48</v>
      </c>
      <c r="Q206" s="3">
        <v>0</v>
      </c>
      <c r="R206" s="3">
        <v>0</v>
      </c>
      <c r="S206" s="54">
        <v>3524</v>
      </c>
      <c r="V206" s="54">
        <v>0.125</v>
      </c>
      <c r="W206" s="2">
        <f>F203</f>
        <v>20</v>
      </c>
      <c r="X206" s="2">
        <f>F204</f>
        <v>79</v>
      </c>
      <c r="Y206" s="2">
        <f>F205</f>
        <v>0</v>
      </c>
      <c r="Z206" s="2">
        <f>F206</f>
        <v>0</v>
      </c>
      <c r="AA206" s="2">
        <f>F207</f>
        <v>3112</v>
      </c>
      <c r="AB206" s="2">
        <f>F208</f>
        <v>440</v>
      </c>
      <c r="AC206" s="2">
        <f>F209</f>
        <v>2921</v>
      </c>
      <c r="AD206" s="4">
        <f>F210</f>
        <v>15</v>
      </c>
      <c r="AE206" s="2">
        <f>F211</f>
        <v>1</v>
      </c>
      <c r="AF206" s="2">
        <f>F212</f>
        <v>0</v>
      </c>
      <c r="AG206" s="2">
        <f>F213</f>
        <v>291</v>
      </c>
      <c r="AH206" s="2">
        <f>F214</f>
        <v>0</v>
      </c>
      <c r="AI206" s="2">
        <f>F215</f>
        <v>0</v>
      </c>
      <c r="AJ206" s="2">
        <f>F216</f>
        <v>0</v>
      </c>
      <c r="AK206" s="2">
        <f>F217</f>
        <v>0</v>
      </c>
      <c r="AL206" s="2">
        <f>F218</f>
        <v>0</v>
      </c>
      <c r="AM206" s="2">
        <f>F219</f>
        <v>141</v>
      </c>
      <c r="AN206" s="2">
        <f>F220</f>
        <v>94</v>
      </c>
      <c r="AO206" s="2">
        <f>F221</f>
        <v>966</v>
      </c>
      <c r="AP206" s="54">
        <f>F222</f>
        <v>0</v>
      </c>
      <c r="AQ206" s="2">
        <f>F223</f>
        <v>1044</v>
      </c>
      <c r="AT206" s="54">
        <v>0.125</v>
      </c>
      <c r="AU206" s="31">
        <f t="shared" ref="AU206:BO206" si="3618">PRODUCT(W206*100*1/W219)</f>
        <v>0.56737588652482274</v>
      </c>
      <c r="AV206" s="31">
        <f t="shared" si="3618"/>
        <v>2.24240703945501</v>
      </c>
      <c r="AW206" s="31">
        <f t="shared" si="3618"/>
        <v>0</v>
      </c>
      <c r="AX206" s="31">
        <f t="shared" si="3618"/>
        <v>0</v>
      </c>
      <c r="AY206" s="31">
        <f t="shared" si="3618"/>
        <v>88.308740068104427</v>
      </c>
      <c r="AZ206" s="31">
        <f t="shared" si="3618"/>
        <v>12.478729438457176</v>
      </c>
      <c r="BA206" s="31">
        <f t="shared" si="3618"/>
        <v>82.888762769580026</v>
      </c>
      <c r="BB206" s="32">
        <f t="shared" si="3618"/>
        <v>0.42541123085649463</v>
      </c>
      <c r="BC206" s="31">
        <f t="shared" si="3618"/>
        <v>2.8360748723766309E-2</v>
      </c>
      <c r="BD206" s="31">
        <f t="shared" si="3618"/>
        <v>0</v>
      </c>
      <c r="BE206" s="31">
        <f t="shared" si="3618"/>
        <v>8.7308730873087317</v>
      </c>
      <c r="BF206" s="31">
        <f t="shared" si="3618"/>
        <v>0</v>
      </c>
      <c r="BG206" s="31">
        <f t="shared" si="3618"/>
        <v>0</v>
      </c>
      <c r="BH206" s="31">
        <f t="shared" si="3618"/>
        <v>0</v>
      </c>
      <c r="BI206" s="31">
        <f t="shared" si="3618"/>
        <v>0</v>
      </c>
      <c r="BJ206" s="31">
        <f t="shared" si="3618"/>
        <v>0</v>
      </c>
      <c r="BK206" s="31">
        <f t="shared" si="3618"/>
        <v>3.9988655700510494</v>
      </c>
      <c r="BL206" s="31">
        <f t="shared" si="3618"/>
        <v>2.6659103800340329</v>
      </c>
      <c r="BM206" s="31">
        <f t="shared" si="3618"/>
        <v>27.404255319148938</v>
      </c>
      <c r="BN206" s="30">
        <f t="shared" si="3618"/>
        <v>0</v>
      </c>
      <c r="BO206" s="31">
        <f t="shared" si="3618"/>
        <v>29.684390105203299</v>
      </c>
      <c r="BR206" s="54">
        <v>0.125</v>
      </c>
      <c r="BS206" s="31">
        <f t="shared" ref="BS206:CM206" si="3619">AU203+AU204+AU205+AU206</f>
        <v>0.56737588652482274</v>
      </c>
      <c r="BT206" s="31">
        <f t="shared" si="3619"/>
        <v>2.24240703945501</v>
      </c>
      <c r="BU206" s="31">
        <f t="shared" si="3619"/>
        <v>0</v>
      </c>
      <c r="BV206" s="31">
        <f t="shared" si="3619"/>
        <v>0</v>
      </c>
      <c r="BW206" s="31">
        <f t="shared" si="3619"/>
        <v>88.337116912599313</v>
      </c>
      <c r="BX206" s="31">
        <f t="shared" si="3619"/>
        <v>87.152580828133864</v>
      </c>
      <c r="BY206" s="31">
        <f t="shared" si="3619"/>
        <v>82.973893303064699</v>
      </c>
      <c r="BZ206" s="32">
        <f t="shared" si="3619"/>
        <v>0.42541123085649463</v>
      </c>
      <c r="CA206" s="31">
        <f t="shared" si="3619"/>
        <v>75.524673851389679</v>
      </c>
      <c r="CB206" s="31">
        <f t="shared" si="3619"/>
        <v>99.37588652482269</v>
      </c>
      <c r="CC206" s="31">
        <f t="shared" si="3619"/>
        <v>9.1809180918091826</v>
      </c>
      <c r="CD206" s="31">
        <f t="shared" si="3619"/>
        <v>0</v>
      </c>
      <c r="CE206" s="31">
        <f t="shared" si="3619"/>
        <v>3.1426030240142309</v>
      </c>
      <c r="CF206" s="31">
        <f t="shared" si="3619"/>
        <v>0.80489375402446872</v>
      </c>
      <c r="CG206" s="31">
        <f t="shared" si="3619"/>
        <v>0</v>
      </c>
      <c r="CH206" s="31">
        <f t="shared" si="3619"/>
        <v>62.241134751773046</v>
      </c>
      <c r="CI206" s="31">
        <f t="shared" si="3619"/>
        <v>77.793533749290972</v>
      </c>
      <c r="CJ206" s="31">
        <f t="shared" si="3619"/>
        <v>74.617129892229144</v>
      </c>
      <c r="CK206" s="31">
        <f t="shared" si="3619"/>
        <v>73.021276595744681</v>
      </c>
      <c r="CL206" s="30">
        <f t="shared" si="3619"/>
        <v>0.31196823596142936</v>
      </c>
      <c r="CM206" s="31">
        <f t="shared" si="3619"/>
        <v>87.688370770543088</v>
      </c>
      <c r="CN206" s="5"/>
      <c r="CQ206" s="12" t="s">
        <v>52</v>
      </c>
      <c r="CR206" s="13">
        <f>BS218-CR204</f>
        <v>45.446808510638299</v>
      </c>
      <c r="CS206" s="13">
        <f>BT218-CS204</f>
        <v>30.542151575361899</v>
      </c>
      <c r="CT206" s="13">
        <f>BU218-BU212</f>
        <v>42.581560283687949</v>
      </c>
      <c r="CU206" s="13">
        <f>BV218-BV212</f>
        <v>3.5187287173666277</v>
      </c>
      <c r="CV206" s="13">
        <f>BW218-CV205-CV204</f>
        <v>8.2292849035187174</v>
      </c>
      <c r="CW206" s="13">
        <f>BX218-BX210</f>
        <v>9.3023255813953512</v>
      </c>
      <c r="CX206" s="13">
        <f>BY218-BY210</f>
        <v>7.2928490351872739</v>
      </c>
      <c r="CY206" s="13">
        <f>BZ218-BZ212</f>
        <v>12.50709018718095</v>
      </c>
      <c r="CZ206" s="13">
        <f>CA218-CA211</f>
        <v>0</v>
      </c>
      <c r="DA206" s="13">
        <f>CB218-CB212</f>
        <v>0</v>
      </c>
      <c r="DB206" s="13">
        <f>CC218-CC210</f>
        <v>1.4101410141014128</v>
      </c>
      <c r="DC206" s="13">
        <f>CD218-CD212</f>
        <v>0.89232599643069932</v>
      </c>
      <c r="DD206" s="13">
        <f>CE218-CE210</f>
        <v>4.180254965905732</v>
      </c>
      <c r="DE206" s="13">
        <f>CF218-CF210</f>
        <v>4.4108177720540738</v>
      </c>
      <c r="DF206" s="13">
        <f>CG218-CG214</f>
        <v>1.8176654359557034</v>
      </c>
      <c r="DG206" s="13">
        <f>CH218-CH211</f>
        <v>26.893617021276597</v>
      </c>
      <c r="DH206" s="13">
        <f>CI218-CI208</f>
        <v>11.968235961429386</v>
      </c>
      <c r="DI206" s="13">
        <f>CJ218-CJ209</f>
        <v>11.429381735677822</v>
      </c>
      <c r="DJ206" s="13">
        <f>CK218-CK207</f>
        <v>23.602836879432616</v>
      </c>
      <c r="DK206" s="13"/>
      <c r="DL206" s="13">
        <f>CM218-CM208</f>
        <v>0.31276656241112732</v>
      </c>
      <c r="DM206" s="10"/>
      <c r="DN206" s="10"/>
    </row>
    <row r="207" spans="1:118" x14ac:dyDescent="0.25">
      <c r="B207" s="54" t="s">
        <v>6</v>
      </c>
      <c r="C207" s="2">
        <v>0</v>
      </c>
      <c r="D207" s="2">
        <v>1</v>
      </c>
      <c r="E207" s="2">
        <v>0</v>
      </c>
      <c r="F207" s="2">
        <v>3112</v>
      </c>
      <c r="G207" s="2">
        <v>0</v>
      </c>
      <c r="H207" s="2">
        <v>51</v>
      </c>
      <c r="I207" s="2">
        <v>21</v>
      </c>
      <c r="J207" s="4">
        <v>12</v>
      </c>
      <c r="K207" s="4">
        <v>37</v>
      </c>
      <c r="L207" s="3">
        <v>63</v>
      </c>
      <c r="M207" s="3">
        <v>58</v>
      </c>
      <c r="N207" s="3">
        <v>169</v>
      </c>
      <c r="O207" s="3">
        <v>0</v>
      </c>
      <c r="P207" s="3">
        <v>0</v>
      </c>
      <c r="Q207" s="3">
        <v>0</v>
      </c>
      <c r="R207" s="3">
        <v>0</v>
      </c>
      <c r="S207" s="54">
        <v>3524</v>
      </c>
      <c r="V207" s="54">
        <v>0.25</v>
      </c>
      <c r="W207" s="2">
        <f>G203</f>
        <v>0</v>
      </c>
      <c r="X207" s="2">
        <f>G204</f>
        <v>0</v>
      </c>
      <c r="Y207" s="2">
        <f>G205</f>
        <v>208</v>
      </c>
      <c r="Z207" s="2">
        <f>G206</f>
        <v>508</v>
      </c>
      <c r="AA207" s="2">
        <f>G207</f>
        <v>0</v>
      </c>
      <c r="AB207" s="2">
        <f>G208</f>
        <v>63</v>
      </c>
      <c r="AC207" s="2">
        <f>G209</f>
        <v>1</v>
      </c>
      <c r="AD207" s="4">
        <f>G210</f>
        <v>0</v>
      </c>
      <c r="AE207" s="2">
        <f>G211</f>
        <v>724</v>
      </c>
      <c r="AF207" s="2">
        <f>G212</f>
        <v>13</v>
      </c>
      <c r="AG207" s="2">
        <f>G213</f>
        <v>1946</v>
      </c>
      <c r="AH207" s="2">
        <f>G214</f>
        <v>542</v>
      </c>
      <c r="AI207" s="2">
        <f>G215</f>
        <v>1817</v>
      </c>
      <c r="AJ207" s="2">
        <f>G216</f>
        <v>1057</v>
      </c>
      <c r="AK207" s="2">
        <f>G217</f>
        <v>0</v>
      </c>
      <c r="AL207" s="2">
        <f>G218</f>
        <v>166</v>
      </c>
      <c r="AM207" s="2">
        <f>G219</f>
        <v>293</v>
      </c>
      <c r="AN207" s="2">
        <f>G220</f>
        <v>276</v>
      </c>
      <c r="AO207" s="2">
        <f>G221</f>
        <v>119</v>
      </c>
      <c r="AP207" s="54">
        <f>G222</f>
        <v>64</v>
      </c>
      <c r="AQ207" s="2">
        <f>G223</f>
        <v>330</v>
      </c>
      <c r="AT207" s="54">
        <v>0.25</v>
      </c>
      <c r="AU207" s="31">
        <f t="shared" ref="AU207:BO207" si="3620">PRODUCT(W207*100*1/W219)</f>
        <v>0</v>
      </c>
      <c r="AV207" s="31">
        <f t="shared" si="3620"/>
        <v>0</v>
      </c>
      <c r="AW207" s="31">
        <f t="shared" si="3620"/>
        <v>5.9007092198581557</v>
      </c>
      <c r="AX207" s="31">
        <f t="shared" si="3620"/>
        <v>14.415437003405222</v>
      </c>
      <c r="AY207" s="31">
        <f t="shared" si="3620"/>
        <v>0</v>
      </c>
      <c r="AZ207" s="31">
        <f t="shared" si="3620"/>
        <v>1.7867271695972773</v>
      </c>
      <c r="BA207" s="31">
        <f t="shared" si="3620"/>
        <v>2.8376844494892167E-2</v>
      </c>
      <c r="BB207" s="32">
        <f t="shared" si="3620"/>
        <v>0</v>
      </c>
      <c r="BC207" s="31">
        <f t="shared" si="3620"/>
        <v>20.533182076006806</v>
      </c>
      <c r="BD207" s="31">
        <f t="shared" si="3620"/>
        <v>0.36879432624113473</v>
      </c>
      <c r="BE207" s="31">
        <f t="shared" si="3620"/>
        <v>58.385838583858387</v>
      </c>
      <c r="BF207" s="31">
        <f t="shared" si="3620"/>
        <v>16.121356335514573</v>
      </c>
      <c r="BG207" s="31">
        <f t="shared" si="3620"/>
        <v>53.868959383338272</v>
      </c>
      <c r="BH207" s="31">
        <f t="shared" si="3620"/>
        <v>34.03090792015454</v>
      </c>
      <c r="BI207" s="31">
        <f t="shared" si="3620"/>
        <v>0</v>
      </c>
      <c r="BJ207" s="31">
        <f t="shared" si="3620"/>
        <v>4.7092198581560281</v>
      </c>
      <c r="BK207" s="31">
        <f t="shared" si="3620"/>
        <v>8.3096993760635289</v>
      </c>
      <c r="BL207" s="31">
        <f t="shared" si="3620"/>
        <v>7.8275666477595012</v>
      </c>
      <c r="BM207" s="31">
        <f t="shared" si="3620"/>
        <v>3.375886524822695</v>
      </c>
      <c r="BN207" s="30">
        <f t="shared" si="3620"/>
        <v>1.8150879183210438</v>
      </c>
      <c r="BO207" s="31">
        <f t="shared" si="3620"/>
        <v>9.3829968723343757</v>
      </c>
      <c r="BR207" s="54">
        <v>0.25</v>
      </c>
      <c r="BS207" s="31">
        <f t="shared" ref="BS207:CM207" si="3621">AU203+AU204+AU205+AU206+AU207</f>
        <v>0.56737588652482274</v>
      </c>
      <c r="BT207" s="31">
        <f t="shared" si="3621"/>
        <v>2.24240703945501</v>
      </c>
      <c r="BU207" s="31">
        <f t="shared" si="3621"/>
        <v>5.9007092198581557</v>
      </c>
      <c r="BV207" s="31">
        <f t="shared" si="3621"/>
        <v>14.415437003405222</v>
      </c>
      <c r="BW207" s="31">
        <f t="shared" si="3621"/>
        <v>88.337116912599313</v>
      </c>
      <c r="BX207" s="31">
        <f t="shared" si="3621"/>
        <v>88.939307997731134</v>
      </c>
      <c r="BY207" s="31">
        <f t="shared" si="3621"/>
        <v>83.002270147559585</v>
      </c>
      <c r="BZ207" s="32">
        <f t="shared" si="3621"/>
        <v>0.42541123085649463</v>
      </c>
      <c r="CA207" s="31">
        <f t="shared" si="3621"/>
        <v>96.057855927396488</v>
      </c>
      <c r="CB207" s="31">
        <f t="shared" si="3621"/>
        <v>99.744680851063819</v>
      </c>
      <c r="CC207" s="31">
        <f t="shared" si="3621"/>
        <v>67.566756675667563</v>
      </c>
      <c r="CD207" s="31">
        <f t="shared" si="3621"/>
        <v>16.121356335514573</v>
      </c>
      <c r="CE207" s="31">
        <f t="shared" si="3621"/>
        <v>57.0115624073525</v>
      </c>
      <c r="CF207" s="31">
        <f t="shared" si="3621"/>
        <v>34.83580167417901</v>
      </c>
      <c r="CG207" s="31">
        <f t="shared" si="3621"/>
        <v>0</v>
      </c>
      <c r="CH207" s="31">
        <f t="shared" si="3621"/>
        <v>66.950354609929079</v>
      </c>
      <c r="CI207" s="31">
        <f t="shared" si="3621"/>
        <v>86.103233125354507</v>
      </c>
      <c r="CJ207" s="31">
        <f t="shared" si="3621"/>
        <v>82.444696539988641</v>
      </c>
      <c r="CK207" s="31">
        <f t="shared" si="3621"/>
        <v>76.39716312056737</v>
      </c>
      <c r="CL207" s="30">
        <f t="shared" si="3621"/>
        <v>2.1270561542824731</v>
      </c>
      <c r="CM207" s="31">
        <f t="shared" si="3621"/>
        <v>97.071367642877462</v>
      </c>
      <c r="CN207" s="5"/>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row>
    <row r="208" spans="1:118" x14ac:dyDescent="0.25">
      <c r="B208" s="54" t="s">
        <v>7</v>
      </c>
      <c r="C208" s="2">
        <v>0</v>
      </c>
      <c r="D208" s="2">
        <v>2633</v>
      </c>
      <c r="E208" s="2">
        <v>0</v>
      </c>
      <c r="F208" s="2">
        <v>440</v>
      </c>
      <c r="G208" s="2">
        <v>63</v>
      </c>
      <c r="H208" s="2">
        <v>29</v>
      </c>
      <c r="I208" s="2">
        <v>18</v>
      </c>
      <c r="J208" s="4">
        <v>15</v>
      </c>
      <c r="K208" s="3">
        <v>10</v>
      </c>
      <c r="L208" s="3">
        <v>14</v>
      </c>
      <c r="M208" s="3">
        <v>304</v>
      </c>
      <c r="N208" s="3">
        <v>0</v>
      </c>
      <c r="O208" s="3">
        <v>0</v>
      </c>
      <c r="P208" s="3">
        <v>0</v>
      </c>
      <c r="Q208" s="3">
        <v>0</v>
      </c>
      <c r="R208" s="3">
        <v>0</v>
      </c>
      <c r="S208" s="54">
        <v>3526</v>
      </c>
      <c r="V208" s="54">
        <v>0.5</v>
      </c>
      <c r="W208" s="2">
        <f>H203</f>
        <v>35</v>
      </c>
      <c r="X208" s="2">
        <f>H204</f>
        <v>219</v>
      </c>
      <c r="Y208" s="2">
        <f>H205</f>
        <v>0</v>
      </c>
      <c r="Z208" s="2">
        <f>H206</f>
        <v>0</v>
      </c>
      <c r="AA208" s="2">
        <f>H207</f>
        <v>51</v>
      </c>
      <c r="AB208" s="2">
        <f>H208</f>
        <v>29</v>
      </c>
      <c r="AC208" s="2">
        <f>H209</f>
        <v>203</v>
      </c>
      <c r="AD208" s="4">
        <f>H210</f>
        <v>26</v>
      </c>
      <c r="AE208" s="2">
        <f>H211</f>
        <v>99</v>
      </c>
      <c r="AF208" s="2">
        <f>H212</f>
        <v>4</v>
      </c>
      <c r="AG208" s="2">
        <f>H213</f>
        <v>834</v>
      </c>
      <c r="AH208" s="2">
        <f>H214</f>
        <v>0</v>
      </c>
      <c r="AI208" s="2">
        <f>H215</f>
        <v>1079</v>
      </c>
      <c r="AJ208" s="2">
        <f>H216</f>
        <v>1573</v>
      </c>
      <c r="AK208" s="2">
        <f>H217</f>
        <v>2257</v>
      </c>
      <c r="AL208" s="2">
        <f>H218</f>
        <v>56</v>
      </c>
      <c r="AM208" s="4">
        <f>H219</f>
        <v>68</v>
      </c>
      <c r="AN208" s="2">
        <f>H220</f>
        <v>188</v>
      </c>
      <c r="AO208" s="3">
        <f>H221</f>
        <v>298</v>
      </c>
      <c r="AP208" s="54">
        <f>H222</f>
        <v>669</v>
      </c>
      <c r="AQ208" s="2">
        <f>H223</f>
        <v>92</v>
      </c>
      <c r="AT208" s="54">
        <v>0.5</v>
      </c>
      <c r="AU208" s="31">
        <f t="shared" ref="AU208:BO208" si="3622">PRODUCT(W208*100*1/W219)</f>
        <v>0.99290780141843971</v>
      </c>
      <c r="AV208" s="31">
        <f t="shared" si="3622"/>
        <v>6.2162929321600906</v>
      </c>
      <c r="AW208" s="31">
        <f t="shared" si="3622"/>
        <v>0</v>
      </c>
      <c r="AX208" s="31">
        <f t="shared" si="3622"/>
        <v>0</v>
      </c>
      <c r="AY208" s="31">
        <f t="shared" si="3622"/>
        <v>1.4472190692395006</v>
      </c>
      <c r="AZ208" s="31">
        <f t="shared" si="3622"/>
        <v>0.82246171298922288</v>
      </c>
      <c r="BA208" s="31">
        <f t="shared" si="3622"/>
        <v>5.76049943246311</v>
      </c>
      <c r="BB208" s="32">
        <f t="shared" si="3622"/>
        <v>0.73737946681792399</v>
      </c>
      <c r="BC208" s="31">
        <f t="shared" si="3622"/>
        <v>2.8077141236528647</v>
      </c>
      <c r="BD208" s="31">
        <f t="shared" si="3622"/>
        <v>0.11347517730496454</v>
      </c>
      <c r="BE208" s="31">
        <f t="shared" si="3622"/>
        <v>25.022502250225024</v>
      </c>
      <c r="BF208" s="31">
        <f t="shared" si="3622"/>
        <v>0</v>
      </c>
      <c r="BG208" s="31">
        <f t="shared" si="3622"/>
        <v>31.989327008597687</v>
      </c>
      <c r="BH208" s="31">
        <f t="shared" si="3622"/>
        <v>50.643915003219576</v>
      </c>
      <c r="BI208" s="31">
        <f t="shared" si="3622"/>
        <v>64.101107639875039</v>
      </c>
      <c r="BJ208" s="31">
        <f t="shared" si="3622"/>
        <v>1.5886524822695036</v>
      </c>
      <c r="BK208" s="32">
        <f t="shared" si="3622"/>
        <v>1.9285309132161088</v>
      </c>
      <c r="BL208" s="31">
        <f t="shared" si="3622"/>
        <v>5.3318207600680658</v>
      </c>
      <c r="BM208" s="33">
        <f t="shared" si="3622"/>
        <v>8.4539007092198588</v>
      </c>
      <c r="BN208" s="30">
        <f t="shared" si="3622"/>
        <v>18.973340896199659</v>
      </c>
      <c r="BO208" s="31">
        <f t="shared" si="3622"/>
        <v>2.6158657947114019</v>
      </c>
      <c r="BR208" s="54">
        <v>0.5</v>
      </c>
      <c r="BS208" s="31">
        <f t="shared" ref="BS208:CM208" si="3623">AU203+AU204+AU205+AU206+AU207+AU208</f>
        <v>1.5602836879432624</v>
      </c>
      <c r="BT208" s="31">
        <f t="shared" si="3623"/>
        <v>8.4586999716151006</v>
      </c>
      <c r="BU208" s="31">
        <f t="shared" si="3623"/>
        <v>5.9007092198581557</v>
      </c>
      <c r="BV208" s="31">
        <f t="shared" si="3623"/>
        <v>14.415437003405222</v>
      </c>
      <c r="BW208" s="31">
        <f t="shared" si="3623"/>
        <v>89.784335981838808</v>
      </c>
      <c r="BX208" s="31">
        <f t="shared" si="3623"/>
        <v>89.761769710720358</v>
      </c>
      <c r="BY208" s="31">
        <f t="shared" si="3623"/>
        <v>88.762769580022692</v>
      </c>
      <c r="BZ208" s="32">
        <f t="shared" si="3623"/>
        <v>1.1627906976744187</v>
      </c>
      <c r="CA208" s="31">
        <f t="shared" si="3623"/>
        <v>98.86557005104936</v>
      </c>
      <c r="CB208" s="31">
        <f t="shared" si="3623"/>
        <v>99.858156028368782</v>
      </c>
      <c r="CC208" s="31">
        <f t="shared" si="3623"/>
        <v>92.58925892589258</v>
      </c>
      <c r="CD208" s="31">
        <f t="shared" si="3623"/>
        <v>16.121356335514573</v>
      </c>
      <c r="CE208" s="31">
        <f t="shared" si="3623"/>
        <v>89.000889415950184</v>
      </c>
      <c r="CF208" s="31">
        <f t="shared" si="3623"/>
        <v>85.479716677398585</v>
      </c>
      <c r="CG208" s="31">
        <f t="shared" si="3623"/>
        <v>64.101107639875039</v>
      </c>
      <c r="CH208" s="31">
        <f t="shared" si="3623"/>
        <v>68.539007092198588</v>
      </c>
      <c r="CI208" s="32">
        <f t="shared" si="3623"/>
        <v>88.031764038570614</v>
      </c>
      <c r="CJ208" s="31">
        <f t="shared" si="3623"/>
        <v>87.77651730005671</v>
      </c>
      <c r="CK208" s="33">
        <f t="shared" si="3623"/>
        <v>84.851063829787222</v>
      </c>
      <c r="CL208" s="30">
        <f t="shared" si="3623"/>
        <v>21.100397050482133</v>
      </c>
      <c r="CM208" s="31">
        <f t="shared" si="3623"/>
        <v>99.687233437588858</v>
      </c>
      <c r="CN208" s="5"/>
      <c r="CQ208" s="10"/>
      <c r="CR208" s="10" t="str">
        <f>A202</f>
        <v xml:space="preserve">Escherichia coli </v>
      </c>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row>
    <row r="209" spans="2:118" x14ac:dyDescent="0.25">
      <c r="B209" s="54" t="s">
        <v>8</v>
      </c>
      <c r="C209" s="2">
        <v>0</v>
      </c>
      <c r="D209" s="2">
        <v>3</v>
      </c>
      <c r="E209" s="2">
        <v>0</v>
      </c>
      <c r="F209" s="2">
        <v>2921</v>
      </c>
      <c r="G209" s="2">
        <v>1</v>
      </c>
      <c r="H209" s="2">
        <v>203</v>
      </c>
      <c r="I209" s="2">
        <v>75</v>
      </c>
      <c r="J209" s="4">
        <v>64</v>
      </c>
      <c r="K209" s="4">
        <v>66</v>
      </c>
      <c r="L209" s="3">
        <v>72</v>
      </c>
      <c r="M209" s="3">
        <v>63</v>
      </c>
      <c r="N209" s="3">
        <v>32</v>
      </c>
      <c r="O209" s="3">
        <v>24</v>
      </c>
      <c r="P209" s="3">
        <v>0</v>
      </c>
      <c r="Q209" s="3">
        <v>0</v>
      </c>
      <c r="R209" s="3">
        <v>0</v>
      </c>
      <c r="S209" s="54">
        <v>3524</v>
      </c>
      <c r="V209" s="54">
        <v>1</v>
      </c>
      <c r="W209" s="2">
        <f>I203</f>
        <v>149</v>
      </c>
      <c r="X209" s="2">
        <f>I204</f>
        <v>1081</v>
      </c>
      <c r="Y209" s="2">
        <f>I205</f>
        <v>1017</v>
      </c>
      <c r="Z209" s="2">
        <f>I206</f>
        <v>1776</v>
      </c>
      <c r="AA209" s="2">
        <f>I207</f>
        <v>21</v>
      </c>
      <c r="AB209" s="2">
        <f>I208</f>
        <v>18</v>
      </c>
      <c r="AC209" s="2">
        <f>I209</f>
        <v>75</v>
      </c>
      <c r="AD209" s="4">
        <f>I210</f>
        <v>98</v>
      </c>
      <c r="AE209" s="2">
        <f>I211</f>
        <v>27</v>
      </c>
      <c r="AF209" s="2">
        <f>I212</f>
        <v>1</v>
      </c>
      <c r="AG209" s="2">
        <f>I213</f>
        <v>163</v>
      </c>
      <c r="AH209" s="2">
        <f>I214</f>
        <v>1455</v>
      </c>
      <c r="AI209" s="2">
        <f>I215</f>
        <v>183</v>
      </c>
      <c r="AJ209" s="2">
        <f>I216</f>
        <v>228</v>
      </c>
      <c r="AK209" s="2">
        <f>I217</f>
        <v>0</v>
      </c>
      <c r="AL209" s="2">
        <f>I218</f>
        <v>41</v>
      </c>
      <c r="AM209" s="3">
        <f>I219</f>
        <v>22</v>
      </c>
      <c r="AN209" s="4">
        <f>I220</f>
        <v>28</v>
      </c>
      <c r="AO209" s="3">
        <f>I221</f>
        <v>119</v>
      </c>
      <c r="AP209" s="54">
        <f>I222</f>
        <v>1448</v>
      </c>
      <c r="AQ209" s="3">
        <f>I223</f>
        <v>5</v>
      </c>
      <c r="AT209" s="54">
        <v>1</v>
      </c>
      <c r="AU209" s="31">
        <f t="shared" ref="AU209:BO209" si="3624">PRODUCT(W209*100*1/W219)</f>
        <v>4.2269503546099294</v>
      </c>
      <c r="AV209" s="31">
        <f t="shared" si="3624"/>
        <v>30.684076071529947</v>
      </c>
      <c r="AW209" s="31">
        <f t="shared" si="3624"/>
        <v>28.851063829787233</v>
      </c>
      <c r="AX209" s="31">
        <f t="shared" si="3624"/>
        <v>50.397275822928492</v>
      </c>
      <c r="AY209" s="31">
        <f t="shared" si="3624"/>
        <v>0.59591373439273554</v>
      </c>
      <c r="AZ209" s="31">
        <f t="shared" si="3624"/>
        <v>0.51049347702779357</v>
      </c>
      <c r="BA209" s="31">
        <f t="shared" si="3624"/>
        <v>2.1282633371169126</v>
      </c>
      <c r="BB209" s="32">
        <f t="shared" si="3624"/>
        <v>2.779353374929098</v>
      </c>
      <c r="BC209" s="31">
        <f t="shared" si="3624"/>
        <v>0.76574021554169025</v>
      </c>
      <c r="BD209" s="31">
        <f t="shared" si="3624"/>
        <v>2.8368794326241134E-2</v>
      </c>
      <c r="BE209" s="31">
        <f t="shared" si="3624"/>
        <v>4.8904890489048904</v>
      </c>
      <c r="BF209" s="31">
        <f t="shared" si="3624"/>
        <v>43.277810826888754</v>
      </c>
      <c r="BG209" s="31">
        <f t="shared" si="3624"/>
        <v>5.4254372961755113</v>
      </c>
      <c r="BH209" s="31">
        <f t="shared" si="3624"/>
        <v>7.3406310367031553</v>
      </c>
      <c r="BI209" s="31">
        <f t="shared" si="3624"/>
        <v>0</v>
      </c>
      <c r="BJ209" s="31">
        <f t="shared" si="3624"/>
        <v>1.1631205673758864</v>
      </c>
      <c r="BK209" s="33">
        <f t="shared" si="3624"/>
        <v>0.62393647192285873</v>
      </c>
      <c r="BL209" s="32">
        <f t="shared" si="3624"/>
        <v>0.79410096426545662</v>
      </c>
      <c r="BM209" s="33">
        <f t="shared" si="3624"/>
        <v>3.375886524822695</v>
      </c>
      <c r="BN209" s="30">
        <f t="shared" si="3624"/>
        <v>41.066364152013612</v>
      </c>
      <c r="BO209" s="33">
        <f t="shared" si="3624"/>
        <v>0.14216661927779359</v>
      </c>
      <c r="BR209" s="54">
        <v>1</v>
      </c>
      <c r="BS209" s="31">
        <f t="shared" ref="BS209:CM209" si="3625">AU203+AU204+AU205+AU206+AU207+AU208+AU209</f>
        <v>5.7872340425531918</v>
      </c>
      <c r="BT209" s="31">
        <f t="shared" si="3625"/>
        <v>39.142776043145048</v>
      </c>
      <c r="BU209" s="31">
        <f t="shared" si="3625"/>
        <v>34.751773049645386</v>
      </c>
      <c r="BV209" s="31">
        <f t="shared" si="3625"/>
        <v>64.812712826333708</v>
      </c>
      <c r="BW209" s="31">
        <f t="shared" si="3625"/>
        <v>90.380249716231546</v>
      </c>
      <c r="BX209" s="31">
        <f t="shared" si="3625"/>
        <v>90.272263187748152</v>
      </c>
      <c r="BY209" s="31">
        <f t="shared" si="3625"/>
        <v>90.891032917139597</v>
      </c>
      <c r="BZ209" s="32">
        <f t="shared" si="3625"/>
        <v>3.9421440726035168</v>
      </c>
      <c r="CA209" s="31">
        <f t="shared" si="3625"/>
        <v>99.631310266591044</v>
      </c>
      <c r="CB209" s="31">
        <f t="shared" si="3625"/>
        <v>99.886524822695023</v>
      </c>
      <c r="CC209" s="31">
        <f t="shared" si="3625"/>
        <v>97.479747974797476</v>
      </c>
      <c r="CD209" s="31">
        <f t="shared" si="3625"/>
        <v>59.39916716240333</v>
      </c>
      <c r="CE209" s="31">
        <f t="shared" si="3625"/>
        <v>94.4263267121257</v>
      </c>
      <c r="CF209" s="31">
        <f t="shared" si="3625"/>
        <v>92.820347714101743</v>
      </c>
      <c r="CG209" s="31">
        <f t="shared" si="3625"/>
        <v>64.101107639875039</v>
      </c>
      <c r="CH209" s="31">
        <f t="shared" si="3625"/>
        <v>69.702127659574472</v>
      </c>
      <c r="CI209" s="33">
        <f t="shared" si="3625"/>
        <v>88.655700510493475</v>
      </c>
      <c r="CJ209" s="32">
        <f t="shared" si="3625"/>
        <v>88.570618264322164</v>
      </c>
      <c r="CK209" s="33">
        <f t="shared" si="3625"/>
        <v>88.226950354609912</v>
      </c>
      <c r="CL209" s="30">
        <f t="shared" si="3625"/>
        <v>62.166761202495749</v>
      </c>
      <c r="CM209" s="33">
        <f t="shared" si="3625"/>
        <v>99.829400056866646</v>
      </c>
      <c r="CN209" s="5"/>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row>
    <row r="210" spans="2:118" x14ac:dyDescent="0.25">
      <c r="B210" s="54" t="s">
        <v>9</v>
      </c>
      <c r="C210" s="4">
        <v>0</v>
      </c>
      <c r="D210" s="4">
        <v>0</v>
      </c>
      <c r="E210" s="4">
        <v>0</v>
      </c>
      <c r="F210" s="4">
        <v>15</v>
      </c>
      <c r="G210" s="4">
        <v>0</v>
      </c>
      <c r="H210" s="4">
        <v>26</v>
      </c>
      <c r="I210" s="4">
        <v>98</v>
      </c>
      <c r="J210" s="4">
        <v>850</v>
      </c>
      <c r="K210" s="4">
        <v>1685</v>
      </c>
      <c r="L210" s="4">
        <v>411</v>
      </c>
      <c r="M210" s="3">
        <v>81</v>
      </c>
      <c r="N210" s="3">
        <v>29</v>
      </c>
      <c r="O210" s="3">
        <v>331</v>
      </c>
      <c r="P210" s="3">
        <v>0</v>
      </c>
      <c r="Q210" s="3">
        <v>0</v>
      </c>
      <c r="R210" s="3">
        <v>0</v>
      </c>
      <c r="S210" s="54">
        <v>3526</v>
      </c>
      <c r="V210" s="54">
        <v>2</v>
      </c>
      <c r="W210" s="2">
        <f>J203</f>
        <v>997</v>
      </c>
      <c r="X210" s="2">
        <f>J204</f>
        <v>594</v>
      </c>
      <c r="Y210" s="2">
        <f>J205</f>
        <v>655</v>
      </c>
      <c r="Z210" s="2">
        <f>J206</f>
        <v>900</v>
      </c>
      <c r="AA210" s="4">
        <f>J207</f>
        <v>12</v>
      </c>
      <c r="AB210" s="4">
        <f>J208</f>
        <v>15</v>
      </c>
      <c r="AC210" s="4">
        <f>J209</f>
        <v>64</v>
      </c>
      <c r="AD210" s="4">
        <f>J210</f>
        <v>850</v>
      </c>
      <c r="AE210" s="2">
        <f>J211</f>
        <v>9</v>
      </c>
      <c r="AF210" s="2">
        <f>J212</f>
        <v>2</v>
      </c>
      <c r="AG210" s="2">
        <f>J213</f>
        <v>37</v>
      </c>
      <c r="AH210" s="2">
        <f>J214</f>
        <v>1010</v>
      </c>
      <c r="AI210" s="2">
        <f>J215</f>
        <v>47</v>
      </c>
      <c r="AJ210" s="2">
        <f>J216</f>
        <v>86</v>
      </c>
      <c r="AK210" s="2">
        <f>J217</f>
        <v>614</v>
      </c>
      <c r="AL210" s="2">
        <f>J218</f>
        <v>63</v>
      </c>
      <c r="AM210" s="3">
        <f>J219</f>
        <v>19</v>
      </c>
      <c r="AN210" s="3">
        <f>J220</f>
        <v>24</v>
      </c>
      <c r="AO210" s="3">
        <f>J221</f>
        <v>23</v>
      </c>
      <c r="AP210" s="54">
        <f>J222</f>
        <v>375</v>
      </c>
      <c r="AQ210" s="3">
        <f>J223</f>
        <v>5</v>
      </c>
      <c r="AT210" s="54">
        <v>2</v>
      </c>
      <c r="AU210" s="31">
        <f t="shared" ref="AU210:BO210" si="3626">PRODUCT(W210*100*1/W219)</f>
        <v>28.283687943262411</v>
      </c>
      <c r="AV210" s="31">
        <f t="shared" si="3626"/>
        <v>16.860630144762986</v>
      </c>
      <c r="AW210" s="31">
        <f t="shared" si="3626"/>
        <v>18.581560283687942</v>
      </c>
      <c r="AX210" s="31">
        <f t="shared" si="3626"/>
        <v>25.539160045402951</v>
      </c>
      <c r="AY210" s="32">
        <f t="shared" si="3626"/>
        <v>0.34052213393870601</v>
      </c>
      <c r="AZ210" s="32">
        <f t="shared" si="3626"/>
        <v>0.42541123085649463</v>
      </c>
      <c r="BA210" s="32">
        <f t="shared" si="3626"/>
        <v>1.8161180476730987</v>
      </c>
      <c r="BB210" s="32">
        <f t="shared" si="3626"/>
        <v>24.106636415201361</v>
      </c>
      <c r="BC210" s="31">
        <f t="shared" si="3626"/>
        <v>0.25524673851389679</v>
      </c>
      <c r="BD210" s="31">
        <f t="shared" si="3626"/>
        <v>5.6737588652482268E-2</v>
      </c>
      <c r="BE210" s="31">
        <f t="shared" si="3626"/>
        <v>1.1101110111011101</v>
      </c>
      <c r="BF210" s="31">
        <f t="shared" si="3626"/>
        <v>30.041641879833431</v>
      </c>
      <c r="BG210" s="31">
        <f t="shared" si="3626"/>
        <v>1.3934183219685741</v>
      </c>
      <c r="BH210" s="31">
        <f t="shared" si="3626"/>
        <v>2.7688345138441726</v>
      </c>
      <c r="BI210" s="31">
        <f t="shared" si="3626"/>
        <v>17.438227776199945</v>
      </c>
      <c r="BJ210" s="31">
        <f t="shared" si="3626"/>
        <v>1.7872340425531914</v>
      </c>
      <c r="BK210" s="33">
        <f t="shared" si="3626"/>
        <v>0.53885422575155983</v>
      </c>
      <c r="BL210" s="33">
        <f t="shared" si="3626"/>
        <v>0.68065796937039136</v>
      </c>
      <c r="BM210" s="33">
        <f t="shared" si="3626"/>
        <v>0.65248226950354615</v>
      </c>
      <c r="BN210" s="30">
        <f t="shared" si="3626"/>
        <v>10.635280771412365</v>
      </c>
      <c r="BO210" s="33">
        <f t="shared" si="3626"/>
        <v>0.14216661927779359</v>
      </c>
      <c r="BR210" s="54">
        <v>2</v>
      </c>
      <c r="BS210" s="31">
        <f t="shared" ref="BS210:CM210" si="3627">AU203+AU204+AU205+AU206+AU207+AU208+AU209+AU210</f>
        <v>34.070921985815602</v>
      </c>
      <c r="BT210" s="31">
        <f t="shared" si="3627"/>
        <v>56.003406187908034</v>
      </c>
      <c r="BU210" s="31">
        <f t="shared" si="3627"/>
        <v>53.333333333333329</v>
      </c>
      <c r="BV210" s="31">
        <f t="shared" si="3627"/>
        <v>90.35187287173666</v>
      </c>
      <c r="BW210" s="32">
        <f t="shared" si="3627"/>
        <v>90.720771850170252</v>
      </c>
      <c r="BX210" s="32">
        <f t="shared" si="3627"/>
        <v>90.697674418604649</v>
      </c>
      <c r="BY210" s="32">
        <f t="shared" si="3627"/>
        <v>92.707150964812698</v>
      </c>
      <c r="BZ210" s="32">
        <f t="shared" si="3627"/>
        <v>28.048780487804876</v>
      </c>
      <c r="CA210" s="31">
        <f t="shared" si="3627"/>
        <v>99.886557005104947</v>
      </c>
      <c r="CB210" s="31">
        <f t="shared" si="3627"/>
        <v>99.943262411347504</v>
      </c>
      <c r="CC210" s="31">
        <f t="shared" si="3627"/>
        <v>98.589858985898587</v>
      </c>
      <c r="CD210" s="31">
        <f t="shared" si="3627"/>
        <v>89.440809042236765</v>
      </c>
      <c r="CE210" s="31">
        <f t="shared" si="3627"/>
        <v>95.819745034094268</v>
      </c>
      <c r="CF210" s="31">
        <f t="shared" si="3627"/>
        <v>95.589182227945912</v>
      </c>
      <c r="CG210" s="31">
        <f t="shared" si="3627"/>
        <v>81.539335416074977</v>
      </c>
      <c r="CH210" s="31">
        <f t="shared" si="3627"/>
        <v>71.489361702127667</v>
      </c>
      <c r="CI210" s="33">
        <f t="shared" si="3627"/>
        <v>89.194554736245038</v>
      </c>
      <c r="CJ210" s="33">
        <f t="shared" si="3627"/>
        <v>89.25127623369255</v>
      </c>
      <c r="CK210" s="33">
        <f t="shared" si="3627"/>
        <v>88.879432624113463</v>
      </c>
      <c r="CL210" s="30">
        <f t="shared" si="3627"/>
        <v>72.802041973908118</v>
      </c>
      <c r="CM210" s="33">
        <f t="shared" si="3627"/>
        <v>99.971566676144434</v>
      </c>
      <c r="CN210" s="34"/>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row>
    <row r="211" spans="2:118" x14ac:dyDescent="0.25">
      <c r="B211" s="54" t="s">
        <v>10</v>
      </c>
      <c r="C211" s="2">
        <v>0</v>
      </c>
      <c r="D211" s="2">
        <v>0</v>
      </c>
      <c r="E211" s="2">
        <v>2662</v>
      </c>
      <c r="F211" s="2">
        <v>1</v>
      </c>
      <c r="G211" s="2">
        <v>724</v>
      </c>
      <c r="H211" s="2">
        <v>99</v>
      </c>
      <c r="I211" s="2">
        <v>27</v>
      </c>
      <c r="J211" s="2">
        <v>9</v>
      </c>
      <c r="K211" s="4">
        <v>4</v>
      </c>
      <c r="L211" s="3">
        <v>0</v>
      </c>
      <c r="M211" s="3">
        <v>0</v>
      </c>
      <c r="N211" s="3">
        <v>0</v>
      </c>
      <c r="O211" s="3">
        <v>0</v>
      </c>
      <c r="P211" s="3">
        <v>0</v>
      </c>
      <c r="Q211" s="3">
        <v>0</v>
      </c>
      <c r="R211" s="3">
        <v>0</v>
      </c>
      <c r="S211" s="54">
        <v>3526</v>
      </c>
      <c r="V211" s="54">
        <v>4</v>
      </c>
      <c r="W211" s="2">
        <f>K203</f>
        <v>667</v>
      </c>
      <c r="X211" s="2">
        <f>K204</f>
        <v>232</v>
      </c>
      <c r="Y211" s="2">
        <f>K205</f>
        <v>84</v>
      </c>
      <c r="Z211" s="2">
        <f>K206</f>
        <v>140</v>
      </c>
      <c r="AA211" s="4">
        <f>K207</f>
        <v>37</v>
      </c>
      <c r="AB211" s="3">
        <f>K208</f>
        <v>10</v>
      </c>
      <c r="AC211" s="4">
        <f>K209</f>
        <v>66</v>
      </c>
      <c r="AD211" s="4">
        <f>K210</f>
        <v>1685</v>
      </c>
      <c r="AE211" s="4">
        <f>K211</f>
        <v>4</v>
      </c>
      <c r="AF211" s="4">
        <f>K212</f>
        <v>2</v>
      </c>
      <c r="AG211" s="3">
        <f>K213</f>
        <v>17</v>
      </c>
      <c r="AH211" s="2">
        <f>K214</f>
        <v>256</v>
      </c>
      <c r="AI211" s="3">
        <f>K215</f>
        <v>39</v>
      </c>
      <c r="AJ211" s="3">
        <f>K216</f>
        <v>65</v>
      </c>
      <c r="AK211" s="2">
        <f>K217</f>
        <v>279</v>
      </c>
      <c r="AL211" s="4">
        <f>K218</f>
        <v>57</v>
      </c>
      <c r="AM211" s="3">
        <f>K219</f>
        <v>52</v>
      </c>
      <c r="AN211" s="3">
        <f>K220</f>
        <v>89</v>
      </c>
      <c r="AO211" s="3">
        <f>K221</f>
        <v>33</v>
      </c>
      <c r="AP211" s="54">
        <f>K222</f>
        <v>139</v>
      </c>
      <c r="AQ211" s="3">
        <f>K223</f>
        <v>1</v>
      </c>
      <c r="AT211" s="54">
        <v>4</v>
      </c>
      <c r="AU211" s="31">
        <f t="shared" ref="AU211:BO211" si="3628">PRODUCT(W211*100*1/W219)</f>
        <v>18.921985815602838</v>
      </c>
      <c r="AV211" s="31">
        <f t="shared" si="3628"/>
        <v>6.5852966221969913</v>
      </c>
      <c r="AW211" s="31">
        <f t="shared" si="3628"/>
        <v>2.3829787234042552</v>
      </c>
      <c r="AX211" s="31">
        <f t="shared" si="3628"/>
        <v>3.9727582292849033</v>
      </c>
      <c r="AY211" s="32">
        <f t="shared" si="3628"/>
        <v>1.0499432463110103</v>
      </c>
      <c r="AZ211" s="33">
        <f t="shared" si="3628"/>
        <v>0.28360748723766305</v>
      </c>
      <c r="BA211" s="32">
        <f t="shared" si="3628"/>
        <v>1.8728717366628831</v>
      </c>
      <c r="BB211" s="32">
        <f t="shared" si="3628"/>
        <v>47.787861599546225</v>
      </c>
      <c r="BC211" s="32">
        <f t="shared" si="3628"/>
        <v>0.11344299489506524</v>
      </c>
      <c r="BD211" s="32">
        <f t="shared" si="3628"/>
        <v>5.6737588652482268E-2</v>
      </c>
      <c r="BE211" s="33">
        <f t="shared" si="3628"/>
        <v>0.51005100510051005</v>
      </c>
      <c r="BF211" s="2">
        <f t="shared" si="3628"/>
        <v>7.6145151695419395</v>
      </c>
      <c r="BG211" s="33">
        <f t="shared" si="3628"/>
        <v>1.1562407352505188</v>
      </c>
      <c r="BH211" s="33">
        <f t="shared" si="3628"/>
        <v>2.0927237604636186</v>
      </c>
      <c r="BI211" s="31">
        <f t="shared" si="3628"/>
        <v>7.9238852598693557</v>
      </c>
      <c r="BJ211" s="32">
        <f t="shared" si="3628"/>
        <v>1.6170212765957446</v>
      </c>
      <c r="BK211" s="33">
        <f t="shared" si="3628"/>
        <v>1.474758933635848</v>
      </c>
      <c r="BL211" s="33">
        <f t="shared" si="3628"/>
        <v>2.5241066364152012</v>
      </c>
      <c r="BM211" s="33">
        <f t="shared" si="3628"/>
        <v>0.93617021276595747</v>
      </c>
      <c r="BN211" s="30">
        <f t="shared" si="3628"/>
        <v>3.9421440726035168</v>
      </c>
      <c r="BO211" s="33">
        <f t="shared" si="3628"/>
        <v>2.8433323855558714E-2</v>
      </c>
      <c r="BR211" s="54">
        <v>4</v>
      </c>
      <c r="BS211" s="31">
        <f t="shared" ref="BS211:CM211" si="3629">AU203+AU204+AU205+AU206+AU207+AU208+AU209+AU210+AU211</f>
        <v>52.99290780141844</v>
      </c>
      <c r="BT211" s="31">
        <f t="shared" si="3629"/>
        <v>62.588702810105026</v>
      </c>
      <c r="BU211" s="31">
        <f t="shared" si="3629"/>
        <v>55.716312056737586</v>
      </c>
      <c r="BV211" s="31">
        <f t="shared" si="3629"/>
        <v>94.324631101021566</v>
      </c>
      <c r="BW211" s="32">
        <f t="shared" si="3629"/>
        <v>91.770715096481268</v>
      </c>
      <c r="BX211" s="33">
        <f t="shared" si="3629"/>
        <v>90.981281905842309</v>
      </c>
      <c r="BY211" s="32">
        <f t="shared" si="3629"/>
        <v>94.580022701475585</v>
      </c>
      <c r="BZ211" s="32">
        <f t="shared" si="3629"/>
        <v>75.836642087351095</v>
      </c>
      <c r="CA211" s="32">
        <f t="shared" si="3629"/>
        <v>100.00000000000001</v>
      </c>
      <c r="CB211" s="32">
        <f t="shared" si="3629"/>
        <v>99.999999999999986</v>
      </c>
      <c r="CC211" s="33">
        <f t="shared" si="3629"/>
        <v>99.099909990999095</v>
      </c>
      <c r="CD211" s="31">
        <f t="shared" si="3629"/>
        <v>97.055324211778711</v>
      </c>
      <c r="CE211" s="31">
        <f t="shared" si="3629"/>
        <v>96.975985769344788</v>
      </c>
      <c r="CF211" s="31">
        <f t="shared" si="3629"/>
        <v>97.681905988409525</v>
      </c>
      <c r="CG211" s="31">
        <f t="shared" si="3629"/>
        <v>89.463220675944328</v>
      </c>
      <c r="CH211" s="32">
        <f t="shared" si="3629"/>
        <v>73.106382978723417</v>
      </c>
      <c r="CI211" s="33">
        <f t="shared" si="3629"/>
        <v>90.669313669880893</v>
      </c>
      <c r="CJ211" s="33">
        <f t="shared" si="3629"/>
        <v>91.775382870107748</v>
      </c>
      <c r="CK211" s="33">
        <f t="shared" si="3629"/>
        <v>89.815602836879421</v>
      </c>
      <c r="CL211" s="30">
        <f t="shared" si="3629"/>
        <v>76.744186046511629</v>
      </c>
      <c r="CM211" s="33">
        <f t="shared" si="3629"/>
        <v>99.999999999999986</v>
      </c>
      <c r="CN211" s="7"/>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row>
    <row r="212" spans="2:118" x14ac:dyDescent="0.25">
      <c r="B212" s="54" t="s">
        <v>11</v>
      </c>
      <c r="C212" s="2">
        <v>0</v>
      </c>
      <c r="D212" s="2">
        <v>0</v>
      </c>
      <c r="E212" s="2">
        <v>3503</v>
      </c>
      <c r="F212" s="2">
        <v>0</v>
      </c>
      <c r="G212" s="2">
        <v>13</v>
      </c>
      <c r="H212" s="2">
        <v>4</v>
      </c>
      <c r="I212" s="2">
        <v>1</v>
      </c>
      <c r="J212" s="2">
        <v>2</v>
      </c>
      <c r="K212" s="4">
        <v>2</v>
      </c>
      <c r="L212" s="4">
        <v>0</v>
      </c>
      <c r="M212" s="3">
        <v>0</v>
      </c>
      <c r="N212" s="3">
        <v>0</v>
      </c>
      <c r="O212" s="3">
        <v>0</v>
      </c>
      <c r="P212" s="3">
        <v>0</v>
      </c>
      <c r="Q212" s="3">
        <v>0</v>
      </c>
      <c r="R212" s="3">
        <v>0</v>
      </c>
      <c r="S212" s="54">
        <v>3525</v>
      </c>
      <c r="V212" s="54">
        <v>8</v>
      </c>
      <c r="W212" s="2">
        <f>L203</f>
        <v>55</v>
      </c>
      <c r="X212" s="2">
        <f>L204</f>
        <v>242</v>
      </c>
      <c r="Y212" s="2">
        <f>L205</f>
        <v>60</v>
      </c>
      <c r="Z212" s="2">
        <f>L206</f>
        <v>76</v>
      </c>
      <c r="AA212" s="3">
        <f>L207</f>
        <v>63</v>
      </c>
      <c r="AB212" s="3">
        <f>L208</f>
        <v>14</v>
      </c>
      <c r="AC212" s="3">
        <f>L209</f>
        <v>72</v>
      </c>
      <c r="AD212" s="4">
        <f>L210</f>
        <v>411</v>
      </c>
      <c r="AE212" s="3">
        <f>L211</f>
        <v>0</v>
      </c>
      <c r="AF212" s="4">
        <f>L212</f>
        <v>0</v>
      </c>
      <c r="AG212" s="3">
        <f>L213</f>
        <v>9</v>
      </c>
      <c r="AH212" s="2">
        <f>L214</f>
        <v>69</v>
      </c>
      <c r="AI212" s="3">
        <f>L215</f>
        <v>18</v>
      </c>
      <c r="AJ212" s="3">
        <f>L216</f>
        <v>29</v>
      </c>
      <c r="AK212" s="2">
        <f>L217</f>
        <v>145</v>
      </c>
      <c r="AL212" s="3">
        <f>L218</f>
        <v>35</v>
      </c>
      <c r="AM212" s="3">
        <f>L219</f>
        <v>329</v>
      </c>
      <c r="AN212" s="3">
        <f>L220</f>
        <v>192</v>
      </c>
      <c r="AO212" s="3">
        <f>L221</f>
        <v>359</v>
      </c>
      <c r="AP212" s="54">
        <f>L222</f>
        <v>340</v>
      </c>
      <c r="AQ212" s="3">
        <f>L223</f>
        <v>0</v>
      </c>
      <c r="AT212" s="54">
        <v>8</v>
      </c>
      <c r="AU212" s="31">
        <f t="shared" ref="AU212:BO212" si="3630">PRODUCT(W212*100*1/W219)</f>
        <v>1.5602836879432624</v>
      </c>
      <c r="AV212" s="31">
        <f t="shared" si="3630"/>
        <v>6.8691456145330685</v>
      </c>
      <c r="AW212" s="31">
        <f t="shared" si="3630"/>
        <v>1.7021276595744681</v>
      </c>
      <c r="AX212" s="31">
        <f t="shared" si="3630"/>
        <v>2.1566401816118046</v>
      </c>
      <c r="AY212" s="33">
        <f t="shared" si="3630"/>
        <v>1.7877412031782065</v>
      </c>
      <c r="AZ212" s="33">
        <f t="shared" si="3630"/>
        <v>0.39705048213272831</v>
      </c>
      <c r="BA212" s="33">
        <f t="shared" si="3630"/>
        <v>2.0431328036322363</v>
      </c>
      <c r="BB212" s="32">
        <f t="shared" si="3630"/>
        <v>11.656267725467952</v>
      </c>
      <c r="BC212" s="33">
        <f t="shared" si="3630"/>
        <v>0</v>
      </c>
      <c r="BD212" s="32">
        <f t="shared" si="3630"/>
        <v>0</v>
      </c>
      <c r="BE212" s="33">
        <f t="shared" si="3630"/>
        <v>0.27002700270027002</v>
      </c>
      <c r="BF212" s="2">
        <f t="shared" si="3630"/>
        <v>2.0523497917906006</v>
      </c>
      <c r="BG212" s="3">
        <f t="shared" si="3630"/>
        <v>0.53364957011562408</v>
      </c>
      <c r="BH212" s="33">
        <f t="shared" si="3630"/>
        <v>0.93367675466838373</v>
      </c>
      <c r="BI212" s="31">
        <f t="shared" si="3630"/>
        <v>4.1181482533371199</v>
      </c>
      <c r="BJ212" s="33">
        <f t="shared" si="3630"/>
        <v>0.99290780141843971</v>
      </c>
      <c r="BK212" s="33">
        <f t="shared" si="3630"/>
        <v>9.3306863301191143</v>
      </c>
      <c r="BL212" s="33">
        <f t="shared" si="3630"/>
        <v>5.4452637549631309</v>
      </c>
      <c r="BM212" s="33">
        <f t="shared" si="3630"/>
        <v>10.184397163120567</v>
      </c>
      <c r="BN212" s="30">
        <f t="shared" si="3630"/>
        <v>9.6426545660805445</v>
      </c>
      <c r="BO212" s="33">
        <f t="shared" si="3630"/>
        <v>0</v>
      </c>
      <c r="BR212" s="54">
        <v>8</v>
      </c>
      <c r="BS212" s="31">
        <f t="shared" ref="BS212:CM212" si="3631">AU203+AU204+AU205+AU206+AU207+AU208+AU209+AU210+AU211+AU212</f>
        <v>54.553191489361701</v>
      </c>
      <c r="BT212" s="31">
        <f t="shared" si="3631"/>
        <v>69.457848424638101</v>
      </c>
      <c r="BU212" s="31">
        <f t="shared" si="3631"/>
        <v>57.418439716312051</v>
      </c>
      <c r="BV212" s="31">
        <f t="shared" si="3631"/>
        <v>96.481271282633372</v>
      </c>
      <c r="BW212" s="33">
        <f t="shared" si="3631"/>
        <v>93.558456299659468</v>
      </c>
      <c r="BX212" s="33">
        <f t="shared" si="3631"/>
        <v>91.378332387975036</v>
      </c>
      <c r="BY212" s="33">
        <f t="shared" si="3631"/>
        <v>96.623155505107817</v>
      </c>
      <c r="BZ212" s="32">
        <f t="shared" si="3631"/>
        <v>87.49290981281905</v>
      </c>
      <c r="CA212" s="33">
        <f t="shared" si="3631"/>
        <v>100.00000000000001</v>
      </c>
      <c r="CB212" s="32">
        <f t="shared" si="3631"/>
        <v>99.999999999999986</v>
      </c>
      <c r="CC212" s="33">
        <f t="shared" si="3631"/>
        <v>99.369936993699369</v>
      </c>
      <c r="CD212" s="31">
        <f t="shared" si="3631"/>
        <v>99.107674003569315</v>
      </c>
      <c r="CE212" s="33">
        <f t="shared" si="3631"/>
        <v>97.509635339460417</v>
      </c>
      <c r="CF212" s="33">
        <f t="shared" si="3631"/>
        <v>98.615582743077908</v>
      </c>
      <c r="CG212" s="31">
        <f t="shared" si="3631"/>
        <v>93.581368929281453</v>
      </c>
      <c r="CH212" s="33">
        <f t="shared" si="3631"/>
        <v>74.099290780141857</v>
      </c>
      <c r="CI212" s="33">
        <f t="shared" si="3631"/>
        <v>100</v>
      </c>
      <c r="CJ212" s="33">
        <f t="shared" si="3631"/>
        <v>97.220646625070884</v>
      </c>
      <c r="CK212" s="33">
        <f t="shared" si="3631"/>
        <v>99.999999999999986</v>
      </c>
      <c r="CL212" s="30">
        <f t="shared" si="3631"/>
        <v>86.386840612592181</v>
      </c>
      <c r="CM212" s="33">
        <f t="shared" si="3631"/>
        <v>99.999999999999986</v>
      </c>
      <c r="CN212" s="7"/>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row>
    <row r="213" spans="2:118" x14ac:dyDescent="0.25">
      <c r="B213" s="54" t="s">
        <v>12</v>
      </c>
      <c r="C213" s="2">
        <v>0</v>
      </c>
      <c r="D213" s="2">
        <v>15</v>
      </c>
      <c r="E213" s="2">
        <v>0</v>
      </c>
      <c r="F213" s="2">
        <v>291</v>
      </c>
      <c r="G213" s="2">
        <v>1946</v>
      </c>
      <c r="H213" s="2">
        <v>834</v>
      </c>
      <c r="I213" s="2">
        <v>163</v>
      </c>
      <c r="J213" s="2">
        <v>37</v>
      </c>
      <c r="K213" s="3">
        <v>17</v>
      </c>
      <c r="L213" s="3">
        <v>9</v>
      </c>
      <c r="M213" s="3">
        <v>21</v>
      </c>
      <c r="N213" s="3">
        <v>0</v>
      </c>
      <c r="O213" s="3">
        <v>0</v>
      </c>
      <c r="P213" s="3">
        <v>0</v>
      </c>
      <c r="Q213" s="3">
        <v>0</v>
      </c>
      <c r="R213" s="3">
        <v>0</v>
      </c>
      <c r="S213" s="54">
        <v>3333</v>
      </c>
      <c r="V213" s="54">
        <v>16</v>
      </c>
      <c r="W213" s="3">
        <f>M203</f>
        <v>22</v>
      </c>
      <c r="X213" s="3">
        <f>M204</f>
        <v>229</v>
      </c>
      <c r="Y213" s="3">
        <f>M205</f>
        <v>86</v>
      </c>
      <c r="Z213" s="3">
        <f>M206</f>
        <v>26</v>
      </c>
      <c r="AA213" s="3">
        <f>M207</f>
        <v>58</v>
      </c>
      <c r="AB213" s="3">
        <f>M208</f>
        <v>304</v>
      </c>
      <c r="AC213" s="3">
        <f>M209</f>
        <v>63</v>
      </c>
      <c r="AD213" s="3">
        <f>M210</f>
        <v>81</v>
      </c>
      <c r="AE213" s="3">
        <f>M211</f>
        <v>0</v>
      </c>
      <c r="AF213" s="3">
        <f>M212</f>
        <v>0</v>
      </c>
      <c r="AG213" s="3">
        <f>M213</f>
        <v>21</v>
      </c>
      <c r="AH213" s="3">
        <f>M214</f>
        <v>21</v>
      </c>
      <c r="AI213" s="3">
        <f>M215</f>
        <v>84</v>
      </c>
      <c r="AJ213" s="3">
        <f>M216</f>
        <v>25</v>
      </c>
      <c r="AK213" s="2">
        <f>M217</f>
        <v>98</v>
      </c>
      <c r="AL213" s="3">
        <f>M218</f>
        <v>20</v>
      </c>
      <c r="AM213" s="3">
        <f>M219</f>
        <v>0</v>
      </c>
      <c r="AN213" s="3">
        <f>M220</f>
        <v>98</v>
      </c>
      <c r="AO213" s="3">
        <f>M221</f>
        <v>0</v>
      </c>
      <c r="AP213" s="54">
        <f>M222</f>
        <v>480</v>
      </c>
      <c r="AQ213" s="3">
        <f>M223</f>
        <v>0</v>
      </c>
      <c r="AT213" s="54">
        <v>16</v>
      </c>
      <c r="AU213" s="33">
        <f t="shared" ref="AU213:BO213" si="3632">PRODUCT(W213*100*1/W219)</f>
        <v>0.62411347517730498</v>
      </c>
      <c r="AV213" s="33">
        <f t="shared" si="3632"/>
        <v>6.5001419244961678</v>
      </c>
      <c r="AW213" s="33">
        <f t="shared" si="3632"/>
        <v>2.4397163120567376</v>
      </c>
      <c r="AX213" s="33">
        <f t="shared" si="3632"/>
        <v>0.7377979568671964</v>
      </c>
      <c r="AY213" s="33">
        <f t="shared" si="3632"/>
        <v>1.6458569807037458</v>
      </c>
      <c r="AZ213" s="33">
        <f t="shared" si="3632"/>
        <v>8.6216676120249574</v>
      </c>
      <c r="BA213" s="33">
        <f t="shared" si="3632"/>
        <v>1.7877412031782065</v>
      </c>
      <c r="BB213" s="33">
        <f t="shared" si="3632"/>
        <v>2.2972206466250711</v>
      </c>
      <c r="BC213" s="33">
        <f t="shared" si="3632"/>
        <v>0</v>
      </c>
      <c r="BD213" s="33">
        <f t="shared" si="3632"/>
        <v>0</v>
      </c>
      <c r="BE213" s="33">
        <f t="shared" si="3632"/>
        <v>0.63006300630063006</v>
      </c>
      <c r="BF213" s="33">
        <f t="shared" si="3632"/>
        <v>0.62462819750148724</v>
      </c>
      <c r="BG213" s="3">
        <f t="shared" si="3632"/>
        <v>2.4903646605395791</v>
      </c>
      <c r="BH213" s="33">
        <f t="shared" si="3632"/>
        <v>0.80489375402446872</v>
      </c>
      <c r="BI213" s="31">
        <f t="shared" si="3632"/>
        <v>2.7833001988071571</v>
      </c>
      <c r="BJ213" s="33">
        <f t="shared" si="3632"/>
        <v>0.56737588652482274</v>
      </c>
      <c r="BK213" s="33">
        <f t="shared" si="3632"/>
        <v>0</v>
      </c>
      <c r="BL213" s="33">
        <f t="shared" si="3632"/>
        <v>2.779353374929098</v>
      </c>
      <c r="BM213" s="33">
        <f t="shared" si="3632"/>
        <v>0</v>
      </c>
      <c r="BN213" s="30">
        <f t="shared" si="3632"/>
        <v>13.613159387407828</v>
      </c>
      <c r="BO213" s="33">
        <f t="shared" si="3632"/>
        <v>0</v>
      </c>
      <c r="BR213" s="54">
        <v>16</v>
      </c>
      <c r="BS213" s="33">
        <f t="shared" ref="BS213:CM213" si="3633">AU203+AU204+AU205+AU206+AU207+AU208+AU209+AU210+AU211+AU212+AU213</f>
        <v>55.177304964539005</v>
      </c>
      <c r="BT213" s="33">
        <f t="shared" si="3633"/>
        <v>75.957990349134263</v>
      </c>
      <c r="BU213" s="31">
        <f t="shared" si="3633"/>
        <v>59.858156028368789</v>
      </c>
      <c r="BV213" s="31">
        <f t="shared" si="3633"/>
        <v>97.21906923950057</v>
      </c>
      <c r="BW213" s="33">
        <f t="shared" si="3633"/>
        <v>95.204313280363209</v>
      </c>
      <c r="BX213" s="33">
        <f t="shared" si="3633"/>
        <v>100</v>
      </c>
      <c r="BY213" s="33">
        <f t="shared" si="3633"/>
        <v>98.410896708286018</v>
      </c>
      <c r="BZ213" s="33">
        <f t="shared" si="3633"/>
        <v>89.790130459444129</v>
      </c>
      <c r="CA213" s="33">
        <f t="shared" si="3633"/>
        <v>100.00000000000001</v>
      </c>
      <c r="CB213" s="33">
        <f t="shared" si="3633"/>
        <v>99.999999999999986</v>
      </c>
      <c r="CC213" s="33">
        <f t="shared" si="3633"/>
        <v>100</v>
      </c>
      <c r="CD213" s="31">
        <f t="shared" si="3633"/>
        <v>99.732302201070809</v>
      </c>
      <c r="CE213" s="33">
        <f t="shared" si="3633"/>
        <v>100</v>
      </c>
      <c r="CF213" s="33">
        <f t="shared" si="3633"/>
        <v>99.420476497102371</v>
      </c>
      <c r="CG213" s="31">
        <f t="shared" si="3633"/>
        <v>96.364669128088607</v>
      </c>
      <c r="CH213" s="33">
        <f t="shared" si="3633"/>
        <v>74.666666666666686</v>
      </c>
      <c r="CI213" s="33">
        <f t="shared" si="3633"/>
        <v>100</v>
      </c>
      <c r="CJ213" s="33">
        <f t="shared" si="3633"/>
        <v>99.999999999999986</v>
      </c>
      <c r="CK213" s="33">
        <f t="shared" si="3633"/>
        <v>99.999999999999986</v>
      </c>
      <c r="CL213" s="30">
        <f t="shared" si="3633"/>
        <v>100.00000000000001</v>
      </c>
      <c r="CM213" s="33">
        <f t="shared" si="3633"/>
        <v>99.999999999999986</v>
      </c>
      <c r="CN213" s="7"/>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row>
    <row r="214" spans="2:118" x14ac:dyDescent="0.25">
      <c r="B214" s="54" t="s">
        <v>13</v>
      </c>
      <c r="C214" s="2">
        <v>0</v>
      </c>
      <c r="D214" s="2">
        <v>0</v>
      </c>
      <c r="E214" s="2">
        <v>0</v>
      </c>
      <c r="F214" s="2">
        <v>0</v>
      </c>
      <c r="G214" s="2">
        <v>542</v>
      </c>
      <c r="H214" s="2">
        <v>0</v>
      </c>
      <c r="I214" s="2">
        <v>1455</v>
      </c>
      <c r="J214" s="2">
        <v>1010</v>
      </c>
      <c r="K214" s="2">
        <v>256</v>
      </c>
      <c r="L214" s="2">
        <v>69</v>
      </c>
      <c r="M214" s="3">
        <v>21</v>
      </c>
      <c r="N214" s="3">
        <v>4</v>
      </c>
      <c r="O214" s="3">
        <v>4</v>
      </c>
      <c r="P214" s="3">
        <v>1</v>
      </c>
      <c r="Q214" s="3">
        <v>0</v>
      </c>
      <c r="R214" s="3">
        <v>0</v>
      </c>
      <c r="S214" s="54">
        <v>3362</v>
      </c>
      <c r="V214" s="54">
        <v>32</v>
      </c>
      <c r="W214" s="3">
        <f>N203</f>
        <v>29</v>
      </c>
      <c r="X214" s="3">
        <f>N204</f>
        <v>176</v>
      </c>
      <c r="Y214" s="3">
        <f>N205</f>
        <v>154</v>
      </c>
      <c r="Z214" s="3">
        <f>N206</f>
        <v>18</v>
      </c>
      <c r="AA214" s="3">
        <f>N207</f>
        <v>169</v>
      </c>
      <c r="AB214" s="3">
        <f>N208</f>
        <v>0</v>
      </c>
      <c r="AC214" s="3">
        <f>N209</f>
        <v>32</v>
      </c>
      <c r="AD214" s="3">
        <f>N210</f>
        <v>29</v>
      </c>
      <c r="AE214" s="3">
        <f>N211</f>
        <v>0</v>
      </c>
      <c r="AF214" s="3">
        <f>N212</f>
        <v>0</v>
      </c>
      <c r="AG214" s="3">
        <f>N213</f>
        <v>0</v>
      </c>
      <c r="AH214" s="3">
        <f>N214</f>
        <v>4</v>
      </c>
      <c r="AI214" s="3">
        <f>N215</f>
        <v>0</v>
      </c>
      <c r="AJ214" s="3">
        <f>N216</f>
        <v>18</v>
      </c>
      <c r="AK214" s="2">
        <f>N217</f>
        <v>64</v>
      </c>
      <c r="AL214" s="3">
        <f>N218</f>
        <v>893</v>
      </c>
      <c r="AM214" s="3">
        <f>N219</f>
        <v>0</v>
      </c>
      <c r="AN214" s="3">
        <f>N220</f>
        <v>0</v>
      </c>
      <c r="AO214" s="3">
        <f>N221</f>
        <v>0</v>
      </c>
      <c r="AP214" s="54">
        <f>N222</f>
        <v>0</v>
      </c>
      <c r="AQ214" s="3">
        <f>N223</f>
        <v>0</v>
      </c>
      <c r="AT214" s="54">
        <v>32</v>
      </c>
      <c r="AU214" s="33">
        <f t="shared" ref="AU214:BO214" si="3634">PRODUCT(W214*100*1/W219)</f>
        <v>0.82269503546099287</v>
      </c>
      <c r="AV214" s="33">
        <f t="shared" si="3634"/>
        <v>4.9957422651149592</v>
      </c>
      <c r="AW214" s="33">
        <f t="shared" si="3634"/>
        <v>4.3687943262411348</v>
      </c>
      <c r="AX214" s="33">
        <f t="shared" si="3634"/>
        <v>0.51078320090805907</v>
      </c>
      <c r="AY214" s="33">
        <f t="shared" si="3634"/>
        <v>4.7956867196367767</v>
      </c>
      <c r="AZ214" s="33">
        <f t="shared" si="3634"/>
        <v>0</v>
      </c>
      <c r="BA214" s="33">
        <f t="shared" si="3634"/>
        <v>0.90805902383654935</v>
      </c>
      <c r="BB214" s="33">
        <f t="shared" si="3634"/>
        <v>0.82246171298922288</v>
      </c>
      <c r="BC214" s="33">
        <f t="shared" si="3634"/>
        <v>0</v>
      </c>
      <c r="BD214" s="33">
        <f t="shared" si="3634"/>
        <v>0</v>
      </c>
      <c r="BE214" s="33">
        <f t="shared" si="3634"/>
        <v>0</v>
      </c>
      <c r="BF214" s="33">
        <f t="shared" si="3634"/>
        <v>0.11897679952409281</v>
      </c>
      <c r="BG214" s="33">
        <f t="shared" si="3634"/>
        <v>0</v>
      </c>
      <c r="BH214" s="33">
        <f t="shared" si="3634"/>
        <v>0.57952350289761756</v>
      </c>
      <c r="BI214" s="31">
        <f t="shared" si="3634"/>
        <v>1.8176654359556943</v>
      </c>
      <c r="BJ214" s="33">
        <f t="shared" si="3634"/>
        <v>25.333333333333332</v>
      </c>
      <c r="BK214" s="33">
        <f t="shared" si="3634"/>
        <v>0</v>
      </c>
      <c r="BL214" s="33">
        <f t="shared" si="3634"/>
        <v>0</v>
      </c>
      <c r="BM214" s="33">
        <f t="shared" si="3634"/>
        <v>0</v>
      </c>
      <c r="BN214" s="30">
        <f t="shared" si="3634"/>
        <v>0</v>
      </c>
      <c r="BO214" s="33">
        <f t="shared" si="3634"/>
        <v>0</v>
      </c>
      <c r="BR214" s="54">
        <v>32</v>
      </c>
      <c r="BS214" s="33">
        <f t="shared" ref="BS214:CM214" si="3635">AU203+AU204+AU205+AU206+AU207+AU208+AU209+AU210+AU211+AU212+AU213+AU214</f>
        <v>56</v>
      </c>
      <c r="BT214" s="33">
        <f t="shared" si="3635"/>
        <v>80.953732614249219</v>
      </c>
      <c r="BU214" s="33">
        <f t="shared" si="3635"/>
        <v>64.226950354609926</v>
      </c>
      <c r="BV214" s="33">
        <f t="shared" si="3635"/>
        <v>97.729852440408635</v>
      </c>
      <c r="BW214" s="33">
        <f t="shared" si="3635"/>
        <v>99.999999999999986</v>
      </c>
      <c r="BX214" s="33">
        <f t="shared" si="3635"/>
        <v>100</v>
      </c>
      <c r="BY214" s="33">
        <f t="shared" si="3635"/>
        <v>99.318955732122561</v>
      </c>
      <c r="BZ214" s="33">
        <f t="shared" si="3635"/>
        <v>90.612592172433352</v>
      </c>
      <c r="CA214" s="33">
        <f t="shared" si="3635"/>
        <v>100.00000000000001</v>
      </c>
      <c r="CB214" s="33">
        <f t="shared" si="3635"/>
        <v>99.999999999999986</v>
      </c>
      <c r="CC214" s="33">
        <f t="shared" si="3635"/>
        <v>100</v>
      </c>
      <c r="CD214" s="33">
        <f t="shared" si="3635"/>
        <v>99.8512790005949</v>
      </c>
      <c r="CE214" s="33">
        <f t="shared" si="3635"/>
        <v>100</v>
      </c>
      <c r="CF214" s="33">
        <f t="shared" si="3635"/>
        <v>99.999999999999986</v>
      </c>
      <c r="CG214" s="31">
        <f t="shared" si="3635"/>
        <v>98.182334564044297</v>
      </c>
      <c r="CH214" s="33">
        <f t="shared" si="3635"/>
        <v>100.00000000000001</v>
      </c>
      <c r="CI214" s="33">
        <f t="shared" si="3635"/>
        <v>100</v>
      </c>
      <c r="CJ214" s="33">
        <f t="shared" si="3635"/>
        <v>99.999999999999986</v>
      </c>
      <c r="CK214" s="33">
        <f t="shared" si="3635"/>
        <v>99.999999999999986</v>
      </c>
      <c r="CL214" s="30">
        <f t="shared" si="3635"/>
        <v>100.00000000000001</v>
      </c>
      <c r="CM214" s="33">
        <f t="shared" si="3635"/>
        <v>99.999999999999986</v>
      </c>
      <c r="CN214" s="7"/>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row>
    <row r="215" spans="2:118" x14ac:dyDescent="0.25">
      <c r="B215" s="54" t="s">
        <v>14</v>
      </c>
      <c r="C215" s="2">
        <v>0</v>
      </c>
      <c r="D215" s="2">
        <v>0</v>
      </c>
      <c r="E215" s="2">
        <v>106</v>
      </c>
      <c r="F215" s="2">
        <v>0</v>
      </c>
      <c r="G215" s="2">
        <v>1817</v>
      </c>
      <c r="H215" s="2">
        <v>1079</v>
      </c>
      <c r="I215" s="2">
        <v>183</v>
      </c>
      <c r="J215" s="2">
        <v>47</v>
      </c>
      <c r="K215" s="3">
        <v>39</v>
      </c>
      <c r="L215" s="3">
        <v>18</v>
      </c>
      <c r="M215" s="3">
        <v>84</v>
      </c>
      <c r="N215" s="3">
        <v>0</v>
      </c>
      <c r="O215" s="3">
        <v>0</v>
      </c>
      <c r="P215" s="3">
        <v>0</v>
      </c>
      <c r="Q215" s="3">
        <v>0</v>
      </c>
      <c r="R215" s="3">
        <v>0</v>
      </c>
      <c r="S215" s="54">
        <v>3373</v>
      </c>
      <c r="V215" s="54">
        <v>64</v>
      </c>
      <c r="W215" s="3">
        <f>O203</f>
        <v>1551</v>
      </c>
      <c r="X215" s="3">
        <f>O204</f>
        <v>671</v>
      </c>
      <c r="Y215" s="3">
        <f>O205</f>
        <v>189</v>
      </c>
      <c r="Z215" s="3">
        <f>O206</f>
        <v>32</v>
      </c>
      <c r="AA215" s="3">
        <f>O207</f>
        <v>0</v>
      </c>
      <c r="AB215" s="3">
        <f>O208</f>
        <v>0</v>
      </c>
      <c r="AC215" s="3">
        <f>O209</f>
        <v>24</v>
      </c>
      <c r="AD215" s="3">
        <f>O210</f>
        <v>331</v>
      </c>
      <c r="AE215" s="3">
        <f>O211</f>
        <v>0</v>
      </c>
      <c r="AF215" s="3">
        <f>O212</f>
        <v>0</v>
      </c>
      <c r="AG215" s="3">
        <f>O213</f>
        <v>0</v>
      </c>
      <c r="AH215" s="3">
        <f>O214</f>
        <v>4</v>
      </c>
      <c r="AI215" s="3">
        <f>O215</f>
        <v>0</v>
      </c>
      <c r="AJ215" s="3">
        <f>O216</f>
        <v>0</v>
      </c>
      <c r="AK215" s="3">
        <f>O217</f>
        <v>29</v>
      </c>
      <c r="AL215" s="3">
        <f>O218</f>
        <v>0</v>
      </c>
      <c r="AM215" s="3">
        <f>O219</f>
        <v>0</v>
      </c>
      <c r="AN215" s="3">
        <f>O220</f>
        <v>0</v>
      </c>
      <c r="AO215" s="3">
        <f>O221</f>
        <v>0</v>
      </c>
      <c r="AP215" s="54">
        <f>O222</f>
        <v>0</v>
      </c>
      <c r="AQ215" s="3">
        <f>O223</f>
        <v>0</v>
      </c>
      <c r="AT215" s="54">
        <v>64</v>
      </c>
      <c r="AU215" s="33">
        <f t="shared" ref="AU215:BO215" si="3636">PRODUCT(W215*100*1/W219)</f>
        <v>44</v>
      </c>
      <c r="AV215" s="33">
        <f t="shared" si="3636"/>
        <v>19.046267385750781</v>
      </c>
      <c r="AW215" s="33">
        <f t="shared" si="3636"/>
        <v>5.3617021276595747</v>
      </c>
      <c r="AX215" s="33">
        <f t="shared" si="3636"/>
        <v>0.90805902383654935</v>
      </c>
      <c r="AY215" s="33">
        <f t="shared" si="3636"/>
        <v>0</v>
      </c>
      <c r="AZ215" s="33">
        <f t="shared" si="3636"/>
        <v>0</v>
      </c>
      <c r="BA215" s="33">
        <f t="shared" si="3636"/>
        <v>0.68104426787741201</v>
      </c>
      <c r="BB215" s="33">
        <f t="shared" si="3636"/>
        <v>9.3874078275666477</v>
      </c>
      <c r="BC215" s="33">
        <f t="shared" si="3636"/>
        <v>0</v>
      </c>
      <c r="BD215" s="33">
        <f t="shared" si="3636"/>
        <v>0</v>
      </c>
      <c r="BE215" s="33">
        <f t="shared" si="3636"/>
        <v>0</v>
      </c>
      <c r="BF215" s="33">
        <f t="shared" si="3636"/>
        <v>0.11897679952409281</v>
      </c>
      <c r="BG215" s="33">
        <f t="shared" si="3636"/>
        <v>0</v>
      </c>
      <c r="BH215" s="33">
        <f t="shared" si="3636"/>
        <v>0</v>
      </c>
      <c r="BI215" s="33">
        <f t="shared" si="3636"/>
        <v>0.823629650667424</v>
      </c>
      <c r="BJ215" s="33">
        <f t="shared" si="3636"/>
        <v>0</v>
      </c>
      <c r="BK215" s="33">
        <f t="shared" si="3636"/>
        <v>0</v>
      </c>
      <c r="BL215" s="33">
        <f t="shared" si="3636"/>
        <v>0</v>
      </c>
      <c r="BM215" s="33">
        <f t="shared" si="3636"/>
        <v>0</v>
      </c>
      <c r="BN215" s="30">
        <f t="shared" si="3636"/>
        <v>0</v>
      </c>
      <c r="BO215" s="33">
        <f t="shared" si="3636"/>
        <v>0</v>
      </c>
      <c r="BR215" s="54">
        <v>64</v>
      </c>
      <c r="BS215" s="33">
        <f t="shared" ref="BS215:CM215" si="3637">AU203+AU204+AU205+AU206+AU207+AU208+AU209+AU210+AU211+AU212+AU213+AU214+AU215</f>
        <v>100</v>
      </c>
      <c r="BT215" s="33">
        <f t="shared" si="3637"/>
        <v>100</v>
      </c>
      <c r="BU215" s="33">
        <f t="shared" si="3637"/>
        <v>69.588652482269495</v>
      </c>
      <c r="BV215" s="33">
        <f t="shared" si="3637"/>
        <v>98.637911464245178</v>
      </c>
      <c r="BW215" s="33">
        <f t="shared" si="3637"/>
        <v>99.999999999999986</v>
      </c>
      <c r="BX215" s="33">
        <f t="shared" si="3637"/>
        <v>100</v>
      </c>
      <c r="BY215" s="33">
        <f t="shared" si="3637"/>
        <v>99.999999999999972</v>
      </c>
      <c r="BZ215" s="33">
        <f t="shared" si="3637"/>
        <v>100</v>
      </c>
      <c r="CA215" s="33">
        <f t="shared" si="3637"/>
        <v>100.00000000000001</v>
      </c>
      <c r="CB215" s="33">
        <f t="shared" si="3637"/>
        <v>99.999999999999986</v>
      </c>
      <c r="CC215" s="33">
        <f t="shared" si="3637"/>
        <v>100</v>
      </c>
      <c r="CD215" s="33">
        <f t="shared" si="3637"/>
        <v>99.970255800118991</v>
      </c>
      <c r="CE215" s="33">
        <f t="shared" si="3637"/>
        <v>100</v>
      </c>
      <c r="CF215" s="33">
        <f t="shared" si="3637"/>
        <v>99.999999999999986</v>
      </c>
      <c r="CG215" s="33">
        <f t="shared" si="3637"/>
        <v>99.005964214711724</v>
      </c>
      <c r="CH215" s="33">
        <f t="shared" si="3637"/>
        <v>100.00000000000001</v>
      </c>
      <c r="CI215" s="33">
        <f t="shared" si="3637"/>
        <v>100</v>
      </c>
      <c r="CJ215" s="33">
        <f t="shared" si="3637"/>
        <v>99.999999999999986</v>
      </c>
      <c r="CK215" s="33">
        <f t="shared" si="3637"/>
        <v>99.999999999999986</v>
      </c>
      <c r="CL215" s="30">
        <f t="shared" si="3637"/>
        <v>100.00000000000001</v>
      </c>
      <c r="CM215" s="33">
        <f t="shared" si="3637"/>
        <v>99.999999999999986</v>
      </c>
      <c r="CN215" s="7"/>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row>
    <row r="216" spans="2:118" x14ac:dyDescent="0.25">
      <c r="B216" s="54" t="s">
        <v>15</v>
      </c>
      <c r="C216" s="2">
        <v>0</v>
      </c>
      <c r="D216" s="2">
        <v>0</v>
      </c>
      <c r="E216" s="2">
        <v>25</v>
      </c>
      <c r="F216" s="2">
        <v>0</v>
      </c>
      <c r="G216" s="2">
        <v>1057</v>
      </c>
      <c r="H216" s="2">
        <v>1573</v>
      </c>
      <c r="I216" s="2">
        <v>228</v>
      </c>
      <c r="J216" s="2">
        <v>86</v>
      </c>
      <c r="K216" s="3">
        <v>65</v>
      </c>
      <c r="L216" s="3">
        <v>29</v>
      </c>
      <c r="M216" s="3">
        <v>25</v>
      </c>
      <c r="N216" s="3">
        <v>18</v>
      </c>
      <c r="O216" s="3">
        <v>0</v>
      </c>
      <c r="P216" s="3">
        <v>0</v>
      </c>
      <c r="Q216" s="3">
        <v>0</v>
      </c>
      <c r="R216" s="3">
        <v>0</v>
      </c>
      <c r="S216" s="54">
        <v>3106</v>
      </c>
      <c r="V216" s="54">
        <v>128</v>
      </c>
      <c r="W216" s="3">
        <f>P203</f>
        <v>0</v>
      </c>
      <c r="X216" s="3">
        <f>P204</f>
        <v>0</v>
      </c>
      <c r="Y216" s="3">
        <f>P205</f>
        <v>1072</v>
      </c>
      <c r="Z216" s="3">
        <f>P206</f>
        <v>48</v>
      </c>
      <c r="AA216" s="3">
        <f>P207</f>
        <v>0</v>
      </c>
      <c r="AB216" s="3">
        <f>P208</f>
        <v>0</v>
      </c>
      <c r="AC216" s="3">
        <f>P209</f>
        <v>0</v>
      </c>
      <c r="AD216" s="3">
        <f>P210</f>
        <v>0</v>
      </c>
      <c r="AE216" s="3">
        <f>P211</f>
        <v>0</v>
      </c>
      <c r="AF216" s="3">
        <f>P212</f>
        <v>0</v>
      </c>
      <c r="AG216" s="3">
        <f>P213</f>
        <v>0</v>
      </c>
      <c r="AH216" s="3">
        <f>P214</f>
        <v>1</v>
      </c>
      <c r="AI216" s="3">
        <f>P215</f>
        <v>0</v>
      </c>
      <c r="AJ216" s="3">
        <f>P216</f>
        <v>0</v>
      </c>
      <c r="AK216" s="3">
        <f>P217</f>
        <v>19</v>
      </c>
      <c r="AL216" s="3">
        <f>P218</f>
        <v>0</v>
      </c>
      <c r="AM216" s="3">
        <f>P219</f>
        <v>0</v>
      </c>
      <c r="AN216" s="3">
        <f>P220</f>
        <v>0</v>
      </c>
      <c r="AO216" s="3">
        <f>P221</f>
        <v>0</v>
      </c>
      <c r="AP216" s="54">
        <f>P222</f>
        <v>0</v>
      </c>
      <c r="AQ216" s="3">
        <f>P223</f>
        <v>0</v>
      </c>
      <c r="AT216" s="54">
        <v>128</v>
      </c>
      <c r="AU216" s="33">
        <f t="shared" ref="AU216:BO216" si="3638">PRODUCT(W216*100*1/W219)</f>
        <v>0</v>
      </c>
      <c r="AV216" s="33">
        <f t="shared" si="3638"/>
        <v>0</v>
      </c>
      <c r="AW216" s="33">
        <f t="shared" si="3638"/>
        <v>30.411347517730498</v>
      </c>
      <c r="AX216" s="33">
        <f t="shared" si="3638"/>
        <v>1.362088535754824</v>
      </c>
      <c r="AY216" s="33">
        <f t="shared" si="3638"/>
        <v>0</v>
      </c>
      <c r="AZ216" s="33">
        <f t="shared" si="3638"/>
        <v>0</v>
      </c>
      <c r="BA216" s="33">
        <f t="shared" si="3638"/>
        <v>0</v>
      </c>
      <c r="BB216" s="33">
        <f t="shared" si="3638"/>
        <v>0</v>
      </c>
      <c r="BC216" s="33">
        <f t="shared" si="3638"/>
        <v>0</v>
      </c>
      <c r="BD216" s="33">
        <f t="shared" si="3638"/>
        <v>0</v>
      </c>
      <c r="BE216" s="33">
        <f t="shared" si="3638"/>
        <v>0</v>
      </c>
      <c r="BF216" s="33">
        <f t="shared" si="3638"/>
        <v>2.9744199881023201E-2</v>
      </c>
      <c r="BG216" s="33">
        <f t="shared" si="3638"/>
        <v>0</v>
      </c>
      <c r="BH216" s="33">
        <f t="shared" si="3638"/>
        <v>0</v>
      </c>
      <c r="BI216" s="33">
        <f t="shared" si="3638"/>
        <v>0.53961942629934678</v>
      </c>
      <c r="BJ216" s="33">
        <f t="shared" si="3638"/>
        <v>0</v>
      </c>
      <c r="BK216" s="33">
        <f t="shared" si="3638"/>
        <v>0</v>
      </c>
      <c r="BL216" s="33">
        <f t="shared" si="3638"/>
        <v>0</v>
      </c>
      <c r="BM216" s="33">
        <f t="shared" si="3638"/>
        <v>0</v>
      </c>
      <c r="BN216" s="30">
        <f t="shared" si="3638"/>
        <v>0</v>
      </c>
      <c r="BO216" s="33">
        <f t="shared" si="3638"/>
        <v>0</v>
      </c>
      <c r="BR216" s="54">
        <v>128</v>
      </c>
      <c r="BS216" s="33">
        <f t="shared" ref="BS216:CM216" si="3639">AU203+AU204+AU205+AU206+AU207+AU208+AU209+AU210+AU211+AU212+AU213+AU214+AU215+AU216</f>
        <v>100</v>
      </c>
      <c r="BT216" s="33">
        <f t="shared" si="3639"/>
        <v>100</v>
      </c>
      <c r="BU216" s="33">
        <f t="shared" si="3639"/>
        <v>100</v>
      </c>
      <c r="BV216" s="33">
        <f t="shared" si="3639"/>
        <v>100</v>
      </c>
      <c r="BW216" s="33">
        <f t="shared" si="3639"/>
        <v>99.999999999999986</v>
      </c>
      <c r="BX216" s="33">
        <f t="shared" si="3639"/>
        <v>100</v>
      </c>
      <c r="BY216" s="33">
        <f t="shared" si="3639"/>
        <v>99.999999999999972</v>
      </c>
      <c r="BZ216" s="33">
        <f t="shared" si="3639"/>
        <v>100</v>
      </c>
      <c r="CA216" s="33">
        <f t="shared" si="3639"/>
        <v>100.00000000000001</v>
      </c>
      <c r="CB216" s="33">
        <f t="shared" si="3639"/>
        <v>99.999999999999986</v>
      </c>
      <c r="CC216" s="33">
        <f t="shared" si="3639"/>
        <v>100</v>
      </c>
      <c r="CD216" s="33">
        <f t="shared" si="3639"/>
        <v>100.00000000000001</v>
      </c>
      <c r="CE216" s="33">
        <f t="shared" si="3639"/>
        <v>100</v>
      </c>
      <c r="CF216" s="33">
        <f t="shared" si="3639"/>
        <v>99.999999999999986</v>
      </c>
      <c r="CG216" s="33">
        <f t="shared" si="3639"/>
        <v>99.545583641011078</v>
      </c>
      <c r="CH216" s="33">
        <f t="shared" si="3639"/>
        <v>100.00000000000001</v>
      </c>
      <c r="CI216" s="33">
        <f t="shared" si="3639"/>
        <v>100</v>
      </c>
      <c r="CJ216" s="33">
        <f t="shared" si="3639"/>
        <v>99.999999999999986</v>
      </c>
      <c r="CK216" s="33">
        <f t="shared" si="3639"/>
        <v>99.999999999999986</v>
      </c>
      <c r="CL216" s="30">
        <f t="shared" si="3639"/>
        <v>100.00000000000001</v>
      </c>
      <c r="CM216" s="33">
        <f t="shared" si="3639"/>
        <v>99.999999999999986</v>
      </c>
      <c r="CN216" s="7"/>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row>
    <row r="217" spans="2:118" x14ac:dyDescent="0.25">
      <c r="B217" s="54" t="s">
        <v>16</v>
      </c>
      <c r="C217" s="2">
        <v>0</v>
      </c>
      <c r="D217" s="2">
        <v>0</v>
      </c>
      <c r="E217" s="2">
        <v>0</v>
      </c>
      <c r="F217" s="2">
        <v>0</v>
      </c>
      <c r="G217" s="2">
        <v>0</v>
      </c>
      <c r="H217" s="2">
        <v>2257</v>
      </c>
      <c r="I217" s="2">
        <v>0</v>
      </c>
      <c r="J217" s="2">
        <v>614</v>
      </c>
      <c r="K217" s="2">
        <v>279</v>
      </c>
      <c r="L217" s="2">
        <v>145</v>
      </c>
      <c r="M217" s="2">
        <v>98</v>
      </c>
      <c r="N217" s="2">
        <v>64</v>
      </c>
      <c r="O217" s="3">
        <v>29</v>
      </c>
      <c r="P217" s="3">
        <v>19</v>
      </c>
      <c r="Q217" s="3">
        <v>16</v>
      </c>
      <c r="R217" s="3">
        <v>0</v>
      </c>
      <c r="S217" s="54">
        <v>3521</v>
      </c>
      <c r="V217" s="54">
        <v>256</v>
      </c>
      <c r="W217" s="3">
        <f>Q203</f>
        <v>0</v>
      </c>
      <c r="X217" s="3">
        <f>Q204</f>
        <v>0</v>
      </c>
      <c r="Y217" s="3">
        <f>Q205</f>
        <v>0</v>
      </c>
      <c r="Z217" s="3">
        <f>Q206</f>
        <v>0</v>
      </c>
      <c r="AA217" s="3">
        <f>Q207</f>
        <v>0</v>
      </c>
      <c r="AB217" s="3">
        <f>Q208</f>
        <v>0</v>
      </c>
      <c r="AC217" s="3">
        <f>Q209</f>
        <v>0</v>
      </c>
      <c r="AD217" s="3">
        <f>Q210</f>
        <v>0</v>
      </c>
      <c r="AE217" s="3">
        <f>Q211</f>
        <v>0</v>
      </c>
      <c r="AF217" s="3">
        <f>Q212</f>
        <v>0</v>
      </c>
      <c r="AG217" s="3">
        <f>Q213</f>
        <v>0</v>
      </c>
      <c r="AH217" s="3">
        <f>Q214</f>
        <v>0</v>
      </c>
      <c r="AI217" s="3">
        <f>Q215</f>
        <v>0</v>
      </c>
      <c r="AJ217" s="3">
        <f>Q216</f>
        <v>0</v>
      </c>
      <c r="AK217" s="3">
        <f>Q217</f>
        <v>16</v>
      </c>
      <c r="AL217" s="3">
        <f>Q218</f>
        <v>0</v>
      </c>
      <c r="AM217" s="3">
        <f>Q219</f>
        <v>0</v>
      </c>
      <c r="AN217" s="3">
        <f>Q220</f>
        <v>0</v>
      </c>
      <c r="AO217" s="3">
        <f>Q221</f>
        <v>0</v>
      </c>
      <c r="AP217" s="54">
        <f>Q222</f>
        <v>0</v>
      </c>
      <c r="AQ217" s="3">
        <f>Q223</f>
        <v>0</v>
      </c>
      <c r="AT217" s="54">
        <v>256</v>
      </c>
      <c r="AU217" s="33">
        <f t="shared" ref="AU217:BO217" si="3640">PRODUCT(W217*100*1/W219)</f>
        <v>0</v>
      </c>
      <c r="AV217" s="33">
        <f t="shared" si="3640"/>
        <v>0</v>
      </c>
      <c r="AW217" s="33">
        <f t="shared" si="3640"/>
        <v>0</v>
      </c>
      <c r="AX217" s="33">
        <f t="shared" si="3640"/>
        <v>0</v>
      </c>
      <c r="AY217" s="33">
        <f t="shared" si="3640"/>
        <v>0</v>
      </c>
      <c r="AZ217" s="33">
        <f t="shared" si="3640"/>
        <v>0</v>
      </c>
      <c r="BA217" s="33">
        <f t="shared" si="3640"/>
        <v>0</v>
      </c>
      <c r="BB217" s="33">
        <f t="shared" si="3640"/>
        <v>0</v>
      </c>
      <c r="BC217" s="33">
        <f t="shared" si="3640"/>
        <v>0</v>
      </c>
      <c r="BD217" s="33">
        <f t="shared" si="3640"/>
        <v>0</v>
      </c>
      <c r="BE217" s="33">
        <f t="shared" si="3640"/>
        <v>0</v>
      </c>
      <c r="BF217" s="33">
        <f t="shared" si="3640"/>
        <v>0</v>
      </c>
      <c r="BG217" s="33">
        <f t="shared" si="3640"/>
        <v>0</v>
      </c>
      <c r="BH217" s="33">
        <f t="shared" si="3640"/>
        <v>0</v>
      </c>
      <c r="BI217" s="33">
        <f t="shared" si="3640"/>
        <v>0.45441635898892357</v>
      </c>
      <c r="BJ217" s="33">
        <f t="shared" si="3640"/>
        <v>0</v>
      </c>
      <c r="BK217" s="33">
        <f t="shared" si="3640"/>
        <v>0</v>
      </c>
      <c r="BL217" s="33">
        <f t="shared" si="3640"/>
        <v>0</v>
      </c>
      <c r="BM217" s="33">
        <f t="shared" si="3640"/>
        <v>0</v>
      </c>
      <c r="BN217" s="30">
        <f t="shared" si="3640"/>
        <v>0</v>
      </c>
      <c r="BO217" s="33">
        <f t="shared" si="3640"/>
        <v>0</v>
      </c>
      <c r="BR217" s="54">
        <v>256</v>
      </c>
      <c r="BS217" s="33">
        <f t="shared" ref="BS217:CM217" si="3641">AU203+AU204+AU205+AU206+AU207+AU208+AU209+AU210+AU211+AU212+AU213+AU214+AU215+AU216+AU217</f>
        <v>100</v>
      </c>
      <c r="BT217" s="33">
        <f t="shared" si="3641"/>
        <v>100</v>
      </c>
      <c r="BU217" s="33">
        <f t="shared" si="3641"/>
        <v>100</v>
      </c>
      <c r="BV217" s="33">
        <f t="shared" si="3641"/>
        <v>100</v>
      </c>
      <c r="BW217" s="33">
        <f t="shared" si="3641"/>
        <v>99.999999999999986</v>
      </c>
      <c r="BX217" s="33">
        <f t="shared" si="3641"/>
        <v>100</v>
      </c>
      <c r="BY217" s="33">
        <f t="shared" si="3641"/>
        <v>99.999999999999972</v>
      </c>
      <c r="BZ217" s="33">
        <f t="shared" si="3641"/>
        <v>100</v>
      </c>
      <c r="CA217" s="33">
        <f t="shared" si="3641"/>
        <v>100.00000000000001</v>
      </c>
      <c r="CB217" s="33">
        <f t="shared" si="3641"/>
        <v>99.999999999999986</v>
      </c>
      <c r="CC217" s="33">
        <f t="shared" si="3641"/>
        <v>100</v>
      </c>
      <c r="CD217" s="33">
        <f t="shared" si="3641"/>
        <v>100.00000000000001</v>
      </c>
      <c r="CE217" s="33">
        <f t="shared" si="3641"/>
        <v>100</v>
      </c>
      <c r="CF217" s="33">
        <f t="shared" si="3641"/>
        <v>99.999999999999986</v>
      </c>
      <c r="CG217" s="33">
        <f t="shared" si="3641"/>
        <v>100</v>
      </c>
      <c r="CH217" s="33">
        <f t="shared" si="3641"/>
        <v>100.00000000000001</v>
      </c>
      <c r="CI217" s="33">
        <f t="shared" si="3641"/>
        <v>100</v>
      </c>
      <c r="CJ217" s="33">
        <f t="shared" si="3641"/>
        <v>99.999999999999986</v>
      </c>
      <c r="CK217" s="33">
        <f t="shared" si="3641"/>
        <v>99.999999999999986</v>
      </c>
      <c r="CL217" s="30">
        <f t="shared" si="3641"/>
        <v>100.00000000000001</v>
      </c>
      <c r="CM217" s="33">
        <f t="shared" si="3641"/>
        <v>99.999999999999986</v>
      </c>
      <c r="CN217" s="7"/>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row>
    <row r="218" spans="2:118" x14ac:dyDescent="0.25">
      <c r="B218" s="54" t="s">
        <v>17</v>
      </c>
      <c r="C218" s="2">
        <v>0</v>
      </c>
      <c r="D218" s="2">
        <v>0</v>
      </c>
      <c r="E218" s="2">
        <v>2194</v>
      </c>
      <c r="F218" s="2">
        <v>0</v>
      </c>
      <c r="G218" s="2">
        <v>166</v>
      </c>
      <c r="H218" s="2">
        <v>56</v>
      </c>
      <c r="I218" s="2">
        <v>41</v>
      </c>
      <c r="J218" s="2">
        <v>63</v>
      </c>
      <c r="K218" s="4">
        <v>57</v>
      </c>
      <c r="L218" s="3">
        <v>35</v>
      </c>
      <c r="M218" s="3">
        <v>20</v>
      </c>
      <c r="N218" s="3">
        <v>893</v>
      </c>
      <c r="O218" s="3">
        <v>0</v>
      </c>
      <c r="P218" s="3">
        <v>0</v>
      </c>
      <c r="Q218" s="3">
        <v>0</v>
      </c>
      <c r="R218" s="3">
        <v>0</v>
      </c>
      <c r="S218" s="54">
        <v>3525</v>
      </c>
      <c r="V218" s="54">
        <v>512</v>
      </c>
      <c r="W218" s="3">
        <f>R203</f>
        <v>0</v>
      </c>
      <c r="X218" s="3">
        <f>R204</f>
        <v>0</v>
      </c>
      <c r="Y218" s="3">
        <f>R205</f>
        <v>0</v>
      </c>
      <c r="Z218" s="3">
        <f>R206</f>
        <v>0</v>
      </c>
      <c r="AA218" s="3">
        <f>R207</f>
        <v>0</v>
      </c>
      <c r="AB218" s="3">
        <f>R208</f>
        <v>0</v>
      </c>
      <c r="AC218" s="3">
        <f>R209</f>
        <v>0</v>
      </c>
      <c r="AD218" s="3">
        <f>R210</f>
        <v>0</v>
      </c>
      <c r="AE218" s="3">
        <f>R211</f>
        <v>0</v>
      </c>
      <c r="AF218" s="3">
        <f>R212</f>
        <v>0</v>
      </c>
      <c r="AG218" s="3">
        <f>R213</f>
        <v>0</v>
      </c>
      <c r="AH218" s="3">
        <f>R214</f>
        <v>0</v>
      </c>
      <c r="AI218" s="3">
        <f>R215</f>
        <v>0</v>
      </c>
      <c r="AJ218" s="3">
        <f>R216</f>
        <v>0</v>
      </c>
      <c r="AK218" s="3">
        <f>R217</f>
        <v>0</v>
      </c>
      <c r="AL218" s="3">
        <f>R218</f>
        <v>0</v>
      </c>
      <c r="AM218" s="3">
        <f>R219</f>
        <v>0</v>
      </c>
      <c r="AN218" s="3">
        <f>R220</f>
        <v>0</v>
      </c>
      <c r="AO218" s="3">
        <f>R221</f>
        <v>0</v>
      </c>
      <c r="AP218" s="54">
        <f>R222</f>
        <v>0</v>
      </c>
      <c r="AQ218" s="3">
        <f>R223</f>
        <v>0</v>
      </c>
      <c r="AT218" s="54">
        <v>512</v>
      </c>
      <c r="AU218" s="33">
        <f t="shared" ref="AU218:BO218" si="3642">PRODUCT(W218*100*1/W219)</f>
        <v>0</v>
      </c>
      <c r="AV218" s="33">
        <f t="shared" si="3642"/>
        <v>0</v>
      </c>
      <c r="AW218" s="33">
        <f t="shared" si="3642"/>
        <v>0</v>
      </c>
      <c r="AX218" s="33">
        <f t="shared" si="3642"/>
        <v>0</v>
      </c>
      <c r="AY218" s="33">
        <f t="shared" si="3642"/>
        <v>0</v>
      </c>
      <c r="AZ218" s="33">
        <f t="shared" si="3642"/>
        <v>0</v>
      </c>
      <c r="BA218" s="33">
        <f t="shared" si="3642"/>
        <v>0</v>
      </c>
      <c r="BB218" s="33">
        <f t="shared" si="3642"/>
        <v>0</v>
      </c>
      <c r="BC218" s="33">
        <f t="shared" si="3642"/>
        <v>0</v>
      </c>
      <c r="BD218" s="33">
        <f t="shared" si="3642"/>
        <v>0</v>
      </c>
      <c r="BE218" s="33">
        <f t="shared" si="3642"/>
        <v>0</v>
      </c>
      <c r="BF218" s="33">
        <f t="shared" si="3642"/>
        <v>0</v>
      </c>
      <c r="BG218" s="33">
        <f t="shared" si="3642"/>
        <v>0</v>
      </c>
      <c r="BH218" s="33">
        <f t="shared" si="3642"/>
        <v>0</v>
      </c>
      <c r="BI218" s="33">
        <f t="shared" si="3642"/>
        <v>0</v>
      </c>
      <c r="BJ218" s="33">
        <f t="shared" si="3642"/>
        <v>0</v>
      </c>
      <c r="BK218" s="33">
        <f t="shared" si="3642"/>
        <v>0</v>
      </c>
      <c r="BL218" s="33">
        <f t="shared" si="3642"/>
        <v>0</v>
      </c>
      <c r="BM218" s="33">
        <f t="shared" si="3642"/>
        <v>0</v>
      </c>
      <c r="BN218" s="30">
        <f t="shared" si="3642"/>
        <v>0</v>
      </c>
      <c r="BO218" s="33">
        <f t="shared" si="3642"/>
        <v>0</v>
      </c>
      <c r="BR218" s="54">
        <v>512</v>
      </c>
      <c r="BS218" s="33">
        <f t="shared" ref="BS218:CM218" si="3643">AU203+AU204+AU205+AU206+AU207+AU208+AU209+AU210+AU211+AU212+AU213+AU214+AU215+AU216+AU217+AU218</f>
        <v>100</v>
      </c>
      <c r="BT218" s="33">
        <f t="shared" si="3643"/>
        <v>100</v>
      </c>
      <c r="BU218" s="33">
        <f t="shared" si="3643"/>
        <v>100</v>
      </c>
      <c r="BV218" s="33">
        <f t="shared" si="3643"/>
        <v>100</v>
      </c>
      <c r="BW218" s="33">
        <f t="shared" si="3643"/>
        <v>99.999999999999986</v>
      </c>
      <c r="BX218" s="33">
        <f t="shared" si="3643"/>
        <v>100</v>
      </c>
      <c r="BY218" s="33">
        <f t="shared" si="3643"/>
        <v>99.999999999999972</v>
      </c>
      <c r="BZ218" s="33">
        <f t="shared" si="3643"/>
        <v>100</v>
      </c>
      <c r="CA218" s="33">
        <f t="shared" si="3643"/>
        <v>100.00000000000001</v>
      </c>
      <c r="CB218" s="33">
        <f t="shared" si="3643"/>
        <v>99.999999999999986</v>
      </c>
      <c r="CC218" s="33">
        <f t="shared" si="3643"/>
        <v>100</v>
      </c>
      <c r="CD218" s="33">
        <f t="shared" si="3643"/>
        <v>100.00000000000001</v>
      </c>
      <c r="CE218" s="33">
        <f t="shared" si="3643"/>
        <v>100</v>
      </c>
      <c r="CF218" s="33">
        <f t="shared" si="3643"/>
        <v>99.999999999999986</v>
      </c>
      <c r="CG218" s="33">
        <f t="shared" si="3643"/>
        <v>100</v>
      </c>
      <c r="CH218" s="33">
        <f t="shared" si="3643"/>
        <v>100.00000000000001</v>
      </c>
      <c r="CI218" s="33">
        <f t="shared" si="3643"/>
        <v>100</v>
      </c>
      <c r="CJ218" s="33">
        <f t="shared" si="3643"/>
        <v>99.999999999999986</v>
      </c>
      <c r="CK218" s="33">
        <f t="shared" si="3643"/>
        <v>99.999999999999986</v>
      </c>
      <c r="CL218" s="30">
        <f t="shared" si="3643"/>
        <v>100.00000000000001</v>
      </c>
      <c r="CM218" s="33">
        <f t="shared" si="3643"/>
        <v>99.999999999999986</v>
      </c>
      <c r="CN218" s="7"/>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row>
    <row r="219" spans="2:118" x14ac:dyDescent="0.25">
      <c r="B219" s="54" t="s">
        <v>18</v>
      </c>
      <c r="C219" s="2">
        <v>6</v>
      </c>
      <c r="D219" s="2">
        <v>2431</v>
      </c>
      <c r="E219" s="2">
        <v>165</v>
      </c>
      <c r="F219" s="2">
        <v>141</v>
      </c>
      <c r="G219" s="2">
        <v>293</v>
      </c>
      <c r="H219" s="4">
        <v>68</v>
      </c>
      <c r="I219" s="3">
        <v>22</v>
      </c>
      <c r="J219" s="3">
        <v>19</v>
      </c>
      <c r="K219" s="3">
        <v>52</v>
      </c>
      <c r="L219" s="3">
        <v>329</v>
      </c>
      <c r="M219" s="3">
        <v>0</v>
      </c>
      <c r="N219" s="3">
        <v>0</v>
      </c>
      <c r="O219" s="3">
        <v>0</v>
      </c>
      <c r="P219" s="3">
        <v>0</v>
      </c>
      <c r="Q219" s="3">
        <v>0</v>
      </c>
      <c r="R219" s="3">
        <v>0</v>
      </c>
      <c r="S219" s="54">
        <v>3526</v>
      </c>
      <c r="V219" s="54" t="s">
        <v>1</v>
      </c>
      <c r="W219" s="54">
        <f>S203</f>
        <v>3525</v>
      </c>
      <c r="X219" s="54">
        <f>S204</f>
        <v>3523</v>
      </c>
      <c r="Y219" s="54">
        <f>S205</f>
        <v>3525</v>
      </c>
      <c r="Z219" s="54">
        <f>S206</f>
        <v>3524</v>
      </c>
      <c r="AA219" s="54">
        <f>S207</f>
        <v>3524</v>
      </c>
      <c r="AB219" s="54">
        <f>S208</f>
        <v>3526</v>
      </c>
      <c r="AC219" s="54">
        <f>S209</f>
        <v>3524</v>
      </c>
      <c r="AD219" s="54">
        <f>S210</f>
        <v>3526</v>
      </c>
      <c r="AE219" s="54">
        <f>S211</f>
        <v>3526</v>
      </c>
      <c r="AF219" s="54">
        <f>S212</f>
        <v>3525</v>
      </c>
      <c r="AG219" s="54">
        <f>S213</f>
        <v>3333</v>
      </c>
      <c r="AH219" s="54">
        <f>S214</f>
        <v>3362</v>
      </c>
      <c r="AI219" s="54">
        <f>S215</f>
        <v>3373</v>
      </c>
      <c r="AJ219" s="54">
        <f>S216</f>
        <v>3106</v>
      </c>
      <c r="AK219" s="54">
        <f>S217</f>
        <v>3521</v>
      </c>
      <c r="AL219" s="54">
        <f>S218</f>
        <v>3525</v>
      </c>
      <c r="AM219" s="54">
        <f>S219</f>
        <v>3526</v>
      </c>
      <c r="AN219" s="54">
        <f>S220</f>
        <v>3526</v>
      </c>
      <c r="AO219" s="54">
        <f>S221</f>
        <v>3525</v>
      </c>
      <c r="AP219" s="54">
        <f>S222</f>
        <v>3526</v>
      </c>
      <c r="AQ219" s="54">
        <f>S223</f>
        <v>3517</v>
      </c>
      <c r="AT219" s="54" t="s">
        <v>47</v>
      </c>
      <c r="AU219" s="30">
        <f t="shared" ref="AU219:BO219" si="3644">SUM(AU203:AU218)</f>
        <v>100</v>
      </c>
      <c r="AV219" s="30">
        <f t="shared" si="3644"/>
        <v>100</v>
      </c>
      <c r="AW219" s="30">
        <f t="shared" si="3644"/>
        <v>100</v>
      </c>
      <c r="AX219" s="30">
        <f t="shared" si="3644"/>
        <v>100</v>
      </c>
      <c r="AY219" s="30">
        <f t="shared" si="3644"/>
        <v>99.999999999999986</v>
      </c>
      <c r="AZ219" s="30">
        <f t="shared" si="3644"/>
        <v>100</v>
      </c>
      <c r="BA219" s="30">
        <f t="shared" si="3644"/>
        <v>99.999999999999972</v>
      </c>
      <c r="BB219" s="30">
        <f t="shared" si="3644"/>
        <v>100</v>
      </c>
      <c r="BC219" s="30">
        <f t="shared" si="3644"/>
        <v>100.00000000000001</v>
      </c>
      <c r="BD219" s="30">
        <f t="shared" si="3644"/>
        <v>99.999999999999986</v>
      </c>
      <c r="BE219" s="30">
        <f t="shared" si="3644"/>
        <v>100</v>
      </c>
      <c r="BF219" s="30">
        <f t="shared" si="3644"/>
        <v>100.00000000000001</v>
      </c>
      <c r="BG219" s="30">
        <f t="shared" si="3644"/>
        <v>100</v>
      </c>
      <c r="BH219" s="30">
        <f t="shared" si="3644"/>
        <v>99.999999999999986</v>
      </c>
      <c r="BI219" s="30">
        <f t="shared" si="3644"/>
        <v>100</v>
      </c>
      <c r="BJ219" s="30">
        <f t="shared" si="3644"/>
        <v>100.00000000000001</v>
      </c>
      <c r="BK219" s="30">
        <f t="shared" si="3644"/>
        <v>100</v>
      </c>
      <c r="BL219" s="30">
        <f t="shared" si="3644"/>
        <v>99.999999999999986</v>
      </c>
      <c r="BM219" s="30">
        <f t="shared" si="3644"/>
        <v>99.999999999999986</v>
      </c>
      <c r="BN219" s="30">
        <f t="shared" si="3644"/>
        <v>100.00000000000001</v>
      </c>
      <c r="BO219" s="30">
        <f t="shared" si="3644"/>
        <v>99.999999999999986</v>
      </c>
      <c r="BS219" s="30"/>
      <c r="BT219" s="30"/>
      <c r="BU219" s="30"/>
      <c r="BV219" s="30"/>
      <c r="BW219" s="30"/>
      <c r="BX219" s="30"/>
      <c r="BY219" s="30"/>
      <c r="BZ219" s="30"/>
      <c r="CA219" s="30"/>
      <c r="CB219" s="30"/>
      <c r="CC219" s="30"/>
      <c r="CD219" s="30"/>
      <c r="CE219" s="30"/>
      <c r="CF219" s="30"/>
      <c r="CG219" s="30"/>
      <c r="CH219" s="30"/>
      <c r="CI219" s="30"/>
      <c r="CJ219" s="30"/>
      <c r="CK219" s="30"/>
      <c r="CL219" s="30"/>
      <c r="CM219" s="3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row>
    <row r="220" spans="2:118" x14ac:dyDescent="0.25">
      <c r="B220" s="54" t="s">
        <v>19</v>
      </c>
      <c r="C220" s="2">
        <v>0</v>
      </c>
      <c r="D220" s="2">
        <v>2528</v>
      </c>
      <c r="E220" s="2">
        <v>9</v>
      </c>
      <c r="F220" s="2">
        <v>94</v>
      </c>
      <c r="G220" s="2">
        <v>276</v>
      </c>
      <c r="H220" s="2">
        <v>188</v>
      </c>
      <c r="I220" s="4">
        <v>28</v>
      </c>
      <c r="J220" s="3">
        <v>24</v>
      </c>
      <c r="K220" s="3">
        <v>89</v>
      </c>
      <c r="L220" s="3">
        <v>192</v>
      </c>
      <c r="M220" s="3">
        <v>98</v>
      </c>
      <c r="N220" s="3">
        <v>0</v>
      </c>
      <c r="O220" s="3">
        <v>0</v>
      </c>
      <c r="P220" s="3">
        <v>0</v>
      </c>
      <c r="Q220" s="3">
        <v>0</v>
      </c>
      <c r="R220" s="3">
        <v>0</v>
      </c>
      <c r="S220" s="54">
        <v>3526</v>
      </c>
      <c r="AU220" s="30"/>
      <c r="AV220" s="30"/>
      <c r="AW220" s="30"/>
      <c r="AX220" s="30"/>
      <c r="AY220" s="30"/>
      <c r="AZ220" s="30"/>
      <c r="BA220" s="30"/>
      <c r="BB220" s="30"/>
      <c r="BC220" s="30"/>
      <c r="BD220" s="30"/>
      <c r="BE220" s="30"/>
      <c r="BF220" s="30"/>
      <c r="BG220" s="30"/>
      <c r="BH220" s="30"/>
      <c r="BI220" s="30"/>
      <c r="BJ220" s="30"/>
      <c r="BK220" s="30"/>
      <c r="BL220" s="30"/>
      <c r="BM220" s="30"/>
      <c r="BN220" s="30"/>
      <c r="BO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row>
    <row r="221" spans="2:118" x14ac:dyDescent="0.25">
      <c r="B221" s="54" t="s">
        <v>20</v>
      </c>
      <c r="C221" s="2">
        <v>0</v>
      </c>
      <c r="D221" s="2">
        <v>121</v>
      </c>
      <c r="E221" s="2">
        <v>1487</v>
      </c>
      <c r="F221" s="2">
        <v>966</v>
      </c>
      <c r="G221" s="2">
        <v>119</v>
      </c>
      <c r="H221" s="3">
        <v>298</v>
      </c>
      <c r="I221" s="3">
        <v>119</v>
      </c>
      <c r="J221" s="3">
        <v>23</v>
      </c>
      <c r="K221" s="3">
        <v>33</v>
      </c>
      <c r="L221" s="3">
        <v>359</v>
      </c>
      <c r="M221" s="3">
        <v>0</v>
      </c>
      <c r="N221" s="3">
        <v>0</v>
      </c>
      <c r="O221" s="3">
        <v>0</v>
      </c>
      <c r="P221" s="3">
        <v>0</v>
      </c>
      <c r="Q221" s="3">
        <v>0</v>
      </c>
      <c r="R221" s="3">
        <v>0</v>
      </c>
      <c r="S221" s="54">
        <v>3525</v>
      </c>
      <c r="AU221" s="30"/>
      <c r="AV221" s="30"/>
      <c r="AW221" s="30"/>
      <c r="AX221" s="30"/>
      <c r="AY221" s="30"/>
      <c r="AZ221" s="30"/>
      <c r="BA221" s="30"/>
      <c r="BB221" s="30"/>
      <c r="BC221" s="30"/>
      <c r="BD221" s="30"/>
      <c r="BE221" s="30"/>
      <c r="BF221" s="30"/>
      <c r="BG221" s="30"/>
      <c r="BH221" s="30"/>
      <c r="BI221" s="30"/>
      <c r="BJ221" s="30"/>
      <c r="BK221" s="30"/>
      <c r="BL221" s="30"/>
      <c r="BM221" s="30"/>
      <c r="BN221" s="30"/>
      <c r="BO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row>
    <row r="222" spans="2:118" x14ac:dyDescent="0.25">
      <c r="B222" s="54" t="s">
        <v>21</v>
      </c>
      <c r="C222" s="54">
        <v>0</v>
      </c>
      <c r="D222" s="54">
        <v>0</v>
      </c>
      <c r="E222" s="54">
        <v>11</v>
      </c>
      <c r="F222" s="54">
        <v>0</v>
      </c>
      <c r="G222" s="54">
        <v>64</v>
      </c>
      <c r="H222" s="54">
        <v>669</v>
      </c>
      <c r="I222" s="54">
        <v>1448</v>
      </c>
      <c r="J222" s="54">
        <v>375</v>
      </c>
      <c r="K222" s="54">
        <v>139</v>
      </c>
      <c r="L222" s="54">
        <v>340</v>
      </c>
      <c r="M222" s="54">
        <v>480</v>
      </c>
      <c r="N222" s="54">
        <v>0</v>
      </c>
      <c r="O222" s="54">
        <v>0</v>
      </c>
      <c r="P222" s="54">
        <v>0</v>
      </c>
      <c r="Q222" s="54">
        <v>0</v>
      </c>
      <c r="R222" s="54">
        <v>0</v>
      </c>
      <c r="S222" s="54">
        <v>3526</v>
      </c>
      <c r="AU222" s="30"/>
      <c r="AV222" s="30"/>
      <c r="AW222" s="30"/>
      <c r="AX222" s="30"/>
      <c r="AY222" s="30"/>
      <c r="AZ222" s="30"/>
      <c r="BA222" s="30"/>
      <c r="BB222" s="30"/>
      <c r="BC222" s="30"/>
      <c r="BD222" s="30"/>
      <c r="BE222" s="30"/>
      <c r="BF222" s="30"/>
      <c r="BG222" s="30"/>
      <c r="BH222" s="30"/>
      <c r="BI222" s="30"/>
      <c r="BJ222" s="30"/>
      <c r="BK222" s="30"/>
      <c r="BL222" s="30"/>
      <c r="BM222" s="30"/>
      <c r="BN222" s="30"/>
      <c r="BO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row>
    <row r="223" spans="2:118" x14ac:dyDescent="0.25">
      <c r="B223" s="54" t="s">
        <v>22</v>
      </c>
      <c r="C223" s="2">
        <v>0</v>
      </c>
      <c r="D223" s="2">
        <v>2031</v>
      </c>
      <c r="E223" s="2">
        <v>9</v>
      </c>
      <c r="F223" s="2">
        <v>1044</v>
      </c>
      <c r="G223" s="2">
        <v>330</v>
      </c>
      <c r="H223" s="2">
        <v>92</v>
      </c>
      <c r="I223" s="3">
        <v>5</v>
      </c>
      <c r="J223" s="3">
        <v>5</v>
      </c>
      <c r="K223" s="3">
        <v>1</v>
      </c>
      <c r="L223" s="3">
        <v>0</v>
      </c>
      <c r="M223" s="3">
        <v>0</v>
      </c>
      <c r="N223" s="3">
        <v>0</v>
      </c>
      <c r="O223" s="3">
        <v>0</v>
      </c>
      <c r="P223" s="3">
        <v>0</v>
      </c>
      <c r="Q223" s="3">
        <v>0</v>
      </c>
      <c r="R223" s="3">
        <v>0</v>
      </c>
      <c r="S223" s="54">
        <v>3517</v>
      </c>
      <c r="AU223" s="30"/>
      <c r="AV223" s="30"/>
      <c r="AW223" s="30"/>
      <c r="AX223" s="30"/>
      <c r="AY223" s="30"/>
      <c r="AZ223" s="30"/>
      <c r="BA223" s="30"/>
      <c r="BB223" s="30"/>
      <c r="BC223" s="30"/>
      <c r="BD223" s="30"/>
      <c r="BE223" s="30"/>
      <c r="BF223" s="30"/>
      <c r="BG223" s="30"/>
      <c r="BH223" s="30"/>
      <c r="BI223" s="30"/>
      <c r="BJ223" s="30"/>
      <c r="BK223" s="30"/>
      <c r="BL223" s="30"/>
      <c r="BM223" s="30"/>
      <c r="BN223" s="30"/>
      <c r="BO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row>
    <row r="224" spans="2:118" x14ac:dyDescent="0.25">
      <c r="B224" s="54" t="s">
        <v>90</v>
      </c>
      <c r="C224" s="54">
        <v>0</v>
      </c>
      <c r="D224" s="54">
        <v>0</v>
      </c>
      <c r="E224" s="54">
        <v>0</v>
      </c>
      <c r="F224" s="54">
        <v>0</v>
      </c>
      <c r="G224" s="54">
        <v>0</v>
      </c>
      <c r="H224" s="54">
        <v>211</v>
      </c>
      <c r="I224" s="54">
        <v>0</v>
      </c>
      <c r="J224" s="54">
        <v>1111</v>
      </c>
      <c r="K224" s="54">
        <v>2079</v>
      </c>
      <c r="L224" s="54">
        <v>102</v>
      </c>
      <c r="M224" s="54">
        <v>17</v>
      </c>
      <c r="N224" s="54">
        <v>3</v>
      </c>
      <c r="O224" s="54">
        <v>1</v>
      </c>
      <c r="P224" s="54">
        <v>0</v>
      </c>
      <c r="Q224" s="54">
        <v>0</v>
      </c>
      <c r="R224" s="54">
        <v>0</v>
      </c>
      <c r="S224" s="54">
        <v>3524</v>
      </c>
      <c r="AU224" s="30"/>
      <c r="AV224" s="30"/>
      <c r="AW224" s="30"/>
      <c r="AX224" s="30"/>
      <c r="AY224" s="30"/>
      <c r="AZ224" s="30"/>
      <c r="BA224" s="30"/>
      <c r="BB224" s="30"/>
      <c r="BC224" s="30"/>
      <c r="BD224" s="30"/>
      <c r="BE224" s="30"/>
      <c r="BF224" s="30"/>
      <c r="BG224" s="30"/>
      <c r="BH224" s="30"/>
      <c r="BI224" s="30"/>
      <c r="BJ224" s="30"/>
      <c r="BK224" s="30"/>
      <c r="BL224" s="30"/>
      <c r="BM224" s="30"/>
      <c r="BN224" s="30"/>
      <c r="BO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row>
    <row r="225" spans="1:118" x14ac:dyDescent="0.25">
      <c r="B225" s="54" t="s">
        <v>177</v>
      </c>
      <c r="C225" s="54">
        <v>0</v>
      </c>
      <c r="D225" s="54">
        <v>132</v>
      </c>
      <c r="E225" s="54">
        <v>0</v>
      </c>
      <c r="F225" s="54">
        <v>1085</v>
      </c>
      <c r="G225" s="54">
        <v>667</v>
      </c>
      <c r="H225" s="54">
        <v>233</v>
      </c>
      <c r="I225" s="54">
        <v>264</v>
      </c>
      <c r="J225" s="54">
        <v>232</v>
      </c>
      <c r="K225" s="54">
        <v>159</v>
      </c>
      <c r="L225" s="54">
        <v>149</v>
      </c>
      <c r="M225" s="54">
        <v>539</v>
      </c>
      <c r="N225" s="54">
        <v>0</v>
      </c>
      <c r="O225" s="54">
        <v>0</v>
      </c>
      <c r="P225" s="54">
        <v>0</v>
      </c>
      <c r="Q225" s="54">
        <v>0</v>
      </c>
      <c r="R225" s="54">
        <v>0</v>
      </c>
      <c r="S225" s="54">
        <v>3460</v>
      </c>
      <c r="AU225" s="30"/>
      <c r="AV225" s="30"/>
      <c r="AW225" s="30"/>
      <c r="AX225" s="30"/>
      <c r="AY225" s="30"/>
      <c r="AZ225" s="30"/>
      <c r="BA225" s="30"/>
      <c r="BB225" s="30"/>
      <c r="BC225" s="30"/>
      <c r="BD225" s="30"/>
      <c r="BE225" s="30"/>
      <c r="BF225" s="30"/>
      <c r="BG225" s="30"/>
      <c r="BH225" s="30"/>
      <c r="BI225" s="30"/>
      <c r="BJ225" s="30"/>
      <c r="BK225" s="30"/>
      <c r="BL225" s="30"/>
      <c r="BM225" s="30"/>
      <c r="BN225" s="30"/>
      <c r="BO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row>
    <row r="226" spans="1:118" x14ac:dyDescent="0.25">
      <c r="B226" s="54" t="s">
        <v>96</v>
      </c>
      <c r="C226" s="54">
        <v>0</v>
      </c>
      <c r="D226" s="54">
        <v>0</v>
      </c>
      <c r="E226" s="54">
        <v>0</v>
      </c>
      <c r="F226" s="54">
        <v>3406</v>
      </c>
      <c r="G226" s="54">
        <v>0</v>
      </c>
      <c r="H226" s="54">
        <v>82</v>
      </c>
      <c r="I226" s="54">
        <v>17</v>
      </c>
      <c r="J226" s="54">
        <v>6</v>
      </c>
      <c r="K226" s="54">
        <v>5</v>
      </c>
      <c r="L226" s="54">
        <v>7</v>
      </c>
      <c r="M226" s="54">
        <v>1</v>
      </c>
      <c r="N226" s="54">
        <v>0</v>
      </c>
      <c r="O226" s="54">
        <v>1</v>
      </c>
      <c r="P226" s="54">
        <v>0</v>
      </c>
      <c r="Q226" s="54">
        <v>0</v>
      </c>
      <c r="R226" s="54">
        <v>0</v>
      </c>
      <c r="S226" s="54">
        <v>3525</v>
      </c>
    </row>
    <row r="231" spans="1:118" x14ac:dyDescent="0.25">
      <c r="V231" s="54" t="str">
        <f>A232</f>
        <v xml:space="preserve">Hafnia alvei </v>
      </c>
      <c r="AT231" s="54" t="str">
        <f>A232</f>
        <v xml:space="preserve">Hafnia alvei </v>
      </c>
      <c r="BR231" s="54" t="str">
        <f>A232</f>
        <v xml:space="preserve">Hafnia alvei </v>
      </c>
    </row>
    <row r="232" spans="1:118" ht="18.75" x14ac:dyDescent="0.25">
      <c r="A232" s="54" t="s">
        <v>129</v>
      </c>
      <c r="B232" s="54" t="s">
        <v>0</v>
      </c>
      <c r="C232" s="54">
        <v>1.5625E-2</v>
      </c>
      <c r="D232" s="54">
        <v>3.125E-2</v>
      </c>
      <c r="E232" s="54">
        <v>6.25E-2</v>
      </c>
      <c r="F232" s="54">
        <v>0.125</v>
      </c>
      <c r="G232" s="54">
        <v>0.25</v>
      </c>
      <c r="H232" s="54">
        <v>0.5</v>
      </c>
      <c r="I232" s="54">
        <v>1</v>
      </c>
      <c r="J232" s="54">
        <v>2</v>
      </c>
      <c r="K232" s="54">
        <v>4</v>
      </c>
      <c r="L232" s="54">
        <v>8</v>
      </c>
      <c r="M232" s="54">
        <v>16</v>
      </c>
      <c r="N232" s="54">
        <v>32</v>
      </c>
      <c r="O232" s="54">
        <v>64</v>
      </c>
      <c r="P232" s="54">
        <v>128</v>
      </c>
      <c r="Q232" s="54">
        <v>256</v>
      </c>
      <c r="R232" s="54">
        <v>512</v>
      </c>
      <c r="S232" s="54" t="s">
        <v>1</v>
      </c>
      <c r="V232" s="54" t="s">
        <v>0</v>
      </c>
      <c r="W232" s="54" t="str">
        <f>B233</f>
        <v>Ampicillin</v>
      </c>
      <c r="X232" s="54" t="str">
        <f>B234</f>
        <v>Ampicillin/ Sulbactam</v>
      </c>
      <c r="Y232" s="54" t="str">
        <f>B235</f>
        <v>Piperacillin</v>
      </c>
      <c r="Z232" s="54" t="str">
        <f>B236</f>
        <v>Piperacillin/ Tazobactam</v>
      </c>
      <c r="AA232" s="54" t="str">
        <f>B237</f>
        <v>Aztreonam</v>
      </c>
      <c r="AB232" s="54" t="str">
        <f>B238</f>
        <v>Cefotaxim</v>
      </c>
      <c r="AC232" s="54" t="str">
        <f>B239</f>
        <v>Ceftazidim</v>
      </c>
      <c r="AD232" s="54" t="str">
        <f>B240</f>
        <v>Cefuroxim</v>
      </c>
      <c r="AE232" s="54" t="str">
        <f>B241</f>
        <v>Imipenem</v>
      </c>
      <c r="AF232" s="54" t="str">
        <f>B242</f>
        <v>Meropenem</v>
      </c>
      <c r="AG232" s="54" t="str">
        <f>B243</f>
        <v>Colistin</v>
      </c>
      <c r="AH232" s="54" t="str">
        <f>B244</f>
        <v>Amikacin</v>
      </c>
      <c r="AI232" s="54" t="str">
        <f>B245</f>
        <v>Gentamicin</v>
      </c>
      <c r="AJ232" s="54" t="str">
        <f>B246</f>
        <v>Tobramycin</v>
      </c>
      <c r="AK232" s="54" t="str">
        <f>B247</f>
        <v>Fosfomycin</v>
      </c>
      <c r="AL232" s="54" t="str">
        <f>B248</f>
        <v>Cotrimoxazol</v>
      </c>
      <c r="AM232" s="54" t="str">
        <f>B249</f>
        <v>Ciprofloxacin</v>
      </c>
      <c r="AN232" s="54" t="str">
        <f>B250</f>
        <v>Levofloxacin</v>
      </c>
      <c r="AO232" s="54" t="str">
        <f>B251</f>
        <v>Moxifloxacin</v>
      </c>
      <c r="AP232" s="54" t="str">
        <f>B252</f>
        <v>Doxycyclin</v>
      </c>
      <c r="AQ232" s="54" t="str">
        <f>B253</f>
        <v>Tigecyclin</v>
      </c>
      <c r="AU232" s="30" t="str">
        <f t="shared" ref="AU232" si="3645">W232</f>
        <v>Ampicillin</v>
      </c>
      <c r="AV232" s="30" t="str">
        <f t="shared" ref="AV232" si="3646">X232</f>
        <v>Ampicillin/ Sulbactam</v>
      </c>
      <c r="AW232" s="30" t="str">
        <f t="shared" ref="AW232" si="3647">Y232</f>
        <v>Piperacillin</v>
      </c>
      <c r="AX232" s="30" t="str">
        <f t="shared" ref="AX232" si="3648">Z232</f>
        <v>Piperacillin/ Tazobactam</v>
      </c>
      <c r="AY232" s="30" t="str">
        <f t="shared" ref="AY232" si="3649">AA232</f>
        <v>Aztreonam</v>
      </c>
      <c r="AZ232" s="30" t="str">
        <f t="shared" ref="AZ232" si="3650">AB232</f>
        <v>Cefotaxim</v>
      </c>
      <c r="BA232" s="30" t="str">
        <f t="shared" ref="BA232" si="3651">AC232</f>
        <v>Ceftazidim</v>
      </c>
      <c r="BB232" s="30" t="str">
        <f t="shared" ref="BB232" si="3652">AD232</f>
        <v>Cefuroxim</v>
      </c>
      <c r="BC232" s="30" t="str">
        <f t="shared" ref="BC232" si="3653">AE232</f>
        <v>Imipenem</v>
      </c>
      <c r="BD232" s="30" t="str">
        <f t="shared" ref="BD232" si="3654">AF232</f>
        <v>Meropenem</v>
      </c>
      <c r="BE232" s="30" t="str">
        <f t="shared" ref="BE232" si="3655">AG232</f>
        <v>Colistin</v>
      </c>
      <c r="BF232" s="30" t="str">
        <f t="shared" ref="BF232" si="3656">AH232</f>
        <v>Amikacin</v>
      </c>
      <c r="BG232" s="30" t="str">
        <f t="shared" ref="BG232" si="3657">AI232</f>
        <v>Gentamicin</v>
      </c>
      <c r="BH232" s="30" t="str">
        <f t="shared" ref="BH232" si="3658">AJ232</f>
        <v>Tobramycin</v>
      </c>
      <c r="BI232" s="30" t="str">
        <f t="shared" ref="BI232" si="3659">AK232</f>
        <v>Fosfomycin</v>
      </c>
      <c r="BJ232" s="30" t="str">
        <f t="shared" ref="BJ232" si="3660">AL232</f>
        <v>Cotrimoxazol</v>
      </c>
      <c r="BK232" s="30" t="str">
        <f t="shared" ref="BK232" si="3661">AM232</f>
        <v>Ciprofloxacin</v>
      </c>
      <c r="BL232" s="30" t="str">
        <f t="shared" ref="BL232" si="3662">AN232</f>
        <v>Levofloxacin</v>
      </c>
      <c r="BM232" s="30" t="str">
        <f t="shared" ref="BM232" si="3663">AO232</f>
        <v>Moxifloxacin</v>
      </c>
      <c r="BN232" s="30" t="str">
        <f t="shared" ref="BN232" si="3664">AP232</f>
        <v>Doxycyclin</v>
      </c>
      <c r="BO232" s="30" t="str">
        <f t="shared" ref="BO232" si="3665">AQ232</f>
        <v>Tigecyclin</v>
      </c>
      <c r="BR232" s="54" t="s">
        <v>0</v>
      </c>
      <c r="BS232" s="54" t="str">
        <f t="shared" ref="BS232" si="3666">W232</f>
        <v>Ampicillin</v>
      </c>
      <c r="BT232" s="54" t="str">
        <f t="shared" ref="BT232" si="3667">X232</f>
        <v>Ampicillin/ Sulbactam</v>
      </c>
      <c r="BU232" s="54" t="str">
        <f t="shared" ref="BU232" si="3668">Y232</f>
        <v>Piperacillin</v>
      </c>
      <c r="BV232" s="54" t="str">
        <f t="shared" ref="BV232" si="3669">Z232</f>
        <v>Piperacillin/ Tazobactam</v>
      </c>
      <c r="BW232" s="54" t="str">
        <f t="shared" ref="BW232" si="3670">AA232</f>
        <v>Aztreonam</v>
      </c>
      <c r="BX232" s="54" t="str">
        <f t="shared" ref="BX232" si="3671">AB232</f>
        <v>Cefotaxim</v>
      </c>
      <c r="BY232" s="54" t="str">
        <f t="shared" ref="BY232" si="3672">AC232</f>
        <v>Ceftazidim</v>
      </c>
      <c r="BZ232" s="54" t="str">
        <f t="shared" ref="BZ232" si="3673">AD232</f>
        <v>Cefuroxim</v>
      </c>
      <c r="CA232" s="54" t="str">
        <f t="shared" ref="CA232" si="3674">AE232</f>
        <v>Imipenem</v>
      </c>
      <c r="CB232" s="54" t="str">
        <f t="shared" ref="CB232" si="3675">AF232</f>
        <v>Meropenem</v>
      </c>
      <c r="CC232" s="54" t="str">
        <f t="shared" ref="CC232" si="3676">AG232</f>
        <v>Colistin</v>
      </c>
      <c r="CD232" s="54" t="str">
        <f t="shared" ref="CD232" si="3677">AH232</f>
        <v>Amikacin</v>
      </c>
      <c r="CE232" s="54" t="str">
        <f t="shared" ref="CE232" si="3678">AI232</f>
        <v>Gentamicin</v>
      </c>
      <c r="CF232" s="54" t="str">
        <f t="shared" ref="CF232" si="3679">AJ232</f>
        <v>Tobramycin</v>
      </c>
      <c r="CG232" s="54" t="str">
        <f t="shared" ref="CG232" si="3680">AK232</f>
        <v>Fosfomycin</v>
      </c>
      <c r="CH232" s="54" t="str">
        <f t="shared" ref="CH232" si="3681">AL232</f>
        <v>Cotrimoxazol</v>
      </c>
      <c r="CI232" s="54" t="str">
        <f t="shared" ref="CI232" si="3682">AM232</f>
        <v>Ciprofloxacin</v>
      </c>
      <c r="CJ232" s="54" t="str">
        <f t="shared" ref="CJ232" si="3683">AN232</f>
        <v>Levofloxacin</v>
      </c>
      <c r="CK232" s="54" t="str">
        <f t="shared" ref="CK232" si="3684">AO232</f>
        <v>Moxifloxacin</v>
      </c>
      <c r="CL232" s="54" t="str">
        <f t="shared" ref="CL232" si="3685">AP232</f>
        <v>Doxycyclin</v>
      </c>
      <c r="CM232" s="54" t="str">
        <f t="shared" ref="CM232" si="3686">AQ232</f>
        <v>Tigecyclin</v>
      </c>
      <c r="CQ232" s="11"/>
      <c r="CR232" s="12" t="s">
        <v>48</v>
      </c>
      <c r="CS232" s="12" t="s">
        <v>53</v>
      </c>
      <c r="CT232" s="12" t="s">
        <v>54</v>
      </c>
      <c r="CU232" s="12" t="s">
        <v>55</v>
      </c>
      <c r="CV232" s="12" t="s">
        <v>56</v>
      </c>
      <c r="CW232" s="12" t="s">
        <v>57</v>
      </c>
      <c r="CX232" s="12" t="s">
        <v>58</v>
      </c>
      <c r="CY232" s="12" t="s">
        <v>71</v>
      </c>
      <c r="CZ232" s="12" t="s">
        <v>59</v>
      </c>
      <c r="DA232" s="12" t="s">
        <v>60</v>
      </c>
      <c r="DB232" s="12" t="s">
        <v>61</v>
      </c>
      <c r="DC232" s="12" t="s">
        <v>62</v>
      </c>
      <c r="DD232" s="12" t="s">
        <v>63</v>
      </c>
      <c r="DE232" s="12" t="s">
        <v>64</v>
      </c>
      <c r="DF232" s="12" t="s">
        <v>65</v>
      </c>
      <c r="DG232" s="12" t="s">
        <v>66</v>
      </c>
      <c r="DH232" s="12" t="s">
        <v>67</v>
      </c>
      <c r="DI232" s="12" t="s">
        <v>68</v>
      </c>
      <c r="DJ232" s="12" t="s">
        <v>69</v>
      </c>
      <c r="DK232" s="12" t="s">
        <v>70</v>
      </c>
      <c r="DL232" s="12" t="s">
        <v>72</v>
      </c>
      <c r="DM232" s="10"/>
      <c r="DN232" s="10"/>
    </row>
    <row r="233" spans="1:118" ht="18.75" x14ac:dyDescent="0.25">
      <c r="B233" s="54" t="s">
        <v>2</v>
      </c>
      <c r="C233" s="2">
        <v>0</v>
      </c>
      <c r="D233" s="2">
        <v>0</v>
      </c>
      <c r="E233" s="2">
        <v>0</v>
      </c>
      <c r="F233" s="2">
        <v>0</v>
      </c>
      <c r="G233" s="2">
        <v>0</v>
      </c>
      <c r="H233" s="2">
        <v>0</v>
      </c>
      <c r="I233" s="2">
        <v>1</v>
      </c>
      <c r="J233" s="2">
        <v>0</v>
      </c>
      <c r="K233" s="2">
        <v>1</v>
      </c>
      <c r="L233" s="2">
        <v>3</v>
      </c>
      <c r="M233" s="3">
        <v>9</v>
      </c>
      <c r="N233" s="3">
        <v>2</v>
      </c>
      <c r="O233" s="3">
        <v>7</v>
      </c>
      <c r="P233" s="3">
        <v>0</v>
      </c>
      <c r="Q233" s="3">
        <v>0</v>
      </c>
      <c r="R233" s="3">
        <v>0</v>
      </c>
      <c r="S233" s="54">
        <v>23</v>
      </c>
      <c r="V233" s="54">
        <v>1.5625E-2</v>
      </c>
      <c r="W233" s="2">
        <f>C233</f>
        <v>0</v>
      </c>
      <c r="X233" s="2">
        <f>C234</f>
        <v>0</v>
      </c>
      <c r="Y233" s="2">
        <f>C235</f>
        <v>0</v>
      </c>
      <c r="Z233" s="2">
        <f>C236</f>
        <v>0</v>
      </c>
      <c r="AA233" s="2">
        <f>C237</f>
        <v>0</v>
      </c>
      <c r="AB233" s="2">
        <f>C238</f>
        <v>0</v>
      </c>
      <c r="AC233" s="2">
        <f>C239</f>
        <v>0</v>
      </c>
      <c r="AD233" s="54">
        <f>C240</f>
        <v>0</v>
      </c>
      <c r="AE233" s="2">
        <f>C241</f>
        <v>0</v>
      </c>
      <c r="AF233" s="2">
        <f>C242</f>
        <v>0</v>
      </c>
      <c r="AG233" s="2">
        <f>C243</f>
        <v>0</v>
      </c>
      <c r="AH233" s="2">
        <f>C244</f>
        <v>0</v>
      </c>
      <c r="AI233" s="2">
        <f>C245</f>
        <v>0</v>
      </c>
      <c r="AJ233" s="2">
        <f>C246</f>
        <v>0</v>
      </c>
      <c r="AK233" s="2">
        <f>C247</f>
        <v>0</v>
      </c>
      <c r="AL233" s="2">
        <f>C248</f>
        <v>0</v>
      </c>
      <c r="AM233" s="2">
        <f>C249</f>
        <v>0</v>
      </c>
      <c r="AN233" s="2">
        <f>C250</f>
        <v>0</v>
      </c>
      <c r="AO233" s="2">
        <f>C251</f>
        <v>0</v>
      </c>
      <c r="AP233" s="54">
        <f>C252</f>
        <v>0</v>
      </c>
      <c r="AQ233" s="55">
        <f>C253</f>
        <v>0</v>
      </c>
      <c r="AT233" s="54">
        <v>1.4999999999999999E-2</v>
      </c>
      <c r="AU233" s="31">
        <f t="shared" ref="AU233" si="3687">PRODUCT(W233*100*1/W249)</f>
        <v>0</v>
      </c>
      <c r="AV233" s="31">
        <f t="shared" ref="AV233" si="3688">PRODUCT(X233*100*1/X249)</f>
        <v>0</v>
      </c>
      <c r="AW233" s="31">
        <f t="shared" ref="AW233" si="3689">PRODUCT(Y233*100*1/Y249)</f>
        <v>0</v>
      </c>
      <c r="AX233" s="31">
        <f t="shared" ref="AX233" si="3690">PRODUCT(Z233*100*1/Z249)</f>
        <v>0</v>
      </c>
      <c r="AY233" s="31">
        <f t="shared" ref="AY233" si="3691">PRODUCT(AA233*100*1/AA249)</f>
        <v>0</v>
      </c>
      <c r="AZ233" s="31">
        <f t="shared" ref="AZ233" si="3692">PRODUCT(AB233*100*1/AB249)</f>
        <v>0</v>
      </c>
      <c r="BA233" s="31">
        <f t="shared" ref="BA233" si="3693">PRODUCT(AC233*100*1/AC249)</f>
        <v>0</v>
      </c>
      <c r="BB233" s="56">
        <f t="shared" ref="BB233" si="3694">PRODUCT(AD233*100*1/AD249)</f>
        <v>0</v>
      </c>
      <c r="BC233" s="31">
        <f t="shared" ref="BC233" si="3695">PRODUCT(AE233*100*1/AE249)</f>
        <v>0</v>
      </c>
      <c r="BD233" s="31">
        <f t="shared" ref="BD233" si="3696">PRODUCT(AF233*100*1/AF249)</f>
        <v>0</v>
      </c>
      <c r="BE233" s="31">
        <f t="shared" ref="BE233" si="3697">PRODUCT(AG233*100*1/AG249)</f>
        <v>0</v>
      </c>
      <c r="BF233" s="31">
        <f t="shared" ref="BF233" si="3698">PRODUCT(AH233*100*1/AH249)</f>
        <v>0</v>
      </c>
      <c r="BG233" s="31">
        <f t="shared" ref="BG233" si="3699">PRODUCT(AI233*100*1/AI249)</f>
        <v>0</v>
      </c>
      <c r="BH233" s="31">
        <f t="shared" ref="BH233" si="3700">PRODUCT(AJ233*100*1/AJ249)</f>
        <v>0</v>
      </c>
      <c r="BI233" s="31">
        <f t="shared" ref="BI233" si="3701">PRODUCT(AK233*100*1/AK249)</f>
        <v>0</v>
      </c>
      <c r="BJ233" s="31">
        <f t="shared" ref="BJ233" si="3702">PRODUCT(AL233*100*1/AL249)</f>
        <v>0</v>
      </c>
      <c r="BK233" s="31">
        <f t="shared" ref="BK233" si="3703">PRODUCT(AM233*100*1/AM249)</f>
        <v>0</v>
      </c>
      <c r="BL233" s="31">
        <f t="shared" ref="BL233" si="3704">PRODUCT(AN233*100*1/AN249)</f>
        <v>0</v>
      </c>
      <c r="BM233" s="31">
        <f t="shared" ref="BM233" si="3705">PRODUCT(AO233*100*1/AO249)</f>
        <v>0</v>
      </c>
      <c r="BN233" s="30">
        <f t="shared" ref="BN233" si="3706">PRODUCT(AP233*100*1/AP249)</f>
        <v>0</v>
      </c>
      <c r="BO233" s="57">
        <f t="shared" ref="BO233" si="3707">PRODUCT(AQ233*100*1/AQ249)</f>
        <v>0</v>
      </c>
      <c r="BR233" s="54">
        <v>1.4999999999999999E-2</v>
      </c>
      <c r="BS233" s="31">
        <f t="shared" ref="BS233" si="3708">AU233</f>
        <v>0</v>
      </c>
      <c r="BT233" s="31">
        <f t="shared" ref="BT233" si="3709">AV233</f>
        <v>0</v>
      </c>
      <c r="BU233" s="31">
        <f t="shared" ref="BU233" si="3710">AW233</f>
        <v>0</v>
      </c>
      <c r="BV233" s="31">
        <f t="shared" ref="BV233" si="3711">AX233</f>
        <v>0</v>
      </c>
      <c r="BW233" s="31">
        <f t="shared" ref="BW233" si="3712">AY233</f>
        <v>0</v>
      </c>
      <c r="BX233" s="31">
        <f t="shared" ref="BX233" si="3713">AZ233</f>
        <v>0</v>
      </c>
      <c r="BY233" s="31">
        <f t="shared" ref="BY233" si="3714">BA233</f>
        <v>0</v>
      </c>
      <c r="BZ233" s="56">
        <f t="shared" ref="BZ233" si="3715">BB233</f>
        <v>0</v>
      </c>
      <c r="CA233" s="31">
        <f t="shared" ref="CA233" si="3716">BC233</f>
        <v>0</v>
      </c>
      <c r="CB233" s="31">
        <f t="shared" ref="CB233" si="3717">BD233</f>
        <v>0</v>
      </c>
      <c r="CC233" s="31">
        <f t="shared" ref="CC233" si="3718">BE233</f>
        <v>0</v>
      </c>
      <c r="CD233" s="31">
        <f t="shared" ref="CD233" si="3719">BF233</f>
        <v>0</v>
      </c>
      <c r="CE233" s="31">
        <f t="shared" ref="CE233" si="3720">BG233</f>
        <v>0</v>
      </c>
      <c r="CF233" s="31">
        <f t="shared" ref="CF233" si="3721">BH233</f>
        <v>0</v>
      </c>
      <c r="CG233" s="31">
        <f t="shared" ref="CG233" si="3722">BI233</f>
        <v>0</v>
      </c>
      <c r="CH233" s="31">
        <f t="shared" ref="CH233" si="3723">BJ233</f>
        <v>0</v>
      </c>
      <c r="CI233" s="31">
        <f t="shared" ref="CI233" si="3724">BK233</f>
        <v>0</v>
      </c>
      <c r="CJ233" s="31">
        <f t="shared" ref="CJ233" si="3725">BL233</f>
        <v>0</v>
      </c>
      <c r="CK233" s="31">
        <f t="shared" ref="CK233" si="3726">BM233</f>
        <v>0</v>
      </c>
      <c r="CL233" s="30">
        <f t="shared" ref="CL233" si="3727">BN233</f>
        <v>0</v>
      </c>
      <c r="CM233" s="57">
        <f t="shared" ref="CM233" si="3728">BO233</f>
        <v>0</v>
      </c>
      <c r="CN233" s="5"/>
      <c r="CQ233" s="12" t="s">
        <v>49</v>
      </c>
      <c r="CR233" s="16">
        <f>S233</f>
        <v>23</v>
      </c>
      <c r="CS233" s="16">
        <f>S234</f>
        <v>23</v>
      </c>
      <c r="CT233" s="16">
        <f>S235</f>
        <v>23</v>
      </c>
      <c r="CU233" s="16">
        <f>S236</f>
        <v>23</v>
      </c>
      <c r="CV233" s="16">
        <f>S237</f>
        <v>23</v>
      </c>
      <c r="CW233" s="16">
        <f>S238</f>
        <v>23</v>
      </c>
      <c r="CX233" s="16">
        <f>S239</f>
        <v>23</v>
      </c>
      <c r="CY233" s="16">
        <f>S240</f>
        <v>23</v>
      </c>
      <c r="CZ233" s="16">
        <f>S241</f>
        <v>23</v>
      </c>
      <c r="DA233" s="16">
        <f>S242</f>
        <v>23</v>
      </c>
      <c r="DB233" s="16">
        <f>S243</f>
        <v>23</v>
      </c>
      <c r="DC233" s="16">
        <f>S244</f>
        <v>23</v>
      </c>
      <c r="DD233" s="16">
        <f>S245</f>
        <v>23</v>
      </c>
      <c r="DE233" s="16">
        <f>S246</f>
        <v>22</v>
      </c>
      <c r="DF233" s="16">
        <f>S247</f>
        <v>23</v>
      </c>
      <c r="DG233" s="16">
        <f>S248</f>
        <v>23</v>
      </c>
      <c r="DH233" s="16">
        <f>S249</f>
        <v>23</v>
      </c>
      <c r="DI233" s="16">
        <f>S250</f>
        <v>23</v>
      </c>
      <c r="DJ233" s="16">
        <f>S251</f>
        <v>23</v>
      </c>
      <c r="DK233" s="16">
        <f>S252</f>
        <v>23</v>
      </c>
      <c r="DL233" s="16">
        <f>S253</f>
        <v>23</v>
      </c>
      <c r="DM233" s="10"/>
      <c r="DN233" s="10"/>
    </row>
    <row r="234" spans="1:118" ht="18.75" x14ac:dyDescent="0.25">
      <c r="B234" s="54" t="s">
        <v>3</v>
      </c>
      <c r="C234" s="2">
        <v>0</v>
      </c>
      <c r="D234" s="2">
        <v>0</v>
      </c>
      <c r="E234" s="2">
        <v>0</v>
      </c>
      <c r="F234" s="2">
        <v>0</v>
      </c>
      <c r="G234" s="2">
        <v>0</v>
      </c>
      <c r="H234" s="2">
        <v>0</v>
      </c>
      <c r="I234" s="2">
        <v>0</v>
      </c>
      <c r="J234" s="2">
        <v>1</v>
      </c>
      <c r="K234" s="2">
        <v>0</v>
      </c>
      <c r="L234" s="2">
        <v>3</v>
      </c>
      <c r="M234" s="3">
        <v>7</v>
      </c>
      <c r="N234" s="3">
        <v>8</v>
      </c>
      <c r="O234" s="3">
        <v>4</v>
      </c>
      <c r="P234" s="3">
        <v>0</v>
      </c>
      <c r="Q234" s="3">
        <v>0</v>
      </c>
      <c r="R234" s="3">
        <v>0</v>
      </c>
      <c r="S234" s="54">
        <v>23</v>
      </c>
      <c r="V234" s="54">
        <v>3.125E-2</v>
      </c>
      <c r="W234" s="2">
        <f>D233</f>
        <v>0</v>
      </c>
      <c r="X234" s="2">
        <f>D234</f>
        <v>0</v>
      </c>
      <c r="Y234" s="2">
        <f>D235</f>
        <v>0</v>
      </c>
      <c r="Z234" s="2">
        <f>D236</f>
        <v>0</v>
      </c>
      <c r="AA234" s="2">
        <f>D237</f>
        <v>0</v>
      </c>
      <c r="AB234" s="2">
        <f>D238</f>
        <v>1</v>
      </c>
      <c r="AC234" s="2">
        <f>D239</f>
        <v>0</v>
      </c>
      <c r="AD234" s="54">
        <f>D240</f>
        <v>0</v>
      </c>
      <c r="AE234" s="2">
        <f>D241</f>
        <v>0</v>
      </c>
      <c r="AF234" s="2">
        <f>D242</f>
        <v>0</v>
      </c>
      <c r="AG234" s="2">
        <f>D243</f>
        <v>0</v>
      </c>
      <c r="AH234" s="2">
        <f>D244</f>
        <v>0</v>
      </c>
      <c r="AI234" s="2">
        <f>D245</f>
        <v>0</v>
      </c>
      <c r="AJ234" s="2">
        <f>D246</f>
        <v>0</v>
      </c>
      <c r="AK234" s="2">
        <f>D247</f>
        <v>0</v>
      </c>
      <c r="AL234" s="2">
        <f>D248</f>
        <v>0</v>
      </c>
      <c r="AM234" s="2">
        <f>D249</f>
        <v>22</v>
      </c>
      <c r="AN234" s="2">
        <f>D250</f>
        <v>21</v>
      </c>
      <c r="AO234" s="2">
        <f>D251</f>
        <v>0</v>
      </c>
      <c r="AP234" s="54">
        <f>D252</f>
        <v>0</v>
      </c>
      <c r="AQ234" s="55">
        <f>D253</f>
        <v>0</v>
      </c>
      <c r="AT234" s="54">
        <v>3.1E-2</v>
      </c>
      <c r="AU234" s="31">
        <f t="shared" ref="AU234" si="3729">PRODUCT(W234*100*1/W249)</f>
        <v>0</v>
      </c>
      <c r="AV234" s="31">
        <f t="shared" ref="AV234" si="3730">PRODUCT(X234*100*1/X249)</f>
        <v>0</v>
      </c>
      <c r="AW234" s="31">
        <f t="shared" ref="AW234" si="3731">PRODUCT(Y234*100*1/Y249)</f>
        <v>0</v>
      </c>
      <c r="AX234" s="31">
        <f t="shared" ref="AX234" si="3732">PRODUCT(Z234*100*1/Z249)</f>
        <v>0</v>
      </c>
      <c r="AY234" s="31">
        <f t="shared" ref="AY234" si="3733">PRODUCT(AA234*100*1/AA249)</f>
        <v>0</v>
      </c>
      <c r="AZ234" s="31">
        <f t="shared" ref="AZ234" si="3734">PRODUCT(AB234*100*1/AB249)</f>
        <v>4.3478260869565215</v>
      </c>
      <c r="BA234" s="31">
        <f t="shared" ref="BA234" si="3735">PRODUCT(AC234*100*1/AC249)</f>
        <v>0</v>
      </c>
      <c r="BB234" s="56">
        <f t="shared" ref="BB234" si="3736">PRODUCT(AD234*100*1/AD249)</f>
        <v>0</v>
      </c>
      <c r="BC234" s="31">
        <f t="shared" ref="BC234" si="3737">PRODUCT(AE234*100*1/AE249)</f>
        <v>0</v>
      </c>
      <c r="BD234" s="31">
        <f t="shared" ref="BD234" si="3738">PRODUCT(AF234*100*1/AF249)</f>
        <v>0</v>
      </c>
      <c r="BE234" s="31">
        <f t="shared" ref="BE234" si="3739">PRODUCT(AG234*100*1/AG249)</f>
        <v>0</v>
      </c>
      <c r="BF234" s="31">
        <f t="shared" ref="BF234" si="3740">PRODUCT(AH234*100*1/AH249)</f>
        <v>0</v>
      </c>
      <c r="BG234" s="31">
        <f t="shared" ref="BG234" si="3741">PRODUCT(AI234*100*1/AI249)</f>
        <v>0</v>
      </c>
      <c r="BH234" s="31">
        <f t="shared" ref="BH234" si="3742">PRODUCT(AJ234*100*1/AJ249)</f>
        <v>0</v>
      </c>
      <c r="BI234" s="31">
        <f t="shared" ref="BI234" si="3743">PRODUCT(AK234*100*1/AK249)</f>
        <v>0</v>
      </c>
      <c r="BJ234" s="31">
        <f t="shared" ref="BJ234" si="3744">PRODUCT(AL234*100*1/AL249)</f>
        <v>0</v>
      </c>
      <c r="BK234" s="31">
        <f t="shared" ref="BK234" si="3745">PRODUCT(AM234*100*1/AM249)</f>
        <v>95.652173913043484</v>
      </c>
      <c r="BL234" s="31">
        <f t="shared" ref="BL234" si="3746">PRODUCT(AN234*100*1/AN249)</f>
        <v>91.304347826086953</v>
      </c>
      <c r="BM234" s="31">
        <f t="shared" ref="BM234" si="3747">PRODUCT(AO234*100*1/AO249)</f>
        <v>0</v>
      </c>
      <c r="BN234" s="30">
        <f t="shared" ref="BN234" si="3748">PRODUCT(AP234*100*1/AP249)</f>
        <v>0</v>
      </c>
      <c r="BO234" s="57">
        <f t="shared" ref="BO234" si="3749">PRODUCT(AQ234*100*1/AQ249)</f>
        <v>0</v>
      </c>
      <c r="BR234" s="54">
        <v>3.1E-2</v>
      </c>
      <c r="BS234" s="31">
        <f t="shared" ref="BS234" si="3750">AU233+AU234</f>
        <v>0</v>
      </c>
      <c r="BT234" s="31">
        <f t="shared" ref="BT234" si="3751">AV233+AV234</f>
        <v>0</v>
      </c>
      <c r="BU234" s="31">
        <f t="shared" ref="BU234" si="3752">AW233+AW234</f>
        <v>0</v>
      </c>
      <c r="BV234" s="31">
        <f t="shared" ref="BV234" si="3753">AX233+AX234</f>
        <v>0</v>
      </c>
      <c r="BW234" s="31">
        <f t="shared" ref="BW234" si="3754">AY233+AY234</f>
        <v>0</v>
      </c>
      <c r="BX234" s="31">
        <f t="shared" ref="BX234" si="3755">AZ233+AZ234</f>
        <v>4.3478260869565215</v>
      </c>
      <c r="BY234" s="31">
        <f t="shared" ref="BY234" si="3756">BA233+BA234</f>
        <v>0</v>
      </c>
      <c r="BZ234" s="56">
        <f t="shared" ref="BZ234" si="3757">BB233+BB234</f>
        <v>0</v>
      </c>
      <c r="CA234" s="31">
        <f t="shared" ref="CA234" si="3758">BC233+BC234</f>
        <v>0</v>
      </c>
      <c r="CB234" s="31">
        <f t="shared" ref="CB234" si="3759">BD233+BD234</f>
        <v>0</v>
      </c>
      <c r="CC234" s="31">
        <f t="shared" ref="CC234" si="3760">BE233+BE234</f>
        <v>0</v>
      </c>
      <c r="CD234" s="31">
        <f t="shared" ref="CD234" si="3761">BF233+BF234</f>
        <v>0</v>
      </c>
      <c r="CE234" s="31">
        <f t="shared" ref="CE234" si="3762">BG233+BG234</f>
        <v>0</v>
      </c>
      <c r="CF234" s="31">
        <f t="shared" ref="CF234" si="3763">BH233+BH234</f>
        <v>0</v>
      </c>
      <c r="CG234" s="31">
        <f t="shared" ref="CG234" si="3764">BI233+BI234</f>
        <v>0</v>
      </c>
      <c r="CH234" s="31">
        <f t="shared" ref="CH234" si="3765">BJ233+BJ234</f>
        <v>0</v>
      </c>
      <c r="CI234" s="31">
        <f t="shared" ref="CI234" si="3766">BK233+BK234</f>
        <v>95.652173913043484</v>
      </c>
      <c r="CJ234" s="31">
        <f t="shared" ref="CJ234" si="3767">BL233+BL234</f>
        <v>91.304347826086953</v>
      </c>
      <c r="CK234" s="31">
        <f t="shared" ref="CK234" si="3768">BM233+BM234</f>
        <v>0</v>
      </c>
      <c r="CL234" s="30">
        <f t="shared" ref="CL234" si="3769">BN233+BN234</f>
        <v>0</v>
      </c>
      <c r="CM234" s="57">
        <f t="shared" ref="CM234" si="3770">BO233+BO234</f>
        <v>0</v>
      </c>
      <c r="CN234" s="5"/>
      <c r="CQ234" s="12" t="s">
        <v>50</v>
      </c>
      <c r="CR234" s="13">
        <f>BS242</f>
        <v>21.739130434782609</v>
      </c>
      <c r="CS234" s="13">
        <f>BT242</f>
        <v>17.391304347826086</v>
      </c>
      <c r="CT234" s="13">
        <f>BU242</f>
        <v>82.608695652173907</v>
      </c>
      <c r="CU234" s="13">
        <f>BV242</f>
        <v>78.260869565217391</v>
      </c>
      <c r="CV234" s="13">
        <f>BW239</f>
        <v>91.304347826086953</v>
      </c>
      <c r="CW234" s="13">
        <f>BX239</f>
        <v>60.869565217391298</v>
      </c>
      <c r="CX234" s="13">
        <f>BY239</f>
        <v>52.173913043478265</v>
      </c>
      <c r="CY234" s="13"/>
      <c r="CZ234" s="13">
        <f>CA240</f>
        <v>100</v>
      </c>
      <c r="DA234" s="13">
        <f>CB240</f>
        <v>100</v>
      </c>
      <c r="DB234" s="13">
        <f>CC240</f>
        <v>4.3478260869565215</v>
      </c>
      <c r="DC234" s="13">
        <f>CD242</f>
        <v>100</v>
      </c>
      <c r="DD234" s="13">
        <f>CE240</f>
        <v>100</v>
      </c>
      <c r="DE234" s="13">
        <f>CF240</f>
        <v>100</v>
      </c>
      <c r="DF234" s="13">
        <f>CG244</f>
        <v>73.913043478260875</v>
      </c>
      <c r="DG234" s="13">
        <f>CH240</f>
        <v>100</v>
      </c>
      <c r="DH234" s="13">
        <f>CI237</f>
        <v>100</v>
      </c>
      <c r="DI234" s="13">
        <f>CJ238</f>
        <v>100</v>
      </c>
      <c r="DJ234" s="13">
        <f>CK237</f>
        <v>99.999999999999986</v>
      </c>
      <c r="DK234" s="13"/>
      <c r="DL234" s="13"/>
      <c r="DM234" s="10"/>
      <c r="DN234" s="10"/>
    </row>
    <row r="235" spans="1:118" ht="18.75" x14ac:dyDescent="0.25">
      <c r="B235" s="54" t="s">
        <v>4</v>
      </c>
      <c r="C235" s="2">
        <v>0</v>
      </c>
      <c r="D235" s="2">
        <v>0</v>
      </c>
      <c r="E235" s="2">
        <v>0</v>
      </c>
      <c r="F235" s="2">
        <v>0</v>
      </c>
      <c r="G235" s="2">
        <v>1</v>
      </c>
      <c r="H235" s="2">
        <v>0</v>
      </c>
      <c r="I235" s="2">
        <v>2</v>
      </c>
      <c r="J235" s="2">
        <v>11</v>
      </c>
      <c r="K235" s="2">
        <v>1</v>
      </c>
      <c r="L235" s="2">
        <v>4</v>
      </c>
      <c r="M235" s="3">
        <v>2</v>
      </c>
      <c r="N235" s="3">
        <v>0</v>
      </c>
      <c r="O235" s="3">
        <v>1</v>
      </c>
      <c r="P235" s="3">
        <v>1</v>
      </c>
      <c r="Q235" s="3">
        <v>0</v>
      </c>
      <c r="R235" s="3">
        <v>0</v>
      </c>
      <c r="S235" s="54">
        <v>23</v>
      </c>
      <c r="V235" s="54">
        <v>6.25E-2</v>
      </c>
      <c r="W235" s="2">
        <f>E233</f>
        <v>0</v>
      </c>
      <c r="X235" s="2">
        <f>E234</f>
        <v>0</v>
      </c>
      <c r="Y235" s="2">
        <f>E235</f>
        <v>0</v>
      </c>
      <c r="Z235" s="2">
        <f>E236</f>
        <v>0</v>
      </c>
      <c r="AA235" s="2">
        <f>E237</f>
        <v>0</v>
      </c>
      <c r="AB235" s="2">
        <f>E238</f>
        <v>0</v>
      </c>
      <c r="AC235" s="2">
        <f>E239</f>
        <v>0</v>
      </c>
      <c r="AD235" s="54">
        <f>E240</f>
        <v>0</v>
      </c>
      <c r="AE235" s="2">
        <f>E241</f>
        <v>7</v>
      </c>
      <c r="AF235" s="2">
        <f>E242</f>
        <v>22</v>
      </c>
      <c r="AG235" s="2">
        <f>E243</f>
        <v>0</v>
      </c>
      <c r="AH235" s="2">
        <f>E244</f>
        <v>0</v>
      </c>
      <c r="AI235" s="2">
        <f>E245</f>
        <v>5</v>
      </c>
      <c r="AJ235" s="2">
        <f>E246</f>
        <v>1</v>
      </c>
      <c r="AK235" s="2">
        <f>E247</f>
        <v>0</v>
      </c>
      <c r="AL235" s="2">
        <f>E248</f>
        <v>7</v>
      </c>
      <c r="AM235" s="2">
        <f>E249</f>
        <v>1</v>
      </c>
      <c r="AN235" s="2">
        <f>E250</f>
        <v>0</v>
      </c>
      <c r="AO235" s="2">
        <f>E251</f>
        <v>3</v>
      </c>
      <c r="AP235" s="54">
        <f>E252</f>
        <v>0</v>
      </c>
      <c r="AQ235" s="55">
        <f>E253</f>
        <v>0</v>
      </c>
      <c r="AT235" s="54">
        <v>6.2E-2</v>
      </c>
      <c r="AU235" s="31">
        <f t="shared" ref="AU235" si="3771">PRODUCT(W235*100*1/W249)</f>
        <v>0</v>
      </c>
      <c r="AV235" s="31">
        <f t="shared" ref="AV235" si="3772">PRODUCT(X235*100*1/X249)</f>
        <v>0</v>
      </c>
      <c r="AW235" s="31">
        <f t="shared" ref="AW235" si="3773">PRODUCT(Y235*100*1/Y249)</f>
        <v>0</v>
      </c>
      <c r="AX235" s="31">
        <f t="shared" ref="AX235" si="3774">PRODUCT(Z235*100*1/Z249)</f>
        <v>0</v>
      </c>
      <c r="AY235" s="31">
        <f t="shared" ref="AY235" si="3775">PRODUCT(AA235*100*1/AA249)</f>
        <v>0</v>
      </c>
      <c r="AZ235" s="31">
        <f t="shared" ref="AZ235" si="3776">PRODUCT(AB235*100*1/AB249)</f>
        <v>0</v>
      </c>
      <c r="BA235" s="31">
        <f t="shared" ref="BA235" si="3777">PRODUCT(AC235*100*1/AC249)</f>
        <v>0</v>
      </c>
      <c r="BB235" s="56">
        <f t="shared" ref="BB235" si="3778">PRODUCT(AD235*100*1/AD249)</f>
        <v>0</v>
      </c>
      <c r="BC235" s="31">
        <f t="shared" ref="BC235" si="3779">PRODUCT(AE235*100*1/AE249)</f>
        <v>30.434782608695652</v>
      </c>
      <c r="BD235" s="31">
        <f t="shared" ref="BD235" si="3780">PRODUCT(AF235*100*1/AF249)</f>
        <v>95.652173913043484</v>
      </c>
      <c r="BE235" s="31">
        <f t="shared" ref="BE235" si="3781">PRODUCT(AG235*100*1/AG249)</f>
        <v>0</v>
      </c>
      <c r="BF235" s="31">
        <f t="shared" ref="BF235" si="3782">PRODUCT(AH235*100*1/AH249)</f>
        <v>0</v>
      </c>
      <c r="BG235" s="31">
        <f t="shared" ref="BG235" si="3783">PRODUCT(AI235*100*1/AI249)</f>
        <v>21.739130434782609</v>
      </c>
      <c r="BH235" s="31">
        <f t="shared" ref="BH235" si="3784">PRODUCT(AJ235*100*1/AJ249)</f>
        <v>4.5454545454545459</v>
      </c>
      <c r="BI235" s="31">
        <f t="shared" ref="BI235" si="3785">PRODUCT(AK235*100*1/AK249)</f>
        <v>0</v>
      </c>
      <c r="BJ235" s="31">
        <f t="shared" ref="BJ235" si="3786">PRODUCT(AL235*100*1/AL249)</f>
        <v>30.434782608695652</v>
      </c>
      <c r="BK235" s="31">
        <f t="shared" ref="BK235" si="3787">PRODUCT(AM235*100*1/AM249)</f>
        <v>4.3478260869565215</v>
      </c>
      <c r="BL235" s="31">
        <f t="shared" ref="BL235" si="3788">PRODUCT(AN235*100*1/AN249)</f>
        <v>0</v>
      </c>
      <c r="BM235" s="31">
        <f t="shared" ref="BM235" si="3789">PRODUCT(AO235*100*1/AO249)</f>
        <v>13.043478260869565</v>
      </c>
      <c r="BN235" s="30">
        <f t="shared" ref="BN235" si="3790">PRODUCT(AP235*100*1/AP249)</f>
        <v>0</v>
      </c>
      <c r="BO235" s="57">
        <f t="shared" ref="BO235" si="3791">PRODUCT(AQ235*100*1/AQ249)</f>
        <v>0</v>
      </c>
      <c r="BR235" s="54">
        <v>6.2E-2</v>
      </c>
      <c r="BS235" s="31">
        <f t="shared" ref="BS235" si="3792">AU233+AU234+AU235</f>
        <v>0</v>
      </c>
      <c r="BT235" s="31">
        <f t="shared" ref="BT235" si="3793">AV233+AV234+AV235</f>
        <v>0</v>
      </c>
      <c r="BU235" s="31">
        <f t="shared" ref="BU235" si="3794">AW233+AW234+AW235</f>
        <v>0</v>
      </c>
      <c r="BV235" s="31">
        <f t="shared" ref="BV235" si="3795">AX233+AX234+AX235</f>
        <v>0</v>
      </c>
      <c r="BW235" s="31">
        <f t="shared" ref="BW235" si="3796">AY233+AY234+AY235</f>
        <v>0</v>
      </c>
      <c r="BX235" s="31">
        <f t="shared" ref="BX235" si="3797">AZ233+AZ234+AZ235</f>
        <v>4.3478260869565215</v>
      </c>
      <c r="BY235" s="31">
        <f t="shared" ref="BY235" si="3798">BA233+BA234+BA235</f>
        <v>0</v>
      </c>
      <c r="BZ235" s="56">
        <f t="shared" ref="BZ235" si="3799">BB233+BB234+BB235</f>
        <v>0</v>
      </c>
      <c r="CA235" s="31">
        <f t="shared" ref="CA235" si="3800">BC233+BC234+BC235</f>
        <v>30.434782608695652</v>
      </c>
      <c r="CB235" s="31">
        <f t="shared" ref="CB235" si="3801">BD233+BD234+BD235</f>
        <v>95.652173913043484</v>
      </c>
      <c r="CC235" s="31">
        <f t="shared" ref="CC235" si="3802">BE233+BE234+BE235</f>
        <v>0</v>
      </c>
      <c r="CD235" s="31">
        <f t="shared" ref="CD235" si="3803">BF233+BF234+BF235</f>
        <v>0</v>
      </c>
      <c r="CE235" s="31">
        <f t="shared" ref="CE235" si="3804">BG233+BG234+BG235</f>
        <v>21.739130434782609</v>
      </c>
      <c r="CF235" s="31">
        <f t="shared" ref="CF235" si="3805">BH233+BH234+BH235</f>
        <v>4.5454545454545459</v>
      </c>
      <c r="CG235" s="31">
        <f t="shared" ref="CG235" si="3806">BI233+BI234+BI235</f>
        <v>0</v>
      </c>
      <c r="CH235" s="31">
        <f t="shared" ref="CH235" si="3807">BJ233+BJ234+BJ235</f>
        <v>30.434782608695652</v>
      </c>
      <c r="CI235" s="31">
        <f t="shared" ref="CI235" si="3808">BK233+BK234+BK235</f>
        <v>100</v>
      </c>
      <c r="CJ235" s="31">
        <f t="shared" ref="CJ235" si="3809">BL233+BL234+BL235</f>
        <v>91.304347826086953</v>
      </c>
      <c r="CK235" s="31">
        <f t="shared" ref="CK235" si="3810">BM233+BM234+BM235</f>
        <v>13.043478260869565</v>
      </c>
      <c r="CL235" s="30">
        <f t="shared" ref="CL235" si="3811">BN233+BN234+BN235</f>
        <v>0</v>
      </c>
      <c r="CM235" s="57">
        <f t="shared" ref="CM235" si="3812">BO233+BO234+BO235</f>
        <v>0</v>
      </c>
      <c r="CN235" s="5"/>
      <c r="CQ235" s="12" t="s">
        <v>51</v>
      </c>
      <c r="CR235" s="13"/>
      <c r="CS235" s="13"/>
      <c r="CT235" s="13"/>
      <c r="CU235" s="13"/>
      <c r="CV235" s="13">
        <f>BW241-BW239</f>
        <v>0</v>
      </c>
      <c r="CW235" s="13">
        <f>SUM(BX240,-BX239)</f>
        <v>13.043478260869563</v>
      </c>
      <c r="CX235" s="14">
        <f>SUM(BY240-BY239)</f>
        <v>17.391304347826079</v>
      </c>
      <c r="CY235" s="13"/>
      <c r="CZ235" s="13">
        <f>CA241-CA240</f>
        <v>0</v>
      </c>
      <c r="DA235" s="13">
        <f>CB242-CB240</f>
        <v>0</v>
      </c>
      <c r="DB235" s="13"/>
      <c r="DC235" s="13"/>
      <c r="DD235" s="13"/>
      <c r="DE235" s="13"/>
      <c r="DF235" s="13"/>
      <c r="DG235" s="13">
        <f>CH241-CH240</f>
        <v>0</v>
      </c>
      <c r="DH235" s="13">
        <f>CI238-CI237</f>
        <v>0</v>
      </c>
      <c r="DI235" s="13">
        <f>CJ239-CJ238</f>
        <v>0</v>
      </c>
      <c r="DJ235" s="13"/>
      <c r="DK235" s="13"/>
      <c r="DL235" s="13"/>
      <c r="DM235" s="10"/>
      <c r="DN235" s="10"/>
    </row>
    <row r="236" spans="1:118" ht="18.75" x14ac:dyDescent="0.25">
      <c r="B236" s="54" t="s">
        <v>5</v>
      </c>
      <c r="C236" s="2">
        <v>0</v>
      </c>
      <c r="D236" s="2">
        <v>0</v>
      </c>
      <c r="E236" s="2">
        <v>0</v>
      </c>
      <c r="F236" s="2">
        <v>0</v>
      </c>
      <c r="G236" s="2">
        <v>1</v>
      </c>
      <c r="H236" s="2">
        <v>0</v>
      </c>
      <c r="I236" s="2">
        <v>1</v>
      </c>
      <c r="J236" s="2">
        <v>5</v>
      </c>
      <c r="K236" s="2">
        <v>5</v>
      </c>
      <c r="L236" s="2">
        <v>6</v>
      </c>
      <c r="M236" s="3">
        <v>3</v>
      </c>
      <c r="N236" s="3">
        <v>1</v>
      </c>
      <c r="O236" s="3">
        <v>1</v>
      </c>
      <c r="P236" s="3">
        <v>0</v>
      </c>
      <c r="Q236" s="3">
        <v>0</v>
      </c>
      <c r="R236" s="3">
        <v>0</v>
      </c>
      <c r="S236" s="54">
        <v>23</v>
      </c>
      <c r="V236" s="54">
        <v>0.125</v>
      </c>
      <c r="W236" s="2">
        <f>F233</f>
        <v>0</v>
      </c>
      <c r="X236" s="2">
        <f>F234</f>
        <v>0</v>
      </c>
      <c r="Y236" s="2">
        <f>F235</f>
        <v>0</v>
      </c>
      <c r="Z236" s="2">
        <f>F236</f>
        <v>0</v>
      </c>
      <c r="AA236" s="2">
        <f>F237</f>
        <v>15</v>
      </c>
      <c r="AB236" s="2">
        <f>F238</f>
        <v>4</v>
      </c>
      <c r="AC236" s="2">
        <f>F239</f>
        <v>1</v>
      </c>
      <c r="AD236" s="54">
        <f>F240</f>
        <v>0</v>
      </c>
      <c r="AE236" s="2">
        <f>F241</f>
        <v>0</v>
      </c>
      <c r="AF236" s="2">
        <f>F242</f>
        <v>0</v>
      </c>
      <c r="AG236" s="2">
        <f>F243</f>
        <v>0</v>
      </c>
      <c r="AH236" s="2">
        <f>F244</f>
        <v>0</v>
      </c>
      <c r="AI236" s="2">
        <f>F245</f>
        <v>0</v>
      </c>
      <c r="AJ236" s="2">
        <f>F246</f>
        <v>0</v>
      </c>
      <c r="AK236" s="2">
        <f>F247</f>
        <v>0</v>
      </c>
      <c r="AL236" s="2">
        <f>F248</f>
        <v>0</v>
      </c>
      <c r="AM236" s="2">
        <f>F249</f>
        <v>0</v>
      </c>
      <c r="AN236" s="2">
        <f>F250</f>
        <v>2</v>
      </c>
      <c r="AO236" s="2">
        <f>F251</f>
        <v>19</v>
      </c>
      <c r="AP236" s="54">
        <f>F252</f>
        <v>0</v>
      </c>
      <c r="AQ236" s="55">
        <f>F253</f>
        <v>11</v>
      </c>
      <c r="AT236" s="54">
        <v>0.125</v>
      </c>
      <c r="AU236" s="31">
        <f t="shared" ref="AU236" si="3813">PRODUCT(W236*100*1/W249)</f>
        <v>0</v>
      </c>
      <c r="AV236" s="31">
        <f t="shared" ref="AV236" si="3814">PRODUCT(X236*100*1/X249)</f>
        <v>0</v>
      </c>
      <c r="AW236" s="31">
        <f t="shared" ref="AW236" si="3815">PRODUCT(Y236*100*1/Y249)</f>
        <v>0</v>
      </c>
      <c r="AX236" s="31">
        <f t="shared" ref="AX236" si="3816">PRODUCT(Z236*100*1/Z249)</f>
        <v>0</v>
      </c>
      <c r="AY236" s="31">
        <f t="shared" ref="AY236" si="3817">PRODUCT(AA236*100*1/AA249)</f>
        <v>65.217391304347828</v>
      </c>
      <c r="AZ236" s="31">
        <f t="shared" ref="AZ236" si="3818">PRODUCT(AB236*100*1/AB249)</f>
        <v>17.391304347826086</v>
      </c>
      <c r="BA236" s="31">
        <f t="shared" ref="BA236" si="3819">PRODUCT(AC236*100*1/AC249)</f>
        <v>4.3478260869565215</v>
      </c>
      <c r="BB236" s="56">
        <f t="shared" ref="BB236" si="3820">PRODUCT(AD236*100*1/AD249)</f>
        <v>0</v>
      </c>
      <c r="BC236" s="31">
        <f t="shared" ref="BC236" si="3821">PRODUCT(AE236*100*1/AE249)</f>
        <v>0</v>
      </c>
      <c r="BD236" s="31">
        <f t="shared" ref="BD236" si="3822">PRODUCT(AF236*100*1/AF249)</f>
        <v>0</v>
      </c>
      <c r="BE236" s="31">
        <f t="shared" ref="BE236" si="3823">PRODUCT(AG236*100*1/AG249)</f>
        <v>0</v>
      </c>
      <c r="BF236" s="31">
        <f t="shared" ref="BF236" si="3824">PRODUCT(AH236*100*1/AH249)</f>
        <v>0</v>
      </c>
      <c r="BG236" s="31">
        <f t="shared" ref="BG236" si="3825">PRODUCT(AI236*100*1/AI249)</f>
        <v>0</v>
      </c>
      <c r="BH236" s="31">
        <f t="shared" ref="BH236" si="3826">PRODUCT(AJ236*100*1/AJ249)</f>
        <v>0</v>
      </c>
      <c r="BI236" s="31">
        <f t="shared" ref="BI236" si="3827">PRODUCT(AK236*100*1/AK249)</f>
        <v>0</v>
      </c>
      <c r="BJ236" s="31">
        <f t="shared" ref="BJ236" si="3828">PRODUCT(AL236*100*1/AL249)</f>
        <v>0</v>
      </c>
      <c r="BK236" s="31">
        <f t="shared" ref="BK236" si="3829">PRODUCT(AM236*100*1/AM249)</f>
        <v>0</v>
      </c>
      <c r="BL236" s="31">
        <f t="shared" ref="BL236" si="3830">PRODUCT(AN236*100*1/AN249)</f>
        <v>8.695652173913043</v>
      </c>
      <c r="BM236" s="31">
        <f t="shared" ref="BM236" si="3831">PRODUCT(AO236*100*1/AO249)</f>
        <v>82.608695652173907</v>
      </c>
      <c r="BN236" s="30">
        <f t="shared" ref="BN236" si="3832">PRODUCT(AP236*100*1/AP249)</f>
        <v>0</v>
      </c>
      <c r="BO236" s="57">
        <f t="shared" ref="BO236" si="3833">PRODUCT(AQ236*100*1/AQ249)</f>
        <v>47.826086956521742</v>
      </c>
      <c r="BR236" s="54">
        <v>0.125</v>
      </c>
      <c r="BS236" s="31">
        <f t="shared" ref="BS236" si="3834">AU233+AU234+AU235+AU236</f>
        <v>0</v>
      </c>
      <c r="BT236" s="31">
        <f t="shared" ref="BT236" si="3835">AV233+AV234+AV235+AV236</f>
        <v>0</v>
      </c>
      <c r="BU236" s="31">
        <f t="shared" ref="BU236" si="3836">AW233+AW234+AW235+AW236</f>
        <v>0</v>
      </c>
      <c r="BV236" s="31">
        <f t="shared" ref="BV236" si="3837">AX233+AX234+AX235+AX236</f>
        <v>0</v>
      </c>
      <c r="BW236" s="31">
        <f t="shared" ref="BW236" si="3838">AY233+AY234+AY235+AY236</f>
        <v>65.217391304347828</v>
      </c>
      <c r="BX236" s="31">
        <f t="shared" ref="BX236" si="3839">AZ233+AZ234+AZ235+AZ236</f>
        <v>21.739130434782609</v>
      </c>
      <c r="BY236" s="31">
        <f t="shared" ref="BY236" si="3840">BA233+BA234+BA235+BA236</f>
        <v>4.3478260869565215</v>
      </c>
      <c r="BZ236" s="56">
        <f t="shared" ref="BZ236" si="3841">BB233+BB234+BB235+BB236</f>
        <v>0</v>
      </c>
      <c r="CA236" s="31">
        <f t="shared" ref="CA236" si="3842">BC233+BC234+BC235+BC236</f>
        <v>30.434782608695652</v>
      </c>
      <c r="CB236" s="31">
        <f t="shared" ref="CB236" si="3843">BD233+BD234+BD235+BD236</f>
        <v>95.652173913043484</v>
      </c>
      <c r="CC236" s="31">
        <f t="shared" ref="CC236" si="3844">BE233+BE234+BE235+BE236</f>
        <v>0</v>
      </c>
      <c r="CD236" s="31">
        <f t="shared" ref="CD236" si="3845">BF233+BF234+BF235+BF236</f>
        <v>0</v>
      </c>
      <c r="CE236" s="31">
        <f t="shared" ref="CE236" si="3846">BG233+BG234+BG235+BG236</f>
        <v>21.739130434782609</v>
      </c>
      <c r="CF236" s="31">
        <f t="shared" ref="CF236" si="3847">BH233+BH234+BH235+BH236</f>
        <v>4.5454545454545459</v>
      </c>
      <c r="CG236" s="31">
        <f t="shared" ref="CG236" si="3848">BI233+BI234+BI235+BI236</f>
        <v>0</v>
      </c>
      <c r="CH236" s="31">
        <f t="shared" ref="CH236" si="3849">BJ233+BJ234+BJ235+BJ236</f>
        <v>30.434782608695652</v>
      </c>
      <c r="CI236" s="31">
        <f t="shared" ref="CI236" si="3850">BK233+BK234+BK235+BK236</f>
        <v>100</v>
      </c>
      <c r="CJ236" s="31">
        <f t="shared" ref="CJ236" si="3851">BL233+BL234+BL235+BL236</f>
        <v>100</v>
      </c>
      <c r="CK236" s="31">
        <f t="shared" ref="CK236" si="3852">BM233+BM234+BM235+BM236</f>
        <v>95.65217391304347</v>
      </c>
      <c r="CL236" s="30">
        <f t="shared" ref="CL236" si="3853">BN233+BN234+BN235+BN236</f>
        <v>0</v>
      </c>
      <c r="CM236" s="57">
        <f t="shared" ref="CM236" si="3854">BO233+BO234+BO235+BO236</f>
        <v>47.826086956521742</v>
      </c>
      <c r="CN236" s="5"/>
      <c r="CQ236" s="12" t="s">
        <v>52</v>
      </c>
      <c r="CR236" s="13">
        <f>BS248-CR234</f>
        <v>78.260869565217391</v>
      </c>
      <c r="CS236" s="13">
        <f>BT248-CS234</f>
        <v>82.608695652173907</v>
      </c>
      <c r="CT236" s="13">
        <f>BU248-BU242</f>
        <v>17.391304347826079</v>
      </c>
      <c r="CU236" s="13">
        <f>BV248-BV242</f>
        <v>21.739130434782595</v>
      </c>
      <c r="CV236" s="13">
        <f>BW248-CV235-CV234</f>
        <v>8.6956521739130324</v>
      </c>
      <c r="CW236" s="13">
        <f>BX248-BX240</f>
        <v>26.08695652173914</v>
      </c>
      <c r="CX236" s="13">
        <f>BY248-BY240</f>
        <v>30.434782608695627</v>
      </c>
      <c r="CY236" s="13"/>
      <c r="CZ236" s="13">
        <f>CA248-CA241</f>
        <v>0</v>
      </c>
      <c r="DA236" s="13">
        <f>CB248-CB242</f>
        <v>0</v>
      </c>
      <c r="DB236" s="13">
        <f>CC248-CC240</f>
        <v>95.652173913043498</v>
      </c>
      <c r="DC236" s="13">
        <f>CD248-CD242</f>
        <v>0</v>
      </c>
      <c r="DD236" s="13">
        <f>CE248-CE240</f>
        <v>0</v>
      </c>
      <c r="DE236" s="13">
        <f>CF248-CF240</f>
        <v>0</v>
      </c>
      <c r="DF236" s="13">
        <f>CG248-CG244</f>
        <v>26.086956521739125</v>
      </c>
      <c r="DG236" s="13">
        <f>CH248-CH241</f>
        <v>0</v>
      </c>
      <c r="DH236" s="13">
        <f>CI248-CI238</f>
        <v>0</v>
      </c>
      <c r="DI236" s="13">
        <f>CJ248-CJ239</f>
        <v>0</v>
      </c>
      <c r="DJ236" s="13">
        <f>CK248-CK237</f>
        <v>0</v>
      </c>
      <c r="DK236" s="13"/>
      <c r="DL236" s="13"/>
      <c r="DM236" s="10"/>
      <c r="DN236" s="10"/>
    </row>
    <row r="237" spans="1:118" x14ac:dyDescent="0.25">
      <c r="B237" s="54" t="s">
        <v>6</v>
      </c>
      <c r="C237" s="2">
        <v>0</v>
      </c>
      <c r="D237" s="2">
        <v>0</v>
      </c>
      <c r="E237" s="2">
        <v>0</v>
      </c>
      <c r="F237" s="2">
        <v>15</v>
      </c>
      <c r="G237" s="2">
        <v>0</v>
      </c>
      <c r="H237" s="2">
        <v>5</v>
      </c>
      <c r="I237" s="2">
        <v>1</v>
      </c>
      <c r="J237" s="4">
        <v>0</v>
      </c>
      <c r="K237" s="4">
        <v>0</v>
      </c>
      <c r="L237" s="3">
        <v>0</v>
      </c>
      <c r="M237" s="3">
        <v>1</v>
      </c>
      <c r="N237" s="3">
        <v>1</v>
      </c>
      <c r="O237" s="3">
        <v>0</v>
      </c>
      <c r="P237" s="3">
        <v>0</v>
      </c>
      <c r="Q237" s="3">
        <v>0</v>
      </c>
      <c r="R237" s="3">
        <v>0</v>
      </c>
      <c r="S237" s="54">
        <v>23</v>
      </c>
      <c r="V237" s="54">
        <v>0.25</v>
      </c>
      <c r="W237" s="2">
        <f>G233</f>
        <v>0</v>
      </c>
      <c r="X237" s="2">
        <f>G234</f>
        <v>0</v>
      </c>
      <c r="Y237" s="2">
        <f>G235</f>
        <v>1</v>
      </c>
      <c r="Z237" s="2">
        <f>G236</f>
        <v>1</v>
      </c>
      <c r="AA237" s="2">
        <f>G237</f>
        <v>0</v>
      </c>
      <c r="AB237" s="2">
        <f>G238</f>
        <v>4</v>
      </c>
      <c r="AC237" s="2">
        <f>G239</f>
        <v>0</v>
      </c>
      <c r="AD237" s="54">
        <f>G240</f>
        <v>0</v>
      </c>
      <c r="AE237" s="2">
        <f>G241</f>
        <v>9</v>
      </c>
      <c r="AF237" s="2">
        <f>G242</f>
        <v>0</v>
      </c>
      <c r="AG237" s="2">
        <f>G243</f>
        <v>0</v>
      </c>
      <c r="AH237" s="2">
        <f>G244</f>
        <v>7</v>
      </c>
      <c r="AI237" s="2">
        <f>G245</f>
        <v>16</v>
      </c>
      <c r="AJ237" s="2">
        <f>G246</f>
        <v>18</v>
      </c>
      <c r="AK237" s="2">
        <f>G247</f>
        <v>0</v>
      </c>
      <c r="AL237" s="2">
        <f>G248</f>
        <v>13</v>
      </c>
      <c r="AM237" s="2">
        <f>G249</f>
        <v>0</v>
      </c>
      <c r="AN237" s="2">
        <f>G250</f>
        <v>0</v>
      </c>
      <c r="AO237" s="2">
        <f>G251</f>
        <v>1</v>
      </c>
      <c r="AP237" s="54">
        <f>G252</f>
        <v>0</v>
      </c>
      <c r="AQ237" s="55">
        <f>G253</f>
        <v>11</v>
      </c>
      <c r="AT237" s="54">
        <v>0.25</v>
      </c>
      <c r="AU237" s="31">
        <f t="shared" ref="AU237" si="3855">PRODUCT(W237*100*1/W249)</f>
        <v>0</v>
      </c>
      <c r="AV237" s="31">
        <f t="shared" ref="AV237" si="3856">PRODUCT(X237*100*1/X249)</f>
        <v>0</v>
      </c>
      <c r="AW237" s="31">
        <f t="shared" ref="AW237" si="3857">PRODUCT(Y237*100*1/Y249)</f>
        <v>4.3478260869565215</v>
      </c>
      <c r="AX237" s="31">
        <f t="shared" ref="AX237" si="3858">PRODUCT(Z237*100*1/Z249)</f>
        <v>4.3478260869565215</v>
      </c>
      <c r="AY237" s="31">
        <f t="shared" ref="AY237" si="3859">PRODUCT(AA237*100*1/AA249)</f>
        <v>0</v>
      </c>
      <c r="AZ237" s="31">
        <f t="shared" ref="AZ237" si="3860">PRODUCT(AB237*100*1/AB249)</f>
        <v>17.391304347826086</v>
      </c>
      <c r="BA237" s="31">
        <f t="shared" ref="BA237" si="3861">PRODUCT(AC237*100*1/AC249)</f>
        <v>0</v>
      </c>
      <c r="BB237" s="56">
        <f t="shared" ref="BB237" si="3862">PRODUCT(AD237*100*1/AD249)</f>
        <v>0</v>
      </c>
      <c r="BC237" s="31">
        <f t="shared" ref="BC237" si="3863">PRODUCT(AE237*100*1/AE249)</f>
        <v>39.130434782608695</v>
      </c>
      <c r="BD237" s="31">
        <f t="shared" ref="BD237" si="3864">PRODUCT(AF237*100*1/AF249)</f>
        <v>0</v>
      </c>
      <c r="BE237" s="31">
        <f t="shared" ref="BE237" si="3865">PRODUCT(AG237*100*1/AG249)</f>
        <v>0</v>
      </c>
      <c r="BF237" s="31">
        <f t="shared" ref="BF237" si="3866">PRODUCT(AH237*100*1/AH249)</f>
        <v>30.434782608695652</v>
      </c>
      <c r="BG237" s="31">
        <f t="shared" ref="BG237" si="3867">PRODUCT(AI237*100*1/AI249)</f>
        <v>69.565217391304344</v>
      </c>
      <c r="BH237" s="31">
        <f t="shared" ref="BH237" si="3868">PRODUCT(AJ237*100*1/AJ249)</f>
        <v>81.818181818181813</v>
      </c>
      <c r="BI237" s="31">
        <f t="shared" ref="BI237" si="3869">PRODUCT(AK237*100*1/AK249)</f>
        <v>0</v>
      </c>
      <c r="BJ237" s="31">
        <f t="shared" ref="BJ237" si="3870">PRODUCT(AL237*100*1/AL249)</f>
        <v>56.521739130434781</v>
      </c>
      <c r="BK237" s="31">
        <f t="shared" ref="BK237" si="3871">PRODUCT(AM237*100*1/AM249)</f>
        <v>0</v>
      </c>
      <c r="BL237" s="31">
        <f t="shared" ref="BL237" si="3872">PRODUCT(AN237*100*1/AN249)</f>
        <v>0</v>
      </c>
      <c r="BM237" s="31">
        <f t="shared" ref="BM237" si="3873">PRODUCT(AO237*100*1/AO249)</f>
        <v>4.3478260869565215</v>
      </c>
      <c r="BN237" s="30">
        <f t="shared" ref="BN237" si="3874">PRODUCT(AP237*100*1/AP249)</f>
        <v>0</v>
      </c>
      <c r="BO237" s="57">
        <f t="shared" ref="BO237" si="3875">PRODUCT(AQ237*100*1/AQ249)</f>
        <v>47.826086956521742</v>
      </c>
      <c r="BR237" s="54">
        <v>0.25</v>
      </c>
      <c r="BS237" s="31">
        <f t="shared" ref="BS237" si="3876">AU233+AU234+AU235+AU236+AU237</f>
        <v>0</v>
      </c>
      <c r="BT237" s="31">
        <f t="shared" ref="BT237" si="3877">AV233+AV234+AV235+AV236+AV237</f>
        <v>0</v>
      </c>
      <c r="BU237" s="31">
        <f t="shared" ref="BU237" si="3878">AW233+AW234+AW235+AW236+AW237</f>
        <v>4.3478260869565215</v>
      </c>
      <c r="BV237" s="31">
        <f t="shared" ref="BV237" si="3879">AX233+AX234+AX235+AX236+AX237</f>
        <v>4.3478260869565215</v>
      </c>
      <c r="BW237" s="31">
        <f t="shared" ref="BW237" si="3880">AY233+AY234+AY235+AY236+AY237</f>
        <v>65.217391304347828</v>
      </c>
      <c r="BX237" s="31">
        <f t="shared" ref="BX237" si="3881">AZ233+AZ234+AZ235+AZ236+AZ237</f>
        <v>39.130434782608695</v>
      </c>
      <c r="BY237" s="31">
        <f t="shared" ref="BY237" si="3882">BA233+BA234+BA235+BA236+BA237</f>
        <v>4.3478260869565215</v>
      </c>
      <c r="BZ237" s="56">
        <f t="shared" ref="BZ237" si="3883">BB233+BB234+BB235+BB236+BB237</f>
        <v>0</v>
      </c>
      <c r="CA237" s="31">
        <f t="shared" ref="CA237" si="3884">BC233+BC234+BC235+BC236+BC237</f>
        <v>69.565217391304344</v>
      </c>
      <c r="CB237" s="31">
        <f t="shared" ref="CB237" si="3885">BD233+BD234+BD235+BD236+BD237</f>
        <v>95.652173913043484</v>
      </c>
      <c r="CC237" s="31">
        <f t="shared" ref="CC237" si="3886">BE233+BE234+BE235+BE236+BE237</f>
        <v>0</v>
      </c>
      <c r="CD237" s="31">
        <f t="shared" ref="CD237" si="3887">BF233+BF234+BF235+BF236+BF237</f>
        <v>30.434782608695652</v>
      </c>
      <c r="CE237" s="31">
        <f t="shared" ref="CE237" si="3888">BG233+BG234+BG235+BG236+BG237</f>
        <v>91.304347826086953</v>
      </c>
      <c r="CF237" s="31">
        <f t="shared" ref="CF237" si="3889">BH233+BH234+BH235+BH236+BH237</f>
        <v>86.36363636363636</v>
      </c>
      <c r="CG237" s="31">
        <f t="shared" ref="CG237" si="3890">BI233+BI234+BI235+BI236+BI237</f>
        <v>0</v>
      </c>
      <c r="CH237" s="31">
        <f t="shared" ref="CH237" si="3891">BJ233+BJ234+BJ235+BJ236+BJ237</f>
        <v>86.956521739130437</v>
      </c>
      <c r="CI237" s="31">
        <f t="shared" ref="CI237" si="3892">BK233+BK234+BK235+BK236+BK237</f>
        <v>100</v>
      </c>
      <c r="CJ237" s="31">
        <f t="shared" ref="CJ237" si="3893">BL233+BL234+BL235+BL236+BL237</f>
        <v>100</v>
      </c>
      <c r="CK237" s="31">
        <f t="shared" ref="CK237" si="3894">BM233+BM234+BM235+BM236+BM237</f>
        <v>99.999999999999986</v>
      </c>
      <c r="CL237" s="30">
        <f t="shared" ref="CL237" si="3895">BN233+BN234+BN235+BN236+BN237</f>
        <v>0</v>
      </c>
      <c r="CM237" s="57">
        <f t="shared" ref="CM237" si="3896">BO233+BO234+BO235+BO236+BO237</f>
        <v>95.652173913043484</v>
      </c>
      <c r="CN237" s="5"/>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row>
    <row r="238" spans="1:118" x14ac:dyDescent="0.25">
      <c r="B238" s="54" t="s">
        <v>7</v>
      </c>
      <c r="C238" s="2">
        <v>0</v>
      </c>
      <c r="D238" s="2">
        <v>1</v>
      </c>
      <c r="E238" s="2">
        <v>0</v>
      </c>
      <c r="F238" s="2">
        <v>4</v>
      </c>
      <c r="G238" s="2">
        <v>4</v>
      </c>
      <c r="H238" s="2">
        <v>3</v>
      </c>
      <c r="I238" s="2">
        <v>2</v>
      </c>
      <c r="J238" s="4">
        <v>3</v>
      </c>
      <c r="K238" s="3">
        <v>2</v>
      </c>
      <c r="L238" s="3">
        <v>2</v>
      </c>
      <c r="M238" s="3">
        <v>2</v>
      </c>
      <c r="N238" s="3">
        <v>0</v>
      </c>
      <c r="O238" s="3">
        <v>0</v>
      </c>
      <c r="P238" s="3">
        <v>0</v>
      </c>
      <c r="Q238" s="3">
        <v>0</v>
      </c>
      <c r="R238" s="3">
        <v>0</v>
      </c>
      <c r="S238" s="54">
        <v>23</v>
      </c>
      <c r="V238" s="54">
        <v>0.5</v>
      </c>
      <c r="W238" s="2">
        <f>H233</f>
        <v>0</v>
      </c>
      <c r="X238" s="2">
        <f>H234</f>
        <v>0</v>
      </c>
      <c r="Y238" s="2">
        <f>H235</f>
        <v>0</v>
      </c>
      <c r="Z238" s="2">
        <f>H236</f>
        <v>0</v>
      </c>
      <c r="AA238" s="2">
        <f>H237</f>
        <v>5</v>
      </c>
      <c r="AB238" s="2">
        <f>H238</f>
        <v>3</v>
      </c>
      <c r="AC238" s="2">
        <f>H239</f>
        <v>4</v>
      </c>
      <c r="AD238" s="54">
        <f>H240</f>
        <v>0</v>
      </c>
      <c r="AE238" s="2">
        <f>H241</f>
        <v>5</v>
      </c>
      <c r="AF238" s="2">
        <f>H242</f>
        <v>0</v>
      </c>
      <c r="AG238" s="2">
        <f>H243</f>
        <v>1</v>
      </c>
      <c r="AH238" s="2">
        <f>H244</f>
        <v>0</v>
      </c>
      <c r="AI238" s="2">
        <f>H245</f>
        <v>2</v>
      </c>
      <c r="AJ238" s="2">
        <f>H246</f>
        <v>3</v>
      </c>
      <c r="AK238" s="2">
        <f>H247</f>
        <v>0</v>
      </c>
      <c r="AL238" s="2">
        <f>H248</f>
        <v>3</v>
      </c>
      <c r="AM238" s="4">
        <f>H249</f>
        <v>0</v>
      </c>
      <c r="AN238" s="2">
        <f>H250</f>
        <v>0</v>
      </c>
      <c r="AO238" s="3">
        <f>H251</f>
        <v>0</v>
      </c>
      <c r="AP238" s="54">
        <f>H252</f>
        <v>1</v>
      </c>
      <c r="AQ238" s="55">
        <f>H253</f>
        <v>1</v>
      </c>
      <c r="AT238" s="54">
        <v>0.5</v>
      </c>
      <c r="AU238" s="31">
        <f t="shared" ref="AU238" si="3897">PRODUCT(W238*100*1/W249)</f>
        <v>0</v>
      </c>
      <c r="AV238" s="31">
        <f t="shared" ref="AV238" si="3898">PRODUCT(X238*100*1/X249)</f>
        <v>0</v>
      </c>
      <c r="AW238" s="31">
        <f t="shared" ref="AW238" si="3899">PRODUCT(Y238*100*1/Y249)</f>
        <v>0</v>
      </c>
      <c r="AX238" s="31">
        <f t="shared" ref="AX238" si="3900">PRODUCT(Z238*100*1/Z249)</f>
        <v>0</v>
      </c>
      <c r="AY238" s="31">
        <f t="shared" ref="AY238" si="3901">PRODUCT(AA238*100*1/AA249)</f>
        <v>21.739130434782609</v>
      </c>
      <c r="AZ238" s="31">
        <f t="shared" ref="AZ238" si="3902">PRODUCT(AB238*100*1/AB249)</f>
        <v>13.043478260869565</v>
      </c>
      <c r="BA238" s="31">
        <f t="shared" ref="BA238" si="3903">PRODUCT(AC238*100*1/AC249)</f>
        <v>17.391304347826086</v>
      </c>
      <c r="BB238" s="56">
        <f t="shared" ref="BB238" si="3904">PRODUCT(AD238*100*1/AD249)</f>
        <v>0</v>
      </c>
      <c r="BC238" s="31">
        <f t="shared" ref="BC238" si="3905">PRODUCT(AE238*100*1/AE249)</f>
        <v>21.739130434782609</v>
      </c>
      <c r="BD238" s="31">
        <f t="shared" ref="BD238" si="3906">PRODUCT(AF238*100*1/AF249)</f>
        <v>0</v>
      </c>
      <c r="BE238" s="31">
        <f t="shared" ref="BE238" si="3907">PRODUCT(AG238*100*1/AG249)</f>
        <v>4.3478260869565215</v>
      </c>
      <c r="BF238" s="31">
        <f t="shared" ref="BF238" si="3908">PRODUCT(AH238*100*1/AH249)</f>
        <v>0</v>
      </c>
      <c r="BG238" s="31">
        <f t="shared" ref="BG238" si="3909">PRODUCT(AI238*100*1/AI249)</f>
        <v>8.695652173913043</v>
      </c>
      <c r="BH238" s="31">
        <f t="shared" ref="BH238" si="3910">PRODUCT(AJ238*100*1/AJ249)</f>
        <v>13.636363636363637</v>
      </c>
      <c r="BI238" s="31">
        <f t="shared" ref="BI238" si="3911">PRODUCT(AK238*100*1/AK249)</f>
        <v>0</v>
      </c>
      <c r="BJ238" s="31">
        <f t="shared" ref="BJ238" si="3912">PRODUCT(AL238*100*1/AL249)</f>
        <v>13.043478260869565</v>
      </c>
      <c r="BK238" s="32">
        <f t="shared" ref="BK238" si="3913">PRODUCT(AM238*100*1/AM249)</f>
        <v>0</v>
      </c>
      <c r="BL238" s="31">
        <f t="shared" ref="BL238" si="3914">PRODUCT(AN238*100*1/AN249)</f>
        <v>0</v>
      </c>
      <c r="BM238" s="33">
        <f t="shared" ref="BM238" si="3915">PRODUCT(AO238*100*1/AO249)</f>
        <v>0</v>
      </c>
      <c r="BN238" s="30">
        <f t="shared" ref="BN238" si="3916">PRODUCT(AP238*100*1/AP249)</f>
        <v>4.3478260869565215</v>
      </c>
      <c r="BO238" s="57">
        <f t="shared" ref="BO238" si="3917">PRODUCT(AQ238*100*1/AQ249)</f>
        <v>4.3478260869565215</v>
      </c>
      <c r="BR238" s="54">
        <v>0.5</v>
      </c>
      <c r="BS238" s="31">
        <f t="shared" ref="BS238" si="3918">AU233+AU234+AU235+AU236+AU237+AU238</f>
        <v>0</v>
      </c>
      <c r="BT238" s="31">
        <f t="shared" ref="BT238" si="3919">AV233+AV234+AV235+AV236+AV237+AV238</f>
        <v>0</v>
      </c>
      <c r="BU238" s="31">
        <f t="shared" ref="BU238" si="3920">AW233+AW234+AW235+AW236+AW237+AW238</f>
        <v>4.3478260869565215</v>
      </c>
      <c r="BV238" s="31">
        <f t="shared" ref="BV238" si="3921">AX233+AX234+AX235+AX236+AX237+AX238</f>
        <v>4.3478260869565215</v>
      </c>
      <c r="BW238" s="31">
        <f t="shared" ref="BW238" si="3922">AY233+AY234+AY235+AY236+AY237+AY238</f>
        <v>86.956521739130437</v>
      </c>
      <c r="BX238" s="31">
        <f t="shared" ref="BX238" si="3923">AZ233+AZ234+AZ235+AZ236+AZ237+AZ238</f>
        <v>52.173913043478258</v>
      </c>
      <c r="BY238" s="31">
        <f t="shared" ref="BY238" si="3924">BA233+BA234+BA235+BA236+BA237+BA238</f>
        <v>21.739130434782609</v>
      </c>
      <c r="BZ238" s="56">
        <f t="shared" ref="BZ238" si="3925">BB233+BB234+BB235+BB236+BB237+BB238</f>
        <v>0</v>
      </c>
      <c r="CA238" s="31">
        <f t="shared" ref="CA238" si="3926">BC233+BC234+BC235+BC236+BC237+BC238</f>
        <v>91.304347826086953</v>
      </c>
      <c r="CB238" s="31">
        <f t="shared" ref="CB238" si="3927">BD233+BD234+BD235+BD236+BD237+BD238</f>
        <v>95.652173913043484</v>
      </c>
      <c r="CC238" s="31">
        <f t="shared" ref="CC238" si="3928">BE233+BE234+BE235+BE236+BE237+BE238</f>
        <v>4.3478260869565215</v>
      </c>
      <c r="CD238" s="31">
        <f t="shared" ref="CD238" si="3929">BF233+BF234+BF235+BF236+BF237+BF238</f>
        <v>30.434782608695652</v>
      </c>
      <c r="CE238" s="31">
        <f t="shared" ref="CE238" si="3930">BG233+BG234+BG235+BG236+BG237+BG238</f>
        <v>100</v>
      </c>
      <c r="CF238" s="31">
        <f t="shared" ref="CF238" si="3931">BH233+BH234+BH235+BH236+BH237+BH238</f>
        <v>100</v>
      </c>
      <c r="CG238" s="31">
        <f t="shared" ref="CG238" si="3932">BI233+BI234+BI235+BI236+BI237+BI238</f>
        <v>0</v>
      </c>
      <c r="CH238" s="31">
        <f t="shared" ref="CH238" si="3933">BJ233+BJ234+BJ235+BJ236+BJ237+BJ238</f>
        <v>100</v>
      </c>
      <c r="CI238" s="32">
        <f t="shared" ref="CI238" si="3934">BK233+BK234+BK235+BK236+BK237+BK238</f>
        <v>100</v>
      </c>
      <c r="CJ238" s="31">
        <f t="shared" ref="CJ238" si="3935">BL233+BL234+BL235+BL236+BL237+BL238</f>
        <v>100</v>
      </c>
      <c r="CK238" s="33">
        <f t="shared" ref="CK238" si="3936">BM233+BM234+BM235+BM236+BM237+BM238</f>
        <v>99.999999999999986</v>
      </c>
      <c r="CL238" s="30">
        <f t="shared" ref="CL238" si="3937">BN233+BN234+BN235+BN236+BN237+BN238</f>
        <v>4.3478260869565215</v>
      </c>
      <c r="CM238" s="57">
        <f t="shared" ref="CM238" si="3938">BO233+BO234+BO235+BO236+BO237+BO238</f>
        <v>100</v>
      </c>
      <c r="CN238" s="5"/>
      <c r="CQ238" s="10"/>
      <c r="CR238" s="10" t="str">
        <f>A232</f>
        <v xml:space="preserve">Hafnia alvei </v>
      </c>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row>
    <row r="239" spans="1:118" x14ac:dyDescent="0.25">
      <c r="B239" s="54" t="s">
        <v>8</v>
      </c>
      <c r="C239" s="2">
        <v>0</v>
      </c>
      <c r="D239" s="2">
        <v>0</v>
      </c>
      <c r="E239" s="2">
        <v>0</v>
      </c>
      <c r="F239" s="2">
        <v>1</v>
      </c>
      <c r="G239" s="2">
        <v>0</v>
      </c>
      <c r="H239" s="2">
        <v>4</v>
      </c>
      <c r="I239" s="2">
        <v>7</v>
      </c>
      <c r="J239" s="4">
        <v>4</v>
      </c>
      <c r="K239" s="4">
        <v>1</v>
      </c>
      <c r="L239" s="3">
        <v>4</v>
      </c>
      <c r="M239" s="3">
        <v>1</v>
      </c>
      <c r="N239" s="3">
        <v>0</v>
      </c>
      <c r="O239" s="3">
        <v>1</v>
      </c>
      <c r="P239" s="3">
        <v>0</v>
      </c>
      <c r="Q239" s="3">
        <v>0</v>
      </c>
      <c r="R239" s="3">
        <v>0</v>
      </c>
      <c r="S239" s="54">
        <v>23</v>
      </c>
      <c r="V239" s="54">
        <v>1</v>
      </c>
      <c r="W239" s="2">
        <f>I233</f>
        <v>1</v>
      </c>
      <c r="X239" s="2">
        <f>I234</f>
        <v>0</v>
      </c>
      <c r="Y239" s="2">
        <f>I235</f>
        <v>2</v>
      </c>
      <c r="Z239" s="2">
        <f>I236</f>
        <v>1</v>
      </c>
      <c r="AA239" s="2">
        <f>I237</f>
        <v>1</v>
      </c>
      <c r="AB239" s="2">
        <f>I238</f>
        <v>2</v>
      </c>
      <c r="AC239" s="2">
        <f>I239</f>
        <v>7</v>
      </c>
      <c r="AD239" s="54">
        <f>I240</f>
        <v>1</v>
      </c>
      <c r="AE239" s="2">
        <f>I241</f>
        <v>2</v>
      </c>
      <c r="AF239" s="2">
        <f>I242</f>
        <v>0</v>
      </c>
      <c r="AG239" s="2">
        <f>I243</f>
        <v>0</v>
      </c>
      <c r="AH239" s="2">
        <f>I244</f>
        <v>9</v>
      </c>
      <c r="AI239" s="2">
        <f>I245</f>
        <v>0</v>
      </c>
      <c r="AJ239" s="2">
        <f>I246</f>
        <v>0</v>
      </c>
      <c r="AK239" s="2">
        <f>I247</f>
        <v>0</v>
      </c>
      <c r="AL239" s="2">
        <f>I248</f>
        <v>0</v>
      </c>
      <c r="AM239" s="3">
        <f>I249</f>
        <v>0</v>
      </c>
      <c r="AN239" s="4">
        <f>I250</f>
        <v>0</v>
      </c>
      <c r="AO239" s="3">
        <f>I251</f>
        <v>0</v>
      </c>
      <c r="AP239" s="54">
        <f>I252</f>
        <v>1</v>
      </c>
      <c r="AQ239" s="58">
        <f>I253</f>
        <v>0</v>
      </c>
      <c r="AT239" s="54">
        <v>1</v>
      </c>
      <c r="AU239" s="31">
        <f t="shared" ref="AU239" si="3939">PRODUCT(W239*100*1/W249)</f>
        <v>4.3478260869565215</v>
      </c>
      <c r="AV239" s="31">
        <f t="shared" ref="AV239" si="3940">PRODUCT(X239*100*1/X249)</f>
        <v>0</v>
      </c>
      <c r="AW239" s="31">
        <f t="shared" ref="AW239" si="3941">PRODUCT(Y239*100*1/Y249)</f>
        <v>8.695652173913043</v>
      </c>
      <c r="AX239" s="31">
        <f t="shared" ref="AX239" si="3942">PRODUCT(Z239*100*1/Z249)</f>
        <v>4.3478260869565215</v>
      </c>
      <c r="AY239" s="31">
        <f t="shared" ref="AY239" si="3943">PRODUCT(AA239*100*1/AA249)</f>
        <v>4.3478260869565215</v>
      </c>
      <c r="AZ239" s="31">
        <f t="shared" ref="AZ239" si="3944">PRODUCT(AB239*100*1/AB249)</f>
        <v>8.695652173913043</v>
      </c>
      <c r="BA239" s="31">
        <f t="shared" ref="BA239" si="3945">PRODUCT(AC239*100*1/AC249)</f>
        <v>30.434782608695652</v>
      </c>
      <c r="BB239" s="56">
        <f t="shared" ref="BB239" si="3946">PRODUCT(AD239*100*1/AD249)</f>
        <v>4.3478260869565215</v>
      </c>
      <c r="BC239" s="31">
        <f t="shared" ref="BC239" si="3947">PRODUCT(AE239*100*1/AE249)</f>
        <v>8.695652173913043</v>
      </c>
      <c r="BD239" s="31">
        <f t="shared" ref="BD239" si="3948">PRODUCT(AF239*100*1/AF249)</f>
        <v>0</v>
      </c>
      <c r="BE239" s="31">
        <f t="shared" ref="BE239" si="3949">PRODUCT(AG239*100*1/AG249)</f>
        <v>0</v>
      </c>
      <c r="BF239" s="31">
        <f t="shared" ref="BF239" si="3950">PRODUCT(AH239*100*1/AH249)</f>
        <v>39.130434782608695</v>
      </c>
      <c r="BG239" s="31">
        <f t="shared" ref="BG239" si="3951">PRODUCT(AI239*100*1/AI249)</f>
        <v>0</v>
      </c>
      <c r="BH239" s="31">
        <f t="shared" ref="BH239" si="3952">PRODUCT(AJ239*100*1/AJ249)</f>
        <v>0</v>
      </c>
      <c r="BI239" s="31">
        <f t="shared" ref="BI239" si="3953">PRODUCT(AK239*100*1/AK249)</f>
        <v>0</v>
      </c>
      <c r="BJ239" s="31">
        <f t="shared" ref="BJ239" si="3954">PRODUCT(AL239*100*1/AL249)</f>
        <v>0</v>
      </c>
      <c r="BK239" s="33">
        <f t="shared" ref="BK239" si="3955">PRODUCT(AM239*100*1/AM249)</f>
        <v>0</v>
      </c>
      <c r="BL239" s="32">
        <f t="shared" ref="BL239" si="3956">PRODUCT(AN239*100*1/AN249)</f>
        <v>0</v>
      </c>
      <c r="BM239" s="33">
        <f t="shared" ref="BM239" si="3957">PRODUCT(AO239*100*1/AO249)</f>
        <v>0</v>
      </c>
      <c r="BN239" s="30">
        <f t="shared" ref="BN239" si="3958">PRODUCT(AP239*100*1/AP249)</f>
        <v>4.3478260869565215</v>
      </c>
      <c r="BO239" s="59">
        <f t="shared" ref="BO239" si="3959">PRODUCT(AQ239*100*1/AQ249)</f>
        <v>0</v>
      </c>
      <c r="BR239" s="54">
        <v>1</v>
      </c>
      <c r="BS239" s="31">
        <f t="shared" ref="BS239" si="3960">AU233+AU234+AU235+AU236+AU237+AU238+AU239</f>
        <v>4.3478260869565215</v>
      </c>
      <c r="BT239" s="31">
        <f t="shared" ref="BT239" si="3961">AV233+AV234+AV235+AV236+AV237+AV238+AV239</f>
        <v>0</v>
      </c>
      <c r="BU239" s="31">
        <f t="shared" ref="BU239" si="3962">AW233+AW234+AW235+AW236+AW237+AW238+AW239</f>
        <v>13.043478260869565</v>
      </c>
      <c r="BV239" s="31">
        <f t="shared" ref="BV239" si="3963">AX233+AX234+AX235+AX236+AX237+AX238+AX239</f>
        <v>8.695652173913043</v>
      </c>
      <c r="BW239" s="31">
        <f t="shared" ref="BW239" si="3964">AY233+AY234+AY235+AY236+AY237+AY238+AY239</f>
        <v>91.304347826086953</v>
      </c>
      <c r="BX239" s="31">
        <f t="shared" ref="BX239" si="3965">AZ233+AZ234+AZ235+AZ236+AZ237+AZ238+AZ239</f>
        <v>60.869565217391298</v>
      </c>
      <c r="BY239" s="31">
        <f t="shared" ref="BY239" si="3966">BA233+BA234+BA235+BA236+BA237+BA238+BA239</f>
        <v>52.173913043478265</v>
      </c>
      <c r="BZ239" s="56">
        <f t="shared" ref="BZ239" si="3967">BB233+BB234+BB235+BB236+BB237+BB238+BB239</f>
        <v>4.3478260869565215</v>
      </c>
      <c r="CA239" s="31">
        <f t="shared" ref="CA239" si="3968">BC233+BC234+BC235+BC236+BC237+BC238+BC239</f>
        <v>100</v>
      </c>
      <c r="CB239" s="31">
        <f t="shared" ref="CB239" si="3969">BD233+BD234+BD235+BD236+BD237+BD238+BD239</f>
        <v>95.652173913043484</v>
      </c>
      <c r="CC239" s="31">
        <f t="shared" ref="CC239" si="3970">BE233+BE234+BE235+BE236+BE237+BE238+BE239</f>
        <v>4.3478260869565215</v>
      </c>
      <c r="CD239" s="31">
        <f t="shared" ref="CD239" si="3971">BF233+BF234+BF235+BF236+BF237+BF238+BF239</f>
        <v>69.565217391304344</v>
      </c>
      <c r="CE239" s="31">
        <f t="shared" ref="CE239" si="3972">BG233+BG234+BG235+BG236+BG237+BG238+BG239</f>
        <v>100</v>
      </c>
      <c r="CF239" s="31">
        <f t="shared" ref="CF239" si="3973">BH233+BH234+BH235+BH236+BH237+BH238+BH239</f>
        <v>100</v>
      </c>
      <c r="CG239" s="31">
        <f t="shared" ref="CG239" si="3974">BI233+BI234+BI235+BI236+BI237+BI238+BI239</f>
        <v>0</v>
      </c>
      <c r="CH239" s="31">
        <f t="shared" ref="CH239" si="3975">BJ233+BJ234+BJ235+BJ236+BJ237+BJ238+BJ239</f>
        <v>100</v>
      </c>
      <c r="CI239" s="33">
        <f t="shared" ref="CI239" si="3976">BK233+BK234+BK235+BK236+BK237+BK238+BK239</f>
        <v>100</v>
      </c>
      <c r="CJ239" s="32">
        <f t="shared" ref="CJ239" si="3977">BL233+BL234+BL235+BL236+BL237+BL238+BL239</f>
        <v>100</v>
      </c>
      <c r="CK239" s="33">
        <f t="shared" ref="CK239" si="3978">BM233+BM234+BM235+BM236+BM237+BM238+BM239</f>
        <v>99.999999999999986</v>
      </c>
      <c r="CL239" s="30">
        <f t="shared" ref="CL239" si="3979">BN233+BN234+BN235+BN236+BN237+BN238+BN239</f>
        <v>8.695652173913043</v>
      </c>
      <c r="CM239" s="59">
        <f t="shared" ref="CM239" si="3980">BO233+BO234+BO235+BO236+BO237+BO238+BO239</f>
        <v>100</v>
      </c>
      <c r="CN239" s="5"/>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row>
    <row r="240" spans="1:118" x14ac:dyDescent="0.25">
      <c r="B240" s="54" t="s">
        <v>9</v>
      </c>
      <c r="C240" s="54">
        <v>0</v>
      </c>
      <c r="D240" s="54">
        <v>0</v>
      </c>
      <c r="E240" s="54">
        <v>0</v>
      </c>
      <c r="F240" s="54">
        <v>0</v>
      </c>
      <c r="G240" s="54">
        <v>0</v>
      </c>
      <c r="H240" s="54">
        <v>0</v>
      </c>
      <c r="I240" s="54">
        <v>1</v>
      </c>
      <c r="J240" s="54">
        <v>1</v>
      </c>
      <c r="K240" s="54">
        <v>2</v>
      </c>
      <c r="L240" s="54">
        <v>6</v>
      </c>
      <c r="M240" s="54">
        <v>2</v>
      </c>
      <c r="N240" s="54">
        <v>5</v>
      </c>
      <c r="O240" s="54">
        <v>6</v>
      </c>
      <c r="P240" s="54">
        <v>0</v>
      </c>
      <c r="Q240" s="54">
        <v>0</v>
      </c>
      <c r="R240" s="54">
        <v>0</v>
      </c>
      <c r="S240" s="54">
        <v>23</v>
      </c>
      <c r="V240" s="54">
        <v>2</v>
      </c>
      <c r="W240" s="2">
        <f>J233</f>
        <v>0</v>
      </c>
      <c r="X240" s="2">
        <f>J234</f>
        <v>1</v>
      </c>
      <c r="Y240" s="2">
        <f>J235</f>
        <v>11</v>
      </c>
      <c r="Z240" s="2">
        <f>J236</f>
        <v>5</v>
      </c>
      <c r="AA240" s="4">
        <f>J237</f>
        <v>0</v>
      </c>
      <c r="AB240" s="4">
        <f>J238</f>
        <v>3</v>
      </c>
      <c r="AC240" s="4">
        <f>J239</f>
        <v>4</v>
      </c>
      <c r="AD240" s="54">
        <f>J240</f>
        <v>1</v>
      </c>
      <c r="AE240" s="2">
        <f>J241</f>
        <v>0</v>
      </c>
      <c r="AF240" s="2">
        <f>J242</f>
        <v>1</v>
      </c>
      <c r="AG240" s="2">
        <f>J243</f>
        <v>0</v>
      </c>
      <c r="AH240" s="2">
        <f>J244</f>
        <v>7</v>
      </c>
      <c r="AI240" s="2">
        <f>J245</f>
        <v>0</v>
      </c>
      <c r="AJ240" s="2">
        <f>J246</f>
        <v>0</v>
      </c>
      <c r="AK240" s="2">
        <f>J247</f>
        <v>0</v>
      </c>
      <c r="AL240" s="2">
        <f>J248</f>
        <v>0</v>
      </c>
      <c r="AM240" s="3">
        <f>J249</f>
        <v>0</v>
      </c>
      <c r="AN240" s="3">
        <f>J250</f>
        <v>0</v>
      </c>
      <c r="AO240" s="3">
        <f>J251</f>
        <v>0</v>
      </c>
      <c r="AP240" s="54">
        <f>J252</f>
        <v>9</v>
      </c>
      <c r="AQ240" s="58">
        <f>J253</f>
        <v>0</v>
      </c>
      <c r="AT240" s="54">
        <v>2</v>
      </c>
      <c r="AU240" s="31">
        <f t="shared" ref="AU240" si="3981">PRODUCT(W240*100*1/W249)</f>
        <v>0</v>
      </c>
      <c r="AV240" s="31">
        <f t="shared" ref="AV240" si="3982">PRODUCT(X240*100*1/X249)</f>
        <v>4.3478260869565215</v>
      </c>
      <c r="AW240" s="31">
        <f t="shared" ref="AW240" si="3983">PRODUCT(Y240*100*1/Y249)</f>
        <v>47.826086956521742</v>
      </c>
      <c r="AX240" s="31">
        <f t="shared" ref="AX240" si="3984">PRODUCT(Z240*100*1/Z249)</f>
        <v>21.739130434782609</v>
      </c>
      <c r="AY240" s="32">
        <f t="shared" ref="AY240" si="3985">PRODUCT(AA240*100*1/AA249)</f>
        <v>0</v>
      </c>
      <c r="AZ240" s="32">
        <f t="shared" ref="AZ240" si="3986">PRODUCT(AB240*100*1/AB249)</f>
        <v>13.043478260869565</v>
      </c>
      <c r="BA240" s="32">
        <f t="shared" ref="BA240" si="3987">PRODUCT(AC240*100*1/AC249)</f>
        <v>17.391304347826086</v>
      </c>
      <c r="BB240" s="56">
        <f t="shared" ref="BB240" si="3988">PRODUCT(AD240*100*1/AD249)</f>
        <v>4.3478260869565215</v>
      </c>
      <c r="BC240" s="31">
        <f t="shared" ref="BC240" si="3989">PRODUCT(AE240*100*1/AE249)</f>
        <v>0</v>
      </c>
      <c r="BD240" s="31">
        <f t="shared" ref="BD240" si="3990">PRODUCT(AF240*100*1/AF249)</f>
        <v>4.3478260869565215</v>
      </c>
      <c r="BE240" s="31">
        <f t="shared" ref="BE240" si="3991">PRODUCT(AG240*100*1/AG249)</f>
        <v>0</v>
      </c>
      <c r="BF240" s="31">
        <f t="shared" ref="BF240" si="3992">PRODUCT(AH240*100*1/AH249)</f>
        <v>30.434782608695652</v>
      </c>
      <c r="BG240" s="31">
        <f t="shared" ref="BG240" si="3993">PRODUCT(AI240*100*1/AI249)</f>
        <v>0</v>
      </c>
      <c r="BH240" s="31">
        <f t="shared" ref="BH240" si="3994">PRODUCT(AJ240*100*1/AJ249)</f>
        <v>0</v>
      </c>
      <c r="BI240" s="31">
        <f t="shared" ref="BI240" si="3995">PRODUCT(AK240*100*1/AK249)</f>
        <v>0</v>
      </c>
      <c r="BJ240" s="31">
        <f t="shared" ref="BJ240" si="3996">PRODUCT(AL240*100*1/AL249)</f>
        <v>0</v>
      </c>
      <c r="BK240" s="33">
        <f t="shared" ref="BK240" si="3997">PRODUCT(AM240*100*1/AM249)</f>
        <v>0</v>
      </c>
      <c r="BL240" s="33">
        <f t="shared" ref="BL240" si="3998">PRODUCT(AN240*100*1/AN249)</f>
        <v>0</v>
      </c>
      <c r="BM240" s="33">
        <f t="shared" ref="BM240" si="3999">PRODUCT(AO240*100*1/AO249)</f>
        <v>0</v>
      </c>
      <c r="BN240" s="30">
        <f t="shared" ref="BN240" si="4000">PRODUCT(AP240*100*1/AP249)</f>
        <v>39.130434782608695</v>
      </c>
      <c r="BO240" s="59">
        <f t="shared" ref="BO240" si="4001">PRODUCT(AQ240*100*1/AQ249)</f>
        <v>0</v>
      </c>
      <c r="BR240" s="54">
        <v>2</v>
      </c>
      <c r="BS240" s="31">
        <f t="shared" ref="BS240" si="4002">AU233+AU234+AU235+AU236+AU237+AU238+AU239+AU240</f>
        <v>4.3478260869565215</v>
      </c>
      <c r="BT240" s="31">
        <f t="shared" ref="BT240" si="4003">AV233+AV234+AV235+AV236+AV237+AV238+AV239+AV240</f>
        <v>4.3478260869565215</v>
      </c>
      <c r="BU240" s="31">
        <f t="shared" ref="BU240" si="4004">AW233+AW234+AW235+AW236+AW237+AW238+AW239+AW240</f>
        <v>60.869565217391305</v>
      </c>
      <c r="BV240" s="31">
        <f t="shared" ref="BV240" si="4005">AX233+AX234+AX235+AX236+AX237+AX238+AX239+AX240</f>
        <v>30.434782608695652</v>
      </c>
      <c r="BW240" s="32">
        <f t="shared" ref="BW240" si="4006">AY233+AY234+AY235+AY236+AY237+AY238+AY239+AY240</f>
        <v>91.304347826086953</v>
      </c>
      <c r="BX240" s="32">
        <f t="shared" ref="BX240" si="4007">AZ233+AZ234+AZ235+AZ236+AZ237+AZ238+AZ239+AZ240</f>
        <v>73.91304347826086</v>
      </c>
      <c r="BY240" s="32">
        <f t="shared" ref="BY240" si="4008">BA233+BA234+BA235+BA236+BA237+BA238+BA239+BA240</f>
        <v>69.565217391304344</v>
      </c>
      <c r="BZ240" s="56">
        <f t="shared" ref="BZ240" si="4009">BB233+BB234+BB235+BB236+BB237+BB238+BB239+BB240</f>
        <v>8.695652173913043</v>
      </c>
      <c r="CA240" s="31">
        <f t="shared" ref="CA240" si="4010">BC233+BC234+BC235+BC236+BC237+BC238+BC239+BC240</f>
        <v>100</v>
      </c>
      <c r="CB240" s="31">
        <f t="shared" ref="CB240" si="4011">BD233+BD234+BD235+BD236+BD237+BD238+BD239+BD240</f>
        <v>100</v>
      </c>
      <c r="CC240" s="31">
        <f t="shared" ref="CC240" si="4012">BE233+BE234+BE235+BE236+BE237+BE238+BE239+BE240</f>
        <v>4.3478260869565215</v>
      </c>
      <c r="CD240" s="31">
        <f t="shared" ref="CD240" si="4013">BF233+BF234+BF235+BF236+BF237+BF238+BF239+BF240</f>
        <v>100</v>
      </c>
      <c r="CE240" s="31">
        <f t="shared" ref="CE240" si="4014">BG233+BG234+BG235+BG236+BG237+BG238+BG239+BG240</f>
        <v>100</v>
      </c>
      <c r="CF240" s="31">
        <f t="shared" ref="CF240" si="4015">BH233+BH234+BH235+BH236+BH237+BH238+BH239+BH240</f>
        <v>100</v>
      </c>
      <c r="CG240" s="31">
        <f t="shared" ref="CG240" si="4016">BI233+BI234+BI235+BI236+BI237+BI238+BI239+BI240</f>
        <v>0</v>
      </c>
      <c r="CH240" s="31">
        <f t="shared" ref="CH240" si="4017">BJ233+BJ234+BJ235+BJ236+BJ237+BJ238+BJ239+BJ240</f>
        <v>100</v>
      </c>
      <c r="CI240" s="33">
        <f t="shared" ref="CI240" si="4018">BK233+BK234+BK235+BK236+BK237+BK238+BK239+BK240</f>
        <v>100</v>
      </c>
      <c r="CJ240" s="33">
        <f t="shared" ref="CJ240" si="4019">BL233+BL234+BL235+BL236+BL237+BL238+BL239+BL240</f>
        <v>100</v>
      </c>
      <c r="CK240" s="33">
        <f t="shared" ref="CK240" si="4020">BM233+BM234+BM235+BM236+BM237+BM238+BM239+BM240</f>
        <v>99.999999999999986</v>
      </c>
      <c r="CL240" s="30">
        <f t="shared" ref="CL240" si="4021">BN233+BN234+BN235+BN236+BN237+BN238+BN239+BN240</f>
        <v>47.826086956521735</v>
      </c>
      <c r="CM240" s="59">
        <f t="shared" ref="CM240" si="4022">BO233+BO234+BO235+BO236+BO237+BO238+BO239+BO240</f>
        <v>100</v>
      </c>
      <c r="CN240" s="34"/>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row>
    <row r="241" spans="2:118" x14ac:dyDescent="0.25">
      <c r="B241" s="54" t="s">
        <v>10</v>
      </c>
      <c r="C241" s="2">
        <v>0</v>
      </c>
      <c r="D241" s="2">
        <v>0</v>
      </c>
      <c r="E241" s="2">
        <v>7</v>
      </c>
      <c r="F241" s="2">
        <v>0</v>
      </c>
      <c r="G241" s="2">
        <v>9</v>
      </c>
      <c r="H241" s="2">
        <v>5</v>
      </c>
      <c r="I241" s="2">
        <v>2</v>
      </c>
      <c r="J241" s="2">
        <v>0</v>
      </c>
      <c r="K241" s="4">
        <v>0</v>
      </c>
      <c r="L241" s="3">
        <v>0</v>
      </c>
      <c r="M241" s="3">
        <v>0</v>
      </c>
      <c r="N241" s="3">
        <v>0</v>
      </c>
      <c r="O241" s="3">
        <v>0</v>
      </c>
      <c r="P241" s="3">
        <v>0</v>
      </c>
      <c r="Q241" s="3">
        <v>0</v>
      </c>
      <c r="R241" s="3">
        <v>0</v>
      </c>
      <c r="S241" s="54">
        <v>23</v>
      </c>
      <c r="V241" s="54">
        <v>4</v>
      </c>
      <c r="W241" s="2">
        <f>K233</f>
        <v>1</v>
      </c>
      <c r="X241" s="2">
        <f>K234</f>
        <v>0</v>
      </c>
      <c r="Y241" s="2">
        <f>K235</f>
        <v>1</v>
      </c>
      <c r="Z241" s="2">
        <f>K236</f>
        <v>5</v>
      </c>
      <c r="AA241" s="4">
        <f>K237</f>
        <v>0</v>
      </c>
      <c r="AB241" s="3">
        <f>K238</f>
        <v>2</v>
      </c>
      <c r="AC241" s="4">
        <f>K239</f>
        <v>1</v>
      </c>
      <c r="AD241" s="54">
        <f>K240</f>
        <v>2</v>
      </c>
      <c r="AE241" s="4">
        <f>K241</f>
        <v>0</v>
      </c>
      <c r="AF241" s="4">
        <f>K242</f>
        <v>0</v>
      </c>
      <c r="AG241" s="3">
        <f>K243</f>
        <v>11</v>
      </c>
      <c r="AH241" s="2">
        <f>K244</f>
        <v>0</v>
      </c>
      <c r="AI241" s="3">
        <f>K245</f>
        <v>0</v>
      </c>
      <c r="AJ241" s="3">
        <f>K246</f>
        <v>0</v>
      </c>
      <c r="AK241" s="2">
        <f>K247</f>
        <v>0</v>
      </c>
      <c r="AL241" s="4">
        <f>K248</f>
        <v>0</v>
      </c>
      <c r="AM241" s="3">
        <f>K249</f>
        <v>0</v>
      </c>
      <c r="AN241" s="3">
        <f>K250</f>
        <v>0</v>
      </c>
      <c r="AO241" s="3">
        <f>K251</f>
        <v>0</v>
      </c>
      <c r="AP241" s="54">
        <f>K252</f>
        <v>10</v>
      </c>
      <c r="AQ241" s="58">
        <f>K253</f>
        <v>0</v>
      </c>
      <c r="AT241" s="54">
        <v>4</v>
      </c>
      <c r="AU241" s="31">
        <f t="shared" ref="AU241" si="4023">PRODUCT(W241*100*1/W249)</f>
        <v>4.3478260869565215</v>
      </c>
      <c r="AV241" s="31">
        <f t="shared" ref="AV241" si="4024">PRODUCT(X241*100*1/X249)</f>
        <v>0</v>
      </c>
      <c r="AW241" s="31">
        <f t="shared" ref="AW241" si="4025">PRODUCT(Y241*100*1/Y249)</f>
        <v>4.3478260869565215</v>
      </c>
      <c r="AX241" s="31">
        <f t="shared" ref="AX241" si="4026">PRODUCT(Z241*100*1/Z249)</f>
        <v>21.739130434782609</v>
      </c>
      <c r="AY241" s="32">
        <f t="shared" ref="AY241" si="4027">PRODUCT(AA241*100*1/AA249)</f>
        <v>0</v>
      </c>
      <c r="AZ241" s="33">
        <f t="shared" ref="AZ241" si="4028">PRODUCT(AB241*100*1/AB249)</f>
        <v>8.695652173913043</v>
      </c>
      <c r="BA241" s="32">
        <f t="shared" ref="BA241" si="4029">PRODUCT(AC241*100*1/AC249)</f>
        <v>4.3478260869565215</v>
      </c>
      <c r="BB241" s="56">
        <f t="shared" ref="BB241" si="4030">PRODUCT(AD241*100*1/AD249)</f>
        <v>8.695652173913043</v>
      </c>
      <c r="BC241" s="32">
        <f t="shared" ref="BC241" si="4031">PRODUCT(AE241*100*1/AE249)</f>
        <v>0</v>
      </c>
      <c r="BD241" s="32">
        <f t="shared" ref="BD241" si="4032">PRODUCT(AF241*100*1/AF249)</f>
        <v>0</v>
      </c>
      <c r="BE241" s="33">
        <f t="shared" ref="BE241" si="4033">PRODUCT(AG241*100*1/AG249)</f>
        <v>47.826086956521742</v>
      </c>
      <c r="BF241" s="2">
        <f t="shared" ref="BF241" si="4034">PRODUCT(AH241*100*1/AH249)</f>
        <v>0</v>
      </c>
      <c r="BG241" s="33">
        <f t="shared" ref="BG241" si="4035">PRODUCT(AI241*100*1/AI249)</f>
        <v>0</v>
      </c>
      <c r="BH241" s="33">
        <f t="shared" ref="BH241" si="4036">PRODUCT(AJ241*100*1/AJ249)</f>
        <v>0</v>
      </c>
      <c r="BI241" s="31">
        <f t="shared" ref="BI241" si="4037">PRODUCT(AK241*100*1/AK249)</f>
        <v>0</v>
      </c>
      <c r="BJ241" s="32">
        <f t="shared" ref="BJ241" si="4038">PRODUCT(AL241*100*1/AL249)</f>
        <v>0</v>
      </c>
      <c r="BK241" s="33">
        <f t="shared" ref="BK241" si="4039">PRODUCT(AM241*100*1/AM249)</f>
        <v>0</v>
      </c>
      <c r="BL241" s="33">
        <f t="shared" ref="BL241" si="4040">PRODUCT(AN241*100*1/AN249)</f>
        <v>0</v>
      </c>
      <c r="BM241" s="33">
        <f t="shared" ref="BM241" si="4041">PRODUCT(AO241*100*1/AO249)</f>
        <v>0</v>
      </c>
      <c r="BN241" s="30">
        <f t="shared" ref="BN241" si="4042">PRODUCT(AP241*100*1/AP249)</f>
        <v>43.478260869565219</v>
      </c>
      <c r="BO241" s="59">
        <f t="shared" ref="BO241" si="4043">PRODUCT(AQ241*100*1/AQ249)</f>
        <v>0</v>
      </c>
      <c r="BR241" s="54">
        <v>4</v>
      </c>
      <c r="BS241" s="31">
        <f t="shared" ref="BS241" si="4044">AU233+AU234+AU235+AU236+AU237+AU238+AU239+AU240+AU241</f>
        <v>8.695652173913043</v>
      </c>
      <c r="BT241" s="31">
        <f t="shared" ref="BT241" si="4045">AV233+AV234+AV235+AV236+AV237+AV238+AV239+AV240+AV241</f>
        <v>4.3478260869565215</v>
      </c>
      <c r="BU241" s="31">
        <f t="shared" ref="BU241" si="4046">AW233+AW234+AW235+AW236+AW237+AW238+AW239+AW240+AW241</f>
        <v>65.217391304347828</v>
      </c>
      <c r="BV241" s="31">
        <f t="shared" ref="BV241" si="4047">AX233+AX234+AX235+AX236+AX237+AX238+AX239+AX240+AX241</f>
        <v>52.173913043478265</v>
      </c>
      <c r="BW241" s="32">
        <f t="shared" ref="BW241" si="4048">AY233+AY234+AY235+AY236+AY237+AY238+AY239+AY240+AY241</f>
        <v>91.304347826086953</v>
      </c>
      <c r="BX241" s="33">
        <f t="shared" ref="BX241" si="4049">AZ233+AZ234+AZ235+AZ236+AZ237+AZ238+AZ239+AZ240+AZ241</f>
        <v>82.608695652173907</v>
      </c>
      <c r="BY241" s="32">
        <f t="shared" ref="BY241" si="4050">BA233+BA234+BA235+BA236+BA237+BA238+BA239+BA240+BA241</f>
        <v>73.91304347826086</v>
      </c>
      <c r="BZ241" s="56">
        <f t="shared" ref="BZ241" si="4051">BB233+BB234+BB235+BB236+BB237+BB238+BB239+BB240+BB241</f>
        <v>17.391304347826086</v>
      </c>
      <c r="CA241" s="32">
        <f t="shared" ref="CA241" si="4052">BC233+BC234+BC235+BC236+BC237+BC238+BC239+BC240+BC241</f>
        <v>100</v>
      </c>
      <c r="CB241" s="32">
        <f t="shared" ref="CB241" si="4053">BD233+BD234+BD235+BD236+BD237+BD238+BD239+BD240+BD241</f>
        <v>100</v>
      </c>
      <c r="CC241" s="33">
        <f t="shared" ref="CC241" si="4054">BE233+BE234+BE235+BE236+BE237+BE238+BE239+BE240+BE241</f>
        <v>52.173913043478265</v>
      </c>
      <c r="CD241" s="31">
        <f t="shared" ref="CD241" si="4055">BF233+BF234+BF235+BF236+BF237+BF238+BF239+BF240+BF241</f>
        <v>100</v>
      </c>
      <c r="CE241" s="31">
        <f t="shared" ref="CE241" si="4056">BG233+BG234+BG235+BG236+BG237+BG238+BG239+BG240+BG241</f>
        <v>100</v>
      </c>
      <c r="CF241" s="31">
        <f t="shared" ref="CF241" si="4057">BH233+BH234+BH235+BH236+BH237+BH238+BH239+BH240+BH241</f>
        <v>100</v>
      </c>
      <c r="CG241" s="31">
        <f t="shared" ref="CG241" si="4058">BI233+BI234+BI235+BI236+BI237+BI238+BI239+BI240+BI241</f>
        <v>0</v>
      </c>
      <c r="CH241" s="32">
        <f t="shared" ref="CH241" si="4059">BJ233+BJ234+BJ235+BJ236+BJ237+BJ238+BJ239+BJ240+BJ241</f>
        <v>100</v>
      </c>
      <c r="CI241" s="33">
        <f t="shared" ref="CI241" si="4060">BK233+BK234+BK235+BK236+BK237+BK238+BK239+BK240+BK241</f>
        <v>100</v>
      </c>
      <c r="CJ241" s="33">
        <f t="shared" ref="CJ241" si="4061">BL233+BL234+BL235+BL236+BL237+BL238+BL239+BL240+BL241</f>
        <v>100</v>
      </c>
      <c r="CK241" s="33">
        <f t="shared" ref="CK241" si="4062">BM233+BM234+BM235+BM236+BM237+BM238+BM239+BM240+BM241</f>
        <v>99.999999999999986</v>
      </c>
      <c r="CL241" s="30">
        <f t="shared" ref="CL241" si="4063">BN233+BN234+BN235+BN236+BN237+BN238+BN239+BN240+BN241</f>
        <v>91.304347826086953</v>
      </c>
      <c r="CM241" s="59">
        <f t="shared" ref="CM241" si="4064">BO233+BO234+BO235+BO236+BO237+BO238+BO239+BO240+BO241</f>
        <v>100</v>
      </c>
      <c r="CN241" s="7"/>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row>
    <row r="242" spans="2:118" x14ac:dyDescent="0.25">
      <c r="B242" s="54" t="s">
        <v>11</v>
      </c>
      <c r="C242" s="2">
        <v>0</v>
      </c>
      <c r="D242" s="2">
        <v>0</v>
      </c>
      <c r="E242" s="2">
        <v>22</v>
      </c>
      <c r="F242" s="2">
        <v>0</v>
      </c>
      <c r="G242" s="2">
        <v>0</v>
      </c>
      <c r="H242" s="2">
        <v>0</v>
      </c>
      <c r="I242" s="2">
        <v>0</v>
      </c>
      <c r="J242" s="2">
        <v>1</v>
      </c>
      <c r="K242" s="4">
        <v>0</v>
      </c>
      <c r="L242" s="4">
        <v>0</v>
      </c>
      <c r="M242" s="3">
        <v>0</v>
      </c>
      <c r="N242" s="3">
        <v>0</v>
      </c>
      <c r="O242" s="3">
        <v>0</v>
      </c>
      <c r="P242" s="3">
        <v>0</v>
      </c>
      <c r="Q242" s="3">
        <v>0</v>
      </c>
      <c r="R242" s="3">
        <v>0</v>
      </c>
      <c r="S242" s="54">
        <v>23</v>
      </c>
      <c r="V242" s="54">
        <v>8</v>
      </c>
      <c r="W242" s="2">
        <f>L233</f>
        <v>3</v>
      </c>
      <c r="X242" s="2">
        <f>L234</f>
        <v>3</v>
      </c>
      <c r="Y242" s="2">
        <f>L235</f>
        <v>4</v>
      </c>
      <c r="Z242" s="2">
        <f>L236</f>
        <v>6</v>
      </c>
      <c r="AA242" s="3">
        <f>L237</f>
        <v>0</v>
      </c>
      <c r="AB242" s="3">
        <f>L238</f>
        <v>2</v>
      </c>
      <c r="AC242" s="3">
        <f>L239</f>
        <v>4</v>
      </c>
      <c r="AD242" s="54">
        <f>L240</f>
        <v>6</v>
      </c>
      <c r="AE242" s="3">
        <f>L241</f>
        <v>0</v>
      </c>
      <c r="AF242" s="4">
        <f>L242</f>
        <v>0</v>
      </c>
      <c r="AG242" s="3">
        <f>L243</f>
        <v>9</v>
      </c>
      <c r="AH242" s="2">
        <f>L244</f>
        <v>0</v>
      </c>
      <c r="AI242" s="3">
        <f>L245</f>
        <v>0</v>
      </c>
      <c r="AJ242" s="3">
        <f>L246</f>
        <v>0</v>
      </c>
      <c r="AK242" s="2">
        <f>L247</f>
        <v>5</v>
      </c>
      <c r="AL242" s="3">
        <f>L248</f>
        <v>0</v>
      </c>
      <c r="AM242" s="3">
        <f>L249</f>
        <v>0</v>
      </c>
      <c r="AN242" s="3">
        <f>L250</f>
        <v>0</v>
      </c>
      <c r="AO242" s="3">
        <f>L251</f>
        <v>0</v>
      </c>
      <c r="AP242" s="54">
        <f>L252</f>
        <v>1</v>
      </c>
      <c r="AQ242" s="58">
        <f>L253</f>
        <v>0</v>
      </c>
      <c r="AT242" s="54">
        <v>8</v>
      </c>
      <c r="AU242" s="31">
        <f t="shared" ref="AU242" si="4065">PRODUCT(W242*100*1/W249)</f>
        <v>13.043478260869565</v>
      </c>
      <c r="AV242" s="31">
        <f t="shared" ref="AV242" si="4066">PRODUCT(X242*100*1/X249)</f>
        <v>13.043478260869565</v>
      </c>
      <c r="AW242" s="31">
        <f t="shared" ref="AW242" si="4067">PRODUCT(Y242*100*1/Y249)</f>
        <v>17.391304347826086</v>
      </c>
      <c r="AX242" s="31">
        <f t="shared" ref="AX242" si="4068">PRODUCT(Z242*100*1/Z249)</f>
        <v>26.086956521739129</v>
      </c>
      <c r="AY242" s="33">
        <f t="shared" ref="AY242" si="4069">PRODUCT(AA242*100*1/AA249)</f>
        <v>0</v>
      </c>
      <c r="AZ242" s="33">
        <f t="shared" ref="AZ242" si="4070">PRODUCT(AB242*100*1/AB249)</f>
        <v>8.695652173913043</v>
      </c>
      <c r="BA242" s="33">
        <f t="shared" ref="BA242" si="4071">PRODUCT(AC242*100*1/AC249)</f>
        <v>17.391304347826086</v>
      </c>
      <c r="BB242" s="56">
        <f t="shared" ref="BB242" si="4072">PRODUCT(AD242*100*1/AD249)</f>
        <v>26.086956521739129</v>
      </c>
      <c r="BC242" s="33">
        <f t="shared" ref="BC242" si="4073">PRODUCT(AE242*100*1/AE249)</f>
        <v>0</v>
      </c>
      <c r="BD242" s="32">
        <f t="shared" ref="BD242" si="4074">PRODUCT(AF242*100*1/AF249)</f>
        <v>0</v>
      </c>
      <c r="BE242" s="33">
        <f t="shared" ref="BE242" si="4075">PRODUCT(AG242*100*1/AG249)</f>
        <v>39.130434782608695</v>
      </c>
      <c r="BF242" s="2">
        <f t="shared" ref="BF242" si="4076">PRODUCT(AH242*100*1/AH249)</f>
        <v>0</v>
      </c>
      <c r="BG242" s="3">
        <f t="shared" ref="BG242" si="4077">PRODUCT(AI242*100*1/AI249)</f>
        <v>0</v>
      </c>
      <c r="BH242" s="33">
        <f t="shared" ref="BH242" si="4078">PRODUCT(AJ242*100*1/AJ249)</f>
        <v>0</v>
      </c>
      <c r="BI242" s="31">
        <f t="shared" ref="BI242" si="4079">PRODUCT(AK242*100*1/AK249)</f>
        <v>21.739130434782609</v>
      </c>
      <c r="BJ242" s="33">
        <f t="shared" ref="BJ242" si="4080">PRODUCT(AL242*100*1/AL249)</f>
        <v>0</v>
      </c>
      <c r="BK242" s="33">
        <f t="shared" ref="BK242" si="4081">PRODUCT(AM242*100*1/AM249)</f>
        <v>0</v>
      </c>
      <c r="BL242" s="33">
        <f t="shared" ref="BL242" si="4082">PRODUCT(AN242*100*1/AN249)</f>
        <v>0</v>
      </c>
      <c r="BM242" s="33">
        <f t="shared" ref="BM242" si="4083">PRODUCT(AO242*100*1/AO249)</f>
        <v>0</v>
      </c>
      <c r="BN242" s="30">
        <f t="shared" ref="BN242" si="4084">PRODUCT(AP242*100*1/AP249)</f>
        <v>4.3478260869565215</v>
      </c>
      <c r="BO242" s="59">
        <f t="shared" ref="BO242" si="4085">PRODUCT(AQ242*100*1/AQ249)</f>
        <v>0</v>
      </c>
      <c r="BR242" s="54">
        <v>8</v>
      </c>
      <c r="BS242" s="31">
        <f t="shared" ref="BS242" si="4086">AU233+AU234+AU235+AU236+AU237+AU238+AU239+AU240+AU241+AU242</f>
        <v>21.739130434782609</v>
      </c>
      <c r="BT242" s="31">
        <f t="shared" ref="BT242" si="4087">AV233+AV234+AV235+AV236+AV237+AV238+AV239+AV240+AV241+AV242</f>
        <v>17.391304347826086</v>
      </c>
      <c r="BU242" s="31">
        <f t="shared" ref="BU242" si="4088">AW233+AW234+AW235+AW236+AW237+AW238+AW239+AW240+AW241+AW242</f>
        <v>82.608695652173907</v>
      </c>
      <c r="BV242" s="31">
        <f t="shared" ref="BV242" si="4089">AX233+AX234+AX235+AX236+AX237+AX238+AX239+AX240+AX241+AX242</f>
        <v>78.260869565217391</v>
      </c>
      <c r="BW242" s="33">
        <f t="shared" ref="BW242" si="4090">AY233+AY234+AY235+AY236+AY237+AY238+AY239+AY240+AY241+AY242</f>
        <v>91.304347826086953</v>
      </c>
      <c r="BX242" s="33">
        <f t="shared" ref="BX242" si="4091">AZ233+AZ234+AZ235+AZ236+AZ237+AZ238+AZ239+AZ240+AZ241+AZ242</f>
        <v>91.304347826086953</v>
      </c>
      <c r="BY242" s="33">
        <f t="shared" ref="BY242" si="4092">BA233+BA234+BA235+BA236+BA237+BA238+BA239+BA240+BA241+BA242</f>
        <v>91.304347826086939</v>
      </c>
      <c r="BZ242" s="56">
        <f t="shared" ref="BZ242" si="4093">BB233+BB234+BB235+BB236+BB237+BB238+BB239+BB240+BB241+BB242</f>
        <v>43.478260869565219</v>
      </c>
      <c r="CA242" s="33">
        <f t="shared" ref="CA242" si="4094">BC233+BC234+BC235+BC236+BC237+BC238+BC239+BC240+BC241+BC242</f>
        <v>100</v>
      </c>
      <c r="CB242" s="32">
        <f t="shared" ref="CB242" si="4095">BD233+BD234+BD235+BD236+BD237+BD238+BD239+BD240+BD241+BD242</f>
        <v>100</v>
      </c>
      <c r="CC242" s="33">
        <f t="shared" ref="CC242" si="4096">BE233+BE234+BE235+BE236+BE237+BE238+BE239+BE240+BE241+BE242</f>
        <v>91.304347826086968</v>
      </c>
      <c r="CD242" s="31">
        <f t="shared" ref="CD242" si="4097">BF233+BF234+BF235+BF236+BF237+BF238+BF239+BF240+BF241+BF242</f>
        <v>100</v>
      </c>
      <c r="CE242" s="33">
        <f t="shared" ref="CE242" si="4098">BG233+BG234+BG235+BG236+BG237+BG238+BG239+BG240+BG241+BG242</f>
        <v>100</v>
      </c>
      <c r="CF242" s="33">
        <f t="shared" ref="CF242" si="4099">BH233+BH234+BH235+BH236+BH237+BH238+BH239+BH240+BH241+BH242</f>
        <v>100</v>
      </c>
      <c r="CG242" s="31">
        <f t="shared" ref="CG242" si="4100">BI233+BI234+BI235+BI236+BI237+BI238+BI239+BI240+BI241+BI242</f>
        <v>21.739130434782609</v>
      </c>
      <c r="CH242" s="33">
        <f t="shared" ref="CH242" si="4101">BJ233+BJ234+BJ235+BJ236+BJ237+BJ238+BJ239+BJ240+BJ241+BJ242</f>
        <v>100</v>
      </c>
      <c r="CI242" s="33">
        <f t="shared" ref="CI242" si="4102">BK233+BK234+BK235+BK236+BK237+BK238+BK239+BK240+BK241+BK242</f>
        <v>100</v>
      </c>
      <c r="CJ242" s="33">
        <f t="shared" ref="CJ242" si="4103">BL233+BL234+BL235+BL236+BL237+BL238+BL239+BL240+BL241+BL242</f>
        <v>100</v>
      </c>
      <c r="CK242" s="33">
        <f t="shared" ref="CK242" si="4104">BM233+BM234+BM235+BM236+BM237+BM238+BM239+BM240+BM241+BM242</f>
        <v>99.999999999999986</v>
      </c>
      <c r="CL242" s="30">
        <f t="shared" ref="CL242" si="4105">BN233+BN234+BN235+BN236+BN237+BN238+BN239+BN240+BN241+BN242</f>
        <v>95.65217391304347</v>
      </c>
      <c r="CM242" s="59">
        <f t="shared" ref="CM242" si="4106">BO233+BO234+BO235+BO236+BO237+BO238+BO239+BO240+BO241+BO242</f>
        <v>100</v>
      </c>
      <c r="CN242" s="7"/>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row>
    <row r="243" spans="2:118" x14ac:dyDescent="0.25">
      <c r="B243" s="54" t="s">
        <v>12</v>
      </c>
      <c r="C243" s="2">
        <v>0</v>
      </c>
      <c r="D243" s="2">
        <v>0</v>
      </c>
      <c r="E243" s="2">
        <v>0</v>
      </c>
      <c r="F243" s="2">
        <v>0</v>
      </c>
      <c r="G243" s="2">
        <v>0</v>
      </c>
      <c r="H243" s="2">
        <v>1</v>
      </c>
      <c r="I243" s="2">
        <v>0</v>
      </c>
      <c r="J243" s="2">
        <v>0</v>
      </c>
      <c r="K243" s="3">
        <v>11</v>
      </c>
      <c r="L243" s="3">
        <v>9</v>
      </c>
      <c r="M243" s="3">
        <v>2</v>
      </c>
      <c r="N243" s="3">
        <v>0</v>
      </c>
      <c r="O243" s="3">
        <v>0</v>
      </c>
      <c r="P243" s="3">
        <v>0</v>
      </c>
      <c r="Q243" s="3">
        <v>0</v>
      </c>
      <c r="R243" s="3">
        <v>0</v>
      </c>
      <c r="S243" s="54">
        <v>23</v>
      </c>
      <c r="V243" s="54">
        <v>16</v>
      </c>
      <c r="W243" s="3">
        <f>M233</f>
        <v>9</v>
      </c>
      <c r="X243" s="3">
        <f>M234</f>
        <v>7</v>
      </c>
      <c r="Y243" s="3">
        <f>M235</f>
        <v>2</v>
      </c>
      <c r="Z243" s="3">
        <f>M236</f>
        <v>3</v>
      </c>
      <c r="AA243" s="3">
        <f>M237</f>
        <v>1</v>
      </c>
      <c r="AB243" s="3">
        <f>M238</f>
        <v>2</v>
      </c>
      <c r="AC243" s="3">
        <f>M239</f>
        <v>1</v>
      </c>
      <c r="AD243" s="54">
        <f>M240</f>
        <v>2</v>
      </c>
      <c r="AE243" s="3">
        <f>M241</f>
        <v>0</v>
      </c>
      <c r="AF243" s="3">
        <f>M242</f>
        <v>0</v>
      </c>
      <c r="AG243" s="3">
        <f>M243</f>
        <v>2</v>
      </c>
      <c r="AH243" s="3">
        <f>M244</f>
        <v>0</v>
      </c>
      <c r="AI243" s="3">
        <f>M245</f>
        <v>0</v>
      </c>
      <c r="AJ243" s="3">
        <f>M246</f>
        <v>0</v>
      </c>
      <c r="AK243" s="2">
        <f>M247</f>
        <v>5</v>
      </c>
      <c r="AL243" s="3">
        <f>M248</f>
        <v>0</v>
      </c>
      <c r="AM243" s="3">
        <f>M249</f>
        <v>0</v>
      </c>
      <c r="AN243" s="3">
        <f>M250</f>
        <v>0</v>
      </c>
      <c r="AO243" s="3">
        <f>M251</f>
        <v>0</v>
      </c>
      <c r="AP243" s="54">
        <f>M252</f>
        <v>1</v>
      </c>
      <c r="AQ243" s="58">
        <f>M253</f>
        <v>0</v>
      </c>
      <c r="AT243" s="54">
        <v>16</v>
      </c>
      <c r="AU243" s="33">
        <f t="shared" ref="AU243" si="4107">PRODUCT(W243*100*1/W249)</f>
        <v>39.130434782608695</v>
      </c>
      <c r="AV243" s="33">
        <f t="shared" ref="AV243" si="4108">PRODUCT(X243*100*1/X249)</f>
        <v>30.434782608695652</v>
      </c>
      <c r="AW243" s="33">
        <f t="shared" ref="AW243" si="4109">PRODUCT(Y243*100*1/Y249)</f>
        <v>8.695652173913043</v>
      </c>
      <c r="AX243" s="33">
        <f t="shared" ref="AX243" si="4110">PRODUCT(Z243*100*1/Z249)</f>
        <v>13.043478260869565</v>
      </c>
      <c r="AY243" s="33">
        <f t="shared" ref="AY243" si="4111">PRODUCT(AA243*100*1/AA249)</f>
        <v>4.3478260869565215</v>
      </c>
      <c r="AZ243" s="33">
        <f t="shared" ref="AZ243" si="4112">PRODUCT(AB243*100*1/AB249)</f>
        <v>8.695652173913043</v>
      </c>
      <c r="BA243" s="33">
        <f t="shared" ref="BA243" si="4113">PRODUCT(AC243*100*1/AC249)</f>
        <v>4.3478260869565215</v>
      </c>
      <c r="BB243" s="59">
        <f t="shared" ref="BB243" si="4114">PRODUCT(AD243*100*1/AD249)</f>
        <v>8.695652173913043</v>
      </c>
      <c r="BC243" s="33">
        <f t="shared" ref="BC243" si="4115">PRODUCT(AE243*100*1/AE249)</f>
        <v>0</v>
      </c>
      <c r="BD243" s="33">
        <f t="shared" ref="BD243" si="4116">PRODUCT(AF243*100*1/AF249)</f>
        <v>0</v>
      </c>
      <c r="BE243" s="33">
        <f t="shared" ref="BE243" si="4117">PRODUCT(AG243*100*1/AG249)</f>
        <v>8.695652173913043</v>
      </c>
      <c r="BF243" s="33">
        <f t="shared" ref="BF243" si="4118">PRODUCT(AH243*100*1/AH249)</f>
        <v>0</v>
      </c>
      <c r="BG243" s="3">
        <f t="shared" ref="BG243" si="4119">PRODUCT(AI243*100*1/AI249)</f>
        <v>0</v>
      </c>
      <c r="BH243" s="33">
        <f t="shared" ref="BH243" si="4120">PRODUCT(AJ243*100*1/AJ249)</f>
        <v>0</v>
      </c>
      <c r="BI243" s="31">
        <f t="shared" ref="BI243" si="4121">PRODUCT(AK243*100*1/AK249)</f>
        <v>21.739130434782609</v>
      </c>
      <c r="BJ243" s="33">
        <f t="shared" ref="BJ243" si="4122">PRODUCT(AL243*100*1/AL249)</f>
        <v>0</v>
      </c>
      <c r="BK243" s="33">
        <f t="shared" ref="BK243" si="4123">PRODUCT(AM243*100*1/AM249)</f>
        <v>0</v>
      </c>
      <c r="BL243" s="33">
        <f t="shared" ref="BL243" si="4124">PRODUCT(AN243*100*1/AN249)</f>
        <v>0</v>
      </c>
      <c r="BM243" s="33">
        <f t="shared" ref="BM243" si="4125">PRODUCT(AO243*100*1/AO249)</f>
        <v>0</v>
      </c>
      <c r="BN243" s="30">
        <f t="shared" ref="BN243" si="4126">PRODUCT(AP243*100*1/AP249)</f>
        <v>4.3478260869565215</v>
      </c>
      <c r="BO243" s="59">
        <f t="shared" ref="BO243" si="4127">PRODUCT(AQ243*100*1/AQ249)</f>
        <v>0</v>
      </c>
      <c r="BR243" s="54">
        <v>16</v>
      </c>
      <c r="BS243" s="33">
        <f t="shared" ref="BS243" si="4128">AU233+AU234+AU235+AU236+AU237+AU238+AU239+AU240+AU241+AU242+AU243</f>
        <v>60.869565217391305</v>
      </c>
      <c r="BT243" s="33">
        <f t="shared" ref="BT243" si="4129">AV233+AV234+AV235+AV236+AV237+AV238+AV239+AV240+AV241+AV242+AV243</f>
        <v>47.826086956521735</v>
      </c>
      <c r="BU243" s="31">
        <f t="shared" ref="BU243" si="4130">AW233+AW234+AW235+AW236+AW237+AW238+AW239+AW240+AW241+AW242+AW243</f>
        <v>91.304347826086953</v>
      </c>
      <c r="BV243" s="31">
        <f t="shared" ref="BV243" si="4131">AX233+AX234+AX235+AX236+AX237+AX238+AX239+AX240+AX241+AX242+AX243</f>
        <v>91.304347826086953</v>
      </c>
      <c r="BW243" s="33">
        <f t="shared" ref="BW243" si="4132">AY233+AY234+AY235+AY236+AY237+AY238+AY239+AY240+AY241+AY242+AY243</f>
        <v>95.65217391304347</v>
      </c>
      <c r="BX243" s="33">
        <f t="shared" ref="BX243" si="4133">AZ233+AZ234+AZ235+AZ236+AZ237+AZ238+AZ239+AZ240+AZ241+AZ242+AZ243</f>
        <v>100</v>
      </c>
      <c r="BY243" s="33">
        <f t="shared" ref="BY243" si="4134">BA233+BA234+BA235+BA236+BA237+BA238+BA239+BA240+BA241+BA242+BA243</f>
        <v>95.652173913043455</v>
      </c>
      <c r="BZ243" s="59">
        <f t="shared" ref="BZ243" si="4135">BB233+BB234+BB235+BB236+BB237+BB238+BB239+BB240+BB241+BB242+BB243</f>
        <v>52.173913043478265</v>
      </c>
      <c r="CA243" s="33">
        <f t="shared" ref="CA243" si="4136">BC233+BC234+BC235+BC236+BC237+BC238+BC239+BC240+BC241+BC242+BC243</f>
        <v>100</v>
      </c>
      <c r="CB243" s="33">
        <f t="shared" ref="CB243" si="4137">BD233+BD234+BD235+BD236+BD237+BD238+BD239+BD240+BD241+BD242+BD243</f>
        <v>100</v>
      </c>
      <c r="CC243" s="33">
        <f t="shared" ref="CC243" si="4138">BE233+BE234+BE235+BE236+BE237+BE238+BE239+BE240+BE241+BE242+BE243</f>
        <v>100.00000000000001</v>
      </c>
      <c r="CD243" s="31">
        <f t="shared" ref="CD243" si="4139">BF233+BF234+BF235+BF236+BF237+BF238+BF239+BF240+BF241+BF242+BF243</f>
        <v>100</v>
      </c>
      <c r="CE243" s="33">
        <f t="shared" ref="CE243" si="4140">BG233+BG234+BG235+BG236+BG237+BG238+BG239+BG240+BG241+BG242+BG243</f>
        <v>100</v>
      </c>
      <c r="CF243" s="33">
        <f t="shared" ref="CF243" si="4141">BH233+BH234+BH235+BH236+BH237+BH238+BH239+BH240+BH241+BH242+BH243</f>
        <v>100</v>
      </c>
      <c r="CG243" s="31">
        <f t="shared" ref="CG243" si="4142">BI233+BI234+BI235+BI236+BI237+BI238+BI239+BI240+BI241+BI242+BI243</f>
        <v>43.478260869565219</v>
      </c>
      <c r="CH243" s="33">
        <f t="shared" ref="CH243" si="4143">BJ233+BJ234+BJ235+BJ236+BJ237+BJ238+BJ239+BJ240+BJ241+BJ242+BJ243</f>
        <v>100</v>
      </c>
      <c r="CI243" s="33">
        <f t="shared" ref="CI243" si="4144">BK233+BK234+BK235+BK236+BK237+BK238+BK239+BK240+BK241+BK242+BK243</f>
        <v>100</v>
      </c>
      <c r="CJ243" s="33">
        <f t="shared" ref="CJ243" si="4145">BL233+BL234+BL235+BL236+BL237+BL238+BL239+BL240+BL241+BL242+BL243</f>
        <v>100</v>
      </c>
      <c r="CK243" s="33">
        <f t="shared" ref="CK243" si="4146">BM233+BM234+BM235+BM236+BM237+BM238+BM239+BM240+BM241+BM242+BM243</f>
        <v>99.999999999999986</v>
      </c>
      <c r="CL243" s="30">
        <f t="shared" ref="CL243" si="4147">BN233+BN234+BN235+BN236+BN237+BN238+BN239+BN240+BN241+BN242+BN243</f>
        <v>99.999999999999986</v>
      </c>
      <c r="CM243" s="59">
        <f t="shared" ref="CM243" si="4148">BO233+BO234+BO235+BO236+BO237+BO238+BO239+BO240+BO241+BO242+BO243</f>
        <v>100</v>
      </c>
      <c r="CN243" s="7"/>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row>
    <row r="244" spans="2:118" x14ac:dyDescent="0.25">
      <c r="B244" s="54" t="s">
        <v>13</v>
      </c>
      <c r="C244" s="2">
        <v>0</v>
      </c>
      <c r="D244" s="2">
        <v>0</v>
      </c>
      <c r="E244" s="2">
        <v>0</v>
      </c>
      <c r="F244" s="2">
        <v>0</v>
      </c>
      <c r="G244" s="2">
        <v>7</v>
      </c>
      <c r="H244" s="2">
        <v>0</v>
      </c>
      <c r="I244" s="2">
        <v>9</v>
      </c>
      <c r="J244" s="2">
        <v>7</v>
      </c>
      <c r="K244" s="2">
        <v>0</v>
      </c>
      <c r="L244" s="2">
        <v>0</v>
      </c>
      <c r="M244" s="3">
        <v>0</v>
      </c>
      <c r="N244" s="3">
        <v>0</v>
      </c>
      <c r="O244" s="3">
        <v>0</v>
      </c>
      <c r="P244" s="3">
        <v>0</v>
      </c>
      <c r="Q244" s="3">
        <v>0</v>
      </c>
      <c r="R244" s="3">
        <v>0</v>
      </c>
      <c r="S244" s="54">
        <v>23</v>
      </c>
      <c r="V244" s="54">
        <v>32</v>
      </c>
      <c r="W244" s="3">
        <f>N233</f>
        <v>2</v>
      </c>
      <c r="X244" s="3">
        <f>N234</f>
        <v>8</v>
      </c>
      <c r="Y244" s="3">
        <f>N235</f>
        <v>0</v>
      </c>
      <c r="Z244" s="3">
        <f>N236</f>
        <v>1</v>
      </c>
      <c r="AA244" s="3">
        <f>N237</f>
        <v>1</v>
      </c>
      <c r="AB244" s="3">
        <f>N238</f>
        <v>0</v>
      </c>
      <c r="AC244" s="3">
        <f>N239</f>
        <v>0</v>
      </c>
      <c r="AD244" s="54">
        <f>N240</f>
        <v>5</v>
      </c>
      <c r="AE244" s="3">
        <f>N241</f>
        <v>0</v>
      </c>
      <c r="AF244" s="3">
        <f>N242</f>
        <v>0</v>
      </c>
      <c r="AG244" s="3">
        <f>N243</f>
        <v>0</v>
      </c>
      <c r="AH244" s="3">
        <f>N244</f>
        <v>0</v>
      </c>
      <c r="AI244" s="3">
        <f>N245</f>
        <v>0</v>
      </c>
      <c r="AJ244" s="3">
        <f>N246</f>
        <v>0</v>
      </c>
      <c r="AK244" s="2">
        <f>N247</f>
        <v>7</v>
      </c>
      <c r="AL244" s="3">
        <f>N248</f>
        <v>0</v>
      </c>
      <c r="AM244" s="3">
        <f>N249</f>
        <v>0</v>
      </c>
      <c r="AN244" s="3">
        <f>N250</f>
        <v>0</v>
      </c>
      <c r="AO244" s="3">
        <f>N251</f>
        <v>0</v>
      </c>
      <c r="AP244" s="54">
        <f>N252</f>
        <v>0</v>
      </c>
      <c r="AQ244" s="58">
        <f>N253</f>
        <v>0</v>
      </c>
      <c r="AT244" s="54">
        <v>32</v>
      </c>
      <c r="AU244" s="33">
        <f t="shared" ref="AU244" si="4149">PRODUCT(W244*100*1/W249)</f>
        <v>8.695652173913043</v>
      </c>
      <c r="AV244" s="33">
        <f t="shared" ref="AV244" si="4150">PRODUCT(X244*100*1/X249)</f>
        <v>34.782608695652172</v>
      </c>
      <c r="AW244" s="33">
        <f t="shared" ref="AW244" si="4151">PRODUCT(Y244*100*1/Y249)</f>
        <v>0</v>
      </c>
      <c r="AX244" s="33">
        <f t="shared" ref="AX244" si="4152">PRODUCT(Z244*100*1/Z249)</f>
        <v>4.3478260869565215</v>
      </c>
      <c r="AY244" s="33">
        <f t="shared" ref="AY244" si="4153">PRODUCT(AA244*100*1/AA249)</f>
        <v>4.3478260869565215</v>
      </c>
      <c r="AZ244" s="33">
        <f t="shared" ref="AZ244" si="4154">PRODUCT(AB244*100*1/AB249)</f>
        <v>0</v>
      </c>
      <c r="BA244" s="33">
        <f t="shared" ref="BA244" si="4155">PRODUCT(AC244*100*1/AC249)</f>
        <v>0</v>
      </c>
      <c r="BB244" s="59">
        <f t="shared" ref="BB244" si="4156">PRODUCT(AD244*100*1/AD249)</f>
        <v>21.739130434782609</v>
      </c>
      <c r="BC244" s="33">
        <f t="shared" ref="BC244" si="4157">PRODUCT(AE244*100*1/AE249)</f>
        <v>0</v>
      </c>
      <c r="BD244" s="33">
        <f t="shared" ref="BD244" si="4158">PRODUCT(AF244*100*1/AF249)</f>
        <v>0</v>
      </c>
      <c r="BE244" s="33">
        <f t="shared" ref="BE244" si="4159">PRODUCT(AG244*100*1/AG249)</f>
        <v>0</v>
      </c>
      <c r="BF244" s="33">
        <f t="shared" ref="BF244" si="4160">PRODUCT(AH244*100*1/AH249)</f>
        <v>0</v>
      </c>
      <c r="BG244" s="33">
        <f t="shared" ref="BG244" si="4161">PRODUCT(AI244*100*1/AI249)</f>
        <v>0</v>
      </c>
      <c r="BH244" s="33">
        <f t="shared" ref="BH244" si="4162">PRODUCT(AJ244*100*1/AJ249)</f>
        <v>0</v>
      </c>
      <c r="BI244" s="31">
        <f t="shared" ref="BI244" si="4163">PRODUCT(AK244*100*1/AK249)</f>
        <v>30.434782608695652</v>
      </c>
      <c r="BJ244" s="33">
        <f t="shared" ref="BJ244" si="4164">PRODUCT(AL244*100*1/AL249)</f>
        <v>0</v>
      </c>
      <c r="BK244" s="33">
        <f t="shared" ref="BK244" si="4165">PRODUCT(AM244*100*1/AM249)</f>
        <v>0</v>
      </c>
      <c r="BL244" s="33">
        <f t="shared" ref="BL244" si="4166">PRODUCT(AN244*100*1/AN249)</f>
        <v>0</v>
      </c>
      <c r="BM244" s="33">
        <f t="shared" ref="BM244" si="4167">PRODUCT(AO244*100*1/AO249)</f>
        <v>0</v>
      </c>
      <c r="BN244" s="30">
        <f t="shared" ref="BN244" si="4168">PRODUCT(AP244*100*1/AP249)</f>
        <v>0</v>
      </c>
      <c r="BO244" s="59">
        <f t="shared" ref="BO244" si="4169">PRODUCT(AQ244*100*1/AQ249)</f>
        <v>0</v>
      </c>
      <c r="BR244" s="54">
        <v>32</v>
      </c>
      <c r="BS244" s="33">
        <f t="shared" ref="BS244" si="4170">AU233+AU234+AU235+AU236+AU237+AU238+AU239+AU240+AU241+AU242+AU243+AU244</f>
        <v>69.565217391304344</v>
      </c>
      <c r="BT244" s="33">
        <f t="shared" ref="BT244" si="4171">AV233+AV234+AV235+AV236+AV237+AV238+AV239+AV240+AV241+AV242+AV243+AV244</f>
        <v>82.608695652173907</v>
      </c>
      <c r="BU244" s="33">
        <f t="shared" ref="BU244" si="4172">AW233+AW234+AW235+AW236+AW237+AW238+AW239+AW240+AW241+AW242+AW243+AW244</f>
        <v>91.304347826086953</v>
      </c>
      <c r="BV244" s="33">
        <f t="shared" ref="BV244" si="4173">AX233+AX234+AX235+AX236+AX237+AX238+AX239+AX240+AX241+AX242+AX243+AX244</f>
        <v>95.65217391304347</v>
      </c>
      <c r="BW244" s="33">
        <f t="shared" ref="BW244" si="4174">AY233+AY234+AY235+AY236+AY237+AY238+AY239+AY240+AY241+AY242+AY243+AY244</f>
        <v>99.999999999999986</v>
      </c>
      <c r="BX244" s="33">
        <f t="shared" ref="BX244" si="4175">AZ233+AZ234+AZ235+AZ236+AZ237+AZ238+AZ239+AZ240+AZ241+AZ242+AZ243+AZ244</f>
        <v>100</v>
      </c>
      <c r="BY244" s="33">
        <f t="shared" ref="BY244" si="4176">BA233+BA234+BA235+BA236+BA237+BA238+BA239+BA240+BA241+BA242+BA243+BA244</f>
        <v>95.652173913043455</v>
      </c>
      <c r="BZ244" s="59">
        <f t="shared" ref="BZ244" si="4177">BB233+BB234+BB235+BB236+BB237+BB238+BB239+BB240+BB241+BB242+BB243+BB244</f>
        <v>73.913043478260875</v>
      </c>
      <c r="CA244" s="33">
        <f t="shared" ref="CA244" si="4178">BC233+BC234+BC235+BC236+BC237+BC238+BC239+BC240+BC241+BC242+BC243+BC244</f>
        <v>100</v>
      </c>
      <c r="CB244" s="33">
        <f t="shared" ref="CB244" si="4179">BD233+BD234+BD235+BD236+BD237+BD238+BD239+BD240+BD241+BD242+BD243+BD244</f>
        <v>100</v>
      </c>
      <c r="CC244" s="33">
        <f t="shared" ref="CC244" si="4180">BE233+BE234+BE235+BE236+BE237+BE238+BE239+BE240+BE241+BE242+BE243+BE244</f>
        <v>100.00000000000001</v>
      </c>
      <c r="CD244" s="33">
        <f t="shared" ref="CD244" si="4181">BF233+BF234+BF235+BF236+BF237+BF238+BF239+BF240+BF241+BF242+BF243+BF244</f>
        <v>100</v>
      </c>
      <c r="CE244" s="33">
        <f t="shared" ref="CE244" si="4182">BG233+BG234+BG235+BG236+BG237+BG238+BG239+BG240+BG241+BG242+BG243+BG244</f>
        <v>100</v>
      </c>
      <c r="CF244" s="33">
        <f t="shared" ref="CF244" si="4183">BH233+BH234+BH235+BH236+BH237+BH238+BH239+BH240+BH241+BH242+BH243+BH244</f>
        <v>100</v>
      </c>
      <c r="CG244" s="31">
        <f t="shared" ref="CG244" si="4184">BI233+BI234+BI235+BI236+BI237+BI238+BI239+BI240+BI241+BI242+BI243+BI244</f>
        <v>73.913043478260875</v>
      </c>
      <c r="CH244" s="33">
        <f t="shared" ref="CH244" si="4185">BJ233+BJ234+BJ235+BJ236+BJ237+BJ238+BJ239+BJ240+BJ241+BJ242+BJ243+BJ244</f>
        <v>100</v>
      </c>
      <c r="CI244" s="33">
        <f t="shared" ref="CI244" si="4186">BK233+BK234+BK235+BK236+BK237+BK238+BK239+BK240+BK241+BK242+BK243+BK244</f>
        <v>100</v>
      </c>
      <c r="CJ244" s="33">
        <f t="shared" ref="CJ244" si="4187">BL233+BL234+BL235+BL236+BL237+BL238+BL239+BL240+BL241+BL242+BL243+BL244</f>
        <v>100</v>
      </c>
      <c r="CK244" s="33">
        <f t="shared" ref="CK244" si="4188">BM233+BM234+BM235+BM236+BM237+BM238+BM239+BM240+BM241+BM242+BM243+BM244</f>
        <v>99.999999999999986</v>
      </c>
      <c r="CL244" s="30">
        <f t="shared" ref="CL244" si="4189">BN233+BN234+BN235+BN236+BN237+BN238+BN239+BN240+BN241+BN242+BN243+BN244</f>
        <v>99.999999999999986</v>
      </c>
      <c r="CM244" s="59">
        <f t="shared" ref="CM244" si="4190">BO233+BO234+BO235+BO236+BO237+BO238+BO239+BO240+BO241+BO242+BO243+BO244</f>
        <v>100</v>
      </c>
      <c r="CN244" s="7"/>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row>
    <row r="245" spans="2:118" x14ac:dyDescent="0.25">
      <c r="B245" s="54" t="s">
        <v>14</v>
      </c>
      <c r="C245" s="2">
        <v>0</v>
      </c>
      <c r="D245" s="2">
        <v>0</v>
      </c>
      <c r="E245" s="2">
        <v>5</v>
      </c>
      <c r="F245" s="2">
        <v>0</v>
      </c>
      <c r="G245" s="2">
        <v>16</v>
      </c>
      <c r="H245" s="2">
        <v>2</v>
      </c>
      <c r="I245" s="2">
        <v>0</v>
      </c>
      <c r="J245" s="2">
        <v>0</v>
      </c>
      <c r="K245" s="3">
        <v>0</v>
      </c>
      <c r="L245" s="3">
        <v>0</v>
      </c>
      <c r="M245" s="3">
        <v>0</v>
      </c>
      <c r="N245" s="3">
        <v>0</v>
      </c>
      <c r="O245" s="3">
        <v>0</v>
      </c>
      <c r="P245" s="3">
        <v>0</v>
      </c>
      <c r="Q245" s="3">
        <v>0</v>
      </c>
      <c r="R245" s="3">
        <v>0</v>
      </c>
      <c r="S245" s="54">
        <v>23</v>
      </c>
      <c r="V245" s="54">
        <v>64</v>
      </c>
      <c r="W245" s="3">
        <f>O233</f>
        <v>7</v>
      </c>
      <c r="X245" s="3">
        <f>O234</f>
        <v>4</v>
      </c>
      <c r="Y245" s="3">
        <f>O235</f>
        <v>1</v>
      </c>
      <c r="Z245" s="3">
        <f>O236</f>
        <v>1</v>
      </c>
      <c r="AA245" s="3">
        <f>O237</f>
        <v>0</v>
      </c>
      <c r="AB245" s="3">
        <f>O238</f>
        <v>0</v>
      </c>
      <c r="AC245" s="3">
        <f>O239</f>
        <v>1</v>
      </c>
      <c r="AD245" s="54">
        <f>O240</f>
        <v>6</v>
      </c>
      <c r="AE245" s="3">
        <f>O241</f>
        <v>0</v>
      </c>
      <c r="AF245" s="3">
        <f>O242</f>
        <v>0</v>
      </c>
      <c r="AG245" s="3">
        <f>O243</f>
        <v>0</v>
      </c>
      <c r="AH245" s="3">
        <f>O244</f>
        <v>0</v>
      </c>
      <c r="AI245" s="3">
        <f>O245</f>
        <v>0</v>
      </c>
      <c r="AJ245" s="3">
        <f>O246</f>
        <v>0</v>
      </c>
      <c r="AK245" s="3">
        <f>O247</f>
        <v>4</v>
      </c>
      <c r="AL245" s="3">
        <f>O248</f>
        <v>0</v>
      </c>
      <c r="AM245" s="3">
        <f>O249</f>
        <v>0</v>
      </c>
      <c r="AN245" s="3">
        <f>O250</f>
        <v>0</v>
      </c>
      <c r="AO245" s="3">
        <f>O251</f>
        <v>0</v>
      </c>
      <c r="AP245" s="54">
        <f>O252</f>
        <v>0</v>
      </c>
      <c r="AQ245" s="58">
        <f>O253</f>
        <v>0</v>
      </c>
      <c r="AT245" s="54">
        <v>64</v>
      </c>
      <c r="AU245" s="33">
        <f t="shared" ref="AU245" si="4191">PRODUCT(W245*100*1/W249)</f>
        <v>30.434782608695652</v>
      </c>
      <c r="AV245" s="33">
        <f t="shared" ref="AV245" si="4192">PRODUCT(X245*100*1/X249)</f>
        <v>17.391304347826086</v>
      </c>
      <c r="AW245" s="33">
        <f t="shared" ref="AW245" si="4193">PRODUCT(Y245*100*1/Y249)</f>
        <v>4.3478260869565215</v>
      </c>
      <c r="AX245" s="33">
        <f t="shared" ref="AX245" si="4194">PRODUCT(Z245*100*1/Z249)</f>
        <v>4.3478260869565215</v>
      </c>
      <c r="AY245" s="33">
        <f t="shared" ref="AY245" si="4195">PRODUCT(AA245*100*1/AA249)</f>
        <v>0</v>
      </c>
      <c r="AZ245" s="33">
        <f t="shared" ref="AZ245" si="4196">PRODUCT(AB245*100*1/AB249)</f>
        <v>0</v>
      </c>
      <c r="BA245" s="33">
        <f t="shared" ref="BA245" si="4197">PRODUCT(AC245*100*1/AC249)</f>
        <v>4.3478260869565215</v>
      </c>
      <c r="BB245" s="59">
        <f t="shared" ref="BB245" si="4198">PRODUCT(AD245*100*1/AD249)</f>
        <v>26.086956521739129</v>
      </c>
      <c r="BC245" s="33">
        <f t="shared" ref="BC245" si="4199">PRODUCT(AE245*100*1/AE249)</f>
        <v>0</v>
      </c>
      <c r="BD245" s="33">
        <f t="shared" ref="BD245" si="4200">PRODUCT(AF245*100*1/AF249)</f>
        <v>0</v>
      </c>
      <c r="BE245" s="33">
        <f t="shared" ref="BE245" si="4201">PRODUCT(AG245*100*1/AG249)</f>
        <v>0</v>
      </c>
      <c r="BF245" s="33">
        <f t="shared" ref="BF245" si="4202">PRODUCT(AH245*100*1/AH249)</f>
        <v>0</v>
      </c>
      <c r="BG245" s="33">
        <f t="shared" ref="BG245" si="4203">PRODUCT(AI245*100*1/AI249)</f>
        <v>0</v>
      </c>
      <c r="BH245" s="33">
        <f t="shared" ref="BH245" si="4204">PRODUCT(AJ245*100*1/AJ249)</f>
        <v>0</v>
      </c>
      <c r="BI245" s="33">
        <f t="shared" ref="BI245" si="4205">PRODUCT(AK245*100*1/AK249)</f>
        <v>17.391304347826086</v>
      </c>
      <c r="BJ245" s="33">
        <f t="shared" ref="BJ245" si="4206">PRODUCT(AL245*100*1/AL249)</f>
        <v>0</v>
      </c>
      <c r="BK245" s="33">
        <f t="shared" ref="BK245" si="4207">PRODUCT(AM245*100*1/AM249)</f>
        <v>0</v>
      </c>
      <c r="BL245" s="33">
        <f t="shared" ref="BL245" si="4208">PRODUCT(AN245*100*1/AN249)</f>
        <v>0</v>
      </c>
      <c r="BM245" s="33">
        <f t="shared" ref="BM245" si="4209">PRODUCT(AO245*100*1/AO249)</f>
        <v>0</v>
      </c>
      <c r="BN245" s="30">
        <f t="shared" ref="BN245" si="4210">PRODUCT(AP245*100*1/AP249)</f>
        <v>0</v>
      </c>
      <c r="BO245" s="59">
        <f t="shared" ref="BO245" si="4211">PRODUCT(AQ245*100*1/AQ249)</f>
        <v>0</v>
      </c>
      <c r="BR245" s="54">
        <v>64</v>
      </c>
      <c r="BS245" s="33">
        <f t="shared" ref="BS245" si="4212">AU233+AU234+AU235+AU236+AU237+AU238+AU239+AU240+AU241+AU242+AU243+AU244+AU245</f>
        <v>100</v>
      </c>
      <c r="BT245" s="33">
        <f t="shared" ref="BT245" si="4213">AV233+AV234+AV235+AV236+AV237+AV238+AV239+AV240+AV241+AV242+AV243+AV244+AV245</f>
        <v>100</v>
      </c>
      <c r="BU245" s="33">
        <f t="shared" ref="BU245" si="4214">AW233+AW234+AW235+AW236+AW237+AW238+AW239+AW240+AW241+AW242+AW243+AW244+AW245</f>
        <v>95.65217391304347</v>
      </c>
      <c r="BV245" s="33">
        <f t="shared" ref="BV245" si="4215">AX233+AX234+AX235+AX236+AX237+AX238+AX239+AX240+AX241+AX242+AX243+AX244+AX245</f>
        <v>99.999999999999986</v>
      </c>
      <c r="BW245" s="33">
        <f t="shared" ref="BW245" si="4216">AY233+AY234+AY235+AY236+AY237+AY238+AY239+AY240+AY241+AY242+AY243+AY244+AY245</f>
        <v>99.999999999999986</v>
      </c>
      <c r="BX245" s="33">
        <f t="shared" ref="BX245" si="4217">AZ233+AZ234+AZ235+AZ236+AZ237+AZ238+AZ239+AZ240+AZ241+AZ242+AZ243+AZ244+AZ245</f>
        <v>100</v>
      </c>
      <c r="BY245" s="33">
        <f t="shared" ref="BY245" si="4218">BA233+BA234+BA235+BA236+BA237+BA238+BA239+BA240+BA241+BA242+BA243+BA244+BA245</f>
        <v>99.999999999999972</v>
      </c>
      <c r="BZ245" s="59">
        <f t="shared" ref="BZ245" si="4219">BB233+BB234+BB235+BB236+BB237+BB238+BB239+BB240+BB241+BB242+BB243+BB244+BB245</f>
        <v>100</v>
      </c>
      <c r="CA245" s="33">
        <f t="shared" ref="CA245" si="4220">BC233+BC234+BC235+BC236+BC237+BC238+BC239+BC240+BC241+BC242+BC243+BC244+BC245</f>
        <v>100</v>
      </c>
      <c r="CB245" s="33">
        <f t="shared" ref="CB245" si="4221">BD233+BD234+BD235+BD236+BD237+BD238+BD239+BD240+BD241+BD242+BD243+BD244+BD245</f>
        <v>100</v>
      </c>
      <c r="CC245" s="33">
        <f t="shared" ref="CC245" si="4222">BE233+BE234+BE235+BE236+BE237+BE238+BE239+BE240+BE241+BE242+BE243+BE244+BE245</f>
        <v>100.00000000000001</v>
      </c>
      <c r="CD245" s="33">
        <f t="shared" ref="CD245" si="4223">BF233+BF234+BF235+BF236+BF237+BF238+BF239+BF240+BF241+BF242+BF243+BF244+BF245</f>
        <v>100</v>
      </c>
      <c r="CE245" s="33">
        <f t="shared" ref="CE245" si="4224">BG233+BG234+BG235+BG236+BG237+BG238+BG239+BG240+BG241+BG242+BG243+BG244+BG245</f>
        <v>100</v>
      </c>
      <c r="CF245" s="33">
        <f t="shared" ref="CF245" si="4225">BH233+BH234+BH235+BH236+BH237+BH238+BH239+BH240+BH241+BH242+BH243+BH244+BH245</f>
        <v>100</v>
      </c>
      <c r="CG245" s="33">
        <f t="shared" ref="CG245" si="4226">BI233+BI234+BI235+BI236+BI237+BI238+BI239+BI240+BI241+BI242+BI243+BI244+BI245</f>
        <v>91.304347826086968</v>
      </c>
      <c r="CH245" s="33">
        <f t="shared" ref="CH245" si="4227">BJ233+BJ234+BJ235+BJ236+BJ237+BJ238+BJ239+BJ240+BJ241+BJ242+BJ243+BJ244+BJ245</f>
        <v>100</v>
      </c>
      <c r="CI245" s="33">
        <f t="shared" ref="CI245" si="4228">BK233+BK234+BK235+BK236+BK237+BK238+BK239+BK240+BK241+BK242+BK243+BK244+BK245</f>
        <v>100</v>
      </c>
      <c r="CJ245" s="33">
        <f t="shared" ref="CJ245" si="4229">BL233+BL234+BL235+BL236+BL237+BL238+BL239+BL240+BL241+BL242+BL243+BL244+BL245</f>
        <v>100</v>
      </c>
      <c r="CK245" s="33">
        <f t="shared" ref="CK245" si="4230">BM233+BM234+BM235+BM236+BM237+BM238+BM239+BM240+BM241+BM242+BM243+BM244+BM245</f>
        <v>99.999999999999986</v>
      </c>
      <c r="CL245" s="30">
        <f t="shared" ref="CL245" si="4231">BN233+BN234+BN235+BN236+BN237+BN238+BN239+BN240+BN241+BN242+BN243+BN244+BN245</f>
        <v>99.999999999999986</v>
      </c>
      <c r="CM245" s="59">
        <f t="shared" ref="CM245" si="4232">BO233+BO234+BO235+BO236+BO237+BO238+BO239+BO240+BO241+BO242+BO243+BO244+BO245</f>
        <v>100</v>
      </c>
      <c r="CN245" s="7"/>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row>
    <row r="246" spans="2:118" x14ac:dyDescent="0.25">
      <c r="B246" s="54" t="s">
        <v>15</v>
      </c>
      <c r="C246" s="2">
        <v>0</v>
      </c>
      <c r="D246" s="2">
        <v>0</v>
      </c>
      <c r="E246" s="2">
        <v>1</v>
      </c>
      <c r="F246" s="2">
        <v>0</v>
      </c>
      <c r="G246" s="2">
        <v>18</v>
      </c>
      <c r="H246" s="2">
        <v>3</v>
      </c>
      <c r="I246" s="2">
        <v>0</v>
      </c>
      <c r="J246" s="2">
        <v>0</v>
      </c>
      <c r="K246" s="3">
        <v>0</v>
      </c>
      <c r="L246" s="3">
        <v>0</v>
      </c>
      <c r="M246" s="3">
        <v>0</v>
      </c>
      <c r="N246" s="3">
        <v>0</v>
      </c>
      <c r="O246" s="3">
        <v>0</v>
      </c>
      <c r="P246" s="3">
        <v>0</v>
      </c>
      <c r="Q246" s="3">
        <v>0</v>
      </c>
      <c r="R246" s="3">
        <v>0</v>
      </c>
      <c r="S246" s="54">
        <v>22</v>
      </c>
      <c r="V246" s="54">
        <v>128</v>
      </c>
      <c r="W246" s="3">
        <f>P233</f>
        <v>0</v>
      </c>
      <c r="X246" s="3">
        <f>P234</f>
        <v>0</v>
      </c>
      <c r="Y246" s="3">
        <f>P235</f>
        <v>1</v>
      </c>
      <c r="Z246" s="3">
        <f>P236</f>
        <v>0</v>
      </c>
      <c r="AA246" s="3">
        <f>P237</f>
        <v>0</v>
      </c>
      <c r="AB246" s="3">
        <f>P238</f>
        <v>0</v>
      </c>
      <c r="AC246" s="3">
        <f>P239</f>
        <v>0</v>
      </c>
      <c r="AD246" s="54">
        <f>P240</f>
        <v>0</v>
      </c>
      <c r="AE246" s="3">
        <f>P241</f>
        <v>0</v>
      </c>
      <c r="AF246" s="3">
        <f>P242</f>
        <v>0</v>
      </c>
      <c r="AG246" s="3">
        <f>P243</f>
        <v>0</v>
      </c>
      <c r="AH246" s="3">
        <f>P244</f>
        <v>0</v>
      </c>
      <c r="AI246" s="3">
        <f>P245</f>
        <v>0</v>
      </c>
      <c r="AJ246" s="3">
        <f>P246</f>
        <v>0</v>
      </c>
      <c r="AK246" s="3">
        <f>P247</f>
        <v>1</v>
      </c>
      <c r="AL246" s="3">
        <f>P248</f>
        <v>0</v>
      </c>
      <c r="AM246" s="3">
        <f>P249</f>
        <v>0</v>
      </c>
      <c r="AN246" s="3">
        <f>P250</f>
        <v>0</v>
      </c>
      <c r="AO246" s="3">
        <f>P251</f>
        <v>0</v>
      </c>
      <c r="AP246" s="54">
        <f>P252</f>
        <v>0</v>
      </c>
      <c r="AQ246" s="58">
        <f>P253</f>
        <v>0</v>
      </c>
      <c r="AT246" s="54">
        <v>128</v>
      </c>
      <c r="AU246" s="33">
        <f t="shared" ref="AU246" si="4233">PRODUCT(W246*100*1/W249)</f>
        <v>0</v>
      </c>
      <c r="AV246" s="33">
        <f t="shared" ref="AV246" si="4234">PRODUCT(X246*100*1/X249)</f>
        <v>0</v>
      </c>
      <c r="AW246" s="33">
        <f t="shared" ref="AW246" si="4235">PRODUCT(Y246*100*1/Y249)</f>
        <v>4.3478260869565215</v>
      </c>
      <c r="AX246" s="33">
        <f t="shared" ref="AX246" si="4236">PRODUCT(Z246*100*1/Z249)</f>
        <v>0</v>
      </c>
      <c r="AY246" s="33">
        <f t="shared" ref="AY246" si="4237">PRODUCT(AA246*100*1/AA249)</f>
        <v>0</v>
      </c>
      <c r="AZ246" s="33">
        <f t="shared" ref="AZ246" si="4238">PRODUCT(AB246*100*1/AB249)</f>
        <v>0</v>
      </c>
      <c r="BA246" s="33">
        <f t="shared" ref="BA246" si="4239">PRODUCT(AC246*100*1/AC249)</f>
        <v>0</v>
      </c>
      <c r="BB246" s="59">
        <f t="shared" ref="BB246" si="4240">PRODUCT(AD246*100*1/AD249)</f>
        <v>0</v>
      </c>
      <c r="BC246" s="33">
        <f t="shared" ref="BC246" si="4241">PRODUCT(AE246*100*1/AE249)</f>
        <v>0</v>
      </c>
      <c r="BD246" s="33">
        <f t="shared" ref="BD246" si="4242">PRODUCT(AF246*100*1/AF249)</f>
        <v>0</v>
      </c>
      <c r="BE246" s="33">
        <f t="shared" ref="BE246" si="4243">PRODUCT(AG246*100*1/AG249)</f>
        <v>0</v>
      </c>
      <c r="BF246" s="33">
        <f t="shared" ref="BF246" si="4244">PRODUCT(AH246*100*1/AH249)</f>
        <v>0</v>
      </c>
      <c r="BG246" s="33">
        <f t="shared" ref="BG246" si="4245">PRODUCT(AI246*100*1/AI249)</f>
        <v>0</v>
      </c>
      <c r="BH246" s="33">
        <f t="shared" ref="BH246" si="4246">PRODUCT(AJ246*100*1/AJ249)</f>
        <v>0</v>
      </c>
      <c r="BI246" s="33">
        <f t="shared" ref="BI246" si="4247">PRODUCT(AK246*100*1/AK249)</f>
        <v>4.3478260869565215</v>
      </c>
      <c r="BJ246" s="33">
        <f t="shared" ref="BJ246" si="4248">PRODUCT(AL246*100*1/AL249)</f>
        <v>0</v>
      </c>
      <c r="BK246" s="33">
        <f t="shared" ref="BK246" si="4249">PRODUCT(AM246*100*1/AM249)</f>
        <v>0</v>
      </c>
      <c r="BL246" s="33">
        <f t="shared" ref="BL246" si="4250">PRODUCT(AN246*100*1/AN249)</f>
        <v>0</v>
      </c>
      <c r="BM246" s="33">
        <f t="shared" ref="BM246" si="4251">PRODUCT(AO246*100*1/AO249)</f>
        <v>0</v>
      </c>
      <c r="BN246" s="30">
        <f t="shared" ref="BN246" si="4252">PRODUCT(AP246*100*1/AP249)</f>
        <v>0</v>
      </c>
      <c r="BO246" s="59">
        <f t="shared" ref="BO246" si="4253">PRODUCT(AQ246*100*1/AQ249)</f>
        <v>0</v>
      </c>
      <c r="BR246" s="54">
        <v>128</v>
      </c>
      <c r="BS246" s="33">
        <f t="shared" ref="BS246" si="4254">AU233+AU234+AU235+AU236+AU237+AU238+AU239+AU240+AU241+AU242+AU243+AU244+AU245+AU246</f>
        <v>100</v>
      </c>
      <c r="BT246" s="33">
        <f t="shared" ref="BT246" si="4255">AV233+AV234+AV235+AV236+AV237+AV238+AV239+AV240+AV241+AV242+AV243+AV244+AV245+AV246</f>
        <v>100</v>
      </c>
      <c r="BU246" s="33">
        <f t="shared" ref="BU246" si="4256">AW233+AW234+AW235+AW236+AW237+AW238+AW239+AW240+AW241+AW242+AW243+AW244+AW245+AW246</f>
        <v>99.999999999999986</v>
      </c>
      <c r="BV246" s="33">
        <f t="shared" ref="BV246" si="4257">AX233+AX234+AX235+AX236+AX237+AX238+AX239+AX240+AX241+AX242+AX243+AX244+AX245+AX246</f>
        <v>99.999999999999986</v>
      </c>
      <c r="BW246" s="33">
        <f t="shared" ref="BW246" si="4258">AY233+AY234+AY235+AY236+AY237+AY238+AY239+AY240+AY241+AY242+AY243+AY244+AY245+AY246</f>
        <v>99.999999999999986</v>
      </c>
      <c r="BX246" s="33">
        <f t="shared" ref="BX246" si="4259">AZ233+AZ234+AZ235+AZ236+AZ237+AZ238+AZ239+AZ240+AZ241+AZ242+AZ243+AZ244+AZ245+AZ246</f>
        <v>100</v>
      </c>
      <c r="BY246" s="33">
        <f t="shared" ref="BY246" si="4260">BA233+BA234+BA235+BA236+BA237+BA238+BA239+BA240+BA241+BA242+BA243+BA244+BA245+BA246</f>
        <v>99.999999999999972</v>
      </c>
      <c r="BZ246" s="59">
        <f t="shared" ref="BZ246" si="4261">BB233+BB234+BB235+BB236+BB237+BB238+BB239+BB240+BB241+BB242+BB243+BB244+BB245+BB246</f>
        <v>100</v>
      </c>
      <c r="CA246" s="33">
        <f t="shared" ref="CA246" si="4262">BC233+BC234+BC235+BC236+BC237+BC238+BC239+BC240+BC241+BC242+BC243+BC244+BC245+BC246</f>
        <v>100</v>
      </c>
      <c r="CB246" s="33">
        <f t="shared" ref="CB246" si="4263">BD233+BD234+BD235+BD236+BD237+BD238+BD239+BD240+BD241+BD242+BD243+BD244+BD245+BD246</f>
        <v>100</v>
      </c>
      <c r="CC246" s="33">
        <f t="shared" ref="CC246" si="4264">BE233+BE234+BE235+BE236+BE237+BE238+BE239+BE240+BE241+BE242+BE243+BE244+BE245+BE246</f>
        <v>100.00000000000001</v>
      </c>
      <c r="CD246" s="33">
        <f t="shared" ref="CD246" si="4265">BF233+BF234+BF235+BF236+BF237+BF238+BF239+BF240+BF241+BF242+BF243+BF244+BF245+BF246</f>
        <v>100</v>
      </c>
      <c r="CE246" s="33">
        <f t="shared" ref="CE246" si="4266">BG233+BG234+BG235+BG236+BG237+BG238+BG239+BG240+BG241+BG242+BG243+BG244+BG245+BG246</f>
        <v>100</v>
      </c>
      <c r="CF246" s="33">
        <f t="shared" ref="CF246" si="4267">BH233+BH234+BH235+BH236+BH237+BH238+BH239+BH240+BH241+BH242+BH243+BH244+BH245+BH246</f>
        <v>100</v>
      </c>
      <c r="CG246" s="33">
        <f t="shared" ref="CG246" si="4268">BI233+BI234+BI235+BI236+BI237+BI238+BI239+BI240+BI241+BI242+BI243+BI244+BI245+BI246</f>
        <v>95.652173913043484</v>
      </c>
      <c r="CH246" s="33">
        <f t="shared" ref="CH246" si="4269">BJ233+BJ234+BJ235+BJ236+BJ237+BJ238+BJ239+BJ240+BJ241+BJ242+BJ243+BJ244+BJ245+BJ246</f>
        <v>100</v>
      </c>
      <c r="CI246" s="33">
        <f t="shared" ref="CI246" si="4270">BK233+BK234+BK235+BK236+BK237+BK238+BK239+BK240+BK241+BK242+BK243+BK244+BK245+BK246</f>
        <v>100</v>
      </c>
      <c r="CJ246" s="33">
        <f t="shared" ref="CJ246" si="4271">BL233+BL234+BL235+BL236+BL237+BL238+BL239+BL240+BL241+BL242+BL243+BL244+BL245+BL246</f>
        <v>100</v>
      </c>
      <c r="CK246" s="33">
        <f t="shared" ref="CK246" si="4272">BM233+BM234+BM235+BM236+BM237+BM238+BM239+BM240+BM241+BM242+BM243+BM244+BM245+BM246</f>
        <v>99.999999999999986</v>
      </c>
      <c r="CL246" s="30">
        <f t="shared" ref="CL246" si="4273">BN233+BN234+BN235+BN236+BN237+BN238+BN239+BN240+BN241+BN242+BN243+BN244+BN245+BN246</f>
        <v>99.999999999999986</v>
      </c>
      <c r="CM246" s="59">
        <f t="shared" ref="CM246" si="4274">BO233+BO234+BO235+BO236+BO237+BO238+BO239+BO240+BO241+BO242+BO243+BO244+BO245+BO246</f>
        <v>100</v>
      </c>
      <c r="CN246" s="7"/>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row>
    <row r="247" spans="2:118" x14ac:dyDescent="0.25">
      <c r="B247" s="54" t="s">
        <v>16</v>
      </c>
      <c r="C247" s="2">
        <v>0</v>
      </c>
      <c r="D247" s="2">
        <v>0</v>
      </c>
      <c r="E247" s="2">
        <v>0</v>
      </c>
      <c r="F247" s="2">
        <v>0</v>
      </c>
      <c r="G247" s="2">
        <v>0</v>
      </c>
      <c r="H247" s="2">
        <v>0</v>
      </c>
      <c r="I247" s="2">
        <v>0</v>
      </c>
      <c r="J247" s="2">
        <v>0</v>
      </c>
      <c r="K247" s="2">
        <v>0</v>
      </c>
      <c r="L247" s="2">
        <v>5</v>
      </c>
      <c r="M247" s="2">
        <v>5</v>
      </c>
      <c r="N247" s="2">
        <v>7</v>
      </c>
      <c r="O247" s="3">
        <v>4</v>
      </c>
      <c r="P247" s="3">
        <v>1</v>
      </c>
      <c r="Q247" s="3">
        <v>1</v>
      </c>
      <c r="R247" s="3">
        <v>0</v>
      </c>
      <c r="S247" s="54">
        <v>23</v>
      </c>
      <c r="V247" s="54">
        <v>256</v>
      </c>
      <c r="W247" s="3">
        <f>Q233</f>
        <v>0</v>
      </c>
      <c r="X247" s="3">
        <f>Q234</f>
        <v>0</v>
      </c>
      <c r="Y247" s="3">
        <f>Q235</f>
        <v>0</v>
      </c>
      <c r="Z247" s="3">
        <f>Q236</f>
        <v>0</v>
      </c>
      <c r="AA247" s="3">
        <f>Q237</f>
        <v>0</v>
      </c>
      <c r="AB247" s="3">
        <f>Q238</f>
        <v>0</v>
      </c>
      <c r="AC247" s="3">
        <f>Q239</f>
        <v>0</v>
      </c>
      <c r="AD247" s="54">
        <f>Q240</f>
        <v>0</v>
      </c>
      <c r="AE247" s="3">
        <f>Q241</f>
        <v>0</v>
      </c>
      <c r="AF247" s="3">
        <f>Q242</f>
        <v>0</v>
      </c>
      <c r="AG247" s="3">
        <f>Q243</f>
        <v>0</v>
      </c>
      <c r="AH247" s="3">
        <f>Q244</f>
        <v>0</v>
      </c>
      <c r="AI247" s="3">
        <f>Q245</f>
        <v>0</v>
      </c>
      <c r="AJ247" s="3">
        <f>Q246</f>
        <v>0</v>
      </c>
      <c r="AK247" s="3">
        <f>Q247</f>
        <v>1</v>
      </c>
      <c r="AL247" s="3">
        <f>Q248</f>
        <v>0</v>
      </c>
      <c r="AM247" s="3">
        <f>Q249</f>
        <v>0</v>
      </c>
      <c r="AN247" s="3">
        <f>Q250</f>
        <v>0</v>
      </c>
      <c r="AO247" s="3">
        <f>Q251</f>
        <v>0</v>
      </c>
      <c r="AP247" s="54">
        <f>Q252</f>
        <v>0</v>
      </c>
      <c r="AQ247" s="58">
        <f>Q253</f>
        <v>0</v>
      </c>
      <c r="AT247" s="54">
        <v>256</v>
      </c>
      <c r="AU247" s="33">
        <f t="shared" ref="AU247" si="4275">PRODUCT(W247*100*1/W249)</f>
        <v>0</v>
      </c>
      <c r="AV247" s="33">
        <f t="shared" ref="AV247" si="4276">PRODUCT(X247*100*1/X249)</f>
        <v>0</v>
      </c>
      <c r="AW247" s="33">
        <f t="shared" ref="AW247" si="4277">PRODUCT(Y247*100*1/Y249)</f>
        <v>0</v>
      </c>
      <c r="AX247" s="33">
        <f t="shared" ref="AX247" si="4278">PRODUCT(Z247*100*1/Z249)</f>
        <v>0</v>
      </c>
      <c r="AY247" s="33">
        <f t="shared" ref="AY247" si="4279">PRODUCT(AA247*100*1/AA249)</f>
        <v>0</v>
      </c>
      <c r="AZ247" s="33">
        <f t="shared" ref="AZ247" si="4280">PRODUCT(AB247*100*1/AB249)</f>
        <v>0</v>
      </c>
      <c r="BA247" s="33">
        <f t="shared" ref="BA247" si="4281">PRODUCT(AC247*100*1/AC249)</f>
        <v>0</v>
      </c>
      <c r="BB247" s="59">
        <f t="shared" ref="BB247" si="4282">PRODUCT(AD247*100*1/AD249)</f>
        <v>0</v>
      </c>
      <c r="BC247" s="33">
        <f t="shared" ref="BC247" si="4283">PRODUCT(AE247*100*1/AE249)</f>
        <v>0</v>
      </c>
      <c r="BD247" s="33">
        <f t="shared" ref="BD247" si="4284">PRODUCT(AF247*100*1/AF249)</f>
        <v>0</v>
      </c>
      <c r="BE247" s="33">
        <f t="shared" ref="BE247" si="4285">PRODUCT(AG247*100*1/AG249)</f>
        <v>0</v>
      </c>
      <c r="BF247" s="33">
        <f t="shared" ref="BF247" si="4286">PRODUCT(AH247*100*1/AH249)</f>
        <v>0</v>
      </c>
      <c r="BG247" s="33">
        <f t="shared" ref="BG247" si="4287">PRODUCT(AI247*100*1/AI249)</f>
        <v>0</v>
      </c>
      <c r="BH247" s="33">
        <f t="shared" ref="BH247" si="4288">PRODUCT(AJ247*100*1/AJ249)</f>
        <v>0</v>
      </c>
      <c r="BI247" s="33">
        <f t="shared" ref="BI247" si="4289">PRODUCT(AK247*100*1/AK249)</f>
        <v>4.3478260869565215</v>
      </c>
      <c r="BJ247" s="33">
        <f t="shared" ref="BJ247" si="4290">PRODUCT(AL247*100*1/AL249)</f>
        <v>0</v>
      </c>
      <c r="BK247" s="33">
        <f t="shared" ref="BK247" si="4291">PRODUCT(AM247*100*1/AM249)</f>
        <v>0</v>
      </c>
      <c r="BL247" s="33">
        <f t="shared" ref="BL247" si="4292">PRODUCT(AN247*100*1/AN249)</f>
        <v>0</v>
      </c>
      <c r="BM247" s="33">
        <f t="shared" ref="BM247" si="4293">PRODUCT(AO247*100*1/AO249)</f>
        <v>0</v>
      </c>
      <c r="BN247" s="30">
        <f t="shared" ref="BN247" si="4294">PRODUCT(AP247*100*1/AP249)</f>
        <v>0</v>
      </c>
      <c r="BO247" s="59">
        <f t="shared" ref="BO247" si="4295">PRODUCT(AQ247*100*1/AQ249)</f>
        <v>0</v>
      </c>
      <c r="BR247" s="54">
        <v>256</v>
      </c>
      <c r="BS247" s="33">
        <f t="shared" ref="BS247" si="4296">AU233+AU234+AU235+AU236+AU237+AU238+AU239+AU240+AU241+AU242+AU243+AU244+AU245+AU246+AU247</f>
        <v>100</v>
      </c>
      <c r="BT247" s="33">
        <f t="shared" ref="BT247" si="4297">AV233+AV234+AV235+AV236+AV237+AV238+AV239+AV240+AV241+AV242+AV243+AV244+AV245+AV246+AV247</f>
        <v>100</v>
      </c>
      <c r="BU247" s="33">
        <f t="shared" ref="BU247" si="4298">AW233+AW234+AW235+AW236+AW237+AW238+AW239+AW240+AW241+AW242+AW243+AW244+AW245+AW246+AW247</f>
        <v>99.999999999999986</v>
      </c>
      <c r="BV247" s="33">
        <f t="shared" ref="BV247" si="4299">AX233+AX234+AX235+AX236+AX237+AX238+AX239+AX240+AX241+AX242+AX243+AX244+AX245+AX246+AX247</f>
        <v>99.999999999999986</v>
      </c>
      <c r="BW247" s="33">
        <f t="shared" ref="BW247" si="4300">AY233+AY234+AY235+AY236+AY237+AY238+AY239+AY240+AY241+AY242+AY243+AY244+AY245+AY246+AY247</f>
        <v>99.999999999999986</v>
      </c>
      <c r="BX247" s="33">
        <f t="shared" ref="BX247" si="4301">AZ233+AZ234+AZ235+AZ236+AZ237+AZ238+AZ239+AZ240+AZ241+AZ242+AZ243+AZ244+AZ245+AZ246+AZ247</f>
        <v>100</v>
      </c>
      <c r="BY247" s="33">
        <f t="shared" ref="BY247" si="4302">BA233+BA234+BA235+BA236+BA237+BA238+BA239+BA240+BA241+BA242+BA243+BA244+BA245+BA246+BA247</f>
        <v>99.999999999999972</v>
      </c>
      <c r="BZ247" s="59">
        <f t="shared" ref="BZ247" si="4303">BB233+BB234+BB235+BB236+BB237+BB238+BB239+BB240+BB241+BB242+BB243+BB244+BB245+BB246+BB247</f>
        <v>100</v>
      </c>
      <c r="CA247" s="33">
        <f t="shared" ref="CA247" si="4304">BC233+BC234+BC235+BC236+BC237+BC238+BC239+BC240+BC241+BC242+BC243+BC244+BC245+BC246+BC247</f>
        <v>100</v>
      </c>
      <c r="CB247" s="33">
        <f t="shared" ref="CB247" si="4305">BD233+BD234+BD235+BD236+BD237+BD238+BD239+BD240+BD241+BD242+BD243+BD244+BD245+BD246+BD247</f>
        <v>100</v>
      </c>
      <c r="CC247" s="33">
        <f t="shared" ref="CC247" si="4306">BE233+BE234+BE235+BE236+BE237+BE238+BE239+BE240+BE241+BE242+BE243+BE244+BE245+BE246+BE247</f>
        <v>100.00000000000001</v>
      </c>
      <c r="CD247" s="33">
        <f t="shared" ref="CD247" si="4307">BF233+BF234+BF235+BF236+BF237+BF238+BF239+BF240+BF241+BF242+BF243+BF244+BF245+BF246+BF247</f>
        <v>100</v>
      </c>
      <c r="CE247" s="33">
        <f t="shared" ref="CE247" si="4308">BG233+BG234+BG235+BG236+BG237+BG238+BG239+BG240+BG241+BG242+BG243+BG244+BG245+BG246+BG247</f>
        <v>100</v>
      </c>
      <c r="CF247" s="33">
        <f t="shared" ref="CF247" si="4309">BH233+BH234+BH235+BH236+BH237+BH238+BH239+BH240+BH241+BH242+BH243+BH244+BH245+BH246+BH247</f>
        <v>100</v>
      </c>
      <c r="CG247" s="33">
        <f t="shared" ref="CG247" si="4310">BI233+BI234+BI235+BI236+BI237+BI238+BI239+BI240+BI241+BI242+BI243+BI244+BI245+BI246+BI247</f>
        <v>100</v>
      </c>
      <c r="CH247" s="33">
        <f t="shared" ref="CH247" si="4311">BJ233+BJ234+BJ235+BJ236+BJ237+BJ238+BJ239+BJ240+BJ241+BJ242+BJ243+BJ244+BJ245+BJ246+BJ247</f>
        <v>100</v>
      </c>
      <c r="CI247" s="33">
        <f t="shared" ref="CI247" si="4312">BK233+BK234+BK235+BK236+BK237+BK238+BK239+BK240+BK241+BK242+BK243+BK244+BK245+BK246+BK247</f>
        <v>100</v>
      </c>
      <c r="CJ247" s="33">
        <f t="shared" ref="CJ247" si="4313">BL233+BL234+BL235+BL236+BL237+BL238+BL239+BL240+BL241+BL242+BL243+BL244+BL245+BL246+BL247</f>
        <v>100</v>
      </c>
      <c r="CK247" s="33">
        <f t="shared" ref="CK247" si="4314">BM233+BM234+BM235+BM236+BM237+BM238+BM239+BM240+BM241+BM242+BM243+BM244+BM245+BM246+BM247</f>
        <v>99.999999999999986</v>
      </c>
      <c r="CL247" s="30">
        <f t="shared" ref="CL247" si="4315">BN233+BN234+BN235+BN236+BN237+BN238+BN239+BN240+BN241+BN242+BN243+BN244+BN245+BN246+BN247</f>
        <v>99.999999999999986</v>
      </c>
      <c r="CM247" s="59">
        <f t="shared" ref="CM247" si="4316">BO233+BO234+BO235+BO236+BO237+BO238+BO239+BO240+BO241+BO242+BO243+BO244+BO245+BO246+BO247</f>
        <v>100</v>
      </c>
      <c r="CN247" s="7"/>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row>
    <row r="248" spans="2:118" x14ac:dyDescent="0.25">
      <c r="B248" s="54" t="s">
        <v>17</v>
      </c>
      <c r="C248" s="2">
        <v>0</v>
      </c>
      <c r="D248" s="2">
        <v>0</v>
      </c>
      <c r="E248" s="2">
        <v>7</v>
      </c>
      <c r="F248" s="2">
        <v>0</v>
      </c>
      <c r="G248" s="2">
        <v>13</v>
      </c>
      <c r="H248" s="2">
        <v>3</v>
      </c>
      <c r="I248" s="2">
        <v>0</v>
      </c>
      <c r="J248" s="2">
        <v>0</v>
      </c>
      <c r="K248" s="4">
        <v>0</v>
      </c>
      <c r="L248" s="3">
        <v>0</v>
      </c>
      <c r="M248" s="3">
        <v>0</v>
      </c>
      <c r="N248" s="3">
        <v>0</v>
      </c>
      <c r="O248" s="3">
        <v>0</v>
      </c>
      <c r="P248" s="3">
        <v>0</v>
      </c>
      <c r="Q248" s="3">
        <v>0</v>
      </c>
      <c r="R248" s="3">
        <v>0</v>
      </c>
      <c r="S248" s="54">
        <v>23</v>
      </c>
      <c r="V248" s="54">
        <v>512</v>
      </c>
      <c r="W248" s="3">
        <f>R233</f>
        <v>0</v>
      </c>
      <c r="X248" s="3">
        <f>R234</f>
        <v>0</v>
      </c>
      <c r="Y248" s="3">
        <f>R235</f>
        <v>0</v>
      </c>
      <c r="Z248" s="3">
        <f>R236</f>
        <v>0</v>
      </c>
      <c r="AA248" s="3">
        <f>R237</f>
        <v>0</v>
      </c>
      <c r="AB248" s="3">
        <f>R238</f>
        <v>0</v>
      </c>
      <c r="AC248" s="3">
        <f>R239</f>
        <v>0</v>
      </c>
      <c r="AD248" s="54">
        <f>R240</f>
        <v>0</v>
      </c>
      <c r="AE248" s="3">
        <f>R241</f>
        <v>0</v>
      </c>
      <c r="AF248" s="3">
        <f>R242</f>
        <v>0</v>
      </c>
      <c r="AG248" s="3">
        <f>R243</f>
        <v>0</v>
      </c>
      <c r="AH248" s="3">
        <f>R244</f>
        <v>0</v>
      </c>
      <c r="AI248" s="3">
        <f>R245</f>
        <v>0</v>
      </c>
      <c r="AJ248" s="3">
        <f>R246</f>
        <v>0</v>
      </c>
      <c r="AK248" s="3">
        <f>R247</f>
        <v>0</v>
      </c>
      <c r="AL248" s="3">
        <f>R248</f>
        <v>0</v>
      </c>
      <c r="AM248" s="3">
        <f>R249</f>
        <v>0</v>
      </c>
      <c r="AN248" s="3">
        <f>R250</f>
        <v>0</v>
      </c>
      <c r="AO248" s="3">
        <f>R251</f>
        <v>0</v>
      </c>
      <c r="AP248" s="54">
        <f>R252</f>
        <v>0</v>
      </c>
      <c r="AQ248" s="58">
        <f>R253</f>
        <v>0</v>
      </c>
      <c r="AT248" s="54">
        <v>512</v>
      </c>
      <c r="AU248" s="33">
        <f t="shared" ref="AU248" si="4317">PRODUCT(W248*100*1/W249)</f>
        <v>0</v>
      </c>
      <c r="AV248" s="33">
        <f t="shared" ref="AV248" si="4318">PRODUCT(X248*100*1/X249)</f>
        <v>0</v>
      </c>
      <c r="AW248" s="33">
        <f t="shared" ref="AW248" si="4319">PRODUCT(Y248*100*1/Y249)</f>
        <v>0</v>
      </c>
      <c r="AX248" s="33">
        <f t="shared" ref="AX248" si="4320">PRODUCT(Z248*100*1/Z249)</f>
        <v>0</v>
      </c>
      <c r="AY248" s="33">
        <f t="shared" ref="AY248" si="4321">PRODUCT(AA248*100*1/AA249)</f>
        <v>0</v>
      </c>
      <c r="AZ248" s="33">
        <f t="shared" ref="AZ248" si="4322">PRODUCT(AB248*100*1/AB249)</f>
        <v>0</v>
      </c>
      <c r="BA248" s="33">
        <f t="shared" ref="BA248" si="4323">PRODUCT(AC248*100*1/AC249)</f>
        <v>0</v>
      </c>
      <c r="BB248" s="59">
        <f t="shared" ref="BB248" si="4324">PRODUCT(AD248*100*1/AD249)</f>
        <v>0</v>
      </c>
      <c r="BC248" s="33">
        <f t="shared" ref="BC248" si="4325">PRODUCT(AE248*100*1/AE249)</f>
        <v>0</v>
      </c>
      <c r="BD248" s="33">
        <f t="shared" ref="BD248" si="4326">PRODUCT(AF248*100*1/AF249)</f>
        <v>0</v>
      </c>
      <c r="BE248" s="33">
        <f t="shared" ref="BE248" si="4327">PRODUCT(AG248*100*1/AG249)</f>
        <v>0</v>
      </c>
      <c r="BF248" s="33">
        <f t="shared" ref="BF248" si="4328">PRODUCT(AH248*100*1/AH249)</f>
        <v>0</v>
      </c>
      <c r="BG248" s="33">
        <f t="shared" ref="BG248" si="4329">PRODUCT(AI248*100*1/AI249)</f>
        <v>0</v>
      </c>
      <c r="BH248" s="33">
        <f t="shared" ref="BH248" si="4330">PRODUCT(AJ248*100*1/AJ249)</f>
        <v>0</v>
      </c>
      <c r="BI248" s="33">
        <f t="shared" ref="BI248" si="4331">PRODUCT(AK248*100*1/AK249)</f>
        <v>0</v>
      </c>
      <c r="BJ248" s="33">
        <f t="shared" ref="BJ248" si="4332">PRODUCT(AL248*100*1/AL249)</f>
        <v>0</v>
      </c>
      <c r="BK248" s="33">
        <f t="shared" ref="BK248" si="4333">PRODUCT(AM248*100*1/AM249)</f>
        <v>0</v>
      </c>
      <c r="BL248" s="33">
        <f t="shared" ref="BL248" si="4334">PRODUCT(AN248*100*1/AN249)</f>
        <v>0</v>
      </c>
      <c r="BM248" s="33">
        <f t="shared" ref="BM248" si="4335">PRODUCT(AO248*100*1/AO249)</f>
        <v>0</v>
      </c>
      <c r="BN248" s="30">
        <f t="shared" ref="BN248" si="4336">PRODUCT(AP248*100*1/AP249)</f>
        <v>0</v>
      </c>
      <c r="BO248" s="59">
        <f t="shared" ref="BO248" si="4337">PRODUCT(AQ248*100*1/AQ249)</f>
        <v>0</v>
      </c>
      <c r="BR248" s="54">
        <v>512</v>
      </c>
      <c r="BS248" s="33">
        <f t="shared" ref="BS248" si="4338">AU233+AU234+AU235+AU236+AU237+AU238+AU239+AU240+AU241+AU242+AU243+AU244+AU245+AU246+AU247+AU248</f>
        <v>100</v>
      </c>
      <c r="BT248" s="33">
        <f t="shared" ref="BT248" si="4339">AV233+AV234+AV235+AV236+AV237+AV238+AV239+AV240+AV241+AV242+AV243+AV244+AV245+AV246+AV247+AV248</f>
        <v>100</v>
      </c>
      <c r="BU248" s="33">
        <f t="shared" ref="BU248" si="4340">AW233+AW234+AW235+AW236+AW237+AW238+AW239+AW240+AW241+AW242+AW243+AW244+AW245+AW246+AW247+AW248</f>
        <v>99.999999999999986</v>
      </c>
      <c r="BV248" s="33">
        <f t="shared" ref="BV248" si="4341">AX233+AX234+AX235+AX236+AX237+AX238+AX239+AX240+AX241+AX242+AX243+AX244+AX245+AX246+AX247+AX248</f>
        <v>99.999999999999986</v>
      </c>
      <c r="BW248" s="33">
        <f t="shared" ref="BW248" si="4342">AY233+AY234+AY235+AY236+AY237+AY238+AY239+AY240+AY241+AY242+AY243+AY244+AY245+AY246+AY247+AY248</f>
        <v>99.999999999999986</v>
      </c>
      <c r="BX248" s="33">
        <f t="shared" ref="BX248" si="4343">AZ233+AZ234+AZ235+AZ236+AZ237+AZ238+AZ239+AZ240+AZ241+AZ242+AZ243+AZ244+AZ245+AZ246+AZ247+AZ248</f>
        <v>100</v>
      </c>
      <c r="BY248" s="33">
        <f t="shared" ref="BY248" si="4344">BA233+BA234+BA235+BA236+BA237+BA238+BA239+BA240+BA241+BA242+BA243+BA244+BA245+BA246+BA247+BA248</f>
        <v>99.999999999999972</v>
      </c>
      <c r="BZ248" s="59">
        <f t="shared" ref="BZ248" si="4345">BB233+BB234+BB235+BB236+BB237+BB238+BB239+BB240+BB241+BB242+BB243+BB244+BB245+BB246+BB247+BB248</f>
        <v>100</v>
      </c>
      <c r="CA248" s="33">
        <f t="shared" ref="CA248" si="4346">BC233+BC234+BC235+BC236+BC237+BC238+BC239+BC240+BC241+BC242+BC243+BC244+BC245+BC246+BC247+BC248</f>
        <v>100</v>
      </c>
      <c r="CB248" s="33">
        <f t="shared" ref="CB248" si="4347">BD233+BD234+BD235+BD236+BD237+BD238+BD239+BD240+BD241+BD242+BD243+BD244+BD245+BD246+BD247+BD248</f>
        <v>100</v>
      </c>
      <c r="CC248" s="33">
        <f t="shared" ref="CC248" si="4348">BE233+BE234+BE235+BE236+BE237+BE238+BE239+BE240+BE241+BE242+BE243+BE244+BE245+BE246+BE247+BE248</f>
        <v>100.00000000000001</v>
      </c>
      <c r="CD248" s="33">
        <f t="shared" ref="CD248" si="4349">BF233+BF234+BF235+BF236+BF237+BF238+BF239+BF240+BF241+BF242+BF243+BF244+BF245+BF246+BF247+BF248</f>
        <v>100</v>
      </c>
      <c r="CE248" s="33">
        <f t="shared" ref="CE248" si="4350">BG233+BG234+BG235+BG236+BG237+BG238+BG239+BG240+BG241+BG242+BG243+BG244+BG245+BG246+BG247+BG248</f>
        <v>100</v>
      </c>
      <c r="CF248" s="33">
        <f t="shared" ref="CF248" si="4351">BH233+BH234+BH235+BH236+BH237+BH238+BH239+BH240+BH241+BH242+BH243+BH244+BH245+BH246+BH247+BH248</f>
        <v>100</v>
      </c>
      <c r="CG248" s="33">
        <f t="shared" ref="CG248" si="4352">BI233+BI234+BI235+BI236+BI237+BI238+BI239+BI240+BI241+BI242+BI243+BI244+BI245+BI246+BI247+BI248</f>
        <v>100</v>
      </c>
      <c r="CH248" s="33">
        <f t="shared" ref="CH248" si="4353">BJ233+BJ234+BJ235+BJ236+BJ237+BJ238+BJ239+BJ240+BJ241+BJ242+BJ243+BJ244+BJ245+BJ246+BJ247+BJ248</f>
        <v>100</v>
      </c>
      <c r="CI248" s="33">
        <f t="shared" ref="CI248" si="4354">BK233+BK234+BK235+BK236+BK237+BK238+BK239+BK240+BK241+BK242+BK243+BK244+BK245+BK246+BK247+BK248</f>
        <v>100</v>
      </c>
      <c r="CJ248" s="33">
        <f t="shared" ref="CJ248" si="4355">BL233+BL234+BL235+BL236+BL237+BL238+BL239+BL240+BL241+BL242+BL243+BL244+BL245+BL246+BL247+BL248</f>
        <v>100</v>
      </c>
      <c r="CK248" s="33">
        <f t="shared" ref="CK248" si="4356">BM233+BM234+BM235+BM236+BM237+BM238+BM239+BM240+BM241+BM242+BM243+BM244+BM245+BM246+BM247+BM248</f>
        <v>99.999999999999986</v>
      </c>
      <c r="CL248" s="30">
        <f t="shared" ref="CL248" si="4357">BN233+BN234+BN235+BN236+BN237+BN238+BN239+BN240+BN241+BN242+BN243+BN244+BN245+BN246+BN247+BN248</f>
        <v>99.999999999999986</v>
      </c>
      <c r="CM248" s="59">
        <f t="shared" ref="CM248" si="4358">BO233+BO234+BO235+BO236+BO237+BO238+BO239+BO240+BO241+BO242+BO243+BO244+BO245+BO246+BO247+BO248</f>
        <v>100</v>
      </c>
      <c r="CN248" s="7"/>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row>
    <row r="249" spans="2:118" x14ac:dyDescent="0.25">
      <c r="B249" s="54" t="s">
        <v>18</v>
      </c>
      <c r="C249" s="2">
        <v>0</v>
      </c>
      <c r="D249" s="2">
        <v>22</v>
      </c>
      <c r="E249" s="2">
        <v>1</v>
      </c>
      <c r="F249" s="2">
        <v>0</v>
      </c>
      <c r="G249" s="2">
        <v>0</v>
      </c>
      <c r="H249" s="4">
        <v>0</v>
      </c>
      <c r="I249" s="3">
        <v>0</v>
      </c>
      <c r="J249" s="3">
        <v>0</v>
      </c>
      <c r="K249" s="3">
        <v>0</v>
      </c>
      <c r="L249" s="3">
        <v>0</v>
      </c>
      <c r="M249" s="3">
        <v>0</v>
      </c>
      <c r="N249" s="3">
        <v>0</v>
      </c>
      <c r="O249" s="3">
        <v>0</v>
      </c>
      <c r="P249" s="3">
        <v>0</v>
      </c>
      <c r="Q249" s="3">
        <v>0</v>
      </c>
      <c r="R249" s="3">
        <v>0</v>
      </c>
      <c r="S249" s="54">
        <v>23</v>
      </c>
      <c r="V249" s="54" t="s">
        <v>1</v>
      </c>
      <c r="W249" s="54">
        <f>S233</f>
        <v>23</v>
      </c>
      <c r="X249" s="54">
        <f>S234</f>
        <v>23</v>
      </c>
      <c r="Y249" s="54">
        <f>S235</f>
        <v>23</v>
      </c>
      <c r="Z249" s="54">
        <f>S236</f>
        <v>23</v>
      </c>
      <c r="AA249" s="54">
        <f>S237</f>
        <v>23</v>
      </c>
      <c r="AB249" s="54">
        <f>S238</f>
        <v>23</v>
      </c>
      <c r="AC249" s="54">
        <f>S239</f>
        <v>23</v>
      </c>
      <c r="AD249" s="54">
        <f>S240</f>
        <v>23</v>
      </c>
      <c r="AE249" s="54">
        <f>S241</f>
        <v>23</v>
      </c>
      <c r="AF249" s="54">
        <f>S242</f>
        <v>23</v>
      </c>
      <c r="AG249" s="54">
        <f>S243</f>
        <v>23</v>
      </c>
      <c r="AH249" s="54">
        <f>S244</f>
        <v>23</v>
      </c>
      <c r="AI249" s="54">
        <f>S245</f>
        <v>23</v>
      </c>
      <c r="AJ249" s="54">
        <f>S246</f>
        <v>22</v>
      </c>
      <c r="AK249" s="54">
        <f>S247</f>
        <v>23</v>
      </c>
      <c r="AL249" s="54">
        <f>S248</f>
        <v>23</v>
      </c>
      <c r="AM249" s="54">
        <f>S249</f>
        <v>23</v>
      </c>
      <c r="AN249" s="54">
        <f>S250</f>
        <v>23</v>
      </c>
      <c r="AO249" s="54">
        <f>S251</f>
        <v>23</v>
      </c>
      <c r="AP249" s="54">
        <f>S252</f>
        <v>23</v>
      </c>
      <c r="AQ249" s="54">
        <f>S253</f>
        <v>23</v>
      </c>
      <c r="AT249" s="54" t="s">
        <v>47</v>
      </c>
      <c r="AU249" s="30">
        <f t="shared" ref="AU249:BO249" si="4359">SUM(AU233:AU248)</f>
        <v>100</v>
      </c>
      <c r="AV249" s="30">
        <f t="shared" si="4359"/>
        <v>100</v>
      </c>
      <c r="AW249" s="30">
        <f t="shared" si="4359"/>
        <v>99.999999999999986</v>
      </c>
      <c r="AX249" s="30">
        <f t="shared" si="4359"/>
        <v>99.999999999999986</v>
      </c>
      <c r="AY249" s="30">
        <f t="shared" si="4359"/>
        <v>99.999999999999986</v>
      </c>
      <c r="AZ249" s="30">
        <f t="shared" si="4359"/>
        <v>100</v>
      </c>
      <c r="BA249" s="30">
        <f t="shared" si="4359"/>
        <v>99.999999999999972</v>
      </c>
      <c r="BB249" s="30">
        <f t="shared" si="4359"/>
        <v>100</v>
      </c>
      <c r="BC249" s="30">
        <f t="shared" si="4359"/>
        <v>100</v>
      </c>
      <c r="BD249" s="30">
        <f t="shared" si="4359"/>
        <v>100</v>
      </c>
      <c r="BE249" s="30">
        <f t="shared" si="4359"/>
        <v>100.00000000000001</v>
      </c>
      <c r="BF249" s="30">
        <f t="shared" si="4359"/>
        <v>100</v>
      </c>
      <c r="BG249" s="30">
        <f t="shared" si="4359"/>
        <v>100</v>
      </c>
      <c r="BH249" s="30">
        <f t="shared" si="4359"/>
        <v>100</v>
      </c>
      <c r="BI249" s="30">
        <f t="shared" si="4359"/>
        <v>100</v>
      </c>
      <c r="BJ249" s="30">
        <f t="shared" si="4359"/>
        <v>100</v>
      </c>
      <c r="BK249" s="30">
        <f t="shared" si="4359"/>
        <v>100</v>
      </c>
      <c r="BL249" s="30">
        <f t="shared" si="4359"/>
        <v>100</v>
      </c>
      <c r="BM249" s="30">
        <f t="shared" si="4359"/>
        <v>99.999999999999986</v>
      </c>
      <c r="BN249" s="30">
        <f t="shared" si="4359"/>
        <v>99.999999999999986</v>
      </c>
      <c r="BO249" s="30">
        <f t="shared" si="4359"/>
        <v>100</v>
      </c>
      <c r="BS249" s="30"/>
      <c r="BT249" s="30"/>
      <c r="BU249" s="30"/>
      <c r="BV249" s="30"/>
      <c r="BW249" s="30"/>
      <c r="BX249" s="30"/>
      <c r="BY249" s="30"/>
      <c r="BZ249" s="30"/>
      <c r="CA249" s="30"/>
      <c r="CB249" s="30"/>
      <c r="CC249" s="30"/>
      <c r="CD249" s="30"/>
      <c r="CE249" s="30"/>
      <c r="CF249" s="30"/>
      <c r="CG249" s="30"/>
      <c r="CH249" s="30"/>
      <c r="CI249" s="30"/>
      <c r="CJ249" s="30"/>
      <c r="CK249" s="30"/>
      <c r="CL249" s="30"/>
      <c r="CM249" s="3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row>
    <row r="250" spans="2:118" x14ac:dyDescent="0.25">
      <c r="B250" s="54" t="s">
        <v>19</v>
      </c>
      <c r="C250" s="2">
        <v>0</v>
      </c>
      <c r="D250" s="2">
        <v>21</v>
      </c>
      <c r="E250" s="2">
        <v>0</v>
      </c>
      <c r="F250" s="2">
        <v>2</v>
      </c>
      <c r="G250" s="2">
        <v>0</v>
      </c>
      <c r="H250" s="2">
        <v>0</v>
      </c>
      <c r="I250" s="4">
        <v>0</v>
      </c>
      <c r="J250" s="3">
        <v>0</v>
      </c>
      <c r="K250" s="3">
        <v>0</v>
      </c>
      <c r="L250" s="3">
        <v>0</v>
      </c>
      <c r="M250" s="3">
        <v>0</v>
      </c>
      <c r="N250" s="3">
        <v>0</v>
      </c>
      <c r="O250" s="3">
        <v>0</v>
      </c>
      <c r="P250" s="3">
        <v>0</v>
      </c>
      <c r="Q250" s="3">
        <v>0</v>
      </c>
      <c r="R250" s="3">
        <v>0</v>
      </c>
      <c r="S250" s="54">
        <v>23</v>
      </c>
      <c r="AU250" s="30"/>
      <c r="AV250" s="30"/>
      <c r="AW250" s="30"/>
      <c r="AX250" s="30"/>
      <c r="AY250" s="30"/>
      <c r="AZ250" s="30"/>
      <c r="BA250" s="30"/>
      <c r="BB250" s="30"/>
      <c r="BC250" s="30"/>
      <c r="BD250" s="30"/>
      <c r="BE250" s="30"/>
      <c r="BF250" s="30"/>
      <c r="BG250" s="30"/>
      <c r="BH250" s="30"/>
      <c r="BI250" s="30"/>
      <c r="BJ250" s="30"/>
      <c r="BK250" s="30"/>
      <c r="BL250" s="30"/>
      <c r="BM250" s="30"/>
      <c r="BN250" s="30"/>
      <c r="BO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row>
    <row r="251" spans="2:118" x14ac:dyDescent="0.25">
      <c r="B251" s="54" t="s">
        <v>20</v>
      </c>
      <c r="C251" s="2">
        <v>0</v>
      </c>
      <c r="D251" s="2">
        <v>0</v>
      </c>
      <c r="E251" s="2">
        <v>3</v>
      </c>
      <c r="F251" s="2">
        <v>19</v>
      </c>
      <c r="G251" s="2">
        <v>1</v>
      </c>
      <c r="H251" s="3">
        <v>0</v>
      </c>
      <c r="I251" s="3">
        <v>0</v>
      </c>
      <c r="J251" s="3">
        <v>0</v>
      </c>
      <c r="K251" s="3">
        <v>0</v>
      </c>
      <c r="L251" s="3">
        <v>0</v>
      </c>
      <c r="M251" s="3">
        <v>0</v>
      </c>
      <c r="N251" s="3">
        <v>0</v>
      </c>
      <c r="O251" s="3">
        <v>0</v>
      </c>
      <c r="P251" s="3">
        <v>0</v>
      </c>
      <c r="Q251" s="3">
        <v>0</v>
      </c>
      <c r="R251" s="3">
        <v>0</v>
      </c>
      <c r="S251" s="54">
        <v>23</v>
      </c>
      <c r="AU251" s="30"/>
      <c r="AV251" s="30"/>
      <c r="AW251" s="30"/>
      <c r="AX251" s="30"/>
      <c r="AY251" s="30"/>
      <c r="AZ251" s="30"/>
      <c r="BA251" s="30"/>
      <c r="BB251" s="30"/>
      <c r="BC251" s="30"/>
      <c r="BD251" s="30"/>
      <c r="BE251" s="30"/>
      <c r="BF251" s="30"/>
      <c r="BG251" s="30"/>
      <c r="BH251" s="30"/>
      <c r="BI251" s="30"/>
      <c r="BJ251" s="30"/>
      <c r="BK251" s="30"/>
      <c r="BL251" s="30"/>
      <c r="BM251" s="30"/>
      <c r="BN251" s="30"/>
      <c r="BO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row>
    <row r="252" spans="2:118" x14ac:dyDescent="0.25">
      <c r="B252" s="54" t="s">
        <v>21</v>
      </c>
      <c r="C252" s="54">
        <v>0</v>
      </c>
      <c r="D252" s="54">
        <v>0</v>
      </c>
      <c r="E252" s="54">
        <v>0</v>
      </c>
      <c r="F252" s="54">
        <v>0</v>
      </c>
      <c r="G252" s="54">
        <v>0</v>
      </c>
      <c r="H252" s="54">
        <v>1</v>
      </c>
      <c r="I252" s="54">
        <v>1</v>
      </c>
      <c r="J252" s="54">
        <v>9</v>
      </c>
      <c r="K252" s="54">
        <v>10</v>
      </c>
      <c r="L252" s="54">
        <v>1</v>
      </c>
      <c r="M252" s="54">
        <v>1</v>
      </c>
      <c r="N252" s="54">
        <v>0</v>
      </c>
      <c r="O252" s="54">
        <v>0</v>
      </c>
      <c r="P252" s="54">
        <v>0</v>
      </c>
      <c r="Q252" s="54">
        <v>0</v>
      </c>
      <c r="R252" s="54">
        <v>0</v>
      </c>
      <c r="S252" s="54">
        <v>23</v>
      </c>
      <c r="AU252" s="30"/>
      <c r="AV252" s="30"/>
      <c r="AW252" s="30"/>
      <c r="AX252" s="30"/>
      <c r="AY252" s="30"/>
      <c r="AZ252" s="30"/>
      <c r="BA252" s="30"/>
      <c r="BB252" s="30"/>
      <c r="BC252" s="30"/>
      <c r="BD252" s="30"/>
      <c r="BE252" s="30"/>
      <c r="BF252" s="30"/>
      <c r="BG252" s="30"/>
      <c r="BH252" s="30"/>
      <c r="BI252" s="30"/>
      <c r="BJ252" s="30"/>
      <c r="BK252" s="30"/>
      <c r="BL252" s="30"/>
      <c r="BM252" s="30"/>
      <c r="BN252" s="30"/>
      <c r="BO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row>
    <row r="253" spans="2:118" x14ac:dyDescent="0.25">
      <c r="B253" s="54" t="s">
        <v>22</v>
      </c>
      <c r="C253" s="54">
        <v>0</v>
      </c>
      <c r="D253" s="54">
        <v>0</v>
      </c>
      <c r="E253" s="54">
        <v>0</v>
      </c>
      <c r="F253" s="54">
        <v>11</v>
      </c>
      <c r="G253" s="54">
        <v>11</v>
      </c>
      <c r="H253" s="54">
        <v>1</v>
      </c>
      <c r="I253" s="54">
        <v>0</v>
      </c>
      <c r="J253" s="54">
        <v>0</v>
      </c>
      <c r="K253" s="54">
        <v>0</v>
      </c>
      <c r="L253" s="54">
        <v>0</v>
      </c>
      <c r="M253" s="54">
        <v>0</v>
      </c>
      <c r="N253" s="54">
        <v>0</v>
      </c>
      <c r="O253" s="54">
        <v>0</v>
      </c>
      <c r="P253" s="54">
        <v>0</v>
      </c>
      <c r="Q253" s="54">
        <v>0</v>
      </c>
      <c r="R253" s="54">
        <v>0</v>
      </c>
      <c r="S253" s="54">
        <v>23</v>
      </c>
      <c r="AU253" s="30"/>
      <c r="AV253" s="30"/>
      <c r="AW253" s="30"/>
      <c r="AX253" s="30"/>
      <c r="AY253" s="30"/>
      <c r="AZ253" s="30"/>
      <c r="BA253" s="30"/>
      <c r="BB253" s="30"/>
      <c r="BC253" s="30"/>
      <c r="BD253" s="30"/>
      <c r="BE253" s="30"/>
      <c r="BF253" s="30"/>
      <c r="BG253" s="30"/>
      <c r="BH253" s="30"/>
      <c r="BI253" s="30"/>
      <c r="BJ253" s="30"/>
      <c r="BK253" s="30"/>
      <c r="BL253" s="30"/>
      <c r="BM253" s="30"/>
      <c r="BN253" s="30"/>
      <c r="BO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row>
    <row r="254" spans="2:118" x14ac:dyDescent="0.25">
      <c r="B254" s="54" t="s">
        <v>90</v>
      </c>
      <c r="C254" s="54">
        <v>0</v>
      </c>
      <c r="D254" s="54">
        <v>0</v>
      </c>
      <c r="E254" s="54">
        <v>0</v>
      </c>
      <c r="F254" s="54">
        <v>0</v>
      </c>
      <c r="G254" s="54">
        <v>0</v>
      </c>
      <c r="H254" s="54">
        <v>2</v>
      </c>
      <c r="I254" s="54">
        <v>0</v>
      </c>
      <c r="J254" s="54">
        <v>7</v>
      </c>
      <c r="K254" s="54">
        <v>14</v>
      </c>
      <c r="L254" s="54">
        <v>0</v>
      </c>
      <c r="M254" s="54">
        <v>0</v>
      </c>
      <c r="N254" s="54">
        <v>0</v>
      </c>
      <c r="O254" s="54">
        <v>0</v>
      </c>
      <c r="P254" s="54">
        <v>0</v>
      </c>
      <c r="Q254" s="54">
        <v>0</v>
      </c>
      <c r="R254" s="54">
        <v>0</v>
      </c>
      <c r="S254" s="54">
        <v>23</v>
      </c>
      <c r="AU254" s="30"/>
      <c r="AV254" s="30"/>
      <c r="AW254" s="30"/>
      <c r="AX254" s="30"/>
      <c r="AY254" s="30"/>
      <c r="AZ254" s="30"/>
      <c r="BA254" s="30"/>
      <c r="BB254" s="30"/>
      <c r="BC254" s="30"/>
      <c r="BD254" s="30"/>
      <c r="BE254" s="30"/>
      <c r="BF254" s="30"/>
      <c r="BG254" s="30"/>
      <c r="BH254" s="30"/>
      <c r="BI254" s="30"/>
      <c r="BJ254" s="30"/>
      <c r="BK254" s="30"/>
      <c r="BL254" s="30"/>
      <c r="BM254" s="30"/>
      <c r="BN254" s="30"/>
      <c r="BO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row>
    <row r="255" spans="2:118" x14ac:dyDescent="0.25">
      <c r="B255" s="54" t="s">
        <v>177</v>
      </c>
      <c r="C255" s="54">
        <v>0</v>
      </c>
      <c r="D255" s="54">
        <v>1</v>
      </c>
      <c r="E255" s="54">
        <v>0</v>
      </c>
      <c r="F255" s="54">
        <v>5</v>
      </c>
      <c r="G255" s="54">
        <v>5</v>
      </c>
      <c r="H255" s="54">
        <v>3</v>
      </c>
      <c r="I255" s="54">
        <v>0</v>
      </c>
      <c r="J255" s="54">
        <v>0</v>
      </c>
      <c r="K255" s="54">
        <v>0</v>
      </c>
      <c r="L255" s="54">
        <v>2</v>
      </c>
      <c r="M255" s="54">
        <v>5</v>
      </c>
      <c r="N255" s="54">
        <v>0</v>
      </c>
      <c r="O255" s="54">
        <v>0</v>
      </c>
      <c r="P255" s="54">
        <v>0</v>
      </c>
      <c r="Q255" s="54">
        <v>0</v>
      </c>
      <c r="R255" s="54">
        <v>0</v>
      </c>
      <c r="S255" s="54">
        <v>21</v>
      </c>
      <c r="AU255" s="30"/>
      <c r="AV255" s="30"/>
      <c r="AW255" s="30"/>
      <c r="AX255" s="30"/>
      <c r="AY255" s="30"/>
      <c r="AZ255" s="30"/>
      <c r="BA255" s="30"/>
      <c r="BB255" s="30"/>
      <c r="BC255" s="30"/>
      <c r="BD255" s="30"/>
      <c r="BE255" s="30"/>
      <c r="BF255" s="30"/>
      <c r="BG255" s="30"/>
      <c r="BH255" s="30"/>
      <c r="BI255" s="30"/>
      <c r="BJ255" s="30"/>
      <c r="BK255" s="30"/>
      <c r="BL255" s="30"/>
      <c r="BM255" s="30"/>
      <c r="BN255" s="30"/>
      <c r="BO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row>
    <row r="256" spans="2:118" x14ac:dyDescent="0.25">
      <c r="B256" s="54" t="s">
        <v>96</v>
      </c>
      <c r="C256" s="54">
        <v>0</v>
      </c>
      <c r="D256" s="54">
        <v>0</v>
      </c>
      <c r="E256" s="54">
        <v>0</v>
      </c>
      <c r="F256" s="54">
        <v>8</v>
      </c>
      <c r="G256" s="54">
        <v>0</v>
      </c>
      <c r="H256" s="54">
        <v>12</v>
      </c>
      <c r="I256" s="54">
        <v>1</v>
      </c>
      <c r="J256" s="54">
        <v>1</v>
      </c>
      <c r="K256" s="54">
        <v>1</v>
      </c>
      <c r="L256" s="54">
        <v>0</v>
      </c>
      <c r="M256" s="54">
        <v>0</v>
      </c>
      <c r="N256" s="54">
        <v>0</v>
      </c>
      <c r="O256" s="54">
        <v>0</v>
      </c>
      <c r="P256" s="54">
        <v>0</v>
      </c>
      <c r="Q256" s="54">
        <v>0</v>
      </c>
      <c r="R256" s="54">
        <v>0</v>
      </c>
      <c r="S256" s="54">
        <v>23</v>
      </c>
    </row>
    <row r="265" spans="1:118" x14ac:dyDescent="0.25">
      <c r="V265" s="54" t="str">
        <f>A266</f>
        <v xml:space="preserve">Klebsiella oxytoca  </v>
      </c>
      <c r="AT265" s="54" t="str">
        <f>A266</f>
        <v xml:space="preserve">Klebsiella oxytoca  </v>
      </c>
      <c r="BR265" s="54" t="str">
        <f>A266</f>
        <v xml:space="preserve">Klebsiella oxytoca  </v>
      </c>
    </row>
    <row r="266" spans="1:118" ht="18.75" x14ac:dyDescent="0.25">
      <c r="A266" s="54" t="s">
        <v>180</v>
      </c>
      <c r="B266" s="54" t="s">
        <v>0</v>
      </c>
      <c r="C266" s="54">
        <v>1.5625E-2</v>
      </c>
      <c r="D266" s="54">
        <v>3.125E-2</v>
      </c>
      <c r="E266" s="54">
        <v>6.25E-2</v>
      </c>
      <c r="F266" s="54">
        <v>0.125</v>
      </c>
      <c r="G266" s="54">
        <v>0.25</v>
      </c>
      <c r="H266" s="54">
        <v>0.5</v>
      </c>
      <c r="I266" s="54">
        <v>1</v>
      </c>
      <c r="J266" s="54">
        <v>2</v>
      </c>
      <c r="K266" s="54">
        <v>4</v>
      </c>
      <c r="L266" s="54">
        <v>8</v>
      </c>
      <c r="M266" s="54">
        <v>16</v>
      </c>
      <c r="N266" s="54">
        <v>32</v>
      </c>
      <c r="O266" s="54">
        <v>64</v>
      </c>
      <c r="P266" s="54">
        <v>128</v>
      </c>
      <c r="Q266" s="54">
        <v>256</v>
      </c>
      <c r="R266" s="54">
        <v>512</v>
      </c>
      <c r="S266" s="54" t="s">
        <v>1</v>
      </c>
      <c r="V266" s="54" t="s">
        <v>0</v>
      </c>
      <c r="W266" s="54" t="str">
        <f>B267</f>
        <v>Ampicillin</v>
      </c>
      <c r="X266" s="54" t="str">
        <f>B268</f>
        <v>Ampicillin/ Sulbactam</v>
      </c>
      <c r="Y266" s="54" t="str">
        <f>B269</f>
        <v>Piperacillin</v>
      </c>
      <c r="Z266" s="54" t="str">
        <f>B270</f>
        <v>Piperacillin/ Tazobactam</v>
      </c>
      <c r="AA266" s="54" t="str">
        <f>B271</f>
        <v>Aztreonam</v>
      </c>
      <c r="AB266" s="54" t="str">
        <f>B272</f>
        <v>Cefotaxim</v>
      </c>
      <c r="AC266" s="54" t="str">
        <f>B273</f>
        <v>Ceftazidim</v>
      </c>
      <c r="AD266" s="54" t="str">
        <f>B274</f>
        <v>Cefuroxim</v>
      </c>
      <c r="AE266" s="54" t="str">
        <f>B275</f>
        <v>Imipenem</v>
      </c>
      <c r="AF266" s="54" t="str">
        <f>B276</f>
        <v>Meropenem</v>
      </c>
      <c r="AG266" s="54" t="str">
        <f>B277</f>
        <v>Colistin</v>
      </c>
      <c r="AH266" s="54" t="str">
        <f>B278</f>
        <v>Amikacin</v>
      </c>
      <c r="AI266" s="54" t="str">
        <f>B279</f>
        <v>Gentamicin</v>
      </c>
      <c r="AJ266" s="54" t="str">
        <f>B280</f>
        <v>Tobramycin</v>
      </c>
      <c r="AK266" s="54" t="str">
        <f>B281</f>
        <v>Fosfomycin</v>
      </c>
      <c r="AL266" s="54" t="str">
        <f>B282</f>
        <v>Cotrimoxazol</v>
      </c>
      <c r="AM266" s="54" t="str">
        <f>B283</f>
        <v>Ciprofloxacin</v>
      </c>
      <c r="AN266" s="54" t="str">
        <f>B284</f>
        <v>Levofloxacin</v>
      </c>
      <c r="AO266" s="54" t="str">
        <f>B285</f>
        <v>Moxifloxacin</v>
      </c>
      <c r="AP266" s="54" t="str">
        <f>B286</f>
        <v>Doxycyclin</v>
      </c>
      <c r="AQ266" s="54" t="str">
        <f>B287</f>
        <v>Tigecyclin</v>
      </c>
      <c r="AT266" s="54" t="s">
        <v>0</v>
      </c>
      <c r="AU266" s="30" t="str">
        <f t="shared" ref="AU266:BO266" si="4360">W266</f>
        <v>Ampicillin</v>
      </c>
      <c r="AV266" s="30" t="str">
        <f t="shared" si="4360"/>
        <v>Ampicillin/ Sulbactam</v>
      </c>
      <c r="AW266" s="30" t="str">
        <f t="shared" si="4360"/>
        <v>Piperacillin</v>
      </c>
      <c r="AX266" s="30" t="str">
        <f t="shared" si="4360"/>
        <v>Piperacillin/ Tazobactam</v>
      </c>
      <c r="AY266" s="30" t="str">
        <f t="shared" si="4360"/>
        <v>Aztreonam</v>
      </c>
      <c r="AZ266" s="30" t="str">
        <f t="shared" si="4360"/>
        <v>Cefotaxim</v>
      </c>
      <c r="BA266" s="30" t="str">
        <f t="shared" si="4360"/>
        <v>Ceftazidim</v>
      </c>
      <c r="BB266" s="30" t="str">
        <f t="shared" si="4360"/>
        <v>Cefuroxim</v>
      </c>
      <c r="BC266" s="30" t="str">
        <f t="shared" si="4360"/>
        <v>Imipenem</v>
      </c>
      <c r="BD266" s="30" t="str">
        <f t="shared" si="4360"/>
        <v>Meropenem</v>
      </c>
      <c r="BE266" s="30" t="str">
        <f t="shared" si="4360"/>
        <v>Colistin</v>
      </c>
      <c r="BF266" s="30" t="str">
        <f t="shared" si="4360"/>
        <v>Amikacin</v>
      </c>
      <c r="BG266" s="30" t="str">
        <f t="shared" si="4360"/>
        <v>Gentamicin</v>
      </c>
      <c r="BH266" s="30" t="str">
        <f t="shared" si="4360"/>
        <v>Tobramycin</v>
      </c>
      <c r="BI266" s="30" t="str">
        <f t="shared" si="4360"/>
        <v>Fosfomycin</v>
      </c>
      <c r="BJ266" s="30" t="str">
        <f t="shared" si="4360"/>
        <v>Cotrimoxazol</v>
      </c>
      <c r="BK266" s="30" t="str">
        <f t="shared" si="4360"/>
        <v>Ciprofloxacin</v>
      </c>
      <c r="BL266" s="30" t="str">
        <f t="shared" si="4360"/>
        <v>Levofloxacin</v>
      </c>
      <c r="BM266" s="30" t="str">
        <f t="shared" si="4360"/>
        <v>Moxifloxacin</v>
      </c>
      <c r="BN266" s="30" t="str">
        <f t="shared" si="4360"/>
        <v>Doxycyclin</v>
      </c>
      <c r="BO266" s="30" t="str">
        <f t="shared" si="4360"/>
        <v>Tigecyclin</v>
      </c>
      <c r="BR266" s="54" t="s">
        <v>0</v>
      </c>
      <c r="BS266" s="54" t="str">
        <f t="shared" ref="BS266:CM266" si="4361">W266</f>
        <v>Ampicillin</v>
      </c>
      <c r="BT266" s="54" t="str">
        <f t="shared" si="4361"/>
        <v>Ampicillin/ Sulbactam</v>
      </c>
      <c r="BU266" s="54" t="str">
        <f t="shared" si="4361"/>
        <v>Piperacillin</v>
      </c>
      <c r="BV266" s="54" t="str">
        <f t="shared" si="4361"/>
        <v>Piperacillin/ Tazobactam</v>
      </c>
      <c r="BW266" s="54" t="str">
        <f t="shared" si="4361"/>
        <v>Aztreonam</v>
      </c>
      <c r="BX266" s="54" t="str">
        <f t="shared" si="4361"/>
        <v>Cefotaxim</v>
      </c>
      <c r="BY266" s="54" t="str">
        <f t="shared" si="4361"/>
        <v>Ceftazidim</v>
      </c>
      <c r="BZ266" s="54" t="str">
        <f t="shared" si="4361"/>
        <v>Cefuroxim</v>
      </c>
      <c r="CA266" s="54" t="str">
        <f t="shared" si="4361"/>
        <v>Imipenem</v>
      </c>
      <c r="CB266" s="54" t="str">
        <f t="shared" si="4361"/>
        <v>Meropenem</v>
      </c>
      <c r="CC266" s="54" t="str">
        <f t="shared" si="4361"/>
        <v>Colistin</v>
      </c>
      <c r="CD266" s="54" t="str">
        <f t="shared" si="4361"/>
        <v>Amikacin</v>
      </c>
      <c r="CE266" s="54" t="str">
        <f t="shared" si="4361"/>
        <v>Gentamicin</v>
      </c>
      <c r="CF266" s="54" t="str">
        <f t="shared" si="4361"/>
        <v>Tobramycin</v>
      </c>
      <c r="CG266" s="54" t="str">
        <f t="shared" si="4361"/>
        <v>Fosfomycin</v>
      </c>
      <c r="CH266" s="54" t="str">
        <f t="shared" si="4361"/>
        <v>Cotrimoxazol</v>
      </c>
      <c r="CI266" s="54" t="str">
        <f t="shared" si="4361"/>
        <v>Ciprofloxacin</v>
      </c>
      <c r="CJ266" s="54" t="str">
        <f t="shared" si="4361"/>
        <v>Levofloxacin</v>
      </c>
      <c r="CK266" s="54" t="str">
        <f t="shared" si="4361"/>
        <v>Moxifloxacin</v>
      </c>
      <c r="CL266" s="54" t="str">
        <f t="shared" si="4361"/>
        <v>Doxycyclin</v>
      </c>
      <c r="CM266" s="54" t="str">
        <f t="shared" si="4361"/>
        <v>Tigecyclin</v>
      </c>
      <c r="CQ266" s="11"/>
      <c r="CR266" s="12" t="s">
        <v>48</v>
      </c>
      <c r="CS266" s="12" t="s">
        <v>53</v>
      </c>
      <c r="CT266" s="12" t="s">
        <v>54</v>
      </c>
      <c r="CU266" s="12" t="s">
        <v>55</v>
      </c>
      <c r="CV266" s="12" t="s">
        <v>56</v>
      </c>
      <c r="CW266" s="12" t="s">
        <v>57</v>
      </c>
      <c r="CX266" s="12" t="s">
        <v>58</v>
      </c>
      <c r="CY266" s="12" t="s">
        <v>71</v>
      </c>
      <c r="CZ266" s="12" t="s">
        <v>59</v>
      </c>
      <c r="DA266" s="12" t="s">
        <v>60</v>
      </c>
      <c r="DB266" s="12" t="s">
        <v>61</v>
      </c>
      <c r="DC266" s="12" t="s">
        <v>62</v>
      </c>
      <c r="DD266" s="12" t="s">
        <v>63</v>
      </c>
      <c r="DE266" s="12" t="s">
        <v>64</v>
      </c>
      <c r="DF266" s="12" t="s">
        <v>65</v>
      </c>
      <c r="DG266" s="12" t="s">
        <v>66</v>
      </c>
      <c r="DH266" s="12" t="s">
        <v>67</v>
      </c>
      <c r="DI266" s="12" t="s">
        <v>68</v>
      </c>
      <c r="DJ266" s="12" t="s">
        <v>69</v>
      </c>
      <c r="DK266" s="12" t="s">
        <v>70</v>
      </c>
      <c r="DL266" s="12" t="s">
        <v>72</v>
      </c>
      <c r="DM266" s="10"/>
      <c r="DN266" s="10"/>
    </row>
    <row r="267" spans="1:118" ht="18.75" x14ac:dyDescent="0.25">
      <c r="B267" s="54" t="s">
        <v>2</v>
      </c>
      <c r="C267" s="2">
        <v>0</v>
      </c>
      <c r="D267" s="2">
        <v>0</v>
      </c>
      <c r="E267" s="2">
        <v>0</v>
      </c>
      <c r="F267" s="2">
        <v>1</v>
      </c>
      <c r="G267" s="2">
        <v>0</v>
      </c>
      <c r="H267" s="2">
        <v>1</v>
      </c>
      <c r="I267" s="2">
        <v>1</v>
      </c>
      <c r="J267" s="2">
        <v>3</v>
      </c>
      <c r="K267" s="2">
        <v>10</v>
      </c>
      <c r="L267" s="2">
        <v>19</v>
      </c>
      <c r="M267" s="3">
        <v>44</v>
      </c>
      <c r="N267" s="3">
        <v>131</v>
      </c>
      <c r="O267" s="3">
        <v>215</v>
      </c>
      <c r="P267" s="3">
        <v>0</v>
      </c>
      <c r="Q267" s="3">
        <v>0</v>
      </c>
      <c r="R267" s="3">
        <v>0</v>
      </c>
      <c r="S267" s="54">
        <v>425</v>
      </c>
      <c r="V267" s="54">
        <v>1.5625E-2</v>
      </c>
      <c r="W267" s="2">
        <f>C267</f>
        <v>0</v>
      </c>
      <c r="X267" s="2">
        <f>C268</f>
        <v>0</v>
      </c>
      <c r="Y267" s="2">
        <f>C269</f>
        <v>0</v>
      </c>
      <c r="Z267" s="2">
        <f>C270</f>
        <v>0</v>
      </c>
      <c r="AA267" s="2">
        <f>C271</f>
        <v>0</v>
      </c>
      <c r="AB267" s="2">
        <f>C272</f>
        <v>0</v>
      </c>
      <c r="AC267" s="2">
        <f>C273</f>
        <v>0</v>
      </c>
      <c r="AD267" s="4">
        <f>C274</f>
        <v>0</v>
      </c>
      <c r="AE267" s="2">
        <f>C275</f>
        <v>0</v>
      </c>
      <c r="AF267" s="2">
        <f>C276</f>
        <v>0</v>
      </c>
      <c r="AG267" s="2">
        <f>C277</f>
        <v>0</v>
      </c>
      <c r="AH267" s="2">
        <f>C278</f>
        <v>0</v>
      </c>
      <c r="AI267" s="2">
        <f>C279</f>
        <v>0</v>
      </c>
      <c r="AJ267" s="2">
        <f>C280</f>
        <v>0</v>
      </c>
      <c r="AK267" s="2">
        <f>C281</f>
        <v>0</v>
      </c>
      <c r="AL267" s="2">
        <f>C282</f>
        <v>0</v>
      </c>
      <c r="AM267" s="2">
        <f>C283</f>
        <v>0</v>
      </c>
      <c r="AN267" s="2">
        <f>C284</f>
        <v>0</v>
      </c>
      <c r="AO267" s="2">
        <f>C285</f>
        <v>0</v>
      </c>
      <c r="AP267" s="54">
        <f>C286</f>
        <v>0</v>
      </c>
      <c r="AQ267" s="55">
        <f>C287</f>
        <v>0</v>
      </c>
      <c r="AT267" s="54">
        <v>1.4999999999999999E-2</v>
      </c>
      <c r="AU267" s="31">
        <f t="shared" ref="AU267:BO267" si="4362">PRODUCT(W267*100*1/W283)</f>
        <v>0</v>
      </c>
      <c r="AV267" s="31">
        <f t="shared" si="4362"/>
        <v>0</v>
      </c>
      <c r="AW267" s="31">
        <f t="shared" si="4362"/>
        <v>0</v>
      </c>
      <c r="AX267" s="31">
        <f t="shared" si="4362"/>
        <v>0</v>
      </c>
      <c r="AY267" s="31">
        <f t="shared" si="4362"/>
        <v>0</v>
      </c>
      <c r="AZ267" s="31">
        <f t="shared" si="4362"/>
        <v>0</v>
      </c>
      <c r="BA267" s="31">
        <f t="shared" si="4362"/>
        <v>0</v>
      </c>
      <c r="BB267" s="32">
        <f t="shared" si="4362"/>
        <v>0</v>
      </c>
      <c r="BC267" s="31">
        <f t="shared" si="4362"/>
        <v>0</v>
      </c>
      <c r="BD267" s="31">
        <f t="shared" si="4362"/>
        <v>0</v>
      </c>
      <c r="BE267" s="31">
        <f t="shared" si="4362"/>
        <v>0</v>
      </c>
      <c r="BF267" s="31">
        <f t="shared" si="4362"/>
        <v>0</v>
      </c>
      <c r="BG267" s="31">
        <f t="shared" si="4362"/>
        <v>0</v>
      </c>
      <c r="BH267" s="31">
        <f t="shared" si="4362"/>
        <v>0</v>
      </c>
      <c r="BI267" s="31">
        <f t="shared" si="4362"/>
        <v>0</v>
      </c>
      <c r="BJ267" s="31">
        <f t="shared" si="4362"/>
        <v>0</v>
      </c>
      <c r="BK267" s="31">
        <f t="shared" si="4362"/>
        <v>0</v>
      </c>
      <c r="BL267" s="31">
        <f t="shared" si="4362"/>
        <v>0</v>
      </c>
      <c r="BM267" s="31">
        <f t="shared" si="4362"/>
        <v>0</v>
      </c>
      <c r="BN267" s="30">
        <f t="shared" si="4362"/>
        <v>0</v>
      </c>
      <c r="BO267" s="57">
        <f t="shared" si="4362"/>
        <v>0</v>
      </c>
      <c r="BR267" s="54">
        <v>1.4999999999999999E-2</v>
      </c>
      <c r="BS267" s="31">
        <f t="shared" ref="BS267:CM267" si="4363">AU267</f>
        <v>0</v>
      </c>
      <c r="BT267" s="31">
        <f t="shared" si="4363"/>
        <v>0</v>
      </c>
      <c r="BU267" s="31">
        <f t="shared" si="4363"/>
        <v>0</v>
      </c>
      <c r="BV267" s="31">
        <f t="shared" si="4363"/>
        <v>0</v>
      </c>
      <c r="BW267" s="31">
        <f t="shared" si="4363"/>
        <v>0</v>
      </c>
      <c r="BX267" s="31">
        <f t="shared" si="4363"/>
        <v>0</v>
      </c>
      <c r="BY267" s="31">
        <f t="shared" si="4363"/>
        <v>0</v>
      </c>
      <c r="BZ267" s="32">
        <f t="shared" si="4363"/>
        <v>0</v>
      </c>
      <c r="CA267" s="31">
        <f t="shared" si="4363"/>
        <v>0</v>
      </c>
      <c r="CB267" s="31">
        <f t="shared" si="4363"/>
        <v>0</v>
      </c>
      <c r="CC267" s="31">
        <f t="shared" si="4363"/>
        <v>0</v>
      </c>
      <c r="CD267" s="31">
        <f t="shared" si="4363"/>
        <v>0</v>
      </c>
      <c r="CE267" s="31">
        <f t="shared" si="4363"/>
        <v>0</v>
      </c>
      <c r="CF267" s="31">
        <f t="shared" si="4363"/>
        <v>0</v>
      </c>
      <c r="CG267" s="31">
        <f t="shared" si="4363"/>
        <v>0</v>
      </c>
      <c r="CH267" s="31">
        <f t="shared" si="4363"/>
        <v>0</v>
      </c>
      <c r="CI267" s="31">
        <f t="shared" si="4363"/>
        <v>0</v>
      </c>
      <c r="CJ267" s="31">
        <f t="shared" si="4363"/>
        <v>0</v>
      </c>
      <c r="CK267" s="31">
        <f t="shared" si="4363"/>
        <v>0</v>
      </c>
      <c r="CL267" s="30">
        <f t="shared" si="4363"/>
        <v>0</v>
      </c>
      <c r="CM267" s="57">
        <f t="shared" si="4363"/>
        <v>0</v>
      </c>
      <c r="CN267" s="5"/>
      <c r="CQ267" s="12" t="s">
        <v>49</v>
      </c>
      <c r="CR267" s="16">
        <f>S267</f>
        <v>425</v>
      </c>
      <c r="CS267" s="16">
        <f>S268</f>
        <v>426</v>
      </c>
      <c r="CT267" s="16">
        <f>S269</f>
        <v>425</v>
      </c>
      <c r="CU267" s="16">
        <f>S270</f>
        <v>426</v>
      </c>
      <c r="CV267" s="16">
        <f>S271</f>
        <v>425</v>
      </c>
      <c r="CW267" s="16">
        <f>S272</f>
        <v>427</v>
      </c>
      <c r="CX267" s="16">
        <f>S273</f>
        <v>425</v>
      </c>
      <c r="CY267" s="16">
        <f>S274</f>
        <v>426</v>
      </c>
      <c r="CZ267" s="16">
        <f>S275</f>
        <v>427</v>
      </c>
      <c r="DA267" s="16">
        <f>S276</f>
        <v>426</v>
      </c>
      <c r="DB267" s="16">
        <f>S277</f>
        <v>406</v>
      </c>
      <c r="DC267" s="16">
        <f>S278</f>
        <v>412</v>
      </c>
      <c r="DD267" s="16">
        <f>S279</f>
        <v>413</v>
      </c>
      <c r="DE267" s="16">
        <f>S280</f>
        <v>385</v>
      </c>
      <c r="DF267" s="16">
        <f>S281</f>
        <v>426</v>
      </c>
      <c r="DG267" s="16">
        <f>S282</f>
        <v>425</v>
      </c>
      <c r="DH267" s="16">
        <f>S283</f>
        <v>427</v>
      </c>
      <c r="DI267" s="16">
        <f>S284</f>
        <v>426</v>
      </c>
      <c r="DJ267" s="16">
        <f>S285</f>
        <v>426</v>
      </c>
      <c r="DK267" s="16">
        <f>S286</f>
        <v>426</v>
      </c>
      <c r="DL267" s="16">
        <f>S287</f>
        <v>426</v>
      </c>
      <c r="DM267" s="10"/>
      <c r="DN267" s="10"/>
    </row>
    <row r="268" spans="1:118" ht="18.75" x14ac:dyDescent="0.25">
      <c r="B268" s="54" t="s">
        <v>3</v>
      </c>
      <c r="C268" s="2">
        <v>0</v>
      </c>
      <c r="D268" s="2">
        <v>0</v>
      </c>
      <c r="E268" s="2">
        <v>0</v>
      </c>
      <c r="F268" s="2">
        <v>5</v>
      </c>
      <c r="G268" s="2">
        <v>0</v>
      </c>
      <c r="H268" s="2">
        <v>13</v>
      </c>
      <c r="I268" s="2">
        <v>66</v>
      </c>
      <c r="J268" s="2">
        <v>50</v>
      </c>
      <c r="K268" s="2">
        <v>116</v>
      </c>
      <c r="L268" s="2">
        <v>70</v>
      </c>
      <c r="M268" s="3">
        <v>32</v>
      </c>
      <c r="N268" s="3">
        <v>7</v>
      </c>
      <c r="O268" s="3">
        <v>67</v>
      </c>
      <c r="P268" s="3">
        <v>0</v>
      </c>
      <c r="Q268" s="3">
        <v>0</v>
      </c>
      <c r="R268" s="3">
        <v>0</v>
      </c>
      <c r="S268" s="54">
        <v>426</v>
      </c>
      <c r="V268" s="54">
        <v>3.125E-2</v>
      </c>
      <c r="W268" s="2">
        <f>D267</f>
        <v>0</v>
      </c>
      <c r="X268" s="2">
        <f>D268</f>
        <v>0</v>
      </c>
      <c r="Y268" s="2">
        <f>D269</f>
        <v>0</v>
      </c>
      <c r="Z268" s="2">
        <f>D270</f>
        <v>0</v>
      </c>
      <c r="AA268" s="2">
        <f>D271</f>
        <v>0</v>
      </c>
      <c r="AB268" s="2">
        <f>D272</f>
        <v>334</v>
      </c>
      <c r="AC268" s="2">
        <f>D273</f>
        <v>0</v>
      </c>
      <c r="AD268" s="4">
        <f>D274</f>
        <v>0</v>
      </c>
      <c r="AE268" s="2">
        <f>D275</f>
        <v>0</v>
      </c>
      <c r="AF268" s="2">
        <f>D276</f>
        <v>0</v>
      </c>
      <c r="AG268" s="2">
        <f>D277</f>
        <v>2</v>
      </c>
      <c r="AH268" s="2">
        <f>D278</f>
        <v>0</v>
      </c>
      <c r="AI268" s="2">
        <f>D279</f>
        <v>0</v>
      </c>
      <c r="AJ268" s="2">
        <f>D280</f>
        <v>0</v>
      </c>
      <c r="AK268" s="2">
        <f>D281</f>
        <v>0</v>
      </c>
      <c r="AL268" s="2">
        <f>D282</f>
        <v>1</v>
      </c>
      <c r="AM268" s="2">
        <f>D283</f>
        <v>334</v>
      </c>
      <c r="AN268" s="2">
        <f>D284</f>
        <v>1</v>
      </c>
      <c r="AO268" s="2">
        <f>D285</f>
        <v>0</v>
      </c>
      <c r="AP268" s="54">
        <f>D286</f>
        <v>0</v>
      </c>
      <c r="AQ268" s="55">
        <f>D287</f>
        <v>40</v>
      </c>
      <c r="AT268" s="54">
        <v>3.1E-2</v>
      </c>
      <c r="AU268" s="31">
        <f t="shared" ref="AU268:BO268" si="4364">PRODUCT(W268*100*1/W283)</f>
        <v>0</v>
      </c>
      <c r="AV268" s="31">
        <f t="shared" si="4364"/>
        <v>0</v>
      </c>
      <c r="AW268" s="31">
        <f t="shared" si="4364"/>
        <v>0</v>
      </c>
      <c r="AX268" s="31">
        <f t="shared" si="4364"/>
        <v>0</v>
      </c>
      <c r="AY268" s="31">
        <f t="shared" si="4364"/>
        <v>0</v>
      </c>
      <c r="AZ268" s="31">
        <f t="shared" si="4364"/>
        <v>78.220140515222482</v>
      </c>
      <c r="BA268" s="31">
        <f t="shared" si="4364"/>
        <v>0</v>
      </c>
      <c r="BB268" s="32">
        <f t="shared" si="4364"/>
        <v>0</v>
      </c>
      <c r="BC268" s="31">
        <f t="shared" si="4364"/>
        <v>0</v>
      </c>
      <c r="BD268" s="31">
        <f t="shared" si="4364"/>
        <v>0</v>
      </c>
      <c r="BE268" s="31">
        <f t="shared" si="4364"/>
        <v>0.49261083743842365</v>
      </c>
      <c r="BF268" s="31">
        <f t="shared" si="4364"/>
        <v>0</v>
      </c>
      <c r="BG268" s="31">
        <f t="shared" si="4364"/>
        <v>0</v>
      </c>
      <c r="BH268" s="31">
        <f t="shared" si="4364"/>
        <v>0</v>
      </c>
      <c r="BI268" s="31">
        <f t="shared" si="4364"/>
        <v>0</v>
      </c>
      <c r="BJ268" s="31">
        <f t="shared" si="4364"/>
        <v>0.23529411764705882</v>
      </c>
      <c r="BK268" s="31">
        <f t="shared" si="4364"/>
        <v>78.220140515222482</v>
      </c>
      <c r="BL268" s="31">
        <f t="shared" si="4364"/>
        <v>0.23474178403755869</v>
      </c>
      <c r="BM268" s="31">
        <f t="shared" si="4364"/>
        <v>0</v>
      </c>
      <c r="BN268" s="30">
        <f t="shared" si="4364"/>
        <v>0</v>
      </c>
      <c r="BO268" s="57">
        <f t="shared" si="4364"/>
        <v>9.3896713615023479</v>
      </c>
      <c r="BR268" s="54">
        <v>3.1E-2</v>
      </c>
      <c r="BS268" s="31">
        <f t="shared" ref="BS268:CM268" si="4365">AU267+AU268</f>
        <v>0</v>
      </c>
      <c r="BT268" s="31">
        <f t="shared" si="4365"/>
        <v>0</v>
      </c>
      <c r="BU268" s="31">
        <f t="shared" si="4365"/>
        <v>0</v>
      </c>
      <c r="BV268" s="31">
        <f t="shared" si="4365"/>
        <v>0</v>
      </c>
      <c r="BW268" s="31">
        <f t="shared" si="4365"/>
        <v>0</v>
      </c>
      <c r="BX268" s="31">
        <f t="shared" si="4365"/>
        <v>78.220140515222482</v>
      </c>
      <c r="BY268" s="31">
        <f t="shared" si="4365"/>
        <v>0</v>
      </c>
      <c r="BZ268" s="32">
        <f t="shared" si="4365"/>
        <v>0</v>
      </c>
      <c r="CA268" s="31">
        <f t="shared" si="4365"/>
        <v>0</v>
      </c>
      <c r="CB268" s="31">
        <f t="shared" si="4365"/>
        <v>0</v>
      </c>
      <c r="CC268" s="31">
        <f t="shared" si="4365"/>
        <v>0.49261083743842365</v>
      </c>
      <c r="CD268" s="31">
        <f t="shared" si="4365"/>
        <v>0</v>
      </c>
      <c r="CE268" s="31">
        <f t="shared" si="4365"/>
        <v>0</v>
      </c>
      <c r="CF268" s="31">
        <f t="shared" si="4365"/>
        <v>0</v>
      </c>
      <c r="CG268" s="31">
        <f t="shared" si="4365"/>
        <v>0</v>
      </c>
      <c r="CH268" s="31">
        <f t="shared" si="4365"/>
        <v>0.23529411764705882</v>
      </c>
      <c r="CI268" s="31">
        <f t="shared" si="4365"/>
        <v>78.220140515222482</v>
      </c>
      <c r="CJ268" s="31">
        <f t="shared" si="4365"/>
        <v>0.23474178403755869</v>
      </c>
      <c r="CK268" s="31">
        <f t="shared" si="4365"/>
        <v>0</v>
      </c>
      <c r="CL268" s="30">
        <f t="shared" si="4365"/>
        <v>0</v>
      </c>
      <c r="CM268" s="57">
        <f t="shared" si="4365"/>
        <v>9.3896713615023479</v>
      </c>
      <c r="CN268" s="5"/>
      <c r="CQ268" s="12" t="s">
        <v>50</v>
      </c>
      <c r="CR268" s="13">
        <f>BS276</f>
        <v>8.235294117647058</v>
      </c>
      <c r="CS268" s="13">
        <f>BT276</f>
        <v>75.117370892018783</v>
      </c>
      <c r="CT268" s="13">
        <f>BU276</f>
        <v>69.411764705882348</v>
      </c>
      <c r="CU268" s="13">
        <f>BV276</f>
        <v>88.028169014084511</v>
      </c>
      <c r="CV268" s="13">
        <f>BW273</f>
        <v>86.588235294117652</v>
      </c>
      <c r="CW268" s="13">
        <f>BX273</f>
        <v>93.911007025761123</v>
      </c>
      <c r="CX268" s="13">
        <f>BY273</f>
        <v>97.64705882352942</v>
      </c>
      <c r="CY268" s="13">
        <f>BZ276</f>
        <v>84.272300469483568</v>
      </c>
      <c r="CZ268" s="13">
        <f>CA274</f>
        <v>100</v>
      </c>
      <c r="DA268" s="13">
        <f>CB274</f>
        <v>99.999999999999986</v>
      </c>
      <c r="DB268" s="13">
        <f>CC274</f>
        <v>96.305418719211829</v>
      </c>
      <c r="DC268" s="13">
        <f>CD276</f>
        <v>98.543689320388353</v>
      </c>
      <c r="DD268" s="13">
        <f>CE274</f>
        <v>97.820823244552059</v>
      </c>
      <c r="DE268" s="13">
        <f>CF274</f>
        <v>98.961038961038966</v>
      </c>
      <c r="DF268" s="13">
        <f>CG278</f>
        <v>83.333333333333329</v>
      </c>
      <c r="DG268" s="13">
        <f>CH274</f>
        <v>87.529411764705884</v>
      </c>
      <c r="DH268" s="13">
        <f>CI271</f>
        <v>96.487119437939114</v>
      </c>
      <c r="DI268" s="13">
        <f>CJ272</f>
        <v>97.652582159624416</v>
      </c>
      <c r="DJ268" s="13">
        <f>CK271</f>
        <v>90.140845070422529</v>
      </c>
      <c r="DK268" s="13"/>
      <c r="DL268" s="13"/>
      <c r="DM268" s="10"/>
      <c r="DN268" s="10"/>
    </row>
    <row r="269" spans="1:118" ht="18.75" x14ac:dyDescent="0.25">
      <c r="B269" s="54" t="s">
        <v>4</v>
      </c>
      <c r="C269" s="2">
        <v>0</v>
      </c>
      <c r="D269" s="2">
        <v>0</v>
      </c>
      <c r="E269" s="2">
        <v>0</v>
      </c>
      <c r="F269" s="2">
        <v>0</v>
      </c>
      <c r="G269" s="2">
        <v>7</v>
      </c>
      <c r="H269" s="2">
        <v>0</v>
      </c>
      <c r="I269" s="2">
        <v>11</v>
      </c>
      <c r="J269" s="2">
        <v>35</v>
      </c>
      <c r="K269" s="2">
        <v>76</v>
      </c>
      <c r="L269" s="2">
        <v>166</v>
      </c>
      <c r="M269" s="3">
        <v>42</v>
      </c>
      <c r="N269" s="3">
        <v>18</v>
      </c>
      <c r="O269" s="3">
        <v>8</v>
      </c>
      <c r="P269" s="3">
        <v>62</v>
      </c>
      <c r="Q269" s="3">
        <v>0</v>
      </c>
      <c r="R269" s="3">
        <v>0</v>
      </c>
      <c r="S269" s="54">
        <v>425</v>
      </c>
      <c r="V269" s="54">
        <v>6.25E-2</v>
      </c>
      <c r="W269" s="2">
        <f>E267</f>
        <v>0</v>
      </c>
      <c r="X269" s="2">
        <f>E268</f>
        <v>0</v>
      </c>
      <c r="Y269" s="2">
        <f>E269</f>
        <v>0</v>
      </c>
      <c r="Z269" s="2">
        <f>E270</f>
        <v>0</v>
      </c>
      <c r="AA269" s="2">
        <f>E271</f>
        <v>0</v>
      </c>
      <c r="AB269" s="2">
        <f>E272</f>
        <v>3</v>
      </c>
      <c r="AC269" s="2">
        <f>E273</f>
        <v>0</v>
      </c>
      <c r="AD269" s="4">
        <f>E274</f>
        <v>0</v>
      </c>
      <c r="AE269" s="2">
        <f>E275</f>
        <v>241</v>
      </c>
      <c r="AF269" s="2">
        <f>E276</f>
        <v>422</v>
      </c>
      <c r="AG269" s="2">
        <f>E277</f>
        <v>0</v>
      </c>
      <c r="AH269" s="2">
        <f>E278</f>
        <v>0</v>
      </c>
      <c r="AI269" s="2">
        <f>E279</f>
        <v>33</v>
      </c>
      <c r="AJ269" s="2">
        <f>E280</f>
        <v>10</v>
      </c>
      <c r="AK269" s="2">
        <f>E281</f>
        <v>0</v>
      </c>
      <c r="AL269" s="2">
        <f>E282</f>
        <v>335</v>
      </c>
      <c r="AM269" s="2">
        <f>E283</f>
        <v>43</v>
      </c>
      <c r="AN269" s="2">
        <f>E284</f>
        <v>358</v>
      </c>
      <c r="AO269" s="2">
        <f>E285</f>
        <v>34</v>
      </c>
      <c r="AP269" s="54">
        <f>E286</f>
        <v>0</v>
      </c>
      <c r="AQ269" s="55">
        <f>E287</f>
        <v>0</v>
      </c>
      <c r="AT269" s="54">
        <v>6.2E-2</v>
      </c>
      <c r="AU269" s="31">
        <f t="shared" ref="AU269:BO269" si="4366">PRODUCT(W269*100*1/W283)</f>
        <v>0</v>
      </c>
      <c r="AV269" s="31">
        <f t="shared" si="4366"/>
        <v>0</v>
      </c>
      <c r="AW269" s="31">
        <f t="shared" si="4366"/>
        <v>0</v>
      </c>
      <c r="AX269" s="31">
        <f t="shared" si="4366"/>
        <v>0</v>
      </c>
      <c r="AY269" s="31">
        <f t="shared" si="4366"/>
        <v>0</v>
      </c>
      <c r="AZ269" s="31">
        <f t="shared" si="4366"/>
        <v>0.70257611241217799</v>
      </c>
      <c r="BA269" s="31">
        <f t="shared" si="4366"/>
        <v>0</v>
      </c>
      <c r="BB269" s="32">
        <f t="shared" si="4366"/>
        <v>0</v>
      </c>
      <c r="BC269" s="31">
        <f t="shared" si="4366"/>
        <v>56.440281030444964</v>
      </c>
      <c r="BD269" s="31">
        <f t="shared" si="4366"/>
        <v>99.061032863849761</v>
      </c>
      <c r="BE269" s="31">
        <f t="shared" si="4366"/>
        <v>0</v>
      </c>
      <c r="BF269" s="31">
        <f t="shared" si="4366"/>
        <v>0</v>
      </c>
      <c r="BG269" s="31">
        <f t="shared" si="4366"/>
        <v>7.9903147699757868</v>
      </c>
      <c r="BH269" s="31">
        <f t="shared" si="4366"/>
        <v>2.5974025974025974</v>
      </c>
      <c r="BI269" s="31">
        <f t="shared" si="4366"/>
        <v>0</v>
      </c>
      <c r="BJ269" s="31">
        <f t="shared" si="4366"/>
        <v>78.82352941176471</v>
      </c>
      <c r="BK269" s="31">
        <f t="shared" si="4366"/>
        <v>10.070257611241217</v>
      </c>
      <c r="BL269" s="31">
        <f t="shared" si="4366"/>
        <v>84.037558685446015</v>
      </c>
      <c r="BM269" s="31">
        <f t="shared" si="4366"/>
        <v>7.981220657276995</v>
      </c>
      <c r="BN269" s="30">
        <f t="shared" si="4366"/>
        <v>0</v>
      </c>
      <c r="BO269" s="57">
        <f t="shared" si="4366"/>
        <v>0</v>
      </c>
      <c r="BR269" s="54">
        <v>6.2E-2</v>
      </c>
      <c r="BS269" s="31">
        <f t="shared" ref="BS269:CM269" si="4367">AU267+AU268+AU269</f>
        <v>0</v>
      </c>
      <c r="BT269" s="31">
        <f t="shared" si="4367"/>
        <v>0</v>
      </c>
      <c r="BU269" s="31">
        <f t="shared" si="4367"/>
        <v>0</v>
      </c>
      <c r="BV269" s="31">
        <f t="shared" si="4367"/>
        <v>0</v>
      </c>
      <c r="BW269" s="31">
        <f t="shared" si="4367"/>
        <v>0</v>
      </c>
      <c r="BX269" s="31">
        <f t="shared" si="4367"/>
        <v>78.922716627634657</v>
      </c>
      <c r="BY269" s="31">
        <f t="shared" si="4367"/>
        <v>0</v>
      </c>
      <c r="BZ269" s="32">
        <f t="shared" si="4367"/>
        <v>0</v>
      </c>
      <c r="CA269" s="31">
        <f t="shared" si="4367"/>
        <v>56.440281030444964</v>
      </c>
      <c r="CB269" s="31">
        <f t="shared" si="4367"/>
        <v>99.061032863849761</v>
      </c>
      <c r="CC269" s="31">
        <f t="shared" si="4367"/>
        <v>0.49261083743842365</v>
      </c>
      <c r="CD269" s="31">
        <f t="shared" si="4367"/>
        <v>0</v>
      </c>
      <c r="CE269" s="31">
        <f t="shared" si="4367"/>
        <v>7.9903147699757868</v>
      </c>
      <c r="CF269" s="31">
        <f t="shared" si="4367"/>
        <v>2.5974025974025974</v>
      </c>
      <c r="CG269" s="31">
        <f t="shared" si="4367"/>
        <v>0</v>
      </c>
      <c r="CH269" s="31">
        <f t="shared" si="4367"/>
        <v>79.058823529411768</v>
      </c>
      <c r="CI269" s="31">
        <f t="shared" si="4367"/>
        <v>88.2903981264637</v>
      </c>
      <c r="CJ269" s="31">
        <f t="shared" si="4367"/>
        <v>84.272300469483568</v>
      </c>
      <c r="CK269" s="31">
        <f t="shared" si="4367"/>
        <v>7.981220657276995</v>
      </c>
      <c r="CL269" s="30">
        <f t="shared" si="4367"/>
        <v>0</v>
      </c>
      <c r="CM269" s="57">
        <f t="shared" si="4367"/>
        <v>9.3896713615023479</v>
      </c>
      <c r="CN269" s="5"/>
      <c r="CQ269" s="12" t="s">
        <v>51</v>
      </c>
      <c r="CR269" s="13"/>
      <c r="CS269" s="13"/>
      <c r="CT269" s="13"/>
      <c r="CU269" s="13"/>
      <c r="CV269" s="13">
        <f>BW275-BW273</f>
        <v>2.5882352941176379</v>
      </c>
      <c r="CW269" s="13">
        <f>SUM(BX274,-BX273)</f>
        <v>2.5761124121779915</v>
      </c>
      <c r="CX269" s="14">
        <f>SUM(BY274-BY273)</f>
        <v>0.94117647058823195</v>
      </c>
      <c r="CY269" s="13"/>
      <c r="CZ269" s="13">
        <f>CA275-CA274</f>
        <v>0</v>
      </c>
      <c r="DA269" s="13">
        <f>CB276-CB274</f>
        <v>0</v>
      </c>
      <c r="DB269" s="13"/>
      <c r="DC269" s="13"/>
      <c r="DD269" s="13"/>
      <c r="DE269" s="13"/>
      <c r="DF269" s="13"/>
      <c r="DG269" s="13">
        <f>CH275-CH274</f>
        <v>0.70588235294117396</v>
      </c>
      <c r="DH269" s="13">
        <f>CI272-CI271</f>
        <v>1.8735362997658029</v>
      </c>
      <c r="DI269" s="13">
        <f>CJ273-CJ272</f>
        <v>0.93896713615023941</v>
      </c>
      <c r="DJ269" s="13"/>
      <c r="DK269" s="13"/>
      <c r="DL269" s="13"/>
      <c r="DM269" s="10"/>
      <c r="DN269" s="10"/>
    </row>
    <row r="270" spans="1:118" ht="18.75" x14ac:dyDescent="0.25">
      <c r="B270" s="54" t="s">
        <v>5</v>
      </c>
      <c r="C270" s="2">
        <v>0</v>
      </c>
      <c r="D270" s="2">
        <v>0</v>
      </c>
      <c r="E270" s="2">
        <v>0</v>
      </c>
      <c r="F270" s="2">
        <v>0</v>
      </c>
      <c r="G270" s="2">
        <v>79</v>
      </c>
      <c r="H270" s="2">
        <v>1</v>
      </c>
      <c r="I270" s="2">
        <v>199</v>
      </c>
      <c r="J270" s="2">
        <v>71</v>
      </c>
      <c r="K270" s="2">
        <v>17</v>
      </c>
      <c r="L270" s="2">
        <v>8</v>
      </c>
      <c r="M270" s="3">
        <v>1</v>
      </c>
      <c r="N270" s="3">
        <v>1</v>
      </c>
      <c r="O270" s="3">
        <v>0</v>
      </c>
      <c r="P270" s="3">
        <v>49</v>
      </c>
      <c r="Q270" s="3">
        <v>0</v>
      </c>
      <c r="R270" s="3">
        <v>0</v>
      </c>
      <c r="S270" s="54">
        <v>426</v>
      </c>
      <c r="V270" s="54">
        <v>0.125</v>
      </c>
      <c r="W270" s="2">
        <f>F267</f>
        <v>1</v>
      </c>
      <c r="X270" s="2">
        <f>F268</f>
        <v>5</v>
      </c>
      <c r="Y270" s="2">
        <f>F269</f>
        <v>0</v>
      </c>
      <c r="Z270" s="2">
        <f>F270</f>
        <v>0</v>
      </c>
      <c r="AA270" s="2">
        <f>F271</f>
        <v>329</v>
      </c>
      <c r="AB270" s="2">
        <f>F272</f>
        <v>28</v>
      </c>
      <c r="AC270" s="2">
        <f>F273</f>
        <v>371</v>
      </c>
      <c r="AD270" s="4">
        <f>F274</f>
        <v>4</v>
      </c>
      <c r="AE270" s="2">
        <f>F275</f>
        <v>0</v>
      </c>
      <c r="AF270" s="2">
        <f>F276</f>
        <v>0</v>
      </c>
      <c r="AG270" s="2">
        <f>F277</f>
        <v>12</v>
      </c>
      <c r="AH270" s="2">
        <f>F278</f>
        <v>0</v>
      </c>
      <c r="AI270" s="2">
        <f>F279</f>
        <v>0</v>
      </c>
      <c r="AJ270" s="2">
        <f>F280</f>
        <v>0</v>
      </c>
      <c r="AK270" s="2">
        <f>F281</f>
        <v>0</v>
      </c>
      <c r="AL270" s="2">
        <f>F282</f>
        <v>0</v>
      </c>
      <c r="AM270" s="2">
        <f>F283</f>
        <v>18</v>
      </c>
      <c r="AN270" s="2">
        <f>F284</f>
        <v>24</v>
      </c>
      <c r="AO270" s="2">
        <f>F285</f>
        <v>323</v>
      </c>
      <c r="AP270" s="54">
        <f>F286</f>
        <v>0</v>
      </c>
      <c r="AQ270" s="55">
        <f>F287</f>
        <v>282</v>
      </c>
      <c r="AT270" s="54">
        <v>0.125</v>
      </c>
      <c r="AU270" s="31">
        <f t="shared" ref="AU270:BO270" si="4368">PRODUCT(W270*100*1/W283)</f>
        <v>0.23529411764705882</v>
      </c>
      <c r="AV270" s="31">
        <f t="shared" si="4368"/>
        <v>1.1737089201877935</v>
      </c>
      <c r="AW270" s="31">
        <f t="shared" si="4368"/>
        <v>0</v>
      </c>
      <c r="AX270" s="31">
        <f t="shared" si="4368"/>
        <v>0</v>
      </c>
      <c r="AY270" s="31">
        <f t="shared" si="4368"/>
        <v>77.411764705882348</v>
      </c>
      <c r="AZ270" s="31">
        <f t="shared" si="4368"/>
        <v>6.557377049180328</v>
      </c>
      <c r="BA270" s="31">
        <f t="shared" si="4368"/>
        <v>87.294117647058826</v>
      </c>
      <c r="BB270" s="32">
        <f t="shared" si="4368"/>
        <v>0.93896713615023475</v>
      </c>
      <c r="BC270" s="31">
        <f t="shared" si="4368"/>
        <v>0</v>
      </c>
      <c r="BD270" s="31">
        <f t="shared" si="4368"/>
        <v>0</v>
      </c>
      <c r="BE270" s="31">
        <f t="shared" si="4368"/>
        <v>2.9556650246305418</v>
      </c>
      <c r="BF270" s="31">
        <f t="shared" si="4368"/>
        <v>0</v>
      </c>
      <c r="BG270" s="31">
        <f t="shared" si="4368"/>
        <v>0</v>
      </c>
      <c r="BH270" s="31">
        <f t="shared" si="4368"/>
        <v>0</v>
      </c>
      <c r="BI270" s="31">
        <f t="shared" si="4368"/>
        <v>0</v>
      </c>
      <c r="BJ270" s="31">
        <f t="shared" si="4368"/>
        <v>0</v>
      </c>
      <c r="BK270" s="31">
        <f t="shared" si="4368"/>
        <v>4.2154566744730682</v>
      </c>
      <c r="BL270" s="31">
        <f t="shared" si="4368"/>
        <v>5.6338028169014081</v>
      </c>
      <c r="BM270" s="31">
        <f t="shared" si="4368"/>
        <v>75.821596244131456</v>
      </c>
      <c r="BN270" s="30">
        <f t="shared" si="4368"/>
        <v>0</v>
      </c>
      <c r="BO270" s="57">
        <f t="shared" si="4368"/>
        <v>66.197183098591552</v>
      </c>
      <c r="BR270" s="54">
        <v>0.125</v>
      </c>
      <c r="BS270" s="31">
        <f t="shared" ref="BS270:CM270" si="4369">AU267+AU268+AU269+AU270</f>
        <v>0.23529411764705882</v>
      </c>
      <c r="BT270" s="31">
        <f t="shared" si="4369"/>
        <v>1.1737089201877935</v>
      </c>
      <c r="BU270" s="31">
        <f t="shared" si="4369"/>
        <v>0</v>
      </c>
      <c r="BV270" s="31">
        <f t="shared" si="4369"/>
        <v>0</v>
      </c>
      <c r="BW270" s="31">
        <f t="shared" si="4369"/>
        <v>77.411764705882348</v>
      </c>
      <c r="BX270" s="31">
        <f t="shared" si="4369"/>
        <v>85.480093676814988</v>
      </c>
      <c r="BY270" s="31">
        <f t="shared" si="4369"/>
        <v>87.294117647058826</v>
      </c>
      <c r="BZ270" s="32">
        <f t="shared" si="4369"/>
        <v>0.93896713615023475</v>
      </c>
      <c r="CA270" s="31">
        <f t="shared" si="4369"/>
        <v>56.440281030444964</v>
      </c>
      <c r="CB270" s="31">
        <f t="shared" si="4369"/>
        <v>99.061032863849761</v>
      </c>
      <c r="CC270" s="31">
        <f t="shared" si="4369"/>
        <v>3.4482758620689653</v>
      </c>
      <c r="CD270" s="31">
        <f t="shared" si="4369"/>
        <v>0</v>
      </c>
      <c r="CE270" s="31">
        <f t="shared" si="4369"/>
        <v>7.9903147699757868</v>
      </c>
      <c r="CF270" s="31">
        <f t="shared" si="4369"/>
        <v>2.5974025974025974</v>
      </c>
      <c r="CG270" s="31">
        <f t="shared" si="4369"/>
        <v>0</v>
      </c>
      <c r="CH270" s="31">
        <f t="shared" si="4369"/>
        <v>79.058823529411768</v>
      </c>
      <c r="CI270" s="31">
        <f t="shared" si="4369"/>
        <v>92.505854800936774</v>
      </c>
      <c r="CJ270" s="31">
        <f t="shared" si="4369"/>
        <v>89.906103286384976</v>
      </c>
      <c r="CK270" s="31">
        <f t="shared" si="4369"/>
        <v>83.802816901408448</v>
      </c>
      <c r="CL270" s="30">
        <f t="shared" si="4369"/>
        <v>0</v>
      </c>
      <c r="CM270" s="57">
        <f t="shared" si="4369"/>
        <v>75.586854460093903</v>
      </c>
      <c r="CN270" s="5"/>
      <c r="CQ270" s="12" t="s">
        <v>52</v>
      </c>
      <c r="CR270" s="13">
        <f>BS282-CR268</f>
        <v>91.764705882352942</v>
      </c>
      <c r="CS270" s="13">
        <f>BT282-CS268</f>
        <v>24.882629107981217</v>
      </c>
      <c r="CT270" s="13">
        <f>BU282-BU276</f>
        <v>30.588235294117638</v>
      </c>
      <c r="CU270" s="13">
        <f>BV282-BV276</f>
        <v>11.971830985915489</v>
      </c>
      <c r="CV270" s="13">
        <f>BW282-CV269-CV268</f>
        <v>10.82352941176471</v>
      </c>
      <c r="CW270" s="13">
        <f>BX282-BX274</f>
        <v>3.5128805620609</v>
      </c>
      <c r="CX270" s="13">
        <f>BY282-BY274</f>
        <v>1.4117647058823479</v>
      </c>
      <c r="CY270" s="13">
        <f>BZ282-BZ276</f>
        <v>15.727699530516432</v>
      </c>
      <c r="CZ270" s="13">
        <f>CA282-CA275</f>
        <v>0</v>
      </c>
      <c r="DA270" s="13">
        <f>CB282-CB276</f>
        <v>0</v>
      </c>
      <c r="DB270" s="13">
        <f>CC282-CC274</f>
        <v>3.6945812807881708</v>
      </c>
      <c r="DC270" s="13">
        <f>CD282-CD276</f>
        <v>1.4563106796116472</v>
      </c>
      <c r="DD270" s="13">
        <f>CE282-CE274</f>
        <v>2.1791767554479406</v>
      </c>
      <c r="DE270" s="13">
        <f>CF282-CF274</f>
        <v>1.038961038961034</v>
      </c>
      <c r="DF270" s="13">
        <f>CG282-CG278</f>
        <v>16.666666666666671</v>
      </c>
      <c r="DG270" s="13">
        <f>CH282-CH275</f>
        <v>11.764705882352942</v>
      </c>
      <c r="DH270" s="13">
        <f>CI282-CI272</f>
        <v>1.6393442622950829</v>
      </c>
      <c r="DI270" s="13">
        <f>CJ282-CJ273</f>
        <v>1.4084507042253591</v>
      </c>
      <c r="DJ270" s="13">
        <f>CK282-CK271</f>
        <v>9.859154929577457</v>
      </c>
      <c r="DK270" s="13"/>
      <c r="DL270" s="13"/>
      <c r="DM270" s="10"/>
      <c r="DN270" s="10"/>
    </row>
    <row r="271" spans="1:118" x14ac:dyDescent="0.25">
      <c r="B271" s="54" t="s">
        <v>6</v>
      </c>
      <c r="C271" s="2">
        <v>0</v>
      </c>
      <c r="D271" s="2">
        <v>0</v>
      </c>
      <c r="E271" s="2">
        <v>0</v>
      </c>
      <c r="F271" s="2">
        <v>329</v>
      </c>
      <c r="G271" s="2">
        <v>0</v>
      </c>
      <c r="H271" s="2">
        <v>30</v>
      </c>
      <c r="I271" s="2">
        <v>9</v>
      </c>
      <c r="J271" s="4">
        <v>5</v>
      </c>
      <c r="K271" s="4">
        <v>6</v>
      </c>
      <c r="L271" s="3">
        <v>7</v>
      </c>
      <c r="M271" s="3">
        <v>11</v>
      </c>
      <c r="N271" s="3">
        <v>28</v>
      </c>
      <c r="O271" s="3">
        <v>0</v>
      </c>
      <c r="P271" s="3">
        <v>0</v>
      </c>
      <c r="Q271" s="3">
        <v>0</v>
      </c>
      <c r="R271" s="3">
        <v>0</v>
      </c>
      <c r="S271" s="54">
        <v>425</v>
      </c>
      <c r="V271" s="54">
        <v>0.25</v>
      </c>
      <c r="W271" s="2">
        <f>G267</f>
        <v>0</v>
      </c>
      <c r="X271" s="2">
        <f>G268</f>
        <v>0</v>
      </c>
      <c r="Y271" s="2">
        <f>G269</f>
        <v>7</v>
      </c>
      <c r="Z271" s="2">
        <f>G270</f>
        <v>79</v>
      </c>
      <c r="AA271" s="2">
        <f>G271</f>
        <v>0</v>
      </c>
      <c r="AB271" s="2">
        <f>G272</f>
        <v>15</v>
      </c>
      <c r="AC271" s="2">
        <f>G273</f>
        <v>0</v>
      </c>
      <c r="AD271" s="4">
        <f>G274</f>
        <v>0</v>
      </c>
      <c r="AE271" s="2">
        <f>G275</f>
        <v>148</v>
      </c>
      <c r="AF271" s="2">
        <f>G276</f>
        <v>3</v>
      </c>
      <c r="AG271" s="2">
        <f>G277</f>
        <v>226</v>
      </c>
      <c r="AH271" s="2">
        <f>G278</f>
        <v>94</v>
      </c>
      <c r="AI271" s="2">
        <f>G279</f>
        <v>311</v>
      </c>
      <c r="AJ271" s="2">
        <f>G280</f>
        <v>294</v>
      </c>
      <c r="AK271" s="2">
        <f>G281</f>
        <v>0</v>
      </c>
      <c r="AL271" s="2">
        <f>G282</f>
        <v>18</v>
      </c>
      <c r="AM271" s="2">
        <f>G283</f>
        <v>17</v>
      </c>
      <c r="AN271" s="2">
        <f>G284</f>
        <v>21</v>
      </c>
      <c r="AO271" s="2">
        <f>G285</f>
        <v>27</v>
      </c>
      <c r="AP271" s="54">
        <f>G286</f>
        <v>1</v>
      </c>
      <c r="AQ271" s="55">
        <f>G287</f>
        <v>66</v>
      </c>
      <c r="AT271" s="54">
        <v>0.25</v>
      </c>
      <c r="AU271" s="31">
        <f t="shared" ref="AU271:BO271" si="4370">PRODUCT(W271*100*1/W283)</f>
        <v>0</v>
      </c>
      <c r="AV271" s="31">
        <f t="shared" si="4370"/>
        <v>0</v>
      </c>
      <c r="AW271" s="31">
        <f t="shared" si="4370"/>
        <v>1.6470588235294117</v>
      </c>
      <c r="AX271" s="31">
        <f t="shared" si="4370"/>
        <v>18.544600938967136</v>
      </c>
      <c r="AY271" s="31">
        <f t="shared" si="4370"/>
        <v>0</v>
      </c>
      <c r="AZ271" s="31">
        <f t="shared" si="4370"/>
        <v>3.5128805620608898</v>
      </c>
      <c r="BA271" s="31">
        <f t="shared" si="4370"/>
        <v>0</v>
      </c>
      <c r="BB271" s="32">
        <f t="shared" si="4370"/>
        <v>0</v>
      </c>
      <c r="BC271" s="31">
        <f t="shared" si="4370"/>
        <v>34.660421545667447</v>
      </c>
      <c r="BD271" s="31">
        <f t="shared" si="4370"/>
        <v>0.70422535211267601</v>
      </c>
      <c r="BE271" s="31">
        <f t="shared" si="4370"/>
        <v>55.665024630541872</v>
      </c>
      <c r="BF271" s="31">
        <f t="shared" si="4370"/>
        <v>22.815533980582526</v>
      </c>
      <c r="BG271" s="31">
        <f t="shared" si="4370"/>
        <v>75.302663438256658</v>
      </c>
      <c r="BH271" s="31">
        <f t="shared" si="4370"/>
        <v>76.36363636363636</v>
      </c>
      <c r="BI271" s="31">
        <f t="shared" si="4370"/>
        <v>0</v>
      </c>
      <c r="BJ271" s="31">
        <f t="shared" si="4370"/>
        <v>4.2352941176470589</v>
      </c>
      <c r="BK271" s="31">
        <f t="shared" si="4370"/>
        <v>3.9812646370023419</v>
      </c>
      <c r="BL271" s="31">
        <f t="shared" si="4370"/>
        <v>4.929577464788732</v>
      </c>
      <c r="BM271" s="31">
        <f t="shared" si="4370"/>
        <v>6.3380281690140849</v>
      </c>
      <c r="BN271" s="30">
        <f t="shared" si="4370"/>
        <v>0.23474178403755869</v>
      </c>
      <c r="BO271" s="57">
        <f t="shared" si="4370"/>
        <v>15.492957746478874</v>
      </c>
      <c r="BR271" s="54">
        <v>0.25</v>
      </c>
      <c r="BS271" s="31">
        <f t="shared" ref="BS271:CM271" si="4371">AU267+AU268+AU269+AU270+AU271</f>
        <v>0.23529411764705882</v>
      </c>
      <c r="BT271" s="31">
        <f t="shared" si="4371"/>
        <v>1.1737089201877935</v>
      </c>
      <c r="BU271" s="31">
        <f t="shared" si="4371"/>
        <v>1.6470588235294117</v>
      </c>
      <c r="BV271" s="31">
        <f t="shared" si="4371"/>
        <v>18.544600938967136</v>
      </c>
      <c r="BW271" s="31">
        <f t="shared" si="4371"/>
        <v>77.411764705882348</v>
      </c>
      <c r="BX271" s="31">
        <f t="shared" si="4371"/>
        <v>88.992974238875874</v>
      </c>
      <c r="BY271" s="31">
        <f t="shared" si="4371"/>
        <v>87.294117647058826</v>
      </c>
      <c r="BZ271" s="32">
        <f t="shared" si="4371"/>
        <v>0.93896713615023475</v>
      </c>
      <c r="CA271" s="31">
        <f t="shared" si="4371"/>
        <v>91.100702576112411</v>
      </c>
      <c r="CB271" s="31">
        <f t="shared" si="4371"/>
        <v>99.765258215962433</v>
      </c>
      <c r="CC271" s="31">
        <f t="shared" si="4371"/>
        <v>59.11330049261084</v>
      </c>
      <c r="CD271" s="31">
        <f t="shared" si="4371"/>
        <v>22.815533980582526</v>
      </c>
      <c r="CE271" s="31">
        <f t="shared" si="4371"/>
        <v>83.292978208232441</v>
      </c>
      <c r="CF271" s="31">
        <f t="shared" si="4371"/>
        <v>78.961038961038952</v>
      </c>
      <c r="CG271" s="31">
        <f t="shared" si="4371"/>
        <v>0</v>
      </c>
      <c r="CH271" s="31">
        <f t="shared" si="4371"/>
        <v>83.294117647058826</v>
      </c>
      <c r="CI271" s="31">
        <f t="shared" si="4371"/>
        <v>96.487119437939114</v>
      </c>
      <c r="CJ271" s="31">
        <f t="shared" si="4371"/>
        <v>94.835680751173712</v>
      </c>
      <c r="CK271" s="31">
        <f t="shared" si="4371"/>
        <v>90.140845070422529</v>
      </c>
      <c r="CL271" s="30">
        <f t="shared" si="4371"/>
        <v>0.23474178403755869</v>
      </c>
      <c r="CM271" s="57">
        <f t="shared" si="4371"/>
        <v>91.079812206572782</v>
      </c>
      <c r="CN271" s="5"/>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row>
    <row r="272" spans="1:118" x14ac:dyDescent="0.25">
      <c r="B272" s="54" t="s">
        <v>7</v>
      </c>
      <c r="C272" s="2">
        <v>0</v>
      </c>
      <c r="D272" s="2">
        <v>334</v>
      </c>
      <c r="E272" s="2">
        <v>3</v>
      </c>
      <c r="F272" s="2">
        <v>28</v>
      </c>
      <c r="G272" s="2">
        <v>15</v>
      </c>
      <c r="H272" s="2">
        <v>10</v>
      </c>
      <c r="I272" s="2">
        <v>11</v>
      </c>
      <c r="J272" s="4">
        <v>11</v>
      </c>
      <c r="K272" s="3">
        <v>2</v>
      </c>
      <c r="L272" s="3">
        <v>6</v>
      </c>
      <c r="M272" s="3">
        <v>7</v>
      </c>
      <c r="N272" s="3">
        <v>0</v>
      </c>
      <c r="O272" s="3">
        <v>0</v>
      </c>
      <c r="P272" s="3">
        <v>0</v>
      </c>
      <c r="Q272" s="3">
        <v>0</v>
      </c>
      <c r="R272" s="3">
        <v>0</v>
      </c>
      <c r="S272" s="54">
        <v>427</v>
      </c>
      <c r="V272" s="54">
        <v>0.5</v>
      </c>
      <c r="W272" s="2">
        <f>H267</f>
        <v>1</v>
      </c>
      <c r="X272" s="2">
        <f>H268</f>
        <v>13</v>
      </c>
      <c r="Y272" s="2">
        <f>H269</f>
        <v>0</v>
      </c>
      <c r="Z272" s="2">
        <f>H270</f>
        <v>1</v>
      </c>
      <c r="AA272" s="2">
        <f>H271</f>
        <v>30</v>
      </c>
      <c r="AB272" s="2">
        <f>H272</f>
        <v>10</v>
      </c>
      <c r="AC272" s="2">
        <f>H273</f>
        <v>29</v>
      </c>
      <c r="AD272" s="4">
        <f>H274</f>
        <v>13</v>
      </c>
      <c r="AE272" s="2">
        <f>H275</f>
        <v>30</v>
      </c>
      <c r="AF272" s="2">
        <f>H276</f>
        <v>1</v>
      </c>
      <c r="AG272" s="2">
        <f>H277</f>
        <v>118</v>
      </c>
      <c r="AH272" s="2">
        <f>H278</f>
        <v>0</v>
      </c>
      <c r="AI272" s="2">
        <f>H279</f>
        <v>53</v>
      </c>
      <c r="AJ272" s="2">
        <f>H280</f>
        <v>64</v>
      </c>
      <c r="AK272" s="2">
        <f>H281</f>
        <v>18</v>
      </c>
      <c r="AL272" s="2">
        <f>H282</f>
        <v>11</v>
      </c>
      <c r="AM272" s="4">
        <f>H283</f>
        <v>8</v>
      </c>
      <c r="AN272" s="2">
        <f>H284</f>
        <v>12</v>
      </c>
      <c r="AO272" s="3">
        <f>H285</f>
        <v>19</v>
      </c>
      <c r="AP272" s="54">
        <f>H286</f>
        <v>95</v>
      </c>
      <c r="AQ272" s="55">
        <f>H287</f>
        <v>26</v>
      </c>
      <c r="AT272" s="54">
        <v>0.5</v>
      </c>
      <c r="AU272" s="31">
        <f t="shared" ref="AU272:BO272" si="4372">PRODUCT(W272*100*1/W283)</f>
        <v>0.23529411764705882</v>
      </c>
      <c r="AV272" s="31">
        <f t="shared" si="4372"/>
        <v>3.051643192488263</v>
      </c>
      <c r="AW272" s="31">
        <f t="shared" si="4372"/>
        <v>0</v>
      </c>
      <c r="AX272" s="31">
        <f t="shared" si="4372"/>
        <v>0.23474178403755869</v>
      </c>
      <c r="AY272" s="31">
        <f t="shared" si="4372"/>
        <v>7.0588235294117645</v>
      </c>
      <c r="AZ272" s="31">
        <f t="shared" si="4372"/>
        <v>2.3419203747072599</v>
      </c>
      <c r="BA272" s="31">
        <f t="shared" si="4372"/>
        <v>6.8235294117647056</v>
      </c>
      <c r="BB272" s="32">
        <f t="shared" si="4372"/>
        <v>3.051643192488263</v>
      </c>
      <c r="BC272" s="31">
        <f t="shared" si="4372"/>
        <v>7.0257611241217797</v>
      </c>
      <c r="BD272" s="31">
        <f t="shared" si="4372"/>
        <v>0.23474178403755869</v>
      </c>
      <c r="BE272" s="31">
        <f t="shared" si="4372"/>
        <v>29.064039408866996</v>
      </c>
      <c r="BF272" s="31">
        <f t="shared" si="4372"/>
        <v>0</v>
      </c>
      <c r="BG272" s="31">
        <f t="shared" si="4372"/>
        <v>12.832929782082324</v>
      </c>
      <c r="BH272" s="31">
        <f t="shared" si="4372"/>
        <v>16.623376623376622</v>
      </c>
      <c r="BI272" s="31">
        <f t="shared" si="4372"/>
        <v>4.225352112676056</v>
      </c>
      <c r="BJ272" s="31">
        <f t="shared" si="4372"/>
        <v>2.5882352941176472</v>
      </c>
      <c r="BK272" s="32">
        <f t="shared" si="4372"/>
        <v>1.873536299765808</v>
      </c>
      <c r="BL272" s="31">
        <f t="shared" si="4372"/>
        <v>2.816901408450704</v>
      </c>
      <c r="BM272" s="33">
        <f t="shared" si="4372"/>
        <v>4.460093896713615</v>
      </c>
      <c r="BN272" s="30">
        <f t="shared" si="4372"/>
        <v>22.300469483568076</v>
      </c>
      <c r="BO272" s="57">
        <f t="shared" si="4372"/>
        <v>6.103286384976526</v>
      </c>
      <c r="BR272" s="54">
        <v>0.5</v>
      </c>
      <c r="BS272" s="31">
        <f t="shared" ref="BS272:CM272" si="4373">AU267+AU268+AU269+AU270+AU271+AU272</f>
        <v>0.47058823529411764</v>
      </c>
      <c r="BT272" s="31">
        <f t="shared" si="4373"/>
        <v>4.225352112676056</v>
      </c>
      <c r="BU272" s="31">
        <f t="shared" si="4373"/>
        <v>1.6470588235294117</v>
      </c>
      <c r="BV272" s="31">
        <f t="shared" si="4373"/>
        <v>18.779342723004696</v>
      </c>
      <c r="BW272" s="31">
        <f t="shared" si="4373"/>
        <v>84.470588235294116</v>
      </c>
      <c r="BX272" s="31">
        <f t="shared" si="4373"/>
        <v>91.334894613583131</v>
      </c>
      <c r="BY272" s="31">
        <f t="shared" si="4373"/>
        <v>94.117647058823536</v>
      </c>
      <c r="BZ272" s="32">
        <f t="shared" si="4373"/>
        <v>3.990610328638498</v>
      </c>
      <c r="CA272" s="31">
        <f t="shared" si="4373"/>
        <v>98.126463700234197</v>
      </c>
      <c r="CB272" s="31">
        <f t="shared" si="4373"/>
        <v>99.999999999999986</v>
      </c>
      <c r="CC272" s="31">
        <f t="shared" si="4373"/>
        <v>88.177339901477836</v>
      </c>
      <c r="CD272" s="31">
        <f t="shared" si="4373"/>
        <v>22.815533980582526</v>
      </c>
      <c r="CE272" s="31">
        <f t="shared" si="4373"/>
        <v>96.125907990314772</v>
      </c>
      <c r="CF272" s="31">
        <f t="shared" si="4373"/>
        <v>95.584415584415581</v>
      </c>
      <c r="CG272" s="31">
        <f t="shared" si="4373"/>
        <v>4.225352112676056</v>
      </c>
      <c r="CH272" s="31">
        <f t="shared" si="4373"/>
        <v>85.882352941176478</v>
      </c>
      <c r="CI272" s="32">
        <f t="shared" si="4373"/>
        <v>98.360655737704917</v>
      </c>
      <c r="CJ272" s="31">
        <f t="shared" si="4373"/>
        <v>97.652582159624416</v>
      </c>
      <c r="CK272" s="33">
        <f t="shared" si="4373"/>
        <v>94.600938967136145</v>
      </c>
      <c r="CL272" s="30">
        <f t="shared" si="4373"/>
        <v>22.535211267605636</v>
      </c>
      <c r="CM272" s="57">
        <f t="shared" si="4373"/>
        <v>97.18309859154931</v>
      </c>
      <c r="CN272" s="5"/>
      <c r="CQ272" s="10"/>
      <c r="CR272" s="10" t="str">
        <f>A266</f>
        <v xml:space="preserve">Klebsiella oxytoca  </v>
      </c>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row>
    <row r="273" spans="2:118" x14ac:dyDescent="0.25">
      <c r="B273" s="54" t="s">
        <v>8</v>
      </c>
      <c r="C273" s="2">
        <v>0</v>
      </c>
      <c r="D273" s="2">
        <v>0</v>
      </c>
      <c r="E273" s="2">
        <v>0</v>
      </c>
      <c r="F273" s="2">
        <v>371</v>
      </c>
      <c r="G273" s="2">
        <v>0</v>
      </c>
      <c r="H273" s="2">
        <v>29</v>
      </c>
      <c r="I273" s="2">
        <v>15</v>
      </c>
      <c r="J273" s="4">
        <v>4</v>
      </c>
      <c r="K273" s="4">
        <v>3</v>
      </c>
      <c r="L273" s="3">
        <v>1</v>
      </c>
      <c r="M273" s="3">
        <v>1</v>
      </c>
      <c r="N273" s="3">
        <v>1</v>
      </c>
      <c r="O273" s="3">
        <v>0</v>
      </c>
      <c r="P273" s="3">
        <v>0</v>
      </c>
      <c r="Q273" s="3">
        <v>0</v>
      </c>
      <c r="R273" s="3">
        <v>0</v>
      </c>
      <c r="S273" s="54">
        <v>425</v>
      </c>
      <c r="V273" s="54">
        <v>1</v>
      </c>
      <c r="W273" s="2">
        <f>I267</f>
        <v>1</v>
      </c>
      <c r="X273" s="2">
        <f>I268</f>
        <v>66</v>
      </c>
      <c r="Y273" s="2">
        <f>I269</f>
        <v>11</v>
      </c>
      <c r="Z273" s="2">
        <f>I270</f>
        <v>199</v>
      </c>
      <c r="AA273" s="2">
        <f>I271</f>
        <v>9</v>
      </c>
      <c r="AB273" s="2">
        <f>I272</f>
        <v>11</v>
      </c>
      <c r="AC273" s="2">
        <f>I273</f>
        <v>15</v>
      </c>
      <c r="AD273" s="4">
        <f>I274</f>
        <v>66</v>
      </c>
      <c r="AE273" s="2">
        <f>I275</f>
        <v>7</v>
      </c>
      <c r="AF273" s="2">
        <f>I276</f>
        <v>0</v>
      </c>
      <c r="AG273" s="2">
        <f>I277</f>
        <v>21</v>
      </c>
      <c r="AH273" s="2">
        <f>I278</f>
        <v>258</v>
      </c>
      <c r="AI273" s="2">
        <f>I279</f>
        <v>4</v>
      </c>
      <c r="AJ273" s="2">
        <f>I280</f>
        <v>8</v>
      </c>
      <c r="AK273" s="2">
        <f>I281</f>
        <v>0</v>
      </c>
      <c r="AL273" s="2">
        <f>I282</f>
        <v>4</v>
      </c>
      <c r="AM273" s="3">
        <f>I283</f>
        <v>1</v>
      </c>
      <c r="AN273" s="4">
        <f>I284</f>
        <v>4</v>
      </c>
      <c r="AO273" s="3">
        <f>I285</f>
        <v>17</v>
      </c>
      <c r="AP273" s="54">
        <f>I286</f>
        <v>263</v>
      </c>
      <c r="AQ273" s="55">
        <f>I287</f>
        <v>8</v>
      </c>
      <c r="AT273" s="54">
        <v>1</v>
      </c>
      <c r="AU273" s="31">
        <f t="shared" ref="AU273:BO273" si="4374">PRODUCT(W273*100*1/W283)</f>
        <v>0.23529411764705882</v>
      </c>
      <c r="AV273" s="31">
        <f t="shared" si="4374"/>
        <v>15.492957746478874</v>
      </c>
      <c r="AW273" s="31">
        <f t="shared" si="4374"/>
        <v>2.5882352941176472</v>
      </c>
      <c r="AX273" s="31">
        <f t="shared" si="4374"/>
        <v>46.713615023474176</v>
      </c>
      <c r="AY273" s="31">
        <f t="shared" si="4374"/>
        <v>2.1176470588235294</v>
      </c>
      <c r="AZ273" s="31">
        <f t="shared" si="4374"/>
        <v>2.5761124121779861</v>
      </c>
      <c r="BA273" s="31">
        <f t="shared" si="4374"/>
        <v>3.5294117647058822</v>
      </c>
      <c r="BB273" s="32">
        <f t="shared" si="4374"/>
        <v>15.492957746478874</v>
      </c>
      <c r="BC273" s="31">
        <f t="shared" si="4374"/>
        <v>1.639344262295082</v>
      </c>
      <c r="BD273" s="31">
        <f t="shared" si="4374"/>
        <v>0</v>
      </c>
      <c r="BE273" s="31">
        <f t="shared" si="4374"/>
        <v>5.1724137931034484</v>
      </c>
      <c r="BF273" s="31">
        <f t="shared" si="4374"/>
        <v>62.621359223300971</v>
      </c>
      <c r="BG273" s="31">
        <f t="shared" si="4374"/>
        <v>0.96852300242130751</v>
      </c>
      <c r="BH273" s="31">
        <f t="shared" si="4374"/>
        <v>2.0779220779220777</v>
      </c>
      <c r="BI273" s="31">
        <f t="shared" si="4374"/>
        <v>0</v>
      </c>
      <c r="BJ273" s="31">
        <f t="shared" si="4374"/>
        <v>0.94117647058823528</v>
      </c>
      <c r="BK273" s="33">
        <f t="shared" si="4374"/>
        <v>0.23419203747072601</v>
      </c>
      <c r="BL273" s="32">
        <f t="shared" si="4374"/>
        <v>0.93896713615023475</v>
      </c>
      <c r="BM273" s="33">
        <f t="shared" si="4374"/>
        <v>3.9906103286384975</v>
      </c>
      <c r="BN273" s="30">
        <f t="shared" si="4374"/>
        <v>61.737089201877936</v>
      </c>
      <c r="BO273" s="57">
        <f t="shared" si="4374"/>
        <v>1.8779342723004695</v>
      </c>
      <c r="BR273" s="54">
        <v>1</v>
      </c>
      <c r="BS273" s="31">
        <f t="shared" ref="BS273:CM273" si="4375">AU267+AU268+AU269+AU270+AU271+AU272+AU273</f>
        <v>0.70588235294117641</v>
      </c>
      <c r="BT273" s="31">
        <f t="shared" si="4375"/>
        <v>19.718309859154928</v>
      </c>
      <c r="BU273" s="31">
        <f t="shared" si="4375"/>
        <v>4.2352941176470589</v>
      </c>
      <c r="BV273" s="31">
        <f t="shared" si="4375"/>
        <v>65.492957746478879</v>
      </c>
      <c r="BW273" s="31">
        <f t="shared" si="4375"/>
        <v>86.588235294117652</v>
      </c>
      <c r="BX273" s="31">
        <f t="shared" si="4375"/>
        <v>93.911007025761123</v>
      </c>
      <c r="BY273" s="31">
        <f t="shared" si="4375"/>
        <v>97.64705882352942</v>
      </c>
      <c r="BZ273" s="32">
        <f t="shared" si="4375"/>
        <v>19.483568075117372</v>
      </c>
      <c r="CA273" s="31">
        <f t="shared" si="4375"/>
        <v>99.76580796252928</v>
      </c>
      <c r="CB273" s="31">
        <f t="shared" si="4375"/>
        <v>99.999999999999986</v>
      </c>
      <c r="CC273" s="31">
        <f t="shared" si="4375"/>
        <v>93.349753694581281</v>
      </c>
      <c r="CD273" s="31">
        <f t="shared" si="4375"/>
        <v>85.4368932038835</v>
      </c>
      <c r="CE273" s="31">
        <f t="shared" si="4375"/>
        <v>97.094430992736079</v>
      </c>
      <c r="CF273" s="31">
        <f t="shared" si="4375"/>
        <v>97.662337662337663</v>
      </c>
      <c r="CG273" s="31">
        <f t="shared" si="4375"/>
        <v>4.225352112676056</v>
      </c>
      <c r="CH273" s="31">
        <f t="shared" si="4375"/>
        <v>86.82352941176471</v>
      </c>
      <c r="CI273" s="33">
        <f t="shared" si="4375"/>
        <v>98.594847775175637</v>
      </c>
      <c r="CJ273" s="32">
        <f t="shared" si="4375"/>
        <v>98.591549295774655</v>
      </c>
      <c r="CK273" s="33">
        <f t="shared" si="4375"/>
        <v>98.591549295774641</v>
      </c>
      <c r="CL273" s="30">
        <f t="shared" si="4375"/>
        <v>84.272300469483568</v>
      </c>
      <c r="CM273" s="57">
        <f t="shared" si="4375"/>
        <v>99.061032863849775</v>
      </c>
      <c r="CN273" s="5"/>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row>
    <row r="274" spans="2:118" x14ac:dyDescent="0.25">
      <c r="B274" s="54" t="s">
        <v>9</v>
      </c>
      <c r="C274" s="4">
        <v>0</v>
      </c>
      <c r="D274" s="4">
        <v>0</v>
      </c>
      <c r="E274" s="4">
        <v>0</v>
      </c>
      <c r="F274" s="4">
        <v>4</v>
      </c>
      <c r="G274" s="4">
        <v>0</v>
      </c>
      <c r="H274" s="4">
        <v>13</v>
      </c>
      <c r="I274" s="4">
        <v>66</v>
      </c>
      <c r="J274" s="4">
        <v>142</v>
      </c>
      <c r="K274" s="4">
        <v>107</v>
      </c>
      <c r="L274" s="4">
        <v>27</v>
      </c>
      <c r="M274" s="3">
        <v>10</v>
      </c>
      <c r="N274" s="3">
        <v>6</v>
      </c>
      <c r="O274" s="3">
        <v>51</v>
      </c>
      <c r="P274" s="3">
        <v>0</v>
      </c>
      <c r="Q274" s="3">
        <v>0</v>
      </c>
      <c r="R274" s="3">
        <v>0</v>
      </c>
      <c r="S274" s="54">
        <v>426</v>
      </c>
      <c r="V274" s="54">
        <v>2</v>
      </c>
      <c r="W274" s="2">
        <f>J267</f>
        <v>3</v>
      </c>
      <c r="X274" s="2">
        <f>J268</f>
        <v>50</v>
      </c>
      <c r="Y274" s="2">
        <f>J269</f>
        <v>35</v>
      </c>
      <c r="Z274" s="2">
        <f>J270</f>
        <v>71</v>
      </c>
      <c r="AA274" s="4">
        <f>J271</f>
        <v>5</v>
      </c>
      <c r="AB274" s="4">
        <f>J272</f>
        <v>11</v>
      </c>
      <c r="AC274" s="4">
        <f>J273</f>
        <v>4</v>
      </c>
      <c r="AD274" s="4">
        <f>J274</f>
        <v>142</v>
      </c>
      <c r="AE274" s="2">
        <f>J275</f>
        <v>1</v>
      </c>
      <c r="AF274" s="2">
        <f>J276</f>
        <v>0</v>
      </c>
      <c r="AG274" s="2">
        <f>J277</f>
        <v>12</v>
      </c>
      <c r="AH274" s="2">
        <f>J278</f>
        <v>45</v>
      </c>
      <c r="AI274" s="2">
        <f>J279</f>
        <v>3</v>
      </c>
      <c r="AJ274" s="2">
        <f>J280</f>
        <v>5</v>
      </c>
      <c r="AK274" s="2">
        <f>J281</f>
        <v>21</v>
      </c>
      <c r="AL274" s="2">
        <f>J282</f>
        <v>3</v>
      </c>
      <c r="AM274" s="3">
        <f>J283</f>
        <v>4</v>
      </c>
      <c r="AN274" s="3">
        <f>J284</f>
        <v>4</v>
      </c>
      <c r="AO274" s="3">
        <f>J285</f>
        <v>2</v>
      </c>
      <c r="AP274" s="54">
        <f>J286</f>
        <v>33</v>
      </c>
      <c r="AQ274" s="60">
        <f>J287</f>
        <v>2</v>
      </c>
      <c r="AT274" s="54">
        <v>2</v>
      </c>
      <c r="AU274" s="31">
        <f t="shared" ref="AU274:BO274" si="4376">PRODUCT(W274*100*1/W283)</f>
        <v>0.70588235294117652</v>
      </c>
      <c r="AV274" s="31">
        <f t="shared" si="4376"/>
        <v>11.737089201877934</v>
      </c>
      <c r="AW274" s="31">
        <f t="shared" si="4376"/>
        <v>8.235294117647058</v>
      </c>
      <c r="AX274" s="31">
        <f t="shared" si="4376"/>
        <v>16.666666666666668</v>
      </c>
      <c r="AY274" s="32">
        <f t="shared" si="4376"/>
        <v>1.1764705882352942</v>
      </c>
      <c r="AZ274" s="32">
        <f t="shared" si="4376"/>
        <v>2.5761124121779861</v>
      </c>
      <c r="BA274" s="32">
        <f t="shared" si="4376"/>
        <v>0.94117647058823528</v>
      </c>
      <c r="BB274" s="32">
        <f t="shared" si="4376"/>
        <v>33.333333333333336</v>
      </c>
      <c r="BC274" s="31">
        <f t="shared" si="4376"/>
        <v>0.23419203747072601</v>
      </c>
      <c r="BD274" s="31">
        <f t="shared" si="4376"/>
        <v>0</v>
      </c>
      <c r="BE274" s="31">
        <f t="shared" si="4376"/>
        <v>2.9556650246305418</v>
      </c>
      <c r="BF274" s="31">
        <f t="shared" si="4376"/>
        <v>10.922330097087379</v>
      </c>
      <c r="BG274" s="31">
        <f t="shared" si="4376"/>
        <v>0.72639225181598066</v>
      </c>
      <c r="BH274" s="31">
        <f t="shared" si="4376"/>
        <v>1.2987012987012987</v>
      </c>
      <c r="BI274" s="31">
        <f t="shared" si="4376"/>
        <v>4.929577464788732</v>
      </c>
      <c r="BJ274" s="31">
        <f t="shared" si="4376"/>
        <v>0.70588235294117652</v>
      </c>
      <c r="BK274" s="33">
        <f t="shared" si="4376"/>
        <v>0.93676814988290402</v>
      </c>
      <c r="BL274" s="33">
        <f t="shared" si="4376"/>
        <v>0.93896713615023475</v>
      </c>
      <c r="BM274" s="33">
        <f t="shared" si="4376"/>
        <v>0.46948356807511737</v>
      </c>
      <c r="BN274" s="30">
        <f t="shared" si="4376"/>
        <v>7.746478873239437</v>
      </c>
      <c r="BO274" s="56">
        <f t="shared" si="4376"/>
        <v>0.46948356807511737</v>
      </c>
      <c r="BR274" s="54">
        <v>2</v>
      </c>
      <c r="BS274" s="31">
        <f t="shared" ref="BS274:CM274" si="4377">AU267+AU268+AU269+AU270+AU271+AU272+AU273+AU274</f>
        <v>1.4117647058823528</v>
      </c>
      <c r="BT274" s="31">
        <f t="shared" si="4377"/>
        <v>31.455399061032864</v>
      </c>
      <c r="BU274" s="31">
        <f t="shared" si="4377"/>
        <v>12.470588235294116</v>
      </c>
      <c r="BV274" s="31">
        <f t="shared" si="4377"/>
        <v>82.159624413145551</v>
      </c>
      <c r="BW274" s="32">
        <f t="shared" si="4377"/>
        <v>87.764705882352942</v>
      </c>
      <c r="BX274" s="32">
        <f t="shared" si="4377"/>
        <v>96.487119437939114</v>
      </c>
      <c r="BY274" s="32">
        <f t="shared" si="4377"/>
        <v>98.588235294117652</v>
      </c>
      <c r="BZ274" s="32">
        <f t="shared" si="4377"/>
        <v>52.816901408450704</v>
      </c>
      <c r="CA274" s="31">
        <f t="shared" si="4377"/>
        <v>100</v>
      </c>
      <c r="CB274" s="31">
        <f t="shared" si="4377"/>
        <v>99.999999999999986</v>
      </c>
      <c r="CC274" s="31">
        <f t="shared" si="4377"/>
        <v>96.305418719211829</v>
      </c>
      <c r="CD274" s="31">
        <f t="shared" si="4377"/>
        <v>96.359223300970882</v>
      </c>
      <c r="CE274" s="31">
        <f t="shared" si="4377"/>
        <v>97.820823244552059</v>
      </c>
      <c r="CF274" s="31">
        <f t="shared" si="4377"/>
        <v>98.961038961038966</v>
      </c>
      <c r="CG274" s="31">
        <f t="shared" si="4377"/>
        <v>9.1549295774647881</v>
      </c>
      <c r="CH274" s="31">
        <f t="shared" si="4377"/>
        <v>87.529411764705884</v>
      </c>
      <c r="CI274" s="33">
        <f t="shared" si="4377"/>
        <v>99.531615925058546</v>
      </c>
      <c r="CJ274" s="33">
        <f t="shared" si="4377"/>
        <v>99.530516431924895</v>
      </c>
      <c r="CK274" s="33">
        <f t="shared" si="4377"/>
        <v>99.061032863849761</v>
      </c>
      <c r="CL274" s="30">
        <f t="shared" si="4377"/>
        <v>92.018779342723008</v>
      </c>
      <c r="CM274" s="56">
        <f t="shared" si="4377"/>
        <v>99.530516431924895</v>
      </c>
      <c r="CN274" s="34"/>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row>
    <row r="275" spans="2:118" x14ac:dyDescent="0.25">
      <c r="B275" s="54" t="s">
        <v>10</v>
      </c>
      <c r="C275" s="2">
        <v>0</v>
      </c>
      <c r="D275" s="2">
        <v>0</v>
      </c>
      <c r="E275" s="2">
        <v>241</v>
      </c>
      <c r="F275" s="2">
        <v>0</v>
      </c>
      <c r="G275" s="2">
        <v>148</v>
      </c>
      <c r="H275" s="2">
        <v>30</v>
      </c>
      <c r="I275" s="2">
        <v>7</v>
      </c>
      <c r="J275" s="2">
        <v>1</v>
      </c>
      <c r="K275" s="4">
        <v>0</v>
      </c>
      <c r="L275" s="3">
        <v>0</v>
      </c>
      <c r="M275" s="3">
        <v>0</v>
      </c>
      <c r="N275" s="3">
        <v>0</v>
      </c>
      <c r="O275" s="3">
        <v>0</v>
      </c>
      <c r="P275" s="3">
        <v>0</v>
      </c>
      <c r="Q275" s="3">
        <v>0</v>
      </c>
      <c r="R275" s="3">
        <v>0</v>
      </c>
      <c r="S275" s="54">
        <v>427</v>
      </c>
      <c r="V275" s="54">
        <v>4</v>
      </c>
      <c r="W275" s="2">
        <f>K267</f>
        <v>10</v>
      </c>
      <c r="X275" s="2">
        <f>K268</f>
        <v>116</v>
      </c>
      <c r="Y275" s="2">
        <f>K269</f>
        <v>76</v>
      </c>
      <c r="Z275" s="2">
        <f>K270</f>
        <v>17</v>
      </c>
      <c r="AA275" s="4">
        <f>K271</f>
        <v>6</v>
      </c>
      <c r="AB275" s="3">
        <f>K272</f>
        <v>2</v>
      </c>
      <c r="AC275" s="4">
        <f>K273</f>
        <v>3</v>
      </c>
      <c r="AD275" s="4">
        <f>K274</f>
        <v>107</v>
      </c>
      <c r="AE275" s="4">
        <f>K275</f>
        <v>0</v>
      </c>
      <c r="AF275" s="4">
        <f>K276</f>
        <v>0</v>
      </c>
      <c r="AG275" s="3">
        <f>K277</f>
        <v>5</v>
      </c>
      <c r="AH275" s="2">
        <f>K278</f>
        <v>7</v>
      </c>
      <c r="AI275" s="3">
        <f>K279</f>
        <v>4</v>
      </c>
      <c r="AJ275" s="3">
        <f>K280</f>
        <v>3</v>
      </c>
      <c r="AK275" s="2">
        <f>K281</f>
        <v>62</v>
      </c>
      <c r="AL275" s="4">
        <f>K282</f>
        <v>3</v>
      </c>
      <c r="AM275" s="3">
        <f>K283</f>
        <v>2</v>
      </c>
      <c r="AN275" s="3">
        <f>K284</f>
        <v>2</v>
      </c>
      <c r="AO275" s="3">
        <f>K285</f>
        <v>3</v>
      </c>
      <c r="AP275" s="54">
        <f>K286</f>
        <v>17</v>
      </c>
      <c r="AQ275" s="58">
        <f>K287</f>
        <v>2</v>
      </c>
      <c r="AT275" s="54">
        <v>4</v>
      </c>
      <c r="AU275" s="31">
        <f t="shared" ref="AU275:BO275" si="4378">PRODUCT(W275*100*1/W283)</f>
        <v>2.3529411764705883</v>
      </c>
      <c r="AV275" s="31">
        <f t="shared" si="4378"/>
        <v>27.230046948356808</v>
      </c>
      <c r="AW275" s="31">
        <f t="shared" si="4378"/>
        <v>17.882352941176471</v>
      </c>
      <c r="AX275" s="31">
        <f t="shared" si="4378"/>
        <v>3.9906103286384975</v>
      </c>
      <c r="AY275" s="32">
        <f t="shared" si="4378"/>
        <v>1.411764705882353</v>
      </c>
      <c r="AZ275" s="33">
        <f t="shared" si="4378"/>
        <v>0.46838407494145201</v>
      </c>
      <c r="BA275" s="32">
        <f t="shared" si="4378"/>
        <v>0.70588235294117652</v>
      </c>
      <c r="BB275" s="32">
        <f t="shared" si="4378"/>
        <v>25.11737089201878</v>
      </c>
      <c r="BC275" s="32">
        <f t="shared" si="4378"/>
        <v>0</v>
      </c>
      <c r="BD275" s="32">
        <f t="shared" si="4378"/>
        <v>0</v>
      </c>
      <c r="BE275" s="33">
        <f t="shared" si="4378"/>
        <v>1.2315270935960592</v>
      </c>
      <c r="BF275" s="2">
        <f t="shared" si="4378"/>
        <v>1.6990291262135921</v>
      </c>
      <c r="BG275" s="33">
        <f t="shared" si="4378"/>
        <v>0.96852300242130751</v>
      </c>
      <c r="BH275" s="33">
        <f t="shared" si="4378"/>
        <v>0.77922077922077926</v>
      </c>
      <c r="BI275" s="31">
        <f t="shared" si="4378"/>
        <v>14.553990610328638</v>
      </c>
      <c r="BJ275" s="32">
        <f t="shared" si="4378"/>
        <v>0.70588235294117652</v>
      </c>
      <c r="BK275" s="33">
        <f t="shared" si="4378"/>
        <v>0.46838407494145201</v>
      </c>
      <c r="BL275" s="33">
        <f t="shared" si="4378"/>
        <v>0.46948356807511737</v>
      </c>
      <c r="BM275" s="33">
        <f t="shared" si="4378"/>
        <v>0.70422535211267601</v>
      </c>
      <c r="BN275" s="30">
        <f t="shared" si="4378"/>
        <v>3.9906103286384975</v>
      </c>
      <c r="BO275" s="59">
        <f t="shared" si="4378"/>
        <v>0.46948356807511737</v>
      </c>
      <c r="BR275" s="54">
        <v>4</v>
      </c>
      <c r="BS275" s="31">
        <f t="shared" ref="BS275:CM275" si="4379">AU267+AU268+AU269+AU270+AU271+AU272+AU273+AU274+AU275</f>
        <v>3.7647058823529411</v>
      </c>
      <c r="BT275" s="31">
        <f t="shared" si="4379"/>
        <v>58.685446009389672</v>
      </c>
      <c r="BU275" s="31">
        <f t="shared" si="4379"/>
        <v>30.352941176470587</v>
      </c>
      <c r="BV275" s="31">
        <f t="shared" si="4379"/>
        <v>86.150234741784047</v>
      </c>
      <c r="BW275" s="32">
        <f t="shared" si="4379"/>
        <v>89.17647058823529</v>
      </c>
      <c r="BX275" s="33">
        <f t="shared" si="4379"/>
        <v>96.955503512880568</v>
      </c>
      <c r="BY275" s="32">
        <f t="shared" si="4379"/>
        <v>99.294117647058826</v>
      </c>
      <c r="BZ275" s="32">
        <f t="shared" si="4379"/>
        <v>77.934272300469488</v>
      </c>
      <c r="CA275" s="32">
        <f t="shared" si="4379"/>
        <v>100</v>
      </c>
      <c r="CB275" s="32">
        <f t="shared" si="4379"/>
        <v>99.999999999999986</v>
      </c>
      <c r="CC275" s="33">
        <f t="shared" si="4379"/>
        <v>97.536945812807886</v>
      </c>
      <c r="CD275" s="31">
        <f t="shared" si="4379"/>
        <v>98.05825242718447</v>
      </c>
      <c r="CE275" s="31">
        <f t="shared" si="4379"/>
        <v>98.789346246973366</v>
      </c>
      <c r="CF275" s="31">
        <f t="shared" si="4379"/>
        <v>99.740259740259745</v>
      </c>
      <c r="CG275" s="31">
        <f t="shared" si="4379"/>
        <v>23.708920187793424</v>
      </c>
      <c r="CH275" s="32">
        <f t="shared" si="4379"/>
        <v>88.235294117647058</v>
      </c>
      <c r="CI275" s="33">
        <f t="shared" si="4379"/>
        <v>100</v>
      </c>
      <c r="CJ275" s="33">
        <f t="shared" si="4379"/>
        <v>100.00000000000001</v>
      </c>
      <c r="CK275" s="33">
        <f t="shared" si="4379"/>
        <v>99.765258215962433</v>
      </c>
      <c r="CL275" s="30">
        <f t="shared" si="4379"/>
        <v>96.009389671361504</v>
      </c>
      <c r="CM275" s="59">
        <f t="shared" si="4379"/>
        <v>100.00000000000001</v>
      </c>
      <c r="CN275" s="7"/>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row>
    <row r="276" spans="2:118" x14ac:dyDescent="0.25">
      <c r="B276" s="54" t="s">
        <v>11</v>
      </c>
      <c r="C276" s="2">
        <v>0</v>
      </c>
      <c r="D276" s="2">
        <v>0</v>
      </c>
      <c r="E276" s="2">
        <v>422</v>
      </c>
      <c r="F276" s="2">
        <v>0</v>
      </c>
      <c r="G276" s="2">
        <v>3</v>
      </c>
      <c r="H276" s="2">
        <v>1</v>
      </c>
      <c r="I276" s="2">
        <v>0</v>
      </c>
      <c r="J276" s="2">
        <v>0</v>
      </c>
      <c r="K276" s="4">
        <v>0</v>
      </c>
      <c r="L276" s="4">
        <v>0</v>
      </c>
      <c r="M276" s="3">
        <v>0</v>
      </c>
      <c r="N276" s="3">
        <v>0</v>
      </c>
      <c r="O276" s="3">
        <v>0</v>
      </c>
      <c r="P276" s="3">
        <v>0</v>
      </c>
      <c r="Q276" s="3">
        <v>0</v>
      </c>
      <c r="R276" s="3">
        <v>0</v>
      </c>
      <c r="S276" s="54">
        <v>426</v>
      </c>
      <c r="V276" s="54">
        <v>8</v>
      </c>
      <c r="W276" s="2">
        <f>L267</f>
        <v>19</v>
      </c>
      <c r="X276" s="2">
        <f>L268</f>
        <v>70</v>
      </c>
      <c r="Y276" s="2">
        <f>L269</f>
        <v>166</v>
      </c>
      <c r="Z276" s="2">
        <f>L270</f>
        <v>8</v>
      </c>
      <c r="AA276" s="3">
        <f>L271</f>
        <v>7</v>
      </c>
      <c r="AB276" s="3">
        <f>L272</f>
        <v>6</v>
      </c>
      <c r="AC276" s="3">
        <f>L273</f>
        <v>1</v>
      </c>
      <c r="AD276" s="4">
        <f>L274</f>
        <v>27</v>
      </c>
      <c r="AE276" s="3">
        <f>L275</f>
        <v>0</v>
      </c>
      <c r="AF276" s="4">
        <f>L276</f>
        <v>0</v>
      </c>
      <c r="AG276" s="3">
        <f>L277</f>
        <v>3</v>
      </c>
      <c r="AH276" s="2">
        <f>L278</f>
        <v>2</v>
      </c>
      <c r="AI276" s="3">
        <f>L279</f>
        <v>2</v>
      </c>
      <c r="AJ276" s="3">
        <f>L280</f>
        <v>1</v>
      </c>
      <c r="AK276" s="2">
        <f>L281</f>
        <v>102</v>
      </c>
      <c r="AL276" s="3">
        <f>L282</f>
        <v>8</v>
      </c>
      <c r="AM276" s="3">
        <f>L283</f>
        <v>0</v>
      </c>
      <c r="AN276" s="3">
        <f>L284</f>
        <v>0</v>
      </c>
      <c r="AO276" s="3">
        <f>L285</f>
        <v>1</v>
      </c>
      <c r="AP276" s="54">
        <f>L286</f>
        <v>13</v>
      </c>
      <c r="AQ276" s="58">
        <f>L287</f>
        <v>0</v>
      </c>
      <c r="AT276" s="54">
        <v>8</v>
      </c>
      <c r="AU276" s="31">
        <f t="shared" ref="AU276:BO276" si="4380">PRODUCT(W276*100*1/W283)</f>
        <v>4.4705882352941178</v>
      </c>
      <c r="AV276" s="31">
        <f t="shared" si="4380"/>
        <v>16.431924882629108</v>
      </c>
      <c r="AW276" s="31">
        <f t="shared" si="4380"/>
        <v>39.058823529411768</v>
      </c>
      <c r="AX276" s="31">
        <f t="shared" si="4380"/>
        <v>1.8779342723004695</v>
      </c>
      <c r="AY276" s="33">
        <f t="shared" si="4380"/>
        <v>1.6470588235294117</v>
      </c>
      <c r="AZ276" s="33">
        <f t="shared" si="4380"/>
        <v>1.405152224824356</v>
      </c>
      <c r="BA276" s="33">
        <f t="shared" si="4380"/>
        <v>0.23529411764705882</v>
      </c>
      <c r="BB276" s="32">
        <f t="shared" si="4380"/>
        <v>6.3380281690140849</v>
      </c>
      <c r="BC276" s="33">
        <f t="shared" si="4380"/>
        <v>0</v>
      </c>
      <c r="BD276" s="32">
        <f t="shared" si="4380"/>
        <v>0</v>
      </c>
      <c r="BE276" s="33">
        <f t="shared" si="4380"/>
        <v>0.73891625615763545</v>
      </c>
      <c r="BF276" s="2">
        <f t="shared" si="4380"/>
        <v>0.4854368932038835</v>
      </c>
      <c r="BG276" s="3">
        <f t="shared" si="4380"/>
        <v>0.48426150121065376</v>
      </c>
      <c r="BH276" s="33">
        <f t="shared" si="4380"/>
        <v>0.25974025974025972</v>
      </c>
      <c r="BI276" s="31">
        <f t="shared" si="4380"/>
        <v>23.943661971830984</v>
      </c>
      <c r="BJ276" s="33">
        <f t="shared" si="4380"/>
        <v>1.8823529411764706</v>
      </c>
      <c r="BK276" s="33">
        <f t="shared" si="4380"/>
        <v>0</v>
      </c>
      <c r="BL276" s="33">
        <f t="shared" si="4380"/>
        <v>0</v>
      </c>
      <c r="BM276" s="33">
        <f t="shared" si="4380"/>
        <v>0.23474178403755869</v>
      </c>
      <c r="BN276" s="30">
        <f t="shared" si="4380"/>
        <v>3.051643192488263</v>
      </c>
      <c r="BO276" s="59">
        <f t="shared" si="4380"/>
        <v>0</v>
      </c>
      <c r="BR276" s="54">
        <v>8</v>
      </c>
      <c r="BS276" s="31">
        <f t="shared" ref="BS276:CM276" si="4381">AU267+AU268+AU269+AU270+AU271+AU272+AU273+AU274+AU275+AU276</f>
        <v>8.235294117647058</v>
      </c>
      <c r="BT276" s="31">
        <f t="shared" si="4381"/>
        <v>75.117370892018783</v>
      </c>
      <c r="BU276" s="31">
        <f t="shared" si="4381"/>
        <v>69.411764705882348</v>
      </c>
      <c r="BV276" s="31">
        <f t="shared" si="4381"/>
        <v>88.028169014084511</v>
      </c>
      <c r="BW276" s="33">
        <f t="shared" si="4381"/>
        <v>90.823529411764696</v>
      </c>
      <c r="BX276" s="33">
        <f t="shared" si="4381"/>
        <v>98.360655737704931</v>
      </c>
      <c r="BY276" s="33">
        <f t="shared" si="4381"/>
        <v>99.529411764705884</v>
      </c>
      <c r="BZ276" s="32">
        <f t="shared" si="4381"/>
        <v>84.272300469483568</v>
      </c>
      <c r="CA276" s="33">
        <f t="shared" si="4381"/>
        <v>100</v>
      </c>
      <c r="CB276" s="32">
        <f t="shared" si="4381"/>
        <v>99.999999999999986</v>
      </c>
      <c r="CC276" s="33">
        <f t="shared" si="4381"/>
        <v>98.275862068965523</v>
      </c>
      <c r="CD276" s="31">
        <f t="shared" si="4381"/>
        <v>98.543689320388353</v>
      </c>
      <c r="CE276" s="33">
        <f t="shared" si="4381"/>
        <v>99.27360774818402</v>
      </c>
      <c r="CF276" s="33">
        <f t="shared" si="4381"/>
        <v>100</v>
      </c>
      <c r="CG276" s="31">
        <f t="shared" si="4381"/>
        <v>47.652582159624409</v>
      </c>
      <c r="CH276" s="33">
        <f t="shared" si="4381"/>
        <v>90.117647058823522</v>
      </c>
      <c r="CI276" s="33">
        <f t="shared" si="4381"/>
        <v>100</v>
      </c>
      <c r="CJ276" s="33">
        <f t="shared" si="4381"/>
        <v>100.00000000000001</v>
      </c>
      <c r="CK276" s="33">
        <f t="shared" si="4381"/>
        <v>99.999999999999986</v>
      </c>
      <c r="CL276" s="30">
        <f t="shared" si="4381"/>
        <v>99.061032863849761</v>
      </c>
      <c r="CM276" s="59">
        <f t="shared" si="4381"/>
        <v>100.00000000000001</v>
      </c>
      <c r="CN276" s="7"/>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row>
    <row r="277" spans="2:118" x14ac:dyDescent="0.25">
      <c r="B277" s="54" t="s">
        <v>12</v>
      </c>
      <c r="C277" s="2">
        <v>0</v>
      </c>
      <c r="D277" s="2">
        <v>2</v>
      </c>
      <c r="E277" s="2">
        <v>0</v>
      </c>
      <c r="F277" s="2">
        <v>12</v>
      </c>
      <c r="G277" s="2">
        <v>226</v>
      </c>
      <c r="H277" s="2">
        <v>118</v>
      </c>
      <c r="I277" s="2">
        <v>21</v>
      </c>
      <c r="J277" s="2">
        <v>12</v>
      </c>
      <c r="K277" s="3">
        <v>5</v>
      </c>
      <c r="L277" s="3">
        <v>3</v>
      </c>
      <c r="M277" s="3">
        <v>7</v>
      </c>
      <c r="N277" s="3">
        <v>0</v>
      </c>
      <c r="O277" s="3">
        <v>0</v>
      </c>
      <c r="P277" s="3">
        <v>0</v>
      </c>
      <c r="Q277" s="3">
        <v>0</v>
      </c>
      <c r="R277" s="3">
        <v>0</v>
      </c>
      <c r="S277" s="54">
        <v>406</v>
      </c>
      <c r="V277" s="54">
        <v>16</v>
      </c>
      <c r="W277" s="3">
        <f>M267</f>
        <v>44</v>
      </c>
      <c r="X277" s="3">
        <f>M268</f>
        <v>32</v>
      </c>
      <c r="Y277" s="3">
        <f>M269</f>
        <v>42</v>
      </c>
      <c r="Z277" s="3">
        <f>M270</f>
        <v>1</v>
      </c>
      <c r="AA277" s="3">
        <f>M271</f>
        <v>11</v>
      </c>
      <c r="AB277" s="3">
        <f>M272</f>
        <v>7</v>
      </c>
      <c r="AC277" s="3">
        <f>M273</f>
        <v>1</v>
      </c>
      <c r="AD277" s="3">
        <f>M274</f>
        <v>10</v>
      </c>
      <c r="AE277" s="3">
        <f>M275</f>
        <v>0</v>
      </c>
      <c r="AF277" s="3">
        <f>M276</f>
        <v>0</v>
      </c>
      <c r="AG277" s="3">
        <f>M277</f>
        <v>7</v>
      </c>
      <c r="AH277" s="3">
        <f>M278</f>
        <v>6</v>
      </c>
      <c r="AI277" s="3">
        <f>M279</f>
        <v>3</v>
      </c>
      <c r="AJ277" s="3">
        <f>M280</f>
        <v>0</v>
      </c>
      <c r="AK277" s="2">
        <f>M281</f>
        <v>90</v>
      </c>
      <c r="AL277" s="3">
        <f>M282</f>
        <v>16</v>
      </c>
      <c r="AM277" s="3">
        <f>M283</f>
        <v>0</v>
      </c>
      <c r="AN277" s="3">
        <f>M284</f>
        <v>0</v>
      </c>
      <c r="AO277" s="3">
        <f>M285</f>
        <v>0</v>
      </c>
      <c r="AP277" s="54">
        <f>M286</f>
        <v>4</v>
      </c>
      <c r="AQ277" s="58">
        <f>M287</f>
        <v>0</v>
      </c>
      <c r="AT277" s="54">
        <v>16</v>
      </c>
      <c r="AU277" s="33">
        <f t="shared" ref="AU277:BO277" si="4382">PRODUCT(W277*100*1/W283)</f>
        <v>10.352941176470589</v>
      </c>
      <c r="AV277" s="33">
        <f t="shared" si="4382"/>
        <v>7.511737089201878</v>
      </c>
      <c r="AW277" s="33">
        <f t="shared" si="4382"/>
        <v>9.882352941176471</v>
      </c>
      <c r="AX277" s="33">
        <f t="shared" si="4382"/>
        <v>0.23474178403755869</v>
      </c>
      <c r="AY277" s="33">
        <f t="shared" si="4382"/>
        <v>2.5882352941176472</v>
      </c>
      <c r="AZ277" s="33">
        <f t="shared" si="4382"/>
        <v>1.639344262295082</v>
      </c>
      <c r="BA277" s="33">
        <f t="shared" si="4382"/>
        <v>0.23529411764705882</v>
      </c>
      <c r="BB277" s="33">
        <f t="shared" si="4382"/>
        <v>2.347417840375587</v>
      </c>
      <c r="BC277" s="33">
        <f t="shared" si="4382"/>
        <v>0</v>
      </c>
      <c r="BD277" s="33">
        <f t="shared" si="4382"/>
        <v>0</v>
      </c>
      <c r="BE277" s="33">
        <f t="shared" si="4382"/>
        <v>1.7241379310344827</v>
      </c>
      <c r="BF277" s="33">
        <f t="shared" si="4382"/>
        <v>1.4563106796116505</v>
      </c>
      <c r="BG277" s="3">
        <f t="shared" si="4382"/>
        <v>0.72639225181598066</v>
      </c>
      <c r="BH277" s="33">
        <f t="shared" si="4382"/>
        <v>0</v>
      </c>
      <c r="BI277" s="31">
        <f t="shared" si="4382"/>
        <v>21.12676056338028</v>
      </c>
      <c r="BJ277" s="33">
        <f t="shared" si="4382"/>
        <v>3.7647058823529411</v>
      </c>
      <c r="BK277" s="33">
        <f t="shared" si="4382"/>
        <v>0</v>
      </c>
      <c r="BL277" s="33">
        <f t="shared" si="4382"/>
        <v>0</v>
      </c>
      <c r="BM277" s="33">
        <f t="shared" si="4382"/>
        <v>0</v>
      </c>
      <c r="BN277" s="30">
        <f t="shared" si="4382"/>
        <v>0.93896713615023475</v>
      </c>
      <c r="BO277" s="59">
        <f t="shared" si="4382"/>
        <v>0</v>
      </c>
      <c r="BR277" s="54">
        <v>16</v>
      </c>
      <c r="BS277" s="33">
        <f t="shared" ref="BS277:CM277" si="4383">AU267+AU268+AU269+AU270+AU271+AU272+AU273+AU274+AU275+AU276+AU277</f>
        <v>18.588235294117645</v>
      </c>
      <c r="BT277" s="33">
        <f t="shared" si="4383"/>
        <v>82.629107981220656</v>
      </c>
      <c r="BU277" s="31">
        <f t="shared" si="4383"/>
        <v>79.294117647058812</v>
      </c>
      <c r="BV277" s="31">
        <f t="shared" si="4383"/>
        <v>88.262910798122064</v>
      </c>
      <c r="BW277" s="33">
        <f t="shared" si="4383"/>
        <v>93.411764705882348</v>
      </c>
      <c r="BX277" s="33">
        <f t="shared" si="4383"/>
        <v>100.00000000000001</v>
      </c>
      <c r="BY277" s="33">
        <f t="shared" si="4383"/>
        <v>99.764705882352942</v>
      </c>
      <c r="BZ277" s="33">
        <f t="shared" si="4383"/>
        <v>86.619718309859152</v>
      </c>
      <c r="CA277" s="33">
        <f t="shared" si="4383"/>
        <v>100</v>
      </c>
      <c r="CB277" s="33">
        <f t="shared" si="4383"/>
        <v>99.999999999999986</v>
      </c>
      <c r="CC277" s="33">
        <f t="shared" si="4383"/>
        <v>100</v>
      </c>
      <c r="CD277" s="31">
        <f t="shared" si="4383"/>
        <v>100</v>
      </c>
      <c r="CE277" s="33">
        <f t="shared" si="4383"/>
        <v>100</v>
      </c>
      <c r="CF277" s="33">
        <f t="shared" si="4383"/>
        <v>100</v>
      </c>
      <c r="CG277" s="31">
        <f t="shared" si="4383"/>
        <v>68.779342723004689</v>
      </c>
      <c r="CH277" s="33">
        <f t="shared" si="4383"/>
        <v>93.882352941176464</v>
      </c>
      <c r="CI277" s="33">
        <f t="shared" si="4383"/>
        <v>100</v>
      </c>
      <c r="CJ277" s="33">
        <f t="shared" si="4383"/>
        <v>100.00000000000001</v>
      </c>
      <c r="CK277" s="33">
        <f t="shared" si="4383"/>
        <v>99.999999999999986</v>
      </c>
      <c r="CL277" s="30">
        <f t="shared" si="4383"/>
        <v>100</v>
      </c>
      <c r="CM277" s="59">
        <f t="shared" si="4383"/>
        <v>100.00000000000001</v>
      </c>
      <c r="CN277" s="7"/>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row>
    <row r="278" spans="2:118" x14ac:dyDescent="0.25">
      <c r="B278" s="54" t="s">
        <v>13</v>
      </c>
      <c r="C278" s="2">
        <v>0</v>
      </c>
      <c r="D278" s="2">
        <v>0</v>
      </c>
      <c r="E278" s="2">
        <v>0</v>
      </c>
      <c r="F278" s="2">
        <v>0</v>
      </c>
      <c r="G278" s="2">
        <v>94</v>
      </c>
      <c r="H278" s="2">
        <v>0</v>
      </c>
      <c r="I278" s="2">
        <v>258</v>
      </c>
      <c r="J278" s="2">
        <v>45</v>
      </c>
      <c r="K278" s="2">
        <v>7</v>
      </c>
      <c r="L278" s="2">
        <v>2</v>
      </c>
      <c r="M278" s="3">
        <v>6</v>
      </c>
      <c r="N278" s="3">
        <v>0</v>
      </c>
      <c r="O278" s="3">
        <v>0</v>
      </c>
      <c r="P278" s="3">
        <v>0</v>
      </c>
      <c r="Q278" s="3">
        <v>0</v>
      </c>
      <c r="R278" s="3">
        <v>0</v>
      </c>
      <c r="S278" s="54">
        <v>412</v>
      </c>
      <c r="V278" s="54">
        <v>32</v>
      </c>
      <c r="W278" s="3">
        <f>N267</f>
        <v>131</v>
      </c>
      <c r="X278" s="3">
        <f>N268</f>
        <v>7</v>
      </c>
      <c r="Y278" s="3">
        <f>N269</f>
        <v>18</v>
      </c>
      <c r="Z278" s="3">
        <f>N270</f>
        <v>1</v>
      </c>
      <c r="AA278" s="3">
        <f>N271</f>
        <v>28</v>
      </c>
      <c r="AB278" s="3">
        <f>N272</f>
        <v>0</v>
      </c>
      <c r="AC278" s="3">
        <f>N273</f>
        <v>1</v>
      </c>
      <c r="AD278" s="3">
        <f>N274</f>
        <v>6</v>
      </c>
      <c r="AE278" s="3">
        <f>N275</f>
        <v>0</v>
      </c>
      <c r="AF278" s="3">
        <f>N276</f>
        <v>0</v>
      </c>
      <c r="AG278" s="3">
        <f>N277</f>
        <v>0</v>
      </c>
      <c r="AH278" s="3">
        <f>N278</f>
        <v>0</v>
      </c>
      <c r="AI278" s="3">
        <f>N279</f>
        <v>0</v>
      </c>
      <c r="AJ278" s="3">
        <f>N280</f>
        <v>0</v>
      </c>
      <c r="AK278" s="2">
        <f>N281</f>
        <v>62</v>
      </c>
      <c r="AL278" s="3">
        <f>N282</f>
        <v>26</v>
      </c>
      <c r="AM278" s="3">
        <f>N283</f>
        <v>0</v>
      </c>
      <c r="AN278" s="3">
        <f>N284</f>
        <v>0</v>
      </c>
      <c r="AO278" s="3">
        <f>N285</f>
        <v>0</v>
      </c>
      <c r="AP278" s="54">
        <f>N286</f>
        <v>0</v>
      </c>
      <c r="AQ278" s="58">
        <f>N287</f>
        <v>0</v>
      </c>
      <c r="AT278" s="54">
        <v>32</v>
      </c>
      <c r="AU278" s="33">
        <f t="shared" ref="AU278:BO278" si="4384">PRODUCT(W278*100*1/W283)</f>
        <v>30.823529411764707</v>
      </c>
      <c r="AV278" s="33">
        <f t="shared" si="4384"/>
        <v>1.6431924882629108</v>
      </c>
      <c r="AW278" s="33">
        <f t="shared" si="4384"/>
        <v>4.2352941176470589</v>
      </c>
      <c r="AX278" s="33">
        <f t="shared" si="4384"/>
        <v>0.23474178403755869</v>
      </c>
      <c r="AY278" s="33">
        <f t="shared" si="4384"/>
        <v>6.5882352941176467</v>
      </c>
      <c r="AZ278" s="33">
        <f t="shared" si="4384"/>
        <v>0</v>
      </c>
      <c r="BA278" s="33">
        <f t="shared" si="4384"/>
        <v>0.23529411764705882</v>
      </c>
      <c r="BB278" s="33">
        <f t="shared" si="4384"/>
        <v>1.408450704225352</v>
      </c>
      <c r="BC278" s="33">
        <f t="shared" si="4384"/>
        <v>0</v>
      </c>
      <c r="BD278" s="33">
        <f t="shared" si="4384"/>
        <v>0</v>
      </c>
      <c r="BE278" s="33">
        <f t="shared" si="4384"/>
        <v>0</v>
      </c>
      <c r="BF278" s="33">
        <f t="shared" si="4384"/>
        <v>0</v>
      </c>
      <c r="BG278" s="33">
        <f t="shared" si="4384"/>
        <v>0</v>
      </c>
      <c r="BH278" s="33">
        <f t="shared" si="4384"/>
        <v>0</v>
      </c>
      <c r="BI278" s="31">
        <f t="shared" si="4384"/>
        <v>14.553990610328638</v>
      </c>
      <c r="BJ278" s="33">
        <f t="shared" si="4384"/>
        <v>6.117647058823529</v>
      </c>
      <c r="BK278" s="33">
        <f t="shared" si="4384"/>
        <v>0</v>
      </c>
      <c r="BL278" s="33">
        <f t="shared" si="4384"/>
        <v>0</v>
      </c>
      <c r="BM278" s="33">
        <f t="shared" si="4384"/>
        <v>0</v>
      </c>
      <c r="BN278" s="30">
        <f t="shared" si="4384"/>
        <v>0</v>
      </c>
      <c r="BO278" s="59">
        <f t="shared" si="4384"/>
        <v>0</v>
      </c>
      <c r="BR278" s="54">
        <v>32</v>
      </c>
      <c r="BS278" s="33">
        <f t="shared" ref="BS278:CM278" si="4385">AU267+AU268+AU269+AU270+AU271+AU272+AU273+AU274+AU275+AU276+AU277+AU278</f>
        <v>49.411764705882348</v>
      </c>
      <c r="BT278" s="33">
        <f t="shared" si="4385"/>
        <v>84.272300469483568</v>
      </c>
      <c r="BU278" s="33">
        <f t="shared" si="4385"/>
        <v>83.52941176470587</v>
      </c>
      <c r="BV278" s="33">
        <f t="shared" si="4385"/>
        <v>88.497652582159617</v>
      </c>
      <c r="BW278" s="33">
        <f t="shared" si="4385"/>
        <v>100</v>
      </c>
      <c r="BX278" s="33">
        <f t="shared" si="4385"/>
        <v>100.00000000000001</v>
      </c>
      <c r="BY278" s="33">
        <f t="shared" si="4385"/>
        <v>100</v>
      </c>
      <c r="BZ278" s="33">
        <f t="shared" si="4385"/>
        <v>88.028169014084511</v>
      </c>
      <c r="CA278" s="33">
        <f t="shared" si="4385"/>
        <v>100</v>
      </c>
      <c r="CB278" s="33">
        <f t="shared" si="4385"/>
        <v>99.999999999999986</v>
      </c>
      <c r="CC278" s="33">
        <f t="shared" si="4385"/>
        <v>100</v>
      </c>
      <c r="CD278" s="33">
        <f t="shared" si="4385"/>
        <v>100</v>
      </c>
      <c r="CE278" s="33">
        <f t="shared" si="4385"/>
        <v>100</v>
      </c>
      <c r="CF278" s="33">
        <f t="shared" si="4385"/>
        <v>100</v>
      </c>
      <c r="CG278" s="31">
        <f t="shared" si="4385"/>
        <v>83.333333333333329</v>
      </c>
      <c r="CH278" s="33">
        <f t="shared" si="4385"/>
        <v>100</v>
      </c>
      <c r="CI278" s="33">
        <f t="shared" si="4385"/>
        <v>100</v>
      </c>
      <c r="CJ278" s="33">
        <f t="shared" si="4385"/>
        <v>100.00000000000001</v>
      </c>
      <c r="CK278" s="33">
        <f t="shared" si="4385"/>
        <v>99.999999999999986</v>
      </c>
      <c r="CL278" s="30">
        <f t="shared" si="4385"/>
        <v>100</v>
      </c>
      <c r="CM278" s="59">
        <f t="shared" si="4385"/>
        <v>100.00000000000001</v>
      </c>
      <c r="CN278" s="7"/>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row>
    <row r="279" spans="2:118" x14ac:dyDescent="0.25">
      <c r="B279" s="54" t="s">
        <v>14</v>
      </c>
      <c r="C279" s="2">
        <v>0</v>
      </c>
      <c r="D279" s="2">
        <v>0</v>
      </c>
      <c r="E279" s="2">
        <v>33</v>
      </c>
      <c r="F279" s="2">
        <v>0</v>
      </c>
      <c r="G279" s="2">
        <v>311</v>
      </c>
      <c r="H279" s="2">
        <v>53</v>
      </c>
      <c r="I279" s="2">
        <v>4</v>
      </c>
      <c r="J279" s="2">
        <v>3</v>
      </c>
      <c r="K279" s="3">
        <v>4</v>
      </c>
      <c r="L279" s="3">
        <v>2</v>
      </c>
      <c r="M279" s="3">
        <v>3</v>
      </c>
      <c r="N279" s="3">
        <v>0</v>
      </c>
      <c r="O279" s="3">
        <v>0</v>
      </c>
      <c r="P279" s="3">
        <v>0</v>
      </c>
      <c r="Q279" s="3">
        <v>0</v>
      </c>
      <c r="R279" s="3">
        <v>0</v>
      </c>
      <c r="S279" s="54">
        <v>413</v>
      </c>
      <c r="V279" s="54">
        <v>64</v>
      </c>
      <c r="W279" s="3">
        <f>O267</f>
        <v>215</v>
      </c>
      <c r="X279" s="3">
        <f>O268</f>
        <v>67</v>
      </c>
      <c r="Y279" s="3">
        <f>O269</f>
        <v>8</v>
      </c>
      <c r="Z279" s="3">
        <f>O270</f>
        <v>0</v>
      </c>
      <c r="AA279" s="3">
        <f>O271</f>
        <v>0</v>
      </c>
      <c r="AB279" s="3">
        <f>O272</f>
        <v>0</v>
      </c>
      <c r="AC279" s="3">
        <f>O273</f>
        <v>0</v>
      </c>
      <c r="AD279" s="3">
        <f>O274</f>
        <v>51</v>
      </c>
      <c r="AE279" s="3">
        <f>O275</f>
        <v>0</v>
      </c>
      <c r="AF279" s="3">
        <f>O276</f>
        <v>0</v>
      </c>
      <c r="AG279" s="3">
        <f>O277</f>
        <v>0</v>
      </c>
      <c r="AH279" s="3">
        <f>O278</f>
        <v>0</v>
      </c>
      <c r="AI279" s="3">
        <f>O279</f>
        <v>0</v>
      </c>
      <c r="AJ279" s="3">
        <f>O280</f>
        <v>0</v>
      </c>
      <c r="AK279" s="3">
        <f>O281</f>
        <v>28</v>
      </c>
      <c r="AL279" s="3">
        <f>O282</f>
        <v>0</v>
      </c>
      <c r="AM279" s="3">
        <f>O283</f>
        <v>0</v>
      </c>
      <c r="AN279" s="3">
        <f>O284</f>
        <v>0</v>
      </c>
      <c r="AO279" s="3">
        <f>O285</f>
        <v>0</v>
      </c>
      <c r="AP279" s="54">
        <f>O286</f>
        <v>0</v>
      </c>
      <c r="AQ279" s="58">
        <f>O287</f>
        <v>0</v>
      </c>
      <c r="AT279" s="54">
        <v>64</v>
      </c>
      <c r="AU279" s="33">
        <f t="shared" ref="AU279:BO279" si="4386">PRODUCT(W279*100*1/W283)</f>
        <v>50.588235294117645</v>
      </c>
      <c r="AV279" s="33">
        <f t="shared" si="4386"/>
        <v>15.727699530516432</v>
      </c>
      <c r="AW279" s="33">
        <f t="shared" si="4386"/>
        <v>1.8823529411764706</v>
      </c>
      <c r="AX279" s="33">
        <f t="shared" si="4386"/>
        <v>0</v>
      </c>
      <c r="AY279" s="33">
        <f t="shared" si="4386"/>
        <v>0</v>
      </c>
      <c r="AZ279" s="33">
        <f t="shared" si="4386"/>
        <v>0</v>
      </c>
      <c r="BA279" s="33">
        <f t="shared" si="4386"/>
        <v>0</v>
      </c>
      <c r="BB279" s="33">
        <f t="shared" si="4386"/>
        <v>11.971830985915492</v>
      </c>
      <c r="BC279" s="33">
        <f t="shared" si="4386"/>
        <v>0</v>
      </c>
      <c r="BD279" s="33">
        <f t="shared" si="4386"/>
        <v>0</v>
      </c>
      <c r="BE279" s="33">
        <f t="shared" si="4386"/>
        <v>0</v>
      </c>
      <c r="BF279" s="33">
        <f t="shared" si="4386"/>
        <v>0</v>
      </c>
      <c r="BG279" s="33">
        <f t="shared" si="4386"/>
        <v>0</v>
      </c>
      <c r="BH279" s="33">
        <f t="shared" si="4386"/>
        <v>0</v>
      </c>
      <c r="BI279" s="33">
        <f t="shared" si="4386"/>
        <v>6.572769953051643</v>
      </c>
      <c r="BJ279" s="33">
        <f t="shared" si="4386"/>
        <v>0</v>
      </c>
      <c r="BK279" s="33">
        <f t="shared" si="4386"/>
        <v>0</v>
      </c>
      <c r="BL279" s="33">
        <f t="shared" si="4386"/>
        <v>0</v>
      </c>
      <c r="BM279" s="33">
        <f t="shared" si="4386"/>
        <v>0</v>
      </c>
      <c r="BN279" s="30">
        <f t="shared" si="4386"/>
        <v>0</v>
      </c>
      <c r="BO279" s="59">
        <f t="shared" si="4386"/>
        <v>0</v>
      </c>
      <c r="BR279" s="54">
        <v>64</v>
      </c>
      <c r="BS279" s="33">
        <f t="shared" ref="BS279:CM279" si="4387">AU267+AU268+AU269+AU270+AU271+AU272+AU273+AU274+AU275+AU276+AU277+AU278+AU279</f>
        <v>100</v>
      </c>
      <c r="BT279" s="33">
        <f t="shared" si="4387"/>
        <v>100</v>
      </c>
      <c r="BU279" s="33">
        <f t="shared" si="4387"/>
        <v>85.411764705882334</v>
      </c>
      <c r="BV279" s="33">
        <f t="shared" si="4387"/>
        <v>88.497652582159617</v>
      </c>
      <c r="BW279" s="33">
        <f t="shared" si="4387"/>
        <v>100</v>
      </c>
      <c r="BX279" s="33">
        <f t="shared" si="4387"/>
        <v>100.00000000000001</v>
      </c>
      <c r="BY279" s="33">
        <f t="shared" si="4387"/>
        <v>100</v>
      </c>
      <c r="BZ279" s="33">
        <f t="shared" si="4387"/>
        <v>100</v>
      </c>
      <c r="CA279" s="33">
        <f t="shared" si="4387"/>
        <v>100</v>
      </c>
      <c r="CB279" s="33">
        <f t="shared" si="4387"/>
        <v>99.999999999999986</v>
      </c>
      <c r="CC279" s="33">
        <f t="shared" si="4387"/>
        <v>100</v>
      </c>
      <c r="CD279" s="33">
        <f t="shared" si="4387"/>
        <v>100</v>
      </c>
      <c r="CE279" s="33">
        <f t="shared" si="4387"/>
        <v>100</v>
      </c>
      <c r="CF279" s="33">
        <f t="shared" si="4387"/>
        <v>100</v>
      </c>
      <c r="CG279" s="33">
        <f t="shared" si="4387"/>
        <v>89.906103286384976</v>
      </c>
      <c r="CH279" s="33">
        <f t="shared" si="4387"/>
        <v>100</v>
      </c>
      <c r="CI279" s="33">
        <f t="shared" si="4387"/>
        <v>100</v>
      </c>
      <c r="CJ279" s="33">
        <f t="shared" si="4387"/>
        <v>100.00000000000001</v>
      </c>
      <c r="CK279" s="33">
        <f t="shared" si="4387"/>
        <v>99.999999999999986</v>
      </c>
      <c r="CL279" s="30">
        <f t="shared" si="4387"/>
        <v>100</v>
      </c>
      <c r="CM279" s="59">
        <f t="shared" si="4387"/>
        <v>100.00000000000001</v>
      </c>
      <c r="CN279" s="7"/>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row>
    <row r="280" spans="2:118" x14ac:dyDescent="0.25">
      <c r="B280" s="54" t="s">
        <v>15</v>
      </c>
      <c r="C280" s="2">
        <v>0</v>
      </c>
      <c r="D280" s="2">
        <v>0</v>
      </c>
      <c r="E280" s="2">
        <v>10</v>
      </c>
      <c r="F280" s="2">
        <v>0</v>
      </c>
      <c r="G280" s="2">
        <v>294</v>
      </c>
      <c r="H280" s="2">
        <v>64</v>
      </c>
      <c r="I280" s="2">
        <v>8</v>
      </c>
      <c r="J280" s="2">
        <v>5</v>
      </c>
      <c r="K280" s="3">
        <v>3</v>
      </c>
      <c r="L280" s="3">
        <v>1</v>
      </c>
      <c r="M280" s="3">
        <v>0</v>
      </c>
      <c r="N280" s="3">
        <v>0</v>
      </c>
      <c r="O280" s="3">
        <v>0</v>
      </c>
      <c r="P280" s="3">
        <v>0</v>
      </c>
      <c r="Q280" s="3">
        <v>0</v>
      </c>
      <c r="R280" s="3">
        <v>0</v>
      </c>
      <c r="S280" s="54">
        <v>385</v>
      </c>
      <c r="V280" s="54">
        <v>128</v>
      </c>
      <c r="W280" s="3">
        <f>P267</f>
        <v>0</v>
      </c>
      <c r="X280" s="3">
        <f>P268</f>
        <v>0</v>
      </c>
      <c r="Y280" s="3">
        <f>P269</f>
        <v>62</v>
      </c>
      <c r="Z280" s="3">
        <f>P270</f>
        <v>49</v>
      </c>
      <c r="AA280" s="3">
        <f>P271</f>
        <v>0</v>
      </c>
      <c r="AB280" s="3">
        <f>P272</f>
        <v>0</v>
      </c>
      <c r="AC280" s="3">
        <f>P273</f>
        <v>0</v>
      </c>
      <c r="AD280" s="3">
        <f>P274</f>
        <v>0</v>
      </c>
      <c r="AE280" s="3">
        <f>P275</f>
        <v>0</v>
      </c>
      <c r="AF280" s="3">
        <f>P276</f>
        <v>0</v>
      </c>
      <c r="AG280" s="3">
        <f>P277</f>
        <v>0</v>
      </c>
      <c r="AH280" s="3">
        <f>P278</f>
        <v>0</v>
      </c>
      <c r="AI280" s="3">
        <f>P279</f>
        <v>0</v>
      </c>
      <c r="AJ280" s="3">
        <f>P280</f>
        <v>0</v>
      </c>
      <c r="AK280" s="3">
        <f>P281</f>
        <v>24</v>
      </c>
      <c r="AL280" s="3">
        <f>P282</f>
        <v>0</v>
      </c>
      <c r="AM280" s="3">
        <f>P283</f>
        <v>0</v>
      </c>
      <c r="AN280" s="3">
        <f>P284</f>
        <v>0</v>
      </c>
      <c r="AO280" s="3">
        <f>P285</f>
        <v>0</v>
      </c>
      <c r="AP280" s="54">
        <f>P286</f>
        <v>0</v>
      </c>
      <c r="AQ280" s="58">
        <f>P287</f>
        <v>0</v>
      </c>
      <c r="AT280" s="54">
        <v>128</v>
      </c>
      <c r="AU280" s="33">
        <f t="shared" ref="AU280:BO280" si="4388">PRODUCT(W280*100*1/W283)</f>
        <v>0</v>
      </c>
      <c r="AV280" s="33">
        <f t="shared" si="4388"/>
        <v>0</v>
      </c>
      <c r="AW280" s="33">
        <f t="shared" si="4388"/>
        <v>14.588235294117647</v>
      </c>
      <c r="AX280" s="33">
        <f t="shared" si="4388"/>
        <v>11.502347417840376</v>
      </c>
      <c r="AY280" s="33">
        <f t="shared" si="4388"/>
        <v>0</v>
      </c>
      <c r="AZ280" s="33">
        <f t="shared" si="4388"/>
        <v>0</v>
      </c>
      <c r="BA280" s="33">
        <f t="shared" si="4388"/>
        <v>0</v>
      </c>
      <c r="BB280" s="33">
        <f t="shared" si="4388"/>
        <v>0</v>
      </c>
      <c r="BC280" s="33">
        <f t="shared" si="4388"/>
        <v>0</v>
      </c>
      <c r="BD280" s="33">
        <f t="shared" si="4388"/>
        <v>0</v>
      </c>
      <c r="BE280" s="33">
        <f t="shared" si="4388"/>
        <v>0</v>
      </c>
      <c r="BF280" s="33">
        <f t="shared" si="4388"/>
        <v>0</v>
      </c>
      <c r="BG280" s="33">
        <f t="shared" si="4388"/>
        <v>0</v>
      </c>
      <c r="BH280" s="33">
        <f t="shared" si="4388"/>
        <v>0</v>
      </c>
      <c r="BI280" s="33">
        <f t="shared" si="4388"/>
        <v>5.6338028169014081</v>
      </c>
      <c r="BJ280" s="33">
        <f t="shared" si="4388"/>
        <v>0</v>
      </c>
      <c r="BK280" s="33">
        <f t="shared" si="4388"/>
        <v>0</v>
      </c>
      <c r="BL280" s="33">
        <f t="shared" si="4388"/>
        <v>0</v>
      </c>
      <c r="BM280" s="33">
        <f t="shared" si="4388"/>
        <v>0</v>
      </c>
      <c r="BN280" s="30">
        <f t="shared" si="4388"/>
        <v>0</v>
      </c>
      <c r="BO280" s="59">
        <f t="shared" si="4388"/>
        <v>0</v>
      </c>
      <c r="BR280" s="54">
        <v>128</v>
      </c>
      <c r="BS280" s="33">
        <f t="shared" ref="BS280:CM280" si="4389">AU267+AU268+AU269+AU270+AU271+AU272+AU273+AU274+AU275+AU276+AU277+AU278+AU279+AU280</f>
        <v>100</v>
      </c>
      <c r="BT280" s="33">
        <f t="shared" si="4389"/>
        <v>100</v>
      </c>
      <c r="BU280" s="33">
        <f t="shared" si="4389"/>
        <v>99.999999999999986</v>
      </c>
      <c r="BV280" s="33">
        <f t="shared" si="4389"/>
        <v>100</v>
      </c>
      <c r="BW280" s="33">
        <f t="shared" si="4389"/>
        <v>100</v>
      </c>
      <c r="BX280" s="33">
        <f t="shared" si="4389"/>
        <v>100.00000000000001</v>
      </c>
      <c r="BY280" s="33">
        <f t="shared" si="4389"/>
        <v>100</v>
      </c>
      <c r="BZ280" s="33">
        <f t="shared" si="4389"/>
        <v>100</v>
      </c>
      <c r="CA280" s="33">
        <f t="shared" si="4389"/>
        <v>100</v>
      </c>
      <c r="CB280" s="33">
        <f t="shared" si="4389"/>
        <v>99.999999999999986</v>
      </c>
      <c r="CC280" s="33">
        <f t="shared" si="4389"/>
        <v>100</v>
      </c>
      <c r="CD280" s="33">
        <f t="shared" si="4389"/>
        <v>100</v>
      </c>
      <c r="CE280" s="33">
        <f t="shared" si="4389"/>
        <v>100</v>
      </c>
      <c r="CF280" s="33">
        <f t="shared" si="4389"/>
        <v>100</v>
      </c>
      <c r="CG280" s="33">
        <f t="shared" si="4389"/>
        <v>95.539906103286384</v>
      </c>
      <c r="CH280" s="33">
        <f t="shared" si="4389"/>
        <v>100</v>
      </c>
      <c r="CI280" s="33">
        <f t="shared" si="4389"/>
        <v>100</v>
      </c>
      <c r="CJ280" s="33">
        <f t="shared" si="4389"/>
        <v>100.00000000000001</v>
      </c>
      <c r="CK280" s="33">
        <f t="shared" si="4389"/>
        <v>99.999999999999986</v>
      </c>
      <c r="CL280" s="30">
        <f t="shared" si="4389"/>
        <v>100</v>
      </c>
      <c r="CM280" s="59">
        <f t="shared" si="4389"/>
        <v>100.00000000000001</v>
      </c>
      <c r="CN280" s="7"/>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row>
    <row r="281" spans="2:118" x14ac:dyDescent="0.25">
      <c r="B281" s="54" t="s">
        <v>16</v>
      </c>
      <c r="C281" s="2">
        <v>0</v>
      </c>
      <c r="D281" s="2">
        <v>0</v>
      </c>
      <c r="E281" s="2">
        <v>0</v>
      </c>
      <c r="F281" s="2">
        <v>0</v>
      </c>
      <c r="G281" s="2">
        <v>0</v>
      </c>
      <c r="H281" s="2">
        <v>18</v>
      </c>
      <c r="I281" s="2">
        <v>0</v>
      </c>
      <c r="J281" s="2">
        <v>21</v>
      </c>
      <c r="K281" s="2">
        <v>62</v>
      </c>
      <c r="L281" s="2">
        <v>102</v>
      </c>
      <c r="M281" s="2">
        <v>90</v>
      </c>
      <c r="N281" s="2">
        <v>62</v>
      </c>
      <c r="O281" s="3">
        <v>28</v>
      </c>
      <c r="P281" s="3">
        <v>24</v>
      </c>
      <c r="Q281" s="3">
        <v>19</v>
      </c>
      <c r="R281" s="3">
        <v>0</v>
      </c>
      <c r="S281" s="54">
        <v>426</v>
      </c>
      <c r="V281" s="54">
        <v>256</v>
      </c>
      <c r="W281" s="3">
        <f>Q267</f>
        <v>0</v>
      </c>
      <c r="X281" s="3">
        <f>Q268</f>
        <v>0</v>
      </c>
      <c r="Y281" s="3">
        <f>Q269</f>
        <v>0</v>
      </c>
      <c r="Z281" s="3">
        <f>Q270</f>
        <v>0</v>
      </c>
      <c r="AA281" s="3">
        <f>Q271</f>
        <v>0</v>
      </c>
      <c r="AB281" s="3">
        <f>Q272</f>
        <v>0</v>
      </c>
      <c r="AC281" s="3">
        <f>Q273</f>
        <v>0</v>
      </c>
      <c r="AD281" s="3">
        <f>Q274</f>
        <v>0</v>
      </c>
      <c r="AE281" s="3">
        <f>Q275</f>
        <v>0</v>
      </c>
      <c r="AF281" s="3">
        <f>Q276</f>
        <v>0</v>
      </c>
      <c r="AG281" s="3">
        <f>Q277</f>
        <v>0</v>
      </c>
      <c r="AH281" s="3">
        <f>Q278</f>
        <v>0</v>
      </c>
      <c r="AI281" s="3">
        <f>Q279</f>
        <v>0</v>
      </c>
      <c r="AJ281" s="3">
        <f>Q280</f>
        <v>0</v>
      </c>
      <c r="AK281" s="3">
        <f>Q281</f>
        <v>19</v>
      </c>
      <c r="AL281" s="3">
        <f>Q282</f>
        <v>0</v>
      </c>
      <c r="AM281" s="3">
        <f>Q283</f>
        <v>0</v>
      </c>
      <c r="AN281" s="3">
        <f>Q284</f>
        <v>0</v>
      </c>
      <c r="AO281" s="3">
        <f>Q285</f>
        <v>0</v>
      </c>
      <c r="AP281" s="54">
        <f>Q286</f>
        <v>0</v>
      </c>
      <c r="AQ281" s="58">
        <f>Q287</f>
        <v>0</v>
      </c>
      <c r="AT281" s="54">
        <v>256</v>
      </c>
      <c r="AU281" s="33">
        <f t="shared" ref="AU281:BO281" si="4390">PRODUCT(W281*100*1/W283)</f>
        <v>0</v>
      </c>
      <c r="AV281" s="33">
        <f t="shared" si="4390"/>
        <v>0</v>
      </c>
      <c r="AW281" s="33">
        <f t="shared" si="4390"/>
        <v>0</v>
      </c>
      <c r="AX281" s="33">
        <f t="shared" si="4390"/>
        <v>0</v>
      </c>
      <c r="AY281" s="33">
        <f t="shared" si="4390"/>
        <v>0</v>
      </c>
      <c r="AZ281" s="33">
        <f t="shared" si="4390"/>
        <v>0</v>
      </c>
      <c r="BA281" s="33">
        <f t="shared" si="4390"/>
        <v>0</v>
      </c>
      <c r="BB281" s="33">
        <f t="shared" si="4390"/>
        <v>0</v>
      </c>
      <c r="BC281" s="33">
        <f t="shared" si="4390"/>
        <v>0</v>
      </c>
      <c r="BD281" s="33">
        <f t="shared" si="4390"/>
        <v>0</v>
      </c>
      <c r="BE281" s="33">
        <f t="shared" si="4390"/>
        <v>0</v>
      </c>
      <c r="BF281" s="33">
        <f t="shared" si="4390"/>
        <v>0</v>
      </c>
      <c r="BG281" s="33">
        <f t="shared" si="4390"/>
        <v>0</v>
      </c>
      <c r="BH281" s="33">
        <f t="shared" si="4390"/>
        <v>0</v>
      </c>
      <c r="BI281" s="33">
        <f t="shared" si="4390"/>
        <v>4.460093896713615</v>
      </c>
      <c r="BJ281" s="33">
        <f t="shared" si="4390"/>
        <v>0</v>
      </c>
      <c r="BK281" s="33">
        <f t="shared" si="4390"/>
        <v>0</v>
      </c>
      <c r="BL281" s="33">
        <f t="shared" si="4390"/>
        <v>0</v>
      </c>
      <c r="BM281" s="33">
        <f t="shared" si="4390"/>
        <v>0</v>
      </c>
      <c r="BN281" s="30">
        <f t="shared" si="4390"/>
        <v>0</v>
      </c>
      <c r="BO281" s="59">
        <f t="shared" si="4390"/>
        <v>0</v>
      </c>
      <c r="BR281" s="54">
        <v>256</v>
      </c>
      <c r="BS281" s="33">
        <f t="shared" ref="BS281:CM281" si="4391">AU267+AU268+AU269+AU270+AU271+AU272+AU273+AU274+AU275+AU276+AU277+AU278+AU279+AU280+AU281</f>
        <v>100</v>
      </c>
      <c r="BT281" s="33">
        <f t="shared" si="4391"/>
        <v>100</v>
      </c>
      <c r="BU281" s="33">
        <f t="shared" si="4391"/>
        <v>99.999999999999986</v>
      </c>
      <c r="BV281" s="33">
        <f t="shared" si="4391"/>
        <v>100</v>
      </c>
      <c r="BW281" s="33">
        <f t="shared" si="4391"/>
        <v>100</v>
      </c>
      <c r="BX281" s="33">
        <f t="shared" si="4391"/>
        <v>100.00000000000001</v>
      </c>
      <c r="BY281" s="33">
        <f t="shared" si="4391"/>
        <v>100</v>
      </c>
      <c r="BZ281" s="33">
        <f t="shared" si="4391"/>
        <v>100</v>
      </c>
      <c r="CA281" s="33">
        <f t="shared" si="4391"/>
        <v>100</v>
      </c>
      <c r="CB281" s="33">
        <f t="shared" si="4391"/>
        <v>99.999999999999986</v>
      </c>
      <c r="CC281" s="33">
        <f t="shared" si="4391"/>
        <v>100</v>
      </c>
      <c r="CD281" s="33">
        <f t="shared" si="4391"/>
        <v>100</v>
      </c>
      <c r="CE281" s="33">
        <f t="shared" si="4391"/>
        <v>100</v>
      </c>
      <c r="CF281" s="33">
        <f t="shared" si="4391"/>
        <v>100</v>
      </c>
      <c r="CG281" s="33">
        <f t="shared" si="4391"/>
        <v>100</v>
      </c>
      <c r="CH281" s="33">
        <f t="shared" si="4391"/>
        <v>100</v>
      </c>
      <c r="CI281" s="33">
        <f t="shared" si="4391"/>
        <v>100</v>
      </c>
      <c r="CJ281" s="33">
        <f t="shared" si="4391"/>
        <v>100.00000000000001</v>
      </c>
      <c r="CK281" s="33">
        <f t="shared" si="4391"/>
        <v>99.999999999999986</v>
      </c>
      <c r="CL281" s="30">
        <f t="shared" si="4391"/>
        <v>100</v>
      </c>
      <c r="CM281" s="59">
        <f t="shared" si="4391"/>
        <v>100.00000000000001</v>
      </c>
      <c r="CN281" s="7"/>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row>
    <row r="282" spans="2:118" x14ac:dyDescent="0.25">
      <c r="B282" s="54" t="s">
        <v>17</v>
      </c>
      <c r="C282" s="2">
        <v>0</v>
      </c>
      <c r="D282" s="2">
        <v>1</v>
      </c>
      <c r="E282" s="2">
        <v>335</v>
      </c>
      <c r="F282" s="2">
        <v>0</v>
      </c>
      <c r="G282" s="2">
        <v>18</v>
      </c>
      <c r="H282" s="2">
        <v>11</v>
      </c>
      <c r="I282" s="2">
        <v>4</v>
      </c>
      <c r="J282" s="2">
        <v>3</v>
      </c>
      <c r="K282" s="4">
        <v>3</v>
      </c>
      <c r="L282" s="3">
        <v>8</v>
      </c>
      <c r="M282" s="3">
        <v>16</v>
      </c>
      <c r="N282" s="3">
        <v>26</v>
      </c>
      <c r="O282" s="3">
        <v>0</v>
      </c>
      <c r="P282" s="3">
        <v>0</v>
      </c>
      <c r="Q282" s="3">
        <v>0</v>
      </c>
      <c r="R282" s="3">
        <v>0</v>
      </c>
      <c r="S282" s="54">
        <v>425</v>
      </c>
      <c r="V282" s="54">
        <v>512</v>
      </c>
      <c r="W282" s="3">
        <f>R267</f>
        <v>0</v>
      </c>
      <c r="X282" s="3">
        <f>R268</f>
        <v>0</v>
      </c>
      <c r="Y282" s="3">
        <f>R269</f>
        <v>0</v>
      </c>
      <c r="Z282" s="3">
        <f>R270</f>
        <v>0</v>
      </c>
      <c r="AA282" s="3">
        <f>R271</f>
        <v>0</v>
      </c>
      <c r="AB282" s="3">
        <f>R272</f>
        <v>0</v>
      </c>
      <c r="AC282" s="3">
        <f>R273</f>
        <v>0</v>
      </c>
      <c r="AD282" s="3">
        <f>R274</f>
        <v>0</v>
      </c>
      <c r="AE282" s="3">
        <f>R275</f>
        <v>0</v>
      </c>
      <c r="AF282" s="3">
        <f>R276</f>
        <v>0</v>
      </c>
      <c r="AG282" s="3">
        <f>R277</f>
        <v>0</v>
      </c>
      <c r="AH282" s="3">
        <f>R278</f>
        <v>0</v>
      </c>
      <c r="AI282" s="3">
        <f>R279</f>
        <v>0</v>
      </c>
      <c r="AJ282" s="3">
        <f>R280</f>
        <v>0</v>
      </c>
      <c r="AK282" s="3">
        <f>R281</f>
        <v>0</v>
      </c>
      <c r="AL282" s="3">
        <f>R282</f>
        <v>0</v>
      </c>
      <c r="AM282" s="3">
        <f>R283</f>
        <v>0</v>
      </c>
      <c r="AN282" s="3">
        <f>R284</f>
        <v>0</v>
      </c>
      <c r="AO282" s="3">
        <f>R285</f>
        <v>0</v>
      </c>
      <c r="AP282" s="54">
        <f>R286</f>
        <v>0</v>
      </c>
      <c r="AQ282" s="58">
        <f>R287</f>
        <v>0</v>
      </c>
      <c r="AT282" s="54">
        <v>512</v>
      </c>
      <c r="AU282" s="33">
        <f t="shared" ref="AU282:BO282" si="4392">PRODUCT(W282*100*1/W283)</f>
        <v>0</v>
      </c>
      <c r="AV282" s="33">
        <f t="shared" si="4392"/>
        <v>0</v>
      </c>
      <c r="AW282" s="33">
        <f t="shared" si="4392"/>
        <v>0</v>
      </c>
      <c r="AX282" s="33">
        <f t="shared" si="4392"/>
        <v>0</v>
      </c>
      <c r="AY282" s="33">
        <f t="shared" si="4392"/>
        <v>0</v>
      </c>
      <c r="AZ282" s="33">
        <f t="shared" si="4392"/>
        <v>0</v>
      </c>
      <c r="BA282" s="33">
        <f t="shared" si="4392"/>
        <v>0</v>
      </c>
      <c r="BB282" s="33">
        <f t="shared" si="4392"/>
        <v>0</v>
      </c>
      <c r="BC282" s="33">
        <f t="shared" si="4392"/>
        <v>0</v>
      </c>
      <c r="BD282" s="33">
        <f t="shared" si="4392"/>
        <v>0</v>
      </c>
      <c r="BE282" s="33">
        <f t="shared" si="4392"/>
        <v>0</v>
      </c>
      <c r="BF282" s="33">
        <f t="shared" si="4392"/>
        <v>0</v>
      </c>
      <c r="BG282" s="33">
        <f t="shared" si="4392"/>
        <v>0</v>
      </c>
      <c r="BH282" s="33">
        <f t="shared" si="4392"/>
        <v>0</v>
      </c>
      <c r="BI282" s="33">
        <f t="shared" si="4392"/>
        <v>0</v>
      </c>
      <c r="BJ282" s="33">
        <f t="shared" si="4392"/>
        <v>0</v>
      </c>
      <c r="BK282" s="33">
        <f t="shared" si="4392"/>
        <v>0</v>
      </c>
      <c r="BL282" s="33">
        <f t="shared" si="4392"/>
        <v>0</v>
      </c>
      <c r="BM282" s="33">
        <f t="shared" si="4392"/>
        <v>0</v>
      </c>
      <c r="BN282" s="30">
        <f t="shared" si="4392"/>
        <v>0</v>
      </c>
      <c r="BO282" s="59">
        <f t="shared" si="4392"/>
        <v>0</v>
      </c>
      <c r="BR282" s="54">
        <v>512</v>
      </c>
      <c r="BS282" s="33">
        <f t="shared" ref="BS282:CM282" si="4393">AU267+AU268+AU269+AU270+AU271+AU272+AU273+AU274+AU275+AU276+AU277+AU278+AU279+AU280+AU281+AU282</f>
        <v>100</v>
      </c>
      <c r="BT282" s="33">
        <f t="shared" si="4393"/>
        <v>100</v>
      </c>
      <c r="BU282" s="33">
        <f t="shared" si="4393"/>
        <v>99.999999999999986</v>
      </c>
      <c r="BV282" s="33">
        <f t="shared" si="4393"/>
        <v>100</v>
      </c>
      <c r="BW282" s="33">
        <f t="shared" si="4393"/>
        <v>100</v>
      </c>
      <c r="BX282" s="33">
        <f t="shared" si="4393"/>
        <v>100.00000000000001</v>
      </c>
      <c r="BY282" s="33">
        <f t="shared" si="4393"/>
        <v>100</v>
      </c>
      <c r="BZ282" s="33">
        <f t="shared" si="4393"/>
        <v>100</v>
      </c>
      <c r="CA282" s="33">
        <f t="shared" si="4393"/>
        <v>100</v>
      </c>
      <c r="CB282" s="33">
        <f t="shared" si="4393"/>
        <v>99.999999999999986</v>
      </c>
      <c r="CC282" s="33">
        <f t="shared" si="4393"/>
        <v>100</v>
      </c>
      <c r="CD282" s="33">
        <f t="shared" si="4393"/>
        <v>100</v>
      </c>
      <c r="CE282" s="33">
        <f t="shared" si="4393"/>
        <v>100</v>
      </c>
      <c r="CF282" s="33">
        <f t="shared" si="4393"/>
        <v>100</v>
      </c>
      <c r="CG282" s="33">
        <f t="shared" si="4393"/>
        <v>100</v>
      </c>
      <c r="CH282" s="33">
        <f t="shared" si="4393"/>
        <v>100</v>
      </c>
      <c r="CI282" s="33">
        <f t="shared" si="4393"/>
        <v>100</v>
      </c>
      <c r="CJ282" s="33">
        <f t="shared" si="4393"/>
        <v>100.00000000000001</v>
      </c>
      <c r="CK282" s="33">
        <f t="shared" si="4393"/>
        <v>99.999999999999986</v>
      </c>
      <c r="CL282" s="30">
        <f t="shared" si="4393"/>
        <v>100</v>
      </c>
      <c r="CM282" s="59">
        <f t="shared" si="4393"/>
        <v>100.00000000000001</v>
      </c>
      <c r="CN282" s="7"/>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row>
    <row r="283" spans="2:118" x14ac:dyDescent="0.25">
      <c r="B283" s="54" t="s">
        <v>18</v>
      </c>
      <c r="C283" s="2">
        <v>0</v>
      </c>
      <c r="D283" s="2">
        <v>334</v>
      </c>
      <c r="E283" s="2">
        <v>43</v>
      </c>
      <c r="F283" s="2">
        <v>18</v>
      </c>
      <c r="G283" s="2">
        <v>17</v>
      </c>
      <c r="H283" s="4">
        <v>8</v>
      </c>
      <c r="I283" s="3">
        <v>1</v>
      </c>
      <c r="J283" s="3">
        <v>4</v>
      </c>
      <c r="K283" s="3">
        <v>2</v>
      </c>
      <c r="L283" s="3">
        <v>0</v>
      </c>
      <c r="M283" s="3">
        <v>0</v>
      </c>
      <c r="N283" s="3">
        <v>0</v>
      </c>
      <c r="O283" s="3">
        <v>0</v>
      </c>
      <c r="P283" s="3">
        <v>0</v>
      </c>
      <c r="Q283" s="3">
        <v>0</v>
      </c>
      <c r="R283" s="3">
        <v>0</v>
      </c>
      <c r="S283" s="54">
        <v>427</v>
      </c>
      <c r="V283" s="54" t="s">
        <v>1</v>
      </c>
      <c r="W283" s="54">
        <f>S267</f>
        <v>425</v>
      </c>
      <c r="X283" s="54">
        <f>S268</f>
        <v>426</v>
      </c>
      <c r="Y283" s="54">
        <f>S269</f>
        <v>425</v>
      </c>
      <c r="Z283" s="54">
        <f>S270</f>
        <v>426</v>
      </c>
      <c r="AA283" s="54">
        <f>S271</f>
        <v>425</v>
      </c>
      <c r="AB283" s="54">
        <f>S272</f>
        <v>427</v>
      </c>
      <c r="AC283" s="54">
        <f>S273</f>
        <v>425</v>
      </c>
      <c r="AD283" s="54">
        <f>S274</f>
        <v>426</v>
      </c>
      <c r="AE283" s="54">
        <f>S275</f>
        <v>427</v>
      </c>
      <c r="AF283" s="54">
        <f>S276</f>
        <v>426</v>
      </c>
      <c r="AG283" s="54">
        <f>S277</f>
        <v>406</v>
      </c>
      <c r="AH283" s="54">
        <f>S278</f>
        <v>412</v>
      </c>
      <c r="AI283" s="54">
        <f>S279</f>
        <v>413</v>
      </c>
      <c r="AJ283" s="54">
        <f>S280</f>
        <v>385</v>
      </c>
      <c r="AK283" s="54">
        <f>S281</f>
        <v>426</v>
      </c>
      <c r="AL283" s="54">
        <f>S282</f>
        <v>425</v>
      </c>
      <c r="AM283" s="54">
        <f>S283</f>
        <v>427</v>
      </c>
      <c r="AN283" s="54">
        <f>S284</f>
        <v>426</v>
      </c>
      <c r="AO283" s="54">
        <f>S285</f>
        <v>426</v>
      </c>
      <c r="AP283" s="54">
        <f>S286</f>
        <v>426</v>
      </c>
      <c r="AQ283" s="54">
        <f>S287</f>
        <v>426</v>
      </c>
      <c r="AT283" s="54" t="s">
        <v>47</v>
      </c>
      <c r="AU283" s="30">
        <f t="shared" ref="AU283:BO283" si="4394">SUM(AU267:AU282)</f>
        <v>100</v>
      </c>
      <c r="AV283" s="30">
        <f t="shared" si="4394"/>
        <v>100</v>
      </c>
      <c r="AW283" s="30">
        <f t="shared" si="4394"/>
        <v>99.999999999999986</v>
      </c>
      <c r="AX283" s="30">
        <f t="shared" si="4394"/>
        <v>100</v>
      </c>
      <c r="AY283" s="30">
        <f t="shared" si="4394"/>
        <v>100</v>
      </c>
      <c r="AZ283" s="30">
        <f t="shared" si="4394"/>
        <v>100.00000000000001</v>
      </c>
      <c r="BA283" s="30">
        <f t="shared" si="4394"/>
        <v>100</v>
      </c>
      <c r="BB283" s="30">
        <f t="shared" si="4394"/>
        <v>100</v>
      </c>
      <c r="BC283" s="30">
        <f t="shared" si="4394"/>
        <v>100</v>
      </c>
      <c r="BD283" s="30">
        <f t="shared" si="4394"/>
        <v>99.999999999999986</v>
      </c>
      <c r="BE283" s="30">
        <f t="shared" si="4394"/>
        <v>100</v>
      </c>
      <c r="BF283" s="30">
        <f t="shared" si="4394"/>
        <v>100</v>
      </c>
      <c r="BG283" s="30">
        <f t="shared" si="4394"/>
        <v>100</v>
      </c>
      <c r="BH283" s="30">
        <f t="shared" si="4394"/>
        <v>100</v>
      </c>
      <c r="BI283" s="30">
        <f t="shared" si="4394"/>
        <v>100</v>
      </c>
      <c r="BJ283" s="30">
        <f t="shared" si="4394"/>
        <v>100</v>
      </c>
      <c r="BK283" s="30">
        <f t="shared" si="4394"/>
        <v>100</v>
      </c>
      <c r="BL283" s="30">
        <f t="shared" si="4394"/>
        <v>100.00000000000001</v>
      </c>
      <c r="BM283" s="30">
        <f t="shared" si="4394"/>
        <v>99.999999999999986</v>
      </c>
      <c r="BN283" s="30">
        <f t="shared" si="4394"/>
        <v>100</v>
      </c>
      <c r="BO283" s="30">
        <f t="shared" si="4394"/>
        <v>100.00000000000001</v>
      </c>
      <c r="BS283" s="30"/>
      <c r="BT283" s="30"/>
      <c r="BU283" s="30"/>
      <c r="BV283" s="30"/>
      <c r="BW283" s="30"/>
      <c r="BX283" s="30"/>
      <c r="BY283" s="30"/>
      <c r="BZ283" s="30"/>
      <c r="CA283" s="30"/>
      <c r="CB283" s="30"/>
      <c r="CC283" s="30"/>
      <c r="CD283" s="30"/>
      <c r="CE283" s="30"/>
      <c r="CF283" s="30"/>
      <c r="CG283" s="30"/>
      <c r="CH283" s="30"/>
      <c r="CI283" s="30"/>
      <c r="CJ283" s="30"/>
      <c r="CK283" s="30"/>
      <c r="CL283" s="30"/>
      <c r="CM283" s="3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row>
    <row r="284" spans="2:118" x14ac:dyDescent="0.25">
      <c r="B284" s="54" t="s">
        <v>19</v>
      </c>
      <c r="C284" s="2">
        <v>0</v>
      </c>
      <c r="D284" s="2">
        <v>1</v>
      </c>
      <c r="E284" s="2">
        <v>358</v>
      </c>
      <c r="F284" s="2">
        <v>24</v>
      </c>
      <c r="G284" s="2">
        <v>21</v>
      </c>
      <c r="H284" s="2">
        <v>12</v>
      </c>
      <c r="I284" s="4">
        <v>4</v>
      </c>
      <c r="J284" s="3">
        <v>4</v>
      </c>
      <c r="K284" s="3">
        <v>2</v>
      </c>
      <c r="L284" s="3">
        <v>0</v>
      </c>
      <c r="M284" s="3">
        <v>0</v>
      </c>
      <c r="N284" s="3">
        <v>0</v>
      </c>
      <c r="O284" s="3">
        <v>0</v>
      </c>
      <c r="P284" s="3">
        <v>0</v>
      </c>
      <c r="Q284" s="3">
        <v>0</v>
      </c>
      <c r="R284" s="3">
        <v>0</v>
      </c>
      <c r="S284" s="54">
        <v>426</v>
      </c>
      <c r="AU284" s="30"/>
      <c r="AV284" s="30"/>
      <c r="AW284" s="30"/>
      <c r="AX284" s="30"/>
      <c r="AY284" s="30"/>
      <c r="AZ284" s="30"/>
      <c r="BA284" s="30"/>
      <c r="BB284" s="30"/>
      <c r="BC284" s="30"/>
      <c r="BD284" s="30"/>
      <c r="BE284" s="30"/>
      <c r="BF284" s="30"/>
      <c r="BG284" s="30"/>
      <c r="BH284" s="30"/>
      <c r="BI284" s="30"/>
      <c r="BJ284" s="30"/>
      <c r="BK284" s="30"/>
      <c r="BL284" s="30"/>
      <c r="BM284" s="30"/>
      <c r="BN284" s="30"/>
      <c r="BO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row>
    <row r="285" spans="2:118" x14ac:dyDescent="0.25">
      <c r="B285" s="54" t="s">
        <v>20</v>
      </c>
      <c r="C285" s="2">
        <v>0</v>
      </c>
      <c r="D285" s="2">
        <v>0</v>
      </c>
      <c r="E285" s="2">
        <v>34</v>
      </c>
      <c r="F285" s="2">
        <v>323</v>
      </c>
      <c r="G285" s="2">
        <v>27</v>
      </c>
      <c r="H285" s="3">
        <v>19</v>
      </c>
      <c r="I285" s="3">
        <v>17</v>
      </c>
      <c r="J285" s="3">
        <v>2</v>
      </c>
      <c r="K285" s="3">
        <v>3</v>
      </c>
      <c r="L285" s="3">
        <v>1</v>
      </c>
      <c r="M285" s="3">
        <v>0</v>
      </c>
      <c r="N285" s="3">
        <v>0</v>
      </c>
      <c r="O285" s="3">
        <v>0</v>
      </c>
      <c r="P285" s="3">
        <v>0</v>
      </c>
      <c r="Q285" s="3">
        <v>0</v>
      </c>
      <c r="R285" s="3">
        <v>0</v>
      </c>
      <c r="S285" s="54">
        <v>426</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row>
    <row r="286" spans="2:118" x14ac:dyDescent="0.25">
      <c r="B286" s="54" t="s">
        <v>21</v>
      </c>
      <c r="C286" s="54">
        <v>0</v>
      </c>
      <c r="D286" s="54">
        <v>0</v>
      </c>
      <c r="E286" s="54">
        <v>0</v>
      </c>
      <c r="F286" s="54">
        <v>0</v>
      </c>
      <c r="G286" s="54">
        <v>1</v>
      </c>
      <c r="H286" s="54">
        <v>95</v>
      </c>
      <c r="I286" s="54">
        <v>263</v>
      </c>
      <c r="J286" s="54">
        <v>33</v>
      </c>
      <c r="K286" s="54">
        <v>17</v>
      </c>
      <c r="L286" s="54">
        <v>13</v>
      </c>
      <c r="M286" s="54">
        <v>4</v>
      </c>
      <c r="N286" s="54">
        <v>0</v>
      </c>
      <c r="O286" s="54">
        <v>0</v>
      </c>
      <c r="P286" s="54">
        <v>0</v>
      </c>
      <c r="Q286" s="54">
        <v>0</v>
      </c>
      <c r="R286" s="54">
        <v>0</v>
      </c>
      <c r="S286" s="54">
        <v>426</v>
      </c>
      <c r="AU286" s="30"/>
      <c r="AV286" s="30"/>
      <c r="AW286" s="30"/>
      <c r="AX286" s="30"/>
      <c r="AY286" s="30"/>
      <c r="AZ286" s="30"/>
      <c r="BA286" s="30"/>
      <c r="BB286" s="30"/>
      <c r="BC286" s="30"/>
      <c r="BD286" s="30"/>
      <c r="BE286" s="30"/>
      <c r="BF286" s="30"/>
      <c r="BG286" s="30"/>
      <c r="BH286" s="30"/>
      <c r="BI286" s="30"/>
      <c r="BJ286" s="30"/>
      <c r="BK286" s="30"/>
      <c r="BL286" s="30"/>
      <c r="BM286" s="30"/>
      <c r="BN286" s="30"/>
      <c r="BO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row>
    <row r="287" spans="2:118" x14ac:dyDescent="0.25">
      <c r="B287" s="54" t="s">
        <v>22</v>
      </c>
      <c r="C287" s="55">
        <v>0</v>
      </c>
      <c r="D287" s="55">
        <v>40</v>
      </c>
      <c r="E287" s="55">
        <v>0</v>
      </c>
      <c r="F287" s="55">
        <v>282</v>
      </c>
      <c r="G287" s="55">
        <v>66</v>
      </c>
      <c r="H287" s="55">
        <v>26</v>
      </c>
      <c r="I287" s="55">
        <v>8</v>
      </c>
      <c r="J287" s="60">
        <v>2</v>
      </c>
      <c r="K287" s="58">
        <v>2</v>
      </c>
      <c r="L287" s="58">
        <v>0</v>
      </c>
      <c r="M287" s="58">
        <v>0</v>
      </c>
      <c r="N287" s="58">
        <v>0</v>
      </c>
      <c r="O287" s="58">
        <v>0</v>
      </c>
      <c r="P287" s="58">
        <v>0</v>
      </c>
      <c r="Q287" s="58">
        <v>0</v>
      </c>
      <c r="R287" s="58">
        <v>0</v>
      </c>
      <c r="S287" s="54">
        <v>426</v>
      </c>
      <c r="AU287" s="30"/>
      <c r="AV287" s="30"/>
      <c r="AW287" s="30"/>
      <c r="AX287" s="30"/>
      <c r="AY287" s="30"/>
      <c r="AZ287" s="30"/>
      <c r="BA287" s="30"/>
      <c r="BB287" s="30"/>
      <c r="BC287" s="30"/>
      <c r="BD287" s="30"/>
      <c r="BE287" s="30"/>
      <c r="BF287" s="30"/>
      <c r="BG287" s="30"/>
      <c r="BH287" s="30"/>
      <c r="BI287" s="30"/>
      <c r="BJ287" s="30"/>
      <c r="BK287" s="30"/>
      <c r="BL287" s="30"/>
      <c r="BM287" s="30"/>
      <c r="BN287" s="30"/>
      <c r="BO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row>
    <row r="288" spans="2:118" x14ac:dyDescent="0.25">
      <c r="B288" s="54" t="s">
        <v>90</v>
      </c>
      <c r="C288" s="54">
        <v>0</v>
      </c>
      <c r="D288" s="54">
        <v>0</v>
      </c>
      <c r="E288" s="54">
        <v>0</v>
      </c>
      <c r="F288" s="54">
        <v>0</v>
      </c>
      <c r="G288" s="54">
        <v>0</v>
      </c>
      <c r="H288" s="54">
        <v>1</v>
      </c>
      <c r="I288" s="54">
        <v>0</v>
      </c>
      <c r="J288" s="54">
        <v>22</v>
      </c>
      <c r="K288" s="54">
        <v>267</v>
      </c>
      <c r="L288" s="54">
        <v>127</v>
      </c>
      <c r="M288" s="54">
        <v>8</v>
      </c>
      <c r="N288" s="54">
        <v>0</v>
      </c>
      <c r="O288" s="54">
        <v>0</v>
      </c>
      <c r="P288" s="54">
        <v>0</v>
      </c>
      <c r="Q288" s="54">
        <v>0</v>
      </c>
      <c r="R288" s="54">
        <v>0</v>
      </c>
      <c r="S288" s="54">
        <v>425</v>
      </c>
      <c r="AU288" s="30"/>
      <c r="AV288" s="30"/>
      <c r="AW288" s="30"/>
      <c r="AX288" s="30"/>
      <c r="AY288" s="30"/>
      <c r="AZ288" s="30"/>
      <c r="BA288" s="30"/>
      <c r="BB288" s="30"/>
      <c r="BC288" s="30"/>
      <c r="BD288" s="30"/>
      <c r="BE288" s="30"/>
      <c r="BF288" s="30"/>
      <c r="BG288" s="30"/>
      <c r="BH288" s="30"/>
      <c r="BI288" s="30"/>
      <c r="BJ288" s="30"/>
      <c r="BK288" s="30"/>
      <c r="BL288" s="30"/>
      <c r="BM288" s="30"/>
      <c r="BN288" s="30"/>
      <c r="BO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row>
    <row r="289" spans="1:118" x14ac:dyDescent="0.25">
      <c r="B289" s="54" t="s">
        <v>177</v>
      </c>
      <c r="C289" s="54">
        <v>0</v>
      </c>
      <c r="D289" s="54">
        <v>2</v>
      </c>
      <c r="E289" s="54">
        <v>0</v>
      </c>
      <c r="F289" s="54">
        <v>40</v>
      </c>
      <c r="G289" s="54">
        <v>80</v>
      </c>
      <c r="H289" s="54">
        <v>42</v>
      </c>
      <c r="I289" s="54">
        <v>13</v>
      </c>
      <c r="J289" s="54">
        <v>11</v>
      </c>
      <c r="K289" s="54">
        <v>11</v>
      </c>
      <c r="L289" s="54">
        <v>20</v>
      </c>
      <c r="M289" s="54">
        <v>194</v>
      </c>
      <c r="N289" s="54">
        <v>0</v>
      </c>
      <c r="O289" s="54">
        <v>0</v>
      </c>
      <c r="P289" s="54">
        <v>0</v>
      </c>
      <c r="Q289" s="54">
        <v>0</v>
      </c>
      <c r="R289" s="54">
        <v>0</v>
      </c>
      <c r="S289" s="54">
        <v>413</v>
      </c>
      <c r="AU289" s="30"/>
      <c r="AV289" s="30"/>
      <c r="AW289" s="30"/>
      <c r="AX289" s="30"/>
      <c r="AY289" s="30"/>
      <c r="AZ289" s="30"/>
      <c r="BA289" s="30"/>
      <c r="BB289" s="30"/>
      <c r="BC289" s="30"/>
      <c r="BD289" s="30"/>
      <c r="BE289" s="30"/>
      <c r="BF289" s="30"/>
      <c r="BG289" s="30"/>
      <c r="BH289" s="30"/>
      <c r="BI289" s="30"/>
      <c r="BJ289" s="30"/>
      <c r="BK289" s="30"/>
      <c r="BL289" s="30"/>
      <c r="BM289" s="30"/>
      <c r="BN289" s="30"/>
      <c r="BO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row>
    <row r="290" spans="1:118" x14ac:dyDescent="0.25">
      <c r="B290" s="54" t="s">
        <v>96</v>
      </c>
      <c r="C290" s="54">
        <v>0</v>
      </c>
      <c r="D290" s="54">
        <v>0</v>
      </c>
      <c r="E290" s="54">
        <v>1</v>
      </c>
      <c r="F290" s="54">
        <v>406</v>
      </c>
      <c r="G290" s="54">
        <v>0</v>
      </c>
      <c r="H290" s="54">
        <v>12</v>
      </c>
      <c r="I290" s="54">
        <v>1</v>
      </c>
      <c r="J290" s="54">
        <v>3</v>
      </c>
      <c r="K290" s="54">
        <v>2</v>
      </c>
      <c r="L290" s="54">
        <v>0</v>
      </c>
      <c r="M290" s="54">
        <v>0</v>
      </c>
      <c r="N290" s="54">
        <v>0</v>
      </c>
      <c r="O290" s="54">
        <v>0</v>
      </c>
      <c r="P290" s="54">
        <v>0</v>
      </c>
      <c r="Q290" s="54">
        <v>0</v>
      </c>
      <c r="R290" s="54">
        <v>0</v>
      </c>
      <c r="S290" s="54">
        <v>425</v>
      </c>
    </row>
    <row r="297" spans="1:118" x14ac:dyDescent="0.25">
      <c r="V297" s="54" t="str">
        <f>A298</f>
        <v xml:space="preserve">Klebsiella pneumoniae  </v>
      </c>
      <c r="AT297" s="54" t="str">
        <f>A298</f>
        <v xml:space="preserve">Klebsiella pneumoniae  </v>
      </c>
      <c r="BR297" s="54" t="str">
        <f>A298</f>
        <v xml:space="preserve">Klebsiella pneumoniae  </v>
      </c>
    </row>
    <row r="298" spans="1:118" ht="18.75" x14ac:dyDescent="0.25">
      <c r="A298" s="54" t="s">
        <v>134</v>
      </c>
      <c r="B298" s="54" t="s">
        <v>0</v>
      </c>
      <c r="C298" s="54">
        <v>1.5625E-2</v>
      </c>
      <c r="D298" s="54">
        <v>3.125E-2</v>
      </c>
      <c r="E298" s="54">
        <v>6.25E-2</v>
      </c>
      <c r="F298" s="54">
        <v>0.125</v>
      </c>
      <c r="G298" s="54">
        <v>0.25</v>
      </c>
      <c r="H298" s="54">
        <v>0.5</v>
      </c>
      <c r="I298" s="54">
        <v>1</v>
      </c>
      <c r="J298" s="54">
        <v>2</v>
      </c>
      <c r="K298" s="54">
        <v>4</v>
      </c>
      <c r="L298" s="54">
        <v>8</v>
      </c>
      <c r="M298" s="54">
        <v>16</v>
      </c>
      <c r="N298" s="54">
        <v>32</v>
      </c>
      <c r="O298" s="54">
        <v>64</v>
      </c>
      <c r="P298" s="54">
        <v>128</v>
      </c>
      <c r="Q298" s="54">
        <v>256</v>
      </c>
      <c r="R298" s="54">
        <v>512</v>
      </c>
      <c r="S298" s="54" t="s">
        <v>1</v>
      </c>
      <c r="V298" s="54" t="s">
        <v>0</v>
      </c>
      <c r="W298" s="54" t="str">
        <f>B299</f>
        <v>Ampicillin</v>
      </c>
      <c r="X298" s="54" t="str">
        <f>B300</f>
        <v>Ampicillin/ Sulbactam</v>
      </c>
      <c r="Y298" s="54" t="str">
        <f>B301</f>
        <v>Piperacillin</v>
      </c>
      <c r="Z298" s="54" t="str">
        <f>B302</f>
        <v>Piperacillin/ Tazobactam</v>
      </c>
      <c r="AA298" s="54" t="str">
        <f>B303</f>
        <v>Aztreonam</v>
      </c>
      <c r="AB298" s="54" t="str">
        <f>B304</f>
        <v>Cefotaxim</v>
      </c>
      <c r="AC298" s="54" t="str">
        <f>B305</f>
        <v>Ceftazidim</v>
      </c>
      <c r="AD298" s="54" t="str">
        <f>B306</f>
        <v>Cefuroxim</v>
      </c>
      <c r="AE298" s="54" t="str">
        <f>B307</f>
        <v>Imipenem</v>
      </c>
      <c r="AF298" s="54" t="str">
        <f>B308</f>
        <v>Meropenem</v>
      </c>
      <c r="AG298" s="54" t="str">
        <f>B309</f>
        <v>Colistin</v>
      </c>
      <c r="AH298" s="54" t="str">
        <f>B310</f>
        <v>Amikacin</v>
      </c>
      <c r="AI298" s="54" t="str">
        <f>B311</f>
        <v>Gentamicin</v>
      </c>
      <c r="AJ298" s="54" t="str">
        <f>B312</f>
        <v>Tobramycin</v>
      </c>
      <c r="AK298" s="54" t="str">
        <f>B313</f>
        <v>Fosfomycin</v>
      </c>
      <c r="AL298" s="54" t="str">
        <f>B314</f>
        <v>Cotrimoxazol</v>
      </c>
      <c r="AM298" s="54" t="str">
        <f>B315</f>
        <v>Ciprofloxacin</v>
      </c>
      <c r="AN298" s="54" t="str">
        <f>B316</f>
        <v>Levofloxacin</v>
      </c>
      <c r="AO298" s="54" t="str">
        <f>B317</f>
        <v>Moxifloxacin</v>
      </c>
      <c r="AP298" s="54" t="str">
        <f>B318</f>
        <v>Doxycyclin</v>
      </c>
      <c r="AQ298" s="54" t="str">
        <f>B319</f>
        <v>Tigecyclin</v>
      </c>
      <c r="AT298" s="54" t="s">
        <v>0</v>
      </c>
      <c r="AU298" s="30" t="str">
        <f t="shared" ref="AU298:BO298" si="4395">W298</f>
        <v>Ampicillin</v>
      </c>
      <c r="AV298" s="30" t="str">
        <f t="shared" si="4395"/>
        <v>Ampicillin/ Sulbactam</v>
      </c>
      <c r="AW298" s="30" t="str">
        <f t="shared" si="4395"/>
        <v>Piperacillin</v>
      </c>
      <c r="AX298" s="30" t="str">
        <f t="shared" si="4395"/>
        <v>Piperacillin/ Tazobactam</v>
      </c>
      <c r="AY298" s="30" t="str">
        <f t="shared" si="4395"/>
        <v>Aztreonam</v>
      </c>
      <c r="AZ298" s="30" t="str">
        <f t="shared" si="4395"/>
        <v>Cefotaxim</v>
      </c>
      <c r="BA298" s="30" t="str">
        <f t="shared" si="4395"/>
        <v>Ceftazidim</v>
      </c>
      <c r="BB298" s="30" t="str">
        <f t="shared" si="4395"/>
        <v>Cefuroxim</v>
      </c>
      <c r="BC298" s="30" t="str">
        <f t="shared" si="4395"/>
        <v>Imipenem</v>
      </c>
      <c r="BD298" s="30" t="str">
        <f t="shared" si="4395"/>
        <v>Meropenem</v>
      </c>
      <c r="BE298" s="30" t="str">
        <f t="shared" si="4395"/>
        <v>Colistin</v>
      </c>
      <c r="BF298" s="30" t="str">
        <f t="shared" si="4395"/>
        <v>Amikacin</v>
      </c>
      <c r="BG298" s="30" t="str">
        <f t="shared" si="4395"/>
        <v>Gentamicin</v>
      </c>
      <c r="BH298" s="30" t="str">
        <f t="shared" si="4395"/>
        <v>Tobramycin</v>
      </c>
      <c r="BI298" s="30" t="str">
        <f t="shared" si="4395"/>
        <v>Fosfomycin</v>
      </c>
      <c r="BJ298" s="30" t="str">
        <f t="shared" si="4395"/>
        <v>Cotrimoxazol</v>
      </c>
      <c r="BK298" s="30" t="str">
        <f t="shared" si="4395"/>
        <v>Ciprofloxacin</v>
      </c>
      <c r="BL298" s="30" t="str">
        <f t="shared" si="4395"/>
        <v>Levofloxacin</v>
      </c>
      <c r="BM298" s="30" t="str">
        <f t="shared" si="4395"/>
        <v>Moxifloxacin</v>
      </c>
      <c r="BN298" s="30" t="str">
        <f t="shared" si="4395"/>
        <v>Doxycyclin</v>
      </c>
      <c r="BO298" s="30" t="str">
        <f t="shared" si="4395"/>
        <v>Tigecyclin</v>
      </c>
      <c r="BR298" s="54" t="s">
        <v>0</v>
      </c>
      <c r="BS298" s="54" t="str">
        <f t="shared" ref="BS298:CM298" si="4396">W298</f>
        <v>Ampicillin</v>
      </c>
      <c r="BT298" s="54" t="str">
        <f t="shared" si="4396"/>
        <v>Ampicillin/ Sulbactam</v>
      </c>
      <c r="BU298" s="54" t="str">
        <f t="shared" si="4396"/>
        <v>Piperacillin</v>
      </c>
      <c r="BV298" s="54" t="str">
        <f t="shared" si="4396"/>
        <v>Piperacillin/ Tazobactam</v>
      </c>
      <c r="BW298" s="54" t="str">
        <f t="shared" si="4396"/>
        <v>Aztreonam</v>
      </c>
      <c r="BX298" s="54" t="str">
        <f t="shared" si="4396"/>
        <v>Cefotaxim</v>
      </c>
      <c r="BY298" s="54" t="str">
        <f t="shared" si="4396"/>
        <v>Ceftazidim</v>
      </c>
      <c r="BZ298" s="54" t="str">
        <f t="shared" si="4396"/>
        <v>Cefuroxim</v>
      </c>
      <c r="CA298" s="54" t="str">
        <f t="shared" si="4396"/>
        <v>Imipenem</v>
      </c>
      <c r="CB298" s="54" t="str">
        <f t="shared" si="4396"/>
        <v>Meropenem</v>
      </c>
      <c r="CC298" s="54" t="str">
        <f t="shared" si="4396"/>
        <v>Colistin</v>
      </c>
      <c r="CD298" s="54" t="str">
        <f t="shared" si="4396"/>
        <v>Amikacin</v>
      </c>
      <c r="CE298" s="54" t="str">
        <f t="shared" si="4396"/>
        <v>Gentamicin</v>
      </c>
      <c r="CF298" s="54" t="str">
        <f t="shared" si="4396"/>
        <v>Tobramycin</v>
      </c>
      <c r="CG298" s="54" t="str">
        <f t="shared" si="4396"/>
        <v>Fosfomycin</v>
      </c>
      <c r="CH298" s="54" t="str">
        <f t="shared" si="4396"/>
        <v>Cotrimoxazol</v>
      </c>
      <c r="CI298" s="54" t="str">
        <f t="shared" si="4396"/>
        <v>Ciprofloxacin</v>
      </c>
      <c r="CJ298" s="54" t="str">
        <f t="shared" si="4396"/>
        <v>Levofloxacin</v>
      </c>
      <c r="CK298" s="54" t="str">
        <f t="shared" si="4396"/>
        <v>Moxifloxacin</v>
      </c>
      <c r="CL298" s="54" t="str">
        <f t="shared" si="4396"/>
        <v>Doxycyclin</v>
      </c>
      <c r="CM298" s="54" t="str">
        <f t="shared" si="4396"/>
        <v>Tigecyclin</v>
      </c>
      <c r="CQ298" s="11"/>
      <c r="CR298" s="12" t="s">
        <v>48</v>
      </c>
      <c r="CS298" s="12" t="s">
        <v>53</v>
      </c>
      <c r="CT298" s="12" t="s">
        <v>54</v>
      </c>
      <c r="CU298" s="12" t="s">
        <v>55</v>
      </c>
      <c r="CV298" s="12" t="s">
        <v>56</v>
      </c>
      <c r="CW298" s="12" t="s">
        <v>57</v>
      </c>
      <c r="CX298" s="12" t="s">
        <v>58</v>
      </c>
      <c r="CY298" s="12" t="s">
        <v>71</v>
      </c>
      <c r="CZ298" s="12" t="s">
        <v>59</v>
      </c>
      <c r="DA298" s="12" t="s">
        <v>60</v>
      </c>
      <c r="DB298" s="12" t="s">
        <v>61</v>
      </c>
      <c r="DC298" s="12" t="s">
        <v>62</v>
      </c>
      <c r="DD298" s="12" t="s">
        <v>63</v>
      </c>
      <c r="DE298" s="12" t="s">
        <v>64</v>
      </c>
      <c r="DF298" s="12" t="s">
        <v>65</v>
      </c>
      <c r="DG298" s="12" t="s">
        <v>66</v>
      </c>
      <c r="DH298" s="12" t="s">
        <v>67</v>
      </c>
      <c r="DI298" s="12" t="s">
        <v>68</v>
      </c>
      <c r="DJ298" s="12" t="s">
        <v>69</v>
      </c>
      <c r="DK298" s="12" t="s">
        <v>70</v>
      </c>
      <c r="DL298" s="12" t="s">
        <v>72</v>
      </c>
      <c r="DM298" s="10"/>
      <c r="DN298" s="10"/>
    </row>
    <row r="299" spans="1:118" ht="18.75" x14ac:dyDescent="0.25">
      <c r="B299" s="54" t="s">
        <v>2</v>
      </c>
      <c r="C299" s="2">
        <v>0</v>
      </c>
      <c r="D299" s="2">
        <v>0</v>
      </c>
      <c r="E299" s="2">
        <v>0</v>
      </c>
      <c r="F299" s="2">
        <v>0</v>
      </c>
      <c r="G299" s="2">
        <v>0</v>
      </c>
      <c r="H299" s="2">
        <v>3</v>
      </c>
      <c r="I299" s="2">
        <v>4</v>
      </c>
      <c r="J299" s="2">
        <v>5</v>
      </c>
      <c r="K299" s="2">
        <v>7</v>
      </c>
      <c r="L299" s="2">
        <v>23</v>
      </c>
      <c r="M299" s="3">
        <v>197</v>
      </c>
      <c r="N299" s="3">
        <v>335</v>
      </c>
      <c r="O299" s="3">
        <v>456</v>
      </c>
      <c r="P299" s="3">
        <v>0</v>
      </c>
      <c r="Q299" s="3">
        <v>0</v>
      </c>
      <c r="R299" s="3">
        <v>0</v>
      </c>
      <c r="S299" s="54">
        <v>1030</v>
      </c>
      <c r="V299" s="54">
        <v>1.5625E-2</v>
      </c>
      <c r="W299" s="2">
        <f>C299</f>
        <v>0</v>
      </c>
      <c r="X299" s="2">
        <f>C300</f>
        <v>0</v>
      </c>
      <c r="Y299" s="2">
        <f>C301</f>
        <v>0</v>
      </c>
      <c r="Z299" s="2">
        <f>C302</f>
        <v>0</v>
      </c>
      <c r="AA299" s="2">
        <f>C303</f>
        <v>0</v>
      </c>
      <c r="AB299" s="2">
        <f>C304</f>
        <v>0</v>
      </c>
      <c r="AC299" s="2">
        <f>C305</f>
        <v>0</v>
      </c>
      <c r="AD299" s="4">
        <f>C306</f>
        <v>0</v>
      </c>
      <c r="AE299" s="2">
        <f>C307</f>
        <v>0</v>
      </c>
      <c r="AF299" s="2">
        <f>C308</f>
        <v>0</v>
      </c>
      <c r="AG299" s="2">
        <f>C309</f>
        <v>0</v>
      </c>
      <c r="AH299" s="2">
        <f>C310</f>
        <v>0</v>
      </c>
      <c r="AI299" s="2">
        <f>C311</f>
        <v>0</v>
      </c>
      <c r="AJ299" s="2">
        <f>C312</f>
        <v>0</v>
      </c>
      <c r="AK299" s="2">
        <f>C313</f>
        <v>0</v>
      </c>
      <c r="AL299" s="2">
        <f>C314</f>
        <v>0</v>
      </c>
      <c r="AM299" s="2">
        <f>C315</f>
        <v>2</v>
      </c>
      <c r="AN299" s="2">
        <f>C316</f>
        <v>0</v>
      </c>
      <c r="AO299" s="2">
        <f>C317</f>
        <v>0</v>
      </c>
      <c r="AP299" s="54">
        <f>C318</f>
        <v>0</v>
      </c>
      <c r="AQ299" s="55">
        <f>C319</f>
        <v>0</v>
      </c>
      <c r="AT299" s="54">
        <v>1.4999999999999999E-2</v>
      </c>
      <c r="AU299" s="31">
        <f t="shared" ref="AU299:BO299" si="4397">PRODUCT(W299*100*1/W315)</f>
        <v>0</v>
      </c>
      <c r="AV299" s="31">
        <f t="shared" si="4397"/>
        <v>0</v>
      </c>
      <c r="AW299" s="31">
        <f t="shared" si="4397"/>
        <v>0</v>
      </c>
      <c r="AX299" s="31">
        <f t="shared" si="4397"/>
        <v>0</v>
      </c>
      <c r="AY299" s="31">
        <f t="shared" si="4397"/>
        <v>0</v>
      </c>
      <c r="AZ299" s="31">
        <f t="shared" si="4397"/>
        <v>0</v>
      </c>
      <c r="BA299" s="31">
        <f t="shared" si="4397"/>
        <v>0</v>
      </c>
      <c r="BB299" s="32">
        <f t="shared" si="4397"/>
        <v>0</v>
      </c>
      <c r="BC299" s="31">
        <f t="shared" si="4397"/>
        <v>0</v>
      </c>
      <c r="BD299" s="31">
        <f t="shared" si="4397"/>
        <v>0</v>
      </c>
      <c r="BE299" s="31">
        <f t="shared" si="4397"/>
        <v>0</v>
      </c>
      <c r="BF299" s="31">
        <f t="shared" si="4397"/>
        <v>0</v>
      </c>
      <c r="BG299" s="31">
        <f t="shared" si="4397"/>
        <v>0</v>
      </c>
      <c r="BH299" s="31">
        <f t="shared" si="4397"/>
        <v>0</v>
      </c>
      <c r="BI299" s="31">
        <f t="shared" si="4397"/>
        <v>0</v>
      </c>
      <c r="BJ299" s="31">
        <f t="shared" si="4397"/>
        <v>0</v>
      </c>
      <c r="BK299" s="31">
        <f t="shared" si="4397"/>
        <v>0.19398642095053345</v>
      </c>
      <c r="BL299" s="31">
        <f t="shared" si="4397"/>
        <v>0</v>
      </c>
      <c r="BM299" s="31">
        <f t="shared" si="4397"/>
        <v>0</v>
      </c>
      <c r="BN299" s="30">
        <f t="shared" si="4397"/>
        <v>0</v>
      </c>
      <c r="BO299" s="57">
        <f t="shared" si="4397"/>
        <v>0</v>
      </c>
      <c r="BR299" s="54">
        <v>1.4999999999999999E-2</v>
      </c>
      <c r="BS299" s="31">
        <f t="shared" ref="BS299:CM299" si="4398">AU299</f>
        <v>0</v>
      </c>
      <c r="BT299" s="31">
        <f t="shared" si="4398"/>
        <v>0</v>
      </c>
      <c r="BU299" s="31">
        <f t="shared" si="4398"/>
        <v>0</v>
      </c>
      <c r="BV299" s="31">
        <f t="shared" si="4398"/>
        <v>0</v>
      </c>
      <c r="BW299" s="31">
        <f t="shared" si="4398"/>
        <v>0</v>
      </c>
      <c r="BX299" s="31">
        <f t="shared" si="4398"/>
        <v>0</v>
      </c>
      <c r="BY299" s="31">
        <f t="shared" si="4398"/>
        <v>0</v>
      </c>
      <c r="BZ299" s="32">
        <f t="shared" si="4398"/>
        <v>0</v>
      </c>
      <c r="CA299" s="31">
        <f t="shared" si="4398"/>
        <v>0</v>
      </c>
      <c r="CB299" s="31">
        <f t="shared" si="4398"/>
        <v>0</v>
      </c>
      <c r="CC299" s="31">
        <f t="shared" si="4398"/>
        <v>0</v>
      </c>
      <c r="CD299" s="31">
        <f t="shared" si="4398"/>
        <v>0</v>
      </c>
      <c r="CE299" s="31">
        <f t="shared" si="4398"/>
        <v>0</v>
      </c>
      <c r="CF299" s="31">
        <f t="shared" si="4398"/>
        <v>0</v>
      </c>
      <c r="CG299" s="31">
        <f t="shared" si="4398"/>
        <v>0</v>
      </c>
      <c r="CH299" s="31">
        <f t="shared" si="4398"/>
        <v>0</v>
      </c>
      <c r="CI299" s="31">
        <f t="shared" si="4398"/>
        <v>0.19398642095053345</v>
      </c>
      <c r="CJ299" s="31">
        <f t="shared" si="4398"/>
        <v>0</v>
      </c>
      <c r="CK299" s="31">
        <f t="shared" si="4398"/>
        <v>0</v>
      </c>
      <c r="CL299" s="30">
        <f t="shared" si="4398"/>
        <v>0</v>
      </c>
      <c r="CM299" s="57">
        <f t="shared" si="4398"/>
        <v>0</v>
      </c>
      <c r="CN299" s="5"/>
      <c r="CQ299" s="12" t="s">
        <v>49</v>
      </c>
      <c r="CR299" s="16">
        <f>S299</f>
        <v>1030</v>
      </c>
      <c r="CS299" s="16">
        <f>S300</f>
        <v>1029</v>
      </c>
      <c r="CT299" s="16">
        <f>S301</f>
        <v>1030</v>
      </c>
      <c r="CU299" s="16">
        <f>S302</f>
        <v>1030</v>
      </c>
      <c r="CV299" s="16">
        <f>S303</f>
        <v>1030</v>
      </c>
      <c r="CW299" s="16">
        <f>S304</f>
        <v>1031</v>
      </c>
      <c r="CX299" s="16">
        <f>S305</f>
        <v>1029</v>
      </c>
      <c r="CY299" s="16">
        <f>S306</f>
        <v>1031</v>
      </c>
      <c r="CZ299" s="16">
        <f>S307</f>
        <v>1031</v>
      </c>
      <c r="DA299" s="16">
        <f>S308</f>
        <v>1031</v>
      </c>
      <c r="DB299" s="16">
        <f>S309</f>
        <v>985</v>
      </c>
      <c r="DC299" s="16">
        <f>S310</f>
        <v>993</v>
      </c>
      <c r="DD299" s="16">
        <f>S311</f>
        <v>994</v>
      </c>
      <c r="DE299" s="16">
        <f>S312</f>
        <v>914</v>
      </c>
      <c r="DF299" s="16">
        <f>S313</f>
        <v>1030</v>
      </c>
      <c r="DG299" s="16">
        <f>S314</f>
        <v>1030</v>
      </c>
      <c r="DH299" s="16">
        <f>S315</f>
        <v>1031</v>
      </c>
      <c r="DI299" s="16">
        <f>S316</f>
        <v>1030</v>
      </c>
      <c r="DJ299" s="16">
        <f>S317</f>
        <v>1031</v>
      </c>
      <c r="DK299" s="16">
        <f>S318</f>
        <v>1030</v>
      </c>
      <c r="DL299" s="16">
        <f>S319</f>
        <v>1028</v>
      </c>
      <c r="DM299" s="10"/>
      <c r="DN299" s="10"/>
    </row>
    <row r="300" spans="1:118" ht="18.75" x14ac:dyDescent="0.25">
      <c r="B300" s="54" t="s">
        <v>3</v>
      </c>
      <c r="C300" s="2">
        <v>0</v>
      </c>
      <c r="D300" s="2">
        <v>0</v>
      </c>
      <c r="E300" s="2">
        <v>0</v>
      </c>
      <c r="F300" s="2">
        <v>12</v>
      </c>
      <c r="G300" s="2">
        <v>0</v>
      </c>
      <c r="H300" s="2">
        <v>43</v>
      </c>
      <c r="I300" s="2">
        <v>280</v>
      </c>
      <c r="J300" s="2">
        <v>294</v>
      </c>
      <c r="K300" s="2">
        <v>97</v>
      </c>
      <c r="L300" s="2">
        <v>55</v>
      </c>
      <c r="M300" s="3">
        <v>28</v>
      </c>
      <c r="N300" s="3">
        <v>27</v>
      </c>
      <c r="O300" s="3">
        <v>193</v>
      </c>
      <c r="P300" s="3">
        <v>0</v>
      </c>
      <c r="Q300" s="3">
        <v>0</v>
      </c>
      <c r="R300" s="3">
        <v>0</v>
      </c>
      <c r="S300" s="54">
        <v>1029</v>
      </c>
      <c r="V300" s="54">
        <v>3.125E-2</v>
      </c>
      <c r="W300" s="2">
        <f>D299</f>
        <v>0</v>
      </c>
      <c r="X300" s="2">
        <f>D300</f>
        <v>0</v>
      </c>
      <c r="Y300" s="2">
        <f>D301</f>
        <v>0</v>
      </c>
      <c r="Z300" s="2">
        <f>D302</f>
        <v>0</v>
      </c>
      <c r="AA300" s="2">
        <f>D303</f>
        <v>0</v>
      </c>
      <c r="AB300" s="2">
        <f>D304</f>
        <v>786</v>
      </c>
      <c r="AC300" s="2">
        <f>D305</f>
        <v>1</v>
      </c>
      <c r="AD300" s="4">
        <f>D306</f>
        <v>0</v>
      </c>
      <c r="AE300" s="2">
        <f>D307</f>
        <v>0</v>
      </c>
      <c r="AF300" s="2">
        <f>D308</f>
        <v>0</v>
      </c>
      <c r="AG300" s="2">
        <f>D309</f>
        <v>3</v>
      </c>
      <c r="AH300" s="2">
        <f>D310</f>
        <v>0</v>
      </c>
      <c r="AI300" s="2">
        <f>D311</f>
        <v>0</v>
      </c>
      <c r="AJ300" s="2">
        <f>D312</f>
        <v>0</v>
      </c>
      <c r="AK300" s="2">
        <f>D313</f>
        <v>0</v>
      </c>
      <c r="AL300" s="2">
        <f>D314</f>
        <v>0</v>
      </c>
      <c r="AM300" s="2">
        <f>D315</f>
        <v>396</v>
      </c>
      <c r="AN300" s="2">
        <f>D316</f>
        <v>718</v>
      </c>
      <c r="AO300" s="2">
        <f>D317</f>
        <v>5</v>
      </c>
      <c r="AP300" s="54">
        <f>D318</f>
        <v>0</v>
      </c>
      <c r="AQ300" s="55">
        <f>D319</f>
        <v>33</v>
      </c>
      <c r="AT300" s="54">
        <v>3.1E-2</v>
      </c>
      <c r="AU300" s="31">
        <f t="shared" ref="AU300:BO300" si="4399">PRODUCT(W300*100*1/W315)</f>
        <v>0</v>
      </c>
      <c r="AV300" s="31">
        <f t="shared" si="4399"/>
        <v>0</v>
      </c>
      <c r="AW300" s="31">
        <f t="shared" si="4399"/>
        <v>0</v>
      </c>
      <c r="AX300" s="31">
        <f t="shared" si="4399"/>
        <v>0</v>
      </c>
      <c r="AY300" s="31">
        <f t="shared" si="4399"/>
        <v>0</v>
      </c>
      <c r="AZ300" s="31">
        <f t="shared" si="4399"/>
        <v>76.236663433559656</v>
      </c>
      <c r="BA300" s="31">
        <f t="shared" si="4399"/>
        <v>9.7181729834791064E-2</v>
      </c>
      <c r="BB300" s="32">
        <f t="shared" si="4399"/>
        <v>0</v>
      </c>
      <c r="BC300" s="31">
        <f t="shared" si="4399"/>
        <v>0</v>
      </c>
      <c r="BD300" s="31">
        <f t="shared" si="4399"/>
        <v>0</v>
      </c>
      <c r="BE300" s="31">
        <f t="shared" si="4399"/>
        <v>0.30456852791878175</v>
      </c>
      <c r="BF300" s="31">
        <f t="shared" si="4399"/>
        <v>0</v>
      </c>
      <c r="BG300" s="31">
        <f t="shared" si="4399"/>
        <v>0</v>
      </c>
      <c r="BH300" s="31">
        <f t="shared" si="4399"/>
        <v>0</v>
      </c>
      <c r="BI300" s="31">
        <f t="shared" si="4399"/>
        <v>0</v>
      </c>
      <c r="BJ300" s="31">
        <f t="shared" si="4399"/>
        <v>0</v>
      </c>
      <c r="BK300" s="31">
        <f t="shared" si="4399"/>
        <v>38.409311348205627</v>
      </c>
      <c r="BL300" s="31">
        <f t="shared" si="4399"/>
        <v>69.708737864077676</v>
      </c>
      <c r="BM300" s="31">
        <f t="shared" si="4399"/>
        <v>0.48496605237633367</v>
      </c>
      <c r="BN300" s="30">
        <f t="shared" si="4399"/>
        <v>0</v>
      </c>
      <c r="BO300" s="57">
        <f t="shared" si="4399"/>
        <v>3.2101167315175099</v>
      </c>
      <c r="BR300" s="54">
        <v>3.1E-2</v>
      </c>
      <c r="BS300" s="31">
        <f t="shared" ref="BS300:CM300" si="4400">AU299+AU300</f>
        <v>0</v>
      </c>
      <c r="BT300" s="31">
        <f t="shared" si="4400"/>
        <v>0</v>
      </c>
      <c r="BU300" s="31">
        <f t="shared" si="4400"/>
        <v>0</v>
      </c>
      <c r="BV300" s="31">
        <f t="shared" si="4400"/>
        <v>0</v>
      </c>
      <c r="BW300" s="31">
        <f t="shared" si="4400"/>
        <v>0</v>
      </c>
      <c r="BX300" s="31">
        <f t="shared" si="4400"/>
        <v>76.236663433559656</v>
      </c>
      <c r="BY300" s="31">
        <f t="shared" si="4400"/>
        <v>9.7181729834791064E-2</v>
      </c>
      <c r="BZ300" s="32">
        <f t="shared" si="4400"/>
        <v>0</v>
      </c>
      <c r="CA300" s="31">
        <f t="shared" si="4400"/>
        <v>0</v>
      </c>
      <c r="CB300" s="31">
        <f t="shared" si="4400"/>
        <v>0</v>
      </c>
      <c r="CC300" s="31">
        <f t="shared" si="4400"/>
        <v>0.30456852791878175</v>
      </c>
      <c r="CD300" s="31">
        <f t="shared" si="4400"/>
        <v>0</v>
      </c>
      <c r="CE300" s="31">
        <f t="shared" si="4400"/>
        <v>0</v>
      </c>
      <c r="CF300" s="31">
        <f t="shared" si="4400"/>
        <v>0</v>
      </c>
      <c r="CG300" s="31">
        <f t="shared" si="4400"/>
        <v>0</v>
      </c>
      <c r="CH300" s="31">
        <f t="shared" si="4400"/>
        <v>0</v>
      </c>
      <c r="CI300" s="31">
        <f t="shared" si="4400"/>
        <v>38.603297769156157</v>
      </c>
      <c r="CJ300" s="31">
        <f t="shared" si="4400"/>
        <v>69.708737864077676</v>
      </c>
      <c r="CK300" s="31">
        <f t="shared" si="4400"/>
        <v>0.48496605237633367</v>
      </c>
      <c r="CL300" s="30">
        <f t="shared" si="4400"/>
        <v>0</v>
      </c>
      <c r="CM300" s="57">
        <f t="shared" si="4400"/>
        <v>3.2101167315175099</v>
      </c>
      <c r="CN300" s="5"/>
      <c r="CQ300" s="12" t="s">
        <v>50</v>
      </c>
      <c r="CR300" s="13">
        <f>BS308</f>
        <v>4.0776699029126213</v>
      </c>
      <c r="CS300" s="13">
        <f>BT308</f>
        <v>75.898931000971814</v>
      </c>
      <c r="CT300" s="13">
        <f>BU308</f>
        <v>65.533980582524279</v>
      </c>
      <c r="CU300" s="13">
        <f>BV308</f>
        <v>92.233009708737868</v>
      </c>
      <c r="CV300" s="13">
        <f>BW305</f>
        <v>88.446601941747588</v>
      </c>
      <c r="CW300" s="13">
        <f>BX305</f>
        <v>87.778855480116391</v>
      </c>
      <c r="CX300" s="13">
        <f>BY305</f>
        <v>88.241010689990276</v>
      </c>
      <c r="CY300" s="13">
        <f>BZ308</f>
        <v>83.123181377303595</v>
      </c>
      <c r="CZ300" s="13">
        <f>CA306</f>
        <v>99.612027158098925</v>
      </c>
      <c r="DA300" s="13">
        <f>CB306</f>
        <v>99.806013579049477</v>
      </c>
      <c r="DB300" s="13">
        <f>CC306</f>
        <v>97.360406091370564</v>
      </c>
      <c r="DC300" s="13">
        <f>CD308</f>
        <v>99.093655589123856</v>
      </c>
      <c r="DD300" s="13">
        <f>CE306</f>
        <v>94.064386317907434</v>
      </c>
      <c r="DE300" s="13">
        <f>CF306</f>
        <v>93.873085339168497</v>
      </c>
      <c r="DF300" s="13">
        <f>CG310</f>
        <v>79.126213592233015</v>
      </c>
      <c r="DG300" s="13">
        <f>CH306</f>
        <v>80.291262135922324</v>
      </c>
      <c r="DH300" s="13">
        <f>CI303</f>
        <v>85.160038797284187</v>
      </c>
      <c r="DI300" s="13">
        <f>CJ304</f>
        <v>90.970873786407765</v>
      </c>
      <c r="DJ300" s="13">
        <f>CK303</f>
        <v>77.497575169738113</v>
      </c>
      <c r="DK300" s="13"/>
      <c r="DL300" s="13"/>
      <c r="DM300" s="10"/>
      <c r="DN300" s="10"/>
    </row>
    <row r="301" spans="1:118" ht="18.75" x14ac:dyDescent="0.25">
      <c r="B301" s="54" t="s">
        <v>4</v>
      </c>
      <c r="C301" s="2">
        <v>0</v>
      </c>
      <c r="D301" s="2">
        <v>0</v>
      </c>
      <c r="E301" s="2">
        <v>0</v>
      </c>
      <c r="F301" s="2">
        <v>0</v>
      </c>
      <c r="G301" s="2">
        <v>8</v>
      </c>
      <c r="H301" s="2">
        <v>0</v>
      </c>
      <c r="I301" s="2">
        <v>17</v>
      </c>
      <c r="J301" s="2">
        <v>108</v>
      </c>
      <c r="K301" s="2">
        <v>324</v>
      </c>
      <c r="L301" s="2">
        <v>218</v>
      </c>
      <c r="M301" s="3">
        <v>68</v>
      </c>
      <c r="N301" s="3">
        <v>30</v>
      </c>
      <c r="O301" s="3">
        <v>37</v>
      </c>
      <c r="P301" s="3">
        <v>220</v>
      </c>
      <c r="Q301" s="3">
        <v>0</v>
      </c>
      <c r="R301" s="3">
        <v>0</v>
      </c>
      <c r="S301" s="54">
        <v>1030</v>
      </c>
      <c r="V301" s="54">
        <v>6.25E-2</v>
      </c>
      <c r="W301" s="2">
        <f>E299</f>
        <v>0</v>
      </c>
      <c r="X301" s="2">
        <f>E300</f>
        <v>0</v>
      </c>
      <c r="Y301" s="2">
        <f>E301</f>
        <v>0</v>
      </c>
      <c r="Z301" s="2">
        <f>E302</f>
        <v>0</v>
      </c>
      <c r="AA301" s="2">
        <f>E303</f>
        <v>0</v>
      </c>
      <c r="AB301" s="2">
        <f>E304</f>
        <v>4</v>
      </c>
      <c r="AC301" s="2">
        <f>E305</f>
        <v>0</v>
      </c>
      <c r="AD301" s="4">
        <f>E306</f>
        <v>0</v>
      </c>
      <c r="AE301" s="2">
        <f>E307</f>
        <v>594</v>
      </c>
      <c r="AF301" s="2">
        <f>E308</f>
        <v>1011</v>
      </c>
      <c r="AG301" s="2">
        <f>E309</f>
        <v>0</v>
      </c>
      <c r="AH301" s="2">
        <f>E310</f>
        <v>0</v>
      </c>
      <c r="AI301" s="2">
        <f>E311</f>
        <v>156</v>
      </c>
      <c r="AJ301" s="2">
        <f>E312</f>
        <v>44</v>
      </c>
      <c r="AK301" s="2">
        <f>E313</f>
        <v>0</v>
      </c>
      <c r="AL301" s="2">
        <f>E314</f>
        <v>635</v>
      </c>
      <c r="AM301" s="2">
        <f>E315</f>
        <v>372</v>
      </c>
      <c r="AN301" s="2">
        <f>E316</f>
        <v>3</v>
      </c>
      <c r="AO301" s="2">
        <f>E317</f>
        <v>53</v>
      </c>
      <c r="AP301" s="54">
        <f>E318</f>
        <v>0</v>
      </c>
      <c r="AQ301" s="55">
        <f>E319</f>
        <v>0</v>
      </c>
      <c r="AT301" s="54">
        <v>6.2E-2</v>
      </c>
      <c r="AU301" s="31">
        <f t="shared" ref="AU301:BO301" si="4401">PRODUCT(W301*100*1/W315)</f>
        <v>0</v>
      </c>
      <c r="AV301" s="31">
        <f t="shared" si="4401"/>
        <v>0</v>
      </c>
      <c r="AW301" s="31">
        <f t="shared" si="4401"/>
        <v>0</v>
      </c>
      <c r="AX301" s="31">
        <f t="shared" si="4401"/>
        <v>0</v>
      </c>
      <c r="AY301" s="31">
        <f t="shared" si="4401"/>
        <v>0</v>
      </c>
      <c r="AZ301" s="31">
        <f t="shared" si="4401"/>
        <v>0.3879728419010669</v>
      </c>
      <c r="BA301" s="31">
        <f t="shared" si="4401"/>
        <v>0</v>
      </c>
      <c r="BB301" s="32">
        <f t="shared" si="4401"/>
        <v>0</v>
      </c>
      <c r="BC301" s="31">
        <f t="shared" si="4401"/>
        <v>57.613967022308437</v>
      </c>
      <c r="BD301" s="31">
        <f t="shared" si="4401"/>
        <v>98.06013579049467</v>
      </c>
      <c r="BE301" s="31">
        <f t="shared" si="4401"/>
        <v>0</v>
      </c>
      <c r="BF301" s="31">
        <f t="shared" si="4401"/>
        <v>0</v>
      </c>
      <c r="BG301" s="31">
        <f t="shared" si="4401"/>
        <v>15.694164989939638</v>
      </c>
      <c r="BH301" s="31">
        <f t="shared" si="4401"/>
        <v>4.814004376367615</v>
      </c>
      <c r="BI301" s="31">
        <f t="shared" si="4401"/>
        <v>0</v>
      </c>
      <c r="BJ301" s="31">
        <f t="shared" si="4401"/>
        <v>61.650485436893206</v>
      </c>
      <c r="BK301" s="31">
        <f t="shared" si="4401"/>
        <v>36.081474296799222</v>
      </c>
      <c r="BL301" s="31">
        <f t="shared" si="4401"/>
        <v>0.29126213592233008</v>
      </c>
      <c r="BM301" s="31">
        <f t="shared" si="4401"/>
        <v>5.1406401551891365</v>
      </c>
      <c r="BN301" s="30">
        <f t="shared" si="4401"/>
        <v>0</v>
      </c>
      <c r="BO301" s="57">
        <f t="shared" si="4401"/>
        <v>0</v>
      </c>
      <c r="BR301" s="54">
        <v>6.2E-2</v>
      </c>
      <c r="BS301" s="31">
        <f t="shared" ref="BS301:CM301" si="4402">AU299+AU300+AU301</f>
        <v>0</v>
      </c>
      <c r="BT301" s="31">
        <f t="shared" si="4402"/>
        <v>0</v>
      </c>
      <c r="BU301" s="31">
        <f t="shared" si="4402"/>
        <v>0</v>
      </c>
      <c r="BV301" s="31">
        <f t="shared" si="4402"/>
        <v>0</v>
      </c>
      <c r="BW301" s="31">
        <f t="shared" si="4402"/>
        <v>0</v>
      </c>
      <c r="BX301" s="31">
        <f t="shared" si="4402"/>
        <v>76.624636275460716</v>
      </c>
      <c r="BY301" s="31">
        <f t="shared" si="4402"/>
        <v>9.7181729834791064E-2</v>
      </c>
      <c r="BZ301" s="32">
        <f t="shared" si="4402"/>
        <v>0</v>
      </c>
      <c r="CA301" s="31">
        <f t="shared" si="4402"/>
        <v>57.613967022308437</v>
      </c>
      <c r="CB301" s="31">
        <f t="shared" si="4402"/>
        <v>98.06013579049467</v>
      </c>
      <c r="CC301" s="31">
        <f t="shared" si="4402"/>
        <v>0.30456852791878175</v>
      </c>
      <c r="CD301" s="31">
        <f t="shared" si="4402"/>
        <v>0</v>
      </c>
      <c r="CE301" s="31">
        <f t="shared" si="4402"/>
        <v>15.694164989939638</v>
      </c>
      <c r="CF301" s="31">
        <f t="shared" si="4402"/>
        <v>4.814004376367615</v>
      </c>
      <c r="CG301" s="31">
        <f t="shared" si="4402"/>
        <v>0</v>
      </c>
      <c r="CH301" s="31">
        <f t="shared" si="4402"/>
        <v>61.650485436893206</v>
      </c>
      <c r="CI301" s="31">
        <f t="shared" si="4402"/>
        <v>74.684772065955372</v>
      </c>
      <c r="CJ301" s="31">
        <f t="shared" si="4402"/>
        <v>70</v>
      </c>
      <c r="CK301" s="31">
        <f t="shared" si="4402"/>
        <v>5.62560620756547</v>
      </c>
      <c r="CL301" s="30">
        <f t="shared" si="4402"/>
        <v>0</v>
      </c>
      <c r="CM301" s="57">
        <f t="shared" si="4402"/>
        <v>3.2101167315175099</v>
      </c>
      <c r="CN301" s="5"/>
      <c r="CQ301" s="12" t="s">
        <v>51</v>
      </c>
      <c r="CR301" s="13"/>
      <c r="CS301" s="13"/>
      <c r="CT301" s="13"/>
      <c r="CU301" s="13"/>
      <c r="CV301" s="13">
        <f>BW307-BW305</f>
        <v>0.58252427184466171</v>
      </c>
      <c r="CW301" s="13">
        <f>SUM(BX306,-BX305)</f>
        <v>0.67895247332687347</v>
      </c>
      <c r="CX301" s="14">
        <f>SUM(BY306-BY305)</f>
        <v>0.97181729834791497</v>
      </c>
      <c r="CY301" s="13"/>
      <c r="CZ301" s="13">
        <f>CA307-CA306</f>
        <v>9.6993210475261549E-2</v>
      </c>
      <c r="DA301" s="13">
        <f>CB308-CB306</f>
        <v>0</v>
      </c>
      <c r="DB301" s="13"/>
      <c r="DC301" s="13"/>
      <c r="DD301" s="13"/>
      <c r="DE301" s="13"/>
      <c r="DF301" s="13"/>
      <c r="DG301" s="13">
        <f>CH307-CH306</f>
        <v>1.0679611650485441</v>
      </c>
      <c r="DH301" s="13">
        <f>CI304-CI303</f>
        <v>4.5586808923375344</v>
      </c>
      <c r="DI301" s="13">
        <f>CJ305-CJ304</f>
        <v>1.3592233009708679</v>
      </c>
      <c r="DJ301" s="13"/>
      <c r="DK301" s="13"/>
      <c r="DL301" s="13"/>
      <c r="DM301" s="10"/>
      <c r="DN301" s="10"/>
    </row>
    <row r="302" spans="1:118" ht="18.75" x14ac:dyDescent="0.25">
      <c r="B302" s="54" t="s">
        <v>5</v>
      </c>
      <c r="C302" s="2">
        <v>0</v>
      </c>
      <c r="D302" s="2">
        <v>0</v>
      </c>
      <c r="E302" s="2">
        <v>0</v>
      </c>
      <c r="F302" s="2">
        <v>0</v>
      </c>
      <c r="G302" s="2">
        <v>67</v>
      </c>
      <c r="H302" s="2">
        <v>0</v>
      </c>
      <c r="I302" s="2">
        <v>372</v>
      </c>
      <c r="J302" s="2">
        <v>355</v>
      </c>
      <c r="K302" s="2">
        <v>71</v>
      </c>
      <c r="L302" s="2">
        <v>85</v>
      </c>
      <c r="M302" s="3">
        <v>30</v>
      </c>
      <c r="N302" s="3">
        <v>7</v>
      </c>
      <c r="O302" s="3">
        <v>7</v>
      </c>
      <c r="P302" s="3">
        <v>36</v>
      </c>
      <c r="Q302" s="3">
        <v>0</v>
      </c>
      <c r="R302" s="3">
        <v>0</v>
      </c>
      <c r="S302" s="54">
        <v>1030</v>
      </c>
      <c r="V302" s="54">
        <v>0.125</v>
      </c>
      <c r="W302" s="2">
        <f>F299</f>
        <v>0</v>
      </c>
      <c r="X302" s="2">
        <f>F300</f>
        <v>12</v>
      </c>
      <c r="Y302" s="2">
        <f>F301</f>
        <v>0</v>
      </c>
      <c r="Z302" s="2">
        <f>F302</f>
        <v>0</v>
      </c>
      <c r="AA302" s="2">
        <f>F303</f>
        <v>891</v>
      </c>
      <c r="AB302" s="2">
        <f>F304</f>
        <v>58</v>
      </c>
      <c r="AC302" s="2">
        <f>F305</f>
        <v>779</v>
      </c>
      <c r="AD302" s="4">
        <f>F306</f>
        <v>8</v>
      </c>
      <c r="AE302" s="2">
        <f>F307</f>
        <v>0</v>
      </c>
      <c r="AF302" s="2">
        <f>F308</f>
        <v>0</v>
      </c>
      <c r="AG302" s="2">
        <f>F309</f>
        <v>23</v>
      </c>
      <c r="AH302" s="2">
        <f>F310</f>
        <v>0</v>
      </c>
      <c r="AI302" s="2">
        <f>F311</f>
        <v>0</v>
      </c>
      <c r="AJ302" s="2">
        <f>F312</f>
        <v>0</v>
      </c>
      <c r="AK302" s="2">
        <f>F313</f>
        <v>0</v>
      </c>
      <c r="AL302" s="2">
        <f>F314</f>
        <v>0</v>
      </c>
      <c r="AM302" s="2">
        <f>F315</f>
        <v>57</v>
      </c>
      <c r="AN302" s="2">
        <f>F316</f>
        <v>74</v>
      </c>
      <c r="AO302" s="2">
        <f>F317</f>
        <v>673</v>
      </c>
      <c r="AP302" s="54">
        <f>F318</f>
        <v>0</v>
      </c>
      <c r="AQ302" s="55">
        <f>F319</f>
        <v>465</v>
      </c>
      <c r="AT302" s="54">
        <v>0.125</v>
      </c>
      <c r="AU302" s="31">
        <f t="shared" ref="AU302:BO302" si="4403">PRODUCT(W302*100*1/W315)</f>
        <v>0</v>
      </c>
      <c r="AV302" s="31">
        <f t="shared" si="4403"/>
        <v>1.1661807580174928</v>
      </c>
      <c r="AW302" s="31">
        <f t="shared" si="4403"/>
        <v>0</v>
      </c>
      <c r="AX302" s="31">
        <f t="shared" si="4403"/>
        <v>0</v>
      </c>
      <c r="AY302" s="31">
        <f t="shared" si="4403"/>
        <v>86.504854368932044</v>
      </c>
      <c r="AZ302" s="31">
        <f t="shared" si="4403"/>
        <v>5.62560620756547</v>
      </c>
      <c r="BA302" s="31">
        <f t="shared" si="4403"/>
        <v>75.704567541302239</v>
      </c>
      <c r="BB302" s="32">
        <f t="shared" si="4403"/>
        <v>0.7759456838021338</v>
      </c>
      <c r="BC302" s="31">
        <f t="shared" si="4403"/>
        <v>0</v>
      </c>
      <c r="BD302" s="31">
        <f t="shared" si="4403"/>
        <v>0</v>
      </c>
      <c r="BE302" s="31">
        <f t="shared" si="4403"/>
        <v>2.3350253807106598</v>
      </c>
      <c r="BF302" s="31">
        <f t="shared" si="4403"/>
        <v>0</v>
      </c>
      <c r="BG302" s="31">
        <f t="shared" si="4403"/>
        <v>0</v>
      </c>
      <c r="BH302" s="31">
        <f t="shared" si="4403"/>
        <v>0</v>
      </c>
      <c r="BI302" s="31">
        <f t="shared" si="4403"/>
        <v>0</v>
      </c>
      <c r="BJ302" s="31">
        <f t="shared" si="4403"/>
        <v>0</v>
      </c>
      <c r="BK302" s="31">
        <f t="shared" si="4403"/>
        <v>5.528612997090204</v>
      </c>
      <c r="BL302" s="31">
        <f t="shared" si="4403"/>
        <v>7.1844660194174761</v>
      </c>
      <c r="BM302" s="31">
        <f t="shared" si="4403"/>
        <v>65.276430649854504</v>
      </c>
      <c r="BN302" s="30">
        <f t="shared" si="4403"/>
        <v>0</v>
      </c>
      <c r="BO302" s="57">
        <f t="shared" si="4403"/>
        <v>45.233463035019454</v>
      </c>
      <c r="BR302" s="54">
        <v>0.125</v>
      </c>
      <c r="BS302" s="31">
        <f t="shared" ref="BS302:CM302" si="4404">AU299+AU300+AU301+AU302</f>
        <v>0</v>
      </c>
      <c r="BT302" s="31">
        <f t="shared" si="4404"/>
        <v>1.1661807580174928</v>
      </c>
      <c r="BU302" s="31">
        <f t="shared" si="4404"/>
        <v>0</v>
      </c>
      <c r="BV302" s="31">
        <f t="shared" si="4404"/>
        <v>0</v>
      </c>
      <c r="BW302" s="31">
        <f t="shared" si="4404"/>
        <v>86.504854368932044</v>
      </c>
      <c r="BX302" s="31">
        <f t="shared" si="4404"/>
        <v>82.250242483026184</v>
      </c>
      <c r="BY302" s="31">
        <f t="shared" si="4404"/>
        <v>75.801749271137027</v>
      </c>
      <c r="BZ302" s="32">
        <f t="shared" si="4404"/>
        <v>0.7759456838021338</v>
      </c>
      <c r="CA302" s="31">
        <f t="shared" si="4404"/>
        <v>57.613967022308437</v>
      </c>
      <c r="CB302" s="31">
        <f t="shared" si="4404"/>
        <v>98.06013579049467</v>
      </c>
      <c r="CC302" s="31">
        <f t="shared" si="4404"/>
        <v>2.6395939086294415</v>
      </c>
      <c r="CD302" s="31">
        <f t="shared" si="4404"/>
        <v>0</v>
      </c>
      <c r="CE302" s="31">
        <f t="shared" si="4404"/>
        <v>15.694164989939638</v>
      </c>
      <c r="CF302" s="31">
        <f t="shared" si="4404"/>
        <v>4.814004376367615</v>
      </c>
      <c r="CG302" s="31">
        <f t="shared" si="4404"/>
        <v>0</v>
      </c>
      <c r="CH302" s="31">
        <f t="shared" si="4404"/>
        <v>61.650485436893206</v>
      </c>
      <c r="CI302" s="31">
        <f t="shared" si="4404"/>
        <v>80.213385063045578</v>
      </c>
      <c r="CJ302" s="31">
        <f t="shared" si="4404"/>
        <v>77.184466019417471</v>
      </c>
      <c r="CK302" s="31">
        <f t="shared" si="4404"/>
        <v>70.902036857419972</v>
      </c>
      <c r="CL302" s="30">
        <f t="shared" si="4404"/>
        <v>0</v>
      </c>
      <c r="CM302" s="57">
        <f t="shared" si="4404"/>
        <v>48.443579766536963</v>
      </c>
      <c r="CN302" s="5"/>
      <c r="CQ302" s="12" t="s">
        <v>52</v>
      </c>
      <c r="CR302" s="13">
        <f>BS314-CR300</f>
        <v>95.922330097087382</v>
      </c>
      <c r="CS302" s="13">
        <f>BT314-CS300</f>
        <v>24.101068999028186</v>
      </c>
      <c r="CT302" s="13">
        <f>BU314-BU308</f>
        <v>34.466019417475721</v>
      </c>
      <c r="CU302" s="13">
        <f>BV314-BV308</f>
        <v>7.7669902912621325</v>
      </c>
      <c r="CV302" s="13">
        <f>BW314-CV301-CV300</f>
        <v>10.970873786407765</v>
      </c>
      <c r="CW302" s="13">
        <f>BX314-BX306</f>
        <v>11.54219204655675</v>
      </c>
      <c r="CX302" s="13">
        <f>BY314-BY306</f>
        <v>10.787172011661809</v>
      </c>
      <c r="CY302" s="13">
        <f>BZ314-BZ308</f>
        <v>16.876818622696405</v>
      </c>
      <c r="CZ302" s="13">
        <f>CA314-CA307</f>
        <v>0.29097963142579886</v>
      </c>
      <c r="DA302" s="13">
        <f>CB314-CB308</f>
        <v>0.1939864209505231</v>
      </c>
      <c r="DB302" s="13">
        <f>CC314-CC306</f>
        <v>2.6395939086294362</v>
      </c>
      <c r="DC302" s="13">
        <f>CD314-CD308</f>
        <v>0.90634441087614448</v>
      </c>
      <c r="DD302" s="13">
        <f>CE314-CE306</f>
        <v>5.9356136820925656</v>
      </c>
      <c r="DE302" s="13">
        <f>CF314-CF306</f>
        <v>6.1269146608315168</v>
      </c>
      <c r="DF302" s="13">
        <f>CG314-CG310</f>
        <v>20.873786407766985</v>
      </c>
      <c r="DG302" s="13">
        <f>CH314-CH307</f>
        <v>18.640776699029132</v>
      </c>
      <c r="DH302" s="13">
        <f>CI314-CI304</f>
        <v>10.281280310378264</v>
      </c>
      <c r="DI302" s="13">
        <f>CJ314-CJ305</f>
        <v>7.6699029126213674</v>
      </c>
      <c r="DJ302" s="13">
        <f>CK314-CK303</f>
        <v>22.502424830261887</v>
      </c>
      <c r="DK302" s="13"/>
      <c r="DL302" s="13"/>
      <c r="DM302" s="10"/>
      <c r="DN302" s="10"/>
    </row>
    <row r="303" spans="1:118" x14ac:dyDescent="0.25">
      <c r="B303" s="54" t="s">
        <v>6</v>
      </c>
      <c r="C303" s="2">
        <v>0</v>
      </c>
      <c r="D303" s="2">
        <v>0</v>
      </c>
      <c r="E303" s="2">
        <v>0</v>
      </c>
      <c r="F303" s="2">
        <v>891</v>
      </c>
      <c r="G303" s="2">
        <v>0</v>
      </c>
      <c r="H303" s="2">
        <v>8</v>
      </c>
      <c r="I303" s="2">
        <v>12</v>
      </c>
      <c r="J303" s="4">
        <v>1</v>
      </c>
      <c r="K303" s="4">
        <v>5</v>
      </c>
      <c r="L303" s="3">
        <v>5</v>
      </c>
      <c r="M303" s="3">
        <v>17</v>
      </c>
      <c r="N303" s="3">
        <v>91</v>
      </c>
      <c r="O303" s="3">
        <v>0</v>
      </c>
      <c r="P303" s="3">
        <v>0</v>
      </c>
      <c r="Q303" s="3">
        <v>0</v>
      </c>
      <c r="R303" s="3">
        <v>0</v>
      </c>
      <c r="S303" s="54">
        <v>1030</v>
      </c>
      <c r="V303" s="54">
        <v>0.25</v>
      </c>
      <c r="W303" s="2">
        <f>G299</f>
        <v>0</v>
      </c>
      <c r="X303" s="2">
        <f>G300</f>
        <v>0</v>
      </c>
      <c r="Y303" s="2">
        <f>G301</f>
        <v>8</v>
      </c>
      <c r="Z303" s="2">
        <f>G302</f>
        <v>67</v>
      </c>
      <c r="AA303" s="2">
        <f>G303</f>
        <v>0</v>
      </c>
      <c r="AB303" s="2">
        <f>G304</f>
        <v>39</v>
      </c>
      <c r="AC303" s="2">
        <f>G305</f>
        <v>0</v>
      </c>
      <c r="AD303" s="4">
        <f>G306</f>
        <v>0</v>
      </c>
      <c r="AE303" s="2">
        <f>G307</f>
        <v>324</v>
      </c>
      <c r="AF303" s="2">
        <f>G308</f>
        <v>13</v>
      </c>
      <c r="AG303" s="2">
        <f>G309</f>
        <v>472</v>
      </c>
      <c r="AH303" s="2">
        <f>G310</f>
        <v>309</v>
      </c>
      <c r="AI303" s="2">
        <f>G311</f>
        <v>706</v>
      </c>
      <c r="AJ303" s="2">
        <f>G312</f>
        <v>707</v>
      </c>
      <c r="AK303" s="2">
        <f>G313</f>
        <v>0</v>
      </c>
      <c r="AL303" s="2">
        <f>G314</f>
        <v>119</v>
      </c>
      <c r="AM303" s="2">
        <f>G315</f>
        <v>51</v>
      </c>
      <c r="AN303" s="2">
        <f>G316</f>
        <v>46</v>
      </c>
      <c r="AO303" s="2">
        <f>G317</f>
        <v>68</v>
      </c>
      <c r="AP303" s="54">
        <f>G318</f>
        <v>1</v>
      </c>
      <c r="AQ303" s="55">
        <f>G319</f>
        <v>372</v>
      </c>
      <c r="AT303" s="54">
        <v>0.25</v>
      </c>
      <c r="AU303" s="31">
        <f t="shared" ref="AU303:BO303" si="4405">PRODUCT(W303*100*1/W315)</f>
        <v>0</v>
      </c>
      <c r="AV303" s="31">
        <f t="shared" si="4405"/>
        <v>0</v>
      </c>
      <c r="AW303" s="31">
        <f t="shared" si="4405"/>
        <v>0.77669902912621358</v>
      </c>
      <c r="AX303" s="31">
        <f t="shared" si="4405"/>
        <v>6.5048543689320386</v>
      </c>
      <c r="AY303" s="31">
        <f t="shared" si="4405"/>
        <v>0</v>
      </c>
      <c r="AZ303" s="31">
        <f t="shared" si="4405"/>
        <v>3.7827352085354025</v>
      </c>
      <c r="BA303" s="31">
        <f t="shared" si="4405"/>
        <v>0</v>
      </c>
      <c r="BB303" s="32">
        <f t="shared" si="4405"/>
        <v>0</v>
      </c>
      <c r="BC303" s="31">
        <f t="shared" si="4405"/>
        <v>31.425800193986422</v>
      </c>
      <c r="BD303" s="31">
        <f t="shared" si="4405"/>
        <v>1.2609117361784674</v>
      </c>
      <c r="BE303" s="31">
        <f t="shared" si="4405"/>
        <v>47.918781725888323</v>
      </c>
      <c r="BF303" s="31">
        <f t="shared" si="4405"/>
        <v>31.117824773413897</v>
      </c>
      <c r="BG303" s="31">
        <f t="shared" si="4405"/>
        <v>71.026156941649901</v>
      </c>
      <c r="BH303" s="31">
        <f t="shared" si="4405"/>
        <v>77.352297592997814</v>
      </c>
      <c r="BI303" s="31">
        <f t="shared" si="4405"/>
        <v>0</v>
      </c>
      <c r="BJ303" s="31">
        <f t="shared" si="4405"/>
        <v>11.553398058252426</v>
      </c>
      <c r="BK303" s="31">
        <f t="shared" si="4405"/>
        <v>4.9466537342386037</v>
      </c>
      <c r="BL303" s="31">
        <f t="shared" si="4405"/>
        <v>4.4660194174757279</v>
      </c>
      <c r="BM303" s="31">
        <f t="shared" si="4405"/>
        <v>6.5955383123181379</v>
      </c>
      <c r="BN303" s="30">
        <f t="shared" si="4405"/>
        <v>9.7087378640776698E-2</v>
      </c>
      <c r="BO303" s="57">
        <f t="shared" si="4405"/>
        <v>36.186770428015564</v>
      </c>
      <c r="BR303" s="54">
        <v>0.25</v>
      </c>
      <c r="BS303" s="31">
        <f t="shared" ref="BS303:CM303" si="4406">AU299+AU300+AU301+AU302+AU303</f>
        <v>0</v>
      </c>
      <c r="BT303" s="31">
        <f t="shared" si="4406"/>
        <v>1.1661807580174928</v>
      </c>
      <c r="BU303" s="31">
        <f t="shared" si="4406"/>
        <v>0.77669902912621358</v>
      </c>
      <c r="BV303" s="31">
        <f t="shared" si="4406"/>
        <v>6.5048543689320386</v>
      </c>
      <c r="BW303" s="31">
        <f t="shared" si="4406"/>
        <v>86.504854368932044</v>
      </c>
      <c r="BX303" s="31">
        <f t="shared" si="4406"/>
        <v>86.032977691561584</v>
      </c>
      <c r="BY303" s="31">
        <f t="shared" si="4406"/>
        <v>75.801749271137027</v>
      </c>
      <c r="BZ303" s="32">
        <f t="shared" si="4406"/>
        <v>0.7759456838021338</v>
      </c>
      <c r="CA303" s="31">
        <f t="shared" si="4406"/>
        <v>89.039767216294862</v>
      </c>
      <c r="CB303" s="31">
        <f t="shared" si="4406"/>
        <v>99.321047526673141</v>
      </c>
      <c r="CC303" s="31">
        <f t="shared" si="4406"/>
        <v>50.558375634517766</v>
      </c>
      <c r="CD303" s="31">
        <f t="shared" si="4406"/>
        <v>31.117824773413897</v>
      </c>
      <c r="CE303" s="31">
        <f t="shared" si="4406"/>
        <v>86.720321931589538</v>
      </c>
      <c r="CF303" s="31">
        <f t="shared" si="4406"/>
        <v>82.166301969365435</v>
      </c>
      <c r="CG303" s="31">
        <f t="shared" si="4406"/>
        <v>0</v>
      </c>
      <c r="CH303" s="31">
        <f t="shared" si="4406"/>
        <v>73.203883495145632</v>
      </c>
      <c r="CI303" s="31">
        <f t="shared" si="4406"/>
        <v>85.160038797284187</v>
      </c>
      <c r="CJ303" s="31">
        <f t="shared" si="4406"/>
        <v>81.650485436893206</v>
      </c>
      <c r="CK303" s="31">
        <f t="shared" si="4406"/>
        <v>77.497575169738113</v>
      </c>
      <c r="CL303" s="30">
        <f t="shared" si="4406"/>
        <v>9.7087378640776698E-2</v>
      </c>
      <c r="CM303" s="57">
        <f t="shared" si="4406"/>
        <v>84.630350194552534</v>
      </c>
      <c r="CN303" s="5"/>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row>
    <row r="304" spans="1:118" x14ac:dyDescent="0.25">
      <c r="B304" s="54" t="s">
        <v>7</v>
      </c>
      <c r="C304" s="2">
        <v>0</v>
      </c>
      <c r="D304" s="2">
        <v>786</v>
      </c>
      <c r="E304" s="2">
        <v>4</v>
      </c>
      <c r="F304" s="2">
        <v>58</v>
      </c>
      <c r="G304" s="2">
        <v>39</v>
      </c>
      <c r="H304" s="2">
        <v>11</v>
      </c>
      <c r="I304" s="2">
        <v>7</v>
      </c>
      <c r="J304" s="4">
        <v>7</v>
      </c>
      <c r="K304" s="3">
        <v>2</v>
      </c>
      <c r="L304" s="3">
        <v>3</v>
      </c>
      <c r="M304" s="3">
        <v>114</v>
      </c>
      <c r="N304" s="3">
        <v>0</v>
      </c>
      <c r="O304" s="3">
        <v>0</v>
      </c>
      <c r="P304" s="3">
        <v>0</v>
      </c>
      <c r="Q304" s="3">
        <v>0</v>
      </c>
      <c r="R304" s="3">
        <v>0</v>
      </c>
      <c r="S304" s="54">
        <v>1031</v>
      </c>
      <c r="V304" s="54">
        <v>0.5</v>
      </c>
      <c r="W304" s="2">
        <f>H299</f>
        <v>3</v>
      </c>
      <c r="X304" s="2">
        <f>H300</f>
        <v>43</v>
      </c>
      <c r="Y304" s="2">
        <f>H301</f>
        <v>0</v>
      </c>
      <c r="Z304" s="2">
        <f>H302</f>
        <v>0</v>
      </c>
      <c r="AA304" s="2">
        <f>H303</f>
        <v>8</v>
      </c>
      <c r="AB304" s="2">
        <f>H304</f>
        <v>11</v>
      </c>
      <c r="AC304" s="2">
        <f>H305</f>
        <v>101</v>
      </c>
      <c r="AD304" s="4">
        <f>H306</f>
        <v>23</v>
      </c>
      <c r="AE304" s="2">
        <f>H307</f>
        <v>74</v>
      </c>
      <c r="AF304" s="2">
        <f>H308</f>
        <v>1</v>
      </c>
      <c r="AG304" s="2">
        <f>H309</f>
        <v>361</v>
      </c>
      <c r="AH304" s="2">
        <f>H310</f>
        <v>1</v>
      </c>
      <c r="AI304" s="2">
        <f>H311</f>
        <v>58</v>
      </c>
      <c r="AJ304" s="2">
        <f>H312</f>
        <v>71</v>
      </c>
      <c r="AK304" s="2">
        <f>H313</f>
        <v>19</v>
      </c>
      <c r="AL304" s="2">
        <f>H314</f>
        <v>41</v>
      </c>
      <c r="AM304" s="4">
        <f>H315</f>
        <v>47</v>
      </c>
      <c r="AN304" s="2">
        <f>H316</f>
        <v>96</v>
      </c>
      <c r="AO304" s="3">
        <f>H317</f>
        <v>62</v>
      </c>
      <c r="AP304" s="54">
        <f>H318</f>
        <v>47</v>
      </c>
      <c r="AQ304" s="55">
        <f>H319</f>
        <v>75</v>
      </c>
      <c r="AT304" s="54">
        <v>0.5</v>
      </c>
      <c r="AU304" s="31">
        <f t="shared" ref="AU304:BO304" si="4407">PRODUCT(W304*100*1/W315)</f>
        <v>0.29126213592233008</v>
      </c>
      <c r="AV304" s="31">
        <f t="shared" si="4407"/>
        <v>4.1788143828960154</v>
      </c>
      <c r="AW304" s="31">
        <f t="shared" si="4407"/>
        <v>0</v>
      </c>
      <c r="AX304" s="31">
        <f t="shared" si="4407"/>
        <v>0</v>
      </c>
      <c r="AY304" s="31">
        <f t="shared" si="4407"/>
        <v>0.77669902912621358</v>
      </c>
      <c r="AZ304" s="31">
        <f t="shared" si="4407"/>
        <v>1.0669253152279341</v>
      </c>
      <c r="BA304" s="31">
        <f t="shared" si="4407"/>
        <v>9.8153547133138979</v>
      </c>
      <c r="BB304" s="32">
        <f t="shared" si="4407"/>
        <v>2.2308438409311346</v>
      </c>
      <c r="BC304" s="31">
        <f t="shared" si="4407"/>
        <v>7.1774975751697383</v>
      </c>
      <c r="BD304" s="31">
        <f t="shared" si="4407"/>
        <v>9.6993210475266725E-2</v>
      </c>
      <c r="BE304" s="31">
        <f t="shared" si="4407"/>
        <v>36.649746192893403</v>
      </c>
      <c r="BF304" s="31">
        <f t="shared" si="4407"/>
        <v>0.10070493454179255</v>
      </c>
      <c r="BG304" s="31">
        <f t="shared" si="4407"/>
        <v>5.8350100603621726</v>
      </c>
      <c r="BH304" s="31">
        <f t="shared" si="4407"/>
        <v>7.7680525164113785</v>
      </c>
      <c r="BI304" s="31">
        <f t="shared" si="4407"/>
        <v>1.8446601941747574</v>
      </c>
      <c r="BJ304" s="31">
        <f t="shared" si="4407"/>
        <v>3.9805825242718447</v>
      </c>
      <c r="BK304" s="32">
        <f t="shared" si="4407"/>
        <v>4.5586808923375362</v>
      </c>
      <c r="BL304" s="31">
        <f t="shared" si="4407"/>
        <v>9.3203883495145625</v>
      </c>
      <c r="BM304" s="33">
        <f t="shared" si="4407"/>
        <v>6.0135790494665375</v>
      </c>
      <c r="BN304" s="30">
        <f t="shared" si="4407"/>
        <v>4.5631067961165046</v>
      </c>
      <c r="BO304" s="57">
        <f t="shared" si="4407"/>
        <v>7.2957198443579765</v>
      </c>
      <c r="BR304" s="54">
        <v>0.5</v>
      </c>
      <c r="BS304" s="31">
        <f t="shared" ref="BS304:CM304" si="4408">AU299+AU300+AU301+AU302+AU303+AU304</f>
        <v>0.29126213592233008</v>
      </c>
      <c r="BT304" s="31">
        <f t="shared" si="4408"/>
        <v>5.3449951409135084</v>
      </c>
      <c r="BU304" s="31">
        <f t="shared" si="4408"/>
        <v>0.77669902912621358</v>
      </c>
      <c r="BV304" s="31">
        <f t="shared" si="4408"/>
        <v>6.5048543689320386</v>
      </c>
      <c r="BW304" s="31">
        <f t="shared" si="4408"/>
        <v>87.281553398058264</v>
      </c>
      <c r="BX304" s="31">
        <f t="shared" si="4408"/>
        <v>87.099903006789518</v>
      </c>
      <c r="BY304" s="31">
        <f t="shared" si="4408"/>
        <v>85.617103984450921</v>
      </c>
      <c r="BZ304" s="32">
        <f t="shared" si="4408"/>
        <v>3.0067895247332683</v>
      </c>
      <c r="CA304" s="31">
        <f t="shared" si="4408"/>
        <v>96.217264791464601</v>
      </c>
      <c r="CB304" s="31">
        <f t="shared" si="4408"/>
        <v>99.418040737148402</v>
      </c>
      <c r="CC304" s="31">
        <f t="shared" si="4408"/>
        <v>87.208121827411162</v>
      </c>
      <c r="CD304" s="31">
        <f t="shared" si="4408"/>
        <v>31.218529707955689</v>
      </c>
      <c r="CE304" s="31">
        <f t="shared" si="4408"/>
        <v>92.555331991951704</v>
      </c>
      <c r="CF304" s="31">
        <f t="shared" si="4408"/>
        <v>89.934354485776808</v>
      </c>
      <c r="CG304" s="31">
        <f t="shared" si="4408"/>
        <v>1.8446601941747574</v>
      </c>
      <c r="CH304" s="31">
        <f t="shared" si="4408"/>
        <v>77.184466019417471</v>
      </c>
      <c r="CI304" s="32">
        <f t="shared" si="4408"/>
        <v>89.718719689621722</v>
      </c>
      <c r="CJ304" s="31">
        <f t="shared" si="4408"/>
        <v>90.970873786407765</v>
      </c>
      <c r="CK304" s="33">
        <f t="shared" si="4408"/>
        <v>83.511154219204656</v>
      </c>
      <c r="CL304" s="30">
        <f t="shared" si="4408"/>
        <v>4.6601941747572813</v>
      </c>
      <c r="CM304" s="57">
        <f t="shared" si="4408"/>
        <v>91.92607003891051</v>
      </c>
      <c r="CN304" s="5"/>
      <c r="CQ304" s="10"/>
      <c r="CR304" s="10" t="str">
        <f>A298</f>
        <v xml:space="preserve">Klebsiella pneumoniae  </v>
      </c>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row>
    <row r="305" spans="2:118" x14ac:dyDescent="0.25">
      <c r="B305" s="54" t="s">
        <v>8</v>
      </c>
      <c r="C305" s="2">
        <v>0</v>
      </c>
      <c r="D305" s="2">
        <v>1</v>
      </c>
      <c r="E305" s="2">
        <v>0</v>
      </c>
      <c r="F305" s="2">
        <v>779</v>
      </c>
      <c r="G305" s="2">
        <v>0</v>
      </c>
      <c r="H305" s="2">
        <v>101</v>
      </c>
      <c r="I305" s="2">
        <v>27</v>
      </c>
      <c r="J305" s="4">
        <v>10</v>
      </c>
      <c r="K305" s="4">
        <v>10</v>
      </c>
      <c r="L305" s="3">
        <v>17</v>
      </c>
      <c r="M305" s="3">
        <v>37</v>
      </c>
      <c r="N305" s="3">
        <v>27</v>
      </c>
      <c r="O305" s="3">
        <v>20</v>
      </c>
      <c r="P305" s="3">
        <v>0</v>
      </c>
      <c r="Q305" s="3">
        <v>0</v>
      </c>
      <c r="R305" s="3">
        <v>0</v>
      </c>
      <c r="S305" s="54">
        <v>1029</v>
      </c>
      <c r="V305" s="54">
        <v>1</v>
      </c>
      <c r="W305" s="2">
        <f>I299</f>
        <v>4</v>
      </c>
      <c r="X305" s="2">
        <f>I300</f>
        <v>280</v>
      </c>
      <c r="Y305" s="2">
        <f>I301</f>
        <v>17</v>
      </c>
      <c r="Z305" s="2">
        <f>I302</f>
        <v>372</v>
      </c>
      <c r="AA305" s="2">
        <f>I303</f>
        <v>12</v>
      </c>
      <c r="AB305" s="2">
        <f>I304</f>
        <v>7</v>
      </c>
      <c r="AC305" s="2">
        <f>I305</f>
        <v>27</v>
      </c>
      <c r="AD305" s="4">
        <f>I306</f>
        <v>365</v>
      </c>
      <c r="AE305" s="2">
        <f>I307</f>
        <v>26</v>
      </c>
      <c r="AF305" s="2">
        <f>I308</f>
        <v>2</v>
      </c>
      <c r="AG305" s="2">
        <f>I309</f>
        <v>81</v>
      </c>
      <c r="AH305" s="2">
        <f>I310</f>
        <v>561</v>
      </c>
      <c r="AI305" s="2">
        <f>I311</f>
        <v>1</v>
      </c>
      <c r="AJ305" s="2">
        <f>I312</f>
        <v>9</v>
      </c>
      <c r="AK305" s="2">
        <f>I313</f>
        <v>0</v>
      </c>
      <c r="AL305" s="2">
        <f>I314</f>
        <v>14</v>
      </c>
      <c r="AM305" s="3">
        <f>I315</f>
        <v>14</v>
      </c>
      <c r="AN305" s="4">
        <f>I316</f>
        <v>14</v>
      </c>
      <c r="AO305" s="3">
        <f>I317</f>
        <v>80</v>
      </c>
      <c r="AP305" s="54">
        <f>I318</f>
        <v>480</v>
      </c>
      <c r="AQ305" s="55">
        <f>I319</f>
        <v>62</v>
      </c>
      <c r="AT305" s="54">
        <v>1</v>
      </c>
      <c r="AU305" s="31">
        <f t="shared" ref="AU305:BO305" si="4409">PRODUCT(W305*100*1/W315)</f>
        <v>0.38834951456310679</v>
      </c>
      <c r="AV305" s="31">
        <f t="shared" si="4409"/>
        <v>27.210884353741495</v>
      </c>
      <c r="AW305" s="31">
        <f t="shared" si="4409"/>
        <v>1.6504854368932038</v>
      </c>
      <c r="AX305" s="31">
        <f t="shared" si="4409"/>
        <v>36.116504854368934</v>
      </c>
      <c r="AY305" s="31">
        <f t="shared" si="4409"/>
        <v>1.1650485436893203</v>
      </c>
      <c r="AZ305" s="31">
        <f t="shared" si="4409"/>
        <v>0.67895247332686715</v>
      </c>
      <c r="BA305" s="31">
        <f t="shared" si="4409"/>
        <v>2.6239067055393588</v>
      </c>
      <c r="BB305" s="32">
        <f t="shared" si="4409"/>
        <v>35.402521823472355</v>
      </c>
      <c r="BC305" s="31">
        <f t="shared" si="4409"/>
        <v>2.5218234723569348</v>
      </c>
      <c r="BD305" s="31">
        <f t="shared" si="4409"/>
        <v>0.19398642095053345</v>
      </c>
      <c r="BE305" s="31">
        <f t="shared" si="4409"/>
        <v>8.2233502538071068</v>
      </c>
      <c r="BF305" s="31">
        <f t="shared" si="4409"/>
        <v>56.495468277945619</v>
      </c>
      <c r="BG305" s="31">
        <f t="shared" si="4409"/>
        <v>0.1006036217303823</v>
      </c>
      <c r="BH305" s="31">
        <f t="shared" si="4409"/>
        <v>0.98468271334792123</v>
      </c>
      <c r="BI305" s="31">
        <f t="shared" si="4409"/>
        <v>0</v>
      </c>
      <c r="BJ305" s="31">
        <f t="shared" si="4409"/>
        <v>1.3592233009708738</v>
      </c>
      <c r="BK305" s="33">
        <f t="shared" si="4409"/>
        <v>1.3579049466537343</v>
      </c>
      <c r="BL305" s="32">
        <f t="shared" si="4409"/>
        <v>1.3592233009708738</v>
      </c>
      <c r="BM305" s="33">
        <f t="shared" si="4409"/>
        <v>7.7594568380213387</v>
      </c>
      <c r="BN305" s="30">
        <f t="shared" si="4409"/>
        <v>46.601941747572816</v>
      </c>
      <c r="BO305" s="57">
        <f t="shared" si="4409"/>
        <v>6.0311284046692606</v>
      </c>
      <c r="BR305" s="54">
        <v>1</v>
      </c>
      <c r="BS305" s="31">
        <f t="shared" ref="BS305:CM305" si="4410">AU299+AU300+AU301+AU302+AU303+AU304+AU305</f>
        <v>0.67961165048543681</v>
      </c>
      <c r="BT305" s="31">
        <f t="shared" si="4410"/>
        <v>32.555879494655002</v>
      </c>
      <c r="BU305" s="31">
        <f t="shared" si="4410"/>
        <v>2.4271844660194173</v>
      </c>
      <c r="BV305" s="31">
        <f t="shared" si="4410"/>
        <v>42.621359223300971</v>
      </c>
      <c r="BW305" s="31">
        <f t="shared" si="4410"/>
        <v>88.446601941747588</v>
      </c>
      <c r="BX305" s="31">
        <f t="shared" si="4410"/>
        <v>87.778855480116391</v>
      </c>
      <c r="BY305" s="31">
        <f t="shared" si="4410"/>
        <v>88.241010689990276</v>
      </c>
      <c r="BZ305" s="32">
        <f t="shared" si="4410"/>
        <v>38.409311348205627</v>
      </c>
      <c r="CA305" s="31">
        <f t="shared" si="4410"/>
        <v>98.739088263821529</v>
      </c>
      <c r="CB305" s="31">
        <f t="shared" si="4410"/>
        <v>99.61202715809894</v>
      </c>
      <c r="CC305" s="31">
        <f t="shared" si="4410"/>
        <v>95.431472081218274</v>
      </c>
      <c r="CD305" s="31">
        <f t="shared" si="4410"/>
        <v>87.713997985901301</v>
      </c>
      <c r="CE305" s="31">
        <f t="shared" si="4410"/>
        <v>92.65593561368209</v>
      </c>
      <c r="CF305" s="31">
        <f t="shared" si="4410"/>
        <v>90.91903719912473</v>
      </c>
      <c r="CG305" s="31">
        <f t="shared" si="4410"/>
        <v>1.8446601941747574</v>
      </c>
      <c r="CH305" s="31">
        <f t="shared" si="4410"/>
        <v>78.543689320388339</v>
      </c>
      <c r="CI305" s="33">
        <f t="shared" si="4410"/>
        <v>91.076624636275454</v>
      </c>
      <c r="CJ305" s="32">
        <f t="shared" si="4410"/>
        <v>92.330097087378633</v>
      </c>
      <c r="CK305" s="33">
        <f t="shared" si="4410"/>
        <v>91.270611057225992</v>
      </c>
      <c r="CL305" s="30">
        <f t="shared" si="4410"/>
        <v>51.262135922330096</v>
      </c>
      <c r="CM305" s="57">
        <f t="shared" si="4410"/>
        <v>97.95719844357977</v>
      </c>
      <c r="CN305" s="5"/>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row>
    <row r="306" spans="2:118" x14ac:dyDescent="0.25">
      <c r="B306" s="54" t="s">
        <v>9</v>
      </c>
      <c r="C306" s="4">
        <v>0</v>
      </c>
      <c r="D306" s="4">
        <v>0</v>
      </c>
      <c r="E306" s="4">
        <v>0</v>
      </c>
      <c r="F306" s="4">
        <v>8</v>
      </c>
      <c r="G306" s="4">
        <v>0</v>
      </c>
      <c r="H306" s="4">
        <v>23</v>
      </c>
      <c r="I306" s="4">
        <v>365</v>
      </c>
      <c r="J306" s="4">
        <v>305</v>
      </c>
      <c r="K306" s="4">
        <v>115</v>
      </c>
      <c r="L306" s="4">
        <v>41</v>
      </c>
      <c r="M306" s="3">
        <v>34</v>
      </c>
      <c r="N306" s="3">
        <v>12</v>
      </c>
      <c r="O306" s="3">
        <v>128</v>
      </c>
      <c r="P306" s="3">
        <v>0</v>
      </c>
      <c r="Q306" s="3">
        <v>0</v>
      </c>
      <c r="R306" s="3">
        <v>0</v>
      </c>
      <c r="S306" s="54">
        <v>1031</v>
      </c>
      <c r="V306" s="54">
        <v>2</v>
      </c>
      <c r="W306" s="2">
        <f>J299</f>
        <v>5</v>
      </c>
      <c r="X306" s="2">
        <f>J300</f>
        <v>294</v>
      </c>
      <c r="Y306" s="2">
        <f>J301</f>
        <v>108</v>
      </c>
      <c r="Z306" s="2">
        <f>J302</f>
        <v>355</v>
      </c>
      <c r="AA306" s="4">
        <f>J303</f>
        <v>1</v>
      </c>
      <c r="AB306" s="4">
        <f>J304</f>
        <v>7</v>
      </c>
      <c r="AC306" s="4">
        <f>J305</f>
        <v>10</v>
      </c>
      <c r="AD306" s="4">
        <f>J306</f>
        <v>305</v>
      </c>
      <c r="AE306" s="2">
        <f>J307</f>
        <v>9</v>
      </c>
      <c r="AF306" s="2">
        <f>J308</f>
        <v>2</v>
      </c>
      <c r="AG306" s="2">
        <f>J309</f>
        <v>19</v>
      </c>
      <c r="AH306" s="2">
        <f>J310</f>
        <v>89</v>
      </c>
      <c r="AI306" s="2">
        <f>J311</f>
        <v>14</v>
      </c>
      <c r="AJ306" s="2">
        <f>J312</f>
        <v>27</v>
      </c>
      <c r="AK306" s="2">
        <f>J313</f>
        <v>30</v>
      </c>
      <c r="AL306" s="2">
        <f>J314</f>
        <v>18</v>
      </c>
      <c r="AM306" s="3">
        <f>J315</f>
        <v>25</v>
      </c>
      <c r="AN306" s="3">
        <f>J316</f>
        <v>17</v>
      </c>
      <c r="AO306" s="3">
        <f>J317</f>
        <v>16</v>
      </c>
      <c r="AP306" s="54">
        <f>J318</f>
        <v>241</v>
      </c>
      <c r="AQ306" s="60">
        <f>J319</f>
        <v>12</v>
      </c>
      <c r="AT306" s="54">
        <v>2</v>
      </c>
      <c r="AU306" s="31">
        <f t="shared" ref="AU306:BO306" si="4411">PRODUCT(W306*100*1/W315)</f>
        <v>0.4854368932038835</v>
      </c>
      <c r="AV306" s="31">
        <f t="shared" si="4411"/>
        <v>28.571428571428573</v>
      </c>
      <c r="AW306" s="31">
        <f t="shared" si="4411"/>
        <v>10.485436893203884</v>
      </c>
      <c r="AX306" s="31">
        <f t="shared" si="4411"/>
        <v>34.466019417475728</v>
      </c>
      <c r="AY306" s="32">
        <f t="shared" si="4411"/>
        <v>9.7087378640776698E-2</v>
      </c>
      <c r="AZ306" s="32">
        <f t="shared" si="4411"/>
        <v>0.67895247332686715</v>
      </c>
      <c r="BA306" s="32">
        <f t="shared" si="4411"/>
        <v>0.97181729834791064</v>
      </c>
      <c r="BB306" s="32">
        <f t="shared" si="4411"/>
        <v>29.582929194956353</v>
      </c>
      <c r="BC306" s="31">
        <f t="shared" si="4411"/>
        <v>0.87293889427740057</v>
      </c>
      <c r="BD306" s="31">
        <f t="shared" si="4411"/>
        <v>0.19398642095053345</v>
      </c>
      <c r="BE306" s="31">
        <f t="shared" si="4411"/>
        <v>1.9289340101522843</v>
      </c>
      <c r="BF306" s="31">
        <f t="shared" si="4411"/>
        <v>8.9627391742195375</v>
      </c>
      <c r="BG306" s="31">
        <f t="shared" si="4411"/>
        <v>1.408450704225352</v>
      </c>
      <c r="BH306" s="31">
        <f t="shared" si="4411"/>
        <v>2.9540481400437635</v>
      </c>
      <c r="BI306" s="31">
        <f t="shared" si="4411"/>
        <v>2.912621359223301</v>
      </c>
      <c r="BJ306" s="31">
        <f t="shared" si="4411"/>
        <v>1.7475728155339805</v>
      </c>
      <c r="BK306" s="33">
        <f t="shared" si="4411"/>
        <v>2.4248302618816684</v>
      </c>
      <c r="BL306" s="33">
        <f t="shared" si="4411"/>
        <v>1.6504854368932038</v>
      </c>
      <c r="BM306" s="33">
        <f t="shared" si="4411"/>
        <v>1.5518913676042676</v>
      </c>
      <c r="BN306" s="30">
        <f t="shared" si="4411"/>
        <v>23.398058252427184</v>
      </c>
      <c r="BO306" s="56">
        <f t="shared" si="4411"/>
        <v>1.1673151750972763</v>
      </c>
      <c r="BR306" s="54">
        <v>2</v>
      </c>
      <c r="BS306" s="31">
        <f t="shared" ref="BS306:CM306" si="4412">AU299+AU300+AU301+AU302+AU303+AU304+AU305+AU306</f>
        <v>1.1650485436893203</v>
      </c>
      <c r="BT306" s="31">
        <f t="shared" si="4412"/>
        <v>61.127308066083572</v>
      </c>
      <c r="BU306" s="31">
        <f t="shared" si="4412"/>
        <v>12.912621359223301</v>
      </c>
      <c r="BV306" s="31">
        <f t="shared" si="4412"/>
        <v>77.087378640776706</v>
      </c>
      <c r="BW306" s="32">
        <f t="shared" si="4412"/>
        <v>88.543689320388367</v>
      </c>
      <c r="BX306" s="32">
        <f t="shared" si="4412"/>
        <v>88.457807953443265</v>
      </c>
      <c r="BY306" s="32">
        <f t="shared" si="4412"/>
        <v>89.212827988338191</v>
      </c>
      <c r="BZ306" s="32">
        <f t="shared" si="4412"/>
        <v>67.992240543161984</v>
      </c>
      <c r="CA306" s="31">
        <f t="shared" si="4412"/>
        <v>99.612027158098925</v>
      </c>
      <c r="CB306" s="31">
        <f t="shared" si="4412"/>
        <v>99.806013579049477</v>
      </c>
      <c r="CC306" s="31">
        <f t="shared" si="4412"/>
        <v>97.360406091370564</v>
      </c>
      <c r="CD306" s="31">
        <f t="shared" si="4412"/>
        <v>96.676737160120837</v>
      </c>
      <c r="CE306" s="31">
        <f t="shared" si="4412"/>
        <v>94.064386317907434</v>
      </c>
      <c r="CF306" s="31">
        <f t="shared" si="4412"/>
        <v>93.873085339168497</v>
      </c>
      <c r="CG306" s="31">
        <f t="shared" si="4412"/>
        <v>4.7572815533980588</v>
      </c>
      <c r="CH306" s="31">
        <f t="shared" si="4412"/>
        <v>80.291262135922324</v>
      </c>
      <c r="CI306" s="33">
        <f t="shared" si="4412"/>
        <v>93.501454898157121</v>
      </c>
      <c r="CJ306" s="33">
        <f t="shared" si="4412"/>
        <v>93.980582524271838</v>
      </c>
      <c r="CK306" s="33">
        <f t="shared" si="4412"/>
        <v>92.822502424830262</v>
      </c>
      <c r="CL306" s="30">
        <f t="shared" si="4412"/>
        <v>74.660194174757279</v>
      </c>
      <c r="CM306" s="56">
        <f t="shared" si="4412"/>
        <v>99.124513618677042</v>
      </c>
      <c r="CN306" s="34"/>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row>
    <row r="307" spans="2:118" x14ac:dyDescent="0.25">
      <c r="B307" s="54" t="s">
        <v>10</v>
      </c>
      <c r="C307" s="2">
        <v>0</v>
      </c>
      <c r="D307" s="2">
        <v>0</v>
      </c>
      <c r="E307" s="2">
        <v>594</v>
      </c>
      <c r="F307" s="2">
        <v>0</v>
      </c>
      <c r="G307" s="2">
        <v>324</v>
      </c>
      <c r="H307" s="2">
        <v>74</v>
      </c>
      <c r="I307" s="2">
        <v>26</v>
      </c>
      <c r="J307" s="2">
        <v>9</v>
      </c>
      <c r="K307" s="4">
        <v>1</v>
      </c>
      <c r="L307" s="3">
        <v>0</v>
      </c>
      <c r="M307" s="3">
        <v>2</v>
      </c>
      <c r="N307" s="3">
        <v>1</v>
      </c>
      <c r="O307" s="3">
        <v>0</v>
      </c>
      <c r="P307" s="3">
        <v>0</v>
      </c>
      <c r="Q307" s="3">
        <v>0</v>
      </c>
      <c r="R307" s="3">
        <v>0</v>
      </c>
      <c r="S307" s="54">
        <v>1031</v>
      </c>
      <c r="V307" s="54">
        <v>4</v>
      </c>
      <c r="W307" s="2">
        <f>K299</f>
        <v>7</v>
      </c>
      <c r="X307" s="2">
        <f>K300</f>
        <v>97</v>
      </c>
      <c r="Y307" s="2">
        <f>K301</f>
        <v>324</v>
      </c>
      <c r="Z307" s="2">
        <f>K302</f>
        <v>71</v>
      </c>
      <c r="AA307" s="4">
        <f>K303</f>
        <v>5</v>
      </c>
      <c r="AB307" s="3">
        <f>K304</f>
        <v>2</v>
      </c>
      <c r="AC307" s="4">
        <f>K305</f>
        <v>10</v>
      </c>
      <c r="AD307" s="4">
        <f>K306</f>
        <v>115</v>
      </c>
      <c r="AE307" s="4">
        <f>K307</f>
        <v>1</v>
      </c>
      <c r="AF307" s="4">
        <f>K308</f>
        <v>0</v>
      </c>
      <c r="AG307" s="3">
        <f>K309</f>
        <v>4</v>
      </c>
      <c r="AH307" s="2">
        <f>K310</f>
        <v>11</v>
      </c>
      <c r="AI307" s="3">
        <f>K311</f>
        <v>2</v>
      </c>
      <c r="AJ307" s="3">
        <f>K312</f>
        <v>19</v>
      </c>
      <c r="AK307" s="2">
        <f>K313</f>
        <v>85</v>
      </c>
      <c r="AL307" s="4">
        <f>K314</f>
        <v>11</v>
      </c>
      <c r="AM307" s="3">
        <f>K315</f>
        <v>12</v>
      </c>
      <c r="AN307" s="3">
        <f>K316</f>
        <v>23</v>
      </c>
      <c r="AO307" s="3">
        <f>K317</f>
        <v>18</v>
      </c>
      <c r="AP307" s="54">
        <f>K318</f>
        <v>27</v>
      </c>
      <c r="AQ307" s="58">
        <f>K319</f>
        <v>5</v>
      </c>
      <c r="AT307" s="54">
        <v>4</v>
      </c>
      <c r="AU307" s="31">
        <f t="shared" ref="AU307:BO307" si="4413">PRODUCT(W307*100*1/W315)</f>
        <v>0.67961165048543692</v>
      </c>
      <c r="AV307" s="31">
        <f t="shared" si="4413"/>
        <v>9.4266277939747329</v>
      </c>
      <c r="AW307" s="31">
        <f t="shared" si="4413"/>
        <v>31.456310679611651</v>
      </c>
      <c r="AX307" s="31">
        <f t="shared" si="4413"/>
        <v>6.8932038834951452</v>
      </c>
      <c r="AY307" s="32">
        <f t="shared" si="4413"/>
        <v>0.4854368932038835</v>
      </c>
      <c r="AZ307" s="33">
        <f t="shared" si="4413"/>
        <v>0.19398642095053345</v>
      </c>
      <c r="BA307" s="32">
        <f t="shared" si="4413"/>
        <v>0.97181729834791064</v>
      </c>
      <c r="BB307" s="32">
        <f t="shared" si="4413"/>
        <v>11.154219204655675</v>
      </c>
      <c r="BC307" s="32">
        <f t="shared" si="4413"/>
        <v>9.6993210475266725E-2</v>
      </c>
      <c r="BD307" s="32">
        <f t="shared" si="4413"/>
        <v>0</v>
      </c>
      <c r="BE307" s="33">
        <f t="shared" si="4413"/>
        <v>0.40609137055837563</v>
      </c>
      <c r="BF307" s="2">
        <f t="shared" si="4413"/>
        <v>1.107754279959718</v>
      </c>
      <c r="BG307" s="33">
        <f t="shared" si="4413"/>
        <v>0.2012072434607646</v>
      </c>
      <c r="BH307" s="33">
        <f t="shared" si="4413"/>
        <v>2.0787746170678338</v>
      </c>
      <c r="BI307" s="31">
        <f t="shared" si="4413"/>
        <v>8.2524271844660202</v>
      </c>
      <c r="BJ307" s="32">
        <f t="shared" si="4413"/>
        <v>1.0679611650485437</v>
      </c>
      <c r="BK307" s="33">
        <f t="shared" si="4413"/>
        <v>1.1639185257032008</v>
      </c>
      <c r="BL307" s="33">
        <f t="shared" si="4413"/>
        <v>2.233009708737864</v>
      </c>
      <c r="BM307" s="33">
        <f t="shared" si="4413"/>
        <v>1.7458777885548011</v>
      </c>
      <c r="BN307" s="30">
        <f t="shared" si="4413"/>
        <v>2.621359223300971</v>
      </c>
      <c r="BO307" s="59">
        <f t="shared" si="4413"/>
        <v>0.48638132295719844</v>
      </c>
      <c r="BR307" s="54">
        <v>4</v>
      </c>
      <c r="BS307" s="31">
        <f t="shared" ref="BS307:CM307" si="4414">AU299+AU300+AU301+AU302+AU303+AU304+AU305+AU306+AU307</f>
        <v>1.8446601941747574</v>
      </c>
      <c r="BT307" s="31">
        <f t="shared" si="4414"/>
        <v>70.553935860058303</v>
      </c>
      <c r="BU307" s="31">
        <f t="shared" si="4414"/>
        <v>44.368932038834956</v>
      </c>
      <c r="BV307" s="31">
        <f t="shared" si="4414"/>
        <v>83.980582524271853</v>
      </c>
      <c r="BW307" s="32">
        <f t="shared" si="4414"/>
        <v>89.029126213592249</v>
      </c>
      <c r="BX307" s="33">
        <f t="shared" si="4414"/>
        <v>88.651794374393802</v>
      </c>
      <c r="BY307" s="32">
        <f t="shared" si="4414"/>
        <v>90.184645286686106</v>
      </c>
      <c r="BZ307" s="32">
        <f t="shared" si="4414"/>
        <v>79.146459747817659</v>
      </c>
      <c r="CA307" s="32">
        <f t="shared" si="4414"/>
        <v>99.709020368574187</v>
      </c>
      <c r="CB307" s="32">
        <f t="shared" si="4414"/>
        <v>99.806013579049477</v>
      </c>
      <c r="CC307" s="33">
        <f t="shared" si="4414"/>
        <v>97.766497461928935</v>
      </c>
      <c r="CD307" s="31">
        <f t="shared" si="4414"/>
        <v>97.784491440080558</v>
      </c>
      <c r="CE307" s="31">
        <f t="shared" si="4414"/>
        <v>94.265593561368206</v>
      </c>
      <c r="CF307" s="31">
        <f t="shared" si="4414"/>
        <v>95.951859956236333</v>
      </c>
      <c r="CG307" s="31">
        <f t="shared" si="4414"/>
        <v>13.009708737864079</v>
      </c>
      <c r="CH307" s="32">
        <f t="shared" si="4414"/>
        <v>81.359223300970868</v>
      </c>
      <c r="CI307" s="33">
        <f t="shared" si="4414"/>
        <v>94.665373423860316</v>
      </c>
      <c r="CJ307" s="33">
        <f t="shared" si="4414"/>
        <v>96.213592233009706</v>
      </c>
      <c r="CK307" s="33">
        <f t="shared" si="4414"/>
        <v>94.568380213385069</v>
      </c>
      <c r="CL307" s="30">
        <f t="shared" si="4414"/>
        <v>77.28155339805825</v>
      </c>
      <c r="CM307" s="59">
        <f t="shared" si="4414"/>
        <v>99.610894941634243</v>
      </c>
      <c r="CN307" s="7"/>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row>
    <row r="308" spans="2:118" x14ac:dyDescent="0.25">
      <c r="B308" s="54" t="s">
        <v>11</v>
      </c>
      <c r="C308" s="2">
        <v>0</v>
      </c>
      <c r="D308" s="2">
        <v>0</v>
      </c>
      <c r="E308" s="2">
        <v>1011</v>
      </c>
      <c r="F308" s="2">
        <v>0</v>
      </c>
      <c r="G308" s="2">
        <v>13</v>
      </c>
      <c r="H308" s="2">
        <v>1</v>
      </c>
      <c r="I308" s="2">
        <v>2</v>
      </c>
      <c r="J308" s="2">
        <v>2</v>
      </c>
      <c r="K308" s="4">
        <v>0</v>
      </c>
      <c r="L308" s="4">
        <v>0</v>
      </c>
      <c r="M308" s="3">
        <v>1</v>
      </c>
      <c r="N308" s="3">
        <v>1</v>
      </c>
      <c r="O308" s="3">
        <v>0</v>
      </c>
      <c r="P308" s="3">
        <v>0</v>
      </c>
      <c r="Q308" s="3">
        <v>0</v>
      </c>
      <c r="R308" s="3">
        <v>0</v>
      </c>
      <c r="S308" s="54">
        <v>1031</v>
      </c>
      <c r="V308" s="54">
        <v>8</v>
      </c>
      <c r="W308" s="2">
        <f>L299</f>
        <v>23</v>
      </c>
      <c r="X308" s="2">
        <f>L300</f>
        <v>55</v>
      </c>
      <c r="Y308" s="2">
        <f>L301</f>
        <v>218</v>
      </c>
      <c r="Z308" s="2">
        <f>L302</f>
        <v>85</v>
      </c>
      <c r="AA308" s="3">
        <f>L303</f>
        <v>5</v>
      </c>
      <c r="AB308" s="3">
        <f>L304</f>
        <v>3</v>
      </c>
      <c r="AC308" s="3">
        <f>L305</f>
        <v>17</v>
      </c>
      <c r="AD308" s="4">
        <f>L306</f>
        <v>41</v>
      </c>
      <c r="AE308" s="3">
        <f>L307</f>
        <v>0</v>
      </c>
      <c r="AF308" s="4">
        <f>L308</f>
        <v>0</v>
      </c>
      <c r="AG308" s="3">
        <f>L309</f>
        <v>3</v>
      </c>
      <c r="AH308" s="2">
        <f>L310</f>
        <v>13</v>
      </c>
      <c r="AI308" s="3">
        <f>L311</f>
        <v>8</v>
      </c>
      <c r="AJ308" s="3">
        <f>L312</f>
        <v>24</v>
      </c>
      <c r="AK308" s="2">
        <f>L313</f>
        <v>217</v>
      </c>
      <c r="AL308" s="3">
        <f>L314</f>
        <v>1</v>
      </c>
      <c r="AM308" s="3">
        <f>L315</f>
        <v>55</v>
      </c>
      <c r="AN308" s="3">
        <f>L316</f>
        <v>21</v>
      </c>
      <c r="AO308" s="3">
        <f>L317</f>
        <v>56</v>
      </c>
      <c r="AP308" s="54">
        <f>L318</f>
        <v>73</v>
      </c>
      <c r="AQ308" s="58">
        <f>L319</f>
        <v>4</v>
      </c>
      <c r="AT308" s="54">
        <v>8</v>
      </c>
      <c r="AU308" s="31">
        <f t="shared" ref="AU308:BO308" si="4415">PRODUCT(W308*100*1/W315)</f>
        <v>2.233009708737864</v>
      </c>
      <c r="AV308" s="31">
        <f t="shared" si="4415"/>
        <v>5.3449951409135084</v>
      </c>
      <c r="AW308" s="31">
        <f t="shared" si="4415"/>
        <v>21.16504854368932</v>
      </c>
      <c r="AX308" s="31">
        <f t="shared" si="4415"/>
        <v>8.2524271844660202</v>
      </c>
      <c r="AY308" s="33">
        <f t="shared" si="4415"/>
        <v>0.4854368932038835</v>
      </c>
      <c r="AZ308" s="33">
        <f t="shared" si="4415"/>
        <v>0.29097963142580019</v>
      </c>
      <c r="BA308" s="33">
        <f t="shared" si="4415"/>
        <v>1.652089407191448</v>
      </c>
      <c r="BB308" s="32">
        <f t="shared" si="4415"/>
        <v>3.9767216294859358</v>
      </c>
      <c r="BC308" s="33">
        <f t="shared" si="4415"/>
        <v>0</v>
      </c>
      <c r="BD308" s="32">
        <f t="shared" si="4415"/>
        <v>0</v>
      </c>
      <c r="BE308" s="33">
        <f t="shared" si="4415"/>
        <v>0.30456852791878175</v>
      </c>
      <c r="BF308" s="2">
        <f t="shared" si="4415"/>
        <v>1.309164149043303</v>
      </c>
      <c r="BG308" s="3">
        <f t="shared" si="4415"/>
        <v>0.8048289738430584</v>
      </c>
      <c r="BH308" s="33">
        <f t="shared" si="4415"/>
        <v>2.6258205689277898</v>
      </c>
      <c r="BI308" s="31">
        <f t="shared" si="4415"/>
        <v>21.067961165048544</v>
      </c>
      <c r="BJ308" s="33">
        <f t="shared" si="4415"/>
        <v>9.7087378640776698E-2</v>
      </c>
      <c r="BK308" s="33">
        <f t="shared" si="4415"/>
        <v>5.3346265761396703</v>
      </c>
      <c r="BL308" s="33">
        <f t="shared" si="4415"/>
        <v>2.0388349514563107</v>
      </c>
      <c r="BM308" s="33">
        <f t="shared" si="4415"/>
        <v>5.4316197866149372</v>
      </c>
      <c r="BN308" s="30">
        <f t="shared" si="4415"/>
        <v>7.0873786407766994</v>
      </c>
      <c r="BO308" s="59">
        <f t="shared" si="4415"/>
        <v>0.38910505836575876</v>
      </c>
      <c r="BR308" s="54">
        <v>8</v>
      </c>
      <c r="BS308" s="31">
        <f t="shared" ref="BS308:CM308" si="4416">AU299+AU300+AU301+AU302+AU303+AU304+AU305+AU306+AU307+AU308</f>
        <v>4.0776699029126213</v>
      </c>
      <c r="BT308" s="31">
        <f t="shared" si="4416"/>
        <v>75.898931000971814</v>
      </c>
      <c r="BU308" s="31">
        <f t="shared" si="4416"/>
        <v>65.533980582524279</v>
      </c>
      <c r="BV308" s="31">
        <f t="shared" si="4416"/>
        <v>92.233009708737868</v>
      </c>
      <c r="BW308" s="33">
        <f t="shared" si="4416"/>
        <v>89.514563106796132</v>
      </c>
      <c r="BX308" s="33">
        <f t="shared" si="4416"/>
        <v>88.942774005819601</v>
      </c>
      <c r="BY308" s="33">
        <f t="shared" si="4416"/>
        <v>91.83673469387756</v>
      </c>
      <c r="BZ308" s="32">
        <f t="shared" si="4416"/>
        <v>83.123181377303595</v>
      </c>
      <c r="CA308" s="33">
        <f t="shared" si="4416"/>
        <v>99.709020368574187</v>
      </c>
      <c r="CB308" s="32">
        <f t="shared" si="4416"/>
        <v>99.806013579049477</v>
      </c>
      <c r="CC308" s="33">
        <f t="shared" si="4416"/>
        <v>98.07106598984771</v>
      </c>
      <c r="CD308" s="31">
        <f t="shared" si="4416"/>
        <v>99.093655589123856</v>
      </c>
      <c r="CE308" s="33">
        <f t="shared" si="4416"/>
        <v>95.070422535211264</v>
      </c>
      <c r="CF308" s="33">
        <f t="shared" si="4416"/>
        <v>98.577680525164126</v>
      </c>
      <c r="CG308" s="31">
        <f t="shared" si="4416"/>
        <v>34.077669902912625</v>
      </c>
      <c r="CH308" s="33">
        <f t="shared" si="4416"/>
        <v>81.456310679611647</v>
      </c>
      <c r="CI308" s="33">
        <f t="shared" si="4416"/>
        <v>99.999999999999986</v>
      </c>
      <c r="CJ308" s="33">
        <f t="shared" si="4416"/>
        <v>98.252427184466015</v>
      </c>
      <c r="CK308" s="33">
        <f t="shared" si="4416"/>
        <v>100</v>
      </c>
      <c r="CL308" s="30">
        <f t="shared" si="4416"/>
        <v>84.368932038834956</v>
      </c>
      <c r="CM308" s="59">
        <f t="shared" si="4416"/>
        <v>100</v>
      </c>
      <c r="CN308" s="7"/>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row>
    <row r="309" spans="2:118" x14ac:dyDescent="0.25">
      <c r="B309" s="54" t="s">
        <v>12</v>
      </c>
      <c r="C309" s="2">
        <v>0</v>
      </c>
      <c r="D309" s="2">
        <v>3</v>
      </c>
      <c r="E309" s="2">
        <v>0</v>
      </c>
      <c r="F309" s="2">
        <v>23</v>
      </c>
      <c r="G309" s="2">
        <v>472</v>
      </c>
      <c r="H309" s="2">
        <v>361</v>
      </c>
      <c r="I309" s="2">
        <v>81</v>
      </c>
      <c r="J309" s="2">
        <v>19</v>
      </c>
      <c r="K309" s="3">
        <v>4</v>
      </c>
      <c r="L309" s="3">
        <v>3</v>
      </c>
      <c r="M309" s="3">
        <v>19</v>
      </c>
      <c r="N309" s="3">
        <v>0</v>
      </c>
      <c r="O309" s="3">
        <v>0</v>
      </c>
      <c r="P309" s="3">
        <v>0</v>
      </c>
      <c r="Q309" s="3">
        <v>0</v>
      </c>
      <c r="R309" s="3">
        <v>0</v>
      </c>
      <c r="S309" s="54">
        <v>985</v>
      </c>
      <c r="V309" s="54">
        <v>16</v>
      </c>
      <c r="W309" s="3">
        <f>M299</f>
        <v>197</v>
      </c>
      <c r="X309" s="3">
        <f>M300</f>
        <v>28</v>
      </c>
      <c r="Y309" s="3">
        <f>M301</f>
        <v>68</v>
      </c>
      <c r="Z309" s="3">
        <f>M302</f>
        <v>30</v>
      </c>
      <c r="AA309" s="3">
        <f>M303</f>
        <v>17</v>
      </c>
      <c r="AB309" s="3">
        <f>M304</f>
        <v>114</v>
      </c>
      <c r="AC309" s="3">
        <f>M305</f>
        <v>37</v>
      </c>
      <c r="AD309" s="3">
        <f>M306</f>
        <v>34</v>
      </c>
      <c r="AE309" s="3">
        <f>M307</f>
        <v>2</v>
      </c>
      <c r="AF309" s="3">
        <f>M308</f>
        <v>1</v>
      </c>
      <c r="AG309" s="3">
        <f>M309</f>
        <v>19</v>
      </c>
      <c r="AH309" s="3">
        <f>M310</f>
        <v>4</v>
      </c>
      <c r="AI309" s="3">
        <f>M311</f>
        <v>49</v>
      </c>
      <c r="AJ309" s="3">
        <f>M312</f>
        <v>10</v>
      </c>
      <c r="AK309" s="2">
        <f>M313</f>
        <v>274</v>
      </c>
      <c r="AL309" s="3">
        <f>M314</f>
        <v>5</v>
      </c>
      <c r="AM309" s="3">
        <f>M315</f>
        <v>0</v>
      </c>
      <c r="AN309" s="3">
        <f>M316</f>
        <v>18</v>
      </c>
      <c r="AO309" s="3">
        <f>M317</f>
        <v>0</v>
      </c>
      <c r="AP309" s="54">
        <f>M318</f>
        <v>161</v>
      </c>
      <c r="AQ309" s="58">
        <f>M319</f>
        <v>0</v>
      </c>
      <c r="AT309" s="54">
        <v>16</v>
      </c>
      <c r="AU309" s="33">
        <f t="shared" ref="AU309:BO309" si="4417">PRODUCT(W309*100*1/W315)</f>
        <v>19.126213592233011</v>
      </c>
      <c r="AV309" s="33">
        <f t="shared" si="4417"/>
        <v>2.7210884353741496</v>
      </c>
      <c r="AW309" s="33">
        <f t="shared" si="4417"/>
        <v>6.6019417475728153</v>
      </c>
      <c r="AX309" s="33">
        <f t="shared" si="4417"/>
        <v>2.912621359223301</v>
      </c>
      <c r="AY309" s="33">
        <f t="shared" si="4417"/>
        <v>1.6504854368932038</v>
      </c>
      <c r="AZ309" s="33">
        <f t="shared" si="4417"/>
        <v>11.057225994180408</v>
      </c>
      <c r="BA309" s="33">
        <f t="shared" si="4417"/>
        <v>3.5957240038872693</v>
      </c>
      <c r="BB309" s="33">
        <f t="shared" si="4417"/>
        <v>3.297769156159069</v>
      </c>
      <c r="BC309" s="33">
        <f t="shared" si="4417"/>
        <v>0.19398642095053345</v>
      </c>
      <c r="BD309" s="33">
        <f t="shared" si="4417"/>
        <v>9.6993210475266725E-2</v>
      </c>
      <c r="BE309" s="33">
        <f t="shared" si="4417"/>
        <v>1.9289340101522843</v>
      </c>
      <c r="BF309" s="33">
        <f t="shared" si="4417"/>
        <v>0.4028197381671702</v>
      </c>
      <c r="BG309" s="3">
        <f t="shared" si="4417"/>
        <v>4.929577464788732</v>
      </c>
      <c r="BH309" s="33">
        <f t="shared" si="4417"/>
        <v>1.0940919037199124</v>
      </c>
      <c r="BI309" s="31">
        <f t="shared" si="4417"/>
        <v>26.601941747572816</v>
      </c>
      <c r="BJ309" s="33">
        <f t="shared" si="4417"/>
        <v>0.4854368932038835</v>
      </c>
      <c r="BK309" s="33">
        <f t="shared" si="4417"/>
        <v>0</v>
      </c>
      <c r="BL309" s="33">
        <f t="shared" si="4417"/>
        <v>1.7475728155339805</v>
      </c>
      <c r="BM309" s="33">
        <f t="shared" si="4417"/>
        <v>0</v>
      </c>
      <c r="BN309" s="30">
        <f t="shared" si="4417"/>
        <v>15.631067961165048</v>
      </c>
      <c r="BO309" s="59">
        <f t="shared" si="4417"/>
        <v>0</v>
      </c>
      <c r="BR309" s="54">
        <v>16</v>
      </c>
      <c r="BS309" s="33">
        <f t="shared" ref="BS309:CM309" si="4418">AU299+AU300+AU301+AU302+AU303+AU304+AU305+AU306+AU307+AU308+AU309</f>
        <v>23.203883495145632</v>
      </c>
      <c r="BT309" s="33">
        <f t="shared" si="4418"/>
        <v>78.62001943634597</v>
      </c>
      <c r="BU309" s="31">
        <f t="shared" si="4418"/>
        <v>72.135922330097088</v>
      </c>
      <c r="BV309" s="31">
        <f t="shared" si="4418"/>
        <v>95.145631067961162</v>
      </c>
      <c r="BW309" s="33">
        <f t="shared" si="4418"/>
        <v>91.165048543689338</v>
      </c>
      <c r="BX309" s="33">
        <f t="shared" si="4418"/>
        <v>100.00000000000001</v>
      </c>
      <c r="BY309" s="33">
        <f t="shared" si="4418"/>
        <v>95.432458697764829</v>
      </c>
      <c r="BZ309" s="33">
        <f t="shared" si="4418"/>
        <v>86.420950533462658</v>
      </c>
      <c r="CA309" s="33">
        <f t="shared" si="4418"/>
        <v>99.903006789524724</v>
      </c>
      <c r="CB309" s="33">
        <f t="shared" si="4418"/>
        <v>99.903006789524738</v>
      </c>
      <c r="CC309" s="33">
        <f t="shared" si="4418"/>
        <v>100</v>
      </c>
      <c r="CD309" s="31">
        <f t="shared" si="4418"/>
        <v>99.496475327291023</v>
      </c>
      <c r="CE309" s="33">
        <f t="shared" si="4418"/>
        <v>100</v>
      </c>
      <c r="CF309" s="33">
        <f t="shared" si="4418"/>
        <v>99.67177242888404</v>
      </c>
      <c r="CG309" s="31">
        <f t="shared" si="4418"/>
        <v>60.679611650485441</v>
      </c>
      <c r="CH309" s="33">
        <f t="shared" si="4418"/>
        <v>81.94174757281553</v>
      </c>
      <c r="CI309" s="33">
        <f t="shared" si="4418"/>
        <v>99.999999999999986</v>
      </c>
      <c r="CJ309" s="33">
        <f t="shared" si="4418"/>
        <v>100</v>
      </c>
      <c r="CK309" s="33">
        <f t="shared" si="4418"/>
        <v>100</v>
      </c>
      <c r="CL309" s="30">
        <f t="shared" si="4418"/>
        <v>100</v>
      </c>
      <c r="CM309" s="59">
        <f t="shared" si="4418"/>
        <v>100</v>
      </c>
      <c r="CN309" s="7"/>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row>
    <row r="310" spans="2:118" x14ac:dyDescent="0.25">
      <c r="B310" s="54" t="s">
        <v>13</v>
      </c>
      <c r="C310" s="2">
        <v>0</v>
      </c>
      <c r="D310" s="2">
        <v>0</v>
      </c>
      <c r="E310" s="2">
        <v>0</v>
      </c>
      <c r="F310" s="2">
        <v>0</v>
      </c>
      <c r="G310" s="2">
        <v>309</v>
      </c>
      <c r="H310" s="2">
        <v>1</v>
      </c>
      <c r="I310" s="2">
        <v>561</v>
      </c>
      <c r="J310" s="2">
        <v>89</v>
      </c>
      <c r="K310" s="2">
        <v>11</v>
      </c>
      <c r="L310" s="2">
        <v>13</v>
      </c>
      <c r="M310" s="3">
        <v>4</v>
      </c>
      <c r="N310" s="3">
        <v>1</v>
      </c>
      <c r="O310" s="3">
        <v>2</v>
      </c>
      <c r="P310" s="3">
        <v>2</v>
      </c>
      <c r="Q310" s="3">
        <v>0</v>
      </c>
      <c r="R310" s="3">
        <v>0</v>
      </c>
      <c r="S310" s="54">
        <v>993</v>
      </c>
      <c r="V310" s="54">
        <v>32</v>
      </c>
      <c r="W310" s="3">
        <f>N299</f>
        <v>335</v>
      </c>
      <c r="X310" s="3">
        <f>N300</f>
        <v>27</v>
      </c>
      <c r="Y310" s="3">
        <f>N301</f>
        <v>30</v>
      </c>
      <c r="Z310" s="3">
        <f>N302</f>
        <v>7</v>
      </c>
      <c r="AA310" s="3">
        <f>N303</f>
        <v>91</v>
      </c>
      <c r="AB310" s="3">
        <f>N304</f>
        <v>0</v>
      </c>
      <c r="AC310" s="3">
        <f>N305</f>
        <v>27</v>
      </c>
      <c r="AD310" s="3">
        <f>N306</f>
        <v>12</v>
      </c>
      <c r="AE310" s="3">
        <f>N307</f>
        <v>1</v>
      </c>
      <c r="AF310" s="3">
        <f>N308</f>
        <v>1</v>
      </c>
      <c r="AG310" s="3">
        <f>N309</f>
        <v>0</v>
      </c>
      <c r="AH310" s="3">
        <f>N310</f>
        <v>1</v>
      </c>
      <c r="AI310" s="3">
        <f>N311</f>
        <v>0</v>
      </c>
      <c r="AJ310" s="3">
        <f>N312</f>
        <v>3</v>
      </c>
      <c r="AK310" s="2">
        <f>N313</f>
        <v>190</v>
      </c>
      <c r="AL310" s="3">
        <f>N314</f>
        <v>186</v>
      </c>
      <c r="AM310" s="3">
        <f>N315</f>
        <v>0</v>
      </c>
      <c r="AN310" s="3">
        <f>N316</f>
        <v>0</v>
      </c>
      <c r="AO310" s="3">
        <f>N317</f>
        <v>0</v>
      </c>
      <c r="AP310" s="54">
        <f>N318</f>
        <v>0</v>
      </c>
      <c r="AQ310" s="58">
        <f>N319</f>
        <v>0</v>
      </c>
      <c r="AT310" s="54">
        <v>32</v>
      </c>
      <c r="AU310" s="33">
        <f t="shared" ref="AU310:BO310" si="4419">PRODUCT(W310*100*1/W315)</f>
        <v>32.524271844660191</v>
      </c>
      <c r="AV310" s="33">
        <f t="shared" si="4419"/>
        <v>2.6239067055393588</v>
      </c>
      <c r="AW310" s="33">
        <f t="shared" si="4419"/>
        <v>2.912621359223301</v>
      </c>
      <c r="AX310" s="33">
        <f t="shared" si="4419"/>
        <v>0.67961165048543692</v>
      </c>
      <c r="AY310" s="33">
        <f t="shared" si="4419"/>
        <v>8.8349514563106801</v>
      </c>
      <c r="AZ310" s="33">
        <f t="shared" si="4419"/>
        <v>0</v>
      </c>
      <c r="BA310" s="33">
        <f t="shared" si="4419"/>
        <v>2.6239067055393588</v>
      </c>
      <c r="BB310" s="33">
        <f t="shared" si="4419"/>
        <v>1.1639185257032008</v>
      </c>
      <c r="BC310" s="33">
        <f t="shared" si="4419"/>
        <v>9.6993210475266725E-2</v>
      </c>
      <c r="BD310" s="33">
        <f t="shared" si="4419"/>
        <v>9.6993210475266725E-2</v>
      </c>
      <c r="BE310" s="33">
        <f t="shared" si="4419"/>
        <v>0</v>
      </c>
      <c r="BF310" s="33">
        <f t="shared" si="4419"/>
        <v>0.10070493454179255</v>
      </c>
      <c r="BG310" s="33">
        <f t="shared" si="4419"/>
        <v>0</v>
      </c>
      <c r="BH310" s="33">
        <f t="shared" si="4419"/>
        <v>0.32822757111597373</v>
      </c>
      <c r="BI310" s="31">
        <f t="shared" si="4419"/>
        <v>18.446601941747574</v>
      </c>
      <c r="BJ310" s="33">
        <f t="shared" si="4419"/>
        <v>18.058252427184467</v>
      </c>
      <c r="BK310" s="33">
        <f t="shared" si="4419"/>
        <v>0</v>
      </c>
      <c r="BL310" s="33">
        <f t="shared" si="4419"/>
        <v>0</v>
      </c>
      <c r="BM310" s="33">
        <f t="shared" si="4419"/>
        <v>0</v>
      </c>
      <c r="BN310" s="30">
        <f t="shared" si="4419"/>
        <v>0</v>
      </c>
      <c r="BO310" s="59">
        <f t="shared" si="4419"/>
        <v>0</v>
      </c>
      <c r="BR310" s="54">
        <v>32</v>
      </c>
      <c r="BS310" s="33">
        <f t="shared" ref="BS310:CM310" si="4420">AU299+AU300+AU301+AU302+AU303+AU304+AU305+AU306+AU307+AU308+AU309+AU310</f>
        <v>55.728155339805824</v>
      </c>
      <c r="BT310" s="33">
        <f t="shared" si="4420"/>
        <v>81.243926141885325</v>
      </c>
      <c r="BU310" s="33">
        <f t="shared" si="4420"/>
        <v>75.048543689320383</v>
      </c>
      <c r="BV310" s="33">
        <f t="shared" si="4420"/>
        <v>95.825242718446603</v>
      </c>
      <c r="BW310" s="33">
        <f t="shared" si="4420"/>
        <v>100.00000000000001</v>
      </c>
      <c r="BX310" s="33">
        <f t="shared" si="4420"/>
        <v>100.00000000000001</v>
      </c>
      <c r="BY310" s="33">
        <f t="shared" si="4420"/>
        <v>98.056365403304184</v>
      </c>
      <c r="BZ310" s="33">
        <f t="shared" si="4420"/>
        <v>87.584869059165854</v>
      </c>
      <c r="CA310" s="33">
        <f t="shared" si="4420"/>
        <v>99.999999999999986</v>
      </c>
      <c r="CB310" s="33">
        <f t="shared" si="4420"/>
        <v>100</v>
      </c>
      <c r="CC310" s="33">
        <f t="shared" si="4420"/>
        <v>100</v>
      </c>
      <c r="CD310" s="33">
        <f t="shared" si="4420"/>
        <v>99.597180261832818</v>
      </c>
      <c r="CE310" s="33">
        <f t="shared" si="4420"/>
        <v>100</v>
      </c>
      <c r="CF310" s="33">
        <f t="shared" si="4420"/>
        <v>100.00000000000001</v>
      </c>
      <c r="CG310" s="31">
        <f t="shared" si="4420"/>
        <v>79.126213592233015</v>
      </c>
      <c r="CH310" s="33">
        <f t="shared" si="4420"/>
        <v>100</v>
      </c>
      <c r="CI310" s="33">
        <f t="shared" si="4420"/>
        <v>99.999999999999986</v>
      </c>
      <c r="CJ310" s="33">
        <f t="shared" si="4420"/>
        <v>100</v>
      </c>
      <c r="CK310" s="33">
        <f t="shared" si="4420"/>
        <v>100</v>
      </c>
      <c r="CL310" s="30">
        <f t="shared" si="4420"/>
        <v>100</v>
      </c>
      <c r="CM310" s="59">
        <f t="shared" si="4420"/>
        <v>100</v>
      </c>
      <c r="CN310" s="7"/>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row>
    <row r="311" spans="2:118" x14ac:dyDescent="0.25">
      <c r="B311" s="54" t="s">
        <v>14</v>
      </c>
      <c r="C311" s="2">
        <v>0</v>
      </c>
      <c r="D311" s="2">
        <v>0</v>
      </c>
      <c r="E311" s="2">
        <v>156</v>
      </c>
      <c r="F311" s="2">
        <v>0</v>
      </c>
      <c r="G311" s="2">
        <v>706</v>
      </c>
      <c r="H311" s="2">
        <v>58</v>
      </c>
      <c r="I311" s="2">
        <v>1</v>
      </c>
      <c r="J311" s="2">
        <v>14</v>
      </c>
      <c r="K311" s="3">
        <v>2</v>
      </c>
      <c r="L311" s="3">
        <v>8</v>
      </c>
      <c r="M311" s="3">
        <v>49</v>
      </c>
      <c r="N311" s="3">
        <v>0</v>
      </c>
      <c r="O311" s="3">
        <v>0</v>
      </c>
      <c r="P311" s="3">
        <v>0</v>
      </c>
      <c r="Q311" s="3">
        <v>0</v>
      </c>
      <c r="R311" s="3">
        <v>0</v>
      </c>
      <c r="S311" s="54">
        <v>994</v>
      </c>
      <c r="V311" s="54">
        <v>64</v>
      </c>
      <c r="W311" s="3">
        <f>O299</f>
        <v>456</v>
      </c>
      <c r="X311" s="3">
        <f>O300</f>
        <v>193</v>
      </c>
      <c r="Y311" s="3">
        <f>O301</f>
        <v>37</v>
      </c>
      <c r="Z311" s="3">
        <f>O302</f>
        <v>7</v>
      </c>
      <c r="AA311" s="3">
        <f>O303</f>
        <v>0</v>
      </c>
      <c r="AB311" s="3">
        <f>O304</f>
        <v>0</v>
      </c>
      <c r="AC311" s="3">
        <f>O305</f>
        <v>20</v>
      </c>
      <c r="AD311" s="3">
        <f>O306</f>
        <v>128</v>
      </c>
      <c r="AE311" s="3">
        <f>O307</f>
        <v>0</v>
      </c>
      <c r="AF311" s="3">
        <f>O308</f>
        <v>0</v>
      </c>
      <c r="AG311" s="3">
        <f>O309</f>
        <v>0</v>
      </c>
      <c r="AH311" s="3">
        <f>O310</f>
        <v>2</v>
      </c>
      <c r="AI311" s="3">
        <f>O311</f>
        <v>0</v>
      </c>
      <c r="AJ311" s="3">
        <f>O312</f>
        <v>0</v>
      </c>
      <c r="AK311" s="3">
        <f>O313</f>
        <v>103</v>
      </c>
      <c r="AL311" s="3">
        <f>O314</f>
        <v>0</v>
      </c>
      <c r="AM311" s="3">
        <f>O315</f>
        <v>0</v>
      </c>
      <c r="AN311" s="3">
        <f>O316</f>
        <v>0</v>
      </c>
      <c r="AO311" s="3">
        <f>O317</f>
        <v>0</v>
      </c>
      <c r="AP311" s="54">
        <f>O318</f>
        <v>0</v>
      </c>
      <c r="AQ311" s="58">
        <f>O319</f>
        <v>0</v>
      </c>
      <c r="AT311" s="54">
        <v>64</v>
      </c>
      <c r="AU311" s="33">
        <f t="shared" ref="AU311:BO311" si="4421">PRODUCT(W311*100*1/W315)</f>
        <v>44.271844660194176</v>
      </c>
      <c r="AV311" s="33">
        <f t="shared" si="4421"/>
        <v>18.756073858114675</v>
      </c>
      <c r="AW311" s="33">
        <f t="shared" si="4421"/>
        <v>3.592233009708738</v>
      </c>
      <c r="AX311" s="33">
        <f t="shared" si="4421"/>
        <v>0.67961165048543692</v>
      </c>
      <c r="AY311" s="33">
        <f t="shared" si="4421"/>
        <v>0</v>
      </c>
      <c r="AZ311" s="33">
        <f t="shared" si="4421"/>
        <v>0</v>
      </c>
      <c r="BA311" s="33">
        <f t="shared" si="4421"/>
        <v>1.9436345966958213</v>
      </c>
      <c r="BB311" s="33">
        <f t="shared" si="4421"/>
        <v>12.415130940834141</v>
      </c>
      <c r="BC311" s="33">
        <f t="shared" si="4421"/>
        <v>0</v>
      </c>
      <c r="BD311" s="33">
        <f t="shared" si="4421"/>
        <v>0</v>
      </c>
      <c r="BE311" s="33">
        <f t="shared" si="4421"/>
        <v>0</v>
      </c>
      <c r="BF311" s="33">
        <f t="shared" si="4421"/>
        <v>0.2014098690835851</v>
      </c>
      <c r="BG311" s="33">
        <f t="shared" si="4421"/>
        <v>0</v>
      </c>
      <c r="BH311" s="33">
        <f t="shared" si="4421"/>
        <v>0</v>
      </c>
      <c r="BI311" s="33">
        <f t="shared" si="4421"/>
        <v>10</v>
      </c>
      <c r="BJ311" s="33">
        <f t="shared" si="4421"/>
        <v>0</v>
      </c>
      <c r="BK311" s="33">
        <f t="shared" si="4421"/>
        <v>0</v>
      </c>
      <c r="BL311" s="33">
        <f t="shared" si="4421"/>
        <v>0</v>
      </c>
      <c r="BM311" s="33">
        <f t="shared" si="4421"/>
        <v>0</v>
      </c>
      <c r="BN311" s="30">
        <f t="shared" si="4421"/>
        <v>0</v>
      </c>
      <c r="BO311" s="59">
        <f t="shared" si="4421"/>
        <v>0</v>
      </c>
      <c r="BR311" s="54">
        <v>64</v>
      </c>
      <c r="BS311" s="33">
        <f t="shared" ref="BS311:CM311" si="4422">AU299+AU300+AU301+AU302+AU303+AU304+AU305+AU306+AU307+AU308+AU309+AU310+AU311</f>
        <v>100</v>
      </c>
      <c r="BT311" s="33">
        <f t="shared" si="4422"/>
        <v>100</v>
      </c>
      <c r="BU311" s="33">
        <f t="shared" si="4422"/>
        <v>78.640776699029118</v>
      </c>
      <c r="BV311" s="33">
        <f t="shared" si="4422"/>
        <v>96.504854368932044</v>
      </c>
      <c r="BW311" s="33">
        <f t="shared" si="4422"/>
        <v>100.00000000000001</v>
      </c>
      <c r="BX311" s="33">
        <f t="shared" si="4422"/>
        <v>100.00000000000001</v>
      </c>
      <c r="BY311" s="33">
        <f t="shared" si="4422"/>
        <v>100</v>
      </c>
      <c r="BZ311" s="33">
        <f t="shared" si="4422"/>
        <v>100</v>
      </c>
      <c r="CA311" s="33">
        <f t="shared" si="4422"/>
        <v>99.999999999999986</v>
      </c>
      <c r="CB311" s="33">
        <f t="shared" si="4422"/>
        <v>100</v>
      </c>
      <c r="CC311" s="33">
        <f t="shared" si="4422"/>
        <v>100</v>
      </c>
      <c r="CD311" s="33">
        <f t="shared" si="4422"/>
        <v>99.798590130916409</v>
      </c>
      <c r="CE311" s="33">
        <f t="shared" si="4422"/>
        <v>100</v>
      </c>
      <c r="CF311" s="33">
        <f t="shared" si="4422"/>
        <v>100.00000000000001</v>
      </c>
      <c r="CG311" s="33">
        <f t="shared" si="4422"/>
        <v>89.126213592233015</v>
      </c>
      <c r="CH311" s="33">
        <f t="shared" si="4422"/>
        <v>100</v>
      </c>
      <c r="CI311" s="33">
        <f t="shared" si="4422"/>
        <v>99.999999999999986</v>
      </c>
      <c r="CJ311" s="33">
        <f t="shared" si="4422"/>
        <v>100</v>
      </c>
      <c r="CK311" s="33">
        <f t="shared" si="4422"/>
        <v>100</v>
      </c>
      <c r="CL311" s="30">
        <f t="shared" si="4422"/>
        <v>100</v>
      </c>
      <c r="CM311" s="59">
        <f t="shared" si="4422"/>
        <v>100</v>
      </c>
      <c r="CN311" s="7"/>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row>
    <row r="312" spans="2:118" x14ac:dyDescent="0.25">
      <c r="B312" s="54" t="s">
        <v>15</v>
      </c>
      <c r="C312" s="2">
        <v>0</v>
      </c>
      <c r="D312" s="2">
        <v>0</v>
      </c>
      <c r="E312" s="2">
        <v>44</v>
      </c>
      <c r="F312" s="2">
        <v>0</v>
      </c>
      <c r="G312" s="2">
        <v>707</v>
      </c>
      <c r="H312" s="2">
        <v>71</v>
      </c>
      <c r="I312" s="2">
        <v>9</v>
      </c>
      <c r="J312" s="2">
        <v>27</v>
      </c>
      <c r="K312" s="3">
        <v>19</v>
      </c>
      <c r="L312" s="3">
        <v>24</v>
      </c>
      <c r="M312" s="3">
        <v>10</v>
      </c>
      <c r="N312" s="3">
        <v>3</v>
      </c>
      <c r="O312" s="3">
        <v>0</v>
      </c>
      <c r="P312" s="3">
        <v>0</v>
      </c>
      <c r="Q312" s="3">
        <v>0</v>
      </c>
      <c r="R312" s="3">
        <v>0</v>
      </c>
      <c r="S312" s="54">
        <v>914</v>
      </c>
      <c r="V312" s="54">
        <v>128</v>
      </c>
      <c r="W312" s="3">
        <f>P299</f>
        <v>0</v>
      </c>
      <c r="X312" s="3">
        <f>P300</f>
        <v>0</v>
      </c>
      <c r="Y312" s="3">
        <f>P301</f>
        <v>220</v>
      </c>
      <c r="Z312" s="3">
        <f>P302</f>
        <v>36</v>
      </c>
      <c r="AA312" s="3">
        <f>P303</f>
        <v>0</v>
      </c>
      <c r="AB312" s="3">
        <f>P304</f>
        <v>0</v>
      </c>
      <c r="AC312" s="3">
        <f>P305</f>
        <v>0</v>
      </c>
      <c r="AD312" s="3">
        <f>P306</f>
        <v>0</v>
      </c>
      <c r="AE312" s="3">
        <f>P307</f>
        <v>0</v>
      </c>
      <c r="AF312" s="3">
        <f>P308</f>
        <v>0</v>
      </c>
      <c r="AG312" s="3">
        <f>P309</f>
        <v>0</v>
      </c>
      <c r="AH312" s="3">
        <f>P310</f>
        <v>2</v>
      </c>
      <c r="AI312" s="3">
        <f>P311</f>
        <v>0</v>
      </c>
      <c r="AJ312" s="3">
        <f>P312</f>
        <v>0</v>
      </c>
      <c r="AK312" s="3">
        <f>P313</f>
        <v>60</v>
      </c>
      <c r="AL312" s="3">
        <f>P314</f>
        <v>0</v>
      </c>
      <c r="AM312" s="3">
        <f>P315</f>
        <v>0</v>
      </c>
      <c r="AN312" s="3">
        <f>P316</f>
        <v>0</v>
      </c>
      <c r="AO312" s="3">
        <f>P317</f>
        <v>0</v>
      </c>
      <c r="AP312" s="54">
        <f>P318</f>
        <v>0</v>
      </c>
      <c r="AQ312" s="58">
        <f>P319</f>
        <v>0</v>
      </c>
      <c r="AT312" s="54">
        <v>128</v>
      </c>
      <c r="AU312" s="33">
        <f t="shared" ref="AU312:BO312" si="4423">PRODUCT(W312*100*1/W315)</f>
        <v>0</v>
      </c>
      <c r="AV312" s="33">
        <f t="shared" si="4423"/>
        <v>0</v>
      </c>
      <c r="AW312" s="33">
        <f t="shared" si="4423"/>
        <v>21.359223300970875</v>
      </c>
      <c r="AX312" s="33">
        <f t="shared" si="4423"/>
        <v>3.4951456310679609</v>
      </c>
      <c r="AY312" s="33">
        <f t="shared" si="4423"/>
        <v>0</v>
      </c>
      <c r="AZ312" s="33">
        <f t="shared" si="4423"/>
        <v>0</v>
      </c>
      <c r="BA312" s="33">
        <f t="shared" si="4423"/>
        <v>0</v>
      </c>
      <c r="BB312" s="33">
        <f t="shared" si="4423"/>
        <v>0</v>
      </c>
      <c r="BC312" s="33">
        <f t="shared" si="4423"/>
        <v>0</v>
      </c>
      <c r="BD312" s="33">
        <f t="shared" si="4423"/>
        <v>0</v>
      </c>
      <c r="BE312" s="33">
        <f t="shared" si="4423"/>
        <v>0</v>
      </c>
      <c r="BF312" s="33">
        <f t="shared" si="4423"/>
        <v>0.2014098690835851</v>
      </c>
      <c r="BG312" s="33">
        <f t="shared" si="4423"/>
        <v>0</v>
      </c>
      <c r="BH312" s="33">
        <f t="shared" si="4423"/>
        <v>0</v>
      </c>
      <c r="BI312" s="33">
        <f t="shared" si="4423"/>
        <v>5.825242718446602</v>
      </c>
      <c r="BJ312" s="33">
        <f t="shared" si="4423"/>
        <v>0</v>
      </c>
      <c r="BK312" s="33">
        <f t="shared" si="4423"/>
        <v>0</v>
      </c>
      <c r="BL312" s="33">
        <f t="shared" si="4423"/>
        <v>0</v>
      </c>
      <c r="BM312" s="33">
        <f t="shared" si="4423"/>
        <v>0</v>
      </c>
      <c r="BN312" s="30">
        <f t="shared" si="4423"/>
        <v>0</v>
      </c>
      <c r="BO312" s="59">
        <f t="shared" si="4423"/>
        <v>0</v>
      </c>
      <c r="BR312" s="54">
        <v>128</v>
      </c>
      <c r="BS312" s="33">
        <f t="shared" ref="BS312:CM312" si="4424">AU299+AU300+AU301+AU302+AU303+AU304+AU305+AU306+AU307+AU308+AU309+AU310+AU311+AU312</f>
        <v>100</v>
      </c>
      <c r="BT312" s="33">
        <f t="shared" si="4424"/>
        <v>100</v>
      </c>
      <c r="BU312" s="33">
        <f t="shared" si="4424"/>
        <v>100</v>
      </c>
      <c r="BV312" s="33">
        <f t="shared" si="4424"/>
        <v>100</v>
      </c>
      <c r="BW312" s="33">
        <f t="shared" si="4424"/>
        <v>100.00000000000001</v>
      </c>
      <c r="BX312" s="33">
        <f t="shared" si="4424"/>
        <v>100.00000000000001</v>
      </c>
      <c r="BY312" s="33">
        <f t="shared" si="4424"/>
        <v>100</v>
      </c>
      <c r="BZ312" s="33">
        <f t="shared" si="4424"/>
        <v>100</v>
      </c>
      <c r="CA312" s="33">
        <f t="shared" si="4424"/>
        <v>99.999999999999986</v>
      </c>
      <c r="CB312" s="33">
        <f t="shared" si="4424"/>
        <v>100</v>
      </c>
      <c r="CC312" s="33">
        <f t="shared" si="4424"/>
        <v>100</v>
      </c>
      <c r="CD312" s="33">
        <f t="shared" si="4424"/>
        <v>100</v>
      </c>
      <c r="CE312" s="33">
        <f t="shared" si="4424"/>
        <v>100</v>
      </c>
      <c r="CF312" s="33">
        <f t="shared" si="4424"/>
        <v>100.00000000000001</v>
      </c>
      <c r="CG312" s="33">
        <f t="shared" si="4424"/>
        <v>94.951456310679617</v>
      </c>
      <c r="CH312" s="33">
        <f t="shared" si="4424"/>
        <v>100</v>
      </c>
      <c r="CI312" s="33">
        <f t="shared" si="4424"/>
        <v>99.999999999999986</v>
      </c>
      <c r="CJ312" s="33">
        <f t="shared" si="4424"/>
        <v>100</v>
      </c>
      <c r="CK312" s="33">
        <f t="shared" si="4424"/>
        <v>100</v>
      </c>
      <c r="CL312" s="30">
        <f t="shared" si="4424"/>
        <v>100</v>
      </c>
      <c r="CM312" s="59">
        <f t="shared" si="4424"/>
        <v>100</v>
      </c>
      <c r="CN312" s="7"/>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row>
    <row r="313" spans="2:118" x14ac:dyDescent="0.25">
      <c r="B313" s="54" t="s">
        <v>16</v>
      </c>
      <c r="C313" s="2">
        <v>0</v>
      </c>
      <c r="D313" s="2">
        <v>0</v>
      </c>
      <c r="E313" s="2">
        <v>0</v>
      </c>
      <c r="F313" s="2">
        <v>0</v>
      </c>
      <c r="G313" s="2">
        <v>0</v>
      </c>
      <c r="H313" s="2">
        <v>19</v>
      </c>
      <c r="I313" s="2">
        <v>0</v>
      </c>
      <c r="J313" s="2">
        <v>30</v>
      </c>
      <c r="K313" s="2">
        <v>85</v>
      </c>
      <c r="L313" s="2">
        <v>217</v>
      </c>
      <c r="M313" s="2">
        <v>274</v>
      </c>
      <c r="N313" s="2">
        <v>190</v>
      </c>
      <c r="O313" s="3">
        <v>103</v>
      </c>
      <c r="P313" s="3">
        <v>60</v>
      </c>
      <c r="Q313" s="3">
        <v>52</v>
      </c>
      <c r="R313" s="3">
        <v>0</v>
      </c>
      <c r="S313" s="54">
        <v>1030</v>
      </c>
      <c r="V313" s="54">
        <v>256</v>
      </c>
      <c r="W313" s="3">
        <f>Q299</f>
        <v>0</v>
      </c>
      <c r="X313" s="3">
        <f>Q300</f>
        <v>0</v>
      </c>
      <c r="Y313" s="3">
        <f>Q301</f>
        <v>0</v>
      </c>
      <c r="Z313" s="3">
        <f>Q302</f>
        <v>0</v>
      </c>
      <c r="AA313" s="3">
        <f>Q303</f>
        <v>0</v>
      </c>
      <c r="AB313" s="3">
        <f>Q304</f>
        <v>0</v>
      </c>
      <c r="AC313" s="3">
        <f>Q305</f>
        <v>0</v>
      </c>
      <c r="AD313" s="3">
        <f>Q306</f>
        <v>0</v>
      </c>
      <c r="AE313" s="3">
        <f>Q307</f>
        <v>0</v>
      </c>
      <c r="AF313" s="3">
        <f>Q308</f>
        <v>0</v>
      </c>
      <c r="AG313" s="3">
        <f>Q309</f>
        <v>0</v>
      </c>
      <c r="AH313" s="3">
        <f>Q310</f>
        <v>0</v>
      </c>
      <c r="AI313" s="3">
        <f>Q311</f>
        <v>0</v>
      </c>
      <c r="AJ313" s="3">
        <f>Q312</f>
        <v>0</v>
      </c>
      <c r="AK313" s="3">
        <f>Q313</f>
        <v>52</v>
      </c>
      <c r="AL313" s="3">
        <f>Q314</f>
        <v>0</v>
      </c>
      <c r="AM313" s="3">
        <f>Q315</f>
        <v>0</v>
      </c>
      <c r="AN313" s="3">
        <f>Q316</f>
        <v>0</v>
      </c>
      <c r="AO313" s="3">
        <f>Q317</f>
        <v>0</v>
      </c>
      <c r="AP313" s="54">
        <f>Q318</f>
        <v>0</v>
      </c>
      <c r="AQ313" s="58">
        <f>Q319</f>
        <v>0</v>
      </c>
      <c r="AT313" s="54">
        <v>256</v>
      </c>
      <c r="AU313" s="33">
        <f t="shared" ref="AU313:BO313" si="4425">PRODUCT(W313*100*1/W315)</f>
        <v>0</v>
      </c>
      <c r="AV313" s="33">
        <f t="shared" si="4425"/>
        <v>0</v>
      </c>
      <c r="AW313" s="33">
        <f t="shared" si="4425"/>
        <v>0</v>
      </c>
      <c r="AX313" s="33">
        <f t="shared" si="4425"/>
        <v>0</v>
      </c>
      <c r="AY313" s="33">
        <f t="shared" si="4425"/>
        <v>0</v>
      </c>
      <c r="AZ313" s="33">
        <f t="shared" si="4425"/>
        <v>0</v>
      </c>
      <c r="BA313" s="33">
        <f t="shared" si="4425"/>
        <v>0</v>
      </c>
      <c r="BB313" s="33">
        <f t="shared" si="4425"/>
        <v>0</v>
      </c>
      <c r="BC313" s="33">
        <f t="shared" si="4425"/>
        <v>0</v>
      </c>
      <c r="BD313" s="33">
        <f t="shared" si="4425"/>
        <v>0</v>
      </c>
      <c r="BE313" s="33">
        <f t="shared" si="4425"/>
        <v>0</v>
      </c>
      <c r="BF313" s="33">
        <f t="shared" si="4425"/>
        <v>0</v>
      </c>
      <c r="BG313" s="33">
        <f t="shared" si="4425"/>
        <v>0</v>
      </c>
      <c r="BH313" s="33">
        <f t="shared" si="4425"/>
        <v>0</v>
      </c>
      <c r="BI313" s="33">
        <f t="shared" si="4425"/>
        <v>5.0485436893203888</v>
      </c>
      <c r="BJ313" s="33">
        <f t="shared" si="4425"/>
        <v>0</v>
      </c>
      <c r="BK313" s="33">
        <f t="shared" si="4425"/>
        <v>0</v>
      </c>
      <c r="BL313" s="33">
        <f t="shared" si="4425"/>
        <v>0</v>
      </c>
      <c r="BM313" s="33">
        <f t="shared" si="4425"/>
        <v>0</v>
      </c>
      <c r="BN313" s="30">
        <f t="shared" si="4425"/>
        <v>0</v>
      </c>
      <c r="BO313" s="59">
        <f t="shared" si="4425"/>
        <v>0</v>
      </c>
      <c r="BR313" s="54">
        <v>256</v>
      </c>
      <c r="BS313" s="33">
        <f t="shared" ref="BS313:CM313" si="4426">AU299+AU300+AU301+AU302+AU303+AU304+AU305+AU306+AU307+AU308+AU309+AU310+AU311+AU312+AU313</f>
        <v>100</v>
      </c>
      <c r="BT313" s="33">
        <f t="shared" si="4426"/>
        <v>100</v>
      </c>
      <c r="BU313" s="33">
        <f t="shared" si="4426"/>
        <v>100</v>
      </c>
      <c r="BV313" s="33">
        <f t="shared" si="4426"/>
        <v>100</v>
      </c>
      <c r="BW313" s="33">
        <f t="shared" si="4426"/>
        <v>100.00000000000001</v>
      </c>
      <c r="BX313" s="33">
        <f t="shared" si="4426"/>
        <v>100.00000000000001</v>
      </c>
      <c r="BY313" s="33">
        <f t="shared" si="4426"/>
        <v>100</v>
      </c>
      <c r="BZ313" s="33">
        <f t="shared" si="4426"/>
        <v>100</v>
      </c>
      <c r="CA313" s="33">
        <f t="shared" si="4426"/>
        <v>99.999999999999986</v>
      </c>
      <c r="CB313" s="33">
        <f t="shared" si="4426"/>
        <v>100</v>
      </c>
      <c r="CC313" s="33">
        <f t="shared" si="4426"/>
        <v>100</v>
      </c>
      <c r="CD313" s="33">
        <f t="shared" si="4426"/>
        <v>100</v>
      </c>
      <c r="CE313" s="33">
        <f t="shared" si="4426"/>
        <v>100</v>
      </c>
      <c r="CF313" s="33">
        <f t="shared" si="4426"/>
        <v>100.00000000000001</v>
      </c>
      <c r="CG313" s="33">
        <f t="shared" si="4426"/>
        <v>100</v>
      </c>
      <c r="CH313" s="33">
        <f t="shared" si="4426"/>
        <v>100</v>
      </c>
      <c r="CI313" s="33">
        <f t="shared" si="4426"/>
        <v>99.999999999999986</v>
      </c>
      <c r="CJ313" s="33">
        <f t="shared" si="4426"/>
        <v>100</v>
      </c>
      <c r="CK313" s="33">
        <f t="shared" si="4426"/>
        <v>100</v>
      </c>
      <c r="CL313" s="30">
        <f t="shared" si="4426"/>
        <v>100</v>
      </c>
      <c r="CM313" s="59">
        <f t="shared" si="4426"/>
        <v>100</v>
      </c>
      <c r="CN313" s="7"/>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row>
    <row r="314" spans="2:118" x14ac:dyDescent="0.25">
      <c r="B314" s="54" t="s">
        <v>17</v>
      </c>
      <c r="C314" s="2">
        <v>0</v>
      </c>
      <c r="D314" s="2">
        <v>0</v>
      </c>
      <c r="E314" s="2">
        <v>635</v>
      </c>
      <c r="F314" s="2">
        <v>0</v>
      </c>
      <c r="G314" s="2">
        <v>119</v>
      </c>
      <c r="H314" s="2">
        <v>41</v>
      </c>
      <c r="I314" s="2">
        <v>14</v>
      </c>
      <c r="J314" s="2">
        <v>18</v>
      </c>
      <c r="K314" s="4">
        <v>11</v>
      </c>
      <c r="L314" s="3">
        <v>1</v>
      </c>
      <c r="M314" s="3">
        <v>5</v>
      </c>
      <c r="N314" s="3">
        <v>186</v>
      </c>
      <c r="O314" s="3">
        <v>0</v>
      </c>
      <c r="P314" s="3">
        <v>0</v>
      </c>
      <c r="Q314" s="3">
        <v>0</v>
      </c>
      <c r="R314" s="3">
        <v>0</v>
      </c>
      <c r="S314" s="54">
        <v>1030</v>
      </c>
      <c r="V314" s="54">
        <v>512</v>
      </c>
      <c r="W314" s="3">
        <f>R299</f>
        <v>0</v>
      </c>
      <c r="X314" s="3">
        <f>R300</f>
        <v>0</v>
      </c>
      <c r="Y314" s="3">
        <f>R301</f>
        <v>0</v>
      </c>
      <c r="Z314" s="3">
        <f>R302</f>
        <v>0</v>
      </c>
      <c r="AA314" s="3">
        <f>R303</f>
        <v>0</v>
      </c>
      <c r="AB314" s="3">
        <f>R304</f>
        <v>0</v>
      </c>
      <c r="AC314" s="3">
        <f>R305</f>
        <v>0</v>
      </c>
      <c r="AD314" s="3">
        <f>R306</f>
        <v>0</v>
      </c>
      <c r="AE314" s="3">
        <f>R307</f>
        <v>0</v>
      </c>
      <c r="AF314" s="3">
        <f>R308</f>
        <v>0</v>
      </c>
      <c r="AG314" s="3">
        <f>R309</f>
        <v>0</v>
      </c>
      <c r="AH314" s="3">
        <f>R310</f>
        <v>0</v>
      </c>
      <c r="AI314" s="3">
        <f>R311</f>
        <v>0</v>
      </c>
      <c r="AJ314" s="3">
        <f>R312</f>
        <v>0</v>
      </c>
      <c r="AK314" s="3">
        <f>R313</f>
        <v>0</v>
      </c>
      <c r="AL314" s="3">
        <f>R314</f>
        <v>0</v>
      </c>
      <c r="AM314" s="3">
        <f>R315</f>
        <v>0</v>
      </c>
      <c r="AN314" s="3">
        <f>R316</f>
        <v>0</v>
      </c>
      <c r="AO314" s="3">
        <f>R317</f>
        <v>0</v>
      </c>
      <c r="AP314" s="54">
        <f>R318</f>
        <v>0</v>
      </c>
      <c r="AQ314" s="58">
        <f>R319</f>
        <v>0</v>
      </c>
      <c r="AT314" s="54">
        <v>512</v>
      </c>
      <c r="AU314" s="33">
        <f t="shared" ref="AU314:BO314" si="4427">PRODUCT(W314*100*1/W315)</f>
        <v>0</v>
      </c>
      <c r="AV314" s="33">
        <f t="shared" si="4427"/>
        <v>0</v>
      </c>
      <c r="AW314" s="33">
        <f t="shared" si="4427"/>
        <v>0</v>
      </c>
      <c r="AX314" s="33">
        <f t="shared" si="4427"/>
        <v>0</v>
      </c>
      <c r="AY314" s="33">
        <f t="shared" si="4427"/>
        <v>0</v>
      </c>
      <c r="AZ314" s="33">
        <f t="shared" si="4427"/>
        <v>0</v>
      </c>
      <c r="BA314" s="33">
        <f t="shared" si="4427"/>
        <v>0</v>
      </c>
      <c r="BB314" s="33">
        <f t="shared" si="4427"/>
        <v>0</v>
      </c>
      <c r="BC314" s="33">
        <f t="shared" si="4427"/>
        <v>0</v>
      </c>
      <c r="BD314" s="33">
        <f t="shared" si="4427"/>
        <v>0</v>
      </c>
      <c r="BE314" s="33">
        <f t="shared" si="4427"/>
        <v>0</v>
      </c>
      <c r="BF314" s="33">
        <f t="shared" si="4427"/>
        <v>0</v>
      </c>
      <c r="BG314" s="33">
        <f t="shared" si="4427"/>
        <v>0</v>
      </c>
      <c r="BH314" s="33">
        <f t="shared" si="4427"/>
        <v>0</v>
      </c>
      <c r="BI314" s="33">
        <f t="shared" si="4427"/>
        <v>0</v>
      </c>
      <c r="BJ314" s="33">
        <f t="shared" si="4427"/>
        <v>0</v>
      </c>
      <c r="BK314" s="33">
        <f t="shared" si="4427"/>
        <v>0</v>
      </c>
      <c r="BL314" s="33">
        <f t="shared" si="4427"/>
        <v>0</v>
      </c>
      <c r="BM314" s="33">
        <f t="shared" si="4427"/>
        <v>0</v>
      </c>
      <c r="BN314" s="30">
        <f t="shared" si="4427"/>
        <v>0</v>
      </c>
      <c r="BO314" s="59">
        <f t="shared" si="4427"/>
        <v>0</v>
      </c>
      <c r="BR314" s="54">
        <v>512</v>
      </c>
      <c r="BS314" s="33">
        <f t="shared" ref="BS314:CM314" si="4428">AU299+AU300+AU301+AU302+AU303+AU304+AU305+AU306+AU307+AU308+AU309+AU310+AU311+AU312+AU313+AU314</f>
        <v>100</v>
      </c>
      <c r="BT314" s="33">
        <f t="shared" si="4428"/>
        <v>100</v>
      </c>
      <c r="BU314" s="33">
        <f t="shared" si="4428"/>
        <v>100</v>
      </c>
      <c r="BV314" s="33">
        <f t="shared" si="4428"/>
        <v>100</v>
      </c>
      <c r="BW314" s="33">
        <f t="shared" si="4428"/>
        <v>100.00000000000001</v>
      </c>
      <c r="BX314" s="33">
        <f t="shared" si="4428"/>
        <v>100.00000000000001</v>
      </c>
      <c r="BY314" s="33">
        <f t="shared" si="4428"/>
        <v>100</v>
      </c>
      <c r="BZ314" s="33">
        <f t="shared" si="4428"/>
        <v>100</v>
      </c>
      <c r="CA314" s="33">
        <f t="shared" si="4428"/>
        <v>99.999999999999986</v>
      </c>
      <c r="CB314" s="33">
        <f t="shared" si="4428"/>
        <v>100</v>
      </c>
      <c r="CC314" s="33">
        <f t="shared" si="4428"/>
        <v>100</v>
      </c>
      <c r="CD314" s="33">
        <f t="shared" si="4428"/>
        <v>100</v>
      </c>
      <c r="CE314" s="33">
        <f t="shared" si="4428"/>
        <v>100</v>
      </c>
      <c r="CF314" s="33">
        <f t="shared" si="4428"/>
        <v>100.00000000000001</v>
      </c>
      <c r="CG314" s="33">
        <f t="shared" si="4428"/>
        <v>100</v>
      </c>
      <c r="CH314" s="33">
        <f t="shared" si="4428"/>
        <v>100</v>
      </c>
      <c r="CI314" s="33">
        <f t="shared" si="4428"/>
        <v>99.999999999999986</v>
      </c>
      <c r="CJ314" s="33">
        <f t="shared" si="4428"/>
        <v>100</v>
      </c>
      <c r="CK314" s="33">
        <f t="shared" si="4428"/>
        <v>100</v>
      </c>
      <c r="CL314" s="30">
        <f t="shared" si="4428"/>
        <v>100</v>
      </c>
      <c r="CM314" s="59">
        <f t="shared" si="4428"/>
        <v>100</v>
      </c>
      <c r="CN314" s="7"/>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row>
    <row r="315" spans="2:118" x14ac:dyDescent="0.25">
      <c r="B315" s="54" t="s">
        <v>18</v>
      </c>
      <c r="C315" s="2">
        <v>2</v>
      </c>
      <c r="D315" s="2">
        <v>396</v>
      </c>
      <c r="E315" s="2">
        <v>372</v>
      </c>
      <c r="F315" s="2">
        <v>57</v>
      </c>
      <c r="G315" s="2">
        <v>51</v>
      </c>
      <c r="H315" s="4">
        <v>47</v>
      </c>
      <c r="I315" s="3">
        <v>14</v>
      </c>
      <c r="J315" s="3">
        <v>25</v>
      </c>
      <c r="K315" s="3">
        <v>12</v>
      </c>
      <c r="L315" s="3">
        <v>55</v>
      </c>
      <c r="M315" s="3">
        <v>0</v>
      </c>
      <c r="N315" s="3">
        <v>0</v>
      </c>
      <c r="O315" s="3">
        <v>0</v>
      </c>
      <c r="P315" s="3">
        <v>0</v>
      </c>
      <c r="Q315" s="3">
        <v>0</v>
      </c>
      <c r="R315" s="3">
        <v>0</v>
      </c>
      <c r="S315" s="54">
        <v>1031</v>
      </c>
      <c r="V315" s="54" t="s">
        <v>1</v>
      </c>
      <c r="W315" s="54">
        <f>S299</f>
        <v>1030</v>
      </c>
      <c r="X315" s="54">
        <f>S300</f>
        <v>1029</v>
      </c>
      <c r="Y315" s="54">
        <f>S301</f>
        <v>1030</v>
      </c>
      <c r="Z315" s="54">
        <f>S302</f>
        <v>1030</v>
      </c>
      <c r="AA315" s="54">
        <f>S303</f>
        <v>1030</v>
      </c>
      <c r="AB315" s="54">
        <f>S304</f>
        <v>1031</v>
      </c>
      <c r="AC315" s="54">
        <f>S305</f>
        <v>1029</v>
      </c>
      <c r="AD315" s="54">
        <f>S306</f>
        <v>1031</v>
      </c>
      <c r="AE315" s="54">
        <f>S307</f>
        <v>1031</v>
      </c>
      <c r="AF315" s="54">
        <f>S308</f>
        <v>1031</v>
      </c>
      <c r="AG315" s="54">
        <f>S309</f>
        <v>985</v>
      </c>
      <c r="AH315" s="54">
        <f>S310</f>
        <v>993</v>
      </c>
      <c r="AI315" s="54">
        <f>S311</f>
        <v>994</v>
      </c>
      <c r="AJ315" s="54">
        <f>S312</f>
        <v>914</v>
      </c>
      <c r="AK315" s="54">
        <f>S313</f>
        <v>1030</v>
      </c>
      <c r="AL315" s="54">
        <f>S314</f>
        <v>1030</v>
      </c>
      <c r="AM315" s="54">
        <f>S315</f>
        <v>1031</v>
      </c>
      <c r="AN315" s="54">
        <f>S316</f>
        <v>1030</v>
      </c>
      <c r="AO315" s="54">
        <f>S317</f>
        <v>1031</v>
      </c>
      <c r="AP315" s="54">
        <f>S318</f>
        <v>1030</v>
      </c>
      <c r="AQ315" s="54">
        <f>S319</f>
        <v>1028</v>
      </c>
      <c r="AT315" s="54" t="s">
        <v>47</v>
      </c>
      <c r="AU315" s="30">
        <f t="shared" ref="AU315:BO315" si="4429">SUM(AU299:AU314)</f>
        <v>100</v>
      </c>
      <c r="AV315" s="30">
        <f t="shared" si="4429"/>
        <v>100</v>
      </c>
      <c r="AW315" s="30">
        <f t="shared" si="4429"/>
        <v>100</v>
      </c>
      <c r="AX315" s="30">
        <f t="shared" si="4429"/>
        <v>100</v>
      </c>
      <c r="AY315" s="30">
        <f t="shared" si="4429"/>
        <v>100.00000000000001</v>
      </c>
      <c r="AZ315" s="30">
        <f t="shared" si="4429"/>
        <v>100.00000000000001</v>
      </c>
      <c r="BA315" s="30">
        <f t="shared" si="4429"/>
        <v>100</v>
      </c>
      <c r="BB315" s="30">
        <f t="shared" si="4429"/>
        <v>100</v>
      </c>
      <c r="BC315" s="30">
        <f t="shared" si="4429"/>
        <v>99.999999999999986</v>
      </c>
      <c r="BD315" s="30">
        <f t="shared" si="4429"/>
        <v>100</v>
      </c>
      <c r="BE315" s="30">
        <f t="shared" si="4429"/>
        <v>100</v>
      </c>
      <c r="BF315" s="30">
        <f t="shared" si="4429"/>
        <v>100</v>
      </c>
      <c r="BG315" s="30">
        <f t="shared" si="4429"/>
        <v>100</v>
      </c>
      <c r="BH315" s="30">
        <f t="shared" si="4429"/>
        <v>100.00000000000001</v>
      </c>
      <c r="BI315" s="30">
        <f t="shared" si="4429"/>
        <v>100</v>
      </c>
      <c r="BJ315" s="30">
        <f t="shared" si="4429"/>
        <v>100</v>
      </c>
      <c r="BK315" s="30">
        <f t="shared" si="4429"/>
        <v>99.999999999999986</v>
      </c>
      <c r="BL315" s="30">
        <f t="shared" si="4429"/>
        <v>100</v>
      </c>
      <c r="BM315" s="30">
        <f t="shared" si="4429"/>
        <v>100</v>
      </c>
      <c r="BN315" s="30">
        <f t="shared" si="4429"/>
        <v>100</v>
      </c>
      <c r="BO315" s="30">
        <f t="shared" si="4429"/>
        <v>100</v>
      </c>
      <c r="BS315" s="30"/>
      <c r="BT315" s="30"/>
      <c r="BU315" s="30"/>
      <c r="BV315" s="30"/>
      <c r="BW315" s="30"/>
      <c r="BX315" s="30"/>
      <c r="BY315" s="30"/>
      <c r="BZ315" s="30"/>
      <c r="CA315" s="30"/>
      <c r="CB315" s="30"/>
      <c r="CC315" s="30"/>
      <c r="CD315" s="30"/>
      <c r="CE315" s="30"/>
      <c r="CF315" s="30"/>
      <c r="CG315" s="30"/>
      <c r="CH315" s="30"/>
      <c r="CI315" s="30"/>
      <c r="CJ315" s="30"/>
      <c r="CK315" s="30"/>
      <c r="CL315" s="30"/>
      <c r="CM315" s="3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row>
    <row r="316" spans="2:118" x14ac:dyDescent="0.25">
      <c r="B316" s="54" t="s">
        <v>19</v>
      </c>
      <c r="C316" s="2">
        <v>0</v>
      </c>
      <c r="D316" s="2">
        <v>718</v>
      </c>
      <c r="E316" s="2">
        <v>3</v>
      </c>
      <c r="F316" s="2">
        <v>74</v>
      </c>
      <c r="G316" s="2">
        <v>46</v>
      </c>
      <c r="H316" s="2">
        <v>96</v>
      </c>
      <c r="I316" s="4">
        <v>14</v>
      </c>
      <c r="J316" s="3">
        <v>17</v>
      </c>
      <c r="K316" s="3">
        <v>23</v>
      </c>
      <c r="L316" s="3">
        <v>21</v>
      </c>
      <c r="M316" s="3">
        <v>18</v>
      </c>
      <c r="N316" s="3">
        <v>0</v>
      </c>
      <c r="O316" s="3">
        <v>0</v>
      </c>
      <c r="P316" s="3">
        <v>0</v>
      </c>
      <c r="Q316" s="3">
        <v>0</v>
      </c>
      <c r="R316" s="3">
        <v>0</v>
      </c>
      <c r="S316" s="54">
        <v>1030</v>
      </c>
      <c r="AU316" s="30"/>
      <c r="AV316" s="30"/>
      <c r="AW316" s="30"/>
      <c r="AX316" s="30"/>
      <c r="AY316" s="30"/>
      <c r="AZ316" s="30"/>
      <c r="BA316" s="30"/>
      <c r="BB316" s="30"/>
      <c r="BC316" s="30"/>
      <c r="BD316" s="30"/>
      <c r="BE316" s="30"/>
      <c r="BF316" s="30"/>
      <c r="BG316" s="30"/>
      <c r="BH316" s="30"/>
      <c r="BI316" s="30"/>
      <c r="BJ316" s="30"/>
      <c r="BK316" s="30"/>
      <c r="BL316" s="30"/>
      <c r="BM316" s="30"/>
      <c r="BN316" s="30"/>
      <c r="BO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row>
    <row r="317" spans="2:118" x14ac:dyDescent="0.25">
      <c r="B317" s="54" t="s">
        <v>20</v>
      </c>
      <c r="C317" s="2">
        <v>0</v>
      </c>
      <c r="D317" s="2">
        <v>5</v>
      </c>
      <c r="E317" s="2">
        <v>53</v>
      </c>
      <c r="F317" s="2">
        <v>673</v>
      </c>
      <c r="G317" s="2">
        <v>68</v>
      </c>
      <c r="H317" s="3">
        <v>62</v>
      </c>
      <c r="I317" s="3">
        <v>80</v>
      </c>
      <c r="J317" s="3">
        <v>16</v>
      </c>
      <c r="K317" s="3">
        <v>18</v>
      </c>
      <c r="L317" s="3">
        <v>56</v>
      </c>
      <c r="M317" s="3">
        <v>0</v>
      </c>
      <c r="N317" s="3">
        <v>0</v>
      </c>
      <c r="O317" s="3">
        <v>0</v>
      </c>
      <c r="P317" s="3">
        <v>0</v>
      </c>
      <c r="Q317" s="3">
        <v>0</v>
      </c>
      <c r="R317" s="3">
        <v>0</v>
      </c>
      <c r="S317" s="54">
        <v>1031</v>
      </c>
      <c r="AU317" s="30"/>
      <c r="AV317" s="30"/>
      <c r="AW317" s="30"/>
      <c r="AX317" s="30"/>
      <c r="AY317" s="30"/>
      <c r="AZ317" s="30"/>
      <c r="BA317" s="30"/>
      <c r="BB317" s="30"/>
      <c r="BC317" s="30"/>
      <c r="BD317" s="30"/>
      <c r="BE317" s="30"/>
      <c r="BF317" s="30"/>
      <c r="BG317" s="30"/>
      <c r="BH317" s="30"/>
      <c r="BI317" s="30"/>
      <c r="BJ317" s="30"/>
      <c r="BK317" s="30"/>
      <c r="BL317" s="30"/>
      <c r="BM317" s="30"/>
      <c r="BN317" s="30"/>
      <c r="BO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row>
    <row r="318" spans="2:118" x14ac:dyDescent="0.25">
      <c r="B318" s="54" t="s">
        <v>21</v>
      </c>
      <c r="C318" s="54">
        <v>0</v>
      </c>
      <c r="D318" s="54">
        <v>0</v>
      </c>
      <c r="E318" s="54">
        <v>0</v>
      </c>
      <c r="F318" s="54">
        <v>0</v>
      </c>
      <c r="G318" s="54">
        <v>1</v>
      </c>
      <c r="H318" s="54">
        <v>47</v>
      </c>
      <c r="I318" s="54">
        <v>480</v>
      </c>
      <c r="J318" s="54">
        <v>241</v>
      </c>
      <c r="K318" s="54">
        <v>27</v>
      </c>
      <c r="L318" s="54">
        <v>73</v>
      </c>
      <c r="M318" s="54">
        <v>161</v>
      </c>
      <c r="N318" s="54">
        <v>0</v>
      </c>
      <c r="O318" s="54">
        <v>0</v>
      </c>
      <c r="P318" s="54">
        <v>0</v>
      </c>
      <c r="Q318" s="54">
        <v>0</v>
      </c>
      <c r="R318" s="54">
        <v>0</v>
      </c>
      <c r="S318" s="54">
        <v>1030</v>
      </c>
      <c r="AU318" s="30"/>
      <c r="AV318" s="30"/>
      <c r="AW318" s="30"/>
      <c r="AX318" s="30"/>
      <c r="AY318" s="30"/>
      <c r="AZ318" s="30"/>
      <c r="BA318" s="30"/>
      <c r="BB318" s="30"/>
      <c r="BC318" s="30"/>
      <c r="BD318" s="30"/>
      <c r="BE318" s="30"/>
      <c r="BF318" s="30"/>
      <c r="BG318" s="30"/>
      <c r="BH318" s="30"/>
      <c r="BI318" s="30"/>
      <c r="BJ318" s="30"/>
      <c r="BK318" s="30"/>
      <c r="BL318" s="30"/>
      <c r="BM318" s="30"/>
      <c r="BN318" s="30"/>
      <c r="BO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row>
    <row r="319" spans="2:118" x14ac:dyDescent="0.25">
      <c r="B319" s="54" t="s">
        <v>22</v>
      </c>
      <c r="C319" s="55">
        <v>0</v>
      </c>
      <c r="D319" s="55">
        <v>33</v>
      </c>
      <c r="E319" s="55">
        <v>0</v>
      </c>
      <c r="F319" s="55">
        <v>465</v>
      </c>
      <c r="G319" s="55">
        <v>372</v>
      </c>
      <c r="H319" s="55">
        <v>75</v>
      </c>
      <c r="I319" s="55">
        <v>62</v>
      </c>
      <c r="J319" s="60">
        <v>12</v>
      </c>
      <c r="K319" s="58">
        <v>5</v>
      </c>
      <c r="L319" s="58">
        <v>4</v>
      </c>
      <c r="M319" s="58">
        <v>0</v>
      </c>
      <c r="N319" s="58">
        <v>0</v>
      </c>
      <c r="O319" s="58">
        <v>0</v>
      </c>
      <c r="P319" s="58">
        <v>0</v>
      </c>
      <c r="Q319" s="58">
        <v>0</v>
      </c>
      <c r="R319" s="58">
        <v>0</v>
      </c>
      <c r="S319" s="54">
        <v>1028</v>
      </c>
      <c r="AU319" s="30"/>
      <c r="AV319" s="30"/>
      <c r="AW319" s="30"/>
      <c r="AX319" s="30"/>
      <c r="AY319" s="30"/>
      <c r="AZ319" s="30"/>
      <c r="BA319" s="30"/>
      <c r="BB319" s="30"/>
      <c r="BC319" s="30"/>
      <c r="BD319" s="30"/>
      <c r="BE319" s="30"/>
      <c r="BF319" s="30"/>
      <c r="BG319" s="30"/>
      <c r="BH319" s="30"/>
      <c r="BI319" s="30"/>
      <c r="BJ319" s="30"/>
      <c r="BK319" s="30"/>
      <c r="BL319" s="30"/>
      <c r="BM319" s="30"/>
      <c r="BN319" s="30"/>
      <c r="BO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row>
    <row r="320" spans="2:118" x14ac:dyDescent="0.25">
      <c r="B320" s="54" t="s">
        <v>90</v>
      </c>
      <c r="C320" s="54">
        <v>0</v>
      </c>
      <c r="D320" s="54">
        <v>0</v>
      </c>
      <c r="E320" s="54">
        <v>0</v>
      </c>
      <c r="F320" s="54">
        <v>0</v>
      </c>
      <c r="G320" s="54">
        <v>0</v>
      </c>
      <c r="H320" s="54">
        <v>15</v>
      </c>
      <c r="I320" s="54">
        <v>0</v>
      </c>
      <c r="J320" s="54">
        <v>97</v>
      </c>
      <c r="K320" s="54">
        <v>387</v>
      </c>
      <c r="L320" s="54">
        <v>445</v>
      </c>
      <c r="M320" s="54">
        <v>60</v>
      </c>
      <c r="N320" s="54">
        <v>25</v>
      </c>
      <c r="O320" s="54">
        <v>0</v>
      </c>
      <c r="P320" s="54">
        <v>0</v>
      </c>
      <c r="Q320" s="54">
        <v>0</v>
      </c>
      <c r="R320" s="54">
        <v>0</v>
      </c>
      <c r="S320" s="54">
        <v>1029</v>
      </c>
      <c r="AU320" s="30"/>
      <c r="AV320" s="30"/>
      <c r="AW320" s="30"/>
      <c r="AX320" s="30"/>
      <c r="AY320" s="30"/>
      <c r="AZ320" s="30"/>
      <c r="BA320" s="30"/>
      <c r="BB320" s="30"/>
      <c r="BC320" s="30"/>
      <c r="BD320" s="30"/>
      <c r="BE320" s="30"/>
      <c r="BF320" s="30"/>
      <c r="BG320" s="30"/>
      <c r="BH320" s="30"/>
      <c r="BI320" s="30"/>
      <c r="BJ320" s="30"/>
      <c r="BK320" s="30"/>
      <c r="BL320" s="30"/>
      <c r="BM320" s="30"/>
      <c r="BN320" s="30"/>
      <c r="BO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row>
    <row r="321" spans="1:118" x14ac:dyDescent="0.25">
      <c r="B321" s="54" t="s">
        <v>177</v>
      </c>
      <c r="C321" s="54">
        <v>0</v>
      </c>
      <c r="D321" s="54">
        <v>7</v>
      </c>
      <c r="E321" s="54">
        <v>0</v>
      </c>
      <c r="F321" s="54">
        <v>87</v>
      </c>
      <c r="G321" s="54">
        <v>188</v>
      </c>
      <c r="H321" s="54">
        <v>100</v>
      </c>
      <c r="I321" s="54">
        <v>72</v>
      </c>
      <c r="J321" s="54">
        <v>53</v>
      </c>
      <c r="K321" s="54">
        <v>48</v>
      </c>
      <c r="L321" s="54">
        <v>64</v>
      </c>
      <c r="M321" s="54">
        <v>375</v>
      </c>
      <c r="N321" s="54">
        <v>0</v>
      </c>
      <c r="O321" s="54">
        <v>0</v>
      </c>
      <c r="P321" s="54">
        <v>0</v>
      </c>
      <c r="Q321" s="54">
        <v>0</v>
      </c>
      <c r="R321" s="54">
        <v>0</v>
      </c>
      <c r="S321" s="54">
        <v>994</v>
      </c>
      <c r="AU321" s="30"/>
      <c r="AV321" s="30"/>
      <c r="AW321" s="30"/>
      <c r="AX321" s="30"/>
      <c r="AY321" s="30"/>
      <c r="AZ321" s="30"/>
      <c r="BA321" s="30"/>
      <c r="BB321" s="30"/>
      <c r="BC321" s="30"/>
      <c r="BD321" s="30"/>
      <c r="BE321" s="30"/>
      <c r="BF321" s="30"/>
      <c r="BG321" s="30"/>
      <c r="BH321" s="30"/>
      <c r="BI321" s="30"/>
      <c r="BJ321" s="30"/>
      <c r="BK321" s="30"/>
      <c r="BL321" s="30"/>
      <c r="BM321" s="30"/>
      <c r="BN321" s="30"/>
      <c r="BO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row>
    <row r="322" spans="1:118" x14ac:dyDescent="0.25">
      <c r="B322" s="54" t="s">
        <v>96</v>
      </c>
      <c r="C322" s="54">
        <v>0</v>
      </c>
      <c r="D322" s="54">
        <v>0</v>
      </c>
      <c r="E322" s="54">
        <v>0</v>
      </c>
      <c r="F322" s="54">
        <v>931</v>
      </c>
      <c r="G322" s="54">
        <v>0</v>
      </c>
      <c r="H322" s="54">
        <v>76</v>
      </c>
      <c r="I322" s="54">
        <v>15</v>
      </c>
      <c r="J322" s="54">
        <v>7</v>
      </c>
      <c r="K322" s="54">
        <v>1</v>
      </c>
      <c r="L322" s="54">
        <v>0</v>
      </c>
      <c r="M322" s="54">
        <v>0</v>
      </c>
      <c r="N322" s="54">
        <v>0</v>
      </c>
      <c r="O322" s="54">
        <v>0</v>
      </c>
      <c r="P322" s="54">
        <v>0</v>
      </c>
      <c r="Q322" s="54">
        <v>0</v>
      </c>
      <c r="R322" s="54">
        <v>0</v>
      </c>
      <c r="S322" s="54">
        <v>1030</v>
      </c>
    </row>
    <row r="327" spans="1:118" x14ac:dyDescent="0.25">
      <c r="V327" s="54" t="str">
        <f>A328</f>
        <v>Morganella morganii</v>
      </c>
      <c r="AT327" s="54" t="str">
        <f>A328</f>
        <v>Morganella morganii</v>
      </c>
      <c r="BR327" s="54" t="str">
        <f>A328</f>
        <v>Morganella morganii</v>
      </c>
    </row>
    <row r="328" spans="1:118" ht="18.75" x14ac:dyDescent="0.25">
      <c r="A328" s="54" t="s">
        <v>100</v>
      </c>
      <c r="B328" s="54" t="s">
        <v>0</v>
      </c>
      <c r="C328" s="54">
        <v>1.5625E-2</v>
      </c>
      <c r="D328" s="54">
        <v>3.125E-2</v>
      </c>
      <c r="E328" s="54">
        <v>6.25E-2</v>
      </c>
      <c r="F328" s="54">
        <v>0.125</v>
      </c>
      <c r="G328" s="54">
        <v>0.25</v>
      </c>
      <c r="H328" s="54">
        <v>0.5</v>
      </c>
      <c r="I328" s="54">
        <v>1</v>
      </c>
      <c r="J328" s="54">
        <v>2</v>
      </c>
      <c r="K328" s="54">
        <v>4</v>
      </c>
      <c r="L328" s="54">
        <v>8</v>
      </c>
      <c r="M328" s="54">
        <v>16</v>
      </c>
      <c r="N328" s="54">
        <v>32</v>
      </c>
      <c r="O328" s="54">
        <v>64</v>
      </c>
      <c r="P328" s="54">
        <v>128</v>
      </c>
      <c r="Q328" s="54">
        <v>256</v>
      </c>
      <c r="R328" s="54">
        <v>512</v>
      </c>
      <c r="S328" s="54" t="s">
        <v>1</v>
      </c>
      <c r="V328" s="54" t="s">
        <v>0</v>
      </c>
      <c r="W328" s="54" t="str">
        <f>B329</f>
        <v>Ampicillin</v>
      </c>
      <c r="X328" s="54" t="str">
        <f>B330</f>
        <v>Ampicillin/ Sulbactam</v>
      </c>
      <c r="Y328" s="54" t="str">
        <f>B331</f>
        <v>Piperacillin</v>
      </c>
      <c r="Z328" s="54" t="str">
        <f>B332</f>
        <v>Piperacillin/ Tazobactam</v>
      </c>
      <c r="AA328" s="54" t="str">
        <f>B333</f>
        <v>Aztreonam</v>
      </c>
      <c r="AB328" s="54" t="str">
        <f>B334</f>
        <v>Cefotaxim</v>
      </c>
      <c r="AC328" s="54" t="str">
        <f>B335</f>
        <v>Ceftazidim</v>
      </c>
      <c r="AD328" s="54" t="str">
        <f>B336</f>
        <v>Cefuroxim</v>
      </c>
      <c r="AE328" s="54" t="str">
        <f>B337</f>
        <v>Imipenem</v>
      </c>
      <c r="AF328" s="54" t="str">
        <f>B338</f>
        <v>Meropenem</v>
      </c>
      <c r="AG328" s="54" t="str">
        <f>B339</f>
        <v>Colistin</v>
      </c>
      <c r="AH328" s="54" t="str">
        <f>B340</f>
        <v>Amikacin</v>
      </c>
      <c r="AI328" s="54" t="str">
        <f>B341</f>
        <v>Gentamicin</v>
      </c>
      <c r="AJ328" s="54" t="str">
        <f>B342</f>
        <v>Tobramycin</v>
      </c>
      <c r="AK328" s="54" t="str">
        <f>B343</f>
        <v>Fosfomycin</v>
      </c>
      <c r="AL328" s="54" t="str">
        <f>B344</f>
        <v>Cotrimoxazol</v>
      </c>
      <c r="AM328" s="54" t="str">
        <f>B345</f>
        <v>Ciprofloxacin</v>
      </c>
      <c r="AN328" s="54" t="str">
        <f>B346</f>
        <v>Levofloxacin</v>
      </c>
      <c r="AO328" s="54" t="str">
        <f>B347</f>
        <v>Moxifloxacin</v>
      </c>
      <c r="AP328" s="54" t="str">
        <f>B348</f>
        <v>Doxycyclin</v>
      </c>
      <c r="AQ328" s="54" t="str">
        <f>B349</f>
        <v>Tigecyclin</v>
      </c>
      <c r="AU328" s="30" t="str">
        <f t="shared" ref="AU328" si="4430">W328</f>
        <v>Ampicillin</v>
      </c>
      <c r="AV328" s="30" t="str">
        <f t="shared" ref="AV328" si="4431">X328</f>
        <v>Ampicillin/ Sulbactam</v>
      </c>
      <c r="AW328" s="30" t="str">
        <f t="shared" ref="AW328" si="4432">Y328</f>
        <v>Piperacillin</v>
      </c>
      <c r="AX328" s="30" t="str">
        <f t="shared" ref="AX328" si="4433">Z328</f>
        <v>Piperacillin/ Tazobactam</v>
      </c>
      <c r="AY328" s="30" t="str">
        <f t="shared" ref="AY328" si="4434">AA328</f>
        <v>Aztreonam</v>
      </c>
      <c r="AZ328" s="30" t="str">
        <f t="shared" ref="AZ328" si="4435">AB328</f>
        <v>Cefotaxim</v>
      </c>
      <c r="BA328" s="30" t="str">
        <f t="shared" ref="BA328" si="4436">AC328</f>
        <v>Ceftazidim</v>
      </c>
      <c r="BB328" s="30" t="str">
        <f t="shared" ref="BB328" si="4437">AD328</f>
        <v>Cefuroxim</v>
      </c>
      <c r="BC328" s="30" t="str">
        <f t="shared" ref="BC328" si="4438">AE328</f>
        <v>Imipenem</v>
      </c>
      <c r="BD328" s="30" t="str">
        <f t="shared" ref="BD328" si="4439">AF328</f>
        <v>Meropenem</v>
      </c>
      <c r="BE328" s="30" t="str">
        <f t="shared" ref="BE328" si="4440">AG328</f>
        <v>Colistin</v>
      </c>
      <c r="BF328" s="30" t="str">
        <f t="shared" ref="BF328" si="4441">AH328</f>
        <v>Amikacin</v>
      </c>
      <c r="BG328" s="30" t="str">
        <f t="shared" ref="BG328" si="4442">AI328</f>
        <v>Gentamicin</v>
      </c>
      <c r="BH328" s="30" t="str">
        <f t="shared" ref="BH328" si="4443">AJ328</f>
        <v>Tobramycin</v>
      </c>
      <c r="BI328" s="30" t="str">
        <f t="shared" ref="BI328" si="4444">AK328</f>
        <v>Fosfomycin</v>
      </c>
      <c r="BJ328" s="30" t="str">
        <f t="shared" ref="BJ328" si="4445">AL328</f>
        <v>Cotrimoxazol</v>
      </c>
      <c r="BK328" s="30" t="str">
        <f t="shared" ref="BK328" si="4446">AM328</f>
        <v>Ciprofloxacin</v>
      </c>
      <c r="BL328" s="30" t="str">
        <f t="shared" ref="BL328" si="4447">AN328</f>
        <v>Levofloxacin</v>
      </c>
      <c r="BM328" s="30" t="str">
        <f t="shared" ref="BM328" si="4448">AO328</f>
        <v>Moxifloxacin</v>
      </c>
      <c r="BN328" s="30" t="str">
        <f t="shared" ref="BN328" si="4449">AP328</f>
        <v>Doxycyclin</v>
      </c>
      <c r="BO328" s="30" t="str">
        <f t="shared" ref="BO328" si="4450">AQ328</f>
        <v>Tigecyclin</v>
      </c>
      <c r="BR328" s="54" t="s">
        <v>0</v>
      </c>
      <c r="BS328" s="54" t="str">
        <f t="shared" ref="BS328" si="4451">W328</f>
        <v>Ampicillin</v>
      </c>
      <c r="BT328" s="54" t="str">
        <f t="shared" ref="BT328" si="4452">X328</f>
        <v>Ampicillin/ Sulbactam</v>
      </c>
      <c r="BU328" s="54" t="str">
        <f t="shared" ref="BU328" si="4453">Y328</f>
        <v>Piperacillin</v>
      </c>
      <c r="BV328" s="54" t="str">
        <f t="shared" ref="BV328" si="4454">Z328</f>
        <v>Piperacillin/ Tazobactam</v>
      </c>
      <c r="BW328" s="54" t="str">
        <f t="shared" ref="BW328" si="4455">AA328</f>
        <v>Aztreonam</v>
      </c>
      <c r="BX328" s="54" t="str">
        <f t="shared" ref="BX328" si="4456">AB328</f>
        <v>Cefotaxim</v>
      </c>
      <c r="BY328" s="54" t="str">
        <f t="shared" ref="BY328" si="4457">AC328</f>
        <v>Ceftazidim</v>
      </c>
      <c r="BZ328" s="54" t="str">
        <f t="shared" ref="BZ328" si="4458">AD328</f>
        <v>Cefuroxim</v>
      </c>
      <c r="CA328" s="54" t="str">
        <f t="shared" ref="CA328" si="4459">AE328</f>
        <v>Imipenem</v>
      </c>
      <c r="CB328" s="54" t="str">
        <f t="shared" ref="CB328" si="4460">AF328</f>
        <v>Meropenem</v>
      </c>
      <c r="CC328" s="54" t="str">
        <f t="shared" ref="CC328" si="4461">AG328</f>
        <v>Colistin</v>
      </c>
      <c r="CD328" s="54" t="str">
        <f t="shared" ref="CD328" si="4462">AH328</f>
        <v>Amikacin</v>
      </c>
      <c r="CE328" s="54" t="str">
        <f t="shared" ref="CE328" si="4463">AI328</f>
        <v>Gentamicin</v>
      </c>
      <c r="CF328" s="54" t="str">
        <f t="shared" ref="CF328" si="4464">AJ328</f>
        <v>Tobramycin</v>
      </c>
      <c r="CG328" s="54" t="str">
        <f t="shared" ref="CG328" si="4465">AK328</f>
        <v>Fosfomycin</v>
      </c>
      <c r="CH328" s="54" t="str">
        <f t="shared" ref="CH328" si="4466">AL328</f>
        <v>Cotrimoxazol</v>
      </c>
      <c r="CI328" s="54" t="str">
        <f t="shared" ref="CI328" si="4467">AM328</f>
        <v>Ciprofloxacin</v>
      </c>
      <c r="CJ328" s="54" t="str">
        <f t="shared" ref="CJ328" si="4468">AN328</f>
        <v>Levofloxacin</v>
      </c>
      <c r="CK328" s="54" t="str">
        <f t="shared" ref="CK328" si="4469">AO328</f>
        <v>Moxifloxacin</v>
      </c>
      <c r="CL328" s="54" t="str">
        <f t="shared" ref="CL328" si="4470">AP328</f>
        <v>Doxycyclin</v>
      </c>
      <c r="CM328" s="54" t="str">
        <f t="shared" ref="CM328" si="4471">AQ328</f>
        <v>Tigecyclin</v>
      </c>
      <c r="CQ328" s="11"/>
      <c r="CR328" s="12" t="s">
        <v>48</v>
      </c>
      <c r="CS328" s="12" t="s">
        <v>53</v>
      </c>
      <c r="CT328" s="12" t="s">
        <v>54</v>
      </c>
      <c r="CU328" s="12" t="s">
        <v>55</v>
      </c>
      <c r="CV328" s="12" t="s">
        <v>56</v>
      </c>
      <c r="CW328" s="12" t="s">
        <v>57</v>
      </c>
      <c r="CX328" s="12" t="s">
        <v>58</v>
      </c>
      <c r="CY328" s="12" t="s">
        <v>71</v>
      </c>
      <c r="CZ328" s="12" t="s">
        <v>59</v>
      </c>
      <c r="DA328" s="12" t="s">
        <v>60</v>
      </c>
      <c r="DB328" s="12" t="s">
        <v>61</v>
      </c>
      <c r="DC328" s="12" t="s">
        <v>62</v>
      </c>
      <c r="DD328" s="12" t="s">
        <v>63</v>
      </c>
      <c r="DE328" s="12" t="s">
        <v>64</v>
      </c>
      <c r="DF328" s="12" t="s">
        <v>65</v>
      </c>
      <c r="DG328" s="12" t="s">
        <v>66</v>
      </c>
      <c r="DH328" s="12" t="s">
        <v>67</v>
      </c>
      <c r="DI328" s="12" t="s">
        <v>68</v>
      </c>
      <c r="DJ328" s="12" t="s">
        <v>69</v>
      </c>
      <c r="DK328" s="12" t="s">
        <v>70</v>
      </c>
      <c r="DL328" s="12" t="s">
        <v>72</v>
      </c>
      <c r="DM328" s="10"/>
      <c r="DN328" s="10"/>
    </row>
    <row r="329" spans="1:118" ht="18.75" x14ac:dyDescent="0.25">
      <c r="B329" s="54" t="s">
        <v>2</v>
      </c>
      <c r="C329" s="2">
        <v>0</v>
      </c>
      <c r="D329" s="2">
        <v>0</v>
      </c>
      <c r="E329" s="2">
        <v>0</v>
      </c>
      <c r="F329" s="2">
        <v>0</v>
      </c>
      <c r="G329" s="2">
        <v>0</v>
      </c>
      <c r="H329" s="2">
        <v>0</v>
      </c>
      <c r="I329" s="2">
        <v>1</v>
      </c>
      <c r="J329" s="2">
        <v>0</v>
      </c>
      <c r="K329" s="2">
        <v>1</v>
      </c>
      <c r="L329" s="2">
        <v>0</v>
      </c>
      <c r="M329" s="3">
        <v>0</v>
      </c>
      <c r="N329" s="3">
        <v>8</v>
      </c>
      <c r="O329" s="3">
        <v>102</v>
      </c>
      <c r="P329" s="3">
        <v>0</v>
      </c>
      <c r="Q329" s="3">
        <v>0</v>
      </c>
      <c r="R329" s="3">
        <v>0</v>
      </c>
      <c r="S329" s="54">
        <v>112</v>
      </c>
      <c r="V329" s="54">
        <v>1.5625E-2</v>
      </c>
      <c r="W329" s="2">
        <f>C329</f>
        <v>0</v>
      </c>
      <c r="X329" s="2">
        <f>C330</f>
        <v>0</v>
      </c>
      <c r="Y329" s="2">
        <f>C331</f>
        <v>0</v>
      </c>
      <c r="Z329" s="2">
        <f>C332</f>
        <v>0</v>
      </c>
      <c r="AA329" s="2">
        <f>C333</f>
        <v>0</v>
      </c>
      <c r="AB329" s="2">
        <f>C334</f>
        <v>0</v>
      </c>
      <c r="AC329" s="2">
        <f>C335</f>
        <v>0</v>
      </c>
      <c r="AD329" s="54">
        <f>C336</f>
        <v>0</v>
      </c>
      <c r="AE329" s="4">
        <f>C337</f>
        <v>0</v>
      </c>
      <c r="AF329" s="2">
        <f>C338</f>
        <v>0</v>
      </c>
      <c r="AG329" s="2">
        <f>C339</f>
        <v>0</v>
      </c>
      <c r="AH329" s="2">
        <f>C340</f>
        <v>0</v>
      </c>
      <c r="AI329" s="2">
        <f>C341</f>
        <v>0</v>
      </c>
      <c r="AJ329" s="2">
        <f>C342</f>
        <v>0</v>
      </c>
      <c r="AK329" s="2">
        <f>C343</f>
        <v>0</v>
      </c>
      <c r="AL329" s="2">
        <f>C344</f>
        <v>0</v>
      </c>
      <c r="AM329" s="2">
        <f>C345</f>
        <v>0</v>
      </c>
      <c r="AN329" s="2">
        <f>C346</f>
        <v>0</v>
      </c>
      <c r="AO329" s="2">
        <f>C347</f>
        <v>0</v>
      </c>
      <c r="AP329" s="54">
        <f>C348</f>
        <v>0</v>
      </c>
      <c r="AQ329" s="55">
        <f>C349</f>
        <v>0</v>
      </c>
      <c r="AT329" s="54">
        <v>1.4999999999999999E-2</v>
      </c>
      <c r="AU329" s="31">
        <f t="shared" ref="AU329" si="4472">PRODUCT(W329*100*1/W345)</f>
        <v>0</v>
      </c>
      <c r="AV329" s="31">
        <f t="shared" ref="AV329" si="4473">PRODUCT(X329*100*1/X345)</f>
        <v>0</v>
      </c>
      <c r="AW329" s="31">
        <f t="shared" ref="AW329" si="4474">PRODUCT(Y329*100*1/Y345)</f>
        <v>0</v>
      </c>
      <c r="AX329" s="31">
        <f t="shared" ref="AX329" si="4475">PRODUCT(Z329*100*1/Z345)</f>
        <v>0</v>
      </c>
      <c r="AY329" s="31">
        <f t="shared" ref="AY329" si="4476">PRODUCT(AA329*100*1/AA345)</f>
        <v>0</v>
      </c>
      <c r="AZ329" s="31">
        <f t="shared" ref="AZ329" si="4477">PRODUCT(AB329*100*1/AB345)</f>
        <v>0</v>
      </c>
      <c r="BA329" s="31">
        <f t="shared" ref="BA329" si="4478">PRODUCT(AC329*100*1/AC345)</f>
        <v>0</v>
      </c>
      <c r="BB329" s="56">
        <f t="shared" ref="BB329" si="4479">PRODUCT(AD329*100*1/AD345)</f>
        <v>0</v>
      </c>
      <c r="BC329" s="32">
        <f t="shared" ref="BC329" si="4480">PRODUCT(AE329*100*1/AE345)</f>
        <v>0</v>
      </c>
      <c r="BD329" s="31">
        <f t="shared" ref="BD329" si="4481">PRODUCT(AF329*100*1/AF345)</f>
        <v>0</v>
      </c>
      <c r="BE329" s="31">
        <f t="shared" ref="BE329" si="4482">PRODUCT(AG329*100*1/AG345)</f>
        <v>0</v>
      </c>
      <c r="BF329" s="31">
        <f t="shared" ref="BF329" si="4483">PRODUCT(AH329*100*1/AH345)</f>
        <v>0</v>
      </c>
      <c r="BG329" s="31">
        <f t="shared" ref="BG329" si="4484">PRODUCT(AI329*100*1/AI345)</f>
        <v>0</v>
      </c>
      <c r="BH329" s="31">
        <f t="shared" ref="BH329" si="4485">PRODUCT(AJ329*100*1/AJ345)</f>
        <v>0</v>
      </c>
      <c r="BI329" s="31">
        <f t="shared" ref="BI329" si="4486">PRODUCT(AK329*100*1/AK345)</f>
        <v>0</v>
      </c>
      <c r="BJ329" s="31">
        <f t="shared" ref="BJ329" si="4487">PRODUCT(AL329*100*1/AL345)</f>
        <v>0</v>
      </c>
      <c r="BK329" s="31">
        <f t="shared" ref="BK329" si="4488">PRODUCT(AM329*100*1/AM345)</f>
        <v>0</v>
      </c>
      <c r="BL329" s="31">
        <f t="shared" ref="BL329" si="4489">PRODUCT(AN329*100*1/AN345)</f>
        <v>0</v>
      </c>
      <c r="BM329" s="31">
        <f t="shared" ref="BM329" si="4490">PRODUCT(AO329*100*1/AO345)</f>
        <v>0</v>
      </c>
      <c r="BN329" s="30">
        <f t="shared" ref="BN329" si="4491">PRODUCT(AP329*100*1/AP345)</f>
        <v>0</v>
      </c>
      <c r="BO329" s="57">
        <f t="shared" ref="BO329" si="4492">PRODUCT(AQ329*100*1/AQ345)</f>
        <v>0</v>
      </c>
      <c r="BR329" s="54">
        <v>1.4999999999999999E-2</v>
      </c>
      <c r="BS329" s="31">
        <f t="shared" ref="BS329" si="4493">AU329</f>
        <v>0</v>
      </c>
      <c r="BT329" s="31">
        <f t="shared" ref="BT329" si="4494">AV329</f>
        <v>0</v>
      </c>
      <c r="BU329" s="31">
        <f t="shared" ref="BU329" si="4495">AW329</f>
        <v>0</v>
      </c>
      <c r="BV329" s="31">
        <f t="shared" ref="BV329" si="4496">AX329</f>
        <v>0</v>
      </c>
      <c r="BW329" s="31">
        <f t="shared" ref="BW329" si="4497">AY329</f>
        <v>0</v>
      </c>
      <c r="BX329" s="31">
        <f t="shared" ref="BX329" si="4498">AZ329</f>
        <v>0</v>
      </c>
      <c r="BY329" s="31">
        <f t="shared" ref="BY329" si="4499">BA329</f>
        <v>0</v>
      </c>
      <c r="BZ329" s="56">
        <f t="shared" ref="BZ329" si="4500">BB329</f>
        <v>0</v>
      </c>
      <c r="CA329" s="32">
        <f t="shared" ref="CA329" si="4501">BC329</f>
        <v>0</v>
      </c>
      <c r="CB329" s="31">
        <f t="shared" ref="CB329" si="4502">BD329</f>
        <v>0</v>
      </c>
      <c r="CC329" s="31">
        <f t="shared" ref="CC329" si="4503">BE329</f>
        <v>0</v>
      </c>
      <c r="CD329" s="31">
        <f t="shared" ref="CD329" si="4504">BF329</f>
        <v>0</v>
      </c>
      <c r="CE329" s="31">
        <f t="shared" ref="CE329" si="4505">BG329</f>
        <v>0</v>
      </c>
      <c r="CF329" s="31">
        <f t="shared" ref="CF329" si="4506">BH329</f>
        <v>0</v>
      </c>
      <c r="CG329" s="31">
        <f t="shared" ref="CG329" si="4507">BI329</f>
        <v>0</v>
      </c>
      <c r="CH329" s="31">
        <f t="shared" ref="CH329" si="4508">BJ329</f>
        <v>0</v>
      </c>
      <c r="CI329" s="31">
        <f t="shared" ref="CI329" si="4509">BK329</f>
        <v>0</v>
      </c>
      <c r="CJ329" s="31">
        <f t="shared" ref="CJ329" si="4510">BL329</f>
        <v>0</v>
      </c>
      <c r="CK329" s="31">
        <f t="shared" ref="CK329" si="4511">BM329</f>
        <v>0</v>
      </c>
      <c r="CL329" s="30">
        <f t="shared" ref="CL329" si="4512">BN329</f>
        <v>0</v>
      </c>
      <c r="CM329" s="57">
        <f t="shared" ref="CM329" si="4513">BO329</f>
        <v>0</v>
      </c>
      <c r="CN329" s="5"/>
      <c r="CQ329" s="12" t="s">
        <v>49</v>
      </c>
      <c r="CR329" s="16">
        <f>S329</f>
        <v>112</v>
      </c>
      <c r="CS329" s="16">
        <f>S330</f>
        <v>112</v>
      </c>
      <c r="CT329" s="16">
        <f>S331</f>
        <v>112</v>
      </c>
      <c r="CU329" s="16">
        <f>S332</f>
        <v>112</v>
      </c>
      <c r="CV329" s="16">
        <f>S333</f>
        <v>112</v>
      </c>
      <c r="CW329" s="16">
        <f>S334</f>
        <v>112</v>
      </c>
      <c r="CX329" s="16">
        <f>S335</f>
        <v>112</v>
      </c>
      <c r="CY329" s="16">
        <f>S336</f>
        <v>112</v>
      </c>
      <c r="CZ329" s="16">
        <f>S337</f>
        <v>112</v>
      </c>
      <c r="DA329" s="16">
        <f>S338</f>
        <v>112</v>
      </c>
      <c r="DB329" s="16">
        <f>S339</f>
        <v>102</v>
      </c>
      <c r="DC329" s="16">
        <f>S340</f>
        <v>103</v>
      </c>
      <c r="DD329" s="16">
        <f>S341</f>
        <v>103</v>
      </c>
      <c r="DE329" s="16">
        <f>S342</f>
        <v>100</v>
      </c>
      <c r="DF329" s="16">
        <f>S343</f>
        <v>112</v>
      </c>
      <c r="DG329" s="16">
        <f>S344</f>
        <v>112</v>
      </c>
      <c r="DH329" s="16">
        <f>S345</f>
        <v>112</v>
      </c>
      <c r="DI329" s="16">
        <f>S346</f>
        <v>112</v>
      </c>
      <c r="DJ329" s="16">
        <f>S347</f>
        <v>112</v>
      </c>
      <c r="DK329" s="16">
        <f>S348</f>
        <v>112</v>
      </c>
      <c r="DL329" s="16">
        <f>S349</f>
        <v>112</v>
      </c>
      <c r="DM329" s="10"/>
      <c r="DN329" s="10"/>
    </row>
    <row r="330" spans="1:118" ht="18.75" x14ac:dyDescent="0.25">
      <c r="B330" s="54" t="s">
        <v>3</v>
      </c>
      <c r="C330" s="2">
        <v>0</v>
      </c>
      <c r="D330" s="2">
        <v>0</v>
      </c>
      <c r="E330" s="2">
        <v>0</v>
      </c>
      <c r="F330" s="2">
        <v>0</v>
      </c>
      <c r="G330" s="2">
        <v>0</v>
      </c>
      <c r="H330" s="2">
        <v>0</v>
      </c>
      <c r="I330" s="2">
        <v>0</v>
      </c>
      <c r="J330" s="2">
        <v>2</v>
      </c>
      <c r="K330" s="2">
        <v>4</v>
      </c>
      <c r="L330" s="2">
        <v>14</v>
      </c>
      <c r="M330" s="3">
        <v>32</v>
      </c>
      <c r="N330" s="3">
        <v>28</v>
      </c>
      <c r="O330" s="3">
        <v>32</v>
      </c>
      <c r="P330" s="3">
        <v>0</v>
      </c>
      <c r="Q330" s="3">
        <v>0</v>
      </c>
      <c r="R330" s="3">
        <v>0</v>
      </c>
      <c r="S330" s="54">
        <v>112</v>
      </c>
      <c r="V330" s="54">
        <v>3.125E-2</v>
      </c>
      <c r="W330" s="2">
        <f>D329</f>
        <v>0</v>
      </c>
      <c r="X330" s="2">
        <f>D330</f>
        <v>0</v>
      </c>
      <c r="Y330" s="2">
        <f>D331</f>
        <v>0</v>
      </c>
      <c r="Z330" s="2">
        <f>D332</f>
        <v>0</v>
      </c>
      <c r="AA330" s="2">
        <f>D333</f>
        <v>0</v>
      </c>
      <c r="AB330" s="2">
        <f>D334</f>
        <v>30</v>
      </c>
      <c r="AC330" s="2">
        <f>D335</f>
        <v>0</v>
      </c>
      <c r="AD330" s="54">
        <f>D336</f>
        <v>0</v>
      </c>
      <c r="AE330" s="4">
        <f>D337</f>
        <v>0</v>
      </c>
      <c r="AF330" s="2">
        <f>D338</f>
        <v>0</v>
      </c>
      <c r="AG330" s="2">
        <f>D339</f>
        <v>0</v>
      </c>
      <c r="AH330" s="2">
        <f>D340</f>
        <v>0</v>
      </c>
      <c r="AI330" s="2">
        <f>D341</f>
        <v>0</v>
      </c>
      <c r="AJ330" s="2">
        <f>D342</f>
        <v>0</v>
      </c>
      <c r="AK330" s="2">
        <f>D343</f>
        <v>0</v>
      </c>
      <c r="AL330" s="2">
        <f>D344</f>
        <v>0</v>
      </c>
      <c r="AM330" s="2">
        <f>D345</f>
        <v>88</v>
      </c>
      <c r="AN330" s="2">
        <f>D346</f>
        <v>91</v>
      </c>
      <c r="AO330" s="2">
        <f>D347</f>
        <v>2</v>
      </c>
      <c r="AP330" s="54">
        <f>D348</f>
        <v>0</v>
      </c>
      <c r="AQ330" s="55">
        <f>D349</f>
        <v>1</v>
      </c>
      <c r="AT330" s="54">
        <v>3.1E-2</v>
      </c>
      <c r="AU330" s="31">
        <f t="shared" ref="AU330" si="4514">PRODUCT(W330*100*1/W345)</f>
        <v>0</v>
      </c>
      <c r="AV330" s="31">
        <f t="shared" ref="AV330" si="4515">PRODUCT(X330*100*1/X345)</f>
        <v>0</v>
      </c>
      <c r="AW330" s="31">
        <f t="shared" ref="AW330" si="4516">PRODUCT(Y330*100*1/Y345)</f>
        <v>0</v>
      </c>
      <c r="AX330" s="31">
        <f t="shared" ref="AX330" si="4517">PRODUCT(Z330*100*1/Z345)</f>
        <v>0</v>
      </c>
      <c r="AY330" s="31">
        <f t="shared" ref="AY330" si="4518">PRODUCT(AA330*100*1/AA345)</f>
        <v>0</v>
      </c>
      <c r="AZ330" s="31">
        <f t="shared" ref="AZ330" si="4519">PRODUCT(AB330*100*1/AB345)</f>
        <v>26.785714285714285</v>
      </c>
      <c r="BA330" s="31">
        <f t="shared" ref="BA330" si="4520">PRODUCT(AC330*100*1/AC345)</f>
        <v>0</v>
      </c>
      <c r="BB330" s="56">
        <f t="shared" ref="BB330" si="4521">PRODUCT(AD330*100*1/AD345)</f>
        <v>0</v>
      </c>
      <c r="BC330" s="32">
        <f t="shared" ref="BC330" si="4522">PRODUCT(AE330*100*1/AE345)</f>
        <v>0</v>
      </c>
      <c r="BD330" s="31">
        <f t="shared" ref="BD330" si="4523">PRODUCT(AF330*100*1/AF345)</f>
        <v>0</v>
      </c>
      <c r="BE330" s="31">
        <f t="shared" ref="BE330" si="4524">PRODUCT(AG330*100*1/AG345)</f>
        <v>0</v>
      </c>
      <c r="BF330" s="31">
        <f t="shared" ref="BF330" si="4525">PRODUCT(AH330*100*1/AH345)</f>
        <v>0</v>
      </c>
      <c r="BG330" s="31">
        <f t="shared" ref="BG330" si="4526">PRODUCT(AI330*100*1/AI345)</f>
        <v>0</v>
      </c>
      <c r="BH330" s="31">
        <f t="shared" ref="BH330" si="4527">PRODUCT(AJ330*100*1/AJ345)</f>
        <v>0</v>
      </c>
      <c r="BI330" s="31">
        <f t="shared" ref="BI330" si="4528">PRODUCT(AK330*100*1/AK345)</f>
        <v>0</v>
      </c>
      <c r="BJ330" s="31">
        <f t="shared" ref="BJ330" si="4529">PRODUCT(AL330*100*1/AL345)</f>
        <v>0</v>
      </c>
      <c r="BK330" s="31">
        <f t="shared" ref="BK330" si="4530">PRODUCT(AM330*100*1/AM345)</f>
        <v>78.571428571428569</v>
      </c>
      <c r="BL330" s="31">
        <f t="shared" ref="BL330" si="4531">PRODUCT(AN330*100*1/AN345)</f>
        <v>81.25</v>
      </c>
      <c r="BM330" s="31">
        <f t="shared" ref="BM330" si="4532">PRODUCT(AO330*100*1/AO345)</f>
        <v>1.7857142857142858</v>
      </c>
      <c r="BN330" s="30">
        <f t="shared" ref="BN330" si="4533">PRODUCT(AP330*100*1/AP345)</f>
        <v>0</v>
      </c>
      <c r="BO330" s="57">
        <f t="shared" ref="BO330" si="4534">PRODUCT(AQ330*100*1/AQ345)</f>
        <v>0.8928571428571429</v>
      </c>
      <c r="BR330" s="54">
        <v>3.1E-2</v>
      </c>
      <c r="BS330" s="31">
        <f t="shared" ref="BS330" si="4535">AU329+AU330</f>
        <v>0</v>
      </c>
      <c r="BT330" s="31">
        <f t="shared" ref="BT330" si="4536">AV329+AV330</f>
        <v>0</v>
      </c>
      <c r="BU330" s="31">
        <f t="shared" ref="BU330" si="4537">AW329+AW330</f>
        <v>0</v>
      </c>
      <c r="BV330" s="31">
        <f t="shared" ref="BV330" si="4538">AX329+AX330</f>
        <v>0</v>
      </c>
      <c r="BW330" s="31">
        <f t="shared" ref="BW330" si="4539">AY329+AY330</f>
        <v>0</v>
      </c>
      <c r="BX330" s="31">
        <f t="shared" ref="BX330" si="4540">AZ329+AZ330</f>
        <v>26.785714285714285</v>
      </c>
      <c r="BY330" s="31">
        <f t="shared" ref="BY330" si="4541">BA329+BA330</f>
        <v>0</v>
      </c>
      <c r="BZ330" s="56">
        <f t="shared" ref="BZ330" si="4542">BB329+BB330</f>
        <v>0</v>
      </c>
      <c r="CA330" s="32">
        <f t="shared" ref="CA330" si="4543">BC329+BC330</f>
        <v>0</v>
      </c>
      <c r="CB330" s="31">
        <f t="shared" ref="CB330" si="4544">BD329+BD330</f>
        <v>0</v>
      </c>
      <c r="CC330" s="31">
        <f t="shared" ref="CC330" si="4545">BE329+BE330</f>
        <v>0</v>
      </c>
      <c r="CD330" s="31">
        <f t="shared" ref="CD330" si="4546">BF329+BF330</f>
        <v>0</v>
      </c>
      <c r="CE330" s="31">
        <f t="shared" ref="CE330" si="4547">BG329+BG330</f>
        <v>0</v>
      </c>
      <c r="CF330" s="31">
        <f t="shared" ref="CF330" si="4548">BH329+BH330</f>
        <v>0</v>
      </c>
      <c r="CG330" s="31">
        <f t="shared" ref="CG330" si="4549">BI329+BI330</f>
        <v>0</v>
      </c>
      <c r="CH330" s="31">
        <f t="shared" ref="CH330" si="4550">BJ329+BJ330</f>
        <v>0</v>
      </c>
      <c r="CI330" s="31">
        <f t="shared" ref="CI330" si="4551">BK329+BK330</f>
        <v>78.571428571428569</v>
      </c>
      <c r="CJ330" s="31">
        <f t="shared" ref="CJ330" si="4552">BL329+BL330</f>
        <v>81.25</v>
      </c>
      <c r="CK330" s="31">
        <f t="shared" ref="CK330" si="4553">BM329+BM330</f>
        <v>1.7857142857142858</v>
      </c>
      <c r="CL330" s="30">
        <f t="shared" ref="CL330" si="4554">BN329+BN330</f>
        <v>0</v>
      </c>
      <c r="CM330" s="57">
        <f t="shared" ref="CM330" si="4555">BO329+BO330</f>
        <v>0.8928571428571429</v>
      </c>
      <c r="CN330" s="5"/>
      <c r="CQ330" s="12" t="s">
        <v>50</v>
      </c>
      <c r="CR330" s="13">
        <f>BS338</f>
        <v>1.7857142857142858</v>
      </c>
      <c r="CS330" s="13">
        <f>BT338</f>
        <v>17.857142857142858</v>
      </c>
      <c r="CT330" s="13">
        <f>BU338</f>
        <v>77.678571428571431</v>
      </c>
      <c r="CU330" s="13">
        <f>BV338</f>
        <v>97.321428571428584</v>
      </c>
      <c r="CV330" s="13">
        <f>BW335</f>
        <v>85.714285714285722</v>
      </c>
      <c r="CW330" s="13">
        <f>BX335</f>
        <v>62.500000000000007</v>
      </c>
      <c r="CX330" s="13">
        <f>BY335</f>
        <v>75</v>
      </c>
      <c r="CY330" s="13"/>
      <c r="CZ330" s="13"/>
      <c r="DA330" s="13">
        <f>CB336</f>
        <v>100</v>
      </c>
      <c r="DB330" s="13">
        <f>CC336</f>
        <v>3.9215686274509802</v>
      </c>
      <c r="DC330" s="13">
        <f>CD338</f>
        <v>98.05825242718447</v>
      </c>
      <c r="DD330" s="13">
        <f>CE336</f>
        <v>96.116504854368912</v>
      </c>
      <c r="DE330" s="13">
        <f>CF336</f>
        <v>97</v>
      </c>
      <c r="DF330" s="13">
        <f>CG340</f>
        <v>8.0357142857142865</v>
      </c>
      <c r="DG330" s="13">
        <f>CH336</f>
        <v>87.500000000000014</v>
      </c>
      <c r="DH330" s="13">
        <f>CI333</f>
        <v>92.857142857142861</v>
      </c>
      <c r="DI330" s="13">
        <f>CJ334</f>
        <v>94.642857142857139</v>
      </c>
      <c r="DJ330" s="13">
        <f>CK333</f>
        <v>79.464285714285722</v>
      </c>
      <c r="DK330" s="13"/>
      <c r="DL330" s="13"/>
      <c r="DM330" s="10"/>
      <c r="DN330" s="10"/>
    </row>
    <row r="331" spans="1:118" ht="18.75" x14ac:dyDescent="0.25">
      <c r="B331" s="54" t="s">
        <v>4</v>
      </c>
      <c r="C331" s="2">
        <v>0</v>
      </c>
      <c r="D331" s="2">
        <v>0</v>
      </c>
      <c r="E331" s="2">
        <v>0</v>
      </c>
      <c r="F331" s="2">
        <v>0</v>
      </c>
      <c r="G331" s="2">
        <v>29</v>
      </c>
      <c r="H331" s="2">
        <v>0</v>
      </c>
      <c r="I331" s="2">
        <v>18</v>
      </c>
      <c r="J331" s="2">
        <v>16</v>
      </c>
      <c r="K331" s="2">
        <v>16</v>
      </c>
      <c r="L331" s="2">
        <v>8</v>
      </c>
      <c r="M331" s="3">
        <v>4</v>
      </c>
      <c r="N331" s="3">
        <v>4</v>
      </c>
      <c r="O331" s="3">
        <v>4</v>
      </c>
      <c r="P331" s="3">
        <v>13</v>
      </c>
      <c r="Q331" s="3">
        <v>0</v>
      </c>
      <c r="R331" s="3">
        <v>0</v>
      </c>
      <c r="S331" s="54">
        <v>112</v>
      </c>
      <c r="V331" s="54">
        <v>6.25E-2</v>
      </c>
      <c r="W331" s="2">
        <f>E329</f>
        <v>0</v>
      </c>
      <c r="X331" s="2">
        <f>E330</f>
        <v>0</v>
      </c>
      <c r="Y331" s="2">
        <f>E331</f>
        <v>0</v>
      </c>
      <c r="Z331" s="2">
        <f>E332</f>
        <v>0</v>
      </c>
      <c r="AA331" s="2">
        <f>E333</f>
        <v>0</v>
      </c>
      <c r="AB331" s="2">
        <f>E334</f>
        <v>1</v>
      </c>
      <c r="AC331" s="2">
        <f>E335</f>
        <v>0</v>
      </c>
      <c r="AD331" s="54">
        <f>E336</f>
        <v>0</v>
      </c>
      <c r="AE331" s="4">
        <f>E337</f>
        <v>3</v>
      </c>
      <c r="AF331" s="2">
        <f>E338</f>
        <v>104</v>
      </c>
      <c r="AG331" s="2">
        <f>E339</f>
        <v>0</v>
      </c>
      <c r="AH331" s="2">
        <f>E340</f>
        <v>0</v>
      </c>
      <c r="AI331" s="2">
        <f>E341</f>
        <v>14</v>
      </c>
      <c r="AJ331" s="2">
        <f>E342</f>
        <v>8</v>
      </c>
      <c r="AK331" s="2">
        <f>E343</f>
        <v>0</v>
      </c>
      <c r="AL331" s="2">
        <f>E344</f>
        <v>71</v>
      </c>
      <c r="AM331" s="2">
        <f>E345</f>
        <v>8</v>
      </c>
      <c r="AN331" s="2">
        <f>E346</f>
        <v>0</v>
      </c>
      <c r="AO331" s="2">
        <f>E347</f>
        <v>1</v>
      </c>
      <c r="AP331" s="54">
        <f>E348</f>
        <v>0</v>
      </c>
      <c r="AQ331" s="55">
        <f>E349</f>
        <v>0</v>
      </c>
      <c r="AT331" s="54">
        <v>6.2E-2</v>
      </c>
      <c r="AU331" s="31">
        <f t="shared" ref="AU331" si="4556">PRODUCT(W331*100*1/W345)</f>
        <v>0</v>
      </c>
      <c r="AV331" s="31">
        <f t="shared" ref="AV331" si="4557">PRODUCT(X331*100*1/X345)</f>
        <v>0</v>
      </c>
      <c r="AW331" s="31">
        <f t="shared" ref="AW331" si="4558">PRODUCT(Y331*100*1/Y345)</f>
        <v>0</v>
      </c>
      <c r="AX331" s="31">
        <f t="shared" ref="AX331" si="4559">PRODUCT(Z331*100*1/Z345)</f>
        <v>0</v>
      </c>
      <c r="AY331" s="31">
        <f t="shared" ref="AY331" si="4560">PRODUCT(AA331*100*1/AA345)</f>
        <v>0</v>
      </c>
      <c r="AZ331" s="31">
        <f t="shared" ref="AZ331" si="4561">PRODUCT(AB331*100*1/AB345)</f>
        <v>0.8928571428571429</v>
      </c>
      <c r="BA331" s="31">
        <f t="shared" ref="BA331" si="4562">PRODUCT(AC331*100*1/AC345)</f>
        <v>0</v>
      </c>
      <c r="BB331" s="56">
        <f t="shared" ref="BB331" si="4563">PRODUCT(AD331*100*1/AD345)</f>
        <v>0</v>
      </c>
      <c r="BC331" s="32">
        <f t="shared" ref="BC331" si="4564">PRODUCT(AE331*100*1/AE345)</f>
        <v>2.6785714285714284</v>
      </c>
      <c r="BD331" s="31">
        <f t="shared" ref="BD331" si="4565">PRODUCT(AF331*100*1/AF345)</f>
        <v>92.857142857142861</v>
      </c>
      <c r="BE331" s="31">
        <f t="shared" ref="BE331" si="4566">PRODUCT(AG331*100*1/AG345)</f>
        <v>0</v>
      </c>
      <c r="BF331" s="31">
        <f t="shared" ref="BF331" si="4567">PRODUCT(AH331*100*1/AH345)</f>
        <v>0</v>
      </c>
      <c r="BG331" s="31">
        <f t="shared" ref="BG331" si="4568">PRODUCT(AI331*100*1/AI345)</f>
        <v>13.592233009708737</v>
      </c>
      <c r="BH331" s="31">
        <f t="shared" ref="BH331" si="4569">PRODUCT(AJ331*100*1/AJ345)</f>
        <v>8</v>
      </c>
      <c r="BI331" s="31">
        <f t="shared" ref="BI331" si="4570">PRODUCT(AK331*100*1/AK345)</f>
        <v>0</v>
      </c>
      <c r="BJ331" s="31">
        <f t="shared" ref="BJ331" si="4571">PRODUCT(AL331*100*1/AL345)</f>
        <v>63.392857142857146</v>
      </c>
      <c r="BK331" s="31">
        <f t="shared" ref="BK331" si="4572">PRODUCT(AM331*100*1/AM345)</f>
        <v>7.1428571428571432</v>
      </c>
      <c r="BL331" s="31">
        <f t="shared" ref="BL331" si="4573">PRODUCT(AN331*100*1/AN345)</f>
        <v>0</v>
      </c>
      <c r="BM331" s="31">
        <f t="shared" ref="BM331" si="4574">PRODUCT(AO331*100*1/AO345)</f>
        <v>0.8928571428571429</v>
      </c>
      <c r="BN331" s="30">
        <f t="shared" ref="BN331" si="4575">PRODUCT(AP331*100*1/AP345)</f>
        <v>0</v>
      </c>
      <c r="BO331" s="57">
        <f t="shared" ref="BO331" si="4576">PRODUCT(AQ331*100*1/AQ345)</f>
        <v>0</v>
      </c>
      <c r="BR331" s="54">
        <v>6.2E-2</v>
      </c>
      <c r="BS331" s="31">
        <f t="shared" ref="BS331" si="4577">AU329+AU330+AU331</f>
        <v>0</v>
      </c>
      <c r="BT331" s="31">
        <f t="shared" ref="BT331" si="4578">AV329+AV330+AV331</f>
        <v>0</v>
      </c>
      <c r="BU331" s="31">
        <f t="shared" ref="BU331" si="4579">AW329+AW330+AW331</f>
        <v>0</v>
      </c>
      <c r="BV331" s="31">
        <f t="shared" ref="BV331" si="4580">AX329+AX330+AX331</f>
        <v>0</v>
      </c>
      <c r="BW331" s="31">
        <f t="shared" ref="BW331" si="4581">AY329+AY330+AY331</f>
        <v>0</v>
      </c>
      <c r="BX331" s="31">
        <f t="shared" ref="BX331" si="4582">AZ329+AZ330+AZ331</f>
        <v>27.678571428571427</v>
      </c>
      <c r="BY331" s="31">
        <f t="shared" ref="BY331" si="4583">BA329+BA330+BA331</f>
        <v>0</v>
      </c>
      <c r="BZ331" s="56">
        <f t="shared" ref="BZ331" si="4584">BB329+BB330+BB331</f>
        <v>0</v>
      </c>
      <c r="CA331" s="32">
        <f t="shared" ref="CA331" si="4585">BC329+BC330+BC331</f>
        <v>2.6785714285714284</v>
      </c>
      <c r="CB331" s="31">
        <f t="shared" ref="CB331" si="4586">BD329+BD330+BD331</f>
        <v>92.857142857142861</v>
      </c>
      <c r="CC331" s="31">
        <f t="shared" ref="CC331" si="4587">BE329+BE330+BE331</f>
        <v>0</v>
      </c>
      <c r="CD331" s="31">
        <f t="shared" ref="CD331" si="4588">BF329+BF330+BF331</f>
        <v>0</v>
      </c>
      <c r="CE331" s="31">
        <f t="shared" ref="CE331" si="4589">BG329+BG330+BG331</f>
        <v>13.592233009708737</v>
      </c>
      <c r="CF331" s="31">
        <f t="shared" ref="CF331" si="4590">BH329+BH330+BH331</f>
        <v>8</v>
      </c>
      <c r="CG331" s="31">
        <f t="shared" ref="CG331" si="4591">BI329+BI330+BI331</f>
        <v>0</v>
      </c>
      <c r="CH331" s="31">
        <f t="shared" ref="CH331" si="4592">BJ329+BJ330+BJ331</f>
        <v>63.392857142857146</v>
      </c>
      <c r="CI331" s="31">
        <f t="shared" ref="CI331" si="4593">BK329+BK330+BK331</f>
        <v>85.714285714285708</v>
      </c>
      <c r="CJ331" s="31">
        <f t="shared" ref="CJ331" si="4594">BL329+BL330+BL331</f>
        <v>81.25</v>
      </c>
      <c r="CK331" s="31">
        <f t="shared" ref="CK331" si="4595">BM329+BM330+BM331</f>
        <v>2.6785714285714288</v>
      </c>
      <c r="CL331" s="30">
        <f t="shared" ref="CL331" si="4596">BN329+BN330+BN331</f>
        <v>0</v>
      </c>
      <c r="CM331" s="57">
        <f t="shared" ref="CM331" si="4597">BO329+BO330+BO331</f>
        <v>0.8928571428571429</v>
      </c>
      <c r="CN331" s="5"/>
      <c r="CQ331" s="12" t="s">
        <v>51</v>
      </c>
      <c r="CR331" s="13"/>
      <c r="CS331" s="13"/>
      <c r="CT331" s="13"/>
      <c r="CU331" s="13"/>
      <c r="CV331" s="13">
        <f>BW337-BW335</f>
        <v>6.25</v>
      </c>
      <c r="CW331" s="13">
        <f>SUM(BX336,-BX335)</f>
        <v>12.499999999999993</v>
      </c>
      <c r="CX331" s="14">
        <f>SUM(BY336-BY335)</f>
        <v>4.4642857142857082</v>
      </c>
      <c r="CY331" s="13"/>
      <c r="CZ331" s="13">
        <f>CA337</f>
        <v>97.321428571428584</v>
      </c>
      <c r="DA331" s="13">
        <f>CB338-CB336</f>
        <v>0</v>
      </c>
      <c r="DB331" s="13"/>
      <c r="DC331" s="13"/>
      <c r="DD331" s="13"/>
      <c r="DE331" s="13"/>
      <c r="DF331" s="13"/>
      <c r="DG331" s="13">
        <f>CH337-CH336</f>
        <v>1.7857142857142918</v>
      </c>
      <c r="DH331" s="13">
        <f>CI334-CI333</f>
        <v>1.7857142857142918</v>
      </c>
      <c r="DI331" s="13">
        <f>CJ335-CJ334</f>
        <v>1.7857142857142918</v>
      </c>
      <c r="DJ331" s="13"/>
      <c r="DK331" s="13"/>
      <c r="DL331" s="13"/>
      <c r="DM331" s="10"/>
      <c r="DN331" s="10"/>
    </row>
    <row r="332" spans="1:118" ht="18.75" x14ac:dyDescent="0.25">
      <c r="B332" s="54" t="s">
        <v>5</v>
      </c>
      <c r="C332" s="2">
        <v>0</v>
      </c>
      <c r="D332" s="2">
        <v>0</v>
      </c>
      <c r="E332" s="2">
        <v>0</v>
      </c>
      <c r="F332" s="2">
        <v>0</v>
      </c>
      <c r="G332" s="2">
        <v>90</v>
      </c>
      <c r="H332" s="2">
        <v>0</v>
      </c>
      <c r="I332" s="2">
        <v>9</v>
      </c>
      <c r="J332" s="2">
        <v>6</v>
      </c>
      <c r="K332" s="2">
        <v>1</v>
      </c>
      <c r="L332" s="2">
        <v>3</v>
      </c>
      <c r="M332" s="3">
        <v>1</v>
      </c>
      <c r="N332" s="3">
        <v>0</v>
      </c>
      <c r="O332" s="3">
        <v>0</v>
      </c>
      <c r="P332" s="3">
        <v>2</v>
      </c>
      <c r="Q332" s="3">
        <v>0</v>
      </c>
      <c r="R332" s="3">
        <v>0</v>
      </c>
      <c r="S332" s="54">
        <v>112</v>
      </c>
      <c r="V332" s="54">
        <v>0.125</v>
      </c>
      <c r="W332" s="2">
        <f>F329</f>
        <v>0</v>
      </c>
      <c r="X332" s="2">
        <f>F330</f>
        <v>0</v>
      </c>
      <c r="Y332" s="2">
        <f>F331</f>
        <v>0</v>
      </c>
      <c r="Z332" s="2">
        <f>F332</f>
        <v>0</v>
      </c>
      <c r="AA332" s="2">
        <f>F333</f>
        <v>84</v>
      </c>
      <c r="AB332" s="2">
        <f>F334</f>
        <v>14</v>
      </c>
      <c r="AC332" s="2">
        <f>F335</f>
        <v>64</v>
      </c>
      <c r="AD332" s="54">
        <f>F336</f>
        <v>0</v>
      </c>
      <c r="AE332" s="4">
        <f>F337</f>
        <v>0</v>
      </c>
      <c r="AF332" s="2">
        <f>F338</f>
        <v>0</v>
      </c>
      <c r="AG332" s="2">
        <f>F339</f>
        <v>0</v>
      </c>
      <c r="AH332" s="2">
        <f>F340</f>
        <v>0</v>
      </c>
      <c r="AI332" s="2">
        <f>F341</f>
        <v>0</v>
      </c>
      <c r="AJ332" s="2">
        <f>F342</f>
        <v>0</v>
      </c>
      <c r="AK332" s="2">
        <f>F343</f>
        <v>0</v>
      </c>
      <c r="AL332" s="2">
        <f>F344</f>
        <v>0</v>
      </c>
      <c r="AM332" s="2">
        <f>F345</f>
        <v>6</v>
      </c>
      <c r="AN332" s="2">
        <f>F346</f>
        <v>5</v>
      </c>
      <c r="AO332" s="2">
        <f>F347</f>
        <v>50</v>
      </c>
      <c r="AP332" s="54">
        <f>F348</f>
        <v>0</v>
      </c>
      <c r="AQ332" s="55">
        <f>F349</f>
        <v>2</v>
      </c>
      <c r="AT332" s="54">
        <v>0.125</v>
      </c>
      <c r="AU332" s="31">
        <f t="shared" ref="AU332" si="4598">PRODUCT(W332*100*1/W345)</f>
        <v>0</v>
      </c>
      <c r="AV332" s="31">
        <f t="shared" ref="AV332" si="4599">PRODUCT(X332*100*1/X345)</f>
        <v>0</v>
      </c>
      <c r="AW332" s="31">
        <f t="shared" ref="AW332" si="4600">PRODUCT(Y332*100*1/Y345)</f>
        <v>0</v>
      </c>
      <c r="AX332" s="31">
        <f t="shared" ref="AX332" si="4601">PRODUCT(Z332*100*1/Z345)</f>
        <v>0</v>
      </c>
      <c r="AY332" s="31">
        <f t="shared" ref="AY332" si="4602">PRODUCT(AA332*100*1/AA345)</f>
        <v>75</v>
      </c>
      <c r="AZ332" s="31">
        <f t="shared" ref="AZ332" si="4603">PRODUCT(AB332*100*1/AB345)</f>
        <v>12.5</v>
      </c>
      <c r="BA332" s="31">
        <f t="shared" ref="BA332" si="4604">PRODUCT(AC332*100*1/AC345)</f>
        <v>57.142857142857146</v>
      </c>
      <c r="BB332" s="56">
        <f t="shared" ref="BB332" si="4605">PRODUCT(AD332*100*1/AD345)</f>
        <v>0</v>
      </c>
      <c r="BC332" s="32">
        <f t="shared" ref="BC332" si="4606">PRODUCT(AE332*100*1/AE345)</f>
        <v>0</v>
      </c>
      <c r="BD332" s="31">
        <f t="shared" ref="BD332" si="4607">PRODUCT(AF332*100*1/AF345)</f>
        <v>0</v>
      </c>
      <c r="BE332" s="31">
        <f t="shared" ref="BE332" si="4608">PRODUCT(AG332*100*1/AG345)</f>
        <v>0</v>
      </c>
      <c r="BF332" s="31">
        <f t="shared" ref="BF332" si="4609">PRODUCT(AH332*100*1/AH345)</f>
        <v>0</v>
      </c>
      <c r="BG332" s="31">
        <f t="shared" ref="BG332" si="4610">PRODUCT(AI332*100*1/AI345)</f>
        <v>0</v>
      </c>
      <c r="BH332" s="31">
        <f t="shared" ref="BH332" si="4611">PRODUCT(AJ332*100*1/AJ345)</f>
        <v>0</v>
      </c>
      <c r="BI332" s="31">
        <f t="shared" ref="BI332" si="4612">PRODUCT(AK332*100*1/AK345)</f>
        <v>0</v>
      </c>
      <c r="BJ332" s="31">
        <f t="shared" ref="BJ332" si="4613">PRODUCT(AL332*100*1/AL345)</f>
        <v>0</v>
      </c>
      <c r="BK332" s="31">
        <f t="shared" ref="BK332" si="4614">PRODUCT(AM332*100*1/AM345)</f>
        <v>5.3571428571428568</v>
      </c>
      <c r="BL332" s="31">
        <f t="shared" ref="BL332" si="4615">PRODUCT(AN332*100*1/AN345)</f>
        <v>4.4642857142857144</v>
      </c>
      <c r="BM332" s="31">
        <f t="shared" ref="BM332" si="4616">PRODUCT(AO332*100*1/AO345)</f>
        <v>44.642857142857146</v>
      </c>
      <c r="BN332" s="30">
        <f t="shared" ref="BN332" si="4617">PRODUCT(AP332*100*1/AP345)</f>
        <v>0</v>
      </c>
      <c r="BO332" s="57">
        <f t="shared" ref="BO332" si="4618">PRODUCT(AQ332*100*1/AQ345)</f>
        <v>1.7857142857142858</v>
      </c>
      <c r="BR332" s="54">
        <v>0.125</v>
      </c>
      <c r="BS332" s="31">
        <f t="shared" ref="BS332" si="4619">AU329+AU330+AU331+AU332</f>
        <v>0</v>
      </c>
      <c r="BT332" s="31">
        <f t="shared" ref="BT332" si="4620">AV329+AV330+AV331+AV332</f>
        <v>0</v>
      </c>
      <c r="BU332" s="31">
        <f t="shared" ref="BU332" si="4621">AW329+AW330+AW331+AW332</f>
        <v>0</v>
      </c>
      <c r="BV332" s="31">
        <f t="shared" ref="BV332" si="4622">AX329+AX330+AX331+AX332</f>
        <v>0</v>
      </c>
      <c r="BW332" s="31">
        <f t="shared" ref="BW332" si="4623">AY329+AY330+AY331+AY332</f>
        <v>75</v>
      </c>
      <c r="BX332" s="31">
        <f t="shared" ref="BX332" si="4624">AZ329+AZ330+AZ331+AZ332</f>
        <v>40.178571428571431</v>
      </c>
      <c r="BY332" s="31">
        <f t="shared" ref="BY332" si="4625">BA329+BA330+BA331+BA332</f>
        <v>57.142857142857146</v>
      </c>
      <c r="BZ332" s="56">
        <f t="shared" ref="BZ332" si="4626">BB329+BB330+BB331+BB332</f>
        <v>0</v>
      </c>
      <c r="CA332" s="32">
        <f t="shared" ref="CA332" si="4627">BC329+BC330+BC331+BC332</f>
        <v>2.6785714285714284</v>
      </c>
      <c r="CB332" s="31">
        <f t="shared" ref="CB332" si="4628">BD329+BD330+BD331+BD332</f>
        <v>92.857142857142861</v>
      </c>
      <c r="CC332" s="31">
        <f t="shared" ref="CC332" si="4629">BE329+BE330+BE331+BE332</f>
        <v>0</v>
      </c>
      <c r="CD332" s="31">
        <f t="shared" ref="CD332" si="4630">BF329+BF330+BF331+BF332</f>
        <v>0</v>
      </c>
      <c r="CE332" s="31">
        <f t="shared" ref="CE332" si="4631">BG329+BG330+BG331+BG332</f>
        <v>13.592233009708737</v>
      </c>
      <c r="CF332" s="31">
        <f t="shared" ref="CF332" si="4632">BH329+BH330+BH331+BH332</f>
        <v>8</v>
      </c>
      <c r="CG332" s="31">
        <f t="shared" ref="CG332" si="4633">BI329+BI330+BI331+BI332</f>
        <v>0</v>
      </c>
      <c r="CH332" s="31">
        <f t="shared" ref="CH332" si="4634">BJ329+BJ330+BJ331+BJ332</f>
        <v>63.392857142857146</v>
      </c>
      <c r="CI332" s="31">
        <f t="shared" ref="CI332" si="4635">BK329+BK330+BK331+BK332</f>
        <v>91.071428571428569</v>
      </c>
      <c r="CJ332" s="31">
        <f t="shared" ref="CJ332" si="4636">BL329+BL330+BL331+BL332</f>
        <v>85.714285714285708</v>
      </c>
      <c r="CK332" s="31">
        <f t="shared" ref="CK332" si="4637">BM329+BM330+BM331+BM332</f>
        <v>47.321428571428577</v>
      </c>
      <c r="CL332" s="30">
        <f t="shared" ref="CL332" si="4638">BN329+BN330+BN331+BN332</f>
        <v>0</v>
      </c>
      <c r="CM332" s="57">
        <f t="shared" ref="CM332" si="4639">BO329+BO330+BO331+BO332</f>
        <v>2.6785714285714288</v>
      </c>
      <c r="CN332" s="5"/>
      <c r="CQ332" s="12" t="s">
        <v>52</v>
      </c>
      <c r="CR332" s="13">
        <f>BS344-CR330</f>
        <v>98.214285714285708</v>
      </c>
      <c r="CS332" s="13">
        <f>BT344-CS330</f>
        <v>82.142857142857139</v>
      </c>
      <c r="CT332" s="13">
        <f>BU344-BU338</f>
        <v>22.321428571428569</v>
      </c>
      <c r="CU332" s="13">
        <f>BV344-BV338</f>
        <v>2.6785714285714306</v>
      </c>
      <c r="CV332" s="13">
        <f>BW344-CV331-CV330</f>
        <v>8.0357142857142776</v>
      </c>
      <c r="CW332" s="13">
        <f>BX344-BX336</f>
        <v>25.000000000000014</v>
      </c>
      <c r="CX332" s="13">
        <f>BY344-BY336</f>
        <v>20.535714285714292</v>
      </c>
      <c r="CY332" s="13"/>
      <c r="CZ332" s="13">
        <f>CA344-CA337</f>
        <v>2.6785714285714306</v>
      </c>
      <c r="DA332" s="13">
        <f>CB344-CB338</f>
        <v>0</v>
      </c>
      <c r="DB332" s="13">
        <f>CC344-CC336</f>
        <v>96.078431372549019</v>
      </c>
      <c r="DC332" s="13">
        <f>CD344-CD338</f>
        <v>1.9417475728155296</v>
      </c>
      <c r="DD332" s="13">
        <f>CE344-CE336</f>
        <v>3.8834951456310591</v>
      </c>
      <c r="DE332" s="13">
        <f>CF344-CF336</f>
        <v>3</v>
      </c>
      <c r="DF332" s="13">
        <f>CG344-CG340</f>
        <v>91.964285714285708</v>
      </c>
      <c r="DG332" s="13">
        <f>CH344-CH337</f>
        <v>10.714285714285708</v>
      </c>
      <c r="DH332" s="13">
        <f>CI344-CI334</f>
        <v>5.357142857142847</v>
      </c>
      <c r="DI332" s="13">
        <f>CJ344-CJ335</f>
        <v>3.5714285714285694</v>
      </c>
      <c r="DJ332" s="13">
        <f>CK344-CK333</f>
        <v>20.535714285714292</v>
      </c>
      <c r="DK332" s="13"/>
      <c r="DL332" s="13"/>
      <c r="DM332" s="10"/>
      <c r="DN332" s="10"/>
    </row>
    <row r="333" spans="1:118" x14ac:dyDescent="0.25">
      <c r="B333" s="54" t="s">
        <v>6</v>
      </c>
      <c r="C333" s="2">
        <v>0</v>
      </c>
      <c r="D333" s="2">
        <v>0</v>
      </c>
      <c r="E333" s="2">
        <v>0</v>
      </c>
      <c r="F333" s="2">
        <v>84</v>
      </c>
      <c r="G333" s="2">
        <v>0</v>
      </c>
      <c r="H333" s="2">
        <v>9</v>
      </c>
      <c r="I333" s="2">
        <v>3</v>
      </c>
      <c r="J333" s="4">
        <v>4</v>
      </c>
      <c r="K333" s="4">
        <v>3</v>
      </c>
      <c r="L333" s="3">
        <v>1</v>
      </c>
      <c r="M333" s="3">
        <v>4</v>
      </c>
      <c r="N333" s="3">
        <v>4</v>
      </c>
      <c r="O333" s="3">
        <v>0</v>
      </c>
      <c r="P333" s="3">
        <v>0</v>
      </c>
      <c r="Q333" s="3">
        <v>0</v>
      </c>
      <c r="R333" s="3">
        <v>0</v>
      </c>
      <c r="S333" s="54">
        <v>112</v>
      </c>
      <c r="V333" s="54">
        <v>0.25</v>
      </c>
      <c r="W333" s="2">
        <f>G329</f>
        <v>0</v>
      </c>
      <c r="X333" s="2">
        <f>G330</f>
        <v>0</v>
      </c>
      <c r="Y333" s="2">
        <f>G331</f>
        <v>29</v>
      </c>
      <c r="Z333" s="2">
        <f>G332</f>
        <v>90</v>
      </c>
      <c r="AA333" s="2">
        <f>G333</f>
        <v>0</v>
      </c>
      <c r="AB333" s="2">
        <f>G334</f>
        <v>7</v>
      </c>
      <c r="AC333" s="2">
        <f>G335</f>
        <v>0</v>
      </c>
      <c r="AD333" s="54">
        <f>G336</f>
        <v>0</v>
      </c>
      <c r="AE333" s="4">
        <f>G337</f>
        <v>0</v>
      </c>
      <c r="AF333" s="2">
        <f>G338</f>
        <v>6</v>
      </c>
      <c r="AG333" s="2">
        <f>G339</f>
        <v>1</v>
      </c>
      <c r="AH333" s="2">
        <f>G340</f>
        <v>27</v>
      </c>
      <c r="AI333" s="2">
        <f>G341</f>
        <v>67</v>
      </c>
      <c r="AJ333" s="2">
        <f>G342</f>
        <v>70</v>
      </c>
      <c r="AK333" s="2">
        <f>G343</f>
        <v>0</v>
      </c>
      <c r="AL333" s="2">
        <f>G344</f>
        <v>18</v>
      </c>
      <c r="AM333" s="2">
        <f>G345</f>
        <v>2</v>
      </c>
      <c r="AN333" s="2">
        <f>G346</f>
        <v>8</v>
      </c>
      <c r="AO333" s="2">
        <f>G347</f>
        <v>36</v>
      </c>
      <c r="AP333" s="54">
        <f>G348</f>
        <v>0</v>
      </c>
      <c r="AQ333" s="55">
        <f>G349</f>
        <v>18</v>
      </c>
      <c r="AT333" s="54">
        <v>0.25</v>
      </c>
      <c r="AU333" s="31">
        <f t="shared" ref="AU333" si="4640">PRODUCT(W333*100*1/W345)</f>
        <v>0</v>
      </c>
      <c r="AV333" s="31">
        <f t="shared" ref="AV333" si="4641">PRODUCT(X333*100*1/X345)</f>
        <v>0</v>
      </c>
      <c r="AW333" s="31">
        <f t="shared" ref="AW333" si="4642">PRODUCT(Y333*100*1/Y345)</f>
        <v>25.892857142857142</v>
      </c>
      <c r="AX333" s="31">
        <f t="shared" ref="AX333" si="4643">PRODUCT(Z333*100*1/Z345)</f>
        <v>80.357142857142861</v>
      </c>
      <c r="AY333" s="31">
        <f t="shared" ref="AY333" si="4644">PRODUCT(AA333*100*1/AA345)</f>
        <v>0</v>
      </c>
      <c r="AZ333" s="31">
        <f t="shared" ref="AZ333" si="4645">PRODUCT(AB333*100*1/AB345)</f>
        <v>6.25</v>
      </c>
      <c r="BA333" s="31">
        <f t="shared" ref="BA333" si="4646">PRODUCT(AC333*100*1/AC345)</f>
        <v>0</v>
      </c>
      <c r="BB333" s="56">
        <f t="shared" ref="BB333" si="4647">PRODUCT(AD333*100*1/AD345)</f>
        <v>0</v>
      </c>
      <c r="BC333" s="32">
        <f t="shared" ref="BC333" si="4648">PRODUCT(AE333*100*1/AE345)</f>
        <v>0</v>
      </c>
      <c r="BD333" s="31">
        <f t="shared" ref="BD333" si="4649">PRODUCT(AF333*100*1/AF345)</f>
        <v>5.3571428571428568</v>
      </c>
      <c r="BE333" s="31">
        <f t="shared" ref="BE333" si="4650">PRODUCT(AG333*100*1/AG345)</f>
        <v>0.98039215686274506</v>
      </c>
      <c r="BF333" s="31">
        <f t="shared" ref="BF333" si="4651">PRODUCT(AH333*100*1/AH345)</f>
        <v>26.21359223300971</v>
      </c>
      <c r="BG333" s="31">
        <f t="shared" ref="BG333" si="4652">PRODUCT(AI333*100*1/AI345)</f>
        <v>65.048543689320383</v>
      </c>
      <c r="BH333" s="31">
        <f t="shared" ref="BH333" si="4653">PRODUCT(AJ333*100*1/AJ345)</f>
        <v>70</v>
      </c>
      <c r="BI333" s="31">
        <f t="shared" ref="BI333" si="4654">PRODUCT(AK333*100*1/AK345)</f>
        <v>0</v>
      </c>
      <c r="BJ333" s="31">
        <f t="shared" ref="BJ333" si="4655">PRODUCT(AL333*100*1/AL345)</f>
        <v>16.071428571428573</v>
      </c>
      <c r="BK333" s="31">
        <f t="shared" ref="BK333" si="4656">PRODUCT(AM333*100*1/AM345)</f>
        <v>1.7857142857142858</v>
      </c>
      <c r="BL333" s="31">
        <f t="shared" ref="BL333" si="4657">PRODUCT(AN333*100*1/AN345)</f>
        <v>7.1428571428571432</v>
      </c>
      <c r="BM333" s="31">
        <f t="shared" ref="BM333" si="4658">PRODUCT(AO333*100*1/AO345)</f>
        <v>32.142857142857146</v>
      </c>
      <c r="BN333" s="30">
        <f t="shared" ref="BN333" si="4659">PRODUCT(AP333*100*1/AP345)</f>
        <v>0</v>
      </c>
      <c r="BO333" s="57">
        <f t="shared" ref="BO333" si="4660">PRODUCT(AQ333*100*1/AQ345)</f>
        <v>16.071428571428573</v>
      </c>
      <c r="BR333" s="54">
        <v>0.25</v>
      </c>
      <c r="BS333" s="31">
        <f t="shared" ref="BS333" si="4661">AU329+AU330+AU331+AU332+AU333</f>
        <v>0</v>
      </c>
      <c r="BT333" s="31">
        <f t="shared" ref="BT333" si="4662">AV329+AV330+AV331+AV332+AV333</f>
        <v>0</v>
      </c>
      <c r="BU333" s="31">
        <f t="shared" ref="BU333" si="4663">AW329+AW330+AW331+AW332+AW333</f>
        <v>25.892857142857142</v>
      </c>
      <c r="BV333" s="31">
        <f t="shared" ref="BV333" si="4664">AX329+AX330+AX331+AX332+AX333</f>
        <v>80.357142857142861</v>
      </c>
      <c r="BW333" s="31">
        <f t="shared" ref="BW333" si="4665">AY329+AY330+AY331+AY332+AY333</f>
        <v>75</v>
      </c>
      <c r="BX333" s="31">
        <f t="shared" ref="BX333" si="4666">AZ329+AZ330+AZ331+AZ332+AZ333</f>
        <v>46.428571428571431</v>
      </c>
      <c r="BY333" s="31">
        <f t="shared" ref="BY333" si="4667">BA329+BA330+BA331+BA332+BA333</f>
        <v>57.142857142857146</v>
      </c>
      <c r="BZ333" s="56">
        <f t="shared" ref="BZ333" si="4668">BB329+BB330+BB331+BB332+BB333</f>
        <v>0</v>
      </c>
      <c r="CA333" s="32">
        <f t="shared" ref="CA333" si="4669">BC329+BC330+BC331+BC332+BC333</f>
        <v>2.6785714285714284</v>
      </c>
      <c r="CB333" s="31">
        <f t="shared" ref="CB333" si="4670">BD329+BD330+BD331+BD332+BD333</f>
        <v>98.214285714285722</v>
      </c>
      <c r="CC333" s="31">
        <f t="shared" ref="CC333" si="4671">BE329+BE330+BE331+BE332+BE333</f>
        <v>0.98039215686274506</v>
      </c>
      <c r="CD333" s="31">
        <f t="shared" ref="CD333" si="4672">BF329+BF330+BF331+BF332+BF333</f>
        <v>26.21359223300971</v>
      </c>
      <c r="CE333" s="31">
        <f t="shared" ref="CE333" si="4673">BG329+BG330+BG331+BG332+BG333</f>
        <v>78.640776699029118</v>
      </c>
      <c r="CF333" s="31">
        <f t="shared" ref="CF333" si="4674">BH329+BH330+BH331+BH332+BH333</f>
        <v>78</v>
      </c>
      <c r="CG333" s="31">
        <f t="shared" ref="CG333" si="4675">BI329+BI330+BI331+BI332+BI333</f>
        <v>0</v>
      </c>
      <c r="CH333" s="31">
        <f t="shared" ref="CH333" si="4676">BJ329+BJ330+BJ331+BJ332+BJ333</f>
        <v>79.464285714285722</v>
      </c>
      <c r="CI333" s="31">
        <f t="shared" ref="CI333" si="4677">BK329+BK330+BK331+BK332+BK333</f>
        <v>92.857142857142861</v>
      </c>
      <c r="CJ333" s="31">
        <f t="shared" ref="CJ333" si="4678">BL329+BL330+BL331+BL332+BL333</f>
        <v>92.857142857142847</v>
      </c>
      <c r="CK333" s="31">
        <f t="shared" ref="CK333" si="4679">BM329+BM330+BM331+BM332+BM333</f>
        <v>79.464285714285722</v>
      </c>
      <c r="CL333" s="30">
        <f t="shared" ref="CL333" si="4680">BN329+BN330+BN331+BN332+BN333</f>
        <v>0</v>
      </c>
      <c r="CM333" s="57">
        <f t="shared" ref="CM333" si="4681">BO329+BO330+BO331+BO332+BO333</f>
        <v>18.75</v>
      </c>
      <c r="CN333" s="5"/>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row>
    <row r="334" spans="1:118" x14ac:dyDescent="0.25">
      <c r="B334" s="54" t="s">
        <v>7</v>
      </c>
      <c r="C334" s="2">
        <v>0</v>
      </c>
      <c r="D334" s="2">
        <v>30</v>
      </c>
      <c r="E334" s="2">
        <v>1</v>
      </c>
      <c r="F334" s="2">
        <v>14</v>
      </c>
      <c r="G334" s="2">
        <v>7</v>
      </c>
      <c r="H334" s="2">
        <v>10</v>
      </c>
      <c r="I334" s="2">
        <v>8</v>
      </c>
      <c r="J334" s="4">
        <v>14</v>
      </c>
      <c r="K334" s="3">
        <v>9</v>
      </c>
      <c r="L334" s="3">
        <v>9</v>
      </c>
      <c r="M334" s="3">
        <v>10</v>
      </c>
      <c r="N334" s="3">
        <v>0</v>
      </c>
      <c r="O334" s="3">
        <v>0</v>
      </c>
      <c r="P334" s="3">
        <v>0</v>
      </c>
      <c r="Q334" s="3">
        <v>0</v>
      </c>
      <c r="R334" s="3">
        <v>0</v>
      </c>
      <c r="S334" s="54">
        <v>112</v>
      </c>
      <c r="V334" s="54">
        <v>0.5</v>
      </c>
      <c r="W334" s="2">
        <f>H329</f>
        <v>0</v>
      </c>
      <c r="X334" s="2">
        <f>H330</f>
        <v>0</v>
      </c>
      <c r="Y334" s="2">
        <f>H331</f>
        <v>0</v>
      </c>
      <c r="Z334" s="2">
        <f>H332</f>
        <v>0</v>
      </c>
      <c r="AA334" s="2">
        <f>H333</f>
        <v>9</v>
      </c>
      <c r="AB334" s="2">
        <f>H334</f>
        <v>10</v>
      </c>
      <c r="AC334" s="2">
        <f>H335</f>
        <v>16</v>
      </c>
      <c r="AD334" s="54">
        <f>H336</f>
        <v>0</v>
      </c>
      <c r="AE334" s="4">
        <f>H337</f>
        <v>2</v>
      </c>
      <c r="AF334" s="2">
        <f>H338</f>
        <v>1</v>
      </c>
      <c r="AG334" s="2">
        <f>H339</f>
        <v>2</v>
      </c>
      <c r="AH334" s="2">
        <f>H340</f>
        <v>0</v>
      </c>
      <c r="AI334" s="2">
        <f>H341</f>
        <v>16</v>
      </c>
      <c r="AJ334" s="2">
        <f>H342</f>
        <v>15</v>
      </c>
      <c r="AK334" s="2">
        <f>H343</f>
        <v>0</v>
      </c>
      <c r="AL334" s="2">
        <f>H344</f>
        <v>6</v>
      </c>
      <c r="AM334" s="4">
        <f>H345</f>
        <v>2</v>
      </c>
      <c r="AN334" s="2">
        <f>H346</f>
        <v>2</v>
      </c>
      <c r="AO334" s="3">
        <f>H347</f>
        <v>10</v>
      </c>
      <c r="AP334" s="54">
        <f>H348</f>
        <v>0</v>
      </c>
      <c r="AQ334" s="55">
        <f>H349</f>
        <v>43</v>
      </c>
      <c r="AT334" s="54">
        <v>0.5</v>
      </c>
      <c r="AU334" s="31">
        <f t="shared" ref="AU334" si="4682">PRODUCT(W334*100*1/W345)</f>
        <v>0</v>
      </c>
      <c r="AV334" s="31">
        <f t="shared" ref="AV334" si="4683">PRODUCT(X334*100*1/X345)</f>
        <v>0</v>
      </c>
      <c r="AW334" s="31">
        <f t="shared" ref="AW334" si="4684">PRODUCT(Y334*100*1/Y345)</f>
        <v>0</v>
      </c>
      <c r="AX334" s="31">
        <f t="shared" ref="AX334" si="4685">PRODUCT(Z334*100*1/Z345)</f>
        <v>0</v>
      </c>
      <c r="AY334" s="31">
        <f t="shared" ref="AY334" si="4686">PRODUCT(AA334*100*1/AA345)</f>
        <v>8.0357142857142865</v>
      </c>
      <c r="AZ334" s="31">
        <f t="shared" ref="AZ334" si="4687">PRODUCT(AB334*100*1/AB345)</f>
        <v>8.9285714285714288</v>
      </c>
      <c r="BA334" s="31">
        <f t="shared" ref="BA334" si="4688">PRODUCT(AC334*100*1/AC345)</f>
        <v>14.285714285714286</v>
      </c>
      <c r="BB334" s="56">
        <f t="shared" ref="BB334" si="4689">PRODUCT(AD334*100*1/AD345)</f>
        <v>0</v>
      </c>
      <c r="BC334" s="32">
        <f t="shared" ref="BC334" si="4690">PRODUCT(AE334*100*1/AE345)</f>
        <v>1.7857142857142858</v>
      </c>
      <c r="BD334" s="31">
        <f t="shared" ref="BD334" si="4691">PRODUCT(AF334*100*1/AF345)</f>
        <v>0.8928571428571429</v>
      </c>
      <c r="BE334" s="31">
        <f t="shared" ref="BE334" si="4692">PRODUCT(AG334*100*1/AG345)</f>
        <v>1.9607843137254901</v>
      </c>
      <c r="BF334" s="31">
        <f t="shared" ref="BF334" si="4693">PRODUCT(AH334*100*1/AH345)</f>
        <v>0</v>
      </c>
      <c r="BG334" s="31">
        <f t="shared" ref="BG334" si="4694">PRODUCT(AI334*100*1/AI345)</f>
        <v>15.533980582524272</v>
      </c>
      <c r="BH334" s="31">
        <f t="shared" ref="BH334" si="4695">PRODUCT(AJ334*100*1/AJ345)</f>
        <v>15</v>
      </c>
      <c r="BI334" s="31">
        <f t="shared" ref="BI334" si="4696">PRODUCT(AK334*100*1/AK345)</f>
        <v>0</v>
      </c>
      <c r="BJ334" s="31">
        <f t="shared" ref="BJ334" si="4697">PRODUCT(AL334*100*1/AL345)</f>
        <v>5.3571428571428568</v>
      </c>
      <c r="BK334" s="32">
        <f t="shared" ref="BK334" si="4698">PRODUCT(AM334*100*1/AM345)</f>
        <v>1.7857142857142858</v>
      </c>
      <c r="BL334" s="31">
        <f t="shared" ref="BL334" si="4699">PRODUCT(AN334*100*1/AN345)</f>
        <v>1.7857142857142858</v>
      </c>
      <c r="BM334" s="33">
        <f t="shared" ref="BM334" si="4700">PRODUCT(AO334*100*1/AO345)</f>
        <v>8.9285714285714288</v>
      </c>
      <c r="BN334" s="30">
        <f t="shared" ref="BN334" si="4701">PRODUCT(AP334*100*1/AP345)</f>
        <v>0</v>
      </c>
      <c r="BO334" s="57">
        <f t="shared" ref="BO334" si="4702">PRODUCT(AQ334*100*1/AQ345)</f>
        <v>38.392857142857146</v>
      </c>
      <c r="BR334" s="54">
        <v>0.5</v>
      </c>
      <c r="BS334" s="31">
        <f t="shared" ref="BS334" si="4703">AU329+AU330+AU331+AU332+AU333+AU334</f>
        <v>0</v>
      </c>
      <c r="BT334" s="31">
        <f t="shared" ref="BT334" si="4704">AV329+AV330+AV331+AV332+AV333+AV334</f>
        <v>0</v>
      </c>
      <c r="BU334" s="31">
        <f t="shared" ref="BU334" si="4705">AW329+AW330+AW331+AW332+AW333+AW334</f>
        <v>25.892857142857142</v>
      </c>
      <c r="BV334" s="31">
        <f t="shared" ref="BV334" si="4706">AX329+AX330+AX331+AX332+AX333+AX334</f>
        <v>80.357142857142861</v>
      </c>
      <c r="BW334" s="31">
        <f t="shared" ref="BW334" si="4707">AY329+AY330+AY331+AY332+AY333+AY334</f>
        <v>83.035714285714292</v>
      </c>
      <c r="BX334" s="31">
        <f t="shared" ref="BX334" si="4708">AZ329+AZ330+AZ331+AZ332+AZ333+AZ334</f>
        <v>55.357142857142861</v>
      </c>
      <c r="BY334" s="31">
        <f t="shared" ref="BY334" si="4709">BA329+BA330+BA331+BA332+BA333+BA334</f>
        <v>71.428571428571431</v>
      </c>
      <c r="BZ334" s="56">
        <f t="shared" ref="BZ334" si="4710">BB329+BB330+BB331+BB332+BB333+BB334</f>
        <v>0</v>
      </c>
      <c r="CA334" s="32">
        <f t="shared" ref="CA334" si="4711">BC329+BC330+BC331+BC332+BC333+BC334</f>
        <v>4.4642857142857144</v>
      </c>
      <c r="CB334" s="31">
        <f t="shared" ref="CB334" si="4712">BD329+BD330+BD331+BD332+BD333+BD334</f>
        <v>99.107142857142861</v>
      </c>
      <c r="CC334" s="31">
        <f t="shared" ref="CC334" si="4713">BE329+BE330+BE331+BE332+BE333+BE334</f>
        <v>2.9411764705882351</v>
      </c>
      <c r="CD334" s="31">
        <f t="shared" ref="CD334" si="4714">BF329+BF330+BF331+BF332+BF333+BF334</f>
        <v>26.21359223300971</v>
      </c>
      <c r="CE334" s="31">
        <f t="shared" ref="CE334" si="4715">BG329+BG330+BG331+BG332+BG333+BG334</f>
        <v>94.174757281553383</v>
      </c>
      <c r="CF334" s="31">
        <f t="shared" ref="CF334" si="4716">BH329+BH330+BH331+BH332+BH333+BH334</f>
        <v>93</v>
      </c>
      <c r="CG334" s="31">
        <f t="shared" ref="CG334" si="4717">BI329+BI330+BI331+BI332+BI333+BI334</f>
        <v>0</v>
      </c>
      <c r="CH334" s="31">
        <f t="shared" ref="CH334" si="4718">BJ329+BJ330+BJ331+BJ332+BJ333+BJ334</f>
        <v>84.821428571428584</v>
      </c>
      <c r="CI334" s="32">
        <f t="shared" ref="CI334" si="4719">BK329+BK330+BK331+BK332+BK333+BK334</f>
        <v>94.642857142857153</v>
      </c>
      <c r="CJ334" s="31">
        <f t="shared" ref="CJ334" si="4720">BL329+BL330+BL331+BL332+BL333+BL334</f>
        <v>94.642857142857139</v>
      </c>
      <c r="CK334" s="33">
        <f t="shared" ref="CK334" si="4721">BM329+BM330+BM331+BM332+BM333+BM334</f>
        <v>88.392857142857153</v>
      </c>
      <c r="CL334" s="30">
        <f t="shared" ref="CL334" si="4722">BN329+BN330+BN331+BN332+BN333+BN334</f>
        <v>0</v>
      </c>
      <c r="CM334" s="57">
        <f t="shared" ref="CM334" si="4723">BO329+BO330+BO331+BO332+BO333+BO334</f>
        <v>57.142857142857146</v>
      </c>
      <c r="CN334" s="5"/>
      <c r="CQ334" s="10"/>
      <c r="CR334" s="10" t="str">
        <f>A328</f>
        <v>Morganella morganii</v>
      </c>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row>
    <row r="335" spans="1:118" x14ac:dyDescent="0.25">
      <c r="B335" s="54" t="s">
        <v>8</v>
      </c>
      <c r="C335" s="2">
        <v>0</v>
      </c>
      <c r="D335" s="2">
        <v>0</v>
      </c>
      <c r="E335" s="2">
        <v>0</v>
      </c>
      <c r="F335" s="2">
        <v>64</v>
      </c>
      <c r="G335" s="2">
        <v>0</v>
      </c>
      <c r="H335" s="2">
        <v>16</v>
      </c>
      <c r="I335" s="2">
        <v>4</v>
      </c>
      <c r="J335" s="4">
        <v>5</v>
      </c>
      <c r="K335" s="4">
        <v>9</v>
      </c>
      <c r="L335" s="3">
        <v>2</v>
      </c>
      <c r="M335" s="3">
        <v>4</v>
      </c>
      <c r="N335" s="3">
        <v>5</v>
      </c>
      <c r="O335" s="3">
        <v>3</v>
      </c>
      <c r="P335" s="3">
        <v>0</v>
      </c>
      <c r="Q335" s="3">
        <v>0</v>
      </c>
      <c r="R335" s="3">
        <v>0</v>
      </c>
      <c r="S335" s="54">
        <v>112</v>
      </c>
      <c r="V335" s="54">
        <v>1</v>
      </c>
      <c r="W335" s="2">
        <f>I329</f>
        <v>1</v>
      </c>
      <c r="X335" s="2">
        <f>I330</f>
        <v>0</v>
      </c>
      <c r="Y335" s="2">
        <f>I331</f>
        <v>18</v>
      </c>
      <c r="Z335" s="2">
        <f>I332</f>
        <v>9</v>
      </c>
      <c r="AA335" s="2">
        <f>I333</f>
        <v>3</v>
      </c>
      <c r="AB335" s="2">
        <f>I334</f>
        <v>8</v>
      </c>
      <c r="AC335" s="2">
        <f>I335</f>
        <v>4</v>
      </c>
      <c r="AD335" s="54">
        <f>I336</f>
        <v>0</v>
      </c>
      <c r="AE335" s="4">
        <f>I337</f>
        <v>13</v>
      </c>
      <c r="AF335" s="2">
        <f>I338</f>
        <v>1</v>
      </c>
      <c r="AG335" s="2">
        <f>I339</f>
        <v>1</v>
      </c>
      <c r="AH335" s="2">
        <f>I340</f>
        <v>48</v>
      </c>
      <c r="AI335" s="2">
        <f>I341</f>
        <v>2</v>
      </c>
      <c r="AJ335" s="2">
        <f>I342</f>
        <v>2</v>
      </c>
      <c r="AK335" s="2">
        <f>I343</f>
        <v>0</v>
      </c>
      <c r="AL335" s="2">
        <f>I344</f>
        <v>2</v>
      </c>
      <c r="AM335" s="3">
        <f>I345</f>
        <v>3</v>
      </c>
      <c r="AN335" s="4">
        <f>I346</f>
        <v>2</v>
      </c>
      <c r="AO335" s="3">
        <f>I347</f>
        <v>2</v>
      </c>
      <c r="AP335" s="54">
        <f>I348</f>
        <v>10</v>
      </c>
      <c r="AQ335" s="58">
        <f>I349</f>
        <v>31</v>
      </c>
      <c r="AT335" s="54">
        <v>1</v>
      </c>
      <c r="AU335" s="31">
        <f t="shared" ref="AU335" si="4724">PRODUCT(W335*100*1/W345)</f>
        <v>0.8928571428571429</v>
      </c>
      <c r="AV335" s="31">
        <f t="shared" ref="AV335" si="4725">PRODUCT(X335*100*1/X345)</f>
        <v>0</v>
      </c>
      <c r="AW335" s="31">
        <f t="shared" ref="AW335" si="4726">PRODUCT(Y335*100*1/Y345)</f>
        <v>16.071428571428573</v>
      </c>
      <c r="AX335" s="31">
        <f t="shared" ref="AX335" si="4727">PRODUCT(Z335*100*1/Z345)</f>
        <v>8.0357142857142865</v>
      </c>
      <c r="AY335" s="31">
        <f t="shared" ref="AY335" si="4728">PRODUCT(AA335*100*1/AA345)</f>
        <v>2.6785714285714284</v>
      </c>
      <c r="AZ335" s="31">
        <f t="shared" ref="AZ335" si="4729">PRODUCT(AB335*100*1/AB345)</f>
        <v>7.1428571428571432</v>
      </c>
      <c r="BA335" s="31">
        <f t="shared" ref="BA335" si="4730">PRODUCT(AC335*100*1/AC345)</f>
        <v>3.5714285714285716</v>
      </c>
      <c r="BB335" s="56">
        <f t="shared" ref="BB335" si="4731">PRODUCT(AD335*100*1/AD345)</f>
        <v>0</v>
      </c>
      <c r="BC335" s="32">
        <f t="shared" ref="BC335" si="4732">PRODUCT(AE335*100*1/AE345)</f>
        <v>11.607142857142858</v>
      </c>
      <c r="BD335" s="31">
        <f t="shared" ref="BD335" si="4733">PRODUCT(AF335*100*1/AF345)</f>
        <v>0.8928571428571429</v>
      </c>
      <c r="BE335" s="31">
        <f t="shared" ref="BE335" si="4734">PRODUCT(AG335*100*1/AG345)</f>
        <v>0.98039215686274506</v>
      </c>
      <c r="BF335" s="31">
        <f t="shared" ref="BF335" si="4735">PRODUCT(AH335*100*1/AH345)</f>
        <v>46.601941747572816</v>
      </c>
      <c r="BG335" s="31">
        <f t="shared" ref="BG335" si="4736">PRODUCT(AI335*100*1/AI345)</f>
        <v>1.941747572815534</v>
      </c>
      <c r="BH335" s="31">
        <f t="shared" ref="BH335" si="4737">PRODUCT(AJ335*100*1/AJ345)</f>
        <v>2</v>
      </c>
      <c r="BI335" s="31">
        <f t="shared" ref="BI335" si="4738">PRODUCT(AK335*100*1/AK345)</f>
        <v>0</v>
      </c>
      <c r="BJ335" s="31">
        <f t="shared" ref="BJ335" si="4739">PRODUCT(AL335*100*1/AL345)</f>
        <v>1.7857142857142858</v>
      </c>
      <c r="BK335" s="33">
        <f t="shared" ref="BK335" si="4740">PRODUCT(AM335*100*1/AM345)</f>
        <v>2.6785714285714284</v>
      </c>
      <c r="BL335" s="32">
        <f t="shared" ref="BL335" si="4741">PRODUCT(AN335*100*1/AN345)</f>
        <v>1.7857142857142858</v>
      </c>
      <c r="BM335" s="33">
        <f t="shared" ref="BM335" si="4742">PRODUCT(AO335*100*1/AO345)</f>
        <v>1.7857142857142858</v>
      </c>
      <c r="BN335" s="30">
        <f t="shared" ref="BN335" si="4743">PRODUCT(AP335*100*1/AP345)</f>
        <v>8.9285714285714288</v>
      </c>
      <c r="BO335" s="59">
        <f t="shared" ref="BO335" si="4744">PRODUCT(AQ335*100*1/AQ345)</f>
        <v>27.678571428571427</v>
      </c>
      <c r="BR335" s="54">
        <v>1</v>
      </c>
      <c r="BS335" s="31">
        <f t="shared" ref="BS335" si="4745">AU329+AU330+AU331+AU332+AU333+AU334+AU335</f>
        <v>0.8928571428571429</v>
      </c>
      <c r="BT335" s="31">
        <f t="shared" ref="BT335" si="4746">AV329+AV330+AV331+AV332+AV333+AV334+AV335</f>
        <v>0</v>
      </c>
      <c r="BU335" s="31">
        <f t="shared" ref="BU335" si="4747">AW329+AW330+AW331+AW332+AW333+AW334+AW335</f>
        <v>41.964285714285715</v>
      </c>
      <c r="BV335" s="31">
        <f t="shared" ref="BV335" si="4748">AX329+AX330+AX331+AX332+AX333+AX334+AX335</f>
        <v>88.392857142857153</v>
      </c>
      <c r="BW335" s="31">
        <f t="shared" ref="BW335" si="4749">AY329+AY330+AY331+AY332+AY333+AY334+AY335</f>
        <v>85.714285714285722</v>
      </c>
      <c r="BX335" s="31">
        <f t="shared" ref="BX335" si="4750">AZ329+AZ330+AZ331+AZ332+AZ333+AZ334+AZ335</f>
        <v>62.500000000000007</v>
      </c>
      <c r="BY335" s="31">
        <f t="shared" ref="BY335" si="4751">BA329+BA330+BA331+BA332+BA333+BA334+BA335</f>
        <v>75</v>
      </c>
      <c r="BZ335" s="56">
        <f t="shared" ref="BZ335" si="4752">BB329+BB330+BB331+BB332+BB333+BB334+BB335</f>
        <v>0</v>
      </c>
      <c r="CA335" s="32">
        <f t="shared" ref="CA335" si="4753">BC329+BC330+BC331+BC332+BC333+BC334+BC335</f>
        <v>16.071428571428573</v>
      </c>
      <c r="CB335" s="31">
        <f t="shared" ref="CB335" si="4754">BD329+BD330+BD331+BD332+BD333+BD334+BD335</f>
        <v>100</v>
      </c>
      <c r="CC335" s="31">
        <f t="shared" ref="CC335" si="4755">BE329+BE330+BE331+BE332+BE333+BE334+BE335</f>
        <v>3.9215686274509802</v>
      </c>
      <c r="CD335" s="31">
        <f t="shared" ref="CD335" si="4756">BF329+BF330+BF331+BF332+BF333+BF334+BF335</f>
        <v>72.815533980582529</v>
      </c>
      <c r="CE335" s="31">
        <f t="shared" ref="CE335" si="4757">BG329+BG330+BG331+BG332+BG333+BG334+BG335</f>
        <v>96.116504854368912</v>
      </c>
      <c r="CF335" s="31">
        <f t="shared" ref="CF335" si="4758">BH329+BH330+BH331+BH332+BH333+BH334+BH335</f>
        <v>95</v>
      </c>
      <c r="CG335" s="31">
        <f t="shared" ref="CG335" si="4759">BI329+BI330+BI331+BI332+BI333+BI334+BI335</f>
        <v>0</v>
      </c>
      <c r="CH335" s="31">
        <f t="shared" ref="CH335" si="4760">BJ329+BJ330+BJ331+BJ332+BJ333+BJ334+BJ335</f>
        <v>86.607142857142875</v>
      </c>
      <c r="CI335" s="33">
        <f t="shared" ref="CI335" si="4761">BK329+BK330+BK331+BK332+BK333+BK334+BK335</f>
        <v>97.321428571428584</v>
      </c>
      <c r="CJ335" s="32">
        <f t="shared" ref="CJ335" si="4762">BL329+BL330+BL331+BL332+BL333+BL334+BL335</f>
        <v>96.428571428571431</v>
      </c>
      <c r="CK335" s="33">
        <f t="shared" ref="CK335" si="4763">BM329+BM330+BM331+BM332+BM333+BM334+BM335</f>
        <v>90.178571428571445</v>
      </c>
      <c r="CL335" s="30">
        <f t="shared" ref="CL335" si="4764">BN329+BN330+BN331+BN332+BN333+BN334+BN335</f>
        <v>8.9285714285714288</v>
      </c>
      <c r="CM335" s="59">
        <f t="shared" ref="CM335" si="4765">BO329+BO330+BO331+BO332+BO333+BO334+BO335</f>
        <v>84.821428571428569</v>
      </c>
      <c r="CN335" s="5"/>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row>
    <row r="336" spans="1:118" x14ac:dyDescent="0.25">
      <c r="B336" s="54" t="s">
        <v>9</v>
      </c>
      <c r="C336" s="54">
        <v>0</v>
      </c>
      <c r="D336" s="54">
        <v>0</v>
      </c>
      <c r="E336" s="54">
        <v>0</v>
      </c>
      <c r="F336" s="54">
        <v>0</v>
      </c>
      <c r="G336" s="54">
        <v>0</v>
      </c>
      <c r="H336" s="54">
        <v>0</v>
      </c>
      <c r="I336" s="54">
        <v>0</v>
      </c>
      <c r="J336" s="54">
        <v>0</v>
      </c>
      <c r="K336" s="54">
        <v>0</v>
      </c>
      <c r="L336" s="54">
        <v>4</v>
      </c>
      <c r="M336" s="54">
        <v>11</v>
      </c>
      <c r="N336" s="54">
        <v>31</v>
      </c>
      <c r="O336" s="54">
        <v>66</v>
      </c>
      <c r="P336" s="54">
        <v>0</v>
      </c>
      <c r="Q336" s="54">
        <v>0</v>
      </c>
      <c r="R336" s="54">
        <v>0</v>
      </c>
      <c r="S336" s="54">
        <v>112</v>
      </c>
      <c r="V336" s="54">
        <v>2</v>
      </c>
      <c r="W336" s="2">
        <f>J329</f>
        <v>0</v>
      </c>
      <c r="X336" s="2">
        <f>J330</f>
        <v>2</v>
      </c>
      <c r="Y336" s="2">
        <f>J331</f>
        <v>16</v>
      </c>
      <c r="Z336" s="2">
        <f>J332</f>
        <v>6</v>
      </c>
      <c r="AA336" s="4">
        <f>J333</f>
        <v>4</v>
      </c>
      <c r="AB336" s="4">
        <f>J334</f>
        <v>14</v>
      </c>
      <c r="AC336" s="4">
        <f>J335</f>
        <v>5</v>
      </c>
      <c r="AD336" s="54">
        <f>J336</f>
        <v>0</v>
      </c>
      <c r="AE336" s="4">
        <f>J337</f>
        <v>54</v>
      </c>
      <c r="AF336" s="2">
        <f>J338</f>
        <v>0</v>
      </c>
      <c r="AG336" s="2">
        <f>J339</f>
        <v>0</v>
      </c>
      <c r="AH336" s="2">
        <f>J340</f>
        <v>23</v>
      </c>
      <c r="AI336" s="2">
        <f>J341</f>
        <v>0</v>
      </c>
      <c r="AJ336" s="2">
        <f>J342</f>
        <v>2</v>
      </c>
      <c r="AK336" s="2">
        <f>J343</f>
        <v>1</v>
      </c>
      <c r="AL336" s="2">
        <f>J344</f>
        <v>1</v>
      </c>
      <c r="AM336" s="3">
        <f>J345</f>
        <v>1</v>
      </c>
      <c r="AN336" s="3">
        <f>J346</f>
        <v>2</v>
      </c>
      <c r="AO336" s="3">
        <f>J347</f>
        <v>4</v>
      </c>
      <c r="AP336" s="54">
        <f>J348</f>
        <v>33</v>
      </c>
      <c r="AQ336" s="58">
        <f>J349</f>
        <v>13</v>
      </c>
      <c r="AT336" s="54">
        <v>2</v>
      </c>
      <c r="AU336" s="31">
        <f t="shared" ref="AU336" si="4766">PRODUCT(W336*100*1/W345)</f>
        <v>0</v>
      </c>
      <c r="AV336" s="31">
        <f t="shared" ref="AV336" si="4767">PRODUCT(X336*100*1/X345)</f>
        <v>1.7857142857142858</v>
      </c>
      <c r="AW336" s="31">
        <f t="shared" ref="AW336" si="4768">PRODUCT(Y336*100*1/Y345)</f>
        <v>14.285714285714286</v>
      </c>
      <c r="AX336" s="31">
        <f t="shared" ref="AX336" si="4769">PRODUCT(Z336*100*1/Z345)</f>
        <v>5.3571428571428568</v>
      </c>
      <c r="AY336" s="32">
        <f t="shared" ref="AY336" si="4770">PRODUCT(AA336*100*1/AA345)</f>
        <v>3.5714285714285716</v>
      </c>
      <c r="AZ336" s="32">
        <f t="shared" ref="AZ336" si="4771">PRODUCT(AB336*100*1/AB345)</f>
        <v>12.5</v>
      </c>
      <c r="BA336" s="32">
        <f t="shared" ref="BA336" si="4772">PRODUCT(AC336*100*1/AC345)</f>
        <v>4.4642857142857144</v>
      </c>
      <c r="BB336" s="56">
        <f t="shared" ref="BB336" si="4773">PRODUCT(AD336*100*1/AD345)</f>
        <v>0</v>
      </c>
      <c r="BC336" s="32">
        <f t="shared" ref="BC336" si="4774">PRODUCT(AE336*100*1/AE345)</f>
        <v>48.214285714285715</v>
      </c>
      <c r="BD336" s="31">
        <f t="shared" ref="BD336" si="4775">PRODUCT(AF336*100*1/AF345)</f>
        <v>0</v>
      </c>
      <c r="BE336" s="31">
        <f t="shared" ref="BE336" si="4776">PRODUCT(AG336*100*1/AG345)</f>
        <v>0</v>
      </c>
      <c r="BF336" s="31">
        <f t="shared" ref="BF336" si="4777">PRODUCT(AH336*100*1/AH345)</f>
        <v>22.33009708737864</v>
      </c>
      <c r="BG336" s="31">
        <f t="shared" ref="BG336" si="4778">PRODUCT(AI336*100*1/AI345)</f>
        <v>0</v>
      </c>
      <c r="BH336" s="31">
        <f t="shared" ref="BH336" si="4779">PRODUCT(AJ336*100*1/AJ345)</f>
        <v>2</v>
      </c>
      <c r="BI336" s="31">
        <f t="shared" ref="BI336" si="4780">PRODUCT(AK336*100*1/AK345)</f>
        <v>0.8928571428571429</v>
      </c>
      <c r="BJ336" s="31">
        <f t="shared" ref="BJ336" si="4781">PRODUCT(AL336*100*1/AL345)</f>
        <v>0.8928571428571429</v>
      </c>
      <c r="BK336" s="33">
        <f t="shared" ref="BK336" si="4782">PRODUCT(AM336*100*1/AM345)</f>
        <v>0.8928571428571429</v>
      </c>
      <c r="BL336" s="33">
        <f t="shared" ref="BL336" si="4783">PRODUCT(AN336*100*1/AN345)</f>
        <v>1.7857142857142858</v>
      </c>
      <c r="BM336" s="33">
        <f t="shared" ref="BM336" si="4784">PRODUCT(AO336*100*1/AO345)</f>
        <v>3.5714285714285716</v>
      </c>
      <c r="BN336" s="30">
        <f t="shared" ref="BN336" si="4785">PRODUCT(AP336*100*1/AP345)</f>
        <v>29.464285714285715</v>
      </c>
      <c r="BO336" s="59">
        <f t="shared" ref="BO336" si="4786">PRODUCT(AQ336*100*1/AQ345)</f>
        <v>11.607142857142858</v>
      </c>
      <c r="BR336" s="54">
        <v>2</v>
      </c>
      <c r="BS336" s="31">
        <f t="shared" ref="BS336" si="4787">AU329+AU330+AU331+AU332+AU333+AU334+AU335+AU336</f>
        <v>0.8928571428571429</v>
      </c>
      <c r="BT336" s="31">
        <f t="shared" ref="BT336" si="4788">AV329+AV330+AV331+AV332+AV333+AV334+AV335+AV336</f>
        <v>1.7857142857142858</v>
      </c>
      <c r="BU336" s="31">
        <f t="shared" ref="BU336" si="4789">AW329+AW330+AW331+AW332+AW333+AW334+AW335+AW336</f>
        <v>56.25</v>
      </c>
      <c r="BV336" s="31">
        <f t="shared" ref="BV336" si="4790">AX329+AX330+AX331+AX332+AX333+AX334+AX335+AX336</f>
        <v>93.750000000000014</v>
      </c>
      <c r="BW336" s="32">
        <f t="shared" ref="BW336" si="4791">AY329+AY330+AY331+AY332+AY333+AY334+AY335+AY336</f>
        <v>89.285714285714292</v>
      </c>
      <c r="BX336" s="32">
        <f t="shared" ref="BX336" si="4792">AZ329+AZ330+AZ331+AZ332+AZ333+AZ334+AZ335+AZ336</f>
        <v>75</v>
      </c>
      <c r="BY336" s="32">
        <f t="shared" ref="BY336" si="4793">BA329+BA330+BA331+BA332+BA333+BA334+BA335+BA336</f>
        <v>79.464285714285708</v>
      </c>
      <c r="BZ336" s="56">
        <f t="shared" ref="BZ336" si="4794">BB329+BB330+BB331+BB332+BB333+BB334+BB335+BB336</f>
        <v>0</v>
      </c>
      <c r="CA336" s="32">
        <f t="shared" ref="CA336" si="4795">BC329+BC330+BC331+BC332+BC333+BC334+BC335+BC336</f>
        <v>64.285714285714292</v>
      </c>
      <c r="CB336" s="31">
        <f t="shared" ref="CB336" si="4796">BD329+BD330+BD331+BD332+BD333+BD334+BD335+BD336</f>
        <v>100</v>
      </c>
      <c r="CC336" s="31">
        <f t="shared" ref="CC336" si="4797">BE329+BE330+BE331+BE332+BE333+BE334+BE335+BE336</f>
        <v>3.9215686274509802</v>
      </c>
      <c r="CD336" s="31">
        <f t="shared" ref="CD336" si="4798">BF329+BF330+BF331+BF332+BF333+BF334+BF335+BF336</f>
        <v>95.145631067961176</v>
      </c>
      <c r="CE336" s="31">
        <f t="shared" ref="CE336" si="4799">BG329+BG330+BG331+BG332+BG333+BG334+BG335+BG336</f>
        <v>96.116504854368912</v>
      </c>
      <c r="CF336" s="31">
        <f t="shared" ref="CF336" si="4800">BH329+BH330+BH331+BH332+BH333+BH334+BH335+BH336</f>
        <v>97</v>
      </c>
      <c r="CG336" s="31">
        <f t="shared" ref="CG336" si="4801">BI329+BI330+BI331+BI332+BI333+BI334+BI335+BI336</f>
        <v>0.8928571428571429</v>
      </c>
      <c r="CH336" s="31">
        <f t="shared" ref="CH336" si="4802">BJ329+BJ330+BJ331+BJ332+BJ333+BJ334+BJ335+BJ336</f>
        <v>87.500000000000014</v>
      </c>
      <c r="CI336" s="33">
        <f t="shared" ref="CI336" si="4803">BK329+BK330+BK331+BK332+BK333+BK334+BK335+BK336</f>
        <v>98.214285714285722</v>
      </c>
      <c r="CJ336" s="33">
        <f t="shared" ref="CJ336" si="4804">BL329+BL330+BL331+BL332+BL333+BL334+BL335+BL336</f>
        <v>98.214285714285722</v>
      </c>
      <c r="CK336" s="33">
        <f t="shared" ref="CK336" si="4805">BM329+BM330+BM331+BM332+BM333+BM334+BM335+BM336</f>
        <v>93.750000000000014</v>
      </c>
      <c r="CL336" s="30">
        <f t="shared" ref="CL336" si="4806">BN329+BN330+BN331+BN332+BN333+BN334+BN335+BN336</f>
        <v>38.392857142857146</v>
      </c>
      <c r="CM336" s="59">
        <f t="shared" ref="CM336" si="4807">BO329+BO330+BO331+BO332+BO333+BO334+BO335+BO336</f>
        <v>96.428571428571431</v>
      </c>
      <c r="CN336" s="34"/>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row>
    <row r="337" spans="2:118" x14ac:dyDescent="0.25">
      <c r="B337" s="54" t="s">
        <v>10</v>
      </c>
      <c r="C337" s="4">
        <v>0</v>
      </c>
      <c r="D337" s="4">
        <v>0</v>
      </c>
      <c r="E337" s="4">
        <v>3</v>
      </c>
      <c r="F337" s="4">
        <v>0</v>
      </c>
      <c r="G337" s="4">
        <v>0</v>
      </c>
      <c r="H337" s="4">
        <v>2</v>
      </c>
      <c r="I337" s="4">
        <v>13</v>
      </c>
      <c r="J337" s="4">
        <v>54</v>
      </c>
      <c r="K337" s="4">
        <v>37</v>
      </c>
      <c r="L337" s="3">
        <v>3</v>
      </c>
      <c r="M337" s="3">
        <v>0</v>
      </c>
      <c r="N337" s="3">
        <v>0</v>
      </c>
      <c r="O337" s="3">
        <v>0</v>
      </c>
      <c r="P337" s="3">
        <v>0</v>
      </c>
      <c r="Q337" s="3">
        <v>0</v>
      </c>
      <c r="R337" s="3">
        <v>0</v>
      </c>
      <c r="S337" s="54">
        <v>112</v>
      </c>
      <c r="V337" s="54">
        <v>4</v>
      </c>
      <c r="W337" s="2">
        <f>K329</f>
        <v>1</v>
      </c>
      <c r="X337" s="2">
        <f>K330</f>
        <v>4</v>
      </c>
      <c r="Y337" s="2">
        <f>K331</f>
        <v>16</v>
      </c>
      <c r="Z337" s="2">
        <f>K332</f>
        <v>1</v>
      </c>
      <c r="AA337" s="4">
        <f>K333</f>
        <v>3</v>
      </c>
      <c r="AB337" s="3">
        <f>K334</f>
        <v>9</v>
      </c>
      <c r="AC337" s="4">
        <f>K335</f>
        <v>9</v>
      </c>
      <c r="AD337" s="54">
        <f>K336</f>
        <v>0</v>
      </c>
      <c r="AE337" s="4">
        <f>K337</f>
        <v>37</v>
      </c>
      <c r="AF337" s="4">
        <f>K338</f>
        <v>0</v>
      </c>
      <c r="AG337" s="3">
        <f>K339</f>
        <v>1</v>
      </c>
      <c r="AH337" s="2">
        <f>K340</f>
        <v>3</v>
      </c>
      <c r="AI337" s="3">
        <f>K341</f>
        <v>1</v>
      </c>
      <c r="AJ337" s="3">
        <f>K342</f>
        <v>2</v>
      </c>
      <c r="AK337" s="2">
        <f>K343</f>
        <v>1</v>
      </c>
      <c r="AL337" s="4">
        <f>K344</f>
        <v>2</v>
      </c>
      <c r="AM337" s="3">
        <f>K345</f>
        <v>1</v>
      </c>
      <c r="AN337" s="3">
        <f>K346</f>
        <v>0</v>
      </c>
      <c r="AO337" s="3">
        <f>K347</f>
        <v>1</v>
      </c>
      <c r="AP337" s="54">
        <f>K348</f>
        <v>22</v>
      </c>
      <c r="AQ337" s="58">
        <f>K349</f>
        <v>3</v>
      </c>
      <c r="AT337" s="54">
        <v>4</v>
      </c>
      <c r="AU337" s="31">
        <f t="shared" ref="AU337" si="4808">PRODUCT(W337*100*1/W345)</f>
        <v>0.8928571428571429</v>
      </c>
      <c r="AV337" s="31">
        <f t="shared" ref="AV337" si="4809">PRODUCT(X337*100*1/X345)</f>
        <v>3.5714285714285716</v>
      </c>
      <c r="AW337" s="31">
        <f t="shared" ref="AW337" si="4810">PRODUCT(Y337*100*1/Y345)</f>
        <v>14.285714285714286</v>
      </c>
      <c r="AX337" s="31">
        <f t="shared" ref="AX337" si="4811">PRODUCT(Z337*100*1/Z345)</f>
        <v>0.8928571428571429</v>
      </c>
      <c r="AY337" s="32">
        <f t="shared" ref="AY337" si="4812">PRODUCT(AA337*100*1/AA345)</f>
        <v>2.6785714285714284</v>
      </c>
      <c r="AZ337" s="33">
        <f t="shared" ref="AZ337" si="4813">PRODUCT(AB337*100*1/AB345)</f>
        <v>8.0357142857142865</v>
      </c>
      <c r="BA337" s="32">
        <f t="shared" ref="BA337" si="4814">PRODUCT(AC337*100*1/AC345)</f>
        <v>8.0357142857142865</v>
      </c>
      <c r="BB337" s="56">
        <f t="shared" ref="BB337" si="4815">PRODUCT(AD337*100*1/AD345)</f>
        <v>0</v>
      </c>
      <c r="BC337" s="32">
        <f t="shared" ref="BC337" si="4816">PRODUCT(AE337*100*1/AE345)</f>
        <v>33.035714285714285</v>
      </c>
      <c r="BD337" s="32">
        <f t="shared" ref="BD337" si="4817">PRODUCT(AF337*100*1/AF345)</f>
        <v>0</v>
      </c>
      <c r="BE337" s="33">
        <f t="shared" ref="BE337" si="4818">PRODUCT(AG337*100*1/AG345)</f>
        <v>0.98039215686274506</v>
      </c>
      <c r="BF337" s="2">
        <f t="shared" ref="BF337" si="4819">PRODUCT(AH337*100*1/AH345)</f>
        <v>2.912621359223301</v>
      </c>
      <c r="BG337" s="33">
        <f t="shared" ref="BG337" si="4820">PRODUCT(AI337*100*1/AI345)</f>
        <v>0.970873786407767</v>
      </c>
      <c r="BH337" s="33">
        <f t="shared" ref="BH337" si="4821">PRODUCT(AJ337*100*1/AJ345)</f>
        <v>2</v>
      </c>
      <c r="BI337" s="31">
        <f t="shared" ref="BI337" si="4822">PRODUCT(AK337*100*1/AK345)</f>
        <v>0.8928571428571429</v>
      </c>
      <c r="BJ337" s="32">
        <f t="shared" ref="BJ337" si="4823">PRODUCT(AL337*100*1/AL345)</f>
        <v>1.7857142857142858</v>
      </c>
      <c r="BK337" s="33">
        <f t="shared" ref="BK337" si="4824">PRODUCT(AM337*100*1/AM345)</f>
        <v>0.8928571428571429</v>
      </c>
      <c r="BL337" s="33">
        <f t="shared" ref="BL337" si="4825">PRODUCT(AN337*100*1/AN345)</f>
        <v>0</v>
      </c>
      <c r="BM337" s="33">
        <f t="shared" ref="BM337" si="4826">PRODUCT(AO337*100*1/AO345)</f>
        <v>0.8928571428571429</v>
      </c>
      <c r="BN337" s="30">
        <f t="shared" ref="BN337" si="4827">PRODUCT(AP337*100*1/AP345)</f>
        <v>19.642857142857142</v>
      </c>
      <c r="BO337" s="59">
        <f t="shared" ref="BO337" si="4828">PRODUCT(AQ337*100*1/AQ345)</f>
        <v>2.6785714285714284</v>
      </c>
      <c r="BR337" s="54">
        <v>4</v>
      </c>
      <c r="BS337" s="31">
        <f t="shared" ref="BS337" si="4829">AU329+AU330+AU331+AU332+AU333+AU334+AU335+AU336+AU337</f>
        <v>1.7857142857142858</v>
      </c>
      <c r="BT337" s="31">
        <f t="shared" ref="BT337" si="4830">AV329+AV330+AV331+AV332+AV333+AV334+AV335+AV336+AV337</f>
        <v>5.3571428571428577</v>
      </c>
      <c r="BU337" s="31">
        <f t="shared" ref="BU337" si="4831">AW329+AW330+AW331+AW332+AW333+AW334+AW335+AW336+AW337</f>
        <v>70.535714285714292</v>
      </c>
      <c r="BV337" s="31">
        <f t="shared" ref="BV337" si="4832">AX329+AX330+AX331+AX332+AX333+AX334+AX335+AX336+AX337</f>
        <v>94.642857142857153</v>
      </c>
      <c r="BW337" s="32">
        <f t="shared" ref="BW337" si="4833">AY329+AY330+AY331+AY332+AY333+AY334+AY335+AY336+AY337</f>
        <v>91.964285714285722</v>
      </c>
      <c r="BX337" s="33">
        <f t="shared" ref="BX337" si="4834">AZ329+AZ330+AZ331+AZ332+AZ333+AZ334+AZ335+AZ336+AZ337</f>
        <v>83.035714285714292</v>
      </c>
      <c r="BY337" s="32">
        <f t="shared" ref="BY337" si="4835">BA329+BA330+BA331+BA332+BA333+BA334+BA335+BA336+BA337</f>
        <v>87.5</v>
      </c>
      <c r="BZ337" s="56">
        <f t="shared" ref="BZ337" si="4836">BB329+BB330+BB331+BB332+BB333+BB334+BB335+BB336+BB337</f>
        <v>0</v>
      </c>
      <c r="CA337" s="32">
        <f t="shared" ref="CA337" si="4837">BC329+BC330+BC331+BC332+BC333+BC334+BC335+BC336+BC337</f>
        <v>97.321428571428584</v>
      </c>
      <c r="CB337" s="32">
        <f t="shared" ref="CB337" si="4838">BD329+BD330+BD331+BD332+BD333+BD334+BD335+BD336+BD337</f>
        <v>100</v>
      </c>
      <c r="CC337" s="33">
        <f t="shared" ref="CC337" si="4839">BE329+BE330+BE331+BE332+BE333+BE334+BE335+BE336+BE337</f>
        <v>4.901960784313725</v>
      </c>
      <c r="CD337" s="31">
        <f t="shared" ref="CD337" si="4840">BF329+BF330+BF331+BF332+BF333+BF334+BF335+BF336+BF337</f>
        <v>98.05825242718447</v>
      </c>
      <c r="CE337" s="31">
        <f t="shared" ref="CE337" si="4841">BG329+BG330+BG331+BG332+BG333+BG334+BG335+BG336+BG337</f>
        <v>97.087378640776677</v>
      </c>
      <c r="CF337" s="31">
        <f t="shared" ref="CF337" si="4842">BH329+BH330+BH331+BH332+BH333+BH334+BH335+BH336+BH337</f>
        <v>99</v>
      </c>
      <c r="CG337" s="31">
        <f t="shared" ref="CG337" si="4843">BI329+BI330+BI331+BI332+BI333+BI334+BI335+BI336+BI337</f>
        <v>1.7857142857142858</v>
      </c>
      <c r="CH337" s="32">
        <f t="shared" ref="CH337" si="4844">BJ329+BJ330+BJ331+BJ332+BJ333+BJ334+BJ335+BJ336+BJ337</f>
        <v>89.285714285714306</v>
      </c>
      <c r="CI337" s="33">
        <f t="shared" ref="CI337" si="4845">BK329+BK330+BK331+BK332+BK333+BK334+BK335+BK336+BK337</f>
        <v>99.107142857142861</v>
      </c>
      <c r="CJ337" s="33">
        <f t="shared" ref="CJ337" si="4846">BL329+BL330+BL331+BL332+BL333+BL334+BL335+BL336+BL337</f>
        <v>98.214285714285722</v>
      </c>
      <c r="CK337" s="33">
        <f t="shared" ref="CK337" si="4847">BM329+BM330+BM331+BM332+BM333+BM334+BM335+BM336+BM337</f>
        <v>94.642857142857153</v>
      </c>
      <c r="CL337" s="30">
        <f t="shared" ref="CL337" si="4848">BN329+BN330+BN331+BN332+BN333+BN334+BN335+BN336+BN337</f>
        <v>58.035714285714292</v>
      </c>
      <c r="CM337" s="59">
        <f t="shared" ref="CM337" si="4849">BO329+BO330+BO331+BO332+BO333+BO334+BO335+BO336+BO337</f>
        <v>99.107142857142861</v>
      </c>
      <c r="CN337" s="7"/>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row>
    <row r="338" spans="2:118" x14ac:dyDescent="0.25">
      <c r="B338" s="54" t="s">
        <v>11</v>
      </c>
      <c r="C338" s="2">
        <v>0</v>
      </c>
      <c r="D338" s="2">
        <v>0</v>
      </c>
      <c r="E338" s="2">
        <v>104</v>
      </c>
      <c r="F338" s="2">
        <v>0</v>
      </c>
      <c r="G338" s="2">
        <v>6</v>
      </c>
      <c r="H338" s="2">
        <v>1</v>
      </c>
      <c r="I338" s="2">
        <v>1</v>
      </c>
      <c r="J338" s="2">
        <v>0</v>
      </c>
      <c r="K338" s="4">
        <v>0</v>
      </c>
      <c r="L338" s="4">
        <v>0</v>
      </c>
      <c r="M338" s="3">
        <v>0</v>
      </c>
      <c r="N338" s="3">
        <v>0</v>
      </c>
      <c r="O338" s="3">
        <v>0</v>
      </c>
      <c r="P338" s="3">
        <v>0</v>
      </c>
      <c r="Q338" s="3">
        <v>0</v>
      </c>
      <c r="R338" s="3">
        <v>0</v>
      </c>
      <c r="S338" s="54">
        <v>112</v>
      </c>
      <c r="V338" s="54">
        <v>8</v>
      </c>
      <c r="W338" s="2">
        <f>L329</f>
        <v>0</v>
      </c>
      <c r="X338" s="2">
        <f>L330</f>
        <v>14</v>
      </c>
      <c r="Y338" s="2">
        <f>L331</f>
        <v>8</v>
      </c>
      <c r="Z338" s="2">
        <f>L332</f>
        <v>3</v>
      </c>
      <c r="AA338" s="3">
        <f>L333</f>
        <v>1</v>
      </c>
      <c r="AB338" s="3">
        <f>L334</f>
        <v>9</v>
      </c>
      <c r="AC338" s="3">
        <f>L335</f>
        <v>2</v>
      </c>
      <c r="AD338" s="54">
        <f>L336</f>
        <v>4</v>
      </c>
      <c r="AE338" s="3">
        <f>L337</f>
        <v>3</v>
      </c>
      <c r="AF338" s="4">
        <f>L338</f>
        <v>0</v>
      </c>
      <c r="AG338" s="3">
        <f>L339</f>
        <v>0</v>
      </c>
      <c r="AH338" s="2">
        <f>L340</f>
        <v>0</v>
      </c>
      <c r="AI338" s="3">
        <f>L341</f>
        <v>1</v>
      </c>
      <c r="AJ338" s="3">
        <f>L342</f>
        <v>0</v>
      </c>
      <c r="AK338" s="2">
        <f>L343</f>
        <v>1</v>
      </c>
      <c r="AL338" s="3">
        <f>L344</f>
        <v>0</v>
      </c>
      <c r="AM338" s="3">
        <f>L345</f>
        <v>1</v>
      </c>
      <c r="AN338" s="3">
        <f>L346</f>
        <v>1</v>
      </c>
      <c r="AO338" s="3">
        <f>L347</f>
        <v>6</v>
      </c>
      <c r="AP338" s="54">
        <f>L348</f>
        <v>8</v>
      </c>
      <c r="AQ338" s="58">
        <f>L349</f>
        <v>0</v>
      </c>
      <c r="AT338" s="54">
        <v>8</v>
      </c>
      <c r="AU338" s="31">
        <f t="shared" ref="AU338" si="4850">PRODUCT(W338*100*1/W345)</f>
        <v>0</v>
      </c>
      <c r="AV338" s="31">
        <f t="shared" ref="AV338" si="4851">PRODUCT(X338*100*1/X345)</f>
        <v>12.5</v>
      </c>
      <c r="AW338" s="31">
        <f t="shared" ref="AW338" si="4852">PRODUCT(Y338*100*1/Y345)</f>
        <v>7.1428571428571432</v>
      </c>
      <c r="AX338" s="31">
        <f t="shared" ref="AX338" si="4853">PRODUCT(Z338*100*1/Z345)</f>
        <v>2.6785714285714284</v>
      </c>
      <c r="AY338" s="33">
        <f t="shared" ref="AY338" si="4854">PRODUCT(AA338*100*1/AA345)</f>
        <v>0.8928571428571429</v>
      </c>
      <c r="AZ338" s="33">
        <f t="shared" ref="AZ338" si="4855">PRODUCT(AB338*100*1/AB345)</f>
        <v>8.0357142857142865</v>
      </c>
      <c r="BA338" s="33">
        <f t="shared" ref="BA338" si="4856">PRODUCT(AC338*100*1/AC345)</f>
        <v>1.7857142857142858</v>
      </c>
      <c r="BB338" s="56">
        <f t="shared" ref="BB338" si="4857">PRODUCT(AD338*100*1/AD345)</f>
        <v>3.5714285714285716</v>
      </c>
      <c r="BC338" s="33">
        <f t="shared" ref="BC338" si="4858">PRODUCT(AE338*100*1/AE345)</f>
        <v>2.6785714285714284</v>
      </c>
      <c r="BD338" s="32">
        <f t="shared" ref="BD338" si="4859">PRODUCT(AF338*100*1/AF345)</f>
        <v>0</v>
      </c>
      <c r="BE338" s="33">
        <f t="shared" ref="BE338" si="4860">PRODUCT(AG338*100*1/AG345)</f>
        <v>0</v>
      </c>
      <c r="BF338" s="2">
        <f t="shared" ref="BF338" si="4861">PRODUCT(AH338*100*1/AH345)</f>
        <v>0</v>
      </c>
      <c r="BG338" s="3">
        <f t="shared" ref="BG338" si="4862">PRODUCT(AI338*100*1/AI345)</f>
        <v>0.970873786407767</v>
      </c>
      <c r="BH338" s="33">
        <f t="shared" ref="BH338" si="4863">PRODUCT(AJ338*100*1/AJ345)</f>
        <v>0</v>
      </c>
      <c r="BI338" s="31">
        <f t="shared" ref="BI338" si="4864">PRODUCT(AK338*100*1/AK345)</f>
        <v>0.8928571428571429</v>
      </c>
      <c r="BJ338" s="33">
        <f t="shared" ref="BJ338" si="4865">PRODUCT(AL338*100*1/AL345)</f>
        <v>0</v>
      </c>
      <c r="BK338" s="33">
        <f t="shared" ref="BK338" si="4866">PRODUCT(AM338*100*1/AM345)</f>
        <v>0.8928571428571429</v>
      </c>
      <c r="BL338" s="33">
        <f t="shared" ref="BL338" si="4867">PRODUCT(AN338*100*1/AN345)</f>
        <v>0.8928571428571429</v>
      </c>
      <c r="BM338" s="33">
        <f t="shared" ref="BM338" si="4868">PRODUCT(AO338*100*1/AO345)</f>
        <v>5.3571428571428568</v>
      </c>
      <c r="BN338" s="30">
        <f t="shared" ref="BN338" si="4869">PRODUCT(AP338*100*1/AP345)</f>
        <v>7.1428571428571432</v>
      </c>
      <c r="BO338" s="59">
        <f t="shared" ref="BO338" si="4870">PRODUCT(AQ338*100*1/AQ345)</f>
        <v>0</v>
      </c>
      <c r="BR338" s="54">
        <v>8</v>
      </c>
      <c r="BS338" s="31">
        <f t="shared" ref="BS338" si="4871">AU329+AU330+AU331+AU332+AU333+AU334+AU335+AU336+AU337+AU338</f>
        <v>1.7857142857142858</v>
      </c>
      <c r="BT338" s="31">
        <f t="shared" ref="BT338" si="4872">AV329+AV330+AV331+AV332+AV333+AV334+AV335+AV336+AV337+AV338</f>
        <v>17.857142857142858</v>
      </c>
      <c r="BU338" s="31">
        <f t="shared" ref="BU338" si="4873">AW329+AW330+AW331+AW332+AW333+AW334+AW335+AW336+AW337+AW338</f>
        <v>77.678571428571431</v>
      </c>
      <c r="BV338" s="31">
        <f t="shared" ref="BV338" si="4874">AX329+AX330+AX331+AX332+AX333+AX334+AX335+AX336+AX337+AX338</f>
        <v>97.321428571428584</v>
      </c>
      <c r="BW338" s="33">
        <f t="shared" ref="BW338" si="4875">AY329+AY330+AY331+AY332+AY333+AY334+AY335+AY336+AY337+AY338</f>
        <v>92.857142857142861</v>
      </c>
      <c r="BX338" s="33">
        <f t="shared" ref="BX338" si="4876">AZ329+AZ330+AZ331+AZ332+AZ333+AZ334+AZ335+AZ336+AZ337+AZ338</f>
        <v>91.071428571428584</v>
      </c>
      <c r="BY338" s="33">
        <f t="shared" ref="BY338" si="4877">BA329+BA330+BA331+BA332+BA333+BA334+BA335+BA336+BA337+BA338</f>
        <v>89.285714285714292</v>
      </c>
      <c r="BZ338" s="56">
        <f t="shared" ref="BZ338" si="4878">BB329+BB330+BB331+BB332+BB333+BB334+BB335+BB336+BB337+BB338</f>
        <v>3.5714285714285716</v>
      </c>
      <c r="CA338" s="33">
        <f t="shared" ref="CA338" si="4879">BC329+BC330+BC331+BC332+BC333+BC334+BC335+BC336+BC337+BC338</f>
        <v>100.00000000000001</v>
      </c>
      <c r="CB338" s="32">
        <f t="shared" ref="CB338" si="4880">BD329+BD330+BD331+BD332+BD333+BD334+BD335+BD336+BD337+BD338</f>
        <v>100</v>
      </c>
      <c r="CC338" s="33">
        <f t="shared" ref="CC338" si="4881">BE329+BE330+BE331+BE332+BE333+BE334+BE335+BE336+BE337+BE338</f>
        <v>4.901960784313725</v>
      </c>
      <c r="CD338" s="31">
        <f t="shared" ref="CD338" si="4882">BF329+BF330+BF331+BF332+BF333+BF334+BF335+BF336+BF337+BF338</f>
        <v>98.05825242718447</v>
      </c>
      <c r="CE338" s="33">
        <f t="shared" ref="CE338" si="4883">BG329+BG330+BG331+BG332+BG333+BG334+BG335+BG336+BG337+BG338</f>
        <v>98.058252427184442</v>
      </c>
      <c r="CF338" s="33">
        <f t="shared" ref="CF338" si="4884">BH329+BH330+BH331+BH332+BH333+BH334+BH335+BH336+BH337+BH338</f>
        <v>99</v>
      </c>
      <c r="CG338" s="31">
        <f t="shared" ref="CG338" si="4885">BI329+BI330+BI331+BI332+BI333+BI334+BI335+BI336+BI337+BI338</f>
        <v>2.6785714285714288</v>
      </c>
      <c r="CH338" s="33">
        <f t="shared" ref="CH338" si="4886">BJ329+BJ330+BJ331+BJ332+BJ333+BJ334+BJ335+BJ336+BJ337+BJ338</f>
        <v>89.285714285714306</v>
      </c>
      <c r="CI338" s="33">
        <f t="shared" ref="CI338" si="4887">BK329+BK330+BK331+BK332+BK333+BK334+BK335+BK336+BK337+BK338</f>
        <v>100</v>
      </c>
      <c r="CJ338" s="33">
        <f t="shared" ref="CJ338" si="4888">BL329+BL330+BL331+BL332+BL333+BL334+BL335+BL336+BL337+BL338</f>
        <v>99.107142857142861</v>
      </c>
      <c r="CK338" s="33">
        <f t="shared" ref="CK338" si="4889">BM329+BM330+BM331+BM332+BM333+BM334+BM335+BM336+BM337+BM338</f>
        <v>100.00000000000001</v>
      </c>
      <c r="CL338" s="30">
        <f t="shared" ref="CL338" si="4890">BN329+BN330+BN331+BN332+BN333+BN334+BN335+BN336+BN337+BN338</f>
        <v>65.178571428571431</v>
      </c>
      <c r="CM338" s="59">
        <f t="shared" ref="CM338" si="4891">BO329+BO330+BO331+BO332+BO333+BO334+BO335+BO336+BO337+BO338</f>
        <v>99.107142857142861</v>
      </c>
      <c r="CN338" s="7"/>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row>
    <row r="339" spans="2:118" x14ac:dyDescent="0.25">
      <c r="B339" s="54" t="s">
        <v>12</v>
      </c>
      <c r="C339" s="2">
        <v>0</v>
      </c>
      <c r="D339" s="2">
        <v>0</v>
      </c>
      <c r="E339" s="2">
        <v>0</v>
      </c>
      <c r="F339" s="2">
        <v>0</v>
      </c>
      <c r="G339" s="2">
        <v>1</v>
      </c>
      <c r="H339" s="2">
        <v>2</v>
      </c>
      <c r="I339" s="2">
        <v>1</v>
      </c>
      <c r="J339" s="2">
        <v>0</v>
      </c>
      <c r="K339" s="3">
        <v>1</v>
      </c>
      <c r="L339" s="3">
        <v>0</v>
      </c>
      <c r="M339" s="3">
        <v>97</v>
      </c>
      <c r="N339" s="3">
        <v>0</v>
      </c>
      <c r="O339" s="3">
        <v>0</v>
      </c>
      <c r="P339" s="3">
        <v>0</v>
      </c>
      <c r="Q339" s="3">
        <v>0</v>
      </c>
      <c r="R339" s="3">
        <v>0</v>
      </c>
      <c r="S339" s="54">
        <v>102</v>
      </c>
      <c r="V339" s="54">
        <v>16</v>
      </c>
      <c r="W339" s="3">
        <f>M329</f>
        <v>0</v>
      </c>
      <c r="X339" s="3">
        <f>M330</f>
        <v>32</v>
      </c>
      <c r="Y339" s="3">
        <f>M331</f>
        <v>4</v>
      </c>
      <c r="Z339" s="3">
        <f>M332</f>
        <v>1</v>
      </c>
      <c r="AA339" s="3">
        <f>M333</f>
        <v>4</v>
      </c>
      <c r="AB339" s="3">
        <f>M334</f>
        <v>10</v>
      </c>
      <c r="AC339" s="3">
        <f>M335</f>
        <v>4</v>
      </c>
      <c r="AD339" s="54">
        <f>M336</f>
        <v>11</v>
      </c>
      <c r="AE339" s="3">
        <f>M337</f>
        <v>0</v>
      </c>
      <c r="AF339" s="3">
        <f>M338</f>
        <v>0</v>
      </c>
      <c r="AG339" s="3">
        <f>M339</f>
        <v>97</v>
      </c>
      <c r="AH339" s="3">
        <f>M340</f>
        <v>1</v>
      </c>
      <c r="AI339" s="3">
        <f>M341</f>
        <v>2</v>
      </c>
      <c r="AJ339" s="3">
        <f>M342</f>
        <v>1</v>
      </c>
      <c r="AK339" s="2">
        <f>M343</f>
        <v>5</v>
      </c>
      <c r="AL339" s="3">
        <f>M344</f>
        <v>0</v>
      </c>
      <c r="AM339" s="3">
        <f>M345</f>
        <v>0</v>
      </c>
      <c r="AN339" s="3">
        <f>M346</f>
        <v>1</v>
      </c>
      <c r="AO339" s="3">
        <f>M347</f>
        <v>0</v>
      </c>
      <c r="AP339" s="54">
        <f>M348</f>
        <v>39</v>
      </c>
      <c r="AQ339" s="58">
        <f>M349</f>
        <v>1</v>
      </c>
      <c r="AT339" s="54">
        <v>16</v>
      </c>
      <c r="AU339" s="33">
        <f t="shared" ref="AU339" si="4892">PRODUCT(W339*100*1/W345)</f>
        <v>0</v>
      </c>
      <c r="AV339" s="33">
        <f t="shared" ref="AV339" si="4893">PRODUCT(X339*100*1/X345)</f>
        <v>28.571428571428573</v>
      </c>
      <c r="AW339" s="33">
        <f t="shared" ref="AW339" si="4894">PRODUCT(Y339*100*1/Y345)</f>
        <v>3.5714285714285716</v>
      </c>
      <c r="AX339" s="33">
        <f t="shared" ref="AX339" si="4895">PRODUCT(Z339*100*1/Z345)</f>
        <v>0.8928571428571429</v>
      </c>
      <c r="AY339" s="33">
        <f t="shared" ref="AY339" si="4896">PRODUCT(AA339*100*1/AA345)</f>
        <v>3.5714285714285716</v>
      </c>
      <c r="AZ339" s="33">
        <f t="shared" ref="AZ339" si="4897">PRODUCT(AB339*100*1/AB345)</f>
        <v>8.9285714285714288</v>
      </c>
      <c r="BA339" s="33">
        <f t="shared" ref="BA339" si="4898">PRODUCT(AC339*100*1/AC345)</f>
        <v>3.5714285714285716</v>
      </c>
      <c r="BB339" s="59">
        <f t="shared" ref="BB339" si="4899">PRODUCT(AD339*100*1/AD345)</f>
        <v>9.8214285714285712</v>
      </c>
      <c r="BC339" s="33">
        <f t="shared" ref="BC339" si="4900">PRODUCT(AE339*100*1/AE345)</f>
        <v>0</v>
      </c>
      <c r="BD339" s="33">
        <f t="shared" ref="BD339" si="4901">PRODUCT(AF339*100*1/AF345)</f>
        <v>0</v>
      </c>
      <c r="BE339" s="33">
        <f t="shared" ref="BE339" si="4902">PRODUCT(AG339*100*1/AG345)</f>
        <v>95.098039215686271</v>
      </c>
      <c r="BF339" s="33">
        <f t="shared" ref="BF339" si="4903">PRODUCT(AH339*100*1/AH345)</f>
        <v>0.970873786407767</v>
      </c>
      <c r="BG339" s="3">
        <f t="shared" ref="BG339" si="4904">PRODUCT(AI339*100*1/AI345)</f>
        <v>1.941747572815534</v>
      </c>
      <c r="BH339" s="33">
        <f t="shared" ref="BH339" si="4905">PRODUCT(AJ339*100*1/AJ345)</f>
        <v>1</v>
      </c>
      <c r="BI339" s="31">
        <f t="shared" ref="BI339" si="4906">PRODUCT(AK339*100*1/AK345)</f>
        <v>4.4642857142857144</v>
      </c>
      <c r="BJ339" s="33">
        <f t="shared" ref="BJ339" si="4907">PRODUCT(AL339*100*1/AL345)</f>
        <v>0</v>
      </c>
      <c r="BK339" s="33">
        <f t="shared" ref="BK339" si="4908">PRODUCT(AM339*100*1/AM345)</f>
        <v>0</v>
      </c>
      <c r="BL339" s="33">
        <f t="shared" ref="BL339" si="4909">PRODUCT(AN339*100*1/AN345)</f>
        <v>0.8928571428571429</v>
      </c>
      <c r="BM339" s="33">
        <f t="shared" ref="BM339" si="4910">PRODUCT(AO339*100*1/AO345)</f>
        <v>0</v>
      </c>
      <c r="BN339" s="30">
        <f t="shared" ref="BN339" si="4911">PRODUCT(AP339*100*1/AP345)</f>
        <v>34.821428571428569</v>
      </c>
      <c r="BO339" s="59">
        <f t="shared" ref="BO339" si="4912">PRODUCT(AQ339*100*1/AQ345)</f>
        <v>0.8928571428571429</v>
      </c>
      <c r="BR339" s="54">
        <v>16</v>
      </c>
      <c r="BS339" s="33">
        <f t="shared" ref="BS339" si="4913">AU329+AU330+AU331+AU332+AU333+AU334+AU335+AU336+AU337+AU338+AU339</f>
        <v>1.7857142857142858</v>
      </c>
      <c r="BT339" s="33">
        <f t="shared" ref="BT339" si="4914">AV329+AV330+AV331+AV332+AV333+AV334+AV335+AV336+AV337+AV338+AV339</f>
        <v>46.428571428571431</v>
      </c>
      <c r="BU339" s="31">
        <f t="shared" ref="BU339" si="4915">AW329+AW330+AW331+AW332+AW333+AW334+AW335+AW336+AW337+AW338+AW339</f>
        <v>81.25</v>
      </c>
      <c r="BV339" s="31">
        <f t="shared" ref="BV339" si="4916">AX329+AX330+AX331+AX332+AX333+AX334+AX335+AX336+AX337+AX338+AX339</f>
        <v>98.214285714285722</v>
      </c>
      <c r="BW339" s="33">
        <f t="shared" ref="BW339" si="4917">AY329+AY330+AY331+AY332+AY333+AY334+AY335+AY336+AY337+AY338+AY339</f>
        <v>96.428571428571431</v>
      </c>
      <c r="BX339" s="33">
        <f t="shared" ref="BX339" si="4918">AZ329+AZ330+AZ331+AZ332+AZ333+AZ334+AZ335+AZ336+AZ337+AZ338+AZ339</f>
        <v>100.00000000000001</v>
      </c>
      <c r="BY339" s="33">
        <f t="shared" ref="BY339" si="4919">BA329+BA330+BA331+BA332+BA333+BA334+BA335+BA336+BA337+BA338+BA339</f>
        <v>92.857142857142861</v>
      </c>
      <c r="BZ339" s="59">
        <f t="shared" ref="BZ339" si="4920">BB329+BB330+BB331+BB332+BB333+BB334+BB335+BB336+BB337+BB338+BB339</f>
        <v>13.392857142857142</v>
      </c>
      <c r="CA339" s="33">
        <f t="shared" ref="CA339" si="4921">BC329+BC330+BC331+BC332+BC333+BC334+BC335+BC336+BC337+BC338+BC339</f>
        <v>100.00000000000001</v>
      </c>
      <c r="CB339" s="33">
        <f t="shared" ref="CB339" si="4922">BD329+BD330+BD331+BD332+BD333+BD334+BD335+BD336+BD337+BD338+BD339</f>
        <v>100</v>
      </c>
      <c r="CC339" s="33">
        <f t="shared" ref="CC339" si="4923">BE329+BE330+BE331+BE332+BE333+BE334+BE335+BE336+BE337+BE338+BE339</f>
        <v>100</v>
      </c>
      <c r="CD339" s="31">
        <f t="shared" ref="CD339" si="4924">BF329+BF330+BF331+BF332+BF333+BF334+BF335+BF336+BF337+BF338+BF339</f>
        <v>99.029126213592235</v>
      </c>
      <c r="CE339" s="33">
        <f t="shared" ref="CE339" si="4925">BG329+BG330+BG331+BG332+BG333+BG334+BG335+BG336+BG337+BG338+BG339</f>
        <v>99.999999999999972</v>
      </c>
      <c r="CF339" s="33">
        <f t="shared" ref="CF339" si="4926">BH329+BH330+BH331+BH332+BH333+BH334+BH335+BH336+BH337+BH338+BH339</f>
        <v>100</v>
      </c>
      <c r="CG339" s="31">
        <f t="shared" ref="CG339" si="4927">BI329+BI330+BI331+BI332+BI333+BI334+BI335+BI336+BI337+BI338+BI339</f>
        <v>7.1428571428571432</v>
      </c>
      <c r="CH339" s="33">
        <f t="shared" ref="CH339" si="4928">BJ329+BJ330+BJ331+BJ332+BJ333+BJ334+BJ335+BJ336+BJ337+BJ338+BJ339</f>
        <v>89.285714285714306</v>
      </c>
      <c r="CI339" s="33">
        <f t="shared" ref="CI339" si="4929">BK329+BK330+BK331+BK332+BK333+BK334+BK335+BK336+BK337+BK338+BK339</f>
        <v>100</v>
      </c>
      <c r="CJ339" s="33">
        <f t="shared" ref="CJ339" si="4930">BL329+BL330+BL331+BL332+BL333+BL334+BL335+BL336+BL337+BL338+BL339</f>
        <v>100</v>
      </c>
      <c r="CK339" s="33">
        <f t="shared" ref="CK339" si="4931">BM329+BM330+BM331+BM332+BM333+BM334+BM335+BM336+BM337+BM338+BM339</f>
        <v>100.00000000000001</v>
      </c>
      <c r="CL339" s="30">
        <f t="shared" ref="CL339" si="4932">BN329+BN330+BN331+BN332+BN333+BN334+BN335+BN336+BN337+BN338+BN339</f>
        <v>100</v>
      </c>
      <c r="CM339" s="59">
        <f t="shared" ref="CM339" si="4933">BO329+BO330+BO331+BO332+BO333+BO334+BO335+BO336+BO337+BO338+BO339</f>
        <v>100</v>
      </c>
      <c r="CN339" s="7"/>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row>
    <row r="340" spans="2:118" x14ac:dyDescent="0.25">
      <c r="B340" s="54" t="s">
        <v>13</v>
      </c>
      <c r="C340" s="2">
        <v>0</v>
      </c>
      <c r="D340" s="2">
        <v>0</v>
      </c>
      <c r="E340" s="2">
        <v>0</v>
      </c>
      <c r="F340" s="2">
        <v>0</v>
      </c>
      <c r="G340" s="2">
        <v>27</v>
      </c>
      <c r="H340" s="2">
        <v>0</v>
      </c>
      <c r="I340" s="2">
        <v>48</v>
      </c>
      <c r="J340" s="2">
        <v>23</v>
      </c>
      <c r="K340" s="2">
        <v>3</v>
      </c>
      <c r="L340" s="2">
        <v>0</v>
      </c>
      <c r="M340" s="3">
        <v>1</v>
      </c>
      <c r="N340" s="3">
        <v>1</v>
      </c>
      <c r="O340" s="3">
        <v>0</v>
      </c>
      <c r="P340" s="3">
        <v>0</v>
      </c>
      <c r="Q340" s="3">
        <v>0</v>
      </c>
      <c r="R340" s="3">
        <v>0</v>
      </c>
      <c r="S340" s="54">
        <v>103</v>
      </c>
      <c r="V340" s="54">
        <v>32</v>
      </c>
      <c r="W340" s="3">
        <f>N329</f>
        <v>8</v>
      </c>
      <c r="X340" s="3">
        <f>N330</f>
        <v>28</v>
      </c>
      <c r="Y340" s="3">
        <f>N331</f>
        <v>4</v>
      </c>
      <c r="Z340" s="3">
        <f>N332</f>
        <v>0</v>
      </c>
      <c r="AA340" s="3">
        <f>N333</f>
        <v>4</v>
      </c>
      <c r="AB340" s="3">
        <f>N334</f>
        <v>0</v>
      </c>
      <c r="AC340" s="3">
        <f>N335</f>
        <v>5</v>
      </c>
      <c r="AD340" s="54">
        <f>N336</f>
        <v>31</v>
      </c>
      <c r="AE340" s="3">
        <f>N337</f>
        <v>0</v>
      </c>
      <c r="AF340" s="3">
        <f>N338</f>
        <v>0</v>
      </c>
      <c r="AG340" s="3">
        <f>N339</f>
        <v>0</v>
      </c>
      <c r="AH340" s="3">
        <f>N340</f>
        <v>1</v>
      </c>
      <c r="AI340" s="3">
        <f>N341</f>
        <v>0</v>
      </c>
      <c r="AJ340" s="3">
        <f>N342</f>
        <v>0</v>
      </c>
      <c r="AK340" s="2">
        <f>N343</f>
        <v>1</v>
      </c>
      <c r="AL340" s="3">
        <f>N344</f>
        <v>12</v>
      </c>
      <c r="AM340" s="3">
        <f>N345</f>
        <v>0</v>
      </c>
      <c r="AN340" s="3">
        <f>N346</f>
        <v>0</v>
      </c>
      <c r="AO340" s="3">
        <f>N347</f>
        <v>0</v>
      </c>
      <c r="AP340" s="54">
        <f>N348</f>
        <v>0</v>
      </c>
      <c r="AQ340" s="58">
        <f>N349</f>
        <v>0</v>
      </c>
      <c r="AT340" s="54">
        <v>32</v>
      </c>
      <c r="AU340" s="33">
        <f t="shared" ref="AU340" si="4934">PRODUCT(W340*100*1/W345)</f>
        <v>7.1428571428571432</v>
      </c>
      <c r="AV340" s="33">
        <f t="shared" ref="AV340" si="4935">PRODUCT(X340*100*1/X345)</f>
        <v>25</v>
      </c>
      <c r="AW340" s="33">
        <f t="shared" ref="AW340" si="4936">PRODUCT(Y340*100*1/Y345)</f>
        <v>3.5714285714285716</v>
      </c>
      <c r="AX340" s="33">
        <f t="shared" ref="AX340" si="4937">PRODUCT(Z340*100*1/Z345)</f>
        <v>0</v>
      </c>
      <c r="AY340" s="33">
        <f t="shared" ref="AY340" si="4938">PRODUCT(AA340*100*1/AA345)</f>
        <v>3.5714285714285716</v>
      </c>
      <c r="AZ340" s="33">
        <f t="shared" ref="AZ340" si="4939">PRODUCT(AB340*100*1/AB345)</f>
        <v>0</v>
      </c>
      <c r="BA340" s="33">
        <f t="shared" ref="BA340" si="4940">PRODUCT(AC340*100*1/AC345)</f>
        <v>4.4642857142857144</v>
      </c>
      <c r="BB340" s="59">
        <f t="shared" ref="BB340" si="4941">PRODUCT(AD340*100*1/AD345)</f>
        <v>27.678571428571427</v>
      </c>
      <c r="BC340" s="33">
        <f t="shared" ref="BC340" si="4942">PRODUCT(AE340*100*1/AE345)</f>
        <v>0</v>
      </c>
      <c r="BD340" s="33">
        <f t="shared" ref="BD340" si="4943">PRODUCT(AF340*100*1/AF345)</f>
        <v>0</v>
      </c>
      <c r="BE340" s="33">
        <f t="shared" ref="BE340" si="4944">PRODUCT(AG340*100*1/AG345)</f>
        <v>0</v>
      </c>
      <c r="BF340" s="33">
        <f t="shared" ref="BF340" si="4945">PRODUCT(AH340*100*1/AH345)</f>
        <v>0.970873786407767</v>
      </c>
      <c r="BG340" s="33">
        <f t="shared" ref="BG340" si="4946">PRODUCT(AI340*100*1/AI345)</f>
        <v>0</v>
      </c>
      <c r="BH340" s="33">
        <f t="shared" ref="BH340" si="4947">PRODUCT(AJ340*100*1/AJ345)</f>
        <v>0</v>
      </c>
      <c r="BI340" s="31">
        <f t="shared" ref="BI340" si="4948">PRODUCT(AK340*100*1/AK345)</f>
        <v>0.8928571428571429</v>
      </c>
      <c r="BJ340" s="33">
        <f t="shared" ref="BJ340" si="4949">PRODUCT(AL340*100*1/AL345)</f>
        <v>10.714285714285714</v>
      </c>
      <c r="BK340" s="33">
        <f t="shared" ref="BK340" si="4950">PRODUCT(AM340*100*1/AM345)</f>
        <v>0</v>
      </c>
      <c r="BL340" s="33">
        <f t="shared" ref="BL340" si="4951">PRODUCT(AN340*100*1/AN345)</f>
        <v>0</v>
      </c>
      <c r="BM340" s="33">
        <f t="shared" ref="BM340" si="4952">PRODUCT(AO340*100*1/AO345)</f>
        <v>0</v>
      </c>
      <c r="BN340" s="30">
        <f t="shared" ref="BN340" si="4953">PRODUCT(AP340*100*1/AP345)</f>
        <v>0</v>
      </c>
      <c r="BO340" s="59">
        <f t="shared" ref="BO340" si="4954">PRODUCT(AQ340*100*1/AQ345)</f>
        <v>0</v>
      </c>
      <c r="BR340" s="54">
        <v>32</v>
      </c>
      <c r="BS340" s="33">
        <f t="shared" ref="BS340" si="4955">AU329+AU330+AU331+AU332+AU333+AU334+AU335+AU336+AU337+AU338+AU339+AU340</f>
        <v>8.9285714285714288</v>
      </c>
      <c r="BT340" s="33">
        <f t="shared" ref="BT340" si="4956">AV329+AV330+AV331+AV332+AV333+AV334+AV335+AV336+AV337+AV338+AV339+AV340</f>
        <v>71.428571428571431</v>
      </c>
      <c r="BU340" s="33">
        <f t="shared" ref="BU340" si="4957">AW329+AW330+AW331+AW332+AW333+AW334+AW335+AW336+AW337+AW338+AW339+AW340</f>
        <v>84.821428571428569</v>
      </c>
      <c r="BV340" s="33">
        <f t="shared" ref="BV340" si="4958">AX329+AX330+AX331+AX332+AX333+AX334+AX335+AX336+AX337+AX338+AX339+AX340</f>
        <v>98.214285714285722</v>
      </c>
      <c r="BW340" s="33">
        <f t="shared" ref="BW340" si="4959">AY329+AY330+AY331+AY332+AY333+AY334+AY335+AY336+AY337+AY338+AY339+AY340</f>
        <v>100</v>
      </c>
      <c r="BX340" s="33">
        <f t="shared" ref="BX340" si="4960">AZ329+AZ330+AZ331+AZ332+AZ333+AZ334+AZ335+AZ336+AZ337+AZ338+AZ339+AZ340</f>
        <v>100.00000000000001</v>
      </c>
      <c r="BY340" s="33">
        <f t="shared" ref="BY340" si="4961">BA329+BA330+BA331+BA332+BA333+BA334+BA335+BA336+BA337+BA338+BA339+BA340</f>
        <v>97.321428571428569</v>
      </c>
      <c r="BZ340" s="59">
        <f t="shared" ref="BZ340" si="4962">BB329+BB330+BB331+BB332+BB333+BB334+BB335+BB336+BB337+BB338+BB339+BB340</f>
        <v>41.071428571428569</v>
      </c>
      <c r="CA340" s="33">
        <f t="shared" ref="CA340" si="4963">BC329+BC330+BC331+BC332+BC333+BC334+BC335+BC336+BC337+BC338+BC339+BC340</f>
        <v>100.00000000000001</v>
      </c>
      <c r="CB340" s="33">
        <f t="shared" ref="CB340" si="4964">BD329+BD330+BD331+BD332+BD333+BD334+BD335+BD336+BD337+BD338+BD339+BD340</f>
        <v>100</v>
      </c>
      <c r="CC340" s="33">
        <f t="shared" ref="CC340" si="4965">BE329+BE330+BE331+BE332+BE333+BE334+BE335+BE336+BE337+BE338+BE339+BE340</f>
        <v>100</v>
      </c>
      <c r="CD340" s="33">
        <f t="shared" ref="CD340" si="4966">BF329+BF330+BF331+BF332+BF333+BF334+BF335+BF336+BF337+BF338+BF339+BF340</f>
        <v>100</v>
      </c>
      <c r="CE340" s="33">
        <f t="shared" ref="CE340" si="4967">BG329+BG330+BG331+BG332+BG333+BG334+BG335+BG336+BG337+BG338+BG339+BG340</f>
        <v>99.999999999999972</v>
      </c>
      <c r="CF340" s="33">
        <f t="shared" ref="CF340" si="4968">BH329+BH330+BH331+BH332+BH333+BH334+BH335+BH336+BH337+BH338+BH339+BH340</f>
        <v>100</v>
      </c>
      <c r="CG340" s="31">
        <f t="shared" ref="CG340" si="4969">BI329+BI330+BI331+BI332+BI333+BI334+BI335+BI336+BI337+BI338+BI339+BI340</f>
        <v>8.0357142857142865</v>
      </c>
      <c r="CH340" s="33">
        <f t="shared" ref="CH340" si="4970">BJ329+BJ330+BJ331+BJ332+BJ333+BJ334+BJ335+BJ336+BJ337+BJ338+BJ339+BJ340</f>
        <v>100.00000000000001</v>
      </c>
      <c r="CI340" s="33">
        <f t="shared" ref="CI340" si="4971">BK329+BK330+BK331+BK332+BK333+BK334+BK335+BK336+BK337+BK338+BK339+BK340</f>
        <v>100</v>
      </c>
      <c r="CJ340" s="33">
        <f t="shared" ref="CJ340" si="4972">BL329+BL330+BL331+BL332+BL333+BL334+BL335+BL336+BL337+BL338+BL339+BL340</f>
        <v>100</v>
      </c>
      <c r="CK340" s="33">
        <f t="shared" ref="CK340" si="4973">BM329+BM330+BM331+BM332+BM333+BM334+BM335+BM336+BM337+BM338+BM339+BM340</f>
        <v>100.00000000000001</v>
      </c>
      <c r="CL340" s="30">
        <f t="shared" ref="CL340" si="4974">BN329+BN330+BN331+BN332+BN333+BN334+BN335+BN336+BN337+BN338+BN339+BN340</f>
        <v>100</v>
      </c>
      <c r="CM340" s="59">
        <f t="shared" ref="CM340" si="4975">BO329+BO330+BO331+BO332+BO333+BO334+BO335+BO336+BO337+BO338+BO339+BO340</f>
        <v>100</v>
      </c>
      <c r="CN340" s="7"/>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row>
    <row r="341" spans="2:118" x14ac:dyDescent="0.25">
      <c r="B341" s="54" t="s">
        <v>14</v>
      </c>
      <c r="C341" s="2">
        <v>0</v>
      </c>
      <c r="D341" s="2">
        <v>0</v>
      </c>
      <c r="E341" s="2">
        <v>14</v>
      </c>
      <c r="F341" s="2">
        <v>0</v>
      </c>
      <c r="G341" s="2">
        <v>67</v>
      </c>
      <c r="H341" s="2">
        <v>16</v>
      </c>
      <c r="I341" s="2">
        <v>2</v>
      </c>
      <c r="J341" s="2">
        <v>0</v>
      </c>
      <c r="K341" s="3">
        <v>1</v>
      </c>
      <c r="L341" s="3">
        <v>1</v>
      </c>
      <c r="M341" s="3">
        <v>2</v>
      </c>
      <c r="N341" s="3">
        <v>0</v>
      </c>
      <c r="O341" s="3">
        <v>0</v>
      </c>
      <c r="P341" s="3">
        <v>0</v>
      </c>
      <c r="Q341" s="3">
        <v>0</v>
      </c>
      <c r="R341" s="3">
        <v>0</v>
      </c>
      <c r="S341" s="54">
        <v>103</v>
      </c>
      <c r="V341" s="54">
        <v>64</v>
      </c>
      <c r="W341" s="3">
        <f>O329</f>
        <v>102</v>
      </c>
      <c r="X341" s="3">
        <f>O330</f>
        <v>32</v>
      </c>
      <c r="Y341" s="3">
        <f>O331</f>
        <v>4</v>
      </c>
      <c r="Z341" s="3">
        <f>O332</f>
        <v>0</v>
      </c>
      <c r="AA341" s="3">
        <f>O333</f>
        <v>0</v>
      </c>
      <c r="AB341" s="3">
        <f>O334</f>
        <v>0</v>
      </c>
      <c r="AC341" s="3">
        <f>O335</f>
        <v>3</v>
      </c>
      <c r="AD341" s="54">
        <f>O336</f>
        <v>66</v>
      </c>
      <c r="AE341" s="3">
        <f>O337</f>
        <v>0</v>
      </c>
      <c r="AF341" s="3">
        <f>O338</f>
        <v>0</v>
      </c>
      <c r="AG341" s="3">
        <f>O339</f>
        <v>0</v>
      </c>
      <c r="AH341" s="3">
        <f>O340</f>
        <v>0</v>
      </c>
      <c r="AI341" s="3">
        <f>O341</f>
        <v>0</v>
      </c>
      <c r="AJ341" s="3">
        <f>O342</f>
        <v>0</v>
      </c>
      <c r="AK341" s="3">
        <f>O343</f>
        <v>7</v>
      </c>
      <c r="AL341" s="3">
        <f>O344</f>
        <v>0</v>
      </c>
      <c r="AM341" s="3">
        <f>O345</f>
        <v>0</v>
      </c>
      <c r="AN341" s="3">
        <f>O346</f>
        <v>0</v>
      </c>
      <c r="AO341" s="3">
        <f>O347</f>
        <v>0</v>
      </c>
      <c r="AP341" s="54">
        <f>O348</f>
        <v>0</v>
      </c>
      <c r="AQ341" s="58">
        <f>O349</f>
        <v>0</v>
      </c>
      <c r="AT341" s="54">
        <v>64</v>
      </c>
      <c r="AU341" s="33">
        <f t="shared" ref="AU341" si="4976">PRODUCT(W341*100*1/W345)</f>
        <v>91.071428571428569</v>
      </c>
      <c r="AV341" s="33">
        <f t="shared" ref="AV341" si="4977">PRODUCT(X341*100*1/X345)</f>
        <v>28.571428571428573</v>
      </c>
      <c r="AW341" s="33">
        <f t="shared" ref="AW341" si="4978">PRODUCT(Y341*100*1/Y345)</f>
        <v>3.5714285714285716</v>
      </c>
      <c r="AX341" s="33">
        <f t="shared" ref="AX341" si="4979">PRODUCT(Z341*100*1/Z345)</f>
        <v>0</v>
      </c>
      <c r="AY341" s="33">
        <f t="shared" ref="AY341" si="4980">PRODUCT(AA341*100*1/AA345)</f>
        <v>0</v>
      </c>
      <c r="AZ341" s="33">
        <f t="shared" ref="AZ341" si="4981">PRODUCT(AB341*100*1/AB345)</f>
        <v>0</v>
      </c>
      <c r="BA341" s="33">
        <f t="shared" ref="BA341" si="4982">PRODUCT(AC341*100*1/AC345)</f>
        <v>2.6785714285714284</v>
      </c>
      <c r="BB341" s="59">
        <f t="shared" ref="BB341" si="4983">PRODUCT(AD341*100*1/AD345)</f>
        <v>58.928571428571431</v>
      </c>
      <c r="BC341" s="33">
        <f t="shared" ref="BC341" si="4984">PRODUCT(AE341*100*1/AE345)</f>
        <v>0</v>
      </c>
      <c r="BD341" s="33">
        <f t="shared" ref="BD341" si="4985">PRODUCT(AF341*100*1/AF345)</f>
        <v>0</v>
      </c>
      <c r="BE341" s="33">
        <f t="shared" ref="BE341" si="4986">PRODUCT(AG341*100*1/AG345)</f>
        <v>0</v>
      </c>
      <c r="BF341" s="33">
        <f t="shared" ref="BF341" si="4987">PRODUCT(AH341*100*1/AH345)</f>
        <v>0</v>
      </c>
      <c r="BG341" s="33">
        <f t="shared" ref="BG341" si="4988">PRODUCT(AI341*100*1/AI345)</f>
        <v>0</v>
      </c>
      <c r="BH341" s="33">
        <f t="shared" ref="BH341" si="4989">PRODUCT(AJ341*100*1/AJ345)</f>
        <v>0</v>
      </c>
      <c r="BI341" s="33">
        <f t="shared" ref="BI341" si="4990">PRODUCT(AK341*100*1/AK345)</f>
        <v>6.25</v>
      </c>
      <c r="BJ341" s="33">
        <f t="shared" ref="BJ341" si="4991">PRODUCT(AL341*100*1/AL345)</f>
        <v>0</v>
      </c>
      <c r="BK341" s="33">
        <f t="shared" ref="BK341" si="4992">PRODUCT(AM341*100*1/AM345)</f>
        <v>0</v>
      </c>
      <c r="BL341" s="33">
        <f t="shared" ref="BL341" si="4993">PRODUCT(AN341*100*1/AN345)</f>
        <v>0</v>
      </c>
      <c r="BM341" s="33">
        <f t="shared" ref="BM341" si="4994">PRODUCT(AO341*100*1/AO345)</f>
        <v>0</v>
      </c>
      <c r="BN341" s="30">
        <f t="shared" ref="BN341" si="4995">PRODUCT(AP341*100*1/AP345)</f>
        <v>0</v>
      </c>
      <c r="BO341" s="59">
        <f t="shared" ref="BO341" si="4996">PRODUCT(AQ341*100*1/AQ345)</f>
        <v>0</v>
      </c>
      <c r="BR341" s="54">
        <v>64</v>
      </c>
      <c r="BS341" s="33">
        <f t="shared" ref="BS341" si="4997">AU329+AU330+AU331+AU332+AU333+AU334+AU335+AU336+AU337+AU338+AU339+AU340+AU341</f>
        <v>100</v>
      </c>
      <c r="BT341" s="33">
        <f t="shared" ref="BT341" si="4998">AV329+AV330+AV331+AV332+AV333+AV334+AV335+AV336+AV337+AV338+AV339+AV340+AV341</f>
        <v>100</v>
      </c>
      <c r="BU341" s="33">
        <f t="shared" ref="BU341" si="4999">AW329+AW330+AW331+AW332+AW333+AW334+AW335+AW336+AW337+AW338+AW339+AW340+AW341</f>
        <v>88.392857142857139</v>
      </c>
      <c r="BV341" s="33">
        <f t="shared" ref="BV341" si="5000">AX329+AX330+AX331+AX332+AX333+AX334+AX335+AX336+AX337+AX338+AX339+AX340+AX341</f>
        <v>98.214285714285722</v>
      </c>
      <c r="BW341" s="33">
        <f t="shared" ref="BW341" si="5001">AY329+AY330+AY331+AY332+AY333+AY334+AY335+AY336+AY337+AY338+AY339+AY340+AY341</f>
        <v>100</v>
      </c>
      <c r="BX341" s="33">
        <f t="shared" ref="BX341" si="5002">AZ329+AZ330+AZ331+AZ332+AZ333+AZ334+AZ335+AZ336+AZ337+AZ338+AZ339+AZ340+AZ341</f>
        <v>100.00000000000001</v>
      </c>
      <c r="BY341" s="33">
        <f t="shared" ref="BY341" si="5003">BA329+BA330+BA331+BA332+BA333+BA334+BA335+BA336+BA337+BA338+BA339+BA340+BA341</f>
        <v>100</v>
      </c>
      <c r="BZ341" s="59">
        <f t="shared" ref="BZ341" si="5004">BB329+BB330+BB331+BB332+BB333+BB334+BB335+BB336+BB337+BB338+BB339+BB340+BB341</f>
        <v>100</v>
      </c>
      <c r="CA341" s="33">
        <f t="shared" ref="CA341" si="5005">BC329+BC330+BC331+BC332+BC333+BC334+BC335+BC336+BC337+BC338+BC339+BC340+BC341</f>
        <v>100.00000000000001</v>
      </c>
      <c r="CB341" s="33">
        <f t="shared" ref="CB341" si="5006">BD329+BD330+BD331+BD332+BD333+BD334+BD335+BD336+BD337+BD338+BD339+BD340+BD341</f>
        <v>100</v>
      </c>
      <c r="CC341" s="33">
        <f t="shared" ref="CC341" si="5007">BE329+BE330+BE331+BE332+BE333+BE334+BE335+BE336+BE337+BE338+BE339+BE340+BE341</f>
        <v>100</v>
      </c>
      <c r="CD341" s="33">
        <f t="shared" ref="CD341" si="5008">BF329+BF330+BF331+BF332+BF333+BF334+BF335+BF336+BF337+BF338+BF339+BF340+BF341</f>
        <v>100</v>
      </c>
      <c r="CE341" s="33">
        <f t="shared" ref="CE341" si="5009">BG329+BG330+BG331+BG332+BG333+BG334+BG335+BG336+BG337+BG338+BG339+BG340+BG341</f>
        <v>99.999999999999972</v>
      </c>
      <c r="CF341" s="33">
        <f t="shared" ref="CF341" si="5010">BH329+BH330+BH331+BH332+BH333+BH334+BH335+BH336+BH337+BH338+BH339+BH340+BH341</f>
        <v>100</v>
      </c>
      <c r="CG341" s="33">
        <f t="shared" ref="CG341" si="5011">BI329+BI330+BI331+BI332+BI333+BI334+BI335+BI336+BI337+BI338+BI339+BI340+BI341</f>
        <v>14.285714285714286</v>
      </c>
      <c r="CH341" s="33">
        <f t="shared" ref="CH341" si="5012">BJ329+BJ330+BJ331+BJ332+BJ333+BJ334+BJ335+BJ336+BJ337+BJ338+BJ339+BJ340+BJ341</f>
        <v>100.00000000000001</v>
      </c>
      <c r="CI341" s="33">
        <f t="shared" ref="CI341" si="5013">BK329+BK330+BK331+BK332+BK333+BK334+BK335+BK336+BK337+BK338+BK339+BK340+BK341</f>
        <v>100</v>
      </c>
      <c r="CJ341" s="33">
        <f t="shared" ref="CJ341" si="5014">BL329+BL330+BL331+BL332+BL333+BL334+BL335+BL336+BL337+BL338+BL339+BL340+BL341</f>
        <v>100</v>
      </c>
      <c r="CK341" s="33">
        <f t="shared" ref="CK341" si="5015">BM329+BM330+BM331+BM332+BM333+BM334+BM335+BM336+BM337+BM338+BM339+BM340+BM341</f>
        <v>100.00000000000001</v>
      </c>
      <c r="CL341" s="30">
        <f t="shared" ref="CL341" si="5016">BN329+BN330+BN331+BN332+BN333+BN334+BN335+BN336+BN337+BN338+BN339+BN340+BN341</f>
        <v>100</v>
      </c>
      <c r="CM341" s="59">
        <f t="shared" ref="CM341" si="5017">BO329+BO330+BO331+BO332+BO333+BO334+BO335+BO336+BO337+BO338+BO339+BO340+BO341</f>
        <v>100</v>
      </c>
      <c r="CN341" s="7"/>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row>
    <row r="342" spans="2:118" x14ac:dyDescent="0.25">
      <c r="B342" s="54" t="s">
        <v>15</v>
      </c>
      <c r="C342" s="2">
        <v>0</v>
      </c>
      <c r="D342" s="2">
        <v>0</v>
      </c>
      <c r="E342" s="2">
        <v>8</v>
      </c>
      <c r="F342" s="2">
        <v>0</v>
      </c>
      <c r="G342" s="2">
        <v>70</v>
      </c>
      <c r="H342" s="2">
        <v>15</v>
      </c>
      <c r="I342" s="2">
        <v>2</v>
      </c>
      <c r="J342" s="2">
        <v>2</v>
      </c>
      <c r="K342" s="3">
        <v>2</v>
      </c>
      <c r="L342" s="3">
        <v>0</v>
      </c>
      <c r="M342" s="3">
        <v>1</v>
      </c>
      <c r="N342" s="3">
        <v>0</v>
      </c>
      <c r="O342" s="3">
        <v>0</v>
      </c>
      <c r="P342" s="3">
        <v>0</v>
      </c>
      <c r="Q342" s="3">
        <v>0</v>
      </c>
      <c r="R342" s="3">
        <v>0</v>
      </c>
      <c r="S342" s="54">
        <v>100</v>
      </c>
      <c r="V342" s="54">
        <v>128</v>
      </c>
      <c r="W342" s="3">
        <f>P329</f>
        <v>0</v>
      </c>
      <c r="X342" s="3">
        <f>P330</f>
        <v>0</v>
      </c>
      <c r="Y342" s="3">
        <f>P331</f>
        <v>13</v>
      </c>
      <c r="Z342" s="3">
        <f>P332</f>
        <v>2</v>
      </c>
      <c r="AA342" s="3">
        <f>P333</f>
        <v>0</v>
      </c>
      <c r="AB342" s="3">
        <f>P334</f>
        <v>0</v>
      </c>
      <c r="AC342" s="3">
        <f>P335</f>
        <v>0</v>
      </c>
      <c r="AD342" s="54">
        <f>P336</f>
        <v>0</v>
      </c>
      <c r="AE342" s="3">
        <f>P337</f>
        <v>0</v>
      </c>
      <c r="AF342" s="3">
        <f>P338</f>
        <v>0</v>
      </c>
      <c r="AG342" s="3">
        <f>P339</f>
        <v>0</v>
      </c>
      <c r="AH342" s="3">
        <f>P340</f>
        <v>0</v>
      </c>
      <c r="AI342" s="3">
        <f>P341</f>
        <v>0</v>
      </c>
      <c r="AJ342" s="3">
        <f>P342</f>
        <v>0</v>
      </c>
      <c r="AK342" s="3">
        <f>P343</f>
        <v>16</v>
      </c>
      <c r="AL342" s="3">
        <f>P344</f>
        <v>0</v>
      </c>
      <c r="AM342" s="3">
        <f>P345</f>
        <v>0</v>
      </c>
      <c r="AN342" s="3">
        <f>P346</f>
        <v>0</v>
      </c>
      <c r="AO342" s="3">
        <f>P347</f>
        <v>0</v>
      </c>
      <c r="AP342" s="54">
        <f>P348</f>
        <v>0</v>
      </c>
      <c r="AQ342" s="58">
        <f>P349</f>
        <v>0</v>
      </c>
      <c r="AT342" s="54">
        <v>128</v>
      </c>
      <c r="AU342" s="33">
        <f t="shared" ref="AU342" si="5018">PRODUCT(W342*100*1/W345)</f>
        <v>0</v>
      </c>
      <c r="AV342" s="33">
        <f t="shared" ref="AV342" si="5019">PRODUCT(X342*100*1/X345)</f>
        <v>0</v>
      </c>
      <c r="AW342" s="33">
        <f t="shared" ref="AW342" si="5020">PRODUCT(Y342*100*1/Y345)</f>
        <v>11.607142857142858</v>
      </c>
      <c r="AX342" s="33">
        <f t="shared" ref="AX342" si="5021">PRODUCT(Z342*100*1/Z345)</f>
        <v>1.7857142857142858</v>
      </c>
      <c r="AY342" s="33">
        <f t="shared" ref="AY342" si="5022">PRODUCT(AA342*100*1/AA345)</f>
        <v>0</v>
      </c>
      <c r="AZ342" s="33">
        <f t="shared" ref="AZ342" si="5023">PRODUCT(AB342*100*1/AB345)</f>
        <v>0</v>
      </c>
      <c r="BA342" s="33">
        <f t="shared" ref="BA342" si="5024">PRODUCT(AC342*100*1/AC345)</f>
        <v>0</v>
      </c>
      <c r="BB342" s="59">
        <f t="shared" ref="BB342" si="5025">PRODUCT(AD342*100*1/AD345)</f>
        <v>0</v>
      </c>
      <c r="BC342" s="33">
        <f t="shared" ref="BC342" si="5026">PRODUCT(AE342*100*1/AE345)</f>
        <v>0</v>
      </c>
      <c r="BD342" s="33">
        <f t="shared" ref="BD342" si="5027">PRODUCT(AF342*100*1/AF345)</f>
        <v>0</v>
      </c>
      <c r="BE342" s="33">
        <f t="shared" ref="BE342" si="5028">PRODUCT(AG342*100*1/AG345)</f>
        <v>0</v>
      </c>
      <c r="BF342" s="33">
        <f t="shared" ref="BF342" si="5029">PRODUCT(AH342*100*1/AH345)</f>
        <v>0</v>
      </c>
      <c r="BG342" s="33">
        <f t="shared" ref="BG342" si="5030">PRODUCT(AI342*100*1/AI345)</f>
        <v>0</v>
      </c>
      <c r="BH342" s="33">
        <f t="shared" ref="BH342" si="5031">PRODUCT(AJ342*100*1/AJ345)</f>
        <v>0</v>
      </c>
      <c r="BI342" s="33">
        <f t="shared" ref="BI342" si="5032">PRODUCT(AK342*100*1/AK345)</f>
        <v>14.285714285714286</v>
      </c>
      <c r="BJ342" s="33">
        <f t="shared" ref="BJ342" si="5033">PRODUCT(AL342*100*1/AL345)</f>
        <v>0</v>
      </c>
      <c r="BK342" s="33">
        <f t="shared" ref="BK342" si="5034">PRODUCT(AM342*100*1/AM345)</f>
        <v>0</v>
      </c>
      <c r="BL342" s="33">
        <f t="shared" ref="BL342" si="5035">PRODUCT(AN342*100*1/AN345)</f>
        <v>0</v>
      </c>
      <c r="BM342" s="33">
        <f t="shared" ref="BM342" si="5036">PRODUCT(AO342*100*1/AO345)</f>
        <v>0</v>
      </c>
      <c r="BN342" s="30">
        <f t="shared" ref="BN342" si="5037">PRODUCT(AP342*100*1/AP345)</f>
        <v>0</v>
      </c>
      <c r="BO342" s="59">
        <f t="shared" ref="BO342" si="5038">PRODUCT(AQ342*100*1/AQ345)</f>
        <v>0</v>
      </c>
      <c r="BR342" s="54">
        <v>128</v>
      </c>
      <c r="BS342" s="33">
        <f t="shared" ref="BS342" si="5039">AU329+AU330+AU331+AU332+AU333+AU334+AU335+AU336+AU337+AU338+AU339+AU340+AU341+AU342</f>
        <v>100</v>
      </c>
      <c r="BT342" s="33">
        <f t="shared" ref="BT342" si="5040">AV329+AV330+AV331+AV332+AV333+AV334+AV335+AV336+AV337+AV338+AV339+AV340+AV341+AV342</f>
        <v>100</v>
      </c>
      <c r="BU342" s="33">
        <f t="shared" ref="BU342" si="5041">AW329+AW330+AW331+AW332+AW333+AW334+AW335+AW336+AW337+AW338+AW339+AW340+AW341+AW342</f>
        <v>100</v>
      </c>
      <c r="BV342" s="33">
        <f t="shared" ref="BV342" si="5042">AX329+AX330+AX331+AX332+AX333+AX334+AX335+AX336+AX337+AX338+AX339+AX340+AX341+AX342</f>
        <v>100.00000000000001</v>
      </c>
      <c r="BW342" s="33">
        <f t="shared" ref="BW342" si="5043">AY329+AY330+AY331+AY332+AY333+AY334+AY335+AY336+AY337+AY338+AY339+AY340+AY341+AY342</f>
        <v>100</v>
      </c>
      <c r="BX342" s="33">
        <f t="shared" ref="BX342" si="5044">AZ329+AZ330+AZ331+AZ332+AZ333+AZ334+AZ335+AZ336+AZ337+AZ338+AZ339+AZ340+AZ341+AZ342</f>
        <v>100.00000000000001</v>
      </c>
      <c r="BY342" s="33">
        <f t="shared" ref="BY342" si="5045">BA329+BA330+BA331+BA332+BA333+BA334+BA335+BA336+BA337+BA338+BA339+BA340+BA341+BA342</f>
        <v>100</v>
      </c>
      <c r="BZ342" s="59">
        <f t="shared" ref="BZ342" si="5046">BB329+BB330+BB331+BB332+BB333+BB334+BB335+BB336+BB337+BB338+BB339+BB340+BB341+BB342</f>
        <v>100</v>
      </c>
      <c r="CA342" s="33">
        <f t="shared" ref="CA342" si="5047">BC329+BC330+BC331+BC332+BC333+BC334+BC335+BC336+BC337+BC338+BC339+BC340+BC341+BC342</f>
        <v>100.00000000000001</v>
      </c>
      <c r="CB342" s="33">
        <f t="shared" ref="CB342" si="5048">BD329+BD330+BD331+BD332+BD333+BD334+BD335+BD336+BD337+BD338+BD339+BD340+BD341+BD342</f>
        <v>100</v>
      </c>
      <c r="CC342" s="33">
        <f t="shared" ref="CC342" si="5049">BE329+BE330+BE331+BE332+BE333+BE334+BE335+BE336+BE337+BE338+BE339+BE340+BE341+BE342</f>
        <v>100</v>
      </c>
      <c r="CD342" s="33">
        <f t="shared" ref="CD342" si="5050">BF329+BF330+BF331+BF332+BF333+BF334+BF335+BF336+BF337+BF338+BF339+BF340+BF341+BF342</f>
        <v>100</v>
      </c>
      <c r="CE342" s="33">
        <f t="shared" ref="CE342" si="5051">BG329+BG330+BG331+BG332+BG333+BG334+BG335+BG336+BG337+BG338+BG339+BG340+BG341+BG342</f>
        <v>99.999999999999972</v>
      </c>
      <c r="CF342" s="33">
        <f t="shared" ref="CF342" si="5052">BH329+BH330+BH331+BH332+BH333+BH334+BH335+BH336+BH337+BH338+BH339+BH340+BH341+BH342</f>
        <v>100</v>
      </c>
      <c r="CG342" s="33">
        <f t="shared" ref="CG342" si="5053">BI329+BI330+BI331+BI332+BI333+BI334+BI335+BI336+BI337+BI338+BI339+BI340+BI341+BI342</f>
        <v>28.571428571428573</v>
      </c>
      <c r="CH342" s="33">
        <f t="shared" ref="CH342" si="5054">BJ329+BJ330+BJ331+BJ332+BJ333+BJ334+BJ335+BJ336+BJ337+BJ338+BJ339+BJ340+BJ341+BJ342</f>
        <v>100.00000000000001</v>
      </c>
      <c r="CI342" s="33">
        <f t="shared" ref="CI342" si="5055">BK329+BK330+BK331+BK332+BK333+BK334+BK335+BK336+BK337+BK338+BK339+BK340+BK341+BK342</f>
        <v>100</v>
      </c>
      <c r="CJ342" s="33">
        <f t="shared" ref="CJ342" si="5056">BL329+BL330+BL331+BL332+BL333+BL334+BL335+BL336+BL337+BL338+BL339+BL340+BL341+BL342</f>
        <v>100</v>
      </c>
      <c r="CK342" s="33">
        <f t="shared" ref="CK342" si="5057">BM329+BM330+BM331+BM332+BM333+BM334+BM335+BM336+BM337+BM338+BM339+BM340+BM341+BM342</f>
        <v>100.00000000000001</v>
      </c>
      <c r="CL342" s="30">
        <f t="shared" ref="CL342" si="5058">BN329+BN330+BN331+BN332+BN333+BN334+BN335+BN336+BN337+BN338+BN339+BN340+BN341+BN342</f>
        <v>100</v>
      </c>
      <c r="CM342" s="59">
        <f t="shared" ref="CM342" si="5059">BO329+BO330+BO331+BO332+BO333+BO334+BO335+BO336+BO337+BO338+BO339+BO340+BO341+BO342</f>
        <v>100</v>
      </c>
      <c r="CN342" s="7"/>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row>
    <row r="343" spans="2:118" x14ac:dyDescent="0.25">
      <c r="B343" s="54" t="s">
        <v>16</v>
      </c>
      <c r="C343" s="2">
        <v>0</v>
      </c>
      <c r="D343" s="2">
        <v>0</v>
      </c>
      <c r="E343" s="2">
        <v>0</v>
      </c>
      <c r="F343" s="2">
        <v>0</v>
      </c>
      <c r="G343" s="2">
        <v>0</v>
      </c>
      <c r="H343" s="2">
        <v>0</v>
      </c>
      <c r="I343" s="2">
        <v>0</v>
      </c>
      <c r="J343" s="2">
        <v>1</v>
      </c>
      <c r="K343" s="2">
        <v>1</v>
      </c>
      <c r="L343" s="2">
        <v>1</v>
      </c>
      <c r="M343" s="2">
        <v>5</v>
      </c>
      <c r="N343" s="2">
        <v>1</v>
      </c>
      <c r="O343" s="3">
        <v>7</v>
      </c>
      <c r="P343" s="3">
        <v>16</v>
      </c>
      <c r="Q343" s="3">
        <v>80</v>
      </c>
      <c r="R343" s="3">
        <v>0</v>
      </c>
      <c r="S343" s="54">
        <v>112</v>
      </c>
      <c r="V343" s="54">
        <v>256</v>
      </c>
      <c r="W343" s="3">
        <f>Q329</f>
        <v>0</v>
      </c>
      <c r="X343" s="3">
        <f>Q330</f>
        <v>0</v>
      </c>
      <c r="Y343" s="3">
        <f>Q331</f>
        <v>0</v>
      </c>
      <c r="Z343" s="3">
        <f>Q332</f>
        <v>0</v>
      </c>
      <c r="AA343" s="3">
        <f>Q333</f>
        <v>0</v>
      </c>
      <c r="AB343" s="3">
        <f>Q334</f>
        <v>0</v>
      </c>
      <c r="AC343" s="3">
        <f>Q335</f>
        <v>0</v>
      </c>
      <c r="AD343" s="54">
        <f>Q336</f>
        <v>0</v>
      </c>
      <c r="AE343" s="3">
        <f>Q337</f>
        <v>0</v>
      </c>
      <c r="AF343" s="3">
        <f>Q338</f>
        <v>0</v>
      </c>
      <c r="AG343" s="3">
        <f>Q339</f>
        <v>0</v>
      </c>
      <c r="AH343" s="3">
        <f>Q340</f>
        <v>0</v>
      </c>
      <c r="AI343" s="3">
        <f>Q341</f>
        <v>0</v>
      </c>
      <c r="AJ343" s="3">
        <f>Q342</f>
        <v>0</v>
      </c>
      <c r="AK343" s="3">
        <f>Q343</f>
        <v>80</v>
      </c>
      <c r="AL343" s="3">
        <f>Q344</f>
        <v>0</v>
      </c>
      <c r="AM343" s="3">
        <f>Q345</f>
        <v>0</v>
      </c>
      <c r="AN343" s="3">
        <f>Q346</f>
        <v>0</v>
      </c>
      <c r="AO343" s="3">
        <f>Q347</f>
        <v>0</v>
      </c>
      <c r="AP343" s="54">
        <f>Q348</f>
        <v>0</v>
      </c>
      <c r="AQ343" s="58">
        <f>Q349</f>
        <v>0</v>
      </c>
      <c r="AT343" s="54">
        <v>256</v>
      </c>
      <c r="AU343" s="33">
        <f t="shared" ref="AU343" si="5060">PRODUCT(W343*100*1/W345)</f>
        <v>0</v>
      </c>
      <c r="AV343" s="33">
        <f t="shared" ref="AV343" si="5061">PRODUCT(X343*100*1/X345)</f>
        <v>0</v>
      </c>
      <c r="AW343" s="33">
        <f t="shared" ref="AW343" si="5062">PRODUCT(Y343*100*1/Y345)</f>
        <v>0</v>
      </c>
      <c r="AX343" s="33">
        <f t="shared" ref="AX343" si="5063">PRODUCT(Z343*100*1/Z345)</f>
        <v>0</v>
      </c>
      <c r="AY343" s="33">
        <f t="shared" ref="AY343" si="5064">PRODUCT(AA343*100*1/AA345)</f>
        <v>0</v>
      </c>
      <c r="AZ343" s="33">
        <f t="shared" ref="AZ343" si="5065">PRODUCT(AB343*100*1/AB345)</f>
        <v>0</v>
      </c>
      <c r="BA343" s="33">
        <f t="shared" ref="BA343" si="5066">PRODUCT(AC343*100*1/AC345)</f>
        <v>0</v>
      </c>
      <c r="BB343" s="59">
        <f t="shared" ref="BB343" si="5067">PRODUCT(AD343*100*1/AD345)</f>
        <v>0</v>
      </c>
      <c r="BC343" s="33">
        <f t="shared" ref="BC343" si="5068">PRODUCT(AE343*100*1/AE345)</f>
        <v>0</v>
      </c>
      <c r="BD343" s="33">
        <f t="shared" ref="BD343" si="5069">PRODUCT(AF343*100*1/AF345)</f>
        <v>0</v>
      </c>
      <c r="BE343" s="33">
        <f t="shared" ref="BE343" si="5070">PRODUCT(AG343*100*1/AG345)</f>
        <v>0</v>
      </c>
      <c r="BF343" s="33">
        <f t="shared" ref="BF343" si="5071">PRODUCT(AH343*100*1/AH345)</f>
        <v>0</v>
      </c>
      <c r="BG343" s="33">
        <f t="shared" ref="BG343" si="5072">PRODUCT(AI343*100*1/AI345)</f>
        <v>0</v>
      </c>
      <c r="BH343" s="33">
        <f t="shared" ref="BH343" si="5073">PRODUCT(AJ343*100*1/AJ345)</f>
        <v>0</v>
      </c>
      <c r="BI343" s="33">
        <f t="shared" ref="BI343" si="5074">PRODUCT(AK343*100*1/AK345)</f>
        <v>71.428571428571431</v>
      </c>
      <c r="BJ343" s="33">
        <f t="shared" ref="BJ343" si="5075">PRODUCT(AL343*100*1/AL345)</f>
        <v>0</v>
      </c>
      <c r="BK343" s="33">
        <f t="shared" ref="BK343" si="5076">PRODUCT(AM343*100*1/AM345)</f>
        <v>0</v>
      </c>
      <c r="BL343" s="33">
        <f t="shared" ref="BL343" si="5077">PRODUCT(AN343*100*1/AN345)</f>
        <v>0</v>
      </c>
      <c r="BM343" s="33">
        <f t="shared" ref="BM343" si="5078">PRODUCT(AO343*100*1/AO345)</f>
        <v>0</v>
      </c>
      <c r="BN343" s="30">
        <f t="shared" ref="BN343" si="5079">PRODUCT(AP343*100*1/AP345)</f>
        <v>0</v>
      </c>
      <c r="BO343" s="59">
        <f t="shared" ref="BO343" si="5080">PRODUCT(AQ343*100*1/AQ345)</f>
        <v>0</v>
      </c>
      <c r="BR343" s="54">
        <v>256</v>
      </c>
      <c r="BS343" s="33">
        <f t="shared" ref="BS343" si="5081">AU329+AU330+AU331+AU332+AU333+AU334+AU335+AU336+AU337+AU338+AU339+AU340+AU341+AU342+AU343</f>
        <v>100</v>
      </c>
      <c r="BT343" s="33">
        <f t="shared" ref="BT343" si="5082">AV329+AV330+AV331+AV332+AV333+AV334+AV335+AV336+AV337+AV338+AV339+AV340+AV341+AV342+AV343</f>
        <v>100</v>
      </c>
      <c r="BU343" s="33">
        <f t="shared" ref="BU343" si="5083">AW329+AW330+AW331+AW332+AW333+AW334+AW335+AW336+AW337+AW338+AW339+AW340+AW341+AW342+AW343</f>
        <v>100</v>
      </c>
      <c r="BV343" s="33">
        <f t="shared" ref="BV343" si="5084">AX329+AX330+AX331+AX332+AX333+AX334+AX335+AX336+AX337+AX338+AX339+AX340+AX341+AX342+AX343</f>
        <v>100.00000000000001</v>
      </c>
      <c r="BW343" s="33">
        <f t="shared" ref="BW343" si="5085">AY329+AY330+AY331+AY332+AY333+AY334+AY335+AY336+AY337+AY338+AY339+AY340+AY341+AY342+AY343</f>
        <v>100</v>
      </c>
      <c r="BX343" s="33">
        <f t="shared" ref="BX343" si="5086">AZ329+AZ330+AZ331+AZ332+AZ333+AZ334+AZ335+AZ336+AZ337+AZ338+AZ339+AZ340+AZ341+AZ342+AZ343</f>
        <v>100.00000000000001</v>
      </c>
      <c r="BY343" s="33">
        <f t="shared" ref="BY343" si="5087">BA329+BA330+BA331+BA332+BA333+BA334+BA335+BA336+BA337+BA338+BA339+BA340+BA341+BA342+BA343</f>
        <v>100</v>
      </c>
      <c r="BZ343" s="59">
        <f t="shared" ref="BZ343" si="5088">BB329+BB330+BB331+BB332+BB333+BB334+BB335+BB336+BB337+BB338+BB339+BB340+BB341+BB342+BB343</f>
        <v>100</v>
      </c>
      <c r="CA343" s="33">
        <f t="shared" ref="CA343" si="5089">BC329+BC330+BC331+BC332+BC333+BC334+BC335+BC336+BC337+BC338+BC339+BC340+BC341+BC342+BC343</f>
        <v>100.00000000000001</v>
      </c>
      <c r="CB343" s="33">
        <f t="shared" ref="CB343" si="5090">BD329+BD330+BD331+BD332+BD333+BD334+BD335+BD336+BD337+BD338+BD339+BD340+BD341+BD342+BD343</f>
        <v>100</v>
      </c>
      <c r="CC343" s="33">
        <f t="shared" ref="CC343" si="5091">BE329+BE330+BE331+BE332+BE333+BE334+BE335+BE336+BE337+BE338+BE339+BE340+BE341+BE342+BE343</f>
        <v>100</v>
      </c>
      <c r="CD343" s="33">
        <f t="shared" ref="CD343" si="5092">BF329+BF330+BF331+BF332+BF333+BF334+BF335+BF336+BF337+BF338+BF339+BF340+BF341+BF342+BF343</f>
        <v>100</v>
      </c>
      <c r="CE343" s="33">
        <f t="shared" ref="CE343" si="5093">BG329+BG330+BG331+BG332+BG333+BG334+BG335+BG336+BG337+BG338+BG339+BG340+BG341+BG342+BG343</f>
        <v>99.999999999999972</v>
      </c>
      <c r="CF343" s="33">
        <f t="shared" ref="CF343" si="5094">BH329+BH330+BH331+BH332+BH333+BH334+BH335+BH336+BH337+BH338+BH339+BH340+BH341+BH342+BH343</f>
        <v>100</v>
      </c>
      <c r="CG343" s="33">
        <f t="shared" ref="CG343" si="5095">BI329+BI330+BI331+BI332+BI333+BI334+BI335+BI336+BI337+BI338+BI339+BI340+BI341+BI342+BI343</f>
        <v>100</v>
      </c>
      <c r="CH343" s="33">
        <f t="shared" ref="CH343" si="5096">BJ329+BJ330+BJ331+BJ332+BJ333+BJ334+BJ335+BJ336+BJ337+BJ338+BJ339+BJ340+BJ341+BJ342+BJ343</f>
        <v>100.00000000000001</v>
      </c>
      <c r="CI343" s="33">
        <f t="shared" ref="CI343" si="5097">BK329+BK330+BK331+BK332+BK333+BK334+BK335+BK336+BK337+BK338+BK339+BK340+BK341+BK342+BK343</f>
        <v>100</v>
      </c>
      <c r="CJ343" s="33">
        <f t="shared" ref="CJ343" si="5098">BL329+BL330+BL331+BL332+BL333+BL334+BL335+BL336+BL337+BL338+BL339+BL340+BL341+BL342+BL343</f>
        <v>100</v>
      </c>
      <c r="CK343" s="33">
        <f t="shared" ref="CK343" si="5099">BM329+BM330+BM331+BM332+BM333+BM334+BM335+BM336+BM337+BM338+BM339+BM340+BM341+BM342+BM343</f>
        <v>100.00000000000001</v>
      </c>
      <c r="CL343" s="30">
        <f t="shared" ref="CL343" si="5100">BN329+BN330+BN331+BN332+BN333+BN334+BN335+BN336+BN337+BN338+BN339+BN340+BN341+BN342+BN343</f>
        <v>100</v>
      </c>
      <c r="CM343" s="59">
        <f t="shared" ref="CM343" si="5101">BO329+BO330+BO331+BO332+BO333+BO334+BO335+BO336+BO337+BO338+BO339+BO340+BO341+BO342+BO343</f>
        <v>100</v>
      </c>
      <c r="CN343" s="7"/>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row>
    <row r="344" spans="2:118" x14ac:dyDescent="0.25">
      <c r="B344" s="54" t="s">
        <v>17</v>
      </c>
      <c r="C344" s="2">
        <v>0</v>
      </c>
      <c r="D344" s="2">
        <v>0</v>
      </c>
      <c r="E344" s="2">
        <v>71</v>
      </c>
      <c r="F344" s="2">
        <v>0</v>
      </c>
      <c r="G344" s="2">
        <v>18</v>
      </c>
      <c r="H344" s="2">
        <v>6</v>
      </c>
      <c r="I344" s="2">
        <v>2</v>
      </c>
      <c r="J344" s="2">
        <v>1</v>
      </c>
      <c r="K344" s="4">
        <v>2</v>
      </c>
      <c r="L344" s="3">
        <v>0</v>
      </c>
      <c r="M344" s="3">
        <v>0</v>
      </c>
      <c r="N344" s="3">
        <v>12</v>
      </c>
      <c r="O344" s="3">
        <v>0</v>
      </c>
      <c r="P344" s="3">
        <v>0</v>
      </c>
      <c r="Q344" s="3">
        <v>0</v>
      </c>
      <c r="R344" s="3">
        <v>0</v>
      </c>
      <c r="S344" s="54">
        <v>112</v>
      </c>
      <c r="V344" s="54">
        <v>512</v>
      </c>
      <c r="W344" s="3">
        <f>R329</f>
        <v>0</v>
      </c>
      <c r="X344" s="3">
        <f>R330</f>
        <v>0</v>
      </c>
      <c r="Y344" s="3">
        <f>R331</f>
        <v>0</v>
      </c>
      <c r="Z344" s="3">
        <f>R332</f>
        <v>0</v>
      </c>
      <c r="AA344" s="3">
        <f>R333</f>
        <v>0</v>
      </c>
      <c r="AB344" s="3">
        <f>R334</f>
        <v>0</v>
      </c>
      <c r="AC344" s="3">
        <f>R335</f>
        <v>0</v>
      </c>
      <c r="AD344" s="54">
        <f>R336</f>
        <v>0</v>
      </c>
      <c r="AE344" s="3">
        <f>R337</f>
        <v>0</v>
      </c>
      <c r="AF344" s="3">
        <f>R338</f>
        <v>0</v>
      </c>
      <c r="AG344" s="3">
        <f>R339</f>
        <v>0</v>
      </c>
      <c r="AH344" s="3">
        <f>R340</f>
        <v>0</v>
      </c>
      <c r="AI344" s="3">
        <f>R341</f>
        <v>0</v>
      </c>
      <c r="AJ344" s="3">
        <f>R342</f>
        <v>0</v>
      </c>
      <c r="AK344" s="3">
        <f>R343</f>
        <v>0</v>
      </c>
      <c r="AL344" s="3">
        <f>R344</f>
        <v>0</v>
      </c>
      <c r="AM344" s="3">
        <f>R345</f>
        <v>0</v>
      </c>
      <c r="AN344" s="3">
        <f>R346</f>
        <v>0</v>
      </c>
      <c r="AO344" s="3">
        <f>R347</f>
        <v>0</v>
      </c>
      <c r="AP344" s="54">
        <f>R348</f>
        <v>0</v>
      </c>
      <c r="AQ344" s="58">
        <f>R349</f>
        <v>0</v>
      </c>
      <c r="AT344" s="54">
        <v>512</v>
      </c>
      <c r="AU344" s="33">
        <f t="shared" ref="AU344" si="5102">PRODUCT(W344*100*1/W345)</f>
        <v>0</v>
      </c>
      <c r="AV344" s="33">
        <f t="shared" ref="AV344" si="5103">PRODUCT(X344*100*1/X345)</f>
        <v>0</v>
      </c>
      <c r="AW344" s="33">
        <f t="shared" ref="AW344" si="5104">PRODUCT(Y344*100*1/Y345)</f>
        <v>0</v>
      </c>
      <c r="AX344" s="33">
        <f t="shared" ref="AX344" si="5105">PRODUCT(Z344*100*1/Z345)</f>
        <v>0</v>
      </c>
      <c r="AY344" s="33">
        <f t="shared" ref="AY344" si="5106">PRODUCT(AA344*100*1/AA345)</f>
        <v>0</v>
      </c>
      <c r="AZ344" s="33">
        <f t="shared" ref="AZ344" si="5107">PRODUCT(AB344*100*1/AB345)</f>
        <v>0</v>
      </c>
      <c r="BA344" s="33">
        <f t="shared" ref="BA344" si="5108">PRODUCT(AC344*100*1/AC345)</f>
        <v>0</v>
      </c>
      <c r="BB344" s="59">
        <f t="shared" ref="BB344" si="5109">PRODUCT(AD344*100*1/AD345)</f>
        <v>0</v>
      </c>
      <c r="BC344" s="33">
        <f t="shared" ref="BC344" si="5110">PRODUCT(AE344*100*1/AE345)</f>
        <v>0</v>
      </c>
      <c r="BD344" s="33">
        <f t="shared" ref="BD344" si="5111">PRODUCT(AF344*100*1/AF345)</f>
        <v>0</v>
      </c>
      <c r="BE344" s="33">
        <f t="shared" ref="BE344" si="5112">PRODUCT(AG344*100*1/AG345)</f>
        <v>0</v>
      </c>
      <c r="BF344" s="33">
        <f t="shared" ref="BF344" si="5113">PRODUCT(AH344*100*1/AH345)</f>
        <v>0</v>
      </c>
      <c r="BG344" s="33">
        <f t="shared" ref="BG344" si="5114">PRODUCT(AI344*100*1/AI345)</f>
        <v>0</v>
      </c>
      <c r="BH344" s="33">
        <f t="shared" ref="BH344" si="5115">PRODUCT(AJ344*100*1/AJ345)</f>
        <v>0</v>
      </c>
      <c r="BI344" s="33">
        <f t="shared" ref="BI344" si="5116">PRODUCT(AK344*100*1/AK345)</f>
        <v>0</v>
      </c>
      <c r="BJ344" s="33">
        <f t="shared" ref="BJ344" si="5117">PRODUCT(AL344*100*1/AL345)</f>
        <v>0</v>
      </c>
      <c r="BK344" s="33">
        <f t="shared" ref="BK344" si="5118">PRODUCT(AM344*100*1/AM345)</f>
        <v>0</v>
      </c>
      <c r="BL344" s="33">
        <f t="shared" ref="BL344" si="5119">PRODUCT(AN344*100*1/AN345)</f>
        <v>0</v>
      </c>
      <c r="BM344" s="33">
        <f t="shared" ref="BM344" si="5120">PRODUCT(AO344*100*1/AO345)</f>
        <v>0</v>
      </c>
      <c r="BN344" s="30">
        <f t="shared" ref="BN344" si="5121">PRODUCT(AP344*100*1/AP345)</f>
        <v>0</v>
      </c>
      <c r="BO344" s="59">
        <f t="shared" ref="BO344" si="5122">PRODUCT(AQ344*100*1/AQ345)</f>
        <v>0</v>
      </c>
      <c r="BR344" s="54">
        <v>512</v>
      </c>
      <c r="BS344" s="33">
        <f t="shared" ref="BS344" si="5123">AU329+AU330+AU331+AU332+AU333+AU334+AU335+AU336+AU337+AU338+AU339+AU340+AU341+AU342+AU343+AU344</f>
        <v>100</v>
      </c>
      <c r="BT344" s="33">
        <f t="shared" ref="BT344" si="5124">AV329+AV330+AV331+AV332+AV333+AV334+AV335+AV336+AV337+AV338+AV339+AV340+AV341+AV342+AV343+AV344</f>
        <v>100</v>
      </c>
      <c r="BU344" s="33">
        <f t="shared" ref="BU344" si="5125">AW329+AW330+AW331+AW332+AW333+AW334+AW335+AW336+AW337+AW338+AW339+AW340+AW341+AW342+AW343+AW344</f>
        <v>100</v>
      </c>
      <c r="BV344" s="33">
        <f t="shared" ref="BV344" si="5126">AX329+AX330+AX331+AX332+AX333+AX334+AX335+AX336+AX337+AX338+AX339+AX340+AX341+AX342+AX343+AX344</f>
        <v>100.00000000000001</v>
      </c>
      <c r="BW344" s="33">
        <f t="shared" ref="BW344" si="5127">AY329+AY330+AY331+AY332+AY333+AY334+AY335+AY336+AY337+AY338+AY339+AY340+AY341+AY342+AY343+AY344</f>
        <v>100</v>
      </c>
      <c r="BX344" s="33">
        <f t="shared" ref="BX344" si="5128">AZ329+AZ330+AZ331+AZ332+AZ333+AZ334+AZ335+AZ336+AZ337+AZ338+AZ339+AZ340+AZ341+AZ342+AZ343+AZ344</f>
        <v>100.00000000000001</v>
      </c>
      <c r="BY344" s="33">
        <f t="shared" ref="BY344" si="5129">BA329+BA330+BA331+BA332+BA333+BA334+BA335+BA336+BA337+BA338+BA339+BA340+BA341+BA342+BA343+BA344</f>
        <v>100</v>
      </c>
      <c r="BZ344" s="59">
        <f t="shared" ref="BZ344" si="5130">BB329+BB330+BB331+BB332+BB333+BB334+BB335+BB336+BB337+BB338+BB339+BB340+BB341+BB342+BB343+BB344</f>
        <v>100</v>
      </c>
      <c r="CA344" s="33">
        <f t="shared" ref="CA344" si="5131">BC329+BC330+BC331+BC332+BC333+BC334+BC335+BC336+BC337+BC338+BC339+BC340+BC341+BC342+BC343+BC344</f>
        <v>100.00000000000001</v>
      </c>
      <c r="CB344" s="33">
        <f t="shared" ref="CB344" si="5132">BD329+BD330+BD331+BD332+BD333+BD334+BD335+BD336+BD337+BD338+BD339+BD340+BD341+BD342+BD343+BD344</f>
        <v>100</v>
      </c>
      <c r="CC344" s="33">
        <f t="shared" ref="CC344" si="5133">BE329+BE330+BE331+BE332+BE333+BE334+BE335+BE336+BE337+BE338+BE339+BE340+BE341+BE342+BE343+BE344</f>
        <v>100</v>
      </c>
      <c r="CD344" s="33">
        <f t="shared" ref="CD344" si="5134">BF329+BF330+BF331+BF332+BF333+BF334+BF335+BF336+BF337+BF338+BF339+BF340+BF341+BF342+BF343+BF344</f>
        <v>100</v>
      </c>
      <c r="CE344" s="33">
        <f t="shared" ref="CE344" si="5135">BG329+BG330+BG331+BG332+BG333+BG334+BG335+BG336+BG337+BG338+BG339+BG340+BG341+BG342+BG343+BG344</f>
        <v>99.999999999999972</v>
      </c>
      <c r="CF344" s="33">
        <f t="shared" ref="CF344" si="5136">BH329+BH330+BH331+BH332+BH333+BH334+BH335+BH336+BH337+BH338+BH339+BH340+BH341+BH342+BH343+BH344</f>
        <v>100</v>
      </c>
      <c r="CG344" s="33">
        <f t="shared" ref="CG344" si="5137">BI329+BI330+BI331+BI332+BI333+BI334+BI335+BI336+BI337+BI338+BI339+BI340+BI341+BI342+BI343+BI344</f>
        <v>100</v>
      </c>
      <c r="CH344" s="33">
        <f t="shared" ref="CH344" si="5138">BJ329+BJ330+BJ331+BJ332+BJ333+BJ334+BJ335+BJ336+BJ337+BJ338+BJ339+BJ340+BJ341+BJ342+BJ343+BJ344</f>
        <v>100.00000000000001</v>
      </c>
      <c r="CI344" s="33">
        <f t="shared" ref="CI344" si="5139">BK329+BK330+BK331+BK332+BK333+BK334+BK335+BK336+BK337+BK338+BK339+BK340+BK341+BK342+BK343+BK344</f>
        <v>100</v>
      </c>
      <c r="CJ344" s="33">
        <f t="shared" ref="CJ344" si="5140">BL329+BL330+BL331+BL332+BL333+BL334+BL335+BL336+BL337+BL338+BL339+BL340+BL341+BL342+BL343+BL344</f>
        <v>100</v>
      </c>
      <c r="CK344" s="33">
        <f t="shared" ref="CK344" si="5141">BM329+BM330+BM331+BM332+BM333+BM334+BM335+BM336+BM337+BM338+BM339+BM340+BM341+BM342+BM343+BM344</f>
        <v>100.00000000000001</v>
      </c>
      <c r="CL344" s="30">
        <f t="shared" ref="CL344" si="5142">BN329+BN330+BN331+BN332+BN333+BN334+BN335+BN336+BN337+BN338+BN339+BN340+BN341+BN342+BN343+BN344</f>
        <v>100</v>
      </c>
      <c r="CM344" s="59">
        <f t="shared" ref="CM344" si="5143">BO329+BO330+BO331+BO332+BO333+BO334+BO335+BO336+BO337+BO338+BO339+BO340+BO341+BO342+BO343+BO344</f>
        <v>100</v>
      </c>
      <c r="CN344" s="7"/>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row>
    <row r="345" spans="2:118" x14ac:dyDescent="0.25">
      <c r="B345" s="54" t="s">
        <v>18</v>
      </c>
      <c r="C345" s="2">
        <v>0</v>
      </c>
      <c r="D345" s="2">
        <v>88</v>
      </c>
      <c r="E345" s="2">
        <v>8</v>
      </c>
      <c r="F345" s="2">
        <v>6</v>
      </c>
      <c r="G345" s="2">
        <v>2</v>
      </c>
      <c r="H345" s="4">
        <v>2</v>
      </c>
      <c r="I345" s="3">
        <v>3</v>
      </c>
      <c r="J345" s="3">
        <v>1</v>
      </c>
      <c r="K345" s="3">
        <v>1</v>
      </c>
      <c r="L345" s="3">
        <v>1</v>
      </c>
      <c r="M345" s="3">
        <v>0</v>
      </c>
      <c r="N345" s="3">
        <v>0</v>
      </c>
      <c r="O345" s="3">
        <v>0</v>
      </c>
      <c r="P345" s="3">
        <v>0</v>
      </c>
      <c r="Q345" s="3">
        <v>0</v>
      </c>
      <c r="R345" s="3">
        <v>0</v>
      </c>
      <c r="S345" s="54">
        <v>112</v>
      </c>
      <c r="V345" s="54" t="s">
        <v>1</v>
      </c>
      <c r="W345" s="54">
        <f>S329</f>
        <v>112</v>
      </c>
      <c r="X345" s="54">
        <f>S330</f>
        <v>112</v>
      </c>
      <c r="Y345" s="54">
        <f>S331</f>
        <v>112</v>
      </c>
      <c r="Z345" s="54">
        <f>S332</f>
        <v>112</v>
      </c>
      <c r="AA345" s="54">
        <f>S333</f>
        <v>112</v>
      </c>
      <c r="AB345" s="54">
        <f>S334</f>
        <v>112</v>
      </c>
      <c r="AC345" s="54">
        <f>S335</f>
        <v>112</v>
      </c>
      <c r="AD345" s="54">
        <f>S336</f>
        <v>112</v>
      </c>
      <c r="AE345" s="54">
        <f>S337</f>
        <v>112</v>
      </c>
      <c r="AF345" s="54">
        <f>S338</f>
        <v>112</v>
      </c>
      <c r="AG345" s="54">
        <f>S339</f>
        <v>102</v>
      </c>
      <c r="AH345" s="54">
        <f>S340</f>
        <v>103</v>
      </c>
      <c r="AI345" s="54">
        <f>S341</f>
        <v>103</v>
      </c>
      <c r="AJ345" s="54">
        <f>S342</f>
        <v>100</v>
      </c>
      <c r="AK345" s="54">
        <f>S343</f>
        <v>112</v>
      </c>
      <c r="AL345" s="54">
        <f>S344</f>
        <v>112</v>
      </c>
      <c r="AM345" s="54">
        <f>S345</f>
        <v>112</v>
      </c>
      <c r="AN345" s="54">
        <f>S346</f>
        <v>112</v>
      </c>
      <c r="AO345" s="54">
        <f>S347</f>
        <v>112</v>
      </c>
      <c r="AP345" s="54">
        <f>S348</f>
        <v>112</v>
      </c>
      <c r="AQ345" s="54">
        <f>S349</f>
        <v>112</v>
      </c>
      <c r="AT345" s="54" t="s">
        <v>47</v>
      </c>
      <c r="AU345" s="30">
        <f t="shared" ref="AU345:BO345" si="5144">SUM(AU329:AU344)</f>
        <v>100</v>
      </c>
      <c r="AV345" s="30">
        <f t="shared" si="5144"/>
        <v>100</v>
      </c>
      <c r="AW345" s="30">
        <f t="shared" si="5144"/>
        <v>100</v>
      </c>
      <c r="AX345" s="30">
        <f t="shared" si="5144"/>
        <v>100.00000000000001</v>
      </c>
      <c r="AY345" s="30">
        <f t="shared" si="5144"/>
        <v>100</v>
      </c>
      <c r="AZ345" s="30">
        <f t="shared" si="5144"/>
        <v>100.00000000000001</v>
      </c>
      <c r="BA345" s="30">
        <f t="shared" si="5144"/>
        <v>100</v>
      </c>
      <c r="BB345" s="30">
        <f t="shared" si="5144"/>
        <v>100</v>
      </c>
      <c r="BC345" s="30">
        <f t="shared" si="5144"/>
        <v>100.00000000000001</v>
      </c>
      <c r="BD345" s="30">
        <f t="shared" si="5144"/>
        <v>100</v>
      </c>
      <c r="BE345" s="30">
        <f t="shared" si="5144"/>
        <v>100</v>
      </c>
      <c r="BF345" s="30">
        <f t="shared" si="5144"/>
        <v>100</v>
      </c>
      <c r="BG345" s="30">
        <f t="shared" si="5144"/>
        <v>99.999999999999972</v>
      </c>
      <c r="BH345" s="30">
        <f t="shared" si="5144"/>
        <v>100</v>
      </c>
      <c r="BI345" s="30">
        <f t="shared" si="5144"/>
        <v>100</v>
      </c>
      <c r="BJ345" s="30">
        <f t="shared" si="5144"/>
        <v>100.00000000000001</v>
      </c>
      <c r="BK345" s="30">
        <f t="shared" si="5144"/>
        <v>100</v>
      </c>
      <c r="BL345" s="30">
        <f t="shared" si="5144"/>
        <v>100</v>
      </c>
      <c r="BM345" s="30">
        <f t="shared" si="5144"/>
        <v>100.00000000000001</v>
      </c>
      <c r="BN345" s="30">
        <f t="shared" si="5144"/>
        <v>100</v>
      </c>
      <c r="BO345" s="30">
        <f t="shared" si="5144"/>
        <v>100</v>
      </c>
      <c r="BS345" s="30"/>
      <c r="BT345" s="30"/>
      <c r="BU345" s="30"/>
      <c r="BV345" s="30"/>
      <c r="BW345" s="30"/>
      <c r="BX345" s="30"/>
      <c r="BY345" s="30"/>
      <c r="BZ345" s="30"/>
      <c r="CA345" s="30"/>
      <c r="CB345" s="30"/>
      <c r="CC345" s="30"/>
      <c r="CD345" s="30"/>
      <c r="CE345" s="30"/>
      <c r="CF345" s="30"/>
      <c r="CG345" s="30"/>
      <c r="CH345" s="30"/>
      <c r="CI345" s="30"/>
      <c r="CJ345" s="30"/>
      <c r="CK345" s="30"/>
      <c r="CL345" s="30"/>
      <c r="CM345" s="3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row>
    <row r="346" spans="2:118" x14ac:dyDescent="0.25">
      <c r="B346" s="54" t="s">
        <v>19</v>
      </c>
      <c r="C346" s="2">
        <v>0</v>
      </c>
      <c r="D346" s="2">
        <v>91</v>
      </c>
      <c r="E346" s="2">
        <v>0</v>
      </c>
      <c r="F346" s="2">
        <v>5</v>
      </c>
      <c r="G346" s="2">
        <v>8</v>
      </c>
      <c r="H346" s="2">
        <v>2</v>
      </c>
      <c r="I346" s="4">
        <v>2</v>
      </c>
      <c r="J346" s="3">
        <v>2</v>
      </c>
      <c r="K346" s="3">
        <v>0</v>
      </c>
      <c r="L346" s="3">
        <v>1</v>
      </c>
      <c r="M346" s="3">
        <v>1</v>
      </c>
      <c r="N346" s="3">
        <v>0</v>
      </c>
      <c r="O346" s="3">
        <v>0</v>
      </c>
      <c r="P346" s="3">
        <v>0</v>
      </c>
      <c r="Q346" s="3">
        <v>0</v>
      </c>
      <c r="R346" s="3">
        <v>0</v>
      </c>
      <c r="S346" s="54">
        <v>112</v>
      </c>
      <c r="AU346" s="30"/>
      <c r="AV346" s="30"/>
      <c r="AW346" s="30"/>
      <c r="AX346" s="30"/>
      <c r="AY346" s="30"/>
      <c r="AZ346" s="30"/>
      <c r="BA346" s="30"/>
      <c r="BB346" s="30"/>
      <c r="BC346" s="30"/>
      <c r="BD346" s="30"/>
      <c r="BE346" s="30"/>
      <c r="BF346" s="30"/>
      <c r="BG346" s="30"/>
      <c r="BH346" s="30"/>
      <c r="BI346" s="30"/>
      <c r="BJ346" s="30"/>
      <c r="BK346" s="30"/>
      <c r="BL346" s="30"/>
      <c r="BM346" s="30"/>
      <c r="BN346" s="30"/>
      <c r="BO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row>
    <row r="347" spans="2:118" x14ac:dyDescent="0.25">
      <c r="B347" s="54" t="s">
        <v>20</v>
      </c>
      <c r="C347" s="2">
        <v>0</v>
      </c>
      <c r="D347" s="2">
        <v>2</v>
      </c>
      <c r="E347" s="2">
        <v>1</v>
      </c>
      <c r="F347" s="2">
        <v>50</v>
      </c>
      <c r="G347" s="2">
        <v>36</v>
      </c>
      <c r="H347" s="3">
        <v>10</v>
      </c>
      <c r="I347" s="3">
        <v>2</v>
      </c>
      <c r="J347" s="3">
        <v>4</v>
      </c>
      <c r="K347" s="3">
        <v>1</v>
      </c>
      <c r="L347" s="3">
        <v>6</v>
      </c>
      <c r="M347" s="3">
        <v>0</v>
      </c>
      <c r="N347" s="3">
        <v>0</v>
      </c>
      <c r="O347" s="3">
        <v>0</v>
      </c>
      <c r="P347" s="3">
        <v>0</v>
      </c>
      <c r="Q347" s="3">
        <v>0</v>
      </c>
      <c r="R347" s="3">
        <v>0</v>
      </c>
      <c r="S347" s="54">
        <v>112</v>
      </c>
      <c r="AU347" s="30"/>
      <c r="AV347" s="30"/>
      <c r="AW347" s="30"/>
      <c r="AX347" s="30"/>
      <c r="AY347" s="30"/>
      <c r="AZ347" s="30"/>
      <c r="BA347" s="30"/>
      <c r="BB347" s="30"/>
      <c r="BC347" s="30"/>
      <c r="BD347" s="30"/>
      <c r="BE347" s="30"/>
      <c r="BF347" s="30"/>
      <c r="BG347" s="30"/>
      <c r="BH347" s="30"/>
      <c r="BI347" s="30"/>
      <c r="BJ347" s="30"/>
      <c r="BK347" s="30"/>
      <c r="BL347" s="30"/>
      <c r="BM347" s="30"/>
      <c r="BN347" s="30"/>
      <c r="BO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row>
    <row r="348" spans="2:118" x14ac:dyDescent="0.25">
      <c r="B348" s="54" t="s">
        <v>21</v>
      </c>
      <c r="C348" s="54">
        <v>0</v>
      </c>
      <c r="D348" s="54">
        <v>0</v>
      </c>
      <c r="E348" s="54">
        <v>0</v>
      </c>
      <c r="F348" s="54">
        <v>0</v>
      </c>
      <c r="G348" s="54">
        <v>0</v>
      </c>
      <c r="H348" s="54">
        <v>0</v>
      </c>
      <c r="I348" s="54">
        <v>10</v>
      </c>
      <c r="J348" s="54">
        <v>33</v>
      </c>
      <c r="K348" s="54">
        <v>22</v>
      </c>
      <c r="L348" s="54">
        <v>8</v>
      </c>
      <c r="M348" s="54">
        <v>39</v>
      </c>
      <c r="N348" s="54">
        <v>0</v>
      </c>
      <c r="O348" s="54">
        <v>0</v>
      </c>
      <c r="P348" s="54">
        <v>0</v>
      </c>
      <c r="Q348" s="54">
        <v>0</v>
      </c>
      <c r="R348" s="54">
        <v>0</v>
      </c>
      <c r="S348" s="54">
        <v>112</v>
      </c>
      <c r="AU348" s="30"/>
      <c r="AV348" s="30"/>
      <c r="AW348" s="30"/>
      <c r="AX348" s="30"/>
      <c r="AY348" s="30"/>
      <c r="AZ348" s="30"/>
      <c r="BA348" s="30"/>
      <c r="BB348" s="30"/>
      <c r="BC348" s="30"/>
      <c r="BD348" s="30"/>
      <c r="BE348" s="30"/>
      <c r="BF348" s="30"/>
      <c r="BG348" s="30"/>
      <c r="BH348" s="30"/>
      <c r="BI348" s="30"/>
      <c r="BJ348" s="30"/>
      <c r="BK348" s="30"/>
      <c r="BL348" s="30"/>
      <c r="BM348" s="30"/>
      <c r="BN348" s="30"/>
      <c r="BO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row>
    <row r="349" spans="2:118" x14ac:dyDescent="0.25">
      <c r="B349" s="54" t="s">
        <v>22</v>
      </c>
      <c r="C349" s="54">
        <v>0</v>
      </c>
      <c r="D349" s="54">
        <v>1</v>
      </c>
      <c r="E349" s="54">
        <v>0</v>
      </c>
      <c r="F349" s="54">
        <v>2</v>
      </c>
      <c r="G349" s="54">
        <v>18</v>
      </c>
      <c r="H349" s="54">
        <v>43</v>
      </c>
      <c r="I349" s="54">
        <v>31</v>
      </c>
      <c r="J349" s="54">
        <v>13</v>
      </c>
      <c r="K349" s="54">
        <v>3</v>
      </c>
      <c r="L349" s="54">
        <v>0</v>
      </c>
      <c r="M349" s="54">
        <v>1</v>
      </c>
      <c r="N349" s="54">
        <v>0</v>
      </c>
      <c r="O349" s="54">
        <v>0</v>
      </c>
      <c r="P349" s="54">
        <v>0</v>
      </c>
      <c r="Q349" s="54">
        <v>0</v>
      </c>
      <c r="R349" s="54">
        <v>0</v>
      </c>
      <c r="S349" s="54">
        <v>112</v>
      </c>
      <c r="AU349" s="30"/>
      <c r="AV349" s="30"/>
      <c r="AW349" s="30"/>
      <c r="AX349" s="30"/>
      <c r="AY349" s="30"/>
      <c r="AZ349" s="30"/>
      <c r="BA349" s="30"/>
      <c r="BB349" s="30"/>
      <c r="BC349" s="30"/>
      <c r="BD349" s="30"/>
      <c r="BE349" s="30"/>
      <c r="BF349" s="30"/>
      <c r="BG349" s="30"/>
      <c r="BH349" s="30"/>
      <c r="BI349" s="30"/>
      <c r="BJ349" s="30"/>
      <c r="BK349" s="30"/>
      <c r="BL349" s="30"/>
      <c r="BM349" s="30"/>
      <c r="BN349" s="30"/>
      <c r="BO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row>
    <row r="350" spans="2:118" x14ac:dyDescent="0.25">
      <c r="B350" s="54" t="s">
        <v>90</v>
      </c>
      <c r="C350" s="54">
        <v>0</v>
      </c>
      <c r="D350" s="54">
        <v>0</v>
      </c>
      <c r="E350" s="54">
        <v>0</v>
      </c>
      <c r="F350" s="54">
        <v>0</v>
      </c>
      <c r="G350" s="54">
        <v>0</v>
      </c>
      <c r="H350" s="54">
        <v>5</v>
      </c>
      <c r="I350" s="54">
        <v>0</v>
      </c>
      <c r="J350" s="54">
        <v>4</v>
      </c>
      <c r="K350" s="54">
        <v>15</v>
      </c>
      <c r="L350" s="54">
        <v>84</v>
      </c>
      <c r="M350" s="54">
        <v>4</v>
      </c>
      <c r="N350" s="54">
        <v>0</v>
      </c>
      <c r="O350" s="54">
        <v>0</v>
      </c>
      <c r="P350" s="54">
        <v>0</v>
      </c>
      <c r="Q350" s="54">
        <v>0</v>
      </c>
      <c r="R350" s="54">
        <v>0</v>
      </c>
      <c r="S350" s="54">
        <v>112</v>
      </c>
      <c r="AU350" s="30"/>
      <c r="AV350" s="30"/>
      <c r="AW350" s="30"/>
      <c r="AX350" s="30"/>
      <c r="AY350" s="30"/>
      <c r="AZ350" s="30"/>
      <c r="BA350" s="30"/>
      <c r="BB350" s="30"/>
      <c r="BC350" s="30"/>
      <c r="BD350" s="30"/>
      <c r="BE350" s="30"/>
      <c r="BF350" s="30"/>
      <c r="BG350" s="30"/>
      <c r="BH350" s="30"/>
      <c r="BI350" s="30"/>
      <c r="BJ350" s="30"/>
      <c r="BK350" s="30"/>
      <c r="BL350" s="30"/>
      <c r="BM350" s="30"/>
      <c r="BN350" s="30"/>
      <c r="BO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row>
    <row r="351" spans="2:118" x14ac:dyDescent="0.25">
      <c r="B351" s="54" t="s">
        <v>177</v>
      </c>
      <c r="C351" s="54">
        <v>0</v>
      </c>
      <c r="D351" s="54">
        <v>0</v>
      </c>
      <c r="E351" s="54">
        <v>0</v>
      </c>
      <c r="F351" s="54">
        <v>1</v>
      </c>
      <c r="G351" s="54">
        <v>1</v>
      </c>
      <c r="H351" s="54">
        <v>0</v>
      </c>
      <c r="I351" s="54">
        <v>0</v>
      </c>
      <c r="J351" s="54">
        <v>0</v>
      </c>
      <c r="K351" s="54">
        <v>0</v>
      </c>
      <c r="L351" s="54">
        <v>0</v>
      </c>
      <c r="M351" s="54">
        <v>108</v>
      </c>
      <c r="N351" s="54">
        <v>0</v>
      </c>
      <c r="O351" s="54">
        <v>0</v>
      </c>
      <c r="P351" s="54">
        <v>0</v>
      </c>
      <c r="Q351" s="54">
        <v>0</v>
      </c>
      <c r="R351" s="54">
        <v>0</v>
      </c>
      <c r="S351" s="54">
        <v>110</v>
      </c>
      <c r="AU351" s="30"/>
      <c r="AV351" s="30"/>
      <c r="AW351" s="30"/>
      <c r="AX351" s="30"/>
      <c r="AY351" s="30"/>
      <c r="AZ351" s="30"/>
      <c r="BA351" s="30"/>
      <c r="BB351" s="30"/>
      <c r="BC351" s="30"/>
      <c r="BD351" s="30"/>
      <c r="BE351" s="30"/>
      <c r="BF351" s="30"/>
      <c r="BG351" s="30"/>
      <c r="BH351" s="30"/>
      <c r="BI351" s="30"/>
      <c r="BJ351" s="30"/>
      <c r="BK351" s="30"/>
      <c r="BL351" s="30"/>
      <c r="BM351" s="30"/>
      <c r="BN351" s="30"/>
      <c r="BO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row>
    <row r="352" spans="2:118" x14ac:dyDescent="0.25">
      <c r="B352" s="54" t="s">
        <v>96</v>
      </c>
      <c r="C352" s="54">
        <v>0</v>
      </c>
      <c r="D352" s="54">
        <v>0</v>
      </c>
      <c r="E352" s="54">
        <v>0</v>
      </c>
      <c r="F352" s="54">
        <v>99</v>
      </c>
      <c r="G352" s="54">
        <v>0</v>
      </c>
      <c r="H352" s="54">
        <v>5</v>
      </c>
      <c r="I352" s="54">
        <v>4</v>
      </c>
      <c r="J352" s="54">
        <v>2</v>
      </c>
      <c r="K352" s="54">
        <v>2</v>
      </c>
      <c r="L352" s="54">
        <v>0</v>
      </c>
      <c r="M352" s="54">
        <v>0</v>
      </c>
      <c r="N352" s="54">
        <v>0</v>
      </c>
      <c r="O352" s="54">
        <v>0</v>
      </c>
      <c r="P352" s="54">
        <v>0</v>
      </c>
      <c r="Q352" s="54">
        <v>0</v>
      </c>
      <c r="R352" s="54">
        <v>0</v>
      </c>
      <c r="S352" s="54">
        <v>112</v>
      </c>
    </row>
    <row r="360" spans="1:118" x14ac:dyDescent="0.25">
      <c r="V360" s="54" t="str">
        <f>A361</f>
        <v xml:space="preserve">Pantoea agglomerans  </v>
      </c>
      <c r="AT360" s="54" t="str">
        <f>A361</f>
        <v xml:space="preserve">Pantoea agglomerans  </v>
      </c>
      <c r="BR360" s="54" t="str">
        <f>A361</f>
        <v xml:space="preserve">Pantoea agglomerans  </v>
      </c>
    </row>
    <row r="361" spans="1:118" ht="18.75" x14ac:dyDescent="0.25">
      <c r="A361" s="54" t="s">
        <v>137</v>
      </c>
      <c r="B361" s="54" t="s">
        <v>0</v>
      </c>
      <c r="C361" s="54">
        <v>1.5625E-2</v>
      </c>
      <c r="D361" s="54">
        <v>3.125E-2</v>
      </c>
      <c r="E361" s="54">
        <v>6.25E-2</v>
      </c>
      <c r="F361" s="54">
        <v>0.125</v>
      </c>
      <c r="G361" s="54">
        <v>0.25</v>
      </c>
      <c r="H361" s="54">
        <v>0.5</v>
      </c>
      <c r="I361" s="54">
        <v>1</v>
      </c>
      <c r="J361" s="54">
        <v>2</v>
      </c>
      <c r="K361" s="54">
        <v>4</v>
      </c>
      <c r="L361" s="54">
        <v>8</v>
      </c>
      <c r="M361" s="54">
        <v>16</v>
      </c>
      <c r="N361" s="54">
        <v>32</v>
      </c>
      <c r="O361" s="54">
        <v>64</v>
      </c>
      <c r="P361" s="54">
        <v>128</v>
      </c>
      <c r="Q361" s="54">
        <v>256</v>
      </c>
      <c r="R361" s="54">
        <v>512</v>
      </c>
      <c r="S361" s="54" t="s">
        <v>1</v>
      </c>
      <c r="V361" s="54" t="s">
        <v>0</v>
      </c>
      <c r="W361" s="54" t="str">
        <f>B362</f>
        <v>Ampicillin</v>
      </c>
      <c r="X361" s="54" t="str">
        <f>B363</f>
        <v>Ampicillin/ Sulbactam</v>
      </c>
      <c r="Y361" s="54" t="str">
        <f>B364</f>
        <v>Piperacillin</v>
      </c>
      <c r="Z361" s="54" t="str">
        <f>B365</f>
        <v>Piperacillin/ Tazobactam</v>
      </c>
      <c r="AA361" s="54" t="str">
        <f>B366</f>
        <v>Aztreonam</v>
      </c>
      <c r="AB361" s="54" t="str">
        <f>B367</f>
        <v>Cefotaxim</v>
      </c>
      <c r="AC361" s="54" t="str">
        <f>B368</f>
        <v>Ceftazidim</v>
      </c>
      <c r="AD361" s="54" t="str">
        <f>B369</f>
        <v>Cefuroxim</v>
      </c>
      <c r="AE361" s="54" t="str">
        <f>B370</f>
        <v>Imipenem</v>
      </c>
      <c r="AF361" s="54" t="str">
        <f>B371</f>
        <v>Meropenem</v>
      </c>
      <c r="AG361" s="54" t="str">
        <f>B372</f>
        <v>Colistin</v>
      </c>
      <c r="AH361" s="54" t="str">
        <f>B373</f>
        <v>Amikacin</v>
      </c>
      <c r="AI361" s="54" t="str">
        <f>B374</f>
        <v>Gentamicin</v>
      </c>
      <c r="AJ361" s="54" t="str">
        <f>B375</f>
        <v>Tobramycin</v>
      </c>
      <c r="AK361" s="54" t="str">
        <f>B376</f>
        <v>Fosfomycin</v>
      </c>
      <c r="AL361" s="54" t="str">
        <f>B377</f>
        <v>Cotrimoxazol</v>
      </c>
      <c r="AM361" s="54" t="str">
        <f>B378</f>
        <v>Ciprofloxacin</v>
      </c>
      <c r="AN361" s="54" t="str">
        <f>B379</f>
        <v>Levofloxacin</v>
      </c>
      <c r="AO361" s="54" t="str">
        <f>B380</f>
        <v>Moxifloxacin</v>
      </c>
      <c r="AP361" s="54" t="str">
        <f>B381</f>
        <v>Doxycyclin</v>
      </c>
      <c r="AQ361" s="54" t="str">
        <f>B382</f>
        <v>Tigecyclin</v>
      </c>
      <c r="AU361" s="30" t="str">
        <f t="shared" ref="AU361" si="5145">W361</f>
        <v>Ampicillin</v>
      </c>
      <c r="AV361" s="30" t="str">
        <f t="shared" ref="AV361" si="5146">X361</f>
        <v>Ampicillin/ Sulbactam</v>
      </c>
      <c r="AW361" s="30" t="str">
        <f t="shared" ref="AW361" si="5147">Y361</f>
        <v>Piperacillin</v>
      </c>
      <c r="AX361" s="30" t="str">
        <f t="shared" ref="AX361" si="5148">Z361</f>
        <v>Piperacillin/ Tazobactam</v>
      </c>
      <c r="AY361" s="30" t="str">
        <f t="shared" ref="AY361" si="5149">AA361</f>
        <v>Aztreonam</v>
      </c>
      <c r="AZ361" s="30" t="str">
        <f t="shared" ref="AZ361" si="5150">AB361</f>
        <v>Cefotaxim</v>
      </c>
      <c r="BA361" s="30" t="str">
        <f t="shared" ref="BA361" si="5151">AC361</f>
        <v>Ceftazidim</v>
      </c>
      <c r="BB361" s="30" t="str">
        <f t="shared" ref="BB361" si="5152">AD361</f>
        <v>Cefuroxim</v>
      </c>
      <c r="BC361" s="30" t="str">
        <f t="shared" ref="BC361" si="5153">AE361</f>
        <v>Imipenem</v>
      </c>
      <c r="BD361" s="30" t="str">
        <f t="shared" ref="BD361" si="5154">AF361</f>
        <v>Meropenem</v>
      </c>
      <c r="BE361" s="30" t="str">
        <f t="shared" ref="BE361" si="5155">AG361</f>
        <v>Colistin</v>
      </c>
      <c r="BF361" s="30" t="str">
        <f t="shared" ref="BF361" si="5156">AH361</f>
        <v>Amikacin</v>
      </c>
      <c r="BG361" s="30" t="str">
        <f t="shared" ref="BG361" si="5157">AI361</f>
        <v>Gentamicin</v>
      </c>
      <c r="BH361" s="30" t="str">
        <f t="shared" ref="BH361" si="5158">AJ361</f>
        <v>Tobramycin</v>
      </c>
      <c r="BI361" s="30" t="str">
        <f t="shared" ref="BI361" si="5159">AK361</f>
        <v>Fosfomycin</v>
      </c>
      <c r="BJ361" s="30" t="str">
        <f t="shared" ref="BJ361" si="5160">AL361</f>
        <v>Cotrimoxazol</v>
      </c>
      <c r="BK361" s="30" t="str">
        <f t="shared" ref="BK361" si="5161">AM361</f>
        <v>Ciprofloxacin</v>
      </c>
      <c r="BL361" s="30" t="str">
        <f t="shared" ref="BL361" si="5162">AN361</f>
        <v>Levofloxacin</v>
      </c>
      <c r="BM361" s="30" t="str">
        <f t="shared" ref="BM361" si="5163">AO361</f>
        <v>Moxifloxacin</v>
      </c>
      <c r="BN361" s="30" t="str">
        <f t="shared" ref="BN361" si="5164">AP361</f>
        <v>Doxycyclin</v>
      </c>
      <c r="BO361" s="30" t="str">
        <f t="shared" ref="BO361" si="5165">AQ361</f>
        <v>Tigecyclin</v>
      </c>
      <c r="BR361" s="54" t="s">
        <v>0</v>
      </c>
      <c r="BS361" s="54" t="str">
        <f t="shared" ref="BS361" si="5166">W361</f>
        <v>Ampicillin</v>
      </c>
      <c r="BT361" s="54" t="str">
        <f t="shared" ref="BT361" si="5167">X361</f>
        <v>Ampicillin/ Sulbactam</v>
      </c>
      <c r="BU361" s="54" t="str">
        <f t="shared" ref="BU361" si="5168">Y361</f>
        <v>Piperacillin</v>
      </c>
      <c r="BV361" s="54" t="str">
        <f t="shared" ref="BV361" si="5169">Z361</f>
        <v>Piperacillin/ Tazobactam</v>
      </c>
      <c r="BW361" s="54" t="str">
        <f t="shared" ref="BW361" si="5170">AA361</f>
        <v>Aztreonam</v>
      </c>
      <c r="BX361" s="54" t="str">
        <f t="shared" ref="BX361" si="5171">AB361</f>
        <v>Cefotaxim</v>
      </c>
      <c r="BY361" s="54" t="str">
        <f t="shared" ref="BY361" si="5172">AC361</f>
        <v>Ceftazidim</v>
      </c>
      <c r="BZ361" s="54" t="str">
        <f t="shared" ref="BZ361" si="5173">AD361</f>
        <v>Cefuroxim</v>
      </c>
      <c r="CA361" s="54" t="str">
        <f t="shared" ref="CA361" si="5174">AE361</f>
        <v>Imipenem</v>
      </c>
      <c r="CB361" s="54" t="str">
        <f t="shared" ref="CB361" si="5175">AF361</f>
        <v>Meropenem</v>
      </c>
      <c r="CC361" s="54" t="str">
        <f t="shared" ref="CC361" si="5176">AG361</f>
        <v>Colistin</v>
      </c>
      <c r="CD361" s="54" t="str">
        <f t="shared" ref="CD361" si="5177">AH361</f>
        <v>Amikacin</v>
      </c>
      <c r="CE361" s="54" t="str">
        <f t="shared" ref="CE361" si="5178">AI361</f>
        <v>Gentamicin</v>
      </c>
      <c r="CF361" s="54" t="str">
        <f t="shared" ref="CF361" si="5179">AJ361</f>
        <v>Tobramycin</v>
      </c>
      <c r="CG361" s="54" t="str">
        <f t="shared" ref="CG361" si="5180">AK361</f>
        <v>Fosfomycin</v>
      </c>
      <c r="CH361" s="54" t="str">
        <f t="shared" ref="CH361" si="5181">AL361</f>
        <v>Cotrimoxazol</v>
      </c>
      <c r="CI361" s="54" t="str">
        <f t="shared" ref="CI361" si="5182">AM361</f>
        <v>Ciprofloxacin</v>
      </c>
      <c r="CJ361" s="54" t="str">
        <f t="shared" ref="CJ361" si="5183">AN361</f>
        <v>Levofloxacin</v>
      </c>
      <c r="CK361" s="54" t="str">
        <f t="shared" ref="CK361" si="5184">AO361</f>
        <v>Moxifloxacin</v>
      </c>
      <c r="CL361" s="54" t="str">
        <f t="shared" ref="CL361" si="5185">AP361</f>
        <v>Doxycyclin</v>
      </c>
      <c r="CM361" s="54" t="str">
        <f t="shared" ref="CM361" si="5186">AQ361</f>
        <v>Tigecyclin</v>
      </c>
      <c r="CQ361" s="11"/>
      <c r="CR361" s="12" t="s">
        <v>48</v>
      </c>
      <c r="CS361" s="12" t="s">
        <v>53</v>
      </c>
      <c r="CT361" s="12" t="s">
        <v>54</v>
      </c>
      <c r="CU361" s="12" t="s">
        <v>55</v>
      </c>
      <c r="CV361" s="12" t="s">
        <v>56</v>
      </c>
      <c r="CW361" s="12" t="s">
        <v>57</v>
      </c>
      <c r="CX361" s="12" t="s">
        <v>58</v>
      </c>
      <c r="CY361" s="12" t="s">
        <v>71</v>
      </c>
      <c r="CZ361" s="12" t="s">
        <v>59</v>
      </c>
      <c r="DA361" s="12" t="s">
        <v>60</v>
      </c>
      <c r="DB361" s="12" t="s">
        <v>61</v>
      </c>
      <c r="DC361" s="12" t="s">
        <v>62</v>
      </c>
      <c r="DD361" s="12" t="s">
        <v>63</v>
      </c>
      <c r="DE361" s="12" t="s">
        <v>64</v>
      </c>
      <c r="DF361" s="12" t="s">
        <v>65</v>
      </c>
      <c r="DG361" s="12" t="s">
        <v>66</v>
      </c>
      <c r="DH361" s="12" t="s">
        <v>67</v>
      </c>
      <c r="DI361" s="12" t="s">
        <v>68</v>
      </c>
      <c r="DJ361" s="12" t="s">
        <v>69</v>
      </c>
      <c r="DK361" s="12" t="s">
        <v>70</v>
      </c>
      <c r="DL361" s="12" t="s">
        <v>72</v>
      </c>
      <c r="DM361" s="10"/>
      <c r="DN361" s="10"/>
    </row>
    <row r="362" spans="1:118" ht="18.75" x14ac:dyDescent="0.25">
      <c r="B362" s="54" t="s">
        <v>2</v>
      </c>
      <c r="C362" s="2">
        <v>0</v>
      </c>
      <c r="D362" s="2">
        <v>0</v>
      </c>
      <c r="E362" s="2">
        <v>0</v>
      </c>
      <c r="F362" s="2">
        <v>0</v>
      </c>
      <c r="G362" s="2">
        <v>0</v>
      </c>
      <c r="H362" s="2">
        <v>0</v>
      </c>
      <c r="I362" s="2">
        <v>1</v>
      </c>
      <c r="J362" s="2">
        <v>1</v>
      </c>
      <c r="K362" s="2">
        <v>5</v>
      </c>
      <c r="L362" s="2">
        <v>0</v>
      </c>
      <c r="M362" s="3">
        <v>2</v>
      </c>
      <c r="N362" s="3">
        <v>4</v>
      </c>
      <c r="O362" s="3">
        <v>5</v>
      </c>
      <c r="P362" s="3">
        <v>0</v>
      </c>
      <c r="Q362" s="3">
        <v>0</v>
      </c>
      <c r="R362" s="3">
        <v>0</v>
      </c>
      <c r="S362" s="54">
        <v>18</v>
      </c>
      <c r="V362" s="54">
        <v>1.5625E-2</v>
      </c>
      <c r="W362" s="2">
        <f>C362</f>
        <v>0</v>
      </c>
      <c r="X362" s="2">
        <f>C363</f>
        <v>0</v>
      </c>
      <c r="Y362" s="2">
        <f>C364</f>
        <v>0</v>
      </c>
      <c r="Z362" s="2">
        <f>C365</f>
        <v>0</v>
      </c>
      <c r="AA362" s="2">
        <f>C366</f>
        <v>0</v>
      </c>
      <c r="AB362" s="2">
        <f>C367</f>
        <v>0</v>
      </c>
      <c r="AC362" s="2">
        <f>C368</f>
        <v>0</v>
      </c>
      <c r="AD362" s="54">
        <f>C369</f>
        <v>0</v>
      </c>
      <c r="AE362" s="2">
        <f>C370</f>
        <v>0</v>
      </c>
      <c r="AF362" s="2">
        <f>C371</f>
        <v>0</v>
      </c>
      <c r="AG362" s="2">
        <f>C372</f>
        <v>0</v>
      </c>
      <c r="AH362" s="2">
        <f>C373</f>
        <v>0</v>
      </c>
      <c r="AI362" s="2">
        <f>C374</f>
        <v>0</v>
      </c>
      <c r="AJ362" s="2">
        <f>C375</f>
        <v>0</v>
      </c>
      <c r="AK362" s="2">
        <f>C376</f>
        <v>0</v>
      </c>
      <c r="AL362" s="2">
        <f>C377</f>
        <v>0</v>
      </c>
      <c r="AM362" s="2">
        <f>C378</f>
        <v>0</v>
      </c>
      <c r="AN362" s="2">
        <f>C379</f>
        <v>0</v>
      </c>
      <c r="AO362" s="2">
        <f>C380</f>
        <v>0</v>
      </c>
      <c r="AP362" s="54">
        <f>C381</f>
        <v>0</v>
      </c>
      <c r="AQ362" s="55">
        <f>C382</f>
        <v>0</v>
      </c>
      <c r="AT362" s="54">
        <v>1.4999999999999999E-2</v>
      </c>
      <c r="AU362" s="31">
        <f t="shared" ref="AU362" si="5187">PRODUCT(W362*100*1/W378)</f>
        <v>0</v>
      </c>
      <c r="AV362" s="31">
        <f t="shared" ref="AV362" si="5188">PRODUCT(X362*100*1/X378)</f>
        <v>0</v>
      </c>
      <c r="AW362" s="31">
        <f t="shared" ref="AW362" si="5189">PRODUCT(Y362*100*1/Y378)</f>
        <v>0</v>
      </c>
      <c r="AX362" s="31">
        <f t="shared" ref="AX362" si="5190">PRODUCT(Z362*100*1/Z378)</f>
        <v>0</v>
      </c>
      <c r="AY362" s="31">
        <f t="shared" ref="AY362" si="5191">PRODUCT(AA362*100*1/AA378)</f>
        <v>0</v>
      </c>
      <c r="AZ362" s="31">
        <f t="shared" ref="AZ362" si="5192">PRODUCT(AB362*100*1/AB378)</f>
        <v>0</v>
      </c>
      <c r="BA362" s="31">
        <f t="shared" ref="BA362" si="5193">PRODUCT(AC362*100*1/AC378)</f>
        <v>0</v>
      </c>
      <c r="BB362" s="56">
        <f t="shared" ref="BB362" si="5194">PRODUCT(AD362*100*1/AD378)</f>
        <v>0</v>
      </c>
      <c r="BC362" s="31">
        <f t="shared" ref="BC362" si="5195">PRODUCT(AE362*100*1/AE378)</f>
        <v>0</v>
      </c>
      <c r="BD362" s="31">
        <f t="shared" ref="BD362" si="5196">PRODUCT(AF362*100*1/AF378)</f>
        <v>0</v>
      </c>
      <c r="BE362" s="31">
        <f t="shared" ref="BE362" si="5197">PRODUCT(AG362*100*1/AG378)</f>
        <v>0</v>
      </c>
      <c r="BF362" s="31">
        <f t="shared" ref="BF362" si="5198">PRODUCT(AH362*100*1/AH378)</f>
        <v>0</v>
      </c>
      <c r="BG362" s="31">
        <f t="shared" ref="BG362" si="5199">PRODUCT(AI362*100*1/AI378)</f>
        <v>0</v>
      </c>
      <c r="BH362" s="31">
        <f t="shared" ref="BH362" si="5200">PRODUCT(AJ362*100*1/AJ378)</f>
        <v>0</v>
      </c>
      <c r="BI362" s="31">
        <f t="shared" ref="BI362" si="5201">PRODUCT(AK362*100*1/AK378)</f>
        <v>0</v>
      </c>
      <c r="BJ362" s="31">
        <f t="shared" ref="BJ362" si="5202">PRODUCT(AL362*100*1/AL378)</f>
        <v>0</v>
      </c>
      <c r="BK362" s="31">
        <f t="shared" ref="BK362" si="5203">PRODUCT(AM362*100*1/AM378)</f>
        <v>0</v>
      </c>
      <c r="BL362" s="31">
        <f t="shared" ref="BL362" si="5204">PRODUCT(AN362*100*1/AN378)</f>
        <v>0</v>
      </c>
      <c r="BM362" s="31">
        <f t="shared" ref="BM362" si="5205">PRODUCT(AO362*100*1/AO378)</f>
        <v>0</v>
      </c>
      <c r="BN362" s="30">
        <f t="shared" ref="BN362" si="5206">PRODUCT(AP362*100*1/AP378)</f>
        <v>0</v>
      </c>
      <c r="BO362" s="57">
        <f t="shared" ref="BO362" si="5207">PRODUCT(AQ362*100*1/AQ378)</f>
        <v>0</v>
      </c>
      <c r="BR362" s="54">
        <v>1.4999999999999999E-2</v>
      </c>
      <c r="BS362" s="31">
        <f t="shared" ref="BS362" si="5208">AU362</f>
        <v>0</v>
      </c>
      <c r="BT362" s="31">
        <f t="shared" ref="BT362" si="5209">AV362</f>
        <v>0</v>
      </c>
      <c r="BU362" s="31">
        <f t="shared" ref="BU362" si="5210">AW362</f>
        <v>0</v>
      </c>
      <c r="BV362" s="31">
        <f t="shared" ref="BV362" si="5211">AX362</f>
        <v>0</v>
      </c>
      <c r="BW362" s="31">
        <f t="shared" ref="BW362" si="5212">AY362</f>
        <v>0</v>
      </c>
      <c r="BX362" s="31">
        <f t="shared" ref="BX362" si="5213">AZ362</f>
        <v>0</v>
      </c>
      <c r="BY362" s="31">
        <f t="shared" ref="BY362" si="5214">BA362</f>
        <v>0</v>
      </c>
      <c r="BZ362" s="56">
        <f t="shared" ref="BZ362" si="5215">BB362</f>
        <v>0</v>
      </c>
      <c r="CA362" s="31">
        <f t="shared" ref="CA362" si="5216">BC362</f>
        <v>0</v>
      </c>
      <c r="CB362" s="31">
        <f t="shared" ref="CB362" si="5217">BD362</f>
        <v>0</v>
      </c>
      <c r="CC362" s="31">
        <f t="shared" ref="CC362" si="5218">BE362</f>
        <v>0</v>
      </c>
      <c r="CD362" s="31">
        <f t="shared" ref="CD362" si="5219">BF362</f>
        <v>0</v>
      </c>
      <c r="CE362" s="31">
        <f t="shared" ref="CE362" si="5220">BG362</f>
        <v>0</v>
      </c>
      <c r="CF362" s="31">
        <f t="shared" ref="CF362" si="5221">BH362</f>
        <v>0</v>
      </c>
      <c r="CG362" s="31">
        <f t="shared" ref="CG362" si="5222">BI362</f>
        <v>0</v>
      </c>
      <c r="CH362" s="31">
        <f t="shared" ref="CH362" si="5223">BJ362</f>
        <v>0</v>
      </c>
      <c r="CI362" s="31">
        <f t="shared" ref="CI362" si="5224">BK362</f>
        <v>0</v>
      </c>
      <c r="CJ362" s="31">
        <f t="shared" ref="CJ362" si="5225">BL362</f>
        <v>0</v>
      </c>
      <c r="CK362" s="31">
        <f t="shared" ref="CK362" si="5226">BM362</f>
        <v>0</v>
      </c>
      <c r="CL362" s="30">
        <f t="shared" ref="CL362" si="5227">BN362</f>
        <v>0</v>
      </c>
      <c r="CM362" s="57">
        <f t="shared" ref="CM362" si="5228">BO362</f>
        <v>0</v>
      </c>
      <c r="CN362" s="5"/>
      <c r="CQ362" s="12" t="s">
        <v>49</v>
      </c>
      <c r="CR362" s="16">
        <f>S362</f>
        <v>18</v>
      </c>
      <c r="CS362" s="16">
        <f>S363</f>
        <v>18</v>
      </c>
      <c r="CT362" s="16">
        <f>S364</f>
        <v>18</v>
      </c>
      <c r="CU362" s="16">
        <f>S365</f>
        <v>18</v>
      </c>
      <c r="CV362" s="16">
        <f>S366</f>
        <v>18</v>
      </c>
      <c r="CW362" s="16">
        <f>S367</f>
        <v>18</v>
      </c>
      <c r="CX362" s="16">
        <f>S368</f>
        <v>18</v>
      </c>
      <c r="CY362" s="16">
        <f>S369</f>
        <v>18</v>
      </c>
      <c r="CZ362" s="16">
        <f>S370</f>
        <v>18</v>
      </c>
      <c r="DA362" s="16">
        <f>S371</f>
        <v>18</v>
      </c>
      <c r="DB362" s="16">
        <f>S372</f>
        <v>17</v>
      </c>
      <c r="DC362" s="16">
        <f>S373</f>
        <v>17</v>
      </c>
      <c r="DD362" s="16">
        <f>S374</f>
        <v>17</v>
      </c>
      <c r="DE362" s="16">
        <f>S375</f>
        <v>16</v>
      </c>
      <c r="DF362" s="16">
        <f>S376</f>
        <v>18</v>
      </c>
      <c r="DG362" s="16">
        <f>S377</f>
        <v>18</v>
      </c>
      <c r="DH362" s="16">
        <f>S378</f>
        <v>18</v>
      </c>
      <c r="DI362" s="16">
        <f>S379</f>
        <v>18</v>
      </c>
      <c r="DJ362" s="16">
        <f>S380</f>
        <v>18</v>
      </c>
      <c r="DK362" s="16">
        <f>S381</f>
        <v>18</v>
      </c>
      <c r="DL362" s="16">
        <f>S382</f>
        <v>18</v>
      </c>
      <c r="DM362" s="10"/>
      <c r="DN362" s="10"/>
    </row>
    <row r="363" spans="1:118" ht="18.75" x14ac:dyDescent="0.25">
      <c r="B363" s="54" t="s">
        <v>3</v>
      </c>
      <c r="C363" s="2">
        <v>0</v>
      </c>
      <c r="D363" s="2">
        <v>0</v>
      </c>
      <c r="E363" s="2">
        <v>0</v>
      </c>
      <c r="F363" s="2">
        <v>0</v>
      </c>
      <c r="G363" s="2">
        <v>0</v>
      </c>
      <c r="H363" s="2">
        <v>0</v>
      </c>
      <c r="I363" s="2">
        <v>6</v>
      </c>
      <c r="J363" s="2">
        <v>4</v>
      </c>
      <c r="K363" s="2">
        <v>2</v>
      </c>
      <c r="L363" s="2">
        <v>4</v>
      </c>
      <c r="M363" s="3">
        <v>1</v>
      </c>
      <c r="N363" s="3">
        <v>0</v>
      </c>
      <c r="O363" s="3">
        <v>1</v>
      </c>
      <c r="P363" s="3">
        <v>0</v>
      </c>
      <c r="Q363" s="3">
        <v>0</v>
      </c>
      <c r="R363" s="3">
        <v>0</v>
      </c>
      <c r="S363" s="54">
        <v>18</v>
      </c>
      <c r="V363" s="54">
        <v>3.125E-2</v>
      </c>
      <c r="W363" s="2">
        <f>D362</f>
        <v>0</v>
      </c>
      <c r="X363" s="2">
        <f>D363</f>
        <v>0</v>
      </c>
      <c r="Y363" s="2">
        <f>D364</f>
        <v>0</v>
      </c>
      <c r="Z363" s="2">
        <f>D365</f>
        <v>0</v>
      </c>
      <c r="AA363" s="2">
        <f>D366</f>
        <v>0</v>
      </c>
      <c r="AB363" s="2">
        <f>D367</f>
        <v>7</v>
      </c>
      <c r="AC363" s="2">
        <f>D368</f>
        <v>0</v>
      </c>
      <c r="AD363" s="54">
        <f>D369</f>
        <v>0</v>
      </c>
      <c r="AE363" s="2">
        <f>D370</f>
        <v>0</v>
      </c>
      <c r="AF363" s="2">
        <f>D371</f>
        <v>0</v>
      </c>
      <c r="AG363" s="2">
        <f>D372</f>
        <v>0</v>
      </c>
      <c r="AH363" s="2">
        <f>D373</f>
        <v>0</v>
      </c>
      <c r="AI363" s="2">
        <f>D374</f>
        <v>0</v>
      </c>
      <c r="AJ363" s="2">
        <f>D375</f>
        <v>0</v>
      </c>
      <c r="AK363" s="2">
        <f>D376</f>
        <v>0</v>
      </c>
      <c r="AL363" s="2">
        <f>D377</f>
        <v>0</v>
      </c>
      <c r="AM363" s="2">
        <f>D378</f>
        <v>15</v>
      </c>
      <c r="AN363" s="2">
        <f>D379</f>
        <v>13</v>
      </c>
      <c r="AO363" s="2">
        <f>D380</f>
        <v>0</v>
      </c>
      <c r="AP363" s="54">
        <f>D381</f>
        <v>0</v>
      </c>
      <c r="AQ363" s="55">
        <f>D382</f>
        <v>13</v>
      </c>
      <c r="AT363" s="54">
        <v>3.1E-2</v>
      </c>
      <c r="AU363" s="31">
        <f t="shared" ref="AU363" si="5229">PRODUCT(W363*100*1/W378)</f>
        <v>0</v>
      </c>
      <c r="AV363" s="31">
        <f t="shared" ref="AV363" si="5230">PRODUCT(X363*100*1/X378)</f>
        <v>0</v>
      </c>
      <c r="AW363" s="31">
        <f t="shared" ref="AW363" si="5231">PRODUCT(Y363*100*1/Y378)</f>
        <v>0</v>
      </c>
      <c r="AX363" s="31">
        <f t="shared" ref="AX363" si="5232">PRODUCT(Z363*100*1/Z378)</f>
        <v>0</v>
      </c>
      <c r="AY363" s="31">
        <f t="shared" ref="AY363" si="5233">PRODUCT(AA363*100*1/AA378)</f>
        <v>0</v>
      </c>
      <c r="AZ363" s="31">
        <f t="shared" ref="AZ363" si="5234">PRODUCT(AB363*100*1/AB378)</f>
        <v>38.888888888888886</v>
      </c>
      <c r="BA363" s="31">
        <f t="shared" ref="BA363" si="5235">PRODUCT(AC363*100*1/AC378)</f>
        <v>0</v>
      </c>
      <c r="BB363" s="56">
        <f t="shared" ref="BB363" si="5236">PRODUCT(AD363*100*1/AD378)</f>
        <v>0</v>
      </c>
      <c r="BC363" s="31">
        <f t="shared" ref="BC363" si="5237">PRODUCT(AE363*100*1/AE378)</f>
        <v>0</v>
      </c>
      <c r="BD363" s="31">
        <f t="shared" ref="BD363" si="5238">PRODUCT(AF363*100*1/AF378)</f>
        <v>0</v>
      </c>
      <c r="BE363" s="31">
        <f t="shared" ref="BE363" si="5239">PRODUCT(AG363*100*1/AG378)</f>
        <v>0</v>
      </c>
      <c r="BF363" s="31">
        <f t="shared" ref="BF363" si="5240">PRODUCT(AH363*100*1/AH378)</f>
        <v>0</v>
      </c>
      <c r="BG363" s="31">
        <f t="shared" ref="BG363" si="5241">PRODUCT(AI363*100*1/AI378)</f>
        <v>0</v>
      </c>
      <c r="BH363" s="31">
        <f t="shared" ref="BH363" si="5242">PRODUCT(AJ363*100*1/AJ378)</f>
        <v>0</v>
      </c>
      <c r="BI363" s="31">
        <f t="shared" ref="BI363" si="5243">PRODUCT(AK363*100*1/AK378)</f>
        <v>0</v>
      </c>
      <c r="BJ363" s="31">
        <f t="shared" ref="BJ363" si="5244">PRODUCT(AL363*100*1/AL378)</f>
        <v>0</v>
      </c>
      <c r="BK363" s="31">
        <f t="shared" ref="BK363" si="5245">PRODUCT(AM363*100*1/AM378)</f>
        <v>83.333333333333329</v>
      </c>
      <c r="BL363" s="31">
        <f t="shared" ref="BL363" si="5246">PRODUCT(AN363*100*1/AN378)</f>
        <v>72.222222222222229</v>
      </c>
      <c r="BM363" s="31">
        <f t="shared" ref="BM363" si="5247">PRODUCT(AO363*100*1/AO378)</f>
        <v>0</v>
      </c>
      <c r="BN363" s="30">
        <f t="shared" ref="BN363" si="5248">PRODUCT(AP363*100*1/AP378)</f>
        <v>0</v>
      </c>
      <c r="BO363" s="57">
        <f t="shared" ref="BO363" si="5249">PRODUCT(AQ363*100*1/AQ378)</f>
        <v>72.222222222222229</v>
      </c>
      <c r="BR363" s="54">
        <v>3.1E-2</v>
      </c>
      <c r="BS363" s="31">
        <f t="shared" ref="BS363" si="5250">AU362+AU363</f>
        <v>0</v>
      </c>
      <c r="BT363" s="31">
        <f t="shared" ref="BT363" si="5251">AV362+AV363</f>
        <v>0</v>
      </c>
      <c r="BU363" s="31">
        <f t="shared" ref="BU363" si="5252">AW362+AW363</f>
        <v>0</v>
      </c>
      <c r="BV363" s="31">
        <f t="shared" ref="BV363" si="5253">AX362+AX363</f>
        <v>0</v>
      </c>
      <c r="BW363" s="31">
        <f t="shared" ref="BW363" si="5254">AY362+AY363</f>
        <v>0</v>
      </c>
      <c r="BX363" s="31">
        <f t="shared" ref="BX363" si="5255">AZ362+AZ363</f>
        <v>38.888888888888886</v>
      </c>
      <c r="BY363" s="31">
        <f t="shared" ref="BY363" si="5256">BA362+BA363</f>
        <v>0</v>
      </c>
      <c r="BZ363" s="56">
        <f t="shared" ref="BZ363" si="5257">BB362+BB363</f>
        <v>0</v>
      </c>
      <c r="CA363" s="31">
        <f t="shared" ref="CA363" si="5258">BC362+BC363</f>
        <v>0</v>
      </c>
      <c r="CB363" s="31">
        <f t="shared" ref="CB363" si="5259">BD362+BD363</f>
        <v>0</v>
      </c>
      <c r="CC363" s="31">
        <f t="shared" ref="CC363" si="5260">BE362+BE363</f>
        <v>0</v>
      </c>
      <c r="CD363" s="31">
        <f t="shared" ref="CD363" si="5261">BF362+BF363</f>
        <v>0</v>
      </c>
      <c r="CE363" s="31">
        <f t="shared" ref="CE363" si="5262">BG362+BG363</f>
        <v>0</v>
      </c>
      <c r="CF363" s="31">
        <f t="shared" ref="CF363" si="5263">BH362+BH363</f>
        <v>0</v>
      </c>
      <c r="CG363" s="31">
        <f t="shared" ref="CG363" si="5264">BI362+BI363</f>
        <v>0</v>
      </c>
      <c r="CH363" s="31">
        <f t="shared" ref="CH363" si="5265">BJ362+BJ363</f>
        <v>0</v>
      </c>
      <c r="CI363" s="31">
        <f t="shared" ref="CI363" si="5266">BK362+BK363</f>
        <v>83.333333333333329</v>
      </c>
      <c r="CJ363" s="31">
        <f t="shared" ref="CJ363" si="5267">BL362+BL363</f>
        <v>72.222222222222229</v>
      </c>
      <c r="CK363" s="31">
        <f t="shared" ref="CK363" si="5268">BM362+BM363</f>
        <v>0</v>
      </c>
      <c r="CL363" s="30">
        <f t="shared" ref="CL363" si="5269">BN362+BN363</f>
        <v>0</v>
      </c>
      <c r="CM363" s="57">
        <f t="shared" ref="CM363" si="5270">BO362+BO363</f>
        <v>72.222222222222229</v>
      </c>
      <c r="CN363" s="5"/>
      <c r="CQ363" s="12" t="s">
        <v>50</v>
      </c>
      <c r="CR363" s="13">
        <f>BS371</f>
        <v>38.888888888888886</v>
      </c>
      <c r="CS363" s="13">
        <f>BT371</f>
        <v>88.888888888888886</v>
      </c>
      <c r="CT363" s="13">
        <f>BU371</f>
        <v>100</v>
      </c>
      <c r="CU363" s="13">
        <f>BV371</f>
        <v>100.00000000000001</v>
      </c>
      <c r="CV363" s="13">
        <f>BW368</f>
        <v>94.444444444444443</v>
      </c>
      <c r="CW363" s="13">
        <f>BX368</f>
        <v>100</v>
      </c>
      <c r="CX363" s="13">
        <f>BY368</f>
        <v>100</v>
      </c>
      <c r="CY363" s="13"/>
      <c r="CZ363" s="13">
        <f>CA369</f>
        <v>100</v>
      </c>
      <c r="DA363" s="13">
        <f>CB369</f>
        <v>100</v>
      </c>
      <c r="DB363" s="13">
        <f>CC369</f>
        <v>100</v>
      </c>
      <c r="DC363" s="13">
        <f>CD371</f>
        <v>100</v>
      </c>
      <c r="DD363" s="13">
        <f>CE369</f>
        <v>100</v>
      </c>
      <c r="DE363" s="13">
        <f>CF369</f>
        <v>100</v>
      </c>
      <c r="DF363" s="13">
        <f>CG373</f>
        <v>50</v>
      </c>
      <c r="DG363" s="13">
        <f>CH369</f>
        <v>94.444444444444443</v>
      </c>
      <c r="DH363" s="13">
        <f>CI366</f>
        <v>94.444444444444443</v>
      </c>
      <c r="DI363" s="13">
        <f>CJ367</f>
        <v>94.444444444444457</v>
      </c>
      <c r="DJ363" s="13">
        <f>CK366</f>
        <v>94.444444444444443</v>
      </c>
      <c r="DK363" s="13"/>
      <c r="DL363" s="13"/>
      <c r="DM363" s="10"/>
      <c r="DN363" s="10"/>
    </row>
    <row r="364" spans="1:118" ht="18.75" x14ac:dyDescent="0.25">
      <c r="B364" s="54" t="s">
        <v>4</v>
      </c>
      <c r="C364" s="2">
        <v>0</v>
      </c>
      <c r="D364" s="2">
        <v>0</v>
      </c>
      <c r="E364" s="2">
        <v>0</v>
      </c>
      <c r="F364" s="2">
        <v>0</v>
      </c>
      <c r="G364" s="2">
        <v>7</v>
      </c>
      <c r="H364" s="2">
        <v>0</v>
      </c>
      <c r="I364" s="2">
        <v>0</v>
      </c>
      <c r="J364" s="2">
        <v>1</v>
      </c>
      <c r="K364" s="2">
        <v>7</v>
      </c>
      <c r="L364" s="2">
        <v>3</v>
      </c>
      <c r="M364" s="3">
        <v>0</v>
      </c>
      <c r="N364" s="3">
        <v>0</v>
      </c>
      <c r="O364" s="3">
        <v>0</v>
      </c>
      <c r="P364" s="3">
        <v>0</v>
      </c>
      <c r="Q364" s="3">
        <v>0</v>
      </c>
      <c r="R364" s="3">
        <v>0</v>
      </c>
      <c r="S364" s="54">
        <v>18</v>
      </c>
      <c r="V364" s="54">
        <v>6.25E-2</v>
      </c>
      <c r="W364" s="2">
        <f>E362</f>
        <v>0</v>
      </c>
      <c r="X364" s="2">
        <f>E363</f>
        <v>0</v>
      </c>
      <c r="Y364" s="2">
        <f>E364</f>
        <v>0</v>
      </c>
      <c r="Z364" s="2">
        <f>E365</f>
        <v>0</v>
      </c>
      <c r="AA364" s="2">
        <f>E366</f>
        <v>0</v>
      </c>
      <c r="AB364" s="2">
        <f>E367</f>
        <v>0</v>
      </c>
      <c r="AC364" s="2">
        <f>E368</f>
        <v>0</v>
      </c>
      <c r="AD364" s="54">
        <f>E369</f>
        <v>0</v>
      </c>
      <c r="AE364" s="2">
        <f>E370</f>
        <v>8</v>
      </c>
      <c r="AF364" s="2">
        <f>E371</f>
        <v>18</v>
      </c>
      <c r="AG364" s="2">
        <f>E372</f>
        <v>0</v>
      </c>
      <c r="AH364" s="2">
        <f>E373</f>
        <v>0</v>
      </c>
      <c r="AI364" s="2">
        <f>E374</f>
        <v>16</v>
      </c>
      <c r="AJ364" s="2">
        <f>E375</f>
        <v>11</v>
      </c>
      <c r="AK364" s="2">
        <f>E376</f>
        <v>0</v>
      </c>
      <c r="AL364" s="2">
        <f>E377</f>
        <v>17</v>
      </c>
      <c r="AM364" s="2">
        <f>E378</f>
        <v>2</v>
      </c>
      <c r="AN364" s="2">
        <f>E379</f>
        <v>0</v>
      </c>
      <c r="AO364" s="2">
        <f>E380</f>
        <v>9</v>
      </c>
      <c r="AP364" s="54">
        <f>E381</f>
        <v>1</v>
      </c>
      <c r="AQ364" s="55">
        <f>E382</f>
        <v>0</v>
      </c>
      <c r="AT364" s="54">
        <v>6.2E-2</v>
      </c>
      <c r="AU364" s="31">
        <f t="shared" ref="AU364" si="5271">PRODUCT(W364*100*1/W378)</f>
        <v>0</v>
      </c>
      <c r="AV364" s="31">
        <f t="shared" ref="AV364" si="5272">PRODUCT(X364*100*1/X378)</f>
        <v>0</v>
      </c>
      <c r="AW364" s="31">
        <f t="shared" ref="AW364" si="5273">PRODUCT(Y364*100*1/Y378)</f>
        <v>0</v>
      </c>
      <c r="AX364" s="31">
        <f t="shared" ref="AX364" si="5274">PRODUCT(Z364*100*1/Z378)</f>
        <v>0</v>
      </c>
      <c r="AY364" s="31">
        <f t="shared" ref="AY364" si="5275">PRODUCT(AA364*100*1/AA378)</f>
        <v>0</v>
      </c>
      <c r="AZ364" s="31">
        <f t="shared" ref="AZ364" si="5276">PRODUCT(AB364*100*1/AB378)</f>
        <v>0</v>
      </c>
      <c r="BA364" s="31">
        <f t="shared" ref="BA364" si="5277">PRODUCT(AC364*100*1/AC378)</f>
        <v>0</v>
      </c>
      <c r="BB364" s="56">
        <f t="shared" ref="BB364" si="5278">PRODUCT(AD364*100*1/AD378)</f>
        <v>0</v>
      </c>
      <c r="BC364" s="31">
        <f t="shared" ref="BC364" si="5279">PRODUCT(AE364*100*1/AE378)</f>
        <v>44.444444444444443</v>
      </c>
      <c r="BD364" s="31">
        <f t="shared" ref="BD364" si="5280">PRODUCT(AF364*100*1/AF378)</f>
        <v>100</v>
      </c>
      <c r="BE364" s="31">
        <f t="shared" ref="BE364" si="5281">PRODUCT(AG364*100*1/AG378)</f>
        <v>0</v>
      </c>
      <c r="BF364" s="31">
        <f t="shared" ref="BF364" si="5282">PRODUCT(AH364*100*1/AH378)</f>
        <v>0</v>
      </c>
      <c r="BG364" s="31">
        <f t="shared" ref="BG364" si="5283">PRODUCT(AI364*100*1/AI378)</f>
        <v>94.117647058823536</v>
      </c>
      <c r="BH364" s="31">
        <f t="shared" ref="BH364" si="5284">PRODUCT(AJ364*100*1/AJ378)</f>
        <v>68.75</v>
      </c>
      <c r="BI364" s="31">
        <f t="shared" ref="BI364" si="5285">PRODUCT(AK364*100*1/AK378)</f>
        <v>0</v>
      </c>
      <c r="BJ364" s="31">
        <f t="shared" ref="BJ364" si="5286">PRODUCT(AL364*100*1/AL378)</f>
        <v>94.444444444444443</v>
      </c>
      <c r="BK364" s="31">
        <f t="shared" ref="BK364" si="5287">PRODUCT(AM364*100*1/AM378)</f>
        <v>11.111111111111111</v>
      </c>
      <c r="BL364" s="31">
        <f t="shared" ref="BL364" si="5288">PRODUCT(AN364*100*1/AN378)</f>
        <v>0</v>
      </c>
      <c r="BM364" s="31">
        <f t="shared" ref="BM364" si="5289">PRODUCT(AO364*100*1/AO378)</f>
        <v>50</v>
      </c>
      <c r="BN364" s="30">
        <f t="shared" ref="BN364" si="5290">PRODUCT(AP364*100*1/AP378)</f>
        <v>5.5555555555555554</v>
      </c>
      <c r="BO364" s="57">
        <f t="shared" ref="BO364" si="5291">PRODUCT(AQ364*100*1/AQ378)</f>
        <v>0</v>
      </c>
      <c r="BR364" s="54">
        <v>6.2E-2</v>
      </c>
      <c r="BS364" s="31">
        <f t="shared" ref="BS364" si="5292">AU362+AU363+AU364</f>
        <v>0</v>
      </c>
      <c r="BT364" s="31">
        <f t="shared" ref="BT364" si="5293">AV362+AV363+AV364</f>
        <v>0</v>
      </c>
      <c r="BU364" s="31">
        <f t="shared" ref="BU364" si="5294">AW362+AW363+AW364</f>
        <v>0</v>
      </c>
      <c r="BV364" s="31">
        <f t="shared" ref="BV364" si="5295">AX362+AX363+AX364</f>
        <v>0</v>
      </c>
      <c r="BW364" s="31">
        <f t="shared" ref="BW364" si="5296">AY362+AY363+AY364</f>
        <v>0</v>
      </c>
      <c r="BX364" s="31">
        <f t="shared" ref="BX364" si="5297">AZ362+AZ363+AZ364</f>
        <v>38.888888888888886</v>
      </c>
      <c r="BY364" s="31">
        <f t="shared" ref="BY364" si="5298">BA362+BA363+BA364</f>
        <v>0</v>
      </c>
      <c r="BZ364" s="56">
        <f t="shared" ref="BZ364" si="5299">BB362+BB363+BB364</f>
        <v>0</v>
      </c>
      <c r="CA364" s="31">
        <f t="shared" ref="CA364" si="5300">BC362+BC363+BC364</f>
        <v>44.444444444444443</v>
      </c>
      <c r="CB364" s="31">
        <f t="shared" ref="CB364" si="5301">BD362+BD363+BD364</f>
        <v>100</v>
      </c>
      <c r="CC364" s="31">
        <f t="shared" ref="CC364" si="5302">BE362+BE363+BE364</f>
        <v>0</v>
      </c>
      <c r="CD364" s="31">
        <f t="shared" ref="CD364" si="5303">BF362+BF363+BF364</f>
        <v>0</v>
      </c>
      <c r="CE364" s="31">
        <f t="shared" ref="CE364" si="5304">BG362+BG363+BG364</f>
        <v>94.117647058823536</v>
      </c>
      <c r="CF364" s="31">
        <f t="shared" ref="CF364" si="5305">BH362+BH363+BH364</f>
        <v>68.75</v>
      </c>
      <c r="CG364" s="31">
        <f t="shared" ref="CG364" si="5306">BI362+BI363+BI364</f>
        <v>0</v>
      </c>
      <c r="CH364" s="31">
        <f t="shared" ref="CH364" si="5307">BJ362+BJ363+BJ364</f>
        <v>94.444444444444443</v>
      </c>
      <c r="CI364" s="31">
        <f t="shared" ref="CI364" si="5308">BK362+BK363+BK364</f>
        <v>94.444444444444443</v>
      </c>
      <c r="CJ364" s="31">
        <f t="shared" ref="CJ364" si="5309">BL362+BL363+BL364</f>
        <v>72.222222222222229</v>
      </c>
      <c r="CK364" s="31">
        <f t="shared" ref="CK364" si="5310">BM362+BM363+BM364</f>
        <v>50</v>
      </c>
      <c r="CL364" s="30">
        <f t="shared" ref="CL364" si="5311">BN362+BN363+BN364</f>
        <v>5.5555555555555554</v>
      </c>
      <c r="CM364" s="57">
        <f t="shared" ref="CM364" si="5312">BO362+BO363+BO364</f>
        <v>72.222222222222229</v>
      </c>
      <c r="CN364" s="5"/>
      <c r="CQ364" s="12" t="s">
        <v>51</v>
      </c>
      <c r="CR364" s="13"/>
      <c r="CS364" s="13"/>
      <c r="CT364" s="13"/>
      <c r="CU364" s="13"/>
      <c r="CV364" s="13">
        <f>BW370-BW368</f>
        <v>5.5555555555555571</v>
      </c>
      <c r="CW364" s="13">
        <f>SUM(BX369,-BX368)</f>
        <v>0</v>
      </c>
      <c r="CX364" s="14">
        <f>SUM(BY369-BY368)</f>
        <v>0</v>
      </c>
      <c r="CY364" s="13"/>
      <c r="CZ364" s="13">
        <f>CA370-CA369</f>
        <v>0</v>
      </c>
      <c r="DA364" s="13">
        <f>CB371-CB369</f>
        <v>0</v>
      </c>
      <c r="DB364" s="13"/>
      <c r="DC364" s="13"/>
      <c r="DD364" s="13"/>
      <c r="DE364" s="13"/>
      <c r="DF364" s="13"/>
      <c r="DG364" s="13">
        <f>CH370-CH369</f>
        <v>5.5555555555555571</v>
      </c>
      <c r="DH364" s="13">
        <f>CI367-CI366</f>
        <v>0</v>
      </c>
      <c r="DI364" s="13">
        <f>CJ368-CJ367</f>
        <v>0</v>
      </c>
      <c r="DJ364" s="13"/>
      <c r="DK364" s="13"/>
      <c r="DL364" s="13"/>
      <c r="DM364" s="10"/>
      <c r="DN364" s="10"/>
    </row>
    <row r="365" spans="1:118" ht="18.75" x14ac:dyDescent="0.25">
      <c r="B365" s="54" t="s">
        <v>5</v>
      </c>
      <c r="C365" s="2">
        <v>0</v>
      </c>
      <c r="D365" s="2">
        <v>0</v>
      </c>
      <c r="E365" s="2">
        <v>0</v>
      </c>
      <c r="F365" s="2">
        <v>0</v>
      </c>
      <c r="G365" s="2">
        <v>6</v>
      </c>
      <c r="H365" s="2">
        <v>0</v>
      </c>
      <c r="I365" s="2">
        <v>3</v>
      </c>
      <c r="J365" s="2">
        <v>6</v>
      </c>
      <c r="K365" s="2">
        <v>3</v>
      </c>
      <c r="L365" s="2">
        <v>0</v>
      </c>
      <c r="M365" s="3">
        <v>0</v>
      </c>
      <c r="N365" s="3">
        <v>0</v>
      </c>
      <c r="O365" s="3">
        <v>0</v>
      </c>
      <c r="P365" s="3">
        <v>0</v>
      </c>
      <c r="Q365" s="3">
        <v>0</v>
      </c>
      <c r="R365" s="3">
        <v>0</v>
      </c>
      <c r="S365" s="54">
        <v>18</v>
      </c>
      <c r="V365" s="54">
        <v>0.125</v>
      </c>
      <c r="W365" s="2">
        <f>F362</f>
        <v>0</v>
      </c>
      <c r="X365" s="2">
        <f>F363</f>
        <v>0</v>
      </c>
      <c r="Y365" s="2">
        <f>F364</f>
        <v>0</v>
      </c>
      <c r="Z365" s="2">
        <f>F365</f>
        <v>0</v>
      </c>
      <c r="AA365" s="2">
        <f>F366</f>
        <v>15</v>
      </c>
      <c r="AB365" s="2">
        <f>F367</f>
        <v>3</v>
      </c>
      <c r="AC365" s="2">
        <f>F368</f>
        <v>11</v>
      </c>
      <c r="AD365" s="54">
        <f>F369</f>
        <v>0</v>
      </c>
      <c r="AE365" s="2">
        <f>F370</f>
        <v>0</v>
      </c>
      <c r="AF365" s="2">
        <f>F371</f>
        <v>0</v>
      </c>
      <c r="AG365" s="2">
        <f>F372</f>
        <v>3</v>
      </c>
      <c r="AH365" s="2">
        <f>F373</f>
        <v>0</v>
      </c>
      <c r="AI365" s="2">
        <f>F374</f>
        <v>0</v>
      </c>
      <c r="AJ365" s="2">
        <f>F375</f>
        <v>0</v>
      </c>
      <c r="AK365" s="2">
        <f>F376</f>
        <v>0</v>
      </c>
      <c r="AL365" s="2">
        <f>F377</f>
        <v>0</v>
      </c>
      <c r="AM365" s="2">
        <f>F378</f>
        <v>0</v>
      </c>
      <c r="AN365" s="2">
        <f>F379</f>
        <v>3</v>
      </c>
      <c r="AO365" s="2">
        <f>F380</f>
        <v>8</v>
      </c>
      <c r="AP365" s="54">
        <f>F381</f>
        <v>0</v>
      </c>
      <c r="AQ365" s="55">
        <f>F382</f>
        <v>4</v>
      </c>
      <c r="AT365" s="54">
        <v>0.125</v>
      </c>
      <c r="AU365" s="31">
        <f t="shared" ref="AU365" si="5313">PRODUCT(W365*100*1/W378)</f>
        <v>0</v>
      </c>
      <c r="AV365" s="31">
        <f t="shared" ref="AV365" si="5314">PRODUCT(X365*100*1/X378)</f>
        <v>0</v>
      </c>
      <c r="AW365" s="31">
        <f t="shared" ref="AW365" si="5315">PRODUCT(Y365*100*1/Y378)</f>
        <v>0</v>
      </c>
      <c r="AX365" s="31">
        <f t="shared" ref="AX365" si="5316">PRODUCT(Z365*100*1/Z378)</f>
        <v>0</v>
      </c>
      <c r="AY365" s="31">
        <f t="shared" ref="AY365" si="5317">PRODUCT(AA365*100*1/AA378)</f>
        <v>83.333333333333329</v>
      </c>
      <c r="AZ365" s="31">
        <f t="shared" ref="AZ365" si="5318">PRODUCT(AB365*100*1/AB378)</f>
        <v>16.666666666666668</v>
      </c>
      <c r="BA365" s="31">
        <f t="shared" ref="BA365" si="5319">PRODUCT(AC365*100*1/AC378)</f>
        <v>61.111111111111114</v>
      </c>
      <c r="BB365" s="56">
        <f t="shared" ref="BB365" si="5320">PRODUCT(AD365*100*1/AD378)</f>
        <v>0</v>
      </c>
      <c r="BC365" s="31">
        <f t="shared" ref="BC365" si="5321">PRODUCT(AE365*100*1/AE378)</f>
        <v>0</v>
      </c>
      <c r="BD365" s="31">
        <f t="shared" ref="BD365" si="5322">PRODUCT(AF365*100*1/AF378)</f>
        <v>0</v>
      </c>
      <c r="BE365" s="31">
        <f t="shared" ref="BE365" si="5323">PRODUCT(AG365*100*1/AG378)</f>
        <v>17.647058823529413</v>
      </c>
      <c r="BF365" s="31">
        <f t="shared" ref="BF365" si="5324">PRODUCT(AH365*100*1/AH378)</f>
        <v>0</v>
      </c>
      <c r="BG365" s="31">
        <f t="shared" ref="BG365" si="5325">PRODUCT(AI365*100*1/AI378)</f>
        <v>0</v>
      </c>
      <c r="BH365" s="31">
        <f t="shared" ref="BH365" si="5326">PRODUCT(AJ365*100*1/AJ378)</f>
        <v>0</v>
      </c>
      <c r="BI365" s="31">
        <f t="shared" ref="BI365" si="5327">PRODUCT(AK365*100*1/AK378)</f>
        <v>0</v>
      </c>
      <c r="BJ365" s="31">
        <f t="shared" ref="BJ365" si="5328">PRODUCT(AL365*100*1/AL378)</f>
        <v>0</v>
      </c>
      <c r="BK365" s="31">
        <f t="shared" ref="BK365" si="5329">PRODUCT(AM365*100*1/AM378)</f>
        <v>0</v>
      </c>
      <c r="BL365" s="31">
        <f t="shared" ref="BL365" si="5330">PRODUCT(AN365*100*1/AN378)</f>
        <v>16.666666666666668</v>
      </c>
      <c r="BM365" s="31">
        <f t="shared" ref="BM365" si="5331">PRODUCT(AO365*100*1/AO378)</f>
        <v>44.444444444444443</v>
      </c>
      <c r="BN365" s="30">
        <f t="shared" ref="BN365" si="5332">PRODUCT(AP365*100*1/AP378)</f>
        <v>0</v>
      </c>
      <c r="BO365" s="57">
        <f t="shared" ref="BO365" si="5333">PRODUCT(AQ365*100*1/AQ378)</f>
        <v>22.222222222222221</v>
      </c>
      <c r="BR365" s="54">
        <v>0.125</v>
      </c>
      <c r="BS365" s="31">
        <f t="shared" ref="BS365" si="5334">AU362+AU363+AU364+AU365</f>
        <v>0</v>
      </c>
      <c r="BT365" s="31">
        <f t="shared" ref="BT365" si="5335">AV362+AV363+AV364+AV365</f>
        <v>0</v>
      </c>
      <c r="BU365" s="31">
        <f t="shared" ref="BU365" si="5336">AW362+AW363+AW364+AW365</f>
        <v>0</v>
      </c>
      <c r="BV365" s="31">
        <f t="shared" ref="BV365" si="5337">AX362+AX363+AX364+AX365</f>
        <v>0</v>
      </c>
      <c r="BW365" s="31">
        <f t="shared" ref="BW365" si="5338">AY362+AY363+AY364+AY365</f>
        <v>83.333333333333329</v>
      </c>
      <c r="BX365" s="31">
        <f t="shared" ref="BX365" si="5339">AZ362+AZ363+AZ364+AZ365</f>
        <v>55.555555555555557</v>
      </c>
      <c r="BY365" s="31">
        <f t="shared" ref="BY365" si="5340">BA362+BA363+BA364+BA365</f>
        <v>61.111111111111114</v>
      </c>
      <c r="BZ365" s="56">
        <f t="shared" ref="BZ365" si="5341">BB362+BB363+BB364+BB365</f>
        <v>0</v>
      </c>
      <c r="CA365" s="31">
        <f t="shared" ref="CA365" si="5342">BC362+BC363+BC364+BC365</f>
        <v>44.444444444444443</v>
      </c>
      <c r="CB365" s="31">
        <f t="shared" ref="CB365" si="5343">BD362+BD363+BD364+BD365</f>
        <v>100</v>
      </c>
      <c r="CC365" s="31">
        <f t="shared" ref="CC365" si="5344">BE362+BE363+BE364+BE365</f>
        <v>17.647058823529413</v>
      </c>
      <c r="CD365" s="31">
        <f t="shared" ref="CD365" si="5345">BF362+BF363+BF364+BF365</f>
        <v>0</v>
      </c>
      <c r="CE365" s="31">
        <f t="shared" ref="CE365" si="5346">BG362+BG363+BG364+BG365</f>
        <v>94.117647058823536</v>
      </c>
      <c r="CF365" s="31">
        <f t="shared" ref="CF365" si="5347">BH362+BH363+BH364+BH365</f>
        <v>68.75</v>
      </c>
      <c r="CG365" s="31">
        <f t="shared" ref="CG365" si="5348">BI362+BI363+BI364+BI365</f>
        <v>0</v>
      </c>
      <c r="CH365" s="31">
        <f t="shared" ref="CH365" si="5349">BJ362+BJ363+BJ364+BJ365</f>
        <v>94.444444444444443</v>
      </c>
      <c r="CI365" s="31">
        <f t="shared" ref="CI365" si="5350">BK362+BK363+BK364+BK365</f>
        <v>94.444444444444443</v>
      </c>
      <c r="CJ365" s="31">
        <f t="shared" ref="CJ365" si="5351">BL362+BL363+BL364+BL365</f>
        <v>88.8888888888889</v>
      </c>
      <c r="CK365" s="31">
        <f t="shared" ref="CK365" si="5352">BM362+BM363+BM364+BM365</f>
        <v>94.444444444444443</v>
      </c>
      <c r="CL365" s="30">
        <f t="shared" ref="CL365" si="5353">BN362+BN363+BN364+BN365</f>
        <v>5.5555555555555554</v>
      </c>
      <c r="CM365" s="57">
        <f t="shared" ref="CM365" si="5354">BO362+BO363+BO364+BO365</f>
        <v>94.444444444444457</v>
      </c>
      <c r="CN365" s="5"/>
      <c r="CQ365" s="12" t="s">
        <v>52</v>
      </c>
      <c r="CR365" s="13">
        <f>BS377-CR363</f>
        <v>61.111111111111114</v>
      </c>
      <c r="CS365" s="13">
        <f>BT377-CS363</f>
        <v>11.111111111111114</v>
      </c>
      <c r="CT365" s="13">
        <f>BU377-BU371</f>
        <v>0</v>
      </c>
      <c r="CU365" s="13">
        <f>BV377-BV371</f>
        <v>0</v>
      </c>
      <c r="CV365" s="13">
        <f>BW377-CV364-CV363</f>
        <v>0</v>
      </c>
      <c r="CW365" s="13">
        <f>BX377-BX369</f>
        <v>0</v>
      </c>
      <c r="CX365" s="13">
        <f>BY377-BY369</f>
        <v>0</v>
      </c>
      <c r="CY365" s="13"/>
      <c r="CZ365" s="13">
        <f>CA377-CA370</f>
        <v>0</v>
      </c>
      <c r="DA365" s="13">
        <f>CB377-CB371</f>
        <v>0</v>
      </c>
      <c r="DB365" s="13">
        <f>CC377-CC369</f>
        <v>0</v>
      </c>
      <c r="DC365" s="13">
        <f>CD377-CD371</f>
        <v>0</v>
      </c>
      <c r="DD365" s="13">
        <f>CE377-CE369</f>
        <v>0</v>
      </c>
      <c r="DE365" s="13">
        <f>CF377-CF369</f>
        <v>0</v>
      </c>
      <c r="DF365" s="13">
        <f>CG377-CG373</f>
        <v>50</v>
      </c>
      <c r="DG365" s="13">
        <f>CH377-CH370</f>
        <v>0</v>
      </c>
      <c r="DH365" s="13">
        <f>CI377-CI367</f>
        <v>5.5555555555555571</v>
      </c>
      <c r="DI365" s="13">
        <f>CJ377-CJ368</f>
        <v>5.5555555555555571</v>
      </c>
      <c r="DJ365" s="13">
        <f>CK377-CK366</f>
        <v>5.5555555555555571</v>
      </c>
      <c r="DK365" s="13"/>
      <c r="DL365" s="13"/>
      <c r="DM365" s="10"/>
      <c r="DN365" s="10"/>
    </row>
    <row r="366" spans="1:118" x14ac:dyDescent="0.25">
      <c r="B366" s="54" t="s">
        <v>6</v>
      </c>
      <c r="C366" s="2">
        <v>0</v>
      </c>
      <c r="D366" s="2">
        <v>0</v>
      </c>
      <c r="E366" s="2">
        <v>0</v>
      </c>
      <c r="F366" s="2">
        <v>15</v>
      </c>
      <c r="G366" s="2">
        <v>0</v>
      </c>
      <c r="H366" s="2">
        <v>2</v>
      </c>
      <c r="I366" s="2">
        <v>0</v>
      </c>
      <c r="J366" s="4">
        <v>1</v>
      </c>
      <c r="K366" s="4">
        <v>0</v>
      </c>
      <c r="L366" s="3">
        <v>0</v>
      </c>
      <c r="M366" s="3">
        <v>0</v>
      </c>
      <c r="N366" s="3">
        <v>0</v>
      </c>
      <c r="O366" s="3">
        <v>0</v>
      </c>
      <c r="P366" s="3">
        <v>0</v>
      </c>
      <c r="Q366" s="3">
        <v>0</v>
      </c>
      <c r="R366" s="3">
        <v>0</v>
      </c>
      <c r="S366" s="54">
        <v>18</v>
      </c>
      <c r="V366" s="54">
        <v>0.25</v>
      </c>
      <c r="W366" s="2">
        <f>G362</f>
        <v>0</v>
      </c>
      <c r="X366" s="2">
        <f>G363</f>
        <v>0</v>
      </c>
      <c r="Y366" s="2">
        <f>G364</f>
        <v>7</v>
      </c>
      <c r="Z366" s="2">
        <f>G365</f>
        <v>6</v>
      </c>
      <c r="AA366" s="2">
        <f>G366</f>
        <v>0</v>
      </c>
      <c r="AB366" s="2">
        <f>G367</f>
        <v>4</v>
      </c>
      <c r="AC366" s="2">
        <f>G368</f>
        <v>0</v>
      </c>
      <c r="AD366" s="54">
        <f>G369</f>
        <v>0</v>
      </c>
      <c r="AE366" s="2">
        <f>G370</f>
        <v>8</v>
      </c>
      <c r="AF366" s="2">
        <f>G371</f>
        <v>0</v>
      </c>
      <c r="AG366" s="2">
        <f>G372</f>
        <v>11</v>
      </c>
      <c r="AH366" s="2">
        <f>G373</f>
        <v>17</v>
      </c>
      <c r="AI366" s="2">
        <f>G374</f>
        <v>1</v>
      </c>
      <c r="AJ366" s="2">
        <f>G375</f>
        <v>5</v>
      </c>
      <c r="AK366" s="2">
        <f>G376</f>
        <v>0</v>
      </c>
      <c r="AL366" s="2">
        <f>G377</f>
        <v>0</v>
      </c>
      <c r="AM366" s="2">
        <f>G378</f>
        <v>0</v>
      </c>
      <c r="AN366" s="2">
        <f>G379</f>
        <v>1</v>
      </c>
      <c r="AO366" s="2">
        <f>G380</f>
        <v>0</v>
      </c>
      <c r="AP366" s="54">
        <f>G381</f>
        <v>7</v>
      </c>
      <c r="AQ366" s="55">
        <f>G382</f>
        <v>1</v>
      </c>
      <c r="AT366" s="54">
        <v>0.25</v>
      </c>
      <c r="AU366" s="31">
        <f t="shared" ref="AU366" si="5355">PRODUCT(W366*100*1/W378)</f>
        <v>0</v>
      </c>
      <c r="AV366" s="31">
        <f t="shared" ref="AV366" si="5356">PRODUCT(X366*100*1/X378)</f>
        <v>0</v>
      </c>
      <c r="AW366" s="31">
        <f t="shared" ref="AW366" si="5357">PRODUCT(Y366*100*1/Y378)</f>
        <v>38.888888888888886</v>
      </c>
      <c r="AX366" s="31">
        <f t="shared" ref="AX366" si="5358">PRODUCT(Z366*100*1/Z378)</f>
        <v>33.333333333333336</v>
      </c>
      <c r="AY366" s="31">
        <f t="shared" ref="AY366" si="5359">PRODUCT(AA366*100*1/AA378)</f>
        <v>0</v>
      </c>
      <c r="AZ366" s="31">
        <f t="shared" ref="AZ366" si="5360">PRODUCT(AB366*100*1/AB378)</f>
        <v>22.222222222222221</v>
      </c>
      <c r="BA366" s="31">
        <f t="shared" ref="BA366" si="5361">PRODUCT(AC366*100*1/AC378)</f>
        <v>0</v>
      </c>
      <c r="BB366" s="56">
        <f t="shared" ref="BB366" si="5362">PRODUCT(AD366*100*1/AD378)</f>
        <v>0</v>
      </c>
      <c r="BC366" s="31">
        <f t="shared" ref="BC366" si="5363">PRODUCT(AE366*100*1/AE378)</f>
        <v>44.444444444444443</v>
      </c>
      <c r="BD366" s="31">
        <f t="shared" ref="BD366" si="5364">PRODUCT(AF366*100*1/AF378)</f>
        <v>0</v>
      </c>
      <c r="BE366" s="31">
        <f t="shared" ref="BE366" si="5365">PRODUCT(AG366*100*1/AG378)</f>
        <v>64.705882352941174</v>
      </c>
      <c r="BF366" s="31">
        <f t="shared" ref="BF366" si="5366">PRODUCT(AH366*100*1/AH378)</f>
        <v>100</v>
      </c>
      <c r="BG366" s="31">
        <f t="shared" ref="BG366" si="5367">PRODUCT(AI366*100*1/AI378)</f>
        <v>5.882352941176471</v>
      </c>
      <c r="BH366" s="31">
        <f t="shared" ref="BH366" si="5368">PRODUCT(AJ366*100*1/AJ378)</f>
        <v>31.25</v>
      </c>
      <c r="BI366" s="31">
        <f t="shared" ref="BI366" si="5369">PRODUCT(AK366*100*1/AK378)</f>
        <v>0</v>
      </c>
      <c r="BJ366" s="31">
        <f t="shared" ref="BJ366" si="5370">PRODUCT(AL366*100*1/AL378)</f>
        <v>0</v>
      </c>
      <c r="BK366" s="31">
        <f t="shared" ref="BK366" si="5371">PRODUCT(AM366*100*1/AM378)</f>
        <v>0</v>
      </c>
      <c r="BL366" s="31">
        <f t="shared" ref="BL366" si="5372">PRODUCT(AN366*100*1/AN378)</f>
        <v>5.5555555555555554</v>
      </c>
      <c r="BM366" s="31">
        <f t="shared" ref="BM366" si="5373">PRODUCT(AO366*100*1/AO378)</f>
        <v>0</v>
      </c>
      <c r="BN366" s="30">
        <f t="shared" ref="BN366" si="5374">PRODUCT(AP366*100*1/AP378)</f>
        <v>38.888888888888886</v>
      </c>
      <c r="BO366" s="57">
        <f t="shared" ref="BO366" si="5375">PRODUCT(AQ366*100*1/AQ378)</f>
        <v>5.5555555555555554</v>
      </c>
      <c r="BR366" s="54">
        <v>0.25</v>
      </c>
      <c r="BS366" s="31">
        <f t="shared" ref="BS366" si="5376">AU362+AU363+AU364+AU365+AU366</f>
        <v>0</v>
      </c>
      <c r="BT366" s="31">
        <f t="shared" ref="BT366" si="5377">AV362+AV363+AV364+AV365+AV366</f>
        <v>0</v>
      </c>
      <c r="BU366" s="31">
        <f t="shared" ref="BU366" si="5378">AW362+AW363+AW364+AW365+AW366</f>
        <v>38.888888888888886</v>
      </c>
      <c r="BV366" s="31">
        <f t="shared" ref="BV366" si="5379">AX362+AX363+AX364+AX365+AX366</f>
        <v>33.333333333333336</v>
      </c>
      <c r="BW366" s="31">
        <f t="shared" ref="BW366" si="5380">AY362+AY363+AY364+AY365+AY366</f>
        <v>83.333333333333329</v>
      </c>
      <c r="BX366" s="31">
        <f t="shared" ref="BX366" si="5381">AZ362+AZ363+AZ364+AZ365+AZ366</f>
        <v>77.777777777777771</v>
      </c>
      <c r="BY366" s="31">
        <f t="shared" ref="BY366" si="5382">BA362+BA363+BA364+BA365+BA366</f>
        <v>61.111111111111114</v>
      </c>
      <c r="BZ366" s="56">
        <f t="shared" ref="BZ366" si="5383">BB362+BB363+BB364+BB365+BB366</f>
        <v>0</v>
      </c>
      <c r="CA366" s="31">
        <f t="shared" ref="CA366" si="5384">BC362+BC363+BC364+BC365+BC366</f>
        <v>88.888888888888886</v>
      </c>
      <c r="CB366" s="31">
        <f t="shared" ref="CB366" si="5385">BD362+BD363+BD364+BD365+BD366</f>
        <v>100</v>
      </c>
      <c r="CC366" s="31">
        <f t="shared" ref="CC366" si="5386">BE362+BE363+BE364+BE365+BE366</f>
        <v>82.35294117647058</v>
      </c>
      <c r="CD366" s="31">
        <f t="shared" ref="CD366" si="5387">BF362+BF363+BF364+BF365+BF366</f>
        <v>100</v>
      </c>
      <c r="CE366" s="31">
        <f t="shared" ref="CE366" si="5388">BG362+BG363+BG364+BG365+BG366</f>
        <v>100</v>
      </c>
      <c r="CF366" s="31">
        <f t="shared" ref="CF366" si="5389">BH362+BH363+BH364+BH365+BH366</f>
        <v>100</v>
      </c>
      <c r="CG366" s="31">
        <f t="shared" ref="CG366" si="5390">BI362+BI363+BI364+BI365+BI366</f>
        <v>0</v>
      </c>
      <c r="CH366" s="31">
        <f t="shared" ref="CH366" si="5391">BJ362+BJ363+BJ364+BJ365+BJ366</f>
        <v>94.444444444444443</v>
      </c>
      <c r="CI366" s="31">
        <f t="shared" ref="CI366" si="5392">BK362+BK363+BK364+BK365+BK366</f>
        <v>94.444444444444443</v>
      </c>
      <c r="CJ366" s="31">
        <f t="shared" ref="CJ366" si="5393">BL362+BL363+BL364+BL365+BL366</f>
        <v>94.444444444444457</v>
      </c>
      <c r="CK366" s="31">
        <f t="shared" ref="CK366" si="5394">BM362+BM363+BM364+BM365+BM366</f>
        <v>94.444444444444443</v>
      </c>
      <c r="CL366" s="30">
        <f t="shared" ref="CL366" si="5395">BN362+BN363+BN364+BN365+BN366</f>
        <v>44.444444444444443</v>
      </c>
      <c r="CM366" s="57">
        <f t="shared" ref="CM366" si="5396">BO362+BO363+BO364+BO365+BO366</f>
        <v>100.00000000000001</v>
      </c>
      <c r="CN366" s="5"/>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row>
    <row r="367" spans="1:118" x14ac:dyDescent="0.25">
      <c r="B367" s="54" t="s">
        <v>7</v>
      </c>
      <c r="C367" s="2">
        <v>0</v>
      </c>
      <c r="D367" s="2">
        <v>7</v>
      </c>
      <c r="E367" s="2">
        <v>0</v>
      </c>
      <c r="F367" s="2">
        <v>3</v>
      </c>
      <c r="G367" s="2">
        <v>4</v>
      </c>
      <c r="H367" s="2">
        <v>2</v>
      </c>
      <c r="I367" s="2">
        <v>2</v>
      </c>
      <c r="J367" s="4">
        <v>0</v>
      </c>
      <c r="K367" s="3">
        <v>0</v>
      </c>
      <c r="L367" s="3">
        <v>0</v>
      </c>
      <c r="M367" s="3">
        <v>0</v>
      </c>
      <c r="N367" s="3">
        <v>0</v>
      </c>
      <c r="O367" s="3">
        <v>0</v>
      </c>
      <c r="P367" s="3">
        <v>0</v>
      </c>
      <c r="Q367" s="3">
        <v>0</v>
      </c>
      <c r="R367" s="3">
        <v>0</v>
      </c>
      <c r="S367" s="54">
        <v>18</v>
      </c>
      <c r="V367" s="54">
        <v>0.5</v>
      </c>
      <c r="W367" s="2">
        <f>H362</f>
        <v>0</v>
      </c>
      <c r="X367" s="2">
        <f>H363</f>
        <v>0</v>
      </c>
      <c r="Y367" s="2">
        <f>H364</f>
        <v>0</v>
      </c>
      <c r="Z367" s="2">
        <f>H365</f>
        <v>0</v>
      </c>
      <c r="AA367" s="2">
        <f>H366</f>
        <v>2</v>
      </c>
      <c r="AB367" s="2">
        <f>H367</f>
        <v>2</v>
      </c>
      <c r="AC367" s="2">
        <f>H368</f>
        <v>3</v>
      </c>
      <c r="AD367" s="54">
        <f>H369</f>
        <v>0</v>
      </c>
      <c r="AE367" s="2">
        <f>H370</f>
        <v>2</v>
      </c>
      <c r="AF367" s="2">
        <f>H371</f>
        <v>0</v>
      </c>
      <c r="AG367" s="2">
        <f>H372</f>
        <v>3</v>
      </c>
      <c r="AH367" s="2">
        <f>H373</f>
        <v>0</v>
      </c>
      <c r="AI367" s="2">
        <f>H374</f>
        <v>0</v>
      </c>
      <c r="AJ367" s="2">
        <f>H375</f>
        <v>0</v>
      </c>
      <c r="AK367" s="2">
        <f>H376</f>
        <v>0</v>
      </c>
      <c r="AL367" s="2">
        <f>H377</f>
        <v>0</v>
      </c>
      <c r="AM367" s="4">
        <f>H378</f>
        <v>0</v>
      </c>
      <c r="AN367" s="2">
        <f>H379</f>
        <v>0</v>
      </c>
      <c r="AO367" s="3">
        <f>H380</f>
        <v>0</v>
      </c>
      <c r="AP367" s="54">
        <f>H381</f>
        <v>6</v>
      </c>
      <c r="AQ367" s="55">
        <f>H382</f>
        <v>0</v>
      </c>
      <c r="AT367" s="54">
        <v>0.5</v>
      </c>
      <c r="AU367" s="31">
        <f t="shared" ref="AU367" si="5397">PRODUCT(W367*100*1/W378)</f>
        <v>0</v>
      </c>
      <c r="AV367" s="31">
        <f t="shared" ref="AV367" si="5398">PRODUCT(X367*100*1/X378)</f>
        <v>0</v>
      </c>
      <c r="AW367" s="31">
        <f t="shared" ref="AW367" si="5399">PRODUCT(Y367*100*1/Y378)</f>
        <v>0</v>
      </c>
      <c r="AX367" s="31">
        <f t="shared" ref="AX367" si="5400">PRODUCT(Z367*100*1/Z378)</f>
        <v>0</v>
      </c>
      <c r="AY367" s="31">
        <f t="shared" ref="AY367" si="5401">PRODUCT(AA367*100*1/AA378)</f>
        <v>11.111111111111111</v>
      </c>
      <c r="AZ367" s="31">
        <f t="shared" ref="AZ367" si="5402">PRODUCT(AB367*100*1/AB378)</f>
        <v>11.111111111111111</v>
      </c>
      <c r="BA367" s="31">
        <f t="shared" ref="BA367" si="5403">PRODUCT(AC367*100*1/AC378)</f>
        <v>16.666666666666668</v>
      </c>
      <c r="BB367" s="56">
        <f t="shared" ref="BB367" si="5404">PRODUCT(AD367*100*1/AD378)</f>
        <v>0</v>
      </c>
      <c r="BC367" s="31">
        <f t="shared" ref="BC367" si="5405">PRODUCT(AE367*100*1/AE378)</f>
        <v>11.111111111111111</v>
      </c>
      <c r="BD367" s="31">
        <f t="shared" ref="BD367" si="5406">PRODUCT(AF367*100*1/AF378)</f>
        <v>0</v>
      </c>
      <c r="BE367" s="31">
        <f t="shared" ref="BE367" si="5407">PRODUCT(AG367*100*1/AG378)</f>
        <v>17.647058823529413</v>
      </c>
      <c r="BF367" s="31">
        <f t="shared" ref="BF367" si="5408">PRODUCT(AH367*100*1/AH378)</f>
        <v>0</v>
      </c>
      <c r="BG367" s="31">
        <f t="shared" ref="BG367" si="5409">PRODUCT(AI367*100*1/AI378)</f>
        <v>0</v>
      </c>
      <c r="BH367" s="31">
        <f t="shared" ref="BH367" si="5410">PRODUCT(AJ367*100*1/AJ378)</f>
        <v>0</v>
      </c>
      <c r="BI367" s="31">
        <f t="shared" ref="BI367" si="5411">PRODUCT(AK367*100*1/AK378)</f>
        <v>0</v>
      </c>
      <c r="BJ367" s="31">
        <f t="shared" ref="BJ367" si="5412">PRODUCT(AL367*100*1/AL378)</f>
        <v>0</v>
      </c>
      <c r="BK367" s="32">
        <f t="shared" ref="BK367" si="5413">PRODUCT(AM367*100*1/AM378)</f>
        <v>0</v>
      </c>
      <c r="BL367" s="31">
        <f t="shared" ref="BL367" si="5414">PRODUCT(AN367*100*1/AN378)</f>
        <v>0</v>
      </c>
      <c r="BM367" s="33">
        <f t="shared" ref="BM367" si="5415">PRODUCT(AO367*100*1/AO378)</f>
        <v>0</v>
      </c>
      <c r="BN367" s="30">
        <f t="shared" ref="BN367" si="5416">PRODUCT(AP367*100*1/AP378)</f>
        <v>33.333333333333336</v>
      </c>
      <c r="BO367" s="57">
        <f t="shared" ref="BO367" si="5417">PRODUCT(AQ367*100*1/AQ378)</f>
        <v>0</v>
      </c>
      <c r="BR367" s="54">
        <v>0.5</v>
      </c>
      <c r="BS367" s="31">
        <f t="shared" ref="BS367" si="5418">AU362+AU363+AU364+AU365+AU366+AU367</f>
        <v>0</v>
      </c>
      <c r="BT367" s="31">
        <f t="shared" ref="BT367" si="5419">AV362+AV363+AV364+AV365+AV366+AV367</f>
        <v>0</v>
      </c>
      <c r="BU367" s="31">
        <f t="shared" ref="BU367" si="5420">AW362+AW363+AW364+AW365+AW366+AW367</f>
        <v>38.888888888888886</v>
      </c>
      <c r="BV367" s="31">
        <f t="shared" ref="BV367" si="5421">AX362+AX363+AX364+AX365+AX366+AX367</f>
        <v>33.333333333333336</v>
      </c>
      <c r="BW367" s="31">
        <f t="shared" ref="BW367" si="5422">AY362+AY363+AY364+AY365+AY366+AY367</f>
        <v>94.444444444444443</v>
      </c>
      <c r="BX367" s="31">
        <f t="shared" ref="BX367" si="5423">AZ362+AZ363+AZ364+AZ365+AZ366+AZ367</f>
        <v>88.888888888888886</v>
      </c>
      <c r="BY367" s="31">
        <f t="shared" ref="BY367" si="5424">BA362+BA363+BA364+BA365+BA366+BA367</f>
        <v>77.777777777777786</v>
      </c>
      <c r="BZ367" s="56">
        <f t="shared" ref="BZ367" si="5425">BB362+BB363+BB364+BB365+BB366+BB367</f>
        <v>0</v>
      </c>
      <c r="CA367" s="31">
        <f t="shared" ref="CA367" si="5426">BC362+BC363+BC364+BC365+BC366+BC367</f>
        <v>100</v>
      </c>
      <c r="CB367" s="31">
        <f t="shared" ref="CB367" si="5427">BD362+BD363+BD364+BD365+BD366+BD367</f>
        <v>100</v>
      </c>
      <c r="CC367" s="31">
        <f t="shared" ref="CC367" si="5428">BE362+BE363+BE364+BE365+BE366+BE367</f>
        <v>100</v>
      </c>
      <c r="CD367" s="31">
        <f t="shared" ref="CD367" si="5429">BF362+BF363+BF364+BF365+BF366+BF367</f>
        <v>100</v>
      </c>
      <c r="CE367" s="31">
        <f t="shared" ref="CE367" si="5430">BG362+BG363+BG364+BG365+BG366+BG367</f>
        <v>100</v>
      </c>
      <c r="CF367" s="31">
        <f t="shared" ref="CF367" si="5431">BH362+BH363+BH364+BH365+BH366+BH367</f>
        <v>100</v>
      </c>
      <c r="CG367" s="31">
        <f t="shared" ref="CG367" si="5432">BI362+BI363+BI364+BI365+BI366+BI367</f>
        <v>0</v>
      </c>
      <c r="CH367" s="31">
        <f t="shared" ref="CH367" si="5433">BJ362+BJ363+BJ364+BJ365+BJ366+BJ367</f>
        <v>94.444444444444443</v>
      </c>
      <c r="CI367" s="32">
        <f t="shared" ref="CI367" si="5434">BK362+BK363+BK364+BK365+BK366+BK367</f>
        <v>94.444444444444443</v>
      </c>
      <c r="CJ367" s="31">
        <f t="shared" ref="CJ367" si="5435">BL362+BL363+BL364+BL365+BL366+BL367</f>
        <v>94.444444444444457</v>
      </c>
      <c r="CK367" s="33">
        <f t="shared" ref="CK367" si="5436">BM362+BM363+BM364+BM365+BM366+BM367</f>
        <v>94.444444444444443</v>
      </c>
      <c r="CL367" s="30">
        <f t="shared" ref="CL367" si="5437">BN362+BN363+BN364+BN365+BN366+BN367</f>
        <v>77.777777777777771</v>
      </c>
      <c r="CM367" s="57">
        <f t="shared" ref="CM367" si="5438">BO362+BO363+BO364+BO365+BO366+BO367</f>
        <v>100.00000000000001</v>
      </c>
      <c r="CN367" s="5"/>
      <c r="CQ367" s="10"/>
      <c r="CR367" s="10" t="str">
        <f>A361</f>
        <v xml:space="preserve">Pantoea agglomerans  </v>
      </c>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row>
    <row r="368" spans="1:118" x14ac:dyDescent="0.25">
      <c r="B368" s="54" t="s">
        <v>8</v>
      </c>
      <c r="C368" s="2">
        <v>0</v>
      </c>
      <c r="D368" s="2">
        <v>0</v>
      </c>
      <c r="E368" s="2">
        <v>0</v>
      </c>
      <c r="F368" s="2">
        <v>11</v>
      </c>
      <c r="G368" s="2">
        <v>0</v>
      </c>
      <c r="H368" s="2">
        <v>3</v>
      </c>
      <c r="I368" s="2">
        <v>4</v>
      </c>
      <c r="J368" s="4">
        <v>0</v>
      </c>
      <c r="K368" s="4">
        <v>0</v>
      </c>
      <c r="L368" s="3">
        <v>0</v>
      </c>
      <c r="M368" s="3">
        <v>0</v>
      </c>
      <c r="N368" s="3">
        <v>0</v>
      </c>
      <c r="O368" s="3">
        <v>0</v>
      </c>
      <c r="P368" s="3">
        <v>0</v>
      </c>
      <c r="Q368" s="3">
        <v>0</v>
      </c>
      <c r="R368" s="3">
        <v>0</v>
      </c>
      <c r="S368" s="54">
        <v>18</v>
      </c>
      <c r="V368" s="54">
        <v>1</v>
      </c>
      <c r="W368" s="2">
        <f>I362</f>
        <v>1</v>
      </c>
      <c r="X368" s="2">
        <f>I363</f>
        <v>6</v>
      </c>
      <c r="Y368" s="2">
        <f>I364</f>
        <v>0</v>
      </c>
      <c r="Z368" s="2">
        <f>I365</f>
        <v>3</v>
      </c>
      <c r="AA368" s="2">
        <f>I366</f>
        <v>0</v>
      </c>
      <c r="AB368" s="2">
        <f>I367</f>
        <v>2</v>
      </c>
      <c r="AC368" s="2">
        <f>I368</f>
        <v>4</v>
      </c>
      <c r="AD368" s="54">
        <f>I369</f>
        <v>3</v>
      </c>
      <c r="AE368" s="2">
        <f>I370</f>
        <v>0</v>
      </c>
      <c r="AF368" s="2">
        <f>I371</f>
        <v>0</v>
      </c>
      <c r="AG368" s="2">
        <f>I372</f>
        <v>0</v>
      </c>
      <c r="AH368" s="2">
        <f>I373</f>
        <v>0</v>
      </c>
      <c r="AI368" s="2">
        <f>I374</f>
        <v>0</v>
      </c>
      <c r="AJ368" s="2">
        <f>I375</f>
        <v>0</v>
      </c>
      <c r="AK368" s="2">
        <f>I376</f>
        <v>0</v>
      </c>
      <c r="AL368" s="2">
        <f>I377</f>
        <v>0</v>
      </c>
      <c r="AM368" s="3">
        <f>I378</f>
        <v>1</v>
      </c>
      <c r="AN368" s="4">
        <f>I379</f>
        <v>0</v>
      </c>
      <c r="AO368" s="3">
        <f>I380</f>
        <v>0</v>
      </c>
      <c r="AP368" s="54">
        <f>I381</f>
        <v>2</v>
      </c>
      <c r="AQ368" s="58">
        <f>I382</f>
        <v>0</v>
      </c>
      <c r="AT368" s="54">
        <v>1</v>
      </c>
      <c r="AU368" s="31">
        <f t="shared" ref="AU368" si="5439">PRODUCT(W368*100*1/W378)</f>
        <v>5.5555555555555554</v>
      </c>
      <c r="AV368" s="31">
        <f t="shared" ref="AV368" si="5440">PRODUCT(X368*100*1/X378)</f>
        <v>33.333333333333336</v>
      </c>
      <c r="AW368" s="31">
        <f t="shared" ref="AW368" si="5441">PRODUCT(Y368*100*1/Y378)</f>
        <v>0</v>
      </c>
      <c r="AX368" s="31">
        <f t="shared" ref="AX368" si="5442">PRODUCT(Z368*100*1/Z378)</f>
        <v>16.666666666666668</v>
      </c>
      <c r="AY368" s="31">
        <f t="shared" ref="AY368" si="5443">PRODUCT(AA368*100*1/AA378)</f>
        <v>0</v>
      </c>
      <c r="AZ368" s="31">
        <f t="shared" ref="AZ368" si="5444">PRODUCT(AB368*100*1/AB378)</f>
        <v>11.111111111111111</v>
      </c>
      <c r="BA368" s="31">
        <f t="shared" ref="BA368" si="5445">PRODUCT(AC368*100*1/AC378)</f>
        <v>22.222222222222221</v>
      </c>
      <c r="BB368" s="56">
        <f t="shared" ref="BB368" si="5446">PRODUCT(AD368*100*1/AD378)</f>
        <v>16.666666666666668</v>
      </c>
      <c r="BC368" s="31">
        <f t="shared" ref="BC368" si="5447">PRODUCT(AE368*100*1/AE378)</f>
        <v>0</v>
      </c>
      <c r="BD368" s="31">
        <f t="shared" ref="BD368" si="5448">PRODUCT(AF368*100*1/AF378)</f>
        <v>0</v>
      </c>
      <c r="BE368" s="31">
        <f t="shared" ref="BE368" si="5449">PRODUCT(AG368*100*1/AG378)</f>
        <v>0</v>
      </c>
      <c r="BF368" s="31">
        <f t="shared" ref="BF368" si="5450">PRODUCT(AH368*100*1/AH378)</f>
        <v>0</v>
      </c>
      <c r="BG368" s="31">
        <f t="shared" ref="BG368" si="5451">PRODUCT(AI368*100*1/AI378)</f>
        <v>0</v>
      </c>
      <c r="BH368" s="31">
        <f t="shared" ref="BH368" si="5452">PRODUCT(AJ368*100*1/AJ378)</f>
        <v>0</v>
      </c>
      <c r="BI368" s="31">
        <f t="shared" ref="BI368" si="5453">PRODUCT(AK368*100*1/AK378)</f>
        <v>0</v>
      </c>
      <c r="BJ368" s="31">
        <f t="shared" ref="BJ368" si="5454">PRODUCT(AL368*100*1/AL378)</f>
        <v>0</v>
      </c>
      <c r="BK368" s="33">
        <f t="shared" ref="BK368" si="5455">PRODUCT(AM368*100*1/AM378)</f>
        <v>5.5555555555555554</v>
      </c>
      <c r="BL368" s="32">
        <f t="shared" ref="BL368" si="5456">PRODUCT(AN368*100*1/AN378)</f>
        <v>0</v>
      </c>
      <c r="BM368" s="33">
        <f t="shared" ref="BM368" si="5457">PRODUCT(AO368*100*1/AO378)</f>
        <v>0</v>
      </c>
      <c r="BN368" s="30">
        <f t="shared" ref="BN368" si="5458">PRODUCT(AP368*100*1/AP378)</f>
        <v>11.111111111111111</v>
      </c>
      <c r="BO368" s="59">
        <f t="shared" ref="BO368" si="5459">PRODUCT(AQ368*100*1/AQ378)</f>
        <v>0</v>
      </c>
      <c r="BR368" s="54">
        <v>1</v>
      </c>
      <c r="BS368" s="31">
        <f t="shared" ref="BS368" si="5460">AU362+AU363+AU364+AU365+AU366+AU367+AU368</f>
        <v>5.5555555555555554</v>
      </c>
      <c r="BT368" s="31">
        <f t="shared" ref="BT368" si="5461">AV362+AV363+AV364+AV365+AV366+AV367+AV368</f>
        <v>33.333333333333336</v>
      </c>
      <c r="BU368" s="31">
        <f t="shared" ref="BU368" si="5462">AW362+AW363+AW364+AW365+AW366+AW367+AW368</f>
        <v>38.888888888888886</v>
      </c>
      <c r="BV368" s="31">
        <f t="shared" ref="BV368" si="5463">AX362+AX363+AX364+AX365+AX366+AX367+AX368</f>
        <v>50</v>
      </c>
      <c r="BW368" s="31">
        <f t="shared" ref="BW368" si="5464">AY362+AY363+AY364+AY365+AY366+AY367+AY368</f>
        <v>94.444444444444443</v>
      </c>
      <c r="BX368" s="31">
        <f t="shared" ref="BX368" si="5465">AZ362+AZ363+AZ364+AZ365+AZ366+AZ367+AZ368</f>
        <v>100</v>
      </c>
      <c r="BY368" s="31">
        <f t="shared" ref="BY368" si="5466">BA362+BA363+BA364+BA365+BA366+BA367+BA368</f>
        <v>100</v>
      </c>
      <c r="BZ368" s="56">
        <f t="shared" ref="BZ368" si="5467">BB362+BB363+BB364+BB365+BB366+BB367+BB368</f>
        <v>16.666666666666668</v>
      </c>
      <c r="CA368" s="31">
        <f t="shared" ref="CA368" si="5468">BC362+BC363+BC364+BC365+BC366+BC367+BC368</f>
        <v>100</v>
      </c>
      <c r="CB368" s="31">
        <f t="shared" ref="CB368" si="5469">BD362+BD363+BD364+BD365+BD366+BD367+BD368</f>
        <v>100</v>
      </c>
      <c r="CC368" s="31">
        <f t="shared" ref="CC368" si="5470">BE362+BE363+BE364+BE365+BE366+BE367+BE368</f>
        <v>100</v>
      </c>
      <c r="CD368" s="31">
        <f t="shared" ref="CD368" si="5471">BF362+BF363+BF364+BF365+BF366+BF367+BF368</f>
        <v>100</v>
      </c>
      <c r="CE368" s="31">
        <f t="shared" ref="CE368" si="5472">BG362+BG363+BG364+BG365+BG366+BG367+BG368</f>
        <v>100</v>
      </c>
      <c r="CF368" s="31">
        <f t="shared" ref="CF368" si="5473">BH362+BH363+BH364+BH365+BH366+BH367+BH368</f>
        <v>100</v>
      </c>
      <c r="CG368" s="31">
        <f t="shared" ref="CG368" si="5474">BI362+BI363+BI364+BI365+BI366+BI367+BI368</f>
        <v>0</v>
      </c>
      <c r="CH368" s="31">
        <f t="shared" ref="CH368" si="5475">BJ362+BJ363+BJ364+BJ365+BJ366+BJ367+BJ368</f>
        <v>94.444444444444443</v>
      </c>
      <c r="CI368" s="33">
        <f t="shared" ref="CI368" si="5476">BK362+BK363+BK364+BK365+BK366+BK367+BK368</f>
        <v>100</v>
      </c>
      <c r="CJ368" s="32">
        <f t="shared" ref="CJ368" si="5477">BL362+BL363+BL364+BL365+BL366+BL367+BL368</f>
        <v>94.444444444444457</v>
      </c>
      <c r="CK368" s="33">
        <f t="shared" ref="CK368" si="5478">BM362+BM363+BM364+BM365+BM366+BM367+BM368</f>
        <v>94.444444444444443</v>
      </c>
      <c r="CL368" s="30">
        <f t="shared" ref="CL368" si="5479">BN362+BN363+BN364+BN365+BN366+BN367+BN368</f>
        <v>88.888888888888886</v>
      </c>
      <c r="CM368" s="59">
        <f t="shared" ref="CM368" si="5480">BO362+BO363+BO364+BO365+BO366+BO367+BO368</f>
        <v>100.00000000000001</v>
      </c>
      <c r="CN368" s="5"/>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row>
    <row r="369" spans="2:118" x14ac:dyDescent="0.25">
      <c r="B369" s="54" t="s">
        <v>9</v>
      </c>
      <c r="C369" s="54">
        <v>0</v>
      </c>
      <c r="D369" s="54">
        <v>0</v>
      </c>
      <c r="E369" s="54">
        <v>0</v>
      </c>
      <c r="F369" s="54">
        <v>0</v>
      </c>
      <c r="G369" s="54">
        <v>0</v>
      </c>
      <c r="H369" s="54">
        <v>0</v>
      </c>
      <c r="I369" s="54">
        <v>3</v>
      </c>
      <c r="J369" s="54">
        <v>5</v>
      </c>
      <c r="K369" s="54">
        <v>4</v>
      </c>
      <c r="L369" s="54">
        <v>3</v>
      </c>
      <c r="M369" s="54">
        <v>2</v>
      </c>
      <c r="N369" s="54">
        <v>1</v>
      </c>
      <c r="O369" s="54">
        <v>0</v>
      </c>
      <c r="P369" s="54">
        <v>0</v>
      </c>
      <c r="Q369" s="54">
        <v>0</v>
      </c>
      <c r="R369" s="54">
        <v>0</v>
      </c>
      <c r="S369" s="54">
        <v>18</v>
      </c>
      <c r="V369" s="54">
        <v>2</v>
      </c>
      <c r="W369" s="2">
        <f>J362</f>
        <v>1</v>
      </c>
      <c r="X369" s="2">
        <f>J363</f>
        <v>4</v>
      </c>
      <c r="Y369" s="2">
        <f>J364</f>
        <v>1</v>
      </c>
      <c r="Z369" s="2">
        <f>J365</f>
        <v>6</v>
      </c>
      <c r="AA369" s="4">
        <f>J366</f>
        <v>1</v>
      </c>
      <c r="AB369" s="4">
        <f>J367</f>
        <v>0</v>
      </c>
      <c r="AC369" s="4">
        <f>J368</f>
        <v>0</v>
      </c>
      <c r="AD369" s="54">
        <f>J369</f>
        <v>5</v>
      </c>
      <c r="AE369" s="2">
        <f>J370</f>
        <v>0</v>
      </c>
      <c r="AF369" s="2">
        <f>J371</f>
        <v>0</v>
      </c>
      <c r="AG369" s="2">
        <f>J372</f>
        <v>0</v>
      </c>
      <c r="AH369" s="2">
        <f>J373</f>
        <v>0</v>
      </c>
      <c r="AI369" s="2">
        <f>J374</f>
        <v>0</v>
      </c>
      <c r="AJ369" s="2">
        <f>J375</f>
        <v>0</v>
      </c>
      <c r="AK369" s="2">
        <f>J376</f>
        <v>1</v>
      </c>
      <c r="AL369" s="2">
        <f>J377</f>
        <v>0</v>
      </c>
      <c r="AM369" s="3">
        <f>J378</f>
        <v>0</v>
      </c>
      <c r="AN369" s="3">
        <f>J379</f>
        <v>1</v>
      </c>
      <c r="AO369" s="3">
        <f>J380</f>
        <v>1</v>
      </c>
      <c r="AP369" s="54">
        <f>J381</f>
        <v>1</v>
      </c>
      <c r="AQ369" s="58">
        <f>J382</f>
        <v>0</v>
      </c>
      <c r="AT369" s="54">
        <v>2</v>
      </c>
      <c r="AU369" s="31">
        <f t="shared" ref="AU369" si="5481">PRODUCT(W369*100*1/W378)</f>
        <v>5.5555555555555554</v>
      </c>
      <c r="AV369" s="31">
        <f t="shared" ref="AV369" si="5482">PRODUCT(X369*100*1/X378)</f>
        <v>22.222222222222221</v>
      </c>
      <c r="AW369" s="31">
        <f t="shared" ref="AW369" si="5483">PRODUCT(Y369*100*1/Y378)</f>
        <v>5.5555555555555554</v>
      </c>
      <c r="AX369" s="31">
        <f t="shared" ref="AX369" si="5484">PRODUCT(Z369*100*1/Z378)</f>
        <v>33.333333333333336</v>
      </c>
      <c r="AY369" s="32">
        <f t="shared" ref="AY369" si="5485">PRODUCT(AA369*100*1/AA378)</f>
        <v>5.5555555555555554</v>
      </c>
      <c r="AZ369" s="32">
        <f t="shared" ref="AZ369" si="5486">PRODUCT(AB369*100*1/AB378)</f>
        <v>0</v>
      </c>
      <c r="BA369" s="32">
        <f t="shared" ref="BA369" si="5487">PRODUCT(AC369*100*1/AC378)</f>
        <v>0</v>
      </c>
      <c r="BB369" s="56">
        <f t="shared" ref="BB369" si="5488">PRODUCT(AD369*100*1/AD378)</f>
        <v>27.777777777777779</v>
      </c>
      <c r="BC369" s="31">
        <f t="shared" ref="BC369" si="5489">PRODUCT(AE369*100*1/AE378)</f>
        <v>0</v>
      </c>
      <c r="BD369" s="31">
        <f t="shared" ref="BD369" si="5490">PRODUCT(AF369*100*1/AF378)</f>
        <v>0</v>
      </c>
      <c r="BE369" s="31">
        <f t="shared" ref="BE369" si="5491">PRODUCT(AG369*100*1/AG378)</f>
        <v>0</v>
      </c>
      <c r="BF369" s="31">
        <f t="shared" ref="BF369" si="5492">PRODUCT(AH369*100*1/AH378)</f>
        <v>0</v>
      </c>
      <c r="BG369" s="31">
        <f t="shared" ref="BG369" si="5493">PRODUCT(AI369*100*1/AI378)</f>
        <v>0</v>
      </c>
      <c r="BH369" s="31">
        <f t="shared" ref="BH369" si="5494">PRODUCT(AJ369*100*1/AJ378)</f>
        <v>0</v>
      </c>
      <c r="BI369" s="31">
        <f t="shared" ref="BI369" si="5495">PRODUCT(AK369*100*1/AK378)</f>
        <v>5.5555555555555554</v>
      </c>
      <c r="BJ369" s="31">
        <f t="shared" ref="BJ369" si="5496">PRODUCT(AL369*100*1/AL378)</f>
        <v>0</v>
      </c>
      <c r="BK369" s="33">
        <f t="shared" ref="BK369" si="5497">PRODUCT(AM369*100*1/AM378)</f>
        <v>0</v>
      </c>
      <c r="BL369" s="33">
        <f t="shared" ref="BL369" si="5498">PRODUCT(AN369*100*1/AN378)</f>
        <v>5.5555555555555554</v>
      </c>
      <c r="BM369" s="33">
        <f t="shared" ref="BM369" si="5499">PRODUCT(AO369*100*1/AO378)</f>
        <v>5.5555555555555554</v>
      </c>
      <c r="BN369" s="30">
        <f t="shared" ref="BN369" si="5500">PRODUCT(AP369*100*1/AP378)</f>
        <v>5.5555555555555554</v>
      </c>
      <c r="BO369" s="59">
        <f t="shared" ref="BO369" si="5501">PRODUCT(AQ369*100*1/AQ378)</f>
        <v>0</v>
      </c>
      <c r="BR369" s="54">
        <v>2</v>
      </c>
      <c r="BS369" s="31">
        <f t="shared" ref="BS369" si="5502">AU362+AU363+AU364+AU365+AU366+AU367+AU368+AU369</f>
        <v>11.111111111111111</v>
      </c>
      <c r="BT369" s="31">
        <f t="shared" ref="BT369" si="5503">AV362+AV363+AV364+AV365+AV366+AV367+AV368+AV369</f>
        <v>55.555555555555557</v>
      </c>
      <c r="BU369" s="31">
        <f t="shared" ref="BU369" si="5504">AW362+AW363+AW364+AW365+AW366+AW367+AW368+AW369</f>
        <v>44.444444444444443</v>
      </c>
      <c r="BV369" s="31">
        <f t="shared" ref="BV369" si="5505">AX362+AX363+AX364+AX365+AX366+AX367+AX368+AX369</f>
        <v>83.333333333333343</v>
      </c>
      <c r="BW369" s="32">
        <f t="shared" ref="BW369" si="5506">AY362+AY363+AY364+AY365+AY366+AY367+AY368+AY369</f>
        <v>100</v>
      </c>
      <c r="BX369" s="32">
        <f t="shared" ref="BX369" si="5507">AZ362+AZ363+AZ364+AZ365+AZ366+AZ367+AZ368+AZ369</f>
        <v>100</v>
      </c>
      <c r="BY369" s="32">
        <f t="shared" ref="BY369" si="5508">BA362+BA363+BA364+BA365+BA366+BA367+BA368+BA369</f>
        <v>100</v>
      </c>
      <c r="BZ369" s="56">
        <f t="shared" ref="BZ369" si="5509">BB362+BB363+BB364+BB365+BB366+BB367+BB368+BB369</f>
        <v>44.444444444444443</v>
      </c>
      <c r="CA369" s="31">
        <f t="shared" ref="CA369" si="5510">BC362+BC363+BC364+BC365+BC366+BC367+BC368+BC369</f>
        <v>100</v>
      </c>
      <c r="CB369" s="31">
        <f t="shared" ref="CB369" si="5511">BD362+BD363+BD364+BD365+BD366+BD367+BD368+BD369</f>
        <v>100</v>
      </c>
      <c r="CC369" s="31">
        <f t="shared" ref="CC369" si="5512">BE362+BE363+BE364+BE365+BE366+BE367+BE368+BE369</f>
        <v>100</v>
      </c>
      <c r="CD369" s="31">
        <f t="shared" ref="CD369" si="5513">BF362+BF363+BF364+BF365+BF366+BF367+BF368+BF369</f>
        <v>100</v>
      </c>
      <c r="CE369" s="31">
        <f t="shared" ref="CE369" si="5514">BG362+BG363+BG364+BG365+BG366+BG367+BG368+BG369</f>
        <v>100</v>
      </c>
      <c r="CF369" s="31">
        <f t="shared" ref="CF369" si="5515">BH362+BH363+BH364+BH365+BH366+BH367+BH368+BH369</f>
        <v>100</v>
      </c>
      <c r="CG369" s="31">
        <f t="shared" ref="CG369" si="5516">BI362+BI363+BI364+BI365+BI366+BI367+BI368+BI369</f>
        <v>5.5555555555555554</v>
      </c>
      <c r="CH369" s="31">
        <f t="shared" ref="CH369" si="5517">BJ362+BJ363+BJ364+BJ365+BJ366+BJ367+BJ368+BJ369</f>
        <v>94.444444444444443</v>
      </c>
      <c r="CI369" s="33">
        <f t="shared" ref="CI369" si="5518">BK362+BK363+BK364+BK365+BK366+BK367+BK368+BK369</f>
        <v>100</v>
      </c>
      <c r="CJ369" s="33">
        <f t="shared" ref="CJ369" si="5519">BL362+BL363+BL364+BL365+BL366+BL367+BL368+BL369</f>
        <v>100.00000000000001</v>
      </c>
      <c r="CK369" s="33">
        <f t="shared" ref="CK369" si="5520">BM362+BM363+BM364+BM365+BM366+BM367+BM368+BM369</f>
        <v>100</v>
      </c>
      <c r="CL369" s="30">
        <f t="shared" ref="CL369" si="5521">BN362+BN363+BN364+BN365+BN366+BN367+BN368+BN369</f>
        <v>94.444444444444443</v>
      </c>
      <c r="CM369" s="59">
        <f t="shared" ref="CM369" si="5522">BO362+BO363+BO364+BO365+BO366+BO367+BO368+BO369</f>
        <v>100.00000000000001</v>
      </c>
      <c r="CN369" s="34"/>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row>
    <row r="370" spans="2:118" x14ac:dyDescent="0.25">
      <c r="B370" s="54" t="s">
        <v>10</v>
      </c>
      <c r="C370" s="2">
        <v>0</v>
      </c>
      <c r="D370" s="2">
        <v>0</v>
      </c>
      <c r="E370" s="2">
        <v>8</v>
      </c>
      <c r="F370" s="2">
        <v>0</v>
      </c>
      <c r="G370" s="2">
        <v>8</v>
      </c>
      <c r="H370" s="2">
        <v>2</v>
      </c>
      <c r="I370" s="2">
        <v>0</v>
      </c>
      <c r="J370" s="2">
        <v>0</v>
      </c>
      <c r="K370" s="4">
        <v>0</v>
      </c>
      <c r="L370" s="3">
        <v>0</v>
      </c>
      <c r="M370" s="3">
        <v>0</v>
      </c>
      <c r="N370" s="3">
        <v>0</v>
      </c>
      <c r="O370" s="3">
        <v>0</v>
      </c>
      <c r="P370" s="3">
        <v>0</v>
      </c>
      <c r="Q370" s="3">
        <v>0</v>
      </c>
      <c r="R370" s="3">
        <v>0</v>
      </c>
      <c r="S370" s="54">
        <v>18</v>
      </c>
      <c r="V370" s="54">
        <v>4</v>
      </c>
      <c r="W370" s="2">
        <f>K362</f>
        <v>5</v>
      </c>
      <c r="X370" s="2">
        <f>K363</f>
        <v>2</v>
      </c>
      <c r="Y370" s="2">
        <f>K364</f>
        <v>7</v>
      </c>
      <c r="Z370" s="2">
        <f>K365</f>
        <v>3</v>
      </c>
      <c r="AA370" s="4">
        <f>K366</f>
        <v>0</v>
      </c>
      <c r="AB370" s="3">
        <f>K367</f>
        <v>0</v>
      </c>
      <c r="AC370" s="4">
        <f>K368</f>
        <v>0</v>
      </c>
      <c r="AD370" s="54">
        <f>K369</f>
        <v>4</v>
      </c>
      <c r="AE370" s="4">
        <f>K370</f>
        <v>0</v>
      </c>
      <c r="AF370" s="4">
        <f>K371</f>
        <v>0</v>
      </c>
      <c r="AG370" s="3">
        <f>K372</f>
        <v>0</v>
      </c>
      <c r="AH370" s="2">
        <f>K373</f>
        <v>0</v>
      </c>
      <c r="AI370" s="3">
        <f>K374</f>
        <v>0</v>
      </c>
      <c r="AJ370" s="3">
        <f>K375</f>
        <v>0</v>
      </c>
      <c r="AK370" s="2">
        <f>K376</f>
        <v>0</v>
      </c>
      <c r="AL370" s="4">
        <f>K377</f>
        <v>1</v>
      </c>
      <c r="AM370" s="3">
        <f>K378</f>
        <v>0</v>
      </c>
      <c r="AN370" s="3">
        <f>K379</f>
        <v>0</v>
      </c>
      <c r="AO370" s="3">
        <f>K380</f>
        <v>0</v>
      </c>
      <c r="AP370" s="54">
        <f>K381</f>
        <v>1</v>
      </c>
      <c r="AQ370" s="58">
        <f>K382</f>
        <v>0</v>
      </c>
      <c r="AT370" s="54">
        <v>4</v>
      </c>
      <c r="AU370" s="31">
        <f t="shared" ref="AU370" si="5523">PRODUCT(W370*100*1/W378)</f>
        <v>27.777777777777779</v>
      </c>
      <c r="AV370" s="31">
        <f t="shared" ref="AV370" si="5524">PRODUCT(X370*100*1/X378)</f>
        <v>11.111111111111111</v>
      </c>
      <c r="AW370" s="31">
        <f t="shared" ref="AW370" si="5525">PRODUCT(Y370*100*1/Y378)</f>
        <v>38.888888888888886</v>
      </c>
      <c r="AX370" s="31">
        <f t="shared" ref="AX370" si="5526">PRODUCT(Z370*100*1/Z378)</f>
        <v>16.666666666666668</v>
      </c>
      <c r="AY370" s="32">
        <f t="shared" ref="AY370" si="5527">PRODUCT(AA370*100*1/AA378)</f>
        <v>0</v>
      </c>
      <c r="AZ370" s="33">
        <f t="shared" ref="AZ370" si="5528">PRODUCT(AB370*100*1/AB378)</f>
        <v>0</v>
      </c>
      <c r="BA370" s="32">
        <f t="shared" ref="BA370" si="5529">PRODUCT(AC370*100*1/AC378)</f>
        <v>0</v>
      </c>
      <c r="BB370" s="56">
        <f t="shared" ref="BB370" si="5530">PRODUCT(AD370*100*1/AD378)</f>
        <v>22.222222222222221</v>
      </c>
      <c r="BC370" s="32">
        <f t="shared" ref="BC370" si="5531">PRODUCT(AE370*100*1/AE378)</f>
        <v>0</v>
      </c>
      <c r="BD370" s="32">
        <f t="shared" ref="BD370" si="5532">PRODUCT(AF370*100*1/AF378)</f>
        <v>0</v>
      </c>
      <c r="BE370" s="33">
        <f t="shared" ref="BE370" si="5533">PRODUCT(AG370*100*1/AG378)</f>
        <v>0</v>
      </c>
      <c r="BF370" s="2">
        <f t="shared" ref="BF370" si="5534">PRODUCT(AH370*100*1/AH378)</f>
        <v>0</v>
      </c>
      <c r="BG370" s="33">
        <f t="shared" ref="BG370" si="5535">PRODUCT(AI370*100*1/AI378)</f>
        <v>0</v>
      </c>
      <c r="BH370" s="33">
        <f t="shared" ref="BH370" si="5536">PRODUCT(AJ370*100*1/AJ378)</f>
        <v>0</v>
      </c>
      <c r="BI370" s="31">
        <f t="shared" ref="BI370" si="5537">PRODUCT(AK370*100*1/AK378)</f>
        <v>0</v>
      </c>
      <c r="BJ370" s="32">
        <f t="shared" ref="BJ370" si="5538">PRODUCT(AL370*100*1/AL378)</f>
        <v>5.5555555555555554</v>
      </c>
      <c r="BK370" s="33">
        <f t="shared" ref="BK370" si="5539">PRODUCT(AM370*100*1/AM378)</f>
        <v>0</v>
      </c>
      <c r="BL370" s="33">
        <f t="shared" ref="BL370" si="5540">PRODUCT(AN370*100*1/AN378)</f>
        <v>0</v>
      </c>
      <c r="BM370" s="33">
        <f t="shared" ref="BM370" si="5541">PRODUCT(AO370*100*1/AO378)</f>
        <v>0</v>
      </c>
      <c r="BN370" s="30">
        <f t="shared" ref="BN370" si="5542">PRODUCT(AP370*100*1/AP378)</f>
        <v>5.5555555555555554</v>
      </c>
      <c r="BO370" s="59">
        <f t="shared" ref="BO370" si="5543">PRODUCT(AQ370*100*1/AQ378)</f>
        <v>0</v>
      </c>
      <c r="BR370" s="54">
        <v>4</v>
      </c>
      <c r="BS370" s="31">
        <f t="shared" ref="BS370" si="5544">AU362+AU363+AU364+AU365+AU366+AU367+AU368+AU369+AU370</f>
        <v>38.888888888888886</v>
      </c>
      <c r="BT370" s="31">
        <f t="shared" ref="BT370" si="5545">AV362+AV363+AV364+AV365+AV366+AV367+AV368+AV369+AV370</f>
        <v>66.666666666666671</v>
      </c>
      <c r="BU370" s="31">
        <f t="shared" ref="BU370" si="5546">AW362+AW363+AW364+AW365+AW366+AW367+AW368+AW369+AW370</f>
        <v>83.333333333333329</v>
      </c>
      <c r="BV370" s="31">
        <f t="shared" ref="BV370" si="5547">AX362+AX363+AX364+AX365+AX366+AX367+AX368+AX369+AX370</f>
        <v>100.00000000000001</v>
      </c>
      <c r="BW370" s="32">
        <f t="shared" ref="BW370" si="5548">AY362+AY363+AY364+AY365+AY366+AY367+AY368+AY369+AY370</f>
        <v>100</v>
      </c>
      <c r="BX370" s="33">
        <f t="shared" ref="BX370" si="5549">AZ362+AZ363+AZ364+AZ365+AZ366+AZ367+AZ368+AZ369+AZ370</f>
        <v>100</v>
      </c>
      <c r="BY370" s="32">
        <f t="shared" ref="BY370" si="5550">BA362+BA363+BA364+BA365+BA366+BA367+BA368+BA369+BA370</f>
        <v>100</v>
      </c>
      <c r="BZ370" s="56">
        <f t="shared" ref="BZ370" si="5551">BB362+BB363+BB364+BB365+BB366+BB367+BB368+BB369+BB370</f>
        <v>66.666666666666657</v>
      </c>
      <c r="CA370" s="32">
        <f t="shared" ref="CA370" si="5552">BC362+BC363+BC364+BC365+BC366+BC367+BC368+BC369+BC370</f>
        <v>100</v>
      </c>
      <c r="CB370" s="32">
        <f t="shared" ref="CB370" si="5553">BD362+BD363+BD364+BD365+BD366+BD367+BD368+BD369+BD370</f>
        <v>100</v>
      </c>
      <c r="CC370" s="33">
        <f t="shared" ref="CC370" si="5554">BE362+BE363+BE364+BE365+BE366+BE367+BE368+BE369+BE370</f>
        <v>100</v>
      </c>
      <c r="CD370" s="31">
        <f t="shared" ref="CD370" si="5555">BF362+BF363+BF364+BF365+BF366+BF367+BF368+BF369+BF370</f>
        <v>100</v>
      </c>
      <c r="CE370" s="31">
        <f t="shared" ref="CE370" si="5556">BG362+BG363+BG364+BG365+BG366+BG367+BG368+BG369+BG370</f>
        <v>100</v>
      </c>
      <c r="CF370" s="31">
        <f t="shared" ref="CF370" si="5557">BH362+BH363+BH364+BH365+BH366+BH367+BH368+BH369+BH370</f>
        <v>100</v>
      </c>
      <c r="CG370" s="31">
        <f t="shared" ref="CG370" si="5558">BI362+BI363+BI364+BI365+BI366+BI367+BI368+BI369+BI370</f>
        <v>5.5555555555555554</v>
      </c>
      <c r="CH370" s="32">
        <f t="shared" ref="CH370" si="5559">BJ362+BJ363+BJ364+BJ365+BJ366+BJ367+BJ368+BJ369+BJ370</f>
        <v>100</v>
      </c>
      <c r="CI370" s="33">
        <f t="shared" ref="CI370" si="5560">BK362+BK363+BK364+BK365+BK366+BK367+BK368+BK369+BK370</f>
        <v>100</v>
      </c>
      <c r="CJ370" s="33">
        <f t="shared" ref="CJ370" si="5561">BL362+BL363+BL364+BL365+BL366+BL367+BL368+BL369+BL370</f>
        <v>100.00000000000001</v>
      </c>
      <c r="CK370" s="33">
        <f t="shared" ref="CK370" si="5562">BM362+BM363+BM364+BM365+BM366+BM367+BM368+BM369+BM370</f>
        <v>100</v>
      </c>
      <c r="CL370" s="30">
        <f t="shared" ref="CL370" si="5563">BN362+BN363+BN364+BN365+BN366+BN367+BN368+BN369+BN370</f>
        <v>100</v>
      </c>
      <c r="CM370" s="59">
        <f t="shared" ref="CM370" si="5564">BO362+BO363+BO364+BO365+BO366+BO367+BO368+BO369+BO370</f>
        <v>100.00000000000001</v>
      </c>
      <c r="CN370" s="7"/>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row>
    <row r="371" spans="2:118" x14ac:dyDescent="0.25">
      <c r="B371" s="54" t="s">
        <v>11</v>
      </c>
      <c r="C371" s="2">
        <v>0</v>
      </c>
      <c r="D371" s="2">
        <v>0</v>
      </c>
      <c r="E371" s="2">
        <v>18</v>
      </c>
      <c r="F371" s="2">
        <v>0</v>
      </c>
      <c r="G371" s="2">
        <v>0</v>
      </c>
      <c r="H371" s="2">
        <v>0</v>
      </c>
      <c r="I371" s="2">
        <v>0</v>
      </c>
      <c r="J371" s="2">
        <v>0</v>
      </c>
      <c r="K371" s="4">
        <v>0</v>
      </c>
      <c r="L371" s="4">
        <v>0</v>
      </c>
      <c r="M371" s="3">
        <v>0</v>
      </c>
      <c r="N371" s="3">
        <v>0</v>
      </c>
      <c r="O371" s="3">
        <v>0</v>
      </c>
      <c r="P371" s="3">
        <v>0</v>
      </c>
      <c r="Q371" s="3">
        <v>0</v>
      </c>
      <c r="R371" s="3">
        <v>0</v>
      </c>
      <c r="S371" s="54">
        <v>18</v>
      </c>
      <c r="V371" s="54">
        <v>8</v>
      </c>
      <c r="W371" s="2">
        <f>L362</f>
        <v>0</v>
      </c>
      <c r="X371" s="2">
        <f>L363</f>
        <v>4</v>
      </c>
      <c r="Y371" s="2">
        <f>L364</f>
        <v>3</v>
      </c>
      <c r="Z371" s="2">
        <f>L365</f>
        <v>0</v>
      </c>
      <c r="AA371" s="3">
        <f>L366</f>
        <v>0</v>
      </c>
      <c r="AB371" s="3">
        <f>L367</f>
        <v>0</v>
      </c>
      <c r="AC371" s="3">
        <f>L368</f>
        <v>0</v>
      </c>
      <c r="AD371" s="54">
        <f>L369</f>
        <v>3</v>
      </c>
      <c r="AE371" s="3">
        <f>L370</f>
        <v>0</v>
      </c>
      <c r="AF371" s="4">
        <f>L371</f>
        <v>0</v>
      </c>
      <c r="AG371" s="3">
        <f>L372</f>
        <v>0</v>
      </c>
      <c r="AH371" s="2">
        <f>L373</f>
        <v>0</v>
      </c>
      <c r="AI371" s="3">
        <f>L374</f>
        <v>0</v>
      </c>
      <c r="AJ371" s="3">
        <f>L375</f>
        <v>0</v>
      </c>
      <c r="AK371" s="2">
        <f>L376</f>
        <v>0</v>
      </c>
      <c r="AL371" s="3">
        <f>L377</f>
        <v>0</v>
      </c>
      <c r="AM371" s="3">
        <f>L378</f>
        <v>0</v>
      </c>
      <c r="AN371" s="3">
        <f>L379</f>
        <v>0</v>
      </c>
      <c r="AO371" s="3">
        <f>L380</f>
        <v>0</v>
      </c>
      <c r="AP371" s="54">
        <f>L381</f>
        <v>0</v>
      </c>
      <c r="AQ371" s="58">
        <f>L382</f>
        <v>0</v>
      </c>
      <c r="AT371" s="54">
        <v>8</v>
      </c>
      <c r="AU371" s="31">
        <f t="shared" ref="AU371" si="5565">PRODUCT(W371*100*1/W378)</f>
        <v>0</v>
      </c>
      <c r="AV371" s="31">
        <f t="shared" ref="AV371" si="5566">PRODUCT(X371*100*1/X378)</f>
        <v>22.222222222222221</v>
      </c>
      <c r="AW371" s="31">
        <f t="shared" ref="AW371" si="5567">PRODUCT(Y371*100*1/Y378)</f>
        <v>16.666666666666668</v>
      </c>
      <c r="AX371" s="31">
        <f t="shared" ref="AX371" si="5568">PRODUCT(Z371*100*1/Z378)</f>
        <v>0</v>
      </c>
      <c r="AY371" s="33">
        <f t="shared" ref="AY371" si="5569">PRODUCT(AA371*100*1/AA378)</f>
        <v>0</v>
      </c>
      <c r="AZ371" s="33">
        <f t="shared" ref="AZ371" si="5570">PRODUCT(AB371*100*1/AB378)</f>
        <v>0</v>
      </c>
      <c r="BA371" s="33">
        <f t="shared" ref="BA371" si="5571">PRODUCT(AC371*100*1/AC378)</f>
        <v>0</v>
      </c>
      <c r="BB371" s="56">
        <f t="shared" ref="BB371" si="5572">PRODUCT(AD371*100*1/AD378)</f>
        <v>16.666666666666668</v>
      </c>
      <c r="BC371" s="33">
        <f t="shared" ref="BC371" si="5573">PRODUCT(AE371*100*1/AE378)</f>
        <v>0</v>
      </c>
      <c r="BD371" s="32">
        <f t="shared" ref="BD371" si="5574">PRODUCT(AF371*100*1/AF378)</f>
        <v>0</v>
      </c>
      <c r="BE371" s="33">
        <f t="shared" ref="BE371" si="5575">PRODUCT(AG371*100*1/AG378)</f>
        <v>0</v>
      </c>
      <c r="BF371" s="2">
        <f t="shared" ref="BF371" si="5576">PRODUCT(AH371*100*1/AH378)</f>
        <v>0</v>
      </c>
      <c r="BG371" s="3">
        <f t="shared" ref="BG371" si="5577">PRODUCT(AI371*100*1/AI378)</f>
        <v>0</v>
      </c>
      <c r="BH371" s="33">
        <f t="shared" ref="BH371" si="5578">PRODUCT(AJ371*100*1/AJ378)</f>
        <v>0</v>
      </c>
      <c r="BI371" s="31">
        <f t="shared" ref="BI371" si="5579">PRODUCT(AK371*100*1/AK378)</f>
        <v>0</v>
      </c>
      <c r="BJ371" s="33">
        <f t="shared" ref="BJ371" si="5580">PRODUCT(AL371*100*1/AL378)</f>
        <v>0</v>
      </c>
      <c r="BK371" s="33">
        <f t="shared" ref="BK371" si="5581">PRODUCT(AM371*100*1/AM378)</f>
        <v>0</v>
      </c>
      <c r="BL371" s="33">
        <f t="shared" ref="BL371" si="5582">PRODUCT(AN371*100*1/AN378)</f>
        <v>0</v>
      </c>
      <c r="BM371" s="33">
        <f t="shared" ref="BM371" si="5583">PRODUCT(AO371*100*1/AO378)</f>
        <v>0</v>
      </c>
      <c r="BN371" s="30">
        <f t="shared" ref="BN371" si="5584">PRODUCT(AP371*100*1/AP378)</f>
        <v>0</v>
      </c>
      <c r="BO371" s="59">
        <f t="shared" ref="BO371" si="5585">PRODUCT(AQ371*100*1/AQ378)</f>
        <v>0</v>
      </c>
      <c r="BR371" s="54">
        <v>8</v>
      </c>
      <c r="BS371" s="31">
        <f t="shared" ref="BS371" si="5586">AU362+AU363+AU364+AU365+AU366+AU367+AU368+AU369+AU370+AU371</f>
        <v>38.888888888888886</v>
      </c>
      <c r="BT371" s="31">
        <f t="shared" ref="BT371" si="5587">AV362+AV363+AV364+AV365+AV366+AV367+AV368+AV369+AV370+AV371</f>
        <v>88.888888888888886</v>
      </c>
      <c r="BU371" s="31">
        <f t="shared" ref="BU371" si="5588">AW362+AW363+AW364+AW365+AW366+AW367+AW368+AW369+AW370+AW371</f>
        <v>100</v>
      </c>
      <c r="BV371" s="31">
        <f t="shared" ref="BV371" si="5589">AX362+AX363+AX364+AX365+AX366+AX367+AX368+AX369+AX370+AX371</f>
        <v>100.00000000000001</v>
      </c>
      <c r="BW371" s="33">
        <f t="shared" ref="BW371" si="5590">AY362+AY363+AY364+AY365+AY366+AY367+AY368+AY369+AY370+AY371</f>
        <v>100</v>
      </c>
      <c r="BX371" s="33">
        <f t="shared" ref="BX371" si="5591">AZ362+AZ363+AZ364+AZ365+AZ366+AZ367+AZ368+AZ369+AZ370+AZ371</f>
        <v>100</v>
      </c>
      <c r="BY371" s="33">
        <f t="shared" ref="BY371" si="5592">BA362+BA363+BA364+BA365+BA366+BA367+BA368+BA369+BA370+BA371</f>
        <v>100</v>
      </c>
      <c r="BZ371" s="56">
        <f t="shared" ref="BZ371" si="5593">BB362+BB363+BB364+BB365+BB366+BB367+BB368+BB369+BB370+BB371</f>
        <v>83.333333333333329</v>
      </c>
      <c r="CA371" s="33">
        <f t="shared" ref="CA371" si="5594">BC362+BC363+BC364+BC365+BC366+BC367+BC368+BC369+BC370+BC371</f>
        <v>100</v>
      </c>
      <c r="CB371" s="32">
        <f t="shared" ref="CB371" si="5595">BD362+BD363+BD364+BD365+BD366+BD367+BD368+BD369+BD370+BD371</f>
        <v>100</v>
      </c>
      <c r="CC371" s="33">
        <f t="shared" ref="CC371" si="5596">BE362+BE363+BE364+BE365+BE366+BE367+BE368+BE369+BE370+BE371</f>
        <v>100</v>
      </c>
      <c r="CD371" s="31">
        <f t="shared" ref="CD371" si="5597">BF362+BF363+BF364+BF365+BF366+BF367+BF368+BF369+BF370+BF371</f>
        <v>100</v>
      </c>
      <c r="CE371" s="33">
        <f t="shared" ref="CE371" si="5598">BG362+BG363+BG364+BG365+BG366+BG367+BG368+BG369+BG370+BG371</f>
        <v>100</v>
      </c>
      <c r="CF371" s="33">
        <f t="shared" ref="CF371" si="5599">BH362+BH363+BH364+BH365+BH366+BH367+BH368+BH369+BH370+BH371</f>
        <v>100</v>
      </c>
      <c r="CG371" s="31">
        <f t="shared" ref="CG371" si="5600">BI362+BI363+BI364+BI365+BI366+BI367+BI368+BI369+BI370+BI371</f>
        <v>5.5555555555555554</v>
      </c>
      <c r="CH371" s="33">
        <f t="shared" ref="CH371" si="5601">BJ362+BJ363+BJ364+BJ365+BJ366+BJ367+BJ368+BJ369+BJ370+BJ371</f>
        <v>100</v>
      </c>
      <c r="CI371" s="33">
        <f t="shared" ref="CI371" si="5602">BK362+BK363+BK364+BK365+BK366+BK367+BK368+BK369+BK370+BK371</f>
        <v>100</v>
      </c>
      <c r="CJ371" s="33">
        <f t="shared" ref="CJ371" si="5603">BL362+BL363+BL364+BL365+BL366+BL367+BL368+BL369+BL370+BL371</f>
        <v>100.00000000000001</v>
      </c>
      <c r="CK371" s="33">
        <f t="shared" ref="CK371" si="5604">BM362+BM363+BM364+BM365+BM366+BM367+BM368+BM369+BM370+BM371</f>
        <v>100</v>
      </c>
      <c r="CL371" s="30">
        <f t="shared" ref="CL371" si="5605">BN362+BN363+BN364+BN365+BN366+BN367+BN368+BN369+BN370+BN371</f>
        <v>100</v>
      </c>
      <c r="CM371" s="59">
        <f t="shared" ref="CM371" si="5606">BO362+BO363+BO364+BO365+BO366+BO367+BO368+BO369+BO370+BO371</f>
        <v>100.00000000000001</v>
      </c>
      <c r="CN371" s="7"/>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row>
    <row r="372" spans="2:118" x14ac:dyDescent="0.25">
      <c r="B372" s="54" t="s">
        <v>12</v>
      </c>
      <c r="C372" s="2">
        <v>0</v>
      </c>
      <c r="D372" s="2">
        <v>0</v>
      </c>
      <c r="E372" s="2">
        <v>0</v>
      </c>
      <c r="F372" s="2">
        <v>3</v>
      </c>
      <c r="G372" s="2">
        <v>11</v>
      </c>
      <c r="H372" s="2">
        <v>3</v>
      </c>
      <c r="I372" s="2">
        <v>0</v>
      </c>
      <c r="J372" s="2">
        <v>0</v>
      </c>
      <c r="K372" s="3">
        <v>0</v>
      </c>
      <c r="L372" s="3">
        <v>0</v>
      </c>
      <c r="M372" s="3">
        <v>0</v>
      </c>
      <c r="N372" s="3">
        <v>0</v>
      </c>
      <c r="O372" s="3">
        <v>0</v>
      </c>
      <c r="P372" s="3">
        <v>0</v>
      </c>
      <c r="Q372" s="3">
        <v>0</v>
      </c>
      <c r="R372" s="3">
        <v>0</v>
      </c>
      <c r="S372" s="54">
        <v>17</v>
      </c>
      <c r="V372" s="54">
        <v>16</v>
      </c>
      <c r="W372" s="3">
        <f>M362</f>
        <v>2</v>
      </c>
      <c r="X372" s="3">
        <f>M363</f>
        <v>1</v>
      </c>
      <c r="Y372" s="3">
        <f>M364</f>
        <v>0</v>
      </c>
      <c r="Z372" s="3">
        <f>M365</f>
        <v>0</v>
      </c>
      <c r="AA372" s="3">
        <f>M366</f>
        <v>0</v>
      </c>
      <c r="AB372" s="3">
        <f>M367</f>
        <v>0</v>
      </c>
      <c r="AC372" s="3">
        <f>M368</f>
        <v>0</v>
      </c>
      <c r="AD372" s="54">
        <f>M369</f>
        <v>2</v>
      </c>
      <c r="AE372" s="3">
        <f>M370</f>
        <v>0</v>
      </c>
      <c r="AF372" s="3">
        <f>M371</f>
        <v>0</v>
      </c>
      <c r="AG372" s="3">
        <f>M372</f>
        <v>0</v>
      </c>
      <c r="AH372" s="3">
        <f>M373</f>
        <v>0</v>
      </c>
      <c r="AI372" s="3">
        <f>M374</f>
        <v>0</v>
      </c>
      <c r="AJ372" s="3">
        <f>M375</f>
        <v>0</v>
      </c>
      <c r="AK372" s="2">
        <f>M376</f>
        <v>4</v>
      </c>
      <c r="AL372" s="3">
        <f>M377</f>
        <v>0</v>
      </c>
      <c r="AM372" s="3">
        <f>M378</f>
        <v>0</v>
      </c>
      <c r="AN372" s="3">
        <f>M379</f>
        <v>0</v>
      </c>
      <c r="AO372" s="3">
        <f>M380</f>
        <v>0</v>
      </c>
      <c r="AP372" s="54">
        <f>M381</f>
        <v>0</v>
      </c>
      <c r="AQ372" s="58">
        <f>M382</f>
        <v>0</v>
      </c>
      <c r="AT372" s="54">
        <v>16</v>
      </c>
      <c r="AU372" s="33">
        <f t="shared" ref="AU372" si="5607">PRODUCT(W372*100*1/W378)</f>
        <v>11.111111111111111</v>
      </c>
      <c r="AV372" s="33">
        <f t="shared" ref="AV372" si="5608">PRODUCT(X372*100*1/X378)</f>
        <v>5.5555555555555554</v>
      </c>
      <c r="AW372" s="33">
        <f t="shared" ref="AW372" si="5609">PRODUCT(Y372*100*1/Y378)</f>
        <v>0</v>
      </c>
      <c r="AX372" s="33">
        <f t="shared" ref="AX372" si="5610">PRODUCT(Z372*100*1/Z378)</f>
        <v>0</v>
      </c>
      <c r="AY372" s="33">
        <f t="shared" ref="AY372" si="5611">PRODUCT(AA372*100*1/AA378)</f>
        <v>0</v>
      </c>
      <c r="AZ372" s="33">
        <f t="shared" ref="AZ372" si="5612">PRODUCT(AB372*100*1/AB378)</f>
        <v>0</v>
      </c>
      <c r="BA372" s="33">
        <f t="shared" ref="BA372" si="5613">PRODUCT(AC372*100*1/AC378)</f>
        <v>0</v>
      </c>
      <c r="BB372" s="59">
        <f t="shared" ref="BB372" si="5614">PRODUCT(AD372*100*1/AD378)</f>
        <v>11.111111111111111</v>
      </c>
      <c r="BC372" s="33">
        <f t="shared" ref="BC372" si="5615">PRODUCT(AE372*100*1/AE378)</f>
        <v>0</v>
      </c>
      <c r="BD372" s="33">
        <f t="shared" ref="BD372" si="5616">PRODUCT(AF372*100*1/AF378)</f>
        <v>0</v>
      </c>
      <c r="BE372" s="33">
        <f t="shared" ref="BE372" si="5617">PRODUCT(AG372*100*1/AG378)</f>
        <v>0</v>
      </c>
      <c r="BF372" s="33">
        <f t="shared" ref="BF372" si="5618">PRODUCT(AH372*100*1/AH378)</f>
        <v>0</v>
      </c>
      <c r="BG372" s="3">
        <f t="shared" ref="BG372" si="5619">PRODUCT(AI372*100*1/AI378)</f>
        <v>0</v>
      </c>
      <c r="BH372" s="33">
        <f t="shared" ref="BH372" si="5620">PRODUCT(AJ372*100*1/AJ378)</f>
        <v>0</v>
      </c>
      <c r="BI372" s="31">
        <f t="shared" ref="BI372" si="5621">PRODUCT(AK372*100*1/AK378)</f>
        <v>22.222222222222221</v>
      </c>
      <c r="BJ372" s="33">
        <f t="shared" ref="BJ372" si="5622">PRODUCT(AL372*100*1/AL378)</f>
        <v>0</v>
      </c>
      <c r="BK372" s="33">
        <f t="shared" ref="BK372" si="5623">PRODUCT(AM372*100*1/AM378)</f>
        <v>0</v>
      </c>
      <c r="BL372" s="33">
        <f t="shared" ref="BL372" si="5624">PRODUCT(AN372*100*1/AN378)</f>
        <v>0</v>
      </c>
      <c r="BM372" s="33">
        <f t="shared" ref="BM372" si="5625">PRODUCT(AO372*100*1/AO378)</f>
        <v>0</v>
      </c>
      <c r="BN372" s="30">
        <f t="shared" ref="BN372" si="5626">PRODUCT(AP372*100*1/AP378)</f>
        <v>0</v>
      </c>
      <c r="BO372" s="59">
        <f t="shared" ref="BO372" si="5627">PRODUCT(AQ372*100*1/AQ378)</f>
        <v>0</v>
      </c>
      <c r="BR372" s="54">
        <v>16</v>
      </c>
      <c r="BS372" s="33">
        <f t="shared" ref="BS372" si="5628">AU362+AU363+AU364+AU365+AU366+AU367+AU368+AU369+AU370+AU371+AU372</f>
        <v>50</v>
      </c>
      <c r="BT372" s="33">
        <f t="shared" ref="BT372" si="5629">AV362+AV363+AV364+AV365+AV366+AV367+AV368+AV369+AV370+AV371+AV372</f>
        <v>94.444444444444443</v>
      </c>
      <c r="BU372" s="31">
        <f t="shared" ref="BU372" si="5630">AW362+AW363+AW364+AW365+AW366+AW367+AW368+AW369+AW370+AW371+AW372</f>
        <v>100</v>
      </c>
      <c r="BV372" s="31">
        <f t="shared" ref="BV372" si="5631">AX362+AX363+AX364+AX365+AX366+AX367+AX368+AX369+AX370+AX371+AX372</f>
        <v>100.00000000000001</v>
      </c>
      <c r="BW372" s="33">
        <f t="shared" ref="BW372" si="5632">AY362+AY363+AY364+AY365+AY366+AY367+AY368+AY369+AY370+AY371+AY372</f>
        <v>100</v>
      </c>
      <c r="BX372" s="33">
        <f t="shared" ref="BX372" si="5633">AZ362+AZ363+AZ364+AZ365+AZ366+AZ367+AZ368+AZ369+AZ370+AZ371+AZ372</f>
        <v>100</v>
      </c>
      <c r="BY372" s="33">
        <f t="shared" ref="BY372" si="5634">BA362+BA363+BA364+BA365+BA366+BA367+BA368+BA369+BA370+BA371+BA372</f>
        <v>100</v>
      </c>
      <c r="BZ372" s="59">
        <f t="shared" ref="BZ372" si="5635">BB362+BB363+BB364+BB365+BB366+BB367+BB368+BB369+BB370+BB371+BB372</f>
        <v>94.444444444444443</v>
      </c>
      <c r="CA372" s="33">
        <f t="shared" ref="CA372" si="5636">BC362+BC363+BC364+BC365+BC366+BC367+BC368+BC369+BC370+BC371+BC372</f>
        <v>100</v>
      </c>
      <c r="CB372" s="33">
        <f t="shared" ref="CB372" si="5637">BD362+BD363+BD364+BD365+BD366+BD367+BD368+BD369+BD370+BD371+BD372</f>
        <v>100</v>
      </c>
      <c r="CC372" s="33">
        <f t="shared" ref="CC372" si="5638">BE362+BE363+BE364+BE365+BE366+BE367+BE368+BE369+BE370+BE371+BE372</f>
        <v>100</v>
      </c>
      <c r="CD372" s="31">
        <f t="shared" ref="CD372" si="5639">BF362+BF363+BF364+BF365+BF366+BF367+BF368+BF369+BF370+BF371+BF372</f>
        <v>100</v>
      </c>
      <c r="CE372" s="33">
        <f t="shared" ref="CE372" si="5640">BG362+BG363+BG364+BG365+BG366+BG367+BG368+BG369+BG370+BG371+BG372</f>
        <v>100</v>
      </c>
      <c r="CF372" s="33">
        <f t="shared" ref="CF372" si="5641">BH362+BH363+BH364+BH365+BH366+BH367+BH368+BH369+BH370+BH371+BH372</f>
        <v>100</v>
      </c>
      <c r="CG372" s="31">
        <f t="shared" ref="CG372" si="5642">BI362+BI363+BI364+BI365+BI366+BI367+BI368+BI369+BI370+BI371+BI372</f>
        <v>27.777777777777779</v>
      </c>
      <c r="CH372" s="33">
        <f t="shared" ref="CH372" si="5643">BJ362+BJ363+BJ364+BJ365+BJ366+BJ367+BJ368+BJ369+BJ370+BJ371+BJ372</f>
        <v>100</v>
      </c>
      <c r="CI372" s="33">
        <f t="shared" ref="CI372" si="5644">BK362+BK363+BK364+BK365+BK366+BK367+BK368+BK369+BK370+BK371+BK372</f>
        <v>100</v>
      </c>
      <c r="CJ372" s="33">
        <f t="shared" ref="CJ372" si="5645">BL362+BL363+BL364+BL365+BL366+BL367+BL368+BL369+BL370+BL371+BL372</f>
        <v>100.00000000000001</v>
      </c>
      <c r="CK372" s="33">
        <f t="shared" ref="CK372" si="5646">BM362+BM363+BM364+BM365+BM366+BM367+BM368+BM369+BM370+BM371+BM372</f>
        <v>100</v>
      </c>
      <c r="CL372" s="30">
        <f t="shared" ref="CL372" si="5647">BN362+BN363+BN364+BN365+BN366+BN367+BN368+BN369+BN370+BN371+BN372</f>
        <v>100</v>
      </c>
      <c r="CM372" s="59">
        <f t="shared" ref="CM372" si="5648">BO362+BO363+BO364+BO365+BO366+BO367+BO368+BO369+BO370+BO371+BO372</f>
        <v>100.00000000000001</v>
      </c>
      <c r="CN372" s="7"/>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row>
    <row r="373" spans="2:118" x14ac:dyDescent="0.25">
      <c r="B373" s="54" t="s">
        <v>13</v>
      </c>
      <c r="C373" s="2">
        <v>0</v>
      </c>
      <c r="D373" s="2">
        <v>0</v>
      </c>
      <c r="E373" s="2">
        <v>0</v>
      </c>
      <c r="F373" s="2">
        <v>0</v>
      </c>
      <c r="G373" s="2">
        <v>17</v>
      </c>
      <c r="H373" s="2">
        <v>0</v>
      </c>
      <c r="I373" s="2">
        <v>0</v>
      </c>
      <c r="J373" s="2">
        <v>0</v>
      </c>
      <c r="K373" s="2">
        <v>0</v>
      </c>
      <c r="L373" s="2">
        <v>0</v>
      </c>
      <c r="M373" s="3">
        <v>0</v>
      </c>
      <c r="N373" s="3">
        <v>0</v>
      </c>
      <c r="O373" s="3">
        <v>0</v>
      </c>
      <c r="P373" s="3">
        <v>0</v>
      </c>
      <c r="Q373" s="3">
        <v>0</v>
      </c>
      <c r="R373" s="3">
        <v>0</v>
      </c>
      <c r="S373" s="54">
        <v>17</v>
      </c>
      <c r="V373" s="54">
        <v>32</v>
      </c>
      <c r="W373" s="3">
        <f>N362</f>
        <v>4</v>
      </c>
      <c r="X373" s="3">
        <f>N363</f>
        <v>0</v>
      </c>
      <c r="Y373" s="3">
        <f>N364</f>
        <v>0</v>
      </c>
      <c r="Z373" s="3">
        <f>N365</f>
        <v>0</v>
      </c>
      <c r="AA373" s="3">
        <f>N366</f>
        <v>0</v>
      </c>
      <c r="AB373" s="3">
        <f>N367</f>
        <v>0</v>
      </c>
      <c r="AC373" s="3">
        <f>N368</f>
        <v>0</v>
      </c>
      <c r="AD373" s="54">
        <f>N369</f>
        <v>1</v>
      </c>
      <c r="AE373" s="3">
        <f>N370</f>
        <v>0</v>
      </c>
      <c r="AF373" s="3">
        <f>N371</f>
        <v>0</v>
      </c>
      <c r="AG373" s="3">
        <f>N372</f>
        <v>0</v>
      </c>
      <c r="AH373" s="3">
        <f>N373</f>
        <v>0</v>
      </c>
      <c r="AI373" s="3">
        <f>N374</f>
        <v>0</v>
      </c>
      <c r="AJ373" s="3">
        <f>N375</f>
        <v>0</v>
      </c>
      <c r="AK373" s="2">
        <f>N376</f>
        <v>4</v>
      </c>
      <c r="AL373" s="3">
        <f>N377</f>
        <v>0</v>
      </c>
      <c r="AM373" s="3">
        <f>N378</f>
        <v>0</v>
      </c>
      <c r="AN373" s="3">
        <f>N379</f>
        <v>0</v>
      </c>
      <c r="AO373" s="3">
        <f>N380</f>
        <v>0</v>
      </c>
      <c r="AP373" s="54">
        <f>N381</f>
        <v>0</v>
      </c>
      <c r="AQ373" s="58">
        <f>N382</f>
        <v>0</v>
      </c>
      <c r="AT373" s="54">
        <v>32</v>
      </c>
      <c r="AU373" s="33">
        <f t="shared" ref="AU373" si="5649">PRODUCT(W373*100*1/W378)</f>
        <v>22.222222222222221</v>
      </c>
      <c r="AV373" s="33">
        <f t="shared" ref="AV373" si="5650">PRODUCT(X373*100*1/X378)</f>
        <v>0</v>
      </c>
      <c r="AW373" s="33">
        <f t="shared" ref="AW373" si="5651">PRODUCT(Y373*100*1/Y378)</f>
        <v>0</v>
      </c>
      <c r="AX373" s="33">
        <f t="shared" ref="AX373" si="5652">PRODUCT(Z373*100*1/Z378)</f>
        <v>0</v>
      </c>
      <c r="AY373" s="33">
        <f t="shared" ref="AY373" si="5653">PRODUCT(AA373*100*1/AA378)</f>
        <v>0</v>
      </c>
      <c r="AZ373" s="33">
        <f t="shared" ref="AZ373" si="5654">PRODUCT(AB373*100*1/AB378)</f>
        <v>0</v>
      </c>
      <c r="BA373" s="33">
        <f t="shared" ref="BA373" si="5655">PRODUCT(AC373*100*1/AC378)</f>
        <v>0</v>
      </c>
      <c r="BB373" s="59">
        <f t="shared" ref="BB373" si="5656">PRODUCT(AD373*100*1/AD378)</f>
        <v>5.5555555555555554</v>
      </c>
      <c r="BC373" s="33">
        <f t="shared" ref="BC373" si="5657">PRODUCT(AE373*100*1/AE378)</f>
        <v>0</v>
      </c>
      <c r="BD373" s="33">
        <f t="shared" ref="BD373" si="5658">PRODUCT(AF373*100*1/AF378)</f>
        <v>0</v>
      </c>
      <c r="BE373" s="33">
        <f t="shared" ref="BE373" si="5659">PRODUCT(AG373*100*1/AG378)</f>
        <v>0</v>
      </c>
      <c r="BF373" s="33">
        <f t="shared" ref="BF373" si="5660">PRODUCT(AH373*100*1/AH378)</f>
        <v>0</v>
      </c>
      <c r="BG373" s="33">
        <f t="shared" ref="BG373" si="5661">PRODUCT(AI373*100*1/AI378)</f>
        <v>0</v>
      </c>
      <c r="BH373" s="33">
        <f t="shared" ref="BH373" si="5662">PRODUCT(AJ373*100*1/AJ378)</f>
        <v>0</v>
      </c>
      <c r="BI373" s="31">
        <f t="shared" ref="BI373" si="5663">PRODUCT(AK373*100*1/AK378)</f>
        <v>22.222222222222221</v>
      </c>
      <c r="BJ373" s="33">
        <f t="shared" ref="BJ373" si="5664">PRODUCT(AL373*100*1/AL378)</f>
        <v>0</v>
      </c>
      <c r="BK373" s="33">
        <f t="shared" ref="BK373" si="5665">PRODUCT(AM373*100*1/AM378)</f>
        <v>0</v>
      </c>
      <c r="BL373" s="33">
        <f t="shared" ref="BL373" si="5666">PRODUCT(AN373*100*1/AN378)</f>
        <v>0</v>
      </c>
      <c r="BM373" s="33">
        <f t="shared" ref="BM373" si="5667">PRODUCT(AO373*100*1/AO378)</f>
        <v>0</v>
      </c>
      <c r="BN373" s="30">
        <f t="shared" ref="BN373" si="5668">PRODUCT(AP373*100*1/AP378)</f>
        <v>0</v>
      </c>
      <c r="BO373" s="59">
        <f t="shared" ref="BO373" si="5669">PRODUCT(AQ373*100*1/AQ378)</f>
        <v>0</v>
      </c>
      <c r="BR373" s="54">
        <v>32</v>
      </c>
      <c r="BS373" s="33">
        <f t="shared" ref="BS373" si="5670">AU362+AU363+AU364+AU365+AU366+AU367+AU368+AU369+AU370+AU371+AU372+AU373</f>
        <v>72.222222222222229</v>
      </c>
      <c r="BT373" s="33">
        <f t="shared" ref="BT373" si="5671">AV362+AV363+AV364+AV365+AV366+AV367+AV368+AV369+AV370+AV371+AV372+AV373</f>
        <v>94.444444444444443</v>
      </c>
      <c r="BU373" s="33">
        <f t="shared" ref="BU373" si="5672">AW362+AW363+AW364+AW365+AW366+AW367+AW368+AW369+AW370+AW371+AW372+AW373</f>
        <v>100</v>
      </c>
      <c r="BV373" s="33">
        <f t="shared" ref="BV373" si="5673">AX362+AX363+AX364+AX365+AX366+AX367+AX368+AX369+AX370+AX371+AX372+AX373</f>
        <v>100.00000000000001</v>
      </c>
      <c r="BW373" s="33">
        <f t="shared" ref="BW373" si="5674">AY362+AY363+AY364+AY365+AY366+AY367+AY368+AY369+AY370+AY371+AY372+AY373</f>
        <v>100</v>
      </c>
      <c r="BX373" s="33">
        <f t="shared" ref="BX373" si="5675">AZ362+AZ363+AZ364+AZ365+AZ366+AZ367+AZ368+AZ369+AZ370+AZ371+AZ372+AZ373</f>
        <v>100</v>
      </c>
      <c r="BY373" s="33">
        <f t="shared" ref="BY373" si="5676">BA362+BA363+BA364+BA365+BA366+BA367+BA368+BA369+BA370+BA371+BA372+BA373</f>
        <v>100</v>
      </c>
      <c r="BZ373" s="59">
        <f t="shared" ref="BZ373" si="5677">BB362+BB363+BB364+BB365+BB366+BB367+BB368+BB369+BB370+BB371+BB372+BB373</f>
        <v>100</v>
      </c>
      <c r="CA373" s="33">
        <f t="shared" ref="CA373" si="5678">BC362+BC363+BC364+BC365+BC366+BC367+BC368+BC369+BC370+BC371+BC372+BC373</f>
        <v>100</v>
      </c>
      <c r="CB373" s="33">
        <f t="shared" ref="CB373" si="5679">BD362+BD363+BD364+BD365+BD366+BD367+BD368+BD369+BD370+BD371+BD372+BD373</f>
        <v>100</v>
      </c>
      <c r="CC373" s="33">
        <f t="shared" ref="CC373" si="5680">BE362+BE363+BE364+BE365+BE366+BE367+BE368+BE369+BE370+BE371+BE372+BE373</f>
        <v>100</v>
      </c>
      <c r="CD373" s="33">
        <f t="shared" ref="CD373" si="5681">BF362+BF363+BF364+BF365+BF366+BF367+BF368+BF369+BF370+BF371+BF372+BF373</f>
        <v>100</v>
      </c>
      <c r="CE373" s="33">
        <f t="shared" ref="CE373" si="5682">BG362+BG363+BG364+BG365+BG366+BG367+BG368+BG369+BG370+BG371+BG372+BG373</f>
        <v>100</v>
      </c>
      <c r="CF373" s="33">
        <f t="shared" ref="CF373" si="5683">BH362+BH363+BH364+BH365+BH366+BH367+BH368+BH369+BH370+BH371+BH372+BH373</f>
        <v>100</v>
      </c>
      <c r="CG373" s="31">
        <f t="shared" ref="CG373" si="5684">BI362+BI363+BI364+BI365+BI366+BI367+BI368+BI369+BI370+BI371+BI372+BI373</f>
        <v>50</v>
      </c>
      <c r="CH373" s="33">
        <f t="shared" ref="CH373" si="5685">BJ362+BJ363+BJ364+BJ365+BJ366+BJ367+BJ368+BJ369+BJ370+BJ371+BJ372+BJ373</f>
        <v>100</v>
      </c>
      <c r="CI373" s="33">
        <f t="shared" ref="CI373" si="5686">BK362+BK363+BK364+BK365+BK366+BK367+BK368+BK369+BK370+BK371+BK372+BK373</f>
        <v>100</v>
      </c>
      <c r="CJ373" s="33">
        <f t="shared" ref="CJ373" si="5687">BL362+BL363+BL364+BL365+BL366+BL367+BL368+BL369+BL370+BL371+BL372+BL373</f>
        <v>100.00000000000001</v>
      </c>
      <c r="CK373" s="33">
        <f t="shared" ref="CK373" si="5688">BM362+BM363+BM364+BM365+BM366+BM367+BM368+BM369+BM370+BM371+BM372+BM373</f>
        <v>100</v>
      </c>
      <c r="CL373" s="30">
        <f t="shared" ref="CL373" si="5689">BN362+BN363+BN364+BN365+BN366+BN367+BN368+BN369+BN370+BN371+BN372+BN373</f>
        <v>100</v>
      </c>
      <c r="CM373" s="59">
        <f t="shared" ref="CM373" si="5690">BO362+BO363+BO364+BO365+BO366+BO367+BO368+BO369+BO370+BO371+BO372+BO373</f>
        <v>100.00000000000001</v>
      </c>
      <c r="CN373" s="7"/>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row>
    <row r="374" spans="2:118" x14ac:dyDescent="0.25">
      <c r="B374" s="54" t="s">
        <v>14</v>
      </c>
      <c r="C374" s="2">
        <v>0</v>
      </c>
      <c r="D374" s="2">
        <v>0</v>
      </c>
      <c r="E374" s="2">
        <v>16</v>
      </c>
      <c r="F374" s="2">
        <v>0</v>
      </c>
      <c r="G374" s="2">
        <v>1</v>
      </c>
      <c r="H374" s="2">
        <v>0</v>
      </c>
      <c r="I374" s="2">
        <v>0</v>
      </c>
      <c r="J374" s="2">
        <v>0</v>
      </c>
      <c r="K374" s="3">
        <v>0</v>
      </c>
      <c r="L374" s="3">
        <v>0</v>
      </c>
      <c r="M374" s="3">
        <v>0</v>
      </c>
      <c r="N374" s="3">
        <v>0</v>
      </c>
      <c r="O374" s="3">
        <v>0</v>
      </c>
      <c r="P374" s="3">
        <v>0</v>
      </c>
      <c r="Q374" s="3">
        <v>0</v>
      </c>
      <c r="R374" s="3">
        <v>0</v>
      </c>
      <c r="S374" s="54">
        <v>17</v>
      </c>
      <c r="V374" s="54">
        <v>64</v>
      </c>
      <c r="W374" s="3">
        <f>O362</f>
        <v>5</v>
      </c>
      <c r="X374" s="3">
        <f>O363</f>
        <v>1</v>
      </c>
      <c r="Y374" s="3">
        <f>O364</f>
        <v>0</v>
      </c>
      <c r="Z374" s="3">
        <f>O365</f>
        <v>0</v>
      </c>
      <c r="AA374" s="3">
        <f>O366</f>
        <v>0</v>
      </c>
      <c r="AB374" s="3">
        <f>O367</f>
        <v>0</v>
      </c>
      <c r="AC374" s="3">
        <f>O368</f>
        <v>0</v>
      </c>
      <c r="AD374" s="54">
        <f>O369</f>
        <v>0</v>
      </c>
      <c r="AE374" s="3">
        <f>O370</f>
        <v>0</v>
      </c>
      <c r="AF374" s="3">
        <f>O371</f>
        <v>0</v>
      </c>
      <c r="AG374" s="3">
        <f>O372</f>
        <v>0</v>
      </c>
      <c r="AH374" s="3">
        <f>O373</f>
        <v>0</v>
      </c>
      <c r="AI374" s="3">
        <f>O374</f>
        <v>0</v>
      </c>
      <c r="AJ374" s="3">
        <f>O375</f>
        <v>0</v>
      </c>
      <c r="AK374" s="3">
        <f>O376</f>
        <v>5</v>
      </c>
      <c r="AL374" s="3">
        <f>O377</f>
        <v>0</v>
      </c>
      <c r="AM374" s="3">
        <f>O378</f>
        <v>0</v>
      </c>
      <c r="AN374" s="3">
        <f>O379</f>
        <v>0</v>
      </c>
      <c r="AO374" s="3">
        <f>O380</f>
        <v>0</v>
      </c>
      <c r="AP374" s="54">
        <f>O381</f>
        <v>0</v>
      </c>
      <c r="AQ374" s="58">
        <f>O382</f>
        <v>0</v>
      </c>
      <c r="AT374" s="54">
        <v>64</v>
      </c>
      <c r="AU374" s="33">
        <f t="shared" ref="AU374" si="5691">PRODUCT(W374*100*1/W378)</f>
        <v>27.777777777777779</v>
      </c>
      <c r="AV374" s="33">
        <f t="shared" ref="AV374" si="5692">PRODUCT(X374*100*1/X378)</f>
        <v>5.5555555555555554</v>
      </c>
      <c r="AW374" s="33">
        <f t="shared" ref="AW374" si="5693">PRODUCT(Y374*100*1/Y378)</f>
        <v>0</v>
      </c>
      <c r="AX374" s="33">
        <f t="shared" ref="AX374" si="5694">PRODUCT(Z374*100*1/Z378)</f>
        <v>0</v>
      </c>
      <c r="AY374" s="33">
        <f t="shared" ref="AY374" si="5695">PRODUCT(AA374*100*1/AA378)</f>
        <v>0</v>
      </c>
      <c r="AZ374" s="33">
        <f t="shared" ref="AZ374" si="5696">PRODUCT(AB374*100*1/AB378)</f>
        <v>0</v>
      </c>
      <c r="BA374" s="33">
        <f t="shared" ref="BA374" si="5697">PRODUCT(AC374*100*1/AC378)</f>
        <v>0</v>
      </c>
      <c r="BB374" s="59">
        <f t="shared" ref="BB374" si="5698">PRODUCT(AD374*100*1/AD378)</f>
        <v>0</v>
      </c>
      <c r="BC374" s="33">
        <f t="shared" ref="BC374" si="5699">PRODUCT(AE374*100*1/AE378)</f>
        <v>0</v>
      </c>
      <c r="BD374" s="33">
        <f t="shared" ref="BD374" si="5700">PRODUCT(AF374*100*1/AF378)</f>
        <v>0</v>
      </c>
      <c r="BE374" s="33">
        <f t="shared" ref="BE374" si="5701">PRODUCT(AG374*100*1/AG378)</f>
        <v>0</v>
      </c>
      <c r="BF374" s="33">
        <f t="shared" ref="BF374" si="5702">PRODUCT(AH374*100*1/AH378)</f>
        <v>0</v>
      </c>
      <c r="BG374" s="33">
        <f t="shared" ref="BG374" si="5703">PRODUCT(AI374*100*1/AI378)</f>
        <v>0</v>
      </c>
      <c r="BH374" s="33">
        <f t="shared" ref="BH374" si="5704">PRODUCT(AJ374*100*1/AJ378)</f>
        <v>0</v>
      </c>
      <c r="BI374" s="33">
        <f t="shared" ref="BI374" si="5705">PRODUCT(AK374*100*1/AK378)</f>
        <v>27.777777777777779</v>
      </c>
      <c r="BJ374" s="33">
        <f t="shared" ref="BJ374" si="5706">PRODUCT(AL374*100*1/AL378)</f>
        <v>0</v>
      </c>
      <c r="BK374" s="33">
        <f t="shared" ref="BK374" si="5707">PRODUCT(AM374*100*1/AM378)</f>
        <v>0</v>
      </c>
      <c r="BL374" s="33">
        <f t="shared" ref="BL374" si="5708">PRODUCT(AN374*100*1/AN378)</f>
        <v>0</v>
      </c>
      <c r="BM374" s="33">
        <f t="shared" ref="BM374" si="5709">PRODUCT(AO374*100*1/AO378)</f>
        <v>0</v>
      </c>
      <c r="BN374" s="30">
        <f t="shared" ref="BN374" si="5710">PRODUCT(AP374*100*1/AP378)</f>
        <v>0</v>
      </c>
      <c r="BO374" s="59">
        <f t="shared" ref="BO374" si="5711">PRODUCT(AQ374*100*1/AQ378)</f>
        <v>0</v>
      </c>
      <c r="BR374" s="54">
        <v>64</v>
      </c>
      <c r="BS374" s="33">
        <f t="shared" ref="BS374" si="5712">AU362+AU363+AU364+AU365+AU366+AU367+AU368+AU369+AU370+AU371+AU372+AU373+AU374</f>
        <v>100</v>
      </c>
      <c r="BT374" s="33">
        <f t="shared" ref="BT374" si="5713">AV362+AV363+AV364+AV365+AV366+AV367+AV368+AV369+AV370+AV371+AV372+AV373+AV374</f>
        <v>100</v>
      </c>
      <c r="BU374" s="33">
        <f t="shared" ref="BU374" si="5714">AW362+AW363+AW364+AW365+AW366+AW367+AW368+AW369+AW370+AW371+AW372+AW373+AW374</f>
        <v>100</v>
      </c>
      <c r="BV374" s="33">
        <f t="shared" ref="BV374" si="5715">AX362+AX363+AX364+AX365+AX366+AX367+AX368+AX369+AX370+AX371+AX372+AX373+AX374</f>
        <v>100.00000000000001</v>
      </c>
      <c r="BW374" s="33">
        <f t="shared" ref="BW374" si="5716">AY362+AY363+AY364+AY365+AY366+AY367+AY368+AY369+AY370+AY371+AY372+AY373+AY374</f>
        <v>100</v>
      </c>
      <c r="BX374" s="33">
        <f t="shared" ref="BX374" si="5717">AZ362+AZ363+AZ364+AZ365+AZ366+AZ367+AZ368+AZ369+AZ370+AZ371+AZ372+AZ373+AZ374</f>
        <v>100</v>
      </c>
      <c r="BY374" s="33">
        <f t="shared" ref="BY374" si="5718">BA362+BA363+BA364+BA365+BA366+BA367+BA368+BA369+BA370+BA371+BA372+BA373+BA374</f>
        <v>100</v>
      </c>
      <c r="BZ374" s="59">
        <f t="shared" ref="BZ374" si="5719">BB362+BB363+BB364+BB365+BB366+BB367+BB368+BB369+BB370+BB371+BB372+BB373+BB374</f>
        <v>100</v>
      </c>
      <c r="CA374" s="33">
        <f t="shared" ref="CA374" si="5720">BC362+BC363+BC364+BC365+BC366+BC367+BC368+BC369+BC370+BC371+BC372+BC373+BC374</f>
        <v>100</v>
      </c>
      <c r="CB374" s="33">
        <f t="shared" ref="CB374" si="5721">BD362+BD363+BD364+BD365+BD366+BD367+BD368+BD369+BD370+BD371+BD372+BD373+BD374</f>
        <v>100</v>
      </c>
      <c r="CC374" s="33">
        <f t="shared" ref="CC374" si="5722">BE362+BE363+BE364+BE365+BE366+BE367+BE368+BE369+BE370+BE371+BE372+BE373+BE374</f>
        <v>100</v>
      </c>
      <c r="CD374" s="33">
        <f t="shared" ref="CD374" si="5723">BF362+BF363+BF364+BF365+BF366+BF367+BF368+BF369+BF370+BF371+BF372+BF373+BF374</f>
        <v>100</v>
      </c>
      <c r="CE374" s="33">
        <f t="shared" ref="CE374" si="5724">BG362+BG363+BG364+BG365+BG366+BG367+BG368+BG369+BG370+BG371+BG372+BG373+BG374</f>
        <v>100</v>
      </c>
      <c r="CF374" s="33">
        <f t="shared" ref="CF374" si="5725">BH362+BH363+BH364+BH365+BH366+BH367+BH368+BH369+BH370+BH371+BH372+BH373+BH374</f>
        <v>100</v>
      </c>
      <c r="CG374" s="33">
        <f t="shared" ref="CG374" si="5726">BI362+BI363+BI364+BI365+BI366+BI367+BI368+BI369+BI370+BI371+BI372+BI373+BI374</f>
        <v>77.777777777777771</v>
      </c>
      <c r="CH374" s="33">
        <f t="shared" ref="CH374" si="5727">BJ362+BJ363+BJ364+BJ365+BJ366+BJ367+BJ368+BJ369+BJ370+BJ371+BJ372+BJ373+BJ374</f>
        <v>100</v>
      </c>
      <c r="CI374" s="33">
        <f t="shared" ref="CI374" si="5728">BK362+BK363+BK364+BK365+BK366+BK367+BK368+BK369+BK370+BK371+BK372+BK373+BK374</f>
        <v>100</v>
      </c>
      <c r="CJ374" s="33">
        <f t="shared" ref="CJ374" si="5729">BL362+BL363+BL364+BL365+BL366+BL367+BL368+BL369+BL370+BL371+BL372+BL373+BL374</f>
        <v>100.00000000000001</v>
      </c>
      <c r="CK374" s="33">
        <f t="shared" ref="CK374" si="5730">BM362+BM363+BM364+BM365+BM366+BM367+BM368+BM369+BM370+BM371+BM372+BM373+BM374</f>
        <v>100</v>
      </c>
      <c r="CL374" s="30">
        <f t="shared" ref="CL374" si="5731">BN362+BN363+BN364+BN365+BN366+BN367+BN368+BN369+BN370+BN371+BN372+BN373+BN374</f>
        <v>100</v>
      </c>
      <c r="CM374" s="59">
        <f t="shared" ref="CM374" si="5732">BO362+BO363+BO364+BO365+BO366+BO367+BO368+BO369+BO370+BO371+BO372+BO373+BO374</f>
        <v>100.00000000000001</v>
      </c>
      <c r="CN374" s="7"/>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row>
    <row r="375" spans="2:118" x14ac:dyDescent="0.25">
      <c r="B375" s="54" t="s">
        <v>15</v>
      </c>
      <c r="C375" s="2">
        <v>0</v>
      </c>
      <c r="D375" s="2">
        <v>0</v>
      </c>
      <c r="E375" s="2">
        <v>11</v>
      </c>
      <c r="F375" s="2">
        <v>0</v>
      </c>
      <c r="G375" s="2">
        <v>5</v>
      </c>
      <c r="H375" s="2">
        <v>0</v>
      </c>
      <c r="I375" s="2">
        <v>0</v>
      </c>
      <c r="J375" s="2">
        <v>0</v>
      </c>
      <c r="K375" s="3">
        <v>0</v>
      </c>
      <c r="L375" s="3">
        <v>0</v>
      </c>
      <c r="M375" s="3">
        <v>0</v>
      </c>
      <c r="N375" s="3">
        <v>0</v>
      </c>
      <c r="O375" s="3">
        <v>0</v>
      </c>
      <c r="P375" s="3">
        <v>0</v>
      </c>
      <c r="Q375" s="3">
        <v>0</v>
      </c>
      <c r="R375" s="3">
        <v>0</v>
      </c>
      <c r="S375" s="54">
        <v>16</v>
      </c>
      <c r="V375" s="54">
        <v>128</v>
      </c>
      <c r="W375" s="3">
        <f>P362</f>
        <v>0</v>
      </c>
      <c r="X375" s="3">
        <f>P363</f>
        <v>0</v>
      </c>
      <c r="Y375" s="3">
        <f>P364</f>
        <v>0</v>
      </c>
      <c r="Z375" s="3">
        <f>P365</f>
        <v>0</v>
      </c>
      <c r="AA375" s="3">
        <f>P366</f>
        <v>0</v>
      </c>
      <c r="AB375" s="3">
        <f>P367</f>
        <v>0</v>
      </c>
      <c r="AC375" s="3">
        <f>P368</f>
        <v>0</v>
      </c>
      <c r="AD375" s="54">
        <f>P369</f>
        <v>0</v>
      </c>
      <c r="AE375" s="3">
        <f>P370</f>
        <v>0</v>
      </c>
      <c r="AF375" s="3">
        <f>P371</f>
        <v>0</v>
      </c>
      <c r="AG375" s="3">
        <f>P372</f>
        <v>0</v>
      </c>
      <c r="AH375" s="3">
        <f>P373</f>
        <v>0</v>
      </c>
      <c r="AI375" s="3">
        <f>P374</f>
        <v>0</v>
      </c>
      <c r="AJ375" s="3">
        <f>P375</f>
        <v>0</v>
      </c>
      <c r="AK375" s="3">
        <f>P376</f>
        <v>1</v>
      </c>
      <c r="AL375" s="3">
        <f>P377</f>
        <v>0</v>
      </c>
      <c r="AM375" s="3">
        <f>P378</f>
        <v>0</v>
      </c>
      <c r="AN375" s="3">
        <f>P379</f>
        <v>0</v>
      </c>
      <c r="AO375" s="3">
        <f>P380</f>
        <v>0</v>
      </c>
      <c r="AP375" s="54">
        <f>P381</f>
        <v>0</v>
      </c>
      <c r="AQ375" s="58">
        <f>P382</f>
        <v>0</v>
      </c>
      <c r="AT375" s="54">
        <v>128</v>
      </c>
      <c r="AU375" s="33">
        <f t="shared" ref="AU375" si="5733">PRODUCT(W375*100*1/W378)</f>
        <v>0</v>
      </c>
      <c r="AV375" s="33">
        <f t="shared" ref="AV375" si="5734">PRODUCT(X375*100*1/X378)</f>
        <v>0</v>
      </c>
      <c r="AW375" s="33">
        <f t="shared" ref="AW375" si="5735">PRODUCT(Y375*100*1/Y378)</f>
        <v>0</v>
      </c>
      <c r="AX375" s="33">
        <f t="shared" ref="AX375" si="5736">PRODUCT(Z375*100*1/Z378)</f>
        <v>0</v>
      </c>
      <c r="AY375" s="33">
        <f t="shared" ref="AY375" si="5737">PRODUCT(AA375*100*1/AA378)</f>
        <v>0</v>
      </c>
      <c r="AZ375" s="33">
        <f t="shared" ref="AZ375" si="5738">PRODUCT(AB375*100*1/AB378)</f>
        <v>0</v>
      </c>
      <c r="BA375" s="33">
        <f t="shared" ref="BA375" si="5739">PRODUCT(AC375*100*1/AC378)</f>
        <v>0</v>
      </c>
      <c r="BB375" s="59">
        <f t="shared" ref="BB375" si="5740">PRODUCT(AD375*100*1/AD378)</f>
        <v>0</v>
      </c>
      <c r="BC375" s="33">
        <f t="shared" ref="BC375" si="5741">PRODUCT(AE375*100*1/AE378)</f>
        <v>0</v>
      </c>
      <c r="BD375" s="33">
        <f t="shared" ref="BD375" si="5742">PRODUCT(AF375*100*1/AF378)</f>
        <v>0</v>
      </c>
      <c r="BE375" s="33">
        <f t="shared" ref="BE375" si="5743">PRODUCT(AG375*100*1/AG378)</f>
        <v>0</v>
      </c>
      <c r="BF375" s="33">
        <f t="shared" ref="BF375" si="5744">PRODUCT(AH375*100*1/AH378)</f>
        <v>0</v>
      </c>
      <c r="BG375" s="33">
        <f t="shared" ref="BG375" si="5745">PRODUCT(AI375*100*1/AI378)</f>
        <v>0</v>
      </c>
      <c r="BH375" s="33">
        <f t="shared" ref="BH375" si="5746">PRODUCT(AJ375*100*1/AJ378)</f>
        <v>0</v>
      </c>
      <c r="BI375" s="33">
        <f t="shared" ref="BI375" si="5747">PRODUCT(AK375*100*1/AK378)</f>
        <v>5.5555555555555554</v>
      </c>
      <c r="BJ375" s="33">
        <f t="shared" ref="BJ375" si="5748">PRODUCT(AL375*100*1/AL378)</f>
        <v>0</v>
      </c>
      <c r="BK375" s="33">
        <f t="shared" ref="BK375" si="5749">PRODUCT(AM375*100*1/AM378)</f>
        <v>0</v>
      </c>
      <c r="BL375" s="33">
        <f t="shared" ref="BL375" si="5750">PRODUCT(AN375*100*1/AN378)</f>
        <v>0</v>
      </c>
      <c r="BM375" s="33">
        <f t="shared" ref="BM375" si="5751">PRODUCT(AO375*100*1/AO378)</f>
        <v>0</v>
      </c>
      <c r="BN375" s="30">
        <f t="shared" ref="BN375" si="5752">PRODUCT(AP375*100*1/AP378)</f>
        <v>0</v>
      </c>
      <c r="BO375" s="59">
        <f t="shared" ref="BO375" si="5753">PRODUCT(AQ375*100*1/AQ378)</f>
        <v>0</v>
      </c>
      <c r="BR375" s="54">
        <v>128</v>
      </c>
      <c r="BS375" s="33">
        <f t="shared" ref="BS375" si="5754">AU362+AU363+AU364+AU365+AU366+AU367+AU368+AU369+AU370+AU371+AU372+AU373+AU374+AU375</f>
        <v>100</v>
      </c>
      <c r="BT375" s="33">
        <f t="shared" ref="BT375" si="5755">AV362+AV363+AV364+AV365+AV366+AV367+AV368+AV369+AV370+AV371+AV372+AV373+AV374+AV375</f>
        <v>100</v>
      </c>
      <c r="BU375" s="33">
        <f t="shared" ref="BU375" si="5756">AW362+AW363+AW364+AW365+AW366+AW367+AW368+AW369+AW370+AW371+AW372+AW373+AW374+AW375</f>
        <v>100</v>
      </c>
      <c r="BV375" s="33">
        <f t="shared" ref="BV375" si="5757">AX362+AX363+AX364+AX365+AX366+AX367+AX368+AX369+AX370+AX371+AX372+AX373+AX374+AX375</f>
        <v>100.00000000000001</v>
      </c>
      <c r="BW375" s="33">
        <f t="shared" ref="BW375" si="5758">AY362+AY363+AY364+AY365+AY366+AY367+AY368+AY369+AY370+AY371+AY372+AY373+AY374+AY375</f>
        <v>100</v>
      </c>
      <c r="BX375" s="33">
        <f t="shared" ref="BX375" si="5759">AZ362+AZ363+AZ364+AZ365+AZ366+AZ367+AZ368+AZ369+AZ370+AZ371+AZ372+AZ373+AZ374+AZ375</f>
        <v>100</v>
      </c>
      <c r="BY375" s="33">
        <f t="shared" ref="BY375" si="5760">BA362+BA363+BA364+BA365+BA366+BA367+BA368+BA369+BA370+BA371+BA372+BA373+BA374+BA375</f>
        <v>100</v>
      </c>
      <c r="BZ375" s="59">
        <f t="shared" ref="BZ375" si="5761">BB362+BB363+BB364+BB365+BB366+BB367+BB368+BB369+BB370+BB371+BB372+BB373+BB374+BB375</f>
        <v>100</v>
      </c>
      <c r="CA375" s="33">
        <f t="shared" ref="CA375" si="5762">BC362+BC363+BC364+BC365+BC366+BC367+BC368+BC369+BC370+BC371+BC372+BC373+BC374+BC375</f>
        <v>100</v>
      </c>
      <c r="CB375" s="33">
        <f t="shared" ref="CB375" si="5763">BD362+BD363+BD364+BD365+BD366+BD367+BD368+BD369+BD370+BD371+BD372+BD373+BD374+BD375</f>
        <v>100</v>
      </c>
      <c r="CC375" s="33">
        <f t="shared" ref="CC375" si="5764">BE362+BE363+BE364+BE365+BE366+BE367+BE368+BE369+BE370+BE371+BE372+BE373+BE374+BE375</f>
        <v>100</v>
      </c>
      <c r="CD375" s="33">
        <f t="shared" ref="CD375" si="5765">BF362+BF363+BF364+BF365+BF366+BF367+BF368+BF369+BF370+BF371+BF372+BF373+BF374+BF375</f>
        <v>100</v>
      </c>
      <c r="CE375" s="33">
        <f t="shared" ref="CE375" si="5766">BG362+BG363+BG364+BG365+BG366+BG367+BG368+BG369+BG370+BG371+BG372+BG373+BG374+BG375</f>
        <v>100</v>
      </c>
      <c r="CF375" s="33">
        <f t="shared" ref="CF375" si="5767">BH362+BH363+BH364+BH365+BH366+BH367+BH368+BH369+BH370+BH371+BH372+BH373+BH374+BH375</f>
        <v>100</v>
      </c>
      <c r="CG375" s="33">
        <f t="shared" ref="CG375" si="5768">BI362+BI363+BI364+BI365+BI366+BI367+BI368+BI369+BI370+BI371+BI372+BI373+BI374+BI375</f>
        <v>83.333333333333329</v>
      </c>
      <c r="CH375" s="33">
        <f t="shared" ref="CH375" si="5769">BJ362+BJ363+BJ364+BJ365+BJ366+BJ367+BJ368+BJ369+BJ370+BJ371+BJ372+BJ373+BJ374+BJ375</f>
        <v>100</v>
      </c>
      <c r="CI375" s="33">
        <f t="shared" ref="CI375" si="5770">BK362+BK363+BK364+BK365+BK366+BK367+BK368+BK369+BK370+BK371+BK372+BK373+BK374+BK375</f>
        <v>100</v>
      </c>
      <c r="CJ375" s="33">
        <f t="shared" ref="CJ375" si="5771">BL362+BL363+BL364+BL365+BL366+BL367+BL368+BL369+BL370+BL371+BL372+BL373+BL374+BL375</f>
        <v>100.00000000000001</v>
      </c>
      <c r="CK375" s="33">
        <f t="shared" ref="CK375" si="5772">BM362+BM363+BM364+BM365+BM366+BM367+BM368+BM369+BM370+BM371+BM372+BM373+BM374+BM375</f>
        <v>100</v>
      </c>
      <c r="CL375" s="30">
        <f t="shared" ref="CL375" si="5773">BN362+BN363+BN364+BN365+BN366+BN367+BN368+BN369+BN370+BN371+BN372+BN373+BN374+BN375</f>
        <v>100</v>
      </c>
      <c r="CM375" s="59">
        <f t="shared" ref="CM375" si="5774">BO362+BO363+BO364+BO365+BO366+BO367+BO368+BO369+BO370+BO371+BO372+BO373+BO374+BO375</f>
        <v>100.00000000000001</v>
      </c>
      <c r="CN375" s="7"/>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row>
    <row r="376" spans="2:118" x14ac:dyDescent="0.25">
      <c r="B376" s="54" t="s">
        <v>16</v>
      </c>
      <c r="C376" s="2">
        <v>0</v>
      </c>
      <c r="D376" s="2">
        <v>0</v>
      </c>
      <c r="E376" s="2">
        <v>0</v>
      </c>
      <c r="F376" s="2">
        <v>0</v>
      </c>
      <c r="G376" s="2">
        <v>0</v>
      </c>
      <c r="H376" s="2">
        <v>0</v>
      </c>
      <c r="I376" s="2">
        <v>0</v>
      </c>
      <c r="J376" s="2">
        <v>1</v>
      </c>
      <c r="K376" s="2">
        <v>0</v>
      </c>
      <c r="L376" s="2">
        <v>0</v>
      </c>
      <c r="M376" s="2">
        <v>4</v>
      </c>
      <c r="N376" s="2">
        <v>4</v>
      </c>
      <c r="O376" s="3">
        <v>5</v>
      </c>
      <c r="P376" s="3">
        <v>1</v>
      </c>
      <c r="Q376" s="3">
        <v>3</v>
      </c>
      <c r="R376" s="3">
        <v>0</v>
      </c>
      <c r="S376" s="54">
        <v>18</v>
      </c>
      <c r="V376" s="54">
        <v>256</v>
      </c>
      <c r="W376" s="3">
        <f>Q362</f>
        <v>0</v>
      </c>
      <c r="X376" s="3">
        <f>Q363</f>
        <v>0</v>
      </c>
      <c r="Y376" s="3">
        <f>Q364</f>
        <v>0</v>
      </c>
      <c r="Z376" s="3">
        <f>Q365</f>
        <v>0</v>
      </c>
      <c r="AA376" s="3">
        <f>Q366</f>
        <v>0</v>
      </c>
      <c r="AB376" s="3">
        <f>Q367</f>
        <v>0</v>
      </c>
      <c r="AC376" s="3">
        <f>Q368</f>
        <v>0</v>
      </c>
      <c r="AD376" s="54">
        <f>Q369</f>
        <v>0</v>
      </c>
      <c r="AE376" s="3">
        <f>Q370</f>
        <v>0</v>
      </c>
      <c r="AF376" s="3">
        <f>Q371</f>
        <v>0</v>
      </c>
      <c r="AG376" s="3">
        <f>Q372</f>
        <v>0</v>
      </c>
      <c r="AH376" s="3">
        <f>Q373</f>
        <v>0</v>
      </c>
      <c r="AI376" s="3">
        <f>Q374</f>
        <v>0</v>
      </c>
      <c r="AJ376" s="3">
        <f>Q375</f>
        <v>0</v>
      </c>
      <c r="AK376" s="3">
        <f>Q376</f>
        <v>3</v>
      </c>
      <c r="AL376" s="3">
        <f>Q377</f>
        <v>0</v>
      </c>
      <c r="AM376" s="3">
        <f>Q378</f>
        <v>0</v>
      </c>
      <c r="AN376" s="3">
        <f>Q379</f>
        <v>0</v>
      </c>
      <c r="AO376" s="3">
        <f>Q380</f>
        <v>0</v>
      </c>
      <c r="AP376" s="54">
        <f>Q381</f>
        <v>0</v>
      </c>
      <c r="AQ376" s="58">
        <f>Q382</f>
        <v>0</v>
      </c>
      <c r="AT376" s="54">
        <v>256</v>
      </c>
      <c r="AU376" s="33">
        <f t="shared" ref="AU376" si="5775">PRODUCT(W376*100*1/W378)</f>
        <v>0</v>
      </c>
      <c r="AV376" s="33">
        <f t="shared" ref="AV376" si="5776">PRODUCT(X376*100*1/X378)</f>
        <v>0</v>
      </c>
      <c r="AW376" s="33">
        <f t="shared" ref="AW376" si="5777">PRODUCT(Y376*100*1/Y378)</f>
        <v>0</v>
      </c>
      <c r="AX376" s="33">
        <f t="shared" ref="AX376" si="5778">PRODUCT(Z376*100*1/Z378)</f>
        <v>0</v>
      </c>
      <c r="AY376" s="33">
        <f t="shared" ref="AY376" si="5779">PRODUCT(AA376*100*1/AA378)</f>
        <v>0</v>
      </c>
      <c r="AZ376" s="33">
        <f t="shared" ref="AZ376" si="5780">PRODUCT(AB376*100*1/AB378)</f>
        <v>0</v>
      </c>
      <c r="BA376" s="33">
        <f t="shared" ref="BA376" si="5781">PRODUCT(AC376*100*1/AC378)</f>
        <v>0</v>
      </c>
      <c r="BB376" s="59">
        <f t="shared" ref="BB376" si="5782">PRODUCT(AD376*100*1/AD378)</f>
        <v>0</v>
      </c>
      <c r="BC376" s="33">
        <f t="shared" ref="BC376" si="5783">PRODUCT(AE376*100*1/AE378)</f>
        <v>0</v>
      </c>
      <c r="BD376" s="33">
        <f t="shared" ref="BD376" si="5784">PRODUCT(AF376*100*1/AF378)</f>
        <v>0</v>
      </c>
      <c r="BE376" s="33">
        <f t="shared" ref="BE376" si="5785">PRODUCT(AG376*100*1/AG378)</f>
        <v>0</v>
      </c>
      <c r="BF376" s="33">
        <f t="shared" ref="BF376" si="5786">PRODUCT(AH376*100*1/AH378)</f>
        <v>0</v>
      </c>
      <c r="BG376" s="33">
        <f t="shared" ref="BG376" si="5787">PRODUCT(AI376*100*1/AI378)</f>
        <v>0</v>
      </c>
      <c r="BH376" s="33">
        <f t="shared" ref="BH376" si="5788">PRODUCT(AJ376*100*1/AJ378)</f>
        <v>0</v>
      </c>
      <c r="BI376" s="33">
        <f t="shared" ref="BI376" si="5789">PRODUCT(AK376*100*1/AK378)</f>
        <v>16.666666666666668</v>
      </c>
      <c r="BJ376" s="33">
        <f t="shared" ref="BJ376" si="5790">PRODUCT(AL376*100*1/AL378)</f>
        <v>0</v>
      </c>
      <c r="BK376" s="33">
        <f t="shared" ref="BK376" si="5791">PRODUCT(AM376*100*1/AM378)</f>
        <v>0</v>
      </c>
      <c r="BL376" s="33">
        <f t="shared" ref="BL376" si="5792">PRODUCT(AN376*100*1/AN378)</f>
        <v>0</v>
      </c>
      <c r="BM376" s="33">
        <f t="shared" ref="BM376" si="5793">PRODUCT(AO376*100*1/AO378)</f>
        <v>0</v>
      </c>
      <c r="BN376" s="30">
        <f t="shared" ref="BN376" si="5794">PRODUCT(AP376*100*1/AP378)</f>
        <v>0</v>
      </c>
      <c r="BO376" s="59">
        <f t="shared" ref="BO376" si="5795">PRODUCT(AQ376*100*1/AQ378)</f>
        <v>0</v>
      </c>
      <c r="BR376" s="54">
        <v>256</v>
      </c>
      <c r="BS376" s="33">
        <f t="shared" ref="BS376" si="5796">AU362+AU363+AU364+AU365+AU366+AU367+AU368+AU369+AU370+AU371+AU372+AU373+AU374+AU375+AU376</f>
        <v>100</v>
      </c>
      <c r="BT376" s="33">
        <f t="shared" ref="BT376" si="5797">AV362+AV363+AV364+AV365+AV366+AV367+AV368+AV369+AV370+AV371+AV372+AV373+AV374+AV375+AV376</f>
        <v>100</v>
      </c>
      <c r="BU376" s="33">
        <f t="shared" ref="BU376" si="5798">AW362+AW363+AW364+AW365+AW366+AW367+AW368+AW369+AW370+AW371+AW372+AW373+AW374+AW375+AW376</f>
        <v>100</v>
      </c>
      <c r="BV376" s="33">
        <f t="shared" ref="BV376" si="5799">AX362+AX363+AX364+AX365+AX366+AX367+AX368+AX369+AX370+AX371+AX372+AX373+AX374+AX375+AX376</f>
        <v>100.00000000000001</v>
      </c>
      <c r="BW376" s="33">
        <f t="shared" ref="BW376" si="5800">AY362+AY363+AY364+AY365+AY366+AY367+AY368+AY369+AY370+AY371+AY372+AY373+AY374+AY375+AY376</f>
        <v>100</v>
      </c>
      <c r="BX376" s="33">
        <f t="shared" ref="BX376" si="5801">AZ362+AZ363+AZ364+AZ365+AZ366+AZ367+AZ368+AZ369+AZ370+AZ371+AZ372+AZ373+AZ374+AZ375+AZ376</f>
        <v>100</v>
      </c>
      <c r="BY376" s="33">
        <f t="shared" ref="BY376" si="5802">BA362+BA363+BA364+BA365+BA366+BA367+BA368+BA369+BA370+BA371+BA372+BA373+BA374+BA375+BA376</f>
        <v>100</v>
      </c>
      <c r="BZ376" s="59">
        <f t="shared" ref="BZ376" si="5803">BB362+BB363+BB364+BB365+BB366+BB367+BB368+BB369+BB370+BB371+BB372+BB373+BB374+BB375+BB376</f>
        <v>100</v>
      </c>
      <c r="CA376" s="33">
        <f t="shared" ref="CA376" si="5804">BC362+BC363+BC364+BC365+BC366+BC367+BC368+BC369+BC370+BC371+BC372+BC373+BC374+BC375+BC376</f>
        <v>100</v>
      </c>
      <c r="CB376" s="33">
        <f t="shared" ref="CB376" si="5805">BD362+BD363+BD364+BD365+BD366+BD367+BD368+BD369+BD370+BD371+BD372+BD373+BD374+BD375+BD376</f>
        <v>100</v>
      </c>
      <c r="CC376" s="33">
        <f t="shared" ref="CC376" si="5806">BE362+BE363+BE364+BE365+BE366+BE367+BE368+BE369+BE370+BE371+BE372+BE373+BE374+BE375+BE376</f>
        <v>100</v>
      </c>
      <c r="CD376" s="33">
        <f t="shared" ref="CD376" si="5807">BF362+BF363+BF364+BF365+BF366+BF367+BF368+BF369+BF370+BF371+BF372+BF373+BF374+BF375+BF376</f>
        <v>100</v>
      </c>
      <c r="CE376" s="33">
        <f t="shared" ref="CE376" si="5808">BG362+BG363+BG364+BG365+BG366+BG367+BG368+BG369+BG370+BG371+BG372+BG373+BG374+BG375+BG376</f>
        <v>100</v>
      </c>
      <c r="CF376" s="33">
        <f t="shared" ref="CF376" si="5809">BH362+BH363+BH364+BH365+BH366+BH367+BH368+BH369+BH370+BH371+BH372+BH373+BH374+BH375+BH376</f>
        <v>100</v>
      </c>
      <c r="CG376" s="33">
        <f t="shared" ref="CG376" si="5810">BI362+BI363+BI364+BI365+BI366+BI367+BI368+BI369+BI370+BI371+BI372+BI373+BI374+BI375+BI376</f>
        <v>100</v>
      </c>
      <c r="CH376" s="33">
        <f t="shared" ref="CH376" si="5811">BJ362+BJ363+BJ364+BJ365+BJ366+BJ367+BJ368+BJ369+BJ370+BJ371+BJ372+BJ373+BJ374+BJ375+BJ376</f>
        <v>100</v>
      </c>
      <c r="CI376" s="33">
        <f t="shared" ref="CI376" si="5812">BK362+BK363+BK364+BK365+BK366+BK367+BK368+BK369+BK370+BK371+BK372+BK373+BK374+BK375+BK376</f>
        <v>100</v>
      </c>
      <c r="CJ376" s="33">
        <f t="shared" ref="CJ376" si="5813">BL362+BL363+BL364+BL365+BL366+BL367+BL368+BL369+BL370+BL371+BL372+BL373+BL374+BL375+BL376</f>
        <v>100.00000000000001</v>
      </c>
      <c r="CK376" s="33">
        <f t="shared" ref="CK376" si="5814">BM362+BM363+BM364+BM365+BM366+BM367+BM368+BM369+BM370+BM371+BM372+BM373+BM374+BM375+BM376</f>
        <v>100</v>
      </c>
      <c r="CL376" s="30">
        <f t="shared" ref="CL376" si="5815">BN362+BN363+BN364+BN365+BN366+BN367+BN368+BN369+BN370+BN371+BN372+BN373+BN374+BN375+BN376</f>
        <v>100</v>
      </c>
      <c r="CM376" s="59">
        <f t="shared" ref="CM376" si="5816">BO362+BO363+BO364+BO365+BO366+BO367+BO368+BO369+BO370+BO371+BO372+BO373+BO374+BO375+BO376</f>
        <v>100.00000000000001</v>
      </c>
      <c r="CN376" s="7"/>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row>
    <row r="377" spans="2:118" x14ac:dyDescent="0.25">
      <c r="B377" s="54" t="s">
        <v>17</v>
      </c>
      <c r="C377" s="2">
        <v>0</v>
      </c>
      <c r="D377" s="2">
        <v>0</v>
      </c>
      <c r="E377" s="2">
        <v>17</v>
      </c>
      <c r="F377" s="2">
        <v>0</v>
      </c>
      <c r="G377" s="2">
        <v>0</v>
      </c>
      <c r="H377" s="2">
        <v>0</v>
      </c>
      <c r="I377" s="2">
        <v>0</v>
      </c>
      <c r="J377" s="2">
        <v>0</v>
      </c>
      <c r="K377" s="4">
        <v>1</v>
      </c>
      <c r="L377" s="3">
        <v>0</v>
      </c>
      <c r="M377" s="3">
        <v>0</v>
      </c>
      <c r="N377" s="3">
        <v>0</v>
      </c>
      <c r="O377" s="3">
        <v>0</v>
      </c>
      <c r="P377" s="3">
        <v>0</v>
      </c>
      <c r="Q377" s="3">
        <v>0</v>
      </c>
      <c r="R377" s="3">
        <v>0</v>
      </c>
      <c r="S377" s="54">
        <v>18</v>
      </c>
      <c r="V377" s="54">
        <v>512</v>
      </c>
      <c r="W377" s="3">
        <f>R362</f>
        <v>0</v>
      </c>
      <c r="X377" s="3">
        <f>R363</f>
        <v>0</v>
      </c>
      <c r="Y377" s="3">
        <f>R364</f>
        <v>0</v>
      </c>
      <c r="Z377" s="3">
        <f>R365</f>
        <v>0</v>
      </c>
      <c r="AA377" s="3">
        <f>R366</f>
        <v>0</v>
      </c>
      <c r="AB377" s="3">
        <f>R367</f>
        <v>0</v>
      </c>
      <c r="AC377" s="3">
        <f>R368</f>
        <v>0</v>
      </c>
      <c r="AD377" s="54">
        <f>R369</f>
        <v>0</v>
      </c>
      <c r="AE377" s="3">
        <f>R370</f>
        <v>0</v>
      </c>
      <c r="AF377" s="3">
        <f>R371</f>
        <v>0</v>
      </c>
      <c r="AG377" s="3">
        <f>R372</f>
        <v>0</v>
      </c>
      <c r="AH377" s="3">
        <f>R373</f>
        <v>0</v>
      </c>
      <c r="AI377" s="3">
        <f>R374</f>
        <v>0</v>
      </c>
      <c r="AJ377" s="3">
        <f>R375</f>
        <v>0</v>
      </c>
      <c r="AK377" s="3">
        <f>R376</f>
        <v>0</v>
      </c>
      <c r="AL377" s="3">
        <f>R377</f>
        <v>0</v>
      </c>
      <c r="AM377" s="3">
        <f>R378</f>
        <v>0</v>
      </c>
      <c r="AN377" s="3">
        <f>R379</f>
        <v>0</v>
      </c>
      <c r="AO377" s="3">
        <f>R380</f>
        <v>0</v>
      </c>
      <c r="AP377" s="54">
        <f>R381</f>
        <v>0</v>
      </c>
      <c r="AQ377" s="58">
        <f>R382</f>
        <v>0</v>
      </c>
      <c r="AT377" s="54">
        <v>512</v>
      </c>
      <c r="AU377" s="33">
        <f t="shared" ref="AU377" si="5817">PRODUCT(W377*100*1/W378)</f>
        <v>0</v>
      </c>
      <c r="AV377" s="33">
        <f t="shared" ref="AV377" si="5818">PRODUCT(X377*100*1/X378)</f>
        <v>0</v>
      </c>
      <c r="AW377" s="33">
        <f t="shared" ref="AW377" si="5819">PRODUCT(Y377*100*1/Y378)</f>
        <v>0</v>
      </c>
      <c r="AX377" s="33">
        <f t="shared" ref="AX377" si="5820">PRODUCT(Z377*100*1/Z378)</f>
        <v>0</v>
      </c>
      <c r="AY377" s="33">
        <f t="shared" ref="AY377" si="5821">PRODUCT(AA377*100*1/AA378)</f>
        <v>0</v>
      </c>
      <c r="AZ377" s="33">
        <f t="shared" ref="AZ377" si="5822">PRODUCT(AB377*100*1/AB378)</f>
        <v>0</v>
      </c>
      <c r="BA377" s="33">
        <f t="shared" ref="BA377" si="5823">PRODUCT(AC377*100*1/AC378)</f>
        <v>0</v>
      </c>
      <c r="BB377" s="59">
        <f t="shared" ref="BB377" si="5824">PRODUCT(AD377*100*1/AD378)</f>
        <v>0</v>
      </c>
      <c r="BC377" s="33">
        <f t="shared" ref="BC377" si="5825">PRODUCT(AE377*100*1/AE378)</f>
        <v>0</v>
      </c>
      <c r="BD377" s="33">
        <f t="shared" ref="BD377" si="5826">PRODUCT(AF377*100*1/AF378)</f>
        <v>0</v>
      </c>
      <c r="BE377" s="33">
        <f t="shared" ref="BE377" si="5827">PRODUCT(AG377*100*1/AG378)</f>
        <v>0</v>
      </c>
      <c r="BF377" s="33">
        <f t="shared" ref="BF377" si="5828">PRODUCT(AH377*100*1/AH378)</f>
        <v>0</v>
      </c>
      <c r="BG377" s="33">
        <f t="shared" ref="BG377" si="5829">PRODUCT(AI377*100*1/AI378)</f>
        <v>0</v>
      </c>
      <c r="BH377" s="33">
        <f t="shared" ref="BH377" si="5830">PRODUCT(AJ377*100*1/AJ378)</f>
        <v>0</v>
      </c>
      <c r="BI377" s="33">
        <f t="shared" ref="BI377" si="5831">PRODUCT(AK377*100*1/AK378)</f>
        <v>0</v>
      </c>
      <c r="BJ377" s="33">
        <f t="shared" ref="BJ377" si="5832">PRODUCT(AL377*100*1/AL378)</f>
        <v>0</v>
      </c>
      <c r="BK377" s="33">
        <f t="shared" ref="BK377" si="5833">PRODUCT(AM377*100*1/AM378)</f>
        <v>0</v>
      </c>
      <c r="BL377" s="33">
        <f t="shared" ref="BL377" si="5834">PRODUCT(AN377*100*1/AN378)</f>
        <v>0</v>
      </c>
      <c r="BM377" s="33">
        <f t="shared" ref="BM377" si="5835">PRODUCT(AO377*100*1/AO378)</f>
        <v>0</v>
      </c>
      <c r="BN377" s="30">
        <f t="shared" ref="BN377" si="5836">PRODUCT(AP377*100*1/AP378)</f>
        <v>0</v>
      </c>
      <c r="BO377" s="59">
        <f t="shared" ref="BO377" si="5837">PRODUCT(AQ377*100*1/AQ378)</f>
        <v>0</v>
      </c>
      <c r="BR377" s="54">
        <v>512</v>
      </c>
      <c r="BS377" s="33">
        <f t="shared" ref="BS377" si="5838">AU362+AU363+AU364+AU365+AU366+AU367+AU368+AU369+AU370+AU371+AU372+AU373+AU374+AU375+AU376+AU377</f>
        <v>100</v>
      </c>
      <c r="BT377" s="33">
        <f t="shared" ref="BT377" si="5839">AV362+AV363+AV364+AV365+AV366+AV367+AV368+AV369+AV370+AV371+AV372+AV373+AV374+AV375+AV376+AV377</f>
        <v>100</v>
      </c>
      <c r="BU377" s="33">
        <f t="shared" ref="BU377" si="5840">AW362+AW363+AW364+AW365+AW366+AW367+AW368+AW369+AW370+AW371+AW372+AW373+AW374+AW375+AW376+AW377</f>
        <v>100</v>
      </c>
      <c r="BV377" s="33">
        <f t="shared" ref="BV377" si="5841">AX362+AX363+AX364+AX365+AX366+AX367+AX368+AX369+AX370+AX371+AX372+AX373+AX374+AX375+AX376+AX377</f>
        <v>100.00000000000001</v>
      </c>
      <c r="BW377" s="33">
        <f t="shared" ref="BW377" si="5842">AY362+AY363+AY364+AY365+AY366+AY367+AY368+AY369+AY370+AY371+AY372+AY373+AY374+AY375+AY376+AY377</f>
        <v>100</v>
      </c>
      <c r="BX377" s="33">
        <f t="shared" ref="BX377" si="5843">AZ362+AZ363+AZ364+AZ365+AZ366+AZ367+AZ368+AZ369+AZ370+AZ371+AZ372+AZ373+AZ374+AZ375+AZ376+AZ377</f>
        <v>100</v>
      </c>
      <c r="BY377" s="33">
        <f t="shared" ref="BY377" si="5844">BA362+BA363+BA364+BA365+BA366+BA367+BA368+BA369+BA370+BA371+BA372+BA373+BA374+BA375+BA376+BA377</f>
        <v>100</v>
      </c>
      <c r="BZ377" s="59">
        <f t="shared" ref="BZ377" si="5845">BB362+BB363+BB364+BB365+BB366+BB367+BB368+BB369+BB370+BB371+BB372+BB373+BB374+BB375+BB376+BB377</f>
        <v>100</v>
      </c>
      <c r="CA377" s="33">
        <f t="shared" ref="CA377" si="5846">BC362+BC363+BC364+BC365+BC366+BC367+BC368+BC369+BC370+BC371+BC372+BC373+BC374+BC375+BC376+BC377</f>
        <v>100</v>
      </c>
      <c r="CB377" s="33">
        <f t="shared" ref="CB377" si="5847">BD362+BD363+BD364+BD365+BD366+BD367+BD368+BD369+BD370+BD371+BD372+BD373+BD374+BD375+BD376+BD377</f>
        <v>100</v>
      </c>
      <c r="CC377" s="33">
        <f t="shared" ref="CC377" si="5848">BE362+BE363+BE364+BE365+BE366+BE367+BE368+BE369+BE370+BE371+BE372+BE373+BE374+BE375+BE376+BE377</f>
        <v>100</v>
      </c>
      <c r="CD377" s="33">
        <f t="shared" ref="CD377" si="5849">BF362+BF363+BF364+BF365+BF366+BF367+BF368+BF369+BF370+BF371+BF372+BF373+BF374+BF375+BF376+BF377</f>
        <v>100</v>
      </c>
      <c r="CE377" s="33">
        <f t="shared" ref="CE377" si="5850">BG362+BG363+BG364+BG365+BG366+BG367+BG368+BG369+BG370+BG371+BG372+BG373+BG374+BG375+BG376+BG377</f>
        <v>100</v>
      </c>
      <c r="CF377" s="33">
        <f t="shared" ref="CF377" si="5851">BH362+BH363+BH364+BH365+BH366+BH367+BH368+BH369+BH370+BH371+BH372+BH373+BH374+BH375+BH376+BH377</f>
        <v>100</v>
      </c>
      <c r="CG377" s="33">
        <f t="shared" ref="CG377" si="5852">BI362+BI363+BI364+BI365+BI366+BI367+BI368+BI369+BI370+BI371+BI372+BI373+BI374+BI375+BI376+BI377</f>
        <v>100</v>
      </c>
      <c r="CH377" s="33">
        <f t="shared" ref="CH377" si="5853">BJ362+BJ363+BJ364+BJ365+BJ366+BJ367+BJ368+BJ369+BJ370+BJ371+BJ372+BJ373+BJ374+BJ375+BJ376+BJ377</f>
        <v>100</v>
      </c>
      <c r="CI377" s="33">
        <f t="shared" ref="CI377" si="5854">BK362+BK363+BK364+BK365+BK366+BK367+BK368+BK369+BK370+BK371+BK372+BK373+BK374+BK375+BK376+BK377</f>
        <v>100</v>
      </c>
      <c r="CJ377" s="33">
        <f t="shared" ref="CJ377" si="5855">BL362+BL363+BL364+BL365+BL366+BL367+BL368+BL369+BL370+BL371+BL372+BL373+BL374+BL375+BL376+BL377</f>
        <v>100.00000000000001</v>
      </c>
      <c r="CK377" s="33">
        <f t="shared" ref="CK377" si="5856">BM362+BM363+BM364+BM365+BM366+BM367+BM368+BM369+BM370+BM371+BM372+BM373+BM374+BM375+BM376+BM377</f>
        <v>100</v>
      </c>
      <c r="CL377" s="30">
        <f t="shared" ref="CL377" si="5857">BN362+BN363+BN364+BN365+BN366+BN367+BN368+BN369+BN370+BN371+BN372+BN373+BN374+BN375+BN376+BN377</f>
        <v>100</v>
      </c>
      <c r="CM377" s="59">
        <f t="shared" ref="CM377" si="5858">BO362+BO363+BO364+BO365+BO366+BO367+BO368+BO369+BO370+BO371+BO372+BO373+BO374+BO375+BO376+BO377</f>
        <v>100.00000000000001</v>
      </c>
      <c r="CN377" s="7"/>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row>
    <row r="378" spans="2:118" x14ac:dyDescent="0.25">
      <c r="B378" s="54" t="s">
        <v>18</v>
      </c>
      <c r="C378" s="2">
        <v>0</v>
      </c>
      <c r="D378" s="2">
        <v>15</v>
      </c>
      <c r="E378" s="2">
        <v>2</v>
      </c>
      <c r="F378" s="2">
        <v>0</v>
      </c>
      <c r="G378" s="2">
        <v>0</v>
      </c>
      <c r="H378" s="4">
        <v>0</v>
      </c>
      <c r="I378" s="3">
        <v>1</v>
      </c>
      <c r="J378" s="3">
        <v>0</v>
      </c>
      <c r="K378" s="3">
        <v>0</v>
      </c>
      <c r="L378" s="3">
        <v>0</v>
      </c>
      <c r="M378" s="3">
        <v>0</v>
      </c>
      <c r="N378" s="3">
        <v>0</v>
      </c>
      <c r="O378" s="3">
        <v>0</v>
      </c>
      <c r="P378" s="3">
        <v>0</v>
      </c>
      <c r="Q378" s="3">
        <v>0</v>
      </c>
      <c r="R378" s="3">
        <v>0</v>
      </c>
      <c r="S378" s="54">
        <v>18</v>
      </c>
      <c r="V378" s="54" t="s">
        <v>1</v>
      </c>
      <c r="W378" s="54">
        <f>S362</f>
        <v>18</v>
      </c>
      <c r="X378" s="54">
        <f>S363</f>
        <v>18</v>
      </c>
      <c r="Y378" s="54">
        <f>S364</f>
        <v>18</v>
      </c>
      <c r="Z378" s="54">
        <f>S365</f>
        <v>18</v>
      </c>
      <c r="AA378" s="54">
        <f>S366</f>
        <v>18</v>
      </c>
      <c r="AB378" s="54">
        <f>S367</f>
        <v>18</v>
      </c>
      <c r="AC378" s="54">
        <f>S368</f>
        <v>18</v>
      </c>
      <c r="AD378" s="54">
        <f>S369</f>
        <v>18</v>
      </c>
      <c r="AE378" s="54">
        <f>S370</f>
        <v>18</v>
      </c>
      <c r="AF378" s="54">
        <f>S371</f>
        <v>18</v>
      </c>
      <c r="AG378" s="54">
        <f>S372</f>
        <v>17</v>
      </c>
      <c r="AH378" s="54">
        <f>S373</f>
        <v>17</v>
      </c>
      <c r="AI378" s="54">
        <f>S374</f>
        <v>17</v>
      </c>
      <c r="AJ378" s="54">
        <f>S375</f>
        <v>16</v>
      </c>
      <c r="AK378" s="54">
        <f>S376</f>
        <v>18</v>
      </c>
      <c r="AL378" s="54">
        <f>S377</f>
        <v>18</v>
      </c>
      <c r="AM378" s="54">
        <f>S378</f>
        <v>18</v>
      </c>
      <c r="AN378" s="54">
        <f>S379</f>
        <v>18</v>
      </c>
      <c r="AO378" s="54">
        <f>S380</f>
        <v>18</v>
      </c>
      <c r="AP378" s="54">
        <f>S381</f>
        <v>18</v>
      </c>
      <c r="AQ378" s="54">
        <f>S382</f>
        <v>18</v>
      </c>
      <c r="AT378" s="54" t="s">
        <v>47</v>
      </c>
      <c r="AU378" s="30">
        <f t="shared" ref="AU378:BO378" si="5859">SUM(AU362:AU377)</f>
        <v>100</v>
      </c>
      <c r="AV378" s="30">
        <f t="shared" si="5859"/>
        <v>100</v>
      </c>
      <c r="AW378" s="30">
        <f t="shared" si="5859"/>
        <v>100</v>
      </c>
      <c r="AX378" s="30">
        <f t="shared" si="5859"/>
        <v>100.00000000000001</v>
      </c>
      <c r="AY378" s="30">
        <f t="shared" si="5859"/>
        <v>100</v>
      </c>
      <c r="AZ378" s="30">
        <f t="shared" si="5859"/>
        <v>100</v>
      </c>
      <c r="BA378" s="30">
        <f t="shared" si="5859"/>
        <v>100</v>
      </c>
      <c r="BB378" s="30">
        <f t="shared" si="5859"/>
        <v>100</v>
      </c>
      <c r="BC378" s="30">
        <f t="shared" si="5859"/>
        <v>100</v>
      </c>
      <c r="BD378" s="30">
        <f t="shared" si="5859"/>
        <v>100</v>
      </c>
      <c r="BE378" s="30">
        <f t="shared" si="5859"/>
        <v>100</v>
      </c>
      <c r="BF378" s="30">
        <f t="shared" si="5859"/>
        <v>100</v>
      </c>
      <c r="BG378" s="30">
        <f t="shared" si="5859"/>
        <v>100</v>
      </c>
      <c r="BH378" s="30">
        <f t="shared" si="5859"/>
        <v>100</v>
      </c>
      <c r="BI378" s="30">
        <f t="shared" si="5859"/>
        <v>100</v>
      </c>
      <c r="BJ378" s="30">
        <f t="shared" si="5859"/>
        <v>100</v>
      </c>
      <c r="BK378" s="30">
        <f t="shared" si="5859"/>
        <v>100</v>
      </c>
      <c r="BL378" s="30">
        <f t="shared" si="5859"/>
        <v>100.00000000000001</v>
      </c>
      <c r="BM378" s="30">
        <f t="shared" si="5859"/>
        <v>100</v>
      </c>
      <c r="BN378" s="30">
        <f t="shared" si="5859"/>
        <v>100</v>
      </c>
      <c r="BO378" s="30">
        <f t="shared" si="5859"/>
        <v>100.00000000000001</v>
      </c>
      <c r="BS378" s="30"/>
      <c r="BT378" s="30"/>
      <c r="BU378" s="30"/>
      <c r="BV378" s="30"/>
      <c r="BW378" s="30"/>
      <c r="BX378" s="30"/>
      <c r="BY378" s="30"/>
      <c r="BZ378" s="30"/>
      <c r="CA378" s="30"/>
      <c r="CB378" s="30"/>
      <c r="CC378" s="30"/>
      <c r="CD378" s="30"/>
      <c r="CE378" s="30"/>
      <c r="CF378" s="30"/>
      <c r="CG378" s="30"/>
      <c r="CH378" s="30"/>
      <c r="CI378" s="30"/>
      <c r="CJ378" s="30"/>
      <c r="CK378" s="30"/>
      <c r="CL378" s="30"/>
      <c r="CM378" s="3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row>
    <row r="379" spans="2:118" x14ac:dyDescent="0.25">
      <c r="B379" s="54" t="s">
        <v>19</v>
      </c>
      <c r="C379" s="2">
        <v>0</v>
      </c>
      <c r="D379" s="2">
        <v>13</v>
      </c>
      <c r="E379" s="2">
        <v>0</v>
      </c>
      <c r="F379" s="2">
        <v>3</v>
      </c>
      <c r="G379" s="2">
        <v>1</v>
      </c>
      <c r="H379" s="2">
        <v>0</v>
      </c>
      <c r="I379" s="4">
        <v>0</v>
      </c>
      <c r="J379" s="3">
        <v>1</v>
      </c>
      <c r="K379" s="3">
        <v>0</v>
      </c>
      <c r="L379" s="3">
        <v>0</v>
      </c>
      <c r="M379" s="3">
        <v>0</v>
      </c>
      <c r="N379" s="3">
        <v>0</v>
      </c>
      <c r="O379" s="3">
        <v>0</v>
      </c>
      <c r="P379" s="3">
        <v>0</v>
      </c>
      <c r="Q379" s="3">
        <v>0</v>
      </c>
      <c r="R379" s="3">
        <v>0</v>
      </c>
      <c r="S379" s="54">
        <v>18</v>
      </c>
      <c r="AU379" s="30"/>
      <c r="AV379" s="30"/>
      <c r="AW379" s="30"/>
      <c r="AX379" s="30"/>
      <c r="AY379" s="30"/>
      <c r="AZ379" s="30"/>
      <c r="BA379" s="30"/>
      <c r="BB379" s="30"/>
      <c r="BC379" s="30"/>
      <c r="BD379" s="30"/>
      <c r="BE379" s="30"/>
      <c r="BF379" s="30"/>
      <c r="BG379" s="30"/>
      <c r="BH379" s="30"/>
      <c r="BI379" s="30"/>
      <c r="BJ379" s="30"/>
      <c r="BK379" s="30"/>
      <c r="BL379" s="30"/>
      <c r="BM379" s="30"/>
      <c r="BN379" s="30"/>
      <c r="BO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row>
    <row r="380" spans="2:118" x14ac:dyDescent="0.25">
      <c r="B380" s="54" t="s">
        <v>20</v>
      </c>
      <c r="C380" s="2">
        <v>0</v>
      </c>
      <c r="D380" s="2">
        <v>0</v>
      </c>
      <c r="E380" s="2">
        <v>9</v>
      </c>
      <c r="F380" s="2">
        <v>8</v>
      </c>
      <c r="G380" s="2">
        <v>0</v>
      </c>
      <c r="H380" s="3">
        <v>0</v>
      </c>
      <c r="I380" s="3">
        <v>0</v>
      </c>
      <c r="J380" s="3">
        <v>1</v>
      </c>
      <c r="K380" s="3">
        <v>0</v>
      </c>
      <c r="L380" s="3">
        <v>0</v>
      </c>
      <c r="M380" s="3">
        <v>0</v>
      </c>
      <c r="N380" s="3">
        <v>0</v>
      </c>
      <c r="O380" s="3">
        <v>0</v>
      </c>
      <c r="P380" s="3">
        <v>0</v>
      </c>
      <c r="Q380" s="3">
        <v>0</v>
      </c>
      <c r="R380" s="3">
        <v>0</v>
      </c>
      <c r="S380" s="54">
        <v>18</v>
      </c>
      <c r="AU380" s="30"/>
      <c r="AV380" s="30"/>
      <c r="AW380" s="30"/>
      <c r="AX380" s="30"/>
      <c r="AY380" s="30"/>
      <c r="AZ380" s="30"/>
      <c r="BA380" s="30"/>
      <c r="BB380" s="30"/>
      <c r="BC380" s="30"/>
      <c r="BD380" s="30"/>
      <c r="BE380" s="30"/>
      <c r="BF380" s="30"/>
      <c r="BG380" s="30"/>
      <c r="BH380" s="30"/>
      <c r="BI380" s="30"/>
      <c r="BJ380" s="30"/>
      <c r="BK380" s="30"/>
      <c r="BL380" s="30"/>
      <c r="BM380" s="30"/>
      <c r="BN380" s="30"/>
      <c r="BO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row>
    <row r="381" spans="2:118" x14ac:dyDescent="0.25">
      <c r="B381" s="54" t="s">
        <v>21</v>
      </c>
      <c r="C381" s="54">
        <v>0</v>
      </c>
      <c r="D381" s="54">
        <v>0</v>
      </c>
      <c r="E381" s="54">
        <v>1</v>
      </c>
      <c r="F381" s="54">
        <v>0</v>
      </c>
      <c r="G381" s="54">
        <v>7</v>
      </c>
      <c r="H381" s="54">
        <v>6</v>
      </c>
      <c r="I381" s="54">
        <v>2</v>
      </c>
      <c r="J381" s="54">
        <v>1</v>
      </c>
      <c r="K381" s="54">
        <v>1</v>
      </c>
      <c r="L381" s="54">
        <v>0</v>
      </c>
      <c r="M381" s="54">
        <v>0</v>
      </c>
      <c r="N381" s="54">
        <v>0</v>
      </c>
      <c r="O381" s="54">
        <v>0</v>
      </c>
      <c r="P381" s="54">
        <v>0</v>
      </c>
      <c r="Q381" s="54">
        <v>0</v>
      </c>
      <c r="R381" s="54">
        <v>0</v>
      </c>
      <c r="S381" s="54">
        <v>18</v>
      </c>
      <c r="AU381" s="30"/>
      <c r="AV381" s="30"/>
      <c r="AW381" s="30"/>
      <c r="AX381" s="30"/>
      <c r="AY381" s="30"/>
      <c r="AZ381" s="30"/>
      <c r="BA381" s="30"/>
      <c r="BB381" s="30"/>
      <c r="BC381" s="30"/>
      <c r="BD381" s="30"/>
      <c r="BE381" s="30"/>
      <c r="BF381" s="30"/>
      <c r="BG381" s="30"/>
      <c r="BH381" s="30"/>
      <c r="BI381" s="30"/>
      <c r="BJ381" s="30"/>
      <c r="BK381" s="30"/>
      <c r="BL381" s="30"/>
      <c r="BM381" s="30"/>
      <c r="BN381" s="30"/>
      <c r="BO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row>
    <row r="382" spans="2:118" x14ac:dyDescent="0.25">
      <c r="B382" s="54" t="s">
        <v>22</v>
      </c>
      <c r="C382" s="54">
        <v>0</v>
      </c>
      <c r="D382" s="54">
        <v>13</v>
      </c>
      <c r="E382" s="54">
        <v>0</v>
      </c>
      <c r="F382" s="54">
        <v>4</v>
      </c>
      <c r="G382" s="54">
        <v>1</v>
      </c>
      <c r="H382" s="54">
        <v>0</v>
      </c>
      <c r="I382" s="54">
        <v>0</v>
      </c>
      <c r="J382" s="54">
        <v>0</v>
      </c>
      <c r="K382" s="54">
        <v>0</v>
      </c>
      <c r="L382" s="54">
        <v>0</v>
      </c>
      <c r="M382" s="54">
        <v>0</v>
      </c>
      <c r="N382" s="54">
        <v>0</v>
      </c>
      <c r="O382" s="54">
        <v>0</v>
      </c>
      <c r="P382" s="54">
        <v>0</v>
      </c>
      <c r="Q382" s="54">
        <v>0</v>
      </c>
      <c r="R382" s="54">
        <v>0</v>
      </c>
      <c r="S382" s="54">
        <v>18</v>
      </c>
      <c r="AU382" s="30"/>
      <c r="AV382" s="30"/>
      <c r="AW382" s="30"/>
      <c r="AX382" s="30"/>
      <c r="AY382" s="30"/>
      <c r="AZ382" s="30"/>
      <c r="BA382" s="30"/>
      <c r="BB382" s="30"/>
      <c r="BC382" s="30"/>
      <c r="BD382" s="30"/>
      <c r="BE382" s="30"/>
      <c r="BF382" s="30"/>
      <c r="BG382" s="30"/>
      <c r="BH382" s="30"/>
      <c r="BI382" s="30"/>
      <c r="BJ382" s="30"/>
      <c r="BK382" s="30"/>
      <c r="BL382" s="30"/>
      <c r="BM382" s="30"/>
      <c r="BN382" s="30"/>
      <c r="BO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row>
    <row r="383" spans="2:118" x14ac:dyDescent="0.25">
      <c r="B383" s="54" t="s">
        <v>90</v>
      </c>
      <c r="C383" s="54">
        <v>0</v>
      </c>
      <c r="D383" s="54">
        <v>0</v>
      </c>
      <c r="E383" s="54">
        <v>0</v>
      </c>
      <c r="F383" s="54">
        <v>0</v>
      </c>
      <c r="G383" s="54">
        <v>0</v>
      </c>
      <c r="H383" s="54">
        <v>1</v>
      </c>
      <c r="I383" s="54">
        <v>0</v>
      </c>
      <c r="J383" s="54">
        <v>8</v>
      </c>
      <c r="K383" s="54">
        <v>6</v>
      </c>
      <c r="L383" s="54">
        <v>1</v>
      </c>
      <c r="M383" s="54">
        <v>1</v>
      </c>
      <c r="N383" s="54">
        <v>0</v>
      </c>
      <c r="O383" s="54">
        <v>0</v>
      </c>
      <c r="P383" s="54">
        <v>0</v>
      </c>
      <c r="Q383" s="54">
        <v>1</v>
      </c>
      <c r="R383" s="54">
        <v>0</v>
      </c>
      <c r="S383" s="54">
        <v>18</v>
      </c>
      <c r="AU383" s="30"/>
      <c r="AV383" s="30"/>
      <c r="AW383" s="30"/>
      <c r="AX383" s="30"/>
      <c r="AY383" s="30"/>
      <c r="AZ383" s="30"/>
      <c r="BA383" s="30"/>
      <c r="BB383" s="30"/>
      <c r="BC383" s="30"/>
      <c r="BD383" s="30"/>
      <c r="BE383" s="30"/>
      <c r="BF383" s="30"/>
      <c r="BG383" s="30"/>
      <c r="BH383" s="30"/>
      <c r="BI383" s="30"/>
      <c r="BJ383" s="30"/>
      <c r="BK383" s="30"/>
      <c r="BL383" s="30"/>
      <c r="BM383" s="30"/>
      <c r="BN383" s="30"/>
      <c r="BO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row>
    <row r="384" spans="2:118" x14ac:dyDescent="0.25">
      <c r="B384" s="54" t="s">
        <v>177</v>
      </c>
      <c r="C384" s="54">
        <v>0</v>
      </c>
      <c r="D384" s="54">
        <v>0</v>
      </c>
      <c r="E384" s="54">
        <v>0</v>
      </c>
      <c r="F384" s="54">
        <v>0</v>
      </c>
      <c r="G384" s="54">
        <v>0</v>
      </c>
      <c r="H384" s="54">
        <v>1</v>
      </c>
      <c r="I384" s="54">
        <v>0</v>
      </c>
      <c r="J384" s="54">
        <v>1</v>
      </c>
      <c r="K384" s="54">
        <v>0</v>
      </c>
      <c r="L384" s="54">
        <v>1</v>
      </c>
      <c r="M384" s="54">
        <v>15</v>
      </c>
      <c r="N384" s="54">
        <v>0</v>
      </c>
      <c r="O384" s="54">
        <v>0</v>
      </c>
      <c r="P384" s="54">
        <v>0</v>
      </c>
      <c r="Q384" s="54">
        <v>0</v>
      </c>
      <c r="R384" s="54">
        <v>0</v>
      </c>
      <c r="S384" s="54">
        <v>18</v>
      </c>
      <c r="AU384" s="30"/>
      <c r="AV384" s="30"/>
      <c r="AW384" s="30"/>
      <c r="AX384" s="30"/>
      <c r="AY384" s="30"/>
      <c r="AZ384" s="30"/>
      <c r="BA384" s="30"/>
      <c r="BB384" s="30"/>
      <c r="BC384" s="30"/>
      <c r="BD384" s="30"/>
      <c r="BE384" s="30"/>
      <c r="BF384" s="30"/>
      <c r="BG384" s="30"/>
      <c r="BH384" s="30"/>
      <c r="BI384" s="30"/>
      <c r="BJ384" s="30"/>
      <c r="BK384" s="30"/>
      <c r="BL384" s="30"/>
      <c r="BM384" s="30"/>
      <c r="BN384" s="30"/>
      <c r="BO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row>
    <row r="385" spans="1:118" x14ac:dyDescent="0.25">
      <c r="B385" s="54" t="s">
        <v>96</v>
      </c>
      <c r="C385" s="54">
        <v>0</v>
      </c>
      <c r="D385" s="54">
        <v>0</v>
      </c>
      <c r="E385" s="54">
        <v>0</v>
      </c>
      <c r="F385" s="54">
        <v>11</v>
      </c>
      <c r="G385" s="54">
        <v>0</v>
      </c>
      <c r="H385" s="54">
        <v>6</v>
      </c>
      <c r="I385" s="54">
        <v>1</v>
      </c>
      <c r="J385" s="54">
        <v>0</v>
      </c>
      <c r="K385" s="54">
        <v>0</v>
      </c>
      <c r="L385" s="54">
        <v>0</v>
      </c>
      <c r="M385" s="54">
        <v>0</v>
      </c>
      <c r="N385" s="54">
        <v>0</v>
      </c>
      <c r="O385" s="54">
        <v>0</v>
      </c>
      <c r="P385" s="54">
        <v>0</v>
      </c>
      <c r="Q385" s="54">
        <v>0</v>
      </c>
      <c r="R385" s="54">
        <v>0</v>
      </c>
      <c r="S385" s="54">
        <v>18</v>
      </c>
    </row>
    <row r="394" spans="1:118" x14ac:dyDescent="0.25">
      <c r="V394" s="54" t="str">
        <f>A395</f>
        <v>Proteus mirabilis</v>
      </c>
      <c r="AT394" s="54" t="str">
        <f>A395</f>
        <v>Proteus mirabilis</v>
      </c>
      <c r="BR394" s="54" t="str">
        <f>A395</f>
        <v>Proteus mirabilis</v>
      </c>
    </row>
    <row r="395" spans="1:118" ht="18.75" x14ac:dyDescent="0.25">
      <c r="A395" s="54" t="s">
        <v>89</v>
      </c>
      <c r="B395" s="54" t="s">
        <v>0</v>
      </c>
      <c r="C395" s="54">
        <v>1.5625E-2</v>
      </c>
      <c r="D395" s="54">
        <v>3.125E-2</v>
      </c>
      <c r="E395" s="54">
        <v>6.25E-2</v>
      </c>
      <c r="F395" s="54">
        <v>0.125</v>
      </c>
      <c r="G395" s="54">
        <v>0.25</v>
      </c>
      <c r="H395" s="54">
        <v>0.5</v>
      </c>
      <c r="I395" s="54">
        <v>1</v>
      </c>
      <c r="J395" s="54">
        <v>2</v>
      </c>
      <c r="K395" s="54">
        <v>4</v>
      </c>
      <c r="L395" s="54">
        <v>8</v>
      </c>
      <c r="M395" s="54">
        <v>16</v>
      </c>
      <c r="N395" s="54">
        <v>32</v>
      </c>
      <c r="O395" s="54">
        <v>64</v>
      </c>
      <c r="P395" s="54">
        <v>128</v>
      </c>
      <c r="Q395" s="54">
        <v>256</v>
      </c>
      <c r="R395" s="54">
        <v>512</v>
      </c>
      <c r="S395" s="54" t="s">
        <v>1</v>
      </c>
      <c r="V395" s="54" t="s">
        <v>0</v>
      </c>
      <c r="W395" s="54" t="str">
        <f>B396</f>
        <v>Ampicillin</v>
      </c>
      <c r="X395" s="54" t="str">
        <f>B397</f>
        <v>Ampicillin/ Sulbactam</v>
      </c>
      <c r="Y395" s="54" t="str">
        <f>B398</f>
        <v>Piperacillin</v>
      </c>
      <c r="Z395" s="54" t="str">
        <f>B399</f>
        <v>Piperacillin/ Tazobactam</v>
      </c>
      <c r="AA395" s="54" t="str">
        <f>B400</f>
        <v>Aztreonam</v>
      </c>
      <c r="AB395" s="54" t="str">
        <f>B401</f>
        <v>Cefotaxim</v>
      </c>
      <c r="AC395" s="54" t="str">
        <f>B402</f>
        <v>Ceftazidim</v>
      </c>
      <c r="AD395" s="54" t="str">
        <f>B403</f>
        <v>Cefuroxim</v>
      </c>
      <c r="AE395" s="54" t="str">
        <f>B404</f>
        <v>Imipenem</v>
      </c>
      <c r="AF395" s="54" t="str">
        <f>B405</f>
        <v>Meropenem</v>
      </c>
      <c r="AG395" s="54" t="str">
        <f>B406</f>
        <v>Colistin</v>
      </c>
      <c r="AH395" s="54" t="str">
        <f>B407</f>
        <v>Amikacin</v>
      </c>
      <c r="AI395" s="54" t="str">
        <f>B408</f>
        <v>Gentamicin</v>
      </c>
      <c r="AJ395" s="54" t="str">
        <f>B409</f>
        <v>Tobramycin</v>
      </c>
      <c r="AK395" s="54" t="str">
        <f>B410</f>
        <v>Fosfomycin</v>
      </c>
      <c r="AL395" s="54" t="str">
        <f>B411</f>
        <v>Cotrimoxazol</v>
      </c>
      <c r="AM395" s="54" t="str">
        <f>B412</f>
        <v>Ciprofloxacin</v>
      </c>
      <c r="AN395" s="54" t="str">
        <f>B413</f>
        <v>Levofloxacin</v>
      </c>
      <c r="AO395" s="54" t="str">
        <f>B414</f>
        <v>Moxifloxacin</v>
      </c>
      <c r="AP395" s="54" t="str">
        <f>B415</f>
        <v>Doxycyclin</v>
      </c>
      <c r="AQ395" s="54" t="str">
        <f>B416</f>
        <v>Tigecyclin</v>
      </c>
      <c r="AU395" s="30" t="str">
        <f t="shared" ref="AU395:BO395" si="5860">W395</f>
        <v>Ampicillin</v>
      </c>
      <c r="AV395" s="30" t="str">
        <f t="shared" si="5860"/>
        <v>Ampicillin/ Sulbactam</v>
      </c>
      <c r="AW395" s="30" t="str">
        <f t="shared" si="5860"/>
        <v>Piperacillin</v>
      </c>
      <c r="AX395" s="30" t="str">
        <f t="shared" si="5860"/>
        <v>Piperacillin/ Tazobactam</v>
      </c>
      <c r="AY395" s="30" t="str">
        <f t="shared" si="5860"/>
        <v>Aztreonam</v>
      </c>
      <c r="AZ395" s="30" t="str">
        <f t="shared" si="5860"/>
        <v>Cefotaxim</v>
      </c>
      <c r="BA395" s="30" t="str">
        <f t="shared" si="5860"/>
        <v>Ceftazidim</v>
      </c>
      <c r="BB395" s="30" t="str">
        <f t="shared" si="5860"/>
        <v>Cefuroxim</v>
      </c>
      <c r="BC395" s="30" t="str">
        <f t="shared" si="5860"/>
        <v>Imipenem</v>
      </c>
      <c r="BD395" s="30" t="str">
        <f t="shared" si="5860"/>
        <v>Meropenem</v>
      </c>
      <c r="BE395" s="30" t="str">
        <f t="shared" si="5860"/>
        <v>Colistin</v>
      </c>
      <c r="BF395" s="30" t="str">
        <f t="shared" si="5860"/>
        <v>Amikacin</v>
      </c>
      <c r="BG395" s="30" t="str">
        <f t="shared" si="5860"/>
        <v>Gentamicin</v>
      </c>
      <c r="BH395" s="30" t="str">
        <f t="shared" si="5860"/>
        <v>Tobramycin</v>
      </c>
      <c r="BI395" s="30" t="str">
        <f t="shared" si="5860"/>
        <v>Fosfomycin</v>
      </c>
      <c r="BJ395" s="30" t="str">
        <f t="shared" si="5860"/>
        <v>Cotrimoxazol</v>
      </c>
      <c r="BK395" s="30" t="str">
        <f t="shared" si="5860"/>
        <v>Ciprofloxacin</v>
      </c>
      <c r="BL395" s="30" t="str">
        <f t="shared" si="5860"/>
        <v>Levofloxacin</v>
      </c>
      <c r="BM395" s="30" t="str">
        <f t="shared" si="5860"/>
        <v>Moxifloxacin</v>
      </c>
      <c r="BN395" s="30" t="str">
        <f t="shared" si="5860"/>
        <v>Doxycyclin</v>
      </c>
      <c r="BO395" s="30" t="str">
        <f t="shared" si="5860"/>
        <v>Tigecyclin</v>
      </c>
      <c r="BR395" s="54" t="s">
        <v>0</v>
      </c>
      <c r="BS395" s="54" t="str">
        <f t="shared" ref="BS395:CM395" si="5861">W395</f>
        <v>Ampicillin</v>
      </c>
      <c r="BT395" s="54" t="str">
        <f t="shared" si="5861"/>
        <v>Ampicillin/ Sulbactam</v>
      </c>
      <c r="BU395" s="54" t="str">
        <f t="shared" si="5861"/>
        <v>Piperacillin</v>
      </c>
      <c r="BV395" s="54" t="str">
        <f t="shared" si="5861"/>
        <v>Piperacillin/ Tazobactam</v>
      </c>
      <c r="BW395" s="54" t="str">
        <f t="shared" si="5861"/>
        <v>Aztreonam</v>
      </c>
      <c r="BX395" s="54" t="str">
        <f t="shared" si="5861"/>
        <v>Cefotaxim</v>
      </c>
      <c r="BY395" s="54" t="str">
        <f t="shared" si="5861"/>
        <v>Ceftazidim</v>
      </c>
      <c r="BZ395" s="54" t="str">
        <f t="shared" si="5861"/>
        <v>Cefuroxim</v>
      </c>
      <c r="CA395" s="54" t="str">
        <f t="shared" si="5861"/>
        <v>Imipenem</v>
      </c>
      <c r="CB395" s="54" t="str">
        <f t="shared" si="5861"/>
        <v>Meropenem</v>
      </c>
      <c r="CC395" s="54" t="str">
        <f t="shared" si="5861"/>
        <v>Colistin</v>
      </c>
      <c r="CD395" s="54" t="str">
        <f t="shared" si="5861"/>
        <v>Amikacin</v>
      </c>
      <c r="CE395" s="54" t="str">
        <f t="shared" si="5861"/>
        <v>Gentamicin</v>
      </c>
      <c r="CF395" s="54" t="str">
        <f t="shared" si="5861"/>
        <v>Tobramycin</v>
      </c>
      <c r="CG395" s="54" t="str">
        <f t="shared" si="5861"/>
        <v>Fosfomycin</v>
      </c>
      <c r="CH395" s="54" t="str">
        <f t="shared" si="5861"/>
        <v>Cotrimoxazol</v>
      </c>
      <c r="CI395" s="54" t="str">
        <f t="shared" si="5861"/>
        <v>Ciprofloxacin</v>
      </c>
      <c r="CJ395" s="54" t="str">
        <f t="shared" si="5861"/>
        <v>Levofloxacin</v>
      </c>
      <c r="CK395" s="54" t="str">
        <f t="shared" si="5861"/>
        <v>Moxifloxacin</v>
      </c>
      <c r="CL395" s="54" t="str">
        <f t="shared" si="5861"/>
        <v>Doxycyclin</v>
      </c>
      <c r="CM395" s="54" t="str">
        <f t="shared" si="5861"/>
        <v>Tigecyclin</v>
      </c>
      <c r="CQ395" s="11"/>
      <c r="CR395" s="12" t="s">
        <v>48</v>
      </c>
      <c r="CS395" s="12" t="s">
        <v>53</v>
      </c>
      <c r="CT395" s="12" t="s">
        <v>54</v>
      </c>
      <c r="CU395" s="12" t="s">
        <v>55</v>
      </c>
      <c r="CV395" s="12" t="s">
        <v>56</v>
      </c>
      <c r="CW395" s="12" t="s">
        <v>57</v>
      </c>
      <c r="CX395" s="12" t="s">
        <v>58</v>
      </c>
      <c r="CY395" s="12" t="s">
        <v>71</v>
      </c>
      <c r="CZ395" s="12" t="s">
        <v>59</v>
      </c>
      <c r="DA395" s="12" t="s">
        <v>60</v>
      </c>
      <c r="DB395" s="12" t="s">
        <v>61</v>
      </c>
      <c r="DC395" s="12" t="s">
        <v>62</v>
      </c>
      <c r="DD395" s="12" t="s">
        <v>63</v>
      </c>
      <c r="DE395" s="12" t="s">
        <v>64</v>
      </c>
      <c r="DF395" s="12" t="s">
        <v>65</v>
      </c>
      <c r="DG395" s="12" t="s">
        <v>66</v>
      </c>
      <c r="DH395" s="12" t="s">
        <v>67</v>
      </c>
      <c r="DI395" s="12" t="s">
        <v>68</v>
      </c>
      <c r="DJ395" s="12" t="s">
        <v>69</v>
      </c>
      <c r="DK395" s="12" t="s">
        <v>70</v>
      </c>
      <c r="DL395" s="12" t="s">
        <v>72</v>
      </c>
      <c r="DM395" s="10"/>
      <c r="DN395" s="10"/>
    </row>
    <row r="396" spans="1:118" ht="18.75" x14ac:dyDescent="0.25">
      <c r="B396" s="54" t="s">
        <v>2</v>
      </c>
      <c r="C396" s="2">
        <v>0</v>
      </c>
      <c r="D396" s="2">
        <v>0</v>
      </c>
      <c r="E396" s="2">
        <v>0</v>
      </c>
      <c r="F396" s="2">
        <v>7</v>
      </c>
      <c r="G396" s="2">
        <v>0</v>
      </c>
      <c r="H396" s="2">
        <v>124</v>
      </c>
      <c r="I396" s="2">
        <v>268</v>
      </c>
      <c r="J396" s="2">
        <v>39</v>
      </c>
      <c r="K396" s="2">
        <v>6</v>
      </c>
      <c r="L396" s="2">
        <v>7</v>
      </c>
      <c r="M396" s="3">
        <v>13</v>
      </c>
      <c r="N396" s="3">
        <v>15</v>
      </c>
      <c r="O396" s="3">
        <v>174</v>
      </c>
      <c r="P396" s="3">
        <v>0</v>
      </c>
      <c r="Q396" s="3">
        <v>0</v>
      </c>
      <c r="R396" s="3">
        <v>0</v>
      </c>
      <c r="S396" s="54">
        <v>653</v>
      </c>
      <c r="V396" s="54">
        <v>1.5625E-2</v>
      </c>
      <c r="W396" s="2">
        <f>C396</f>
        <v>0</v>
      </c>
      <c r="X396" s="2">
        <f>C397</f>
        <v>0</v>
      </c>
      <c r="Y396" s="2">
        <f>C398</f>
        <v>0</v>
      </c>
      <c r="Z396" s="2">
        <f>C399</f>
        <v>0</v>
      </c>
      <c r="AA396" s="2">
        <f>C400</f>
        <v>0</v>
      </c>
      <c r="AB396" s="2">
        <f>C401</f>
        <v>0</v>
      </c>
      <c r="AC396" s="2">
        <f>C402</f>
        <v>0</v>
      </c>
      <c r="AD396" s="4">
        <f>C403</f>
        <v>0</v>
      </c>
      <c r="AE396" s="2">
        <f>C404</f>
        <v>0</v>
      </c>
      <c r="AF396" s="2">
        <f>C405</f>
        <v>0</v>
      </c>
      <c r="AG396" s="2">
        <f>C406</f>
        <v>0</v>
      </c>
      <c r="AH396" s="2">
        <f>C407</f>
        <v>0</v>
      </c>
      <c r="AI396" s="2">
        <f>C408</f>
        <v>0</v>
      </c>
      <c r="AJ396" s="2">
        <f>C409</f>
        <v>0</v>
      </c>
      <c r="AK396" s="2">
        <f>C410</f>
        <v>0</v>
      </c>
      <c r="AL396" s="2">
        <f>C411</f>
        <v>0</v>
      </c>
      <c r="AM396" s="2">
        <f>C412</f>
        <v>0</v>
      </c>
      <c r="AN396" s="2">
        <f>C413</f>
        <v>0</v>
      </c>
      <c r="AO396" s="2">
        <f>C414</f>
        <v>0</v>
      </c>
      <c r="AP396" s="54">
        <f>C415</f>
        <v>0</v>
      </c>
      <c r="AQ396" s="58">
        <f>C416</f>
        <v>0</v>
      </c>
      <c r="AT396" s="54">
        <v>1.4999999999999999E-2</v>
      </c>
      <c r="AU396" s="31">
        <f t="shared" ref="AU396:BO396" si="5862">PRODUCT(W396*100*1/W412)</f>
        <v>0</v>
      </c>
      <c r="AV396" s="31">
        <f t="shared" si="5862"/>
        <v>0</v>
      </c>
      <c r="AW396" s="31">
        <f t="shared" si="5862"/>
        <v>0</v>
      </c>
      <c r="AX396" s="31">
        <f t="shared" si="5862"/>
        <v>0</v>
      </c>
      <c r="AY396" s="31">
        <f t="shared" si="5862"/>
        <v>0</v>
      </c>
      <c r="AZ396" s="31">
        <f t="shared" si="5862"/>
        <v>0</v>
      </c>
      <c r="BA396" s="31">
        <f t="shared" si="5862"/>
        <v>0</v>
      </c>
      <c r="BB396" s="32">
        <f t="shared" si="5862"/>
        <v>0</v>
      </c>
      <c r="BC396" s="31">
        <f t="shared" si="5862"/>
        <v>0</v>
      </c>
      <c r="BD396" s="31">
        <f t="shared" si="5862"/>
        <v>0</v>
      </c>
      <c r="BE396" s="31">
        <f t="shared" si="5862"/>
        <v>0</v>
      </c>
      <c r="BF396" s="31">
        <f t="shared" si="5862"/>
        <v>0</v>
      </c>
      <c r="BG396" s="31">
        <f t="shared" si="5862"/>
        <v>0</v>
      </c>
      <c r="BH396" s="31">
        <f t="shared" si="5862"/>
        <v>0</v>
      </c>
      <c r="BI396" s="31">
        <f t="shared" si="5862"/>
        <v>0</v>
      </c>
      <c r="BJ396" s="31">
        <f t="shared" si="5862"/>
        <v>0</v>
      </c>
      <c r="BK396" s="31">
        <f t="shared" si="5862"/>
        <v>0</v>
      </c>
      <c r="BL396" s="31">
        <f t="shared" si="5862"/>
        <v>0</v>
      </c>
      <c r="BM396" s="31">
        <f t="shared" si="5862"/>
        <v>0</v>
      </c>
      <c r="BN396" s="30">
        <f t="shared" si="5862"/>
        <v>0</v>
      </c>
      <c r="BO396" s="59">
        <f t="shared" si="5862"/>
        <v>0</v>
      </c>
      <c r="BR396" s="54">
        <v>1.4999999999999999E-2</v>
      </c>
      <c r="BS396" s="31">
        <f t="shared" ref="BS396:CM396" si="5863">AU396</f>
        <v>0</v>
      </c>
      <c r="BT396" s="31">
        <f t="shared" si="5863"/>
        <v>0</v>
      </c>
      <c r="BU396" s="31">
        <f t="shared" si="5863"/>
        <v>0</v>
      </c>
      <c r="BV396" s="31">
        <f t="shared" si="5863"/>
        <v>0</v>
      </c>
      <c r="BW396" s="31">
        <f t="shared" si="5863"/>
        <v>0</v>
      </c>
      <c r="BX396" s="31">
        <f t="shared" si="5863"/>
        <v>0</v>
      </c>
      <c r="BY396" s="31">
        <f t="shared" si="5863"/>
        <v>0</v>
      </c>
      <c r="BZ396" s="32">
        <f t="shared" si="5863"/>
        <v>0</v>
      </c>
      <c r="CA396" s="31">
        <f t="shared" si="5863"/>
        <v>0</v>
      </c>
      <c r="CB396" s="31">
        <f t="shared" si="5863"/>
        <v>0</v>
      </c>
      <c r="CC396" s="31">
        <f t="shared" si="5863"/>
        <v>0</v>
      </c>
      <c r="CD396" s="31">
        <f t="shared" si="5863"/>
        <v>0</v>
      </c>
      <c r="CE396" s="31">
        <f t="shared" si="5863"/>
        <v>0</v>
      </c>
      <c r="CF396" s="31">
        <f t="shared" si="5863"/>
        <v>0</v>
      </c>
      <c r="CG396" s="31">
        <f t="shared" si="5863"/>
        <v>0</v>
      </c>
      <c r="CH396" s="31">
        <f t="shared" si="5863"/>
        <v>0</v>
      </c>
      <c r="CI396" s="31">
        <f t="shared" si="5863"/>
        <v>0</v>
      </c>
      <c r="CJ396" s="31">
        <f t="shared" si="5863"/>
        <v>0</v>
      </c>
      <c r="CK396" s="31">
        <f t="shared" si="5863"/>
        <v>0</v>
      </c>
      <c r="CL396" s="30">
        <f t="shared" si="5863"/>
        <v>0</v>
      </c>
      <c r="CM396" s="59">
        <f t="shared" si="5863"/>
        <v>0</v>
      </c>
      <c r="CN396" s="5"/>
      <c r="CQ396" s="12" t="s">
        <v>49</v>
      </c>
      <c r="CR396" s="16">
        <f>S396</f>
        <v>653</v>
      </c>
      <c r="CS396" s="16">
        <f>S397</f>
        <v>653</v>
      </c>
      <c r="CT396" s="16">
        <f>S398</f>
        <v>653</v>
      </c>
      <c r="CU396" s="16">
        <f>S399</f>
        <v>653</v>
      </c>
      <c r="CV396" s="16">
        <f>S400</f>
        <v>651</v>
      </c>
      <c r="CW396" s="16">
        <f>S401</f>
        <v>653</v>
      </c>
      <c r="CX396" s="16">
        <f>S402</f>
        <v>653</v>
      </c>
      <c r="CY396" s="16">
        <f>S403</f>
        <v>653</v>
      </c>
      <c r="CZ396" s="16">
        <f>S404</f>
        <v>653</v>
      </c>
      <c r="DA396" s="16">
        <f>S405</f>
        <v>653</v>
      </c>
      <c r="DB396" s="16">
        <f>S406</f>
        <v>621</v>
      </c>
      <c r="DC396" s="16">
        <f>S407</f>
        <v>606</v>
      </c>
      <c r="DD396" s="16">
        <f>S408</f>
        <v>622</v>
      </c>
      <c r="DE396" s="16">
        <f>S409</f>
        <v>573</v>
      </c>
      <c r="DF396" s="16">
        <f>S410</f>
        <v>651</v>
      </c>
      <c r="DG396" s="16">
        <f>S411</f>
        <v>653</v>
      </c>
      <c r="DH396" s="16">
        <f>S412</f>
        <v>653</v>
      </c>
      <c r="DI396" s="16">
        <f>S413</f>
        <v>653</v>
      </c>
      <c r="DJ396" s="16">
        <f>S414</f>
        <v>653</v>
      </c>
      <c r="DK396" s="16">
        <f>S415</f>
        <v>653</v>
      </c>
      <c r="DL396" s="16">
        <f>S416</f>
        <v>653</v>
      </c>
      <c r="DM396" s="10"/>
      <c r="DN396" s="10"/>
    </row>
    <row r="397" spans="1:118" ht="18.75" x14ac:dyDescent="0.25">
      <c r="B397" s="54" t="s">
        <v>3</v>
      </c>
      <c r="C397" s="2">
        <v>0</v>
      </c>
      <c r="D397" s="2">
        <v>0</v>
      </c>
      <c r="E397" s="2">
        <v>0</v>
      </c>
      <c r="F397" s="2">
        <v>21</v>
      </c>
      <c r="G397" s="2">
        <v>0</v>
      </c>
      <c r="H397" s="2">
        <v>198</v>
      </c>
      <c r="I397" s="2">
        <v>264</v>
      </c>
      <c r="J397" s="2">
        <v>45</v>
      </c>
      <c r="K397" s="2">
        <v>43</v>
      </c>
      <c r="L397" s="2">
        <v>26</v>
      </c>
      <c r="M397" s="3">
        <v>21</v>
      </c>
      <c r="N397" s="3">
        <v>17</v>
      </c>
      <c r="O397" s="3">
        <v>18</v>
      </c>
      <c r="P397" s="3">
        <v>0</v>
      </c>
      <c r="Q397" s="3">
        <v>0</v>
      </c>
      <c r="R397" s="3">
        <v>0</v>
      </c>
      <c r="S397" s="54">
        <v>653</v>
      </c>
      <c r="V397" s="54">
        <v>3.125E-2</v>
      </c>
      <c r="W397" s="2">
        <f>D396</f>
        <v>0</v>
      </c>
      <c r="X397" s="2">
        <f>D397</f>
        <v>0</v>
      </c>
      <c r="Y397" s="2">
        <f>D398</f>
        <v>0</v>
      </c>
      <c r="Z397" s="2">
        <f>D399</f>
        <v>0</v>
      </c>
      <c r="AA397" s="2">
        <f>D400</f>
        <v>0</v>
      </c>
      <c r="AB397" s="2">
        <f>D401</f>
        <v>613</v>
      </c>
      <c r="AC397" s="2">
        <f>D402</f>
        <v>1</v>
      </c>
      <c r="AD397" s="4">
        <f>D403</f>
        <v>0</v>
      </c>
      <c r="AE397" s="2">
        <f>D404</f>
        <v>0</v>
      </c>
      <c r="AF397" s="2">
        <f>D405</f>
        <v>0</v>
      </c>
      <c r="AG397" s="2">
        <f>D406</f>
        <v>0</v>
      </c>
      <c r="AH397" s="2">
        <f>D407</f>
        <v>0</v>
      </c>
      <c r="AI397" s="2">
        <f>D408</f>
        <v>0</v>
      </c>
      <c r="AJ397" s="2">
        <f>D409</f>
        <v>0</v>
      </c>
      <c r="AK397" s="2">
        <f>D410</f>
        <v>0</v>
      </c>
      <c r="AL397" s="2">
        <f>D411</f>
        <v>0</v>
      </c>
      <c r="AM397" s="2">
        <f>D412</f>
        <v>230</v>
      </c>
      <c r="AN397" s="2">
        <f>D413</f>
        <v>427</v>
      </c>
      <c r="AO397" s="2">
        <f>D414</f>
        <v>3</v>
      </c>
      <c r="AP397" s="54">
        <f>D415</f>
        <v>0</v>
      </c>
      <c r="AQ397" s="58">
        <f>D416</f>
        <v>4</v>
      </c>
      <c r="AT397" s="54">
        <v>3.1E-2</v>
      </c>
      <c r="AU397" s="31">
        <f t="shared" ref="AU397:BO397" si="5864">PRODUCT(W397*100*1/W412)</f>
        <v>0</v>
      </c>
      <c r="AV397" s="31">
        <f t="shared" si="5864"/>
        <v>0</v>
      </c>
      <c r="AW397" s="31">
        <f t="shared" si="5864"/>
        <v>0</v>
      </c>
      <c r="AX397" s="31">
        <f t="shared" si="5864"/>
        <v>0</v>
      </c>
      <c r="AY397" s="31">
        <f t="shared" si="5864"/>
        <v>0</v>
      </c>
      <c r="AZ397" s="31">
        <f t="shared" si="5864"/>
        <v>93.874425727411946</v>
      </c>
      <c r="BA397" s="31">
        <f t="shared" si="5864"/>
        <v>0.15313935681470137</v>
      </c>
      <c r="BB397" s="32">
        <f t="shared" si="5864"/>
        <v>0</v>
      </c>
      <c r="BC397" s="31">
        <f t="shared" si="5864"/>
        <v>0</v>
      </c>
      <c r="BD397" s="31">
        <f t="shared" si="5864"/>
        <v>0</v>
      </c>
      <c r="BE397" s="31">
        <f t="shared" si="5864"/>
        <v>0</v>
      </c>
      <c r="BF397" s="31">
        <f t="shared" si="5864"/>
        <v>0</v>
      </c>
      <c r="BG397" s="31">
        <f t="shared" si="5864"/>
        <v>0</v>
      </c>
      <c r="BH397" s="31">
        <f t="shared" si="5864"/>
        <v>0</v>
      </c>
      <c r="BI397" s="31">
        <f t="shared" si="5864"/>
        <v>0</v>
      </c>
      <c r="BJ397" s="31">
        <f t="shared" si="5864"/>
        <v>0</v>
      </c>
      <c r="BK397" s="31">
        <f t="shared" si="5864"/>
        <v>35.22205206738132</v>
      </c>
      <c r="BL397" s="31">
        <f t="shared" si="5864"/>
        <v>65.390505359877494</v>
      </c>
      <c r="BM397" s="31">
        <f t="shared" si="5864"/>
        <v>0.45941807044410415</v>
      </c>
      <c r="BN397" s="30">
        <f t="shared" si="5864"/>
        <v>0</v>
      </c>
      <c r="BO397" s="59">
        <f t="shared" si="5864"/>
        <v>0.61255742725880546</v>
      </c>
      <c r="BR397" s="54">
        <v>3.1E-2</v>
      </c>
      <c r="BS397" s="31">
        <f t="shared" ref="BS397:CM397" si="5865">AU396+AU397</f>
        <v>0</v>
      </c>
      <c r="BT397" s="31">
        <f t="shared" si="5865"/>
        <v>0</v>
      </c>
      <c r="BU397" s="31">
        <f t="shared" si="5865"/>
        <v>0</v>
      </c>
      <c r="BV397" s="31">
        <f t="shared" si="5865"/>
        <v>0</v>
      </c>
      <c r="BW397" s="31">
        <f t="shared" si="5865"/>
        <v>0</v>
      </c>
      <c r="BX397" s="31">
        <f t="shared" si="5865"/>
        <v>93.874425727411946</v>
      </c>
      <c r="BY397" s="31">
        <f t="shared" si="5865"/>
        <v>0.15313935681470137</v>
      </c>
      <c r="BZ397" s="32">
        <f t="shared" si="5865"/>
        <v>0</v>
      </c>
      <c r="CA397" s="31">
        <f t="shared" si="5865"/>
        <v>0</v>
      </c>
      <c r="CB397" s="31">
        <f t="shared" si="5865"/>
        <v>0</v>
      </c>
      <c r="CC397" s="31">
        <f t="shared" si="5865"/>
        <v>0</v>
      </c>
      <c r="CD397" s="31">
        <f t="shared" si="5865"/>
        <v>0</v>
      </c>
      <c r="CE397" s="31">
        <f t="shared" si="5865"/>
        <v>0</v>
      </c>
      <c r="CF397" s="31">
        <f t="shared" si="5865"/>
        <v>0</v>
      </c>
      <c r="CG397" s="31">
        <f t="shared" si="5865"/>
        <v>0</v>
      </c>
      <c r="CH397" s="31">
        <f t="shared" si="5865"/>
        <v>0</v>
      </c>
      <c r="CI397" s="31">
        <f t="shared" si="5865"/>
        <v>35.22205206738132</v>
      </c>
      <c r="CJ397" s="31">
        <f t="shared" si="5865"/>
        <v>65.390505359877494</v>
      </c>
      <c r="CK397" s="31">
        <f t="shared" si="5865"/>
        <v>0.45941807044410415</v>
      </c>
      <c r="CL397" s="30">
        <f t="shared" si="5865"/>
        <v>0</v>
      </c>
      <c r="CM397" s="59">
        <f t="shared" si="5865"/>
        <v>0.61255742725880546</v>
      </c>
      <c r="CN397" s="5"/>
      <c r="CQ397" s="12" t="s">
        <v>50</v>
      </c>
      <c r="CR397" s="13">
        <f>BS405</f>
        <v>69.065849923430306</v>
      </c>
      <c r="CS397" s="13">
        <f>BT405</f>
        <v>91.424196018376719</v>
      </c>
      <c r="CT397" s="13">
        <f>BU405</f>
        <v>78.407350689127099</v>
      </c>
      <c r="CU397" s="13">
        <f>BV405</f>
        <v>99.540581929555898</v>
      </c>
      <c r="CV397" s="13">
        <f>BW402</f>
        <v>94.162826420890937</v>
      </c>
      <c r="CW397" s="13">
        <f>BX402</f>
        <v>97.702909647779478</v>
      </c>
      <c r="CX397" s="13">
        <f>BY402</f>
        <v>96.171516079632482</v>
      </c>
      <c r="CY397" s="13">
        <f>BZ405</f>
        <v>96.324655436447159</v>
      </c>
      <c r="CZ397" s="13">
        <f>CA403</f>
        <v>81.623277182235825</v>
      </c>
      <c r="DA397" s="13">
        <f>CB403</f>
        <v>100</v>
      </c>
      <c r="DB397" s="13">
        <f>CC403</f>
        <v>1.288244766505636</v>
      </c>
      <c r="DC397" s="13">
        <f>CD405</f>
        <v>98.184818481848197</v>
      </c>
      <c r="DD397" s="13">
        <f>CE403</f>
        <v>92.443729903536976</v>
      </c>
      <c r="DE397" s="13">
        <f>CF403</f>
        <v>93.542757417102976</v>
      </c>
      <c r="DF397" s="13">
        <f>CG407</f>
        <v>77.112135176651293</v>
      </c>
      <c r="DG397" s="13">
        <f>CH403</f>
        <v>67.2281776416539</v>
      </c>
      <c r="DH397" s="13">
        <f>CI400</f>
        <v>87.289433384379777</v>
      </c>
      <c r="DI397" s="13">
        <f>CJ401</f>
        <v>89.280245022970917</v>
      </c>
      <c r="DJ397" s="13">
        <f>CK400</f>
        <v>48.085758039816227</v>
      </c>
      <c r="DK397" s="13"/>
      <c r="DL397" s="13"/>
      <c r="DM397" s="10"/>
      <c r="DN397" s="10"/>
    </row>
    <row r="398" spans="1:118" ht="18.75" x14ac:dyDescent="0.25">
      <c r="B398" s="54" t="s">
        <v>4</v>
      </c>
      <c r="C398" s="2">
        <v>0</v>
      </c>
      <c r="D398" s="2">
        <v>0</v>
      </c>
      <c r="E398" s="2">
        <v>0</v>
      </c>
      <c r="F398" s="2">
        <v>0</v>
      </c>
      <c r="G398" s="2">
        <v>444</v>
      </c>
      <c r="H398" s="2">
        <v>0</v>
      </c>
      <c r="I398" s="2">
        <v>26</v>
      </c>
      <c r="J398" s="2">
        <v>14</v>
      </c>
      <c r="K398" s="2">
        <v>17</v>
      </c>
      <c r="L398" s="2">
        <v>11</v>
      </c>
      <c r="M398" s="3">
        <v>10</v>
      </c>
      <c r="N398" s="3">
        <v>12</v>
      </c>
      <c r="O398" s="3">
        <v>21</v>
      </c>
      <c r="P398" s="3">
        <v>98</v>
      </c>
      <c r="Q398" s="3">
        <v>0</v>
      </c>
      <c r="R398" s="3">
        <v>0</v>
      </c>
      <c r="S398" s="54">
        <v>653</v>
      </c>
      <c r="V398" s="54">
        <v>6.25E-2</v>
      </c>
      <c r="W398" s="2">
        <f>E396</f>
        <v>0</v>
      </c>
      <c r="X398" s="2">
        <f>E397</f>
        <v>0</v>
      </c>
      <c r="Y398" s="2">
        <f>E398</f>
        <v>0</v>
      </c>
      <c r="Z398" s="2">
        <f>E399</f>
        <v>0</v>
      </c>
      <c r="AA398" s="2">
        <f>E400</f>
        <v>0</v>
      </c>
      <c r="AB398" s="2">
        <f>E401</f>
        <v>4</v>
      </c>
      <c r="AC398" s="2">
        <f>E402</f>
        <v>0</v>
      </c>
      <c r="AD398" s="4">
        <f>E403</f>
        <v>0</v>
      </c>
      <c r="AE398" s="2">
        <f>E404</f>
        <v>16</v>
      </c>
      <c r="AF398" s="2">
        <f>E405</f>
        <v>614</v>
      </c>
      <c r="AG398" s="2">
        <f>E406</f>
        <v>0</v>
      </c>
      <c r="AH398" s="2">
        <f>E407</f>
        <v>0</v>
      </c>
      <c r="AI398" s="2">
        <f>E408</f>
        <v>7</v>
      </c>
      <c r="AJ398" s="2">
        <f>E409</f>
        <v>8</v>
      </c>
      <c r="AK398" s="2">
        <f>E410</f>
        <v>0</v>
      </c>
      <c r="AL398" s="2">
        <f>E411</f>
        <v>350</v>
      </c>
      <c r="AM398" s="2">
        <f>E412</f>
        <v>253</v>
      </c>
      <c r="AN398" s="2">
        <f>E413</f>
        <v>2</v>
      </c>
      <c r="AO398" s="2">
        <f>E414</f>
        <v>1</v>
      </c>
      <c r="AP398" s="54">
        <f>E415</f>
        <v>1</v>
      </c>
      <c r="AQ398" s="58">
        <f>E416</f>
        <v>0</v>
      </c>
      <c r="AT398" s="54">
        <v>6.2E-2</v>
      </c>
      <c r="AU398" s="31">
        <f t="shared" ref="AU398:BO398" si="5866">PRODUCT(W398*100*1/W412)</f>
        <v>0</v>
      </c>
      <c r="AV398" s="31">
        <f t="shared" si="5866"/>
        <v>0</v>
      </c>
      <c r="AW398" s="31">
        <f t="shared" si="5866"/>
        <v>0</v>
      </c>
      <c r="AX398" s="31">
        <f t="shared" si="5866"/>
        <v>0</v>
      </c>
      <c r="AY398" s="31">
        <f t="shared" si="5866"/>
        <v>0</v>
      </c>
      <c r="AZ398" s="31">
        <f t="shared" si="5866"/>
        <v>0.61255742725880546</v>
      </c>
      <c r="BA398" s="31">
        <f t="shared" si="5866"/>
        <v>0</v>
      </c>
      <c r="BB398" s="32">
        <f t="shared" si="5866"/>
        <v>0</v>
      </c>
      <c r="BC398" s="31">
        <f t="shared" si="5866"/>
        <v>2.4502297090352219</v>
      </c>
      <c r="BD398" s="31">
        <f t="shared" si="5866"/>
        <v>94.027565084226651</v>
      </c>
      <c r="BE398" s="31">
        <f t="shared" si="5866"/>
        <v>0</v>
      </c>
      <c r="BF398" s="31">
        <f t="shared" si="5866"/>
        <v>0</v>
      </c>
      <c r="BG398" s="31">
        <f t="shared" si="5866"/>
        <v>1.1254019292604502</v>
      </c>
      <c r="BH398" s="31">
        <f t="shared" si="5866"/>
        <v>1.3961605584642234</v>
      </c>
      <c r="BI398" s="31">
        <f t="shared" si="5866"/>
        <v>0</v>
      </c>
      <c r="BJ398" s="31">
        <f t="shared" si="5866"/>
        <v>53.598774885145481</v>
      </c>
      <c r="BK398" s="31">
        <f t="shared" si="5866"/>
        <v>38.744257274119448</v>
      </c>
      <c r="BL398" s="31">
        <f t="shared" si="5866"/>
        <v>0.30627871362940273</v>
      </c>
      <c r="BM398" s="31">
        <f t="shared" si="5866"/>
        <v>0.15313935681470137</v>
      </c>
      <c r="BN398" s="30">
        <f t="shared" si="5866"/>
        <v>0.15313935681470137</v>
      </c>
      <c r="BO398" s="59">
        <f t="shared" si="5866"/>
        <v>0</v>
      </c>
      <c r="BR398" s="54">
        <v>6.2E-2</v>
      </c>
      <c r="BS398" s="31">
        <f t="shared" ref="BS398:CM398" si="5867">AU396+AU397+AU398</f>
        <v>0</v>
      </c>
      <c r="BT398" s="31">
        <f t="shared" si="5867"/>
        <v>0</v>
      </c>
      <c r="BU398" s="31">
        <f t="shared" si="5867"/>
        <v>0</v>
      </c>
      <c r="BV398" s="31">
        <f t="shared" si="5867"/>
        <v>0</v>
      </c>
      <c r="BW398" s="31">
        <f t="shared" si="5867"/>
        <v>0</v>
      </c>
      <c r="BX398" s="31">
        <f t="shared" si="5867"/>
        <v>94.486983154670753</v>
      </c>
      <c r="BY398" s="31">
        <f t="shared" si="5867"/>
        <v>0.15313935681470137</v>
      </c>
      <c r="BZ398" s="32">
        <f t="shared" si="5867"/>
        <v>0</v>
      </c>
      <c r="CA398" s="31">
        <f t="shared" si="5867"/>
        <v>2.4502297090352219</v>
      </c>
      <c r="CB398" s="31">
        <f t="shared" si="5867"/>
        <v>94.027565084226651</v>
      </c>
      <c r="CC398" s="31">
        <f t="shared" si="5867"/>
        <v>0</v>
      </c>
      <c r="CD398" s="31">
        <f t="shared" si="5867"/>
        <v>0</v>
      </c>
      <c r="CE398" s="31">
        <f t="shared" si="5867"/>
        <v>1.1254019292604502</v>
      </c>
      <c r="CF398" s="31">
        <f t="shared" si="5867"/>
        <v>1.3961605584642234</v>
      </c>
      <c r="CG398" s="31">
        <f t="shared" si="5867"/>
        <v>0</v>
      </c>
      <c r="CH398" s="31">
        <f t="shared" si="5867"/>
        <v>53.598774885145481</v>
      </c>
      <c r="CI398" s="31">
        <f t="shared" si="5867"/>
        <v>73.966309341500761</v>
      </c>
      <c r="CJ398" s="31">
        <f t="shared" si="5867"/>
        <v>65.69678407350689</v>
      </c>
      <c r="CK398" s="31">
        <f t="shared" si="5867"/>
        <v>0.61255742725880546</v>
      </c>
      <c r="CL398" s="30">
        <f t="shared" si="5867"/>
        <v>0.15313935681470137</v>
      </c>
      <c r="CM398" s="59">
        <f t="shared" si="5867"/>
        <v>0.61255742725880546</v>
      </c>
      <c r="CN398" s="5"/>
      <c r="CQ398" s="12" t="s">
        <v>51</v>
      </c>
      <c r="CR398" s="13"/>
      <c r="CS398" s="13"/>
      <c r="CT398" s="13"/>
      <c r="CU398" s="13"/>
      <c r="CV398" s="13">
        <f>BW404-BW402</f>
        <v>1.5360983102918624</v>
      </c>
      <c r="CW398" s="13">
        <f>SUM(BX403,-BX402)</f>
        <v>0.45941807044410155</v>
      </c>
      <c r="CX398" s="14">
        <f>SUM(BY403-BY402)</f>
        <v>0.76569678407351205</v>
      </c>
      <c r="CY398" s="13"/>
      <c r="CZ398" s="13">
        <f>CA404-CA403</f>
        <v>16.232771822358345</v>
      </c>
      <c r="DA398" s="13">
        <f>CB405-CB403</f>
        <v>0</v>
      </c>
      <c r="DB398" s="13"/>
      <c r="DC398" s="13"/>
      <c r="DD398" s="13"/>
      <c r="DE398" s="13"/>
      <c r="DF398" s="13"/>
      <c r="DG398" s="13">
        <f>CH404-CH403</f>
        <v>3.3690658499234303</v>
      </c>
      <c r="DH398" s="13">
        <f>CI401-CI400</f>
        <v>1.3782542113323188</v>
      </c>
      <c r="DI398" s="13">
        <f>CJ402-CJ401</f>
        <v>2.6033690658499182</v>
      </c>
      <c r="DJ398" s="13"/>
      <c r="DK398" s="13"/>
      <c r="DL398" s="13"/>
      <c r="DM398" s="10"/>
      <c r="DN398" s="10"/>
    </row>
    <row r="399" spans="1:118" ht="18.75" x14ac:dyDescent="0.25">
      <c r="B399" s="54" t="s">
        <v>5</v>
      </c>
      <c r="C399" s="2">
        <v>0</v>
      </c>
      <c r="D399" s="2">
        <v>0</v>
      </c>
      <c r="E399" s="2">
        <v>0</v>
      </c>
      <c r="F399" s="2">
        <v>0</v>
      </c>
      <c r="G399" s="2">
        <v>614</v>
      </c>
      <c r="H399" s="2">
        <v>0</v>
      </c>
      <c r="I399" s="2">
        <v>19</v>
      </c>
      <c r="J399" s="2">
        <v>6</v>
      </c>
      <c r="K399" s="2">
        <v>10</v>
      </c>
      <c r="L399" s="2">
        <v>1</v>
      </c>
      <c r="M399" s="3">
        <v>1</v>
      </c>
      <c r="N399" s="3">
        <v>1</v>
      </c>
      <c r="O399" s="3">
        <v>0</v>
      </c>
      <c r="P399" s="3">
        <v>1</v>
      </c>
      <c r="Q399" s="3">
        <v>0</v>
      </c>
      <c r="R399" s="3">
        <v>0</v>
      </c>
      <c r="S399" s="54">
        <v>653</v>
      </c>
      <c r="V399" s="54">
        <v>0.125</v>
      </c>
      <c r="W399" s="2">
        <f>F396</f>
        <v>7</v>
      </c>
      <c r="X399" s="2">
        <f>F397</f>
        <v>21</v>
      </c>
      <c r="Y399" s="2">
        <f>F398</f>
        <v>0</v>
      </c>
      <c r="Z399" s="2">
        <f>F399</f>
        <v>0</v>
      </c>
      <c r="AA399" s="2">
        <f>F400</f>
        <v>577</v>
      </c>
      <c r="AB399" s="2">
        <f>F401</f>
        <v>8</v>
      </c>
      <c r="AC399" s="2">
        <f>F402</f>
        <v>592</v>
      </c>
      <c r="AD399" s="4">
        <f>F403</f>
        <v>7</v>
      </c>
      <c r="AE399" s="2">
        <f>F404</f>
        <v>0</v>
      </c>
      <c r="AF399" s="2">
        <f>F405</f>
        <v>0</v>
      </c>
      <c r="AG399" s="2">
        <f>F406</f>
        <v>1</v>
      </c>
      <c r="AH399" s="2">
        <f>F407</f>
        <v>0</v>
      </c>
      <c r="AI399" s="2">
        <f>F408</f>
        <v>0</v>
      </c>
      <c r="AJ399" s="2">
        <f>F409</f>
        <v>0</v>
      </c>
      <c r="AK399" s="2">
        <f>F410</f>
        <v>0</v>
      </c>
      <c r="AL399" s="2">
        <f>F411</f>
        <v>0</v>
      </c>
      <c r="AM399" s="2">
        <f>F412</f>
        <v>59</v>
      </c>
      <c r="AN399" s="2">
        <f>F413</f>
        <v>107</v>
      </c>
      <c r="AO399" s="2">
        <f>F414</f>
        <v>10</v>
      </c>
      <c r="AP399" s="54">
        <f>F415</f>
        <v>0</v>
      </c>
      <c r="AQ399" s="58">
        <f>F416</f>
        <v>3</v>
      </c>
      <c r="AT399" s="54">
        <v>0.125</v>
      </c>
      <c r="AU399" s="31">
        <f t="shared" ref="AU399:BO399" si="5868">PRODUCT(W399*100*1/W412)</f>
        <v>1.0719754977029097</v>
      </c>
      <c r="AV399" s="31">
        <f t="shared" si="5868"/>
        <v>3.215926493108729</v>
      </c>
      <c r="AW399" s="31">
        <f t="shared" si="5868"/>
        <v>0</v>
      </c>
      <c r="AX399" s="31">
        <f t="shared" si="5868"/>
        <v>0</v>
      </c>
      <c r="AY399" s="31">
        <f t="shared" si="5868"/>
        <v>88.632872503840247</v>
      </c>
      <c r="AZ399" s="31">
        <f t="shared" si="5868"/>
        <v>1.2251148545176109</v>
      </c>
      <c r="BA399" s="31">
        <f t="shared" si="5868"/>
        <v>90.658499234303221</v>
      </c>
      <c r="BB399" s="32">
        <f t="shared" si="5868"/>
        <v>1.0719754977029097</v>
      </c>
      <c r="BC399" s="31">
        <f t="shared" si="5868"/>
        <v>0</v>
      </c>
      <c r="BD399" s="31">
        <f t="shared" si="5868"/>
        <v>0</v>
      </c>
      <c r="BE399" s="31">
        <f t="shared" si="5868"/>
        <v>0.1610305958132045</v>
      </c>
      <c r="BF399" s="31">
        <f t="shared" si="5868"/>
        <v>0</v>
      </c>
      <c r="BG399" s="31">
        <f t="shared" si="5868"/>
        <v>0</v>
      </c>
      <c r="BH399" s="31">
        <f t="shared" si="5868"/>
        <v>0</v>
      </c>
      <c r="BI399" s="31">
        <f t="shared" si="5868"/>
        <v>0</v>
      </c>
      <c r="BJ399" s="31">
        <f t="shared" si="5868"/>
        <v>0</v>
      </c>
      <c r="BK399" s="31">
        <f t="shared" si="5868"/>
        <v>9.0352220520673807</v>
      </c>
      <c r="BL399" s="31">
        <f t="shared" si="5868"/>
        <v>16.385911179173046</v>
      </c>
      <c r="BM399" s="31">
        <f t="shared" si="5868"/>
        <v>1.5313935681470139</v>
      </c>
      <c r="BN399" s="30">
        <f t="shared" si="5868"/>
        <v>0</v>
      </c>
      <c r="BO399" s="59">
        <f t="shared" si="5868"/>
        <v>0.45941807044410415</v>
      </c>
      <c r="BR399" s="54">
        <v>0.125</v>
      </c>
      <c r="BS399" s="31">
        <f t="shared" ref="BS399:CM399" si="5869">AU396+AU397+AU398+AU399</f>
        <v>1.0719754977029097</v>
      </c>
      <c r="BT399" s="31">
        <f t="shared" si="5869"/>
        <v>3.215926493108729</v>
      </c>
      <c r="BU399" s="31">
        <f t="shared" si="5869"/>
        <v>0</v>
      </c>
      <c r="BV399" s="31">
        <f t="shared" si="5869"/>
        <v>0</v>
      </c>
      <c r="BW399" s="31">
        <f t="shared" si="5869"/>
        <v>88.632872503840247</v>
      </c>
      <c r="BX399" s="31">
        <f t="shared" si="5869"/>
        <v>95.712098009188367</v>
      </c>
      <c r="BY399" s="31">
        <f t="shared" si="5869"/>
        <v>90.811638591117926</v>
      </c>
      <c r="BZ399" s="32">
        <f t="shared" si="5869"/>
        <v>1.0719754977029097</v>
      </c>
      <c r="CA399" s="31">
        <f t="shared" si="5869"/>
        <v>2.4502297090352219</v>
      </c>
      <c r="CB399" s="31">
        <f t="shared" si="5869"/>
        <v>94.027565084226651</v>
      </c>
      <c r="CC399" s="31">
        <f t="shared" si="5869"/>
        <v>0.1610305958132045</v>
      </c>
      <c r="CD399" s="31">
        <f t="shared" si="5869"/>
        <v>0</v>
      </c>
      <c r="CE399" s="31">
        <f t="shared" si="5869"/>
        <v>1.1254019292604502</v>
      </c>
      <c r="CF399" s="31">
        <f t="shared" si="5869"/>
        <v>1.3961605584642234</v>
      </c>
      <c r="CG399" s="31">
        <f t="shared" si="5869"/>
        <v>0</v>
      </c>
      <c r="CH399" s="31">
        <f t="shared" si="5869"/>
        <v>53.598774885145481</v>
      </c>
      <c r="CI399" s="31">
        <f t="shared" si="5869"/>
        <v>83.001531393568143</v>
      </c>
      <c r="CJ399" s="31">
        <f t="shared" si="5869"/>
        <v>82.08269525267994</v>
      </c>
      <c r="CK399" s="31">
        <f t="shared" si="5869"/>
        <v>2.1439509954058193</v>
      </c>
      <c r="CL399" s="30">
        <f t="shared" si="5869"/>
        <v>0.15313935681470137</v>
      </c>
      <c r="CM399" s="59">
        <f t="shared" si="5869"/>
        <v>1.0719754977029097</v>
      </c>
      <c r="CN399" s="5"/>
      <c r="CQ399" s="12" t="s">
        <v>52</v>
      </c>
      <c r="CR399" s="13">
        <f>BS411-CR397</f>
        <v>30.934150076569665</v>
      </c>
      <c r="CS399" s="13">
        <f>BT411-CS397</f>
        <v>8.5758039816232667</v>
      </c>
      <c r="CT399" s="13">
        <f>BU411-BU405</f>
        <v>21.592649310872886</v>
      </c>
      <c r="CU399" s="13">
        <f>BV411-BV405</f>
        <v>0.45941807044411576</v>
      </c>
      <c r="CV399" s="13">
        <f>BW411-CV398-CV397</f>
        <v>4.3010752688172005</v>
      </c>
      <c r="CW399" s="13">
        <f>BX411-BX403</f>
        <v>1.8376722817764062</v>
      </c>
      <c r="CX399" s="13">
        <f>BY411-BY403</f>
        <v>3.062787136294034</v>
      </c>
      <c r="CY399" s="13">
        <f>BZ411-BZ405</f>
        <v>3.6753445635528266</v>
      </c>
      <c r="CZ399" s="13">
        <f>CA411-CA404</f>
        <v>2.1439509954058167</v>
      </c>
      <c r="DA399" s="13">
        <f>CB411-CB405</f>
        <v>0</v>
      </c>
      <c r="DB399" s="13">
        <f>CC411-CC403</f>
        <v>98.711755233494358</v>
      </c>
      <c r="DC399" s="13">
        <f>CD411-CD405</f>
        <v>1.8151815181518316</v>
      </c>
      <c r="DD399" s="13">
        <f>CE411-CE403</f>
        <v>7.5562700964630238</v>
      </c>
      <c r="DE399" s="13">
        <f>CF411-CF403</f>
        <v>6.4572425828970381</v>
      </c>
      <c r="DF399" s="13">
        <f>CG411-CG407</f>
        <v>22.887864823348693</v>
      </c>
      <c r="DG399" s="13">
        <f>CH411-CH404</f>
        <v>29.402756508422669</v>
      </c>
      <c r="DH399" s="13">
        <f>CI411-CI401</f>
        <v>11.33231240428789</v>
      </c>
      <c r="DI399" s="13">
        <f>CJ411-CJ402</f>
        <v>8.1163859111791652</v>
      </c>
      <c r="DJ399" s="13">
        <f>CK411-CK400</f>
        <v>51.914241960183759</v>
      </c>
      <c r="DK399" s="13"/>
      <c r="DL399" s="13"/>
      <c r="DM399" s="10"/>
      <c r="DN399" s="10"/>
    </row>
    <row r="400" spans="1:118" x14ac:dyDescent="0.25">
      <c r="B400" s="54" t="s">
        <v>6</v>
      </c>
      <c r="C400" s="2">
        <v>0</v>
      </c>
      <c r="D400" s="2">
        <v>0</v>
      </c>
      <c r="E400" s="2">
        <v>0</v>
      </c>
      <c r="F400" s="2">
        <v>577</v>
      </c>
      <c r="G400" s="2">
        <v>1</v>
      </c>
      <c r="H400" s="2">
        <v>28</v>
      </c>
      <c r="I400" s="2">
        <v>7</v>
      </c>
      <c r="J400" s="4">
        <v>5</v>
      </c>
      <c r="K400" s="4">
        <v>5</v>
      </c>
      <c r="L400" s="3">
        <v>0</v>
      </c>
      <c r="M400" s="3">
        <v>1</v>
      </c>
      <c r="N400" s="3">
        <v>27</v>
      </c>
      <c r="O400" s="3">
        <v>0</v>
      </c>
      <c r="P400" s="3">
        <v>0</v>
      </c>
      <c r="Q400" s="3">
        <v>0</v>
      </c>
      <c r="R400" s="3">
        <v>0</v>
      </c>
      <c r="S400" s="54">
        <v>651</v>
      </c>
      <c r="V400" s="54">
        <v>0.25</v>
      </c>
      <c r="W400" s="2">
        <f>G396</f>
        <v>0</v>
      </c>
      <c r="X400" s="2">
        <f>G397</f>
        <v>0</v>
      </c>
      <c r="Y400" s="2">
        <f>G398</f>
        <v>444</v>
      </c>
      <c r="Z400" s="2">
        <f>G399</f>
        <v>614</v>
      </c>
      <c r="AA400" s="2">
        <f>G400</f>
        <v>1</v>
      </c>
      <c r="AB400" s="2">
        <f>G401</f>
        <v>4</v>
      </c>
      <c r="AC400" s="2">
        <f>G402</f>
        <v>0</v>
      </c>
      <c r="AD400" s="4">
        <f>G403</f>
        <v>0</v>
      </c>
      <c r="AE400" s="2">
        <f>G404</f>
        <v>19</v>
      </c>
      <c r="AF400" s="2">
        <f>G405</f>
        <v>26</v>
      </c>
      <c r="AG400" s="2">
        <f>G406</f>
        <v>0</v>
      </c>
      <c r="AH400" s="2">
        <f>G407</f>
        <v>50</v>
      </c>
      <c r="AI400" s="2">
        <f>G408</f>
        <v>153</v>
      </c>
      <c r="AJ400" s="2">
        <f>G409</f>
        <v>138</v>
      </c>
      <c r="AK400" s="2">
        <f>G410</f>
        <v>0</v>
      </c>
      <c r="AL400" s="2">
        <f>G411</f>
        <v>39</v>
      </c>
      <c r="AM400" s="2">
        <f>G412</f>
        <v>28</v>
      </c>
      <c r="AN400" s="2">
        <f>G413</f>
        <v>31</v>
      </c>
      <c r="AO400" s="2">
        <f>G414</f>
        <v>300</v>
      </c>
      <c r="AP400" s="54">
        <f>G415</f>
        <v>1</v>
      </c>
      <c r="AQ400" s="58">
        <f>G416</f>
        <v>15</v>
      </c>
      <c r="AT400" s="54">
        <v>0.25</v>
      </c>
      <c r="AU400" s="31">
        <f t="shared" ref="AU400:BO400" si="5870">PRODUCT(W400*100*1/W412)</f>
        <v>0</v>
      </c>
      <c r="AV400" s="31">
        <f t="shared" si="5870"/>
        <v>0</v>
      </c>
      <c r="AW400" s="31">
        <f t="shared" si="5870"/>
        <v>67.993874425727412</v>
      </c>
      <c r="AX400" s="31">
        <f t="shared" si="5870"/>
        <v>94.027565084226651</v>
      </c>
      <c r="AY400" s="31">
        <f t="shared" si="5870"/>
        <v>0.15360983102918588</v>
      </c>
      <c r="AZ400" s="31">
        <f t="shared" si="5870"/>
        <v>0.61255742725880546</v>
      </c>
      <c r="BA400" s="31">
        <f t="shared" si="5870"/>
        <v>0</v>
      </c>
      <c r="BB400" s="32">
        <f t="shared" si="5870"/>
        <v>0</v>
      </c>
      <c r="BC400" s="31">
        <f t="shared" si="5870"/>
        <v>2.9096477794793261</v>
      </c>
      <c r="BD400" s="31">
        <f t="shared" si="5870"/>
        <v>3.9816232771822357</v>
      </c>
      <c r="BE400" s="31">
        <f t="shared" si="5870"/>
        <v>0</v>
      </c>
      <c r="BF400" s="31">
        <f t="shared" si="5870"/>
        <v>8.2508250825082516</v>
      </c>
      <c r="BG400" s="31">
        <f t="shared" si="5870"/>
        <v>24.59807073954984</v>
      </c>
      <c r="BH400" s="31">
        <f t="shared" si="5870"/>
        <v>24.083769633507853</v>
      </c>
      <c r="BI400" s="31">
        <f t="shared" si="5870"/>
        <v>0</v>
      </c>
      <c r="BJ400" s="31">
        <f t="shared" si="5870"/>
        <v>5.9724349157733538</v>
      </c>
      <c r="BK400" s="31">
        <f t="shared" si="5870"/>
        <v>4.2879019908116387</v>
      </c>
      <c r="BL400" s="31">
        <f t="shared" si="5870"/>
        <v>4.7473200612557429</v>
      </c>
      <c r="BM400" s="31">
        <f t="shared" si="5870"/>
        <v>45.94180704441041</v>
      </c>
      <c r="BN400" s="30">
        <f t="shared" si="5870"/>
        <v>0.15313935681470137</v>
      </c>
      <c r="BO400" s="59">
        <f t="shared" si="5870"/>
        <v>2.2970903522205206</v>
      </c>
      <c r="BR400" s="54">
        <v>0.25</v>
      </c>
      <c r="BS400" s="31">
        <f t="shared" ref="BS400:CM400" si="5871">AU396+AU397+AU398+AU399+AU400</f>
        <v>1.0719754977029097</v>
      </c>
      <c r="BT400" s="31">
        <f t="shared" si="5871"/>
        <v>3.215926493108729</v>
      </c>
      <c r="BU400" s="31">
        <f t="shared" si="5871"/>
        <v>67.993874425727412</v>
      </c>
      <c r="BV400" s="31">
        <f t="shared" si="5871"/>
        <v>94.027565084226651</v>
      </c>
      <c r="BW400" s="31">
        <f t="shared" si="5871"/>
        <v>88.786482334869433</v>
      </c>
      <c r="BX400" s="31">
        <f t="shared" si="5871"/>
        <v>96.324655436447173</v>
      </c>
      <c r="BY400" s="31">
        <f t="shared" si="5871"/>
        <v>90.811638591117926</v>
      </c>
      <c r="BZ400" s="32">
        <f t="shared" si="5871"/>
        <v>1.0719754977029097</v>
      </c>
      <c r="CA400" s="31">
        <f t="shared" si="5871"/>
        <v>5.3598774885145479</v>
      </c>
      <c r="CB400" s="31">
        <f t="shared" si="5871"/>
        <v>98.009188361408889</v>
      </c>
      <c r="CC400" s="31">
        <f t="shared" si="5871"/>
        <v>0.1610305958132045</v>
      </c>
      <c r="CD400" s="31">
        <f t="shared" si="5871"/>
        <v>8.2508250825082516</v>
      </c>
      <c r="CE400" s="31">
        <f t="shared" si="5871"/>
        <v>25.723472668810292</v>
      </c>
      <c r="CF400" s="31">
        <f t="shared" si="5871"/>
        <v>25.479930191972077</v>
      </c>
      <c r="CG400" s="31">
        <f t="shared" si="5871"/>
        <v>0</v>
      </c>
      <c r="CH400" s="31">
        <f t="shared" si="5871"/>
        <v>59.571209800918837</v>
      </c>
      <c r="CI400" s="31">
        <f t="shared" si="5871"/>
        <v>87.289433384379777</v>
      </c>
      <c r="CJ400" s="31">
        <f t="shared" si="5871"/>
        <v>86.830015313935689</v>
      </c>
      <c r="CK400" s="31">
        <f t="shared" si="5871"/>
        <v>48.085758039816227</v>
      </c>
      <c r="CL400" s="30">
        <f t="shared" si="5871"/>
        <v>0.30627871362940273</v>
      </c>
      <c r="CM400" s="59">
        <f t="shared" si="5871"/>
        <v>3.3690658499234303</v>
      </c>
      <c r="CN400" s="5"/>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row>
    <row r="401" spans="2:118" x14ac:dyDescent="0.25">
      <c r="B401" s="54" t="s">
        <v>7</v>
      </c>
      <c r="C401" s="2">
        <v>0</v>
      </c>
      <c r="D401" s="2">
        <v>613</v>
      </c>
      <c r="E401" s="2">
        <v>4</v>
      </c>
      <c r="F401" s="2">
        <v>8</v>
      </c>
      <c r="G401" s="2">
        <v>4</v>
      </c>
      <c r="H401" s="2">
        <v>3</v>
      </c>
      <c r="I401" s="2">
        <v>6</v>
      </c>
      <c r="J401" s="4">
        <v>3</v>
      </c>
      <c r="K401" s="3">
        <v>2</v>
      </c>
      <c r="L401" s="3">
        <v>3</v>
      </c>
      <c r="M401" s="3">
        <v>7</v>
      </c>
      <c r="N401" s="3">
        <v>0</v>
      </c>
      <c r="O401" s="3">
        <v>0</v>
      </c>
      <c r="P401" s="3">
        <v>0</v>
      </c>
      <c r="Q401" s="3">
        <v>0</v>
      </c>
      <c r="R401" s="3">
        <v>0</v>
      </c>
      <c r="S401" s="54">
        <v>653</v>
      </c>
      <c r="V401" s="54">
        <v>0.5</v>
      </c>
      <c r="W401" s="2">
        <f>H396</f>
        <v>124</v>
      </c>
      <c r="X401" s="2">
        <f>H397</f>
        <v>198</v>
      </c>
      <c r="Y401" s="2">
        <f>H398</f>
        <v>0</v>
      </c>
      <c r="Z401" s="2">
        <f>H399</f>
        <v>0</v>
      </c>
      <c r="AA401" s="2">
        <f>H400</f>
        <v>28</v>
      </c>
      <c r="AB401" s="2">
        <f>H401</f>
        <v>3</v>
      </c>
      <c r="AC401" s="2">
        <f>H402</f>
        <v>23</v>
      </c>
      <c r="AD401" s="4">
        <f>H403</f>
        <v>112</v>
      </c>
      <c r="AE401" s="2">
        <f>H404</f>
        <v>33</v>
      </c>
      <c r="AF401" s="2">
        <f>H405</f>
        <v>10</v>
      </c>
      <c r="AG401" s="2">
        <f>H406</f>
        <v>3</v>
      </c>
      <c r="AH401" s="2">
        <f>H407</f>
        <v>0</v>
      </c>
      <c r="AI401" s="2">
        <f>H408</f>
        <v>304</v>
      </c>
      <c r="AJ401" s="2">
        <f>H409</f>
        <v>269</v>
      </c>
      <c r="AK401" s="2">
        <f>H410</f>
        <v>58</v>
      </c>
      <c r="AL401" s="2">
        <f>H411</f>
        <v>13</v>
      </c>
      <c r="AM401" s="4">
        <f>H412</f>
        <v>9</v>
      </c>
      <c r="AN401" s="2">
        <f>H413</f>
        <v>16</v>
      </c>
      <c r="AO401" s="3">
        <f>H414</f>
        <v>227</v>
      </c>
      <c r="AP401" s="54">
        <f>H415</f>
        <v>1</v>
      </c>
      <c r="AQ401" s="58">
        <f>H416</f>
        <v>56</v>
      </c>
      <c r="AT401" s="54">
        <v>0.5</v>
      </c>
      <c r="AU401" s="31">
        <f t="shared" ref="AU401:BO401" si="5872">PRODUCT(W401*100*1/W412)</f>
        <v>18.989280245022972</v>
      </c>
      <c r="AV401" s="31">
        <f t="shared" si="5872"/>
        <v>30.321592649310873</v>
      </c>
      <c r="AW401" s="31">
        <f t="shared" si="5872"/>
        <v>0</v>
      </c>
      <c r="AX401" s="31">
        <f t="shared" si="5872"/>
        <v>0</v>
      </c>
      <c r="AY401" s="31">
        <f t="shared" si="5872"/>
        <v>4.301075268817204</v>
      </c>
      <c r="AZ401" s="31">
        <f t="shared" si="5872"/>
        <v>0.45941807044410415</v>
      </c>
      <c r="BA401" s="31">
        <f t="shared" si="5872"/>
        <v>3.5222052067381315</v>
      </c>
      <c r="BB401" s="32">
        <f t="shared" si="5872"/>
        <v>17.151607963246555</v>
      </c>
      <c r="BC401" s="31">
        <f t="shared" si="5872"/>
        <v>5.0535987748851454</v>
      </c>
      <c r="BD401" s="31">
        <f t="shared" si="5872"/>
        <v>1.5313935681470139</v>
      </c>
      <c r="BE401" s="31">
        <f t="shared" si="5872"/>
        <v>0.48309178743961351</v>
      </c>
      <c r="BF401" s="31">
        <f t="shared" si="5872"/>
        <v>0</v>
      </c>
      <c r="BG401" s="31">
        <f t="shared" si="5872"/>
        <v>48.874598070739552</v>
      </c>
      <c r="BH401" s="31">
        <f t="shared" si="5872"/>
        <v>46.945898778359513</v>
      </c>
      <c r="BI401" s="31">
        <f t="shared" si="5872"/>
        <v>8.9093701996927805</v>
      </c>
      <c r="BJ401" s="31">
        <f t="shared" si="5872"/>
        <v>1.9908116385911179</v>
      </c>
      <c r="BK401" s="32">
        <f t="shared" si="5872"/>
        <v>1.3782542113323124</v>
      </c>
      <c r="BL401" s="31">
        <f t="shared" si="5872"/>
        <v>2.4502297090352219</v>
      </c>
      <c r="BM401" s="33">
        <f t="shared" si="5872"/>
        <v>34.762633996937211</v>
      </c>
      <c r="BN401" s="30">
        <f t="shared" si="5872"/>
        <v>0.15313935681470137</v>
      </c>
      <c r="BO401" s="59">
        <f t="shared" si="5872"/>
        <v>8.5758039816232774</v>
      </c>
      <c r="BR401" s="54">
        <v>0.5</v>
      </c>
      <c r="BS401" s="31">
        <f t="shared" ref="BS401:CM401" si="5873">AU396+AU397+AU398+AU399+AU400+AU401</f>
        <v>20.06125574272588</v>
      </c>
      <c r="BT401" s="31">
        <f t="shared" si="5873"/>
        <v>33.537519142419605</v>
      </c>
      <c r="BU401" s="31">
        <f t="shared" si="5873"/>
        <v>67.993874425727412</v>
      </c>
      <c r="BV401" s="31">
        <f t="shared" si="5873"/>
        <v>94.027565084226651</v>
      </c>
      <c r="BW401" s="31">
        <f t="shared" si="5873"/>
        <v>93.087557603686633</v>
      </c>
      <c r="BX401" s="31">
        <f t="shared" si="5873"/>
        <v>96.784073506891275</v>
      </c>
      <c r="BY401" s="31">
        <f t="shared" si="5873"/>
        <v>94.333843797856062</v>
      </c>
      <c r="BZ401" s="32">
        <f t="shared" si="5873"/>
        <v>18.223583460949463</v>
      </c>
      <c r="CA401" s="31">
        <f t="shared" si="5873"/>
        <v>10.413476263399694</v>
      </c>
      <c r="CB401" s="31">
        <f t="shared" si="5873"/>
        <v>99.540581929555898</v>
      </c>
      <c r="CC401" s="31">
        <f t="shared" si="5873"/>
        <v>0.64412238325281801</v>
      </c>
      <c r="CD401" s="31">
        <f t="shared" si="5873"/>
        <v>8.2508250825082516</v>
      </c>
      <c r="CE401" s="31">
        <f t="shared" si="5873"/>
        <v>74.59807073954984</v>
      </c>
      <c r="CF401" s="31">
        <f t="shared" si="5873"/>
        <v>72.425828970331594</v>
      </c>
      <c r="CG401" s="31">
        <f t="shared" si="5873"/>
        <v>8.9093701996927805</v>
      </c>
      <c r="CH401" s="31">
        <f t="shared" si="5873"/>
        <v>61.562021439509955</v>
      </c>
      <c r="CI401" s="32">
        <f t="shared" si="5873"/>
        <v>88.667687595712096</v>
      </c>
      <c r="CJ401" s="31">
        <f t="shared" si="5873"/>
        <v>89.280245022970917</v>
      </c>
      <c r="CK401" s="33">
        <f t="shared" si="5873"/>
        <v>82.848392036753438</v>
      </c>
      <c r="CL401" s="30">
        <f t="shared" si="5873"/>
        <v>0.4594180704441041</v>
      </c>
      <c r="CM401" s="59">
        <f t="shared" si="5873"/>
        <v>11.944869831546708</v>
      </c>
      <c r="CN401" s="5"/>
      <c r="CQ401" s="10"/>
      <c r="CR401" s="10" t="str">
        <f>A395</f>
        <v>Proteus mirabilis</v>
      </c>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row>
    <row r="402" spans="2:118" x14ac:dyDescent="0.25">
      <c r="B402" s="54" t="s">
        <v>8</v>
      </c>
      <c r="C402" s="2">
        <v>0</v>
      </c>
      <c r="D402" s="2">
        <v>1</v>
      </c>
      <c r="E402" s="2">
        <v>0</v>
      </c>
      <c r="F402" s="2">
        <v>592</v>
      </c>
      <c r="G402" s="2">
        <v>0</v>
      </c>
      <c r="H402" s="2">
        <v>23</v>
      </c>
      <c r="I402" s="2">
        <v>12</v>
      </c>
      <c r="J402" s="4">
        <v>5</v>
      </c>
      <c r="K402" s="4">
        <v>8</v>
      </c>
      <c r="L402" s="3">
        <v>4</v>
      </c>
      <c r="M402" s="3">
        <v>3</v>
      </c>
      <c r="N402" s="3">
        <v>0</v>
      </c>
      <c r="O402" s="3">
        <v>5</v>
      </c>
      <c r="P402" s="3">
        <v>0</v>
      </c>
      <c r="Q402" s="3">
        <v>0</v>
      </c>
      <c r="R402" s="3">
        <v>0</v>
      </c>
      <c r="S402" s="54">
        <v>653</v>
      </c>
      <c r="V402" s="54">
        <v>1</v>
      </c>
      <c r="W402" s="2">
        <f>I396</f>
        <v>268</v>
      </c>
      <c r="X402" s="2">
        <f>I397</f>
        <v>264</v>
      </c>
      <c r="Y402" s="2">
        <f>I398</f>
        <v>26</v>
      </c>
      <c r="Z402" s="2">
        <f>I399</f>
        <v>19</v>
      </c>
      <c r="AA402" s="2">
        <f>I400</f>
        <v>7</v>
      </c>
      <c r="AB402" s="2">
        <f>I401</f>
        <v>6</v>
      </c>
      <c r="AC402" s="2">
        <f>I402</f>
        <v>12</v>
      </c>
      <c r="AD402" s="4">
        <f>I403</f>
        <v>401</v>
      </c>
      <c r="AE402" s="2">
        <f>I404</f>
        <v>151</v>
      </c>
      <c r="AF402" s="2">
        <f>I405</f>
        <v>1</v>
      </c>
      <c r="AG402" s="2">
        <f>I406</f>
        <v>3</v>
      </c>
      <c r="AH402" s="2">
        <f>I407</f>
        <v>148</v>
      </c>
      <c r="AI402" s="2">
        <f>I408</f>
        <v>91</v>
      </c>
      <c r="AJ402" s="2">
        <f>I409</f>
        <v>100</v>
      </c>
      <c r="AK402" s="2">
        <f>I410</f>
        <v>0</v>
      </c>
      <c r="AL402" s="2">
        <f>I411</f>
        <v>13</v>
      </c>
      <c r="AM402" s="3">
        <f>I412</f>
        <v>17</v>
      </c>
      <c r="AN402" s="4">
        <f>I413</f>
        <v>17</v>
      </c>
      <c r="AO402" s="3">
        <f>I414</f>
        <v>13</v>
      </c>
      <c r="AP402" s="54">
        <f>I415</f>
        <v>4</v>
      </c>
      <c r="AQ402" s="58">
        <f>I416</f>
        <v>376</v>
      </c>
      <c r="AT402" s="54">
        <v>1</v>
      </c>
      <c r="AU402" s="31">
        <f t="shared" ref="AU402:BO402" si="5874">PRODUCT(W402*100*1/W412)</f>
        <v>41.04134762633997</v>
      </c>
      <c r="AV402" s="31">
        <f t="shared" si="5874"/>
        <v>40.428790199081163</v>
      </c>
      <c r="AW402" s="31">
        <f t="shared" si="5874"/>
        <v>3.9816232771822357</v>
      </c>
      <c r="AX402" s="31">
        <f t="shared" si="5874"/>
        <v>2.9096477794793261</v>
      </c>
      <c r="AY402" s="31">
        <f t="shared" si="5874"/>
        <v>1.075268817204301</v>
      </c>
      <c r="AZ402" s="31">
        <f t="shared" si="5874"/>
        <v>0.91883614088820831</v>
      </c>
      <c r="BA402" s="31">
        <f t="shared" si="5874"/>
        <v>1.8376722817764166</v>
      </c>
      <c r="BB402" s="32">
        <f t="shared" si="5874"/>
        <v>61.40888208269525</v>
      </c>
      <c r="BC402" s="31">
        <f t="shared" si="5874"/>
        <v>23.124042879019907</v>
      </c>
      <c r="BD402" s="31">
        <f t="shared" si="5874"/>
        <v>0.15313935681470137</v>
      </c>
      <c r="BE402" s="31">
        <f t="shared" si="5874"/>
        <v>0.48309178743961351</v>
      </c>
      <c r="BF402" s="31">
        <f t="shared" si="5874"/>
        <v>24.422442244224424</v>
      </c>
      <c r="BG402" s="31">
        <f t="shared" si="5874"/>
        <v>14.630225080385852</v>
      </c>
      <c r="BH402" s="31">
        <f t="shared" si="5874"/>
        <v>17.452006980802793</v>
      </c>
      <c r="BI402" s="31">
        <f t="shared" si="5874"/>
        <v>0</v>
      </c>
      <c r="BJ402" s="31">
        <f t="shared" si="5874"/>
        <v>1.9908116385911179</v>
      </c>
      <c r="BK402" s="33">
        <f t="shared" si="5874"/>
        <v>2.6033690658499236</v>
      </c>
      <c r="BL402" s="32">
        <f t="shared" si="5874"/>
        <v>2.6033690658499236</v>
      </c>
      <c r="BM402" s="33">
        <f t="shared" si="5874"/>
        <v>1.9908116385911179</v>
      </c>
      <c r="BN402" s="30">
        <f t="shared" si="5874"/>
        <v>0.61255742725880546</v>
      </c>
      <c r="BO402" s="59">
        <f t="shared" si="5874"/>
        <v>57.580398162327718</v>
      </c>
      <c r="BR402" s="54">
        <v>1</v>
      </c>
      <c r="BS402" s="31">
        <f t="shared" ref="BS402:CM402" si="5875">AU396+AU397+AU398+AU399+AU400+AU401+AU402</f>
        <v>61.102603369065847</v>
      </c>
      <c r="BT402" s="31">
        <f t="shared" si="5875"/>
        <v>73.966309341500761</v>
      </c>
      <c r="BU402" s="31">
        <f t="shared" si="5875"/>
        <v>71.975497702909649</v>
      </c>
      <c r="BV402" s="31">
        <f t="shared" si="5875"/>
        <v>96.93721286370598</v>
      </c>
      <c r="BW402" s="31">
        <f t="shared" si="5875"/>
        <v>94.162826420890937</v>
      </c>
      <c r="BX402" s="31">
        <f t="shared" si="5875"/>
        <v>97.702909647779478</v>
      </c>
      <c r="BY402" s="31">
        <f t="shared" si="5875"/>
        <v>96.171516079632482</v>
      </c>
      <c r="BZ402" s="32">
        <f t="shared" si="5875"/>
        <v>79.632465543644713</v>
      </c>
      <c r="CA402" s="31">
        <f t="shared" si="5875"/>
        <v>33.537519142419598</v>
      </c>
      <c r="CB402" s="31">
        <f t="shared" si="5875"/>
        <v>99.693721286370604</v>
      </c>
      <c r="CC402" s="31">
        <f t="shared" si="5875"/>
        <v>1.1272141706924315</v>
      </c>
      <c r="CD402" s="31">
        <f t="shared" si="5875"/>
        <v>32.673267326732677</v>
      </c>
      <c r="CE402" s="31">
        <f t="shared" si="5875"/>
        <v>89.228295819935695</v>
      </c>
      <c r="CF402" s="31">
        <f t="shared" si="5875"/>
        <v>89.877835951134387</v>
      </c>
      <c r="CG402" s="31">
        <f t="shared" si="5875"/>
        <v>8.9093701996927805</v>
      </c>
      <c r="CH402" s="31">
        <f t="shared" si="5875"/>
        <v>63.552833078101074</v>
      </c>
      <c r="CI402" s="33">
        <f t="shared" si="5875"/>
        <v>91.271056661562014</v>
      </c>
      <c r="CJ402" s="32">
        <f t="shared" si="5875"/>
        <v>91.883614088820835</v>
      </c>
      <c r="CK402" s="33">
        <f t="shared" si="5875"/>
        <v>84.83920367534455</v>
      </c>
      <c r="CL402" s="30">
        <f t="shared" si="5875"/>
        <v>1.0719754977029097</v>
      </c>
      <c r="CM402" s="59">
        <f t="shared" si="5875"/>
        <v>69.525267993874422</v>
      </c>
      <c r="CN402" s="5"/>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row>
    <row r="403" spans="2:118" x14ac:dyDescent="0.25">
      <c r="B403" s="54" t="s">
        <v>9</v>
      </c>
      <c r="C403" s="4">
        <v>0</v>
      </c>
      <c r="D403" s="4">
        <v>0</v>
      </c>
      <c r="E403" s="4">
        <v>0</v>
      </c>
      <c r="F403" s="4">
        <v>7</v>
      </c>
      <c r="G403" s="4">
        <v>0</v>
      </c>
      <c r="H403" s="4">
        <v>112</v>
      </c>
      <c r="I403" s="4">
        <v>401</v>
      </c>
      <c r="J403" s="4">
        <v>91</v>
      </c>
      <c r="K403" s="4">
        <v>10</v>
      </c>
      <c r="L403" s="4">
        <v>8</v>
      </c>
      <c r="M403" s="3">
        <v>5</v>
      </c>
      <c r="N403" s="3">
        <v>2</v>
      </c>
      <c r="O403" s="3">
        <v>17</v>
      </c>
      <c r="P403" s="3">
        <v>0</v>
      </c>
      <c r="Q403" s="3">
        <v>0</v>
      </c>
      <c r="R403" s="3">
        <v>0</v>
      </c>
      <c r="S403" s="54">
        <v>653</v>
      </c>
      <c r="V403" s="54">
        <v>2</v>
      </c>
      <c r="W403" s="2">
        <f>J396</f>
        <v>39</v>
      </c>
      <c r="X403" s="2">
        <f>J397</f>
        <v>45</v>
      </c>
      <c r="Y403" s="2">
        <f>J398</f>
        <v>14</v>
      </c>
      <c r="Z403" s="2">
        <f>J399</f>
        <v>6</v>
      </c>
      <c r="AA403" s="4">
        <f>J400</f>
        <v>5</v>
      </c>
      <c r="AB403" s="4">
        <f>J401</f>
        <v>3</v>
      </c>
      <c r="AC403" s="4">
        <f>J402</f>
        <v>5</v>
      </c>
      <c r="AD403" s="4">
        <f>J403</f>
        <v>91</v>
      </c>
      <c r="AE403" s="2">
        <f>J404</f>
        <v>314</v>
      </c>
      <c r="AF403" s="2">
        <f>J405</f>
        <v>2</v>
      </c>
      <c r="AG403" s="2">
        <f>J406</f>
        <v>1</v>
      </c>
      <c r="AH403" s="2">
        <f>J407</f>
        <v>253</v>
      </c>
      <c r="AI403" s="2">
        <f>J408</f>
        <v>20</v>
      </c>
      <c r="AJ403" s="2">
        <f>J409</f>
        <v>21</v>
      </c>
      <c r="AK403" s="2">
        <f>J410</f>
        <v>81</v>
      </c>
      <c r="AL403" s="2">
        <f>J411</f>
        <v>24</v>
      </c>
      <c r="AM403" s="3">
        <f>J412</f>
        <v>25</v>
      </c>
      <c r="AN403" s="3">
        <f>J413</f>
        <v>40</v>
      </c>
      <c r="AO403" s="3">
        <f>J414</f>
        <v>31</v>
      </c>
      <c r="AP403" s="54">
        <f>J415</f>
        <v>6</v>
      </c>
      <c r="AQ403" s="58">
        <f>J416</f>
        <v>177</v>
      </c>
      <c r="AT403" s="54">
        <v>2</v>
      </c>
      <c r="AU403" s="31">
        <f t="shared" ref="AU403:BO403" si="5876">PRODUCT(W403*100*1/W412)</f>
        <v>5.9724349157733538</v>
      </c>
      <c r="AV403" s="31">
        <f t="shared" si="5876"/>
        <v>6.8912710566615623</v>
      </c>
      <c r="AW403" s="31">
        <f t="shared" si="5876"/>
        <v>2.1439509954058193</v>
      </c>
      <c r="AX403" s="31">
        <f t="shared" si="5876"/>
        <v>0.91883614088820831</v>
      </c>
      <c r="AY403" s="32">
        <f t="shared" si="5876"/>
        <v>0.76804915514592931</v>
      </c>
      <c r="AZ403" s="32">
        <f t="shared" si="5876"/>
        <v>0.45941807044410415</v>
      </c>
      <c r="BA403" s="32">
        <f t="shared" si="5876"/>
        <v>0.76569678407350694</v>
      </c>
      <c r="BB403" s="32">
        <f t="shared" si="5876"/>
        <v>13.935681470137826</v>
      </c>
      <c r="BC403" s="31">
        <f t="shared" si="5876"/>
        <v>48.085758039816234</v>
      </c>
      <c r="BD403" s="31">
        <f t="shared" si="5876"/>
        <v>0.30627871362940273</v>
      </c>
      <c r="BE403" s="31">
        <f t="shared" si="5876"/>
        <v>0.1610305958132045</v>
      </c>
      <c r="BF403" s="31">
        <f t="shared" si="5876"/>
        <v>41.74917491749175</v>
      </c>
      <c r="BG403" s="31">
        <f t="shared" si="5876"/>
        <v>3.215434083601286</v>
      </c>
      <c r="BH403" s="31">
        <f t="shared" si="5876"/>
        <v>3.6649214659685865</v>
      </c>
      <c r="BI403" s="31">
        <f t="shared" si="5876"/>
        <v>12.442396313364055</v>
      </c>
      <c r="BJ403" s="31">
        <f t="shared" si="5876"/>
        <v>3.6753445635528332</v>
      </c>
      <c r="BK403" s="33">
        <f t="shared" si="5876"/>
        <v>3.8284839203675345</v>
      </c>
      <c r="BL403" s="33">
        <f t="shared" si="5876"/>
        <v>6.1255742725880555</v>
      </c>
      <c r="BM403" s="33">
        <f t="shared" si="5876"/>
        <v>4.7473200612557429</v>
      </c>
      <c r="BN403" s="30">
        <f t="shared" si="5876"/>
        <v>0.91883614088820831</v>
      </c>
      <c r="BO403" s="59">
        <f t="shared" si="5876"/>
        <v>27.105666156202144</v>
      </c>
      <c r="BR403" s="54">
        <v>2</v>
      </c>
      <c r="BS403" s="31">
        <f t="shared" ref="BS403:CM403" si="5877">AU396+AU397+AU398+AU399+AU400+AU401+AU402+AU403</f>
        <v>67.075038284839195</v>
      </c>
      <c r="BT403" s="31">
        <f t="shared" si="5877"/>
        <v>80.857580398162327</v>
      </c>
      <c r="BU403" s="31">
        <f t="shared" si="5877"/>
        <v>74.119448698315466</v>
      </c>
      <c r="BV403" s="31">
        <f t="shared" si="5877"/>
        <v>97.856049004594183</v>
      </c>
      <c r="BW403" s="32">
        <f t="shared" si="5877"/>
        <v>94.930875576036868</v>
      </c>
      <c r="BX403" s="32">
        <f t="shared" si="5877"/>
        <v>98.16232771822358</v>
      </c>
      <c r="BY403" s="32">
        <f t="shared" si="5877"/>
        <v>96.937212863705994</v>
      </c>
      <c r="BZ403" s="32">
        <f t="shared" si="5877"/>
        <v>93.568147013782536</v>
      </c>
      <c r="CA403" s="31">
        <f t="shared" si="5877"/>
        <v>81.623277182235825</v>
      </c>
      <c r="CB403" s="31">
        <f t="shared" si="5877"/>
        <v>100</v>
      </c>
      <c r="CC403" s="31">
        <f t="shared" si="5877"/>
        <v>1.288244766505636</v>
      </c>
      <c r="CD403" s="31">
        <f t="shared" si="5877"/>
        <v>74.422442244224428</v>
      </c>
      <c r="CE403" s="31">
        <f t="shared" si="5877"/>
        <v>92.443729903536976</v>
      </c>
      <c r="CF403" s="31">
        <f t="shared" si="5877"/>
        <v>93.542757417102976</v>
      </c>
      <c r="CG403" s="31">
        <f t="shared" si="5877"/>
        <v>21.351766513056837</v>
      </c>
      <c r="CH403" s="31">
        <f t="shared" si="5877"/>
        <v>67.2281776416539</v>
      </c>
      <c r="CI403" s="33">
        <f t="shared" si="5877"/>
        <v>95.099540581929546</v>
      </c>
      <c r="CJ403" s="33">
        <f t="shared" si="5877"/>
        <v>98.009188361408889</v>
      </c>
      <c r="CK403" s="33">
        <f t="shared" si="5877"/>
        <v>89.586523736600299</v>
      </c>
      <c r="CL403" s="30">
        <f t="shared" si="5877"/>
        <v>1.9908116385911181</v>
      </c>
      <c r="CM403" s="59">
        <f t="shared" si="5877"/>
        <v>96.63093415007657</v>
      </c>
      <c r="CN403" s="34"/>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row>
    <row r="404" spans="2:118" x14ac:dyDescent="0.25">
      <c r="B404" s="54" t="s">
        <v>10</v>
      </c>
      <c r="C404" s="2">
        <v>0</v>
      </c>
      <c r="D404" s="2">
        <v>0</v>
      </c>
      <c r="E404" s="2">
        <v>16</v>
      </c>
      <c r="F404" s="2">
        <v>0</v>
      </c>
      <c r="G404" s="2">
        <v>19</v>
      </c>
      <c r="H404" s="2">
        <v>33</v>
      </c>
      <c r="I404" s="2">
        <v>151</v>
      </c>
      <c r="J404" s="2">
        <v>314</v>
      </c>
      <c r="K404" s="4">
        <v>106</v>
      </c>
      <c r="L404" s="3">
        <v>13</v>
      </c>
      <c r="M404" s="3">
        <v>1</v>
      </c>
      <c r="N404" s="3">
        <v>0</v>
      </c>
      <c r="O404" s="3">
        <v>0</v>
      </c>
      <c r="P404" s="3">
        <v>0</v>
      </c>
      <c r="Q404" s="3">
        <v>0</v>
      </c>
      <c r="R404" s="3">
        <v>0</v>
      </c>
      <c r="S404" s="54">
        <v>653</v>
      </c>
      <c r="V404" s="54">
        <v>4</v>
      </c>
      <c r="W404" s="2">
        <f>K396</f>
        <v>6</v>
      </c>
      <c r="X404" s="2">
        <f>K397</f>
        <v>43</v>
      </c>
      <c r="Y404" s="2">
        <f>K398</f>
        <v>17</v>
      </c>
      <c r="Z404" s="2">
        <f>K399</f>
        <v>10</v>
      </c>
      <c r="AA404" s="4">
        <f>K400</f>
        <v>5</v>
      </c>
      <c r="AB404" s="3">
        <f>K401</f>
        <v>2</v>
      </c>
      <c r="AC404" s="4">
        <f>K402</f>
        <v>8</v>
      </c>
      <c r="AD404" s="4">
        <f>K403</f>
        <v>10</v>
      </c>
      <c r="AE404" s="4">
        <f>K404</f>
        <v>106</v>
      </c>
      <c r="AF404" s="4">
        <f>K405</f>
        <v>0</v>
      </c>
      <c r="AG404" s="3">
        <f>K406</f>
        <v>3</v>
      </c>
      <c r="AH404" s="2">
        <f>K407</f>
        <v>120</v>
      </c>
      <c r="AI404" s="3">
        <f>K408</f>
        <v>14</v>
      </c>
      <c r="AJ404" s="3">
        <f>K409</f>
        <v>14</v>
      </c>
      <c r="AK404" s="2">
        <f>K410</f>
        <v>123</v>
      </c>
      <c r="AL404" s="4">
        <f>K411</f>
        <v>22</v>
      </c>
      <c r="AM404" s="3">
        <f>K412</f>
        <v>18</v>
      </c>
      <c r="AN404" s="3">
        <f>K413</f>
        <v>9</v>
      </c>
      <c r="AO404" s="3">
        <f>K414</f>
        <v>13</v>
      </c>
      <c r="AP404" s="54">
        <f>K415</f>
        <v>7</v>
      </c>
      <c r="AQ404" s="58">
        <f>K416</f>
        <v>18</v>
      </c>
      <c r="AT404" s="54">
        <v>4</v>
      </c>
      <c r="AU404" s="31">
        <f t="shared" ref="AU404:BO404" si="5878">PRODUCT(W404*100*1/W412)</f>
        <v>0.91883614088820831</v>
      </c>
      <c r="AV404" s="31">
        <f t="shared" si="5878"/>
        <v>6.5849923430321589</v>
      </c>
      <c r="AW404" s="31">
        <f t="shared" si="5878"/>
        <v>2.6033690658499236</v>
      </c>
      <c r="AX404" s="31">
        <f t="shared" si="5878"/>
        <v>1.5313935681470139</v>
      </c>
      <c r="AY404" s="32">
        <f t="shared" si="5878"/>
        <v>0.76804915514592931</v>
      </c>
      <c r="AZ404" s="33">
        <f t="shared" si="5878"/>
        <v>0.30627871362940273</v>
      </c>
      <c r="BA404" s="32">
        <f t="shared" si="5878"/>
        <v>1.2251148545176109</v>
      </c>
      <c r="BB404" s="32">
        <f t="shared" si="5878"/>
        <v>1.5313935681470139</v>
      </c>
      <c r="BC404" s="32">
        <f t="shared" si="5878"/>
        <v>16.232771822358345</v>
      </c>
      <c r="BD404" s="32">
        <f t="shared" si="5878"/>
        <v>0</v>
      </c>
      <c r="BE404" s="33">
        <f t="shared" si="5878"/>
        <v>0.48309178743961351</v>
      </c>
      <c r="BF404" s="2">
        <f t="shared" si="5878"/>
        <v>19.801980198019802</v>
      </c>
      <c r="BG404" s="33">
        <f t="shared" si="5878"/>
        <v>2.2508038585209005</v>
      </c>
      <c r="BH404" s="33">
        <f t="shared" si="5878"/>
        <v>2.4432809773123911</v>
      </c>
      <c r="BI404" s="31">
        <f t="shared" si="5878"/>
        <v>18.894009216589861</v>
      </c>
      <c r="BJ404" s="32">
        <f t="shared" si="5878"/>
        <v>3.3690658499234303</v>
      </c>
      <c r="BK404" s="33">
        <f t="shared" si="5878"/>
        <v>2.7565084226646248</v>
      </c>
      <c r="BL404" s="33">
        <f t="shared" si="5878"/>
        <v>1.3782542113323124</v>
      </c>
      <c r="BM404" s="33">
        <f t="shared" si="5878"/>
        <v>1.9908116385911179</v>
      </c>
      <c r="BN404" s="30">
        <f t="shared" si="5878"/>
        <v>1.0719754977029097</v>
      </c>
      <c r="BO404" s="59">
        <f t="shared" si="5878"/>
        <v>2.7565084226646248</v>
      </c>
      <c r="BR404" s="54">
        <v>4</v>
      </c>
      <c r="BS404" s="31">
        <f t="shared" ref="BS404:CM404" si="5879">AU396+AU397+AU398+AU399+AU400+AU401+AU402+AU403+AU404</f>
        <v>67.993874425727398</v>
      </c>
      <c r="BT404" s="31">
        <f t="shared" si="5879"/>
        <v>87.442572741194482</v>
      </c>
      <c r="BU404" s="31">
        <f t="shared" si="5879"/>
        <v>76.722817764165384</v>
      </c>
      <c r="BV404" s="31">
        <f t="shared" si="5879"/>
        <v>99.387442572741193</v>
      </c>
      <c r="BW404" s="32">
        <f t="shared" si="5879"/>
        <v>95.6989247311828</v>
      </c>
      <c r="BX404" s="33">
        <f t="shared" si="5879"/>
        <v>98.468606431852976</v>
      </c>
      <c r="BY404" s="32">
        <f t="shared" si="5879"/>
        <v>98.162327718223608</v>
      </c>
      <c r="BZ404" s="32">
        <f t="shared" si="5879"/>
        <v>95.099540581929546</v>
      </c>
      <c r="CA404" s="32">
        <f t="shared" si="5879"/>
        <v>97.856049004594169</v>
      </c>
      <c r="CB404" s="32">
        <f t="shared" si="5879"/>
        <v>100</v>
      </c>
      <c r="CC404" s="33">
        <f t="shared" si="5879"/>
        <v>1.7713365539452495</v>
      </c>
      <c r="CD404" s="31">
        <f t="shared" si="5879"/>
        <v>94.224422442244233</v>
      </c>
      <c r="CE404" s="31">
        <f t="shared" si="5879"/>
        <v>94.694533762057873</v>
      </c>
      <c r="CF404" s="31">
        <f t="shared" si="5879"/>
        <v>95.986038394415374</v>
      </c>
      <c r="CG404" s="31">
        <f t="shared" si="5879"/>
        <v>40.245775729646695</v>
      </c>
      <c r="CH404" s="32">
        <f t="shared" si="5879"/>
        <v>70.597243491577331</v>
      </c>
      <c r="CI404" s="33">
        <f t="shared" si="5879"/>
        <v>97.856049004594169</v>
      </c>
      <c r="CJ404" s="33">
        <f t="shared" si="5879"/>
        <v>99.387442572741207</v>
      </c>
      <c r="CK404" s="33">
        <f t="shared" si="5879"/>
        <v>91.57733537519141</v>
      </c>
      <c r="CL404" s="30">
        <f t="shared" si="5879"/>
        <v>3.0627871362940278</v>
      </c>
      <c r="CM404" s="59">
        <f t="shared" si="5879"/>
        <v>99.387442572741193</v>
      </c>
      <c r="CN404" s="7"/>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row>
    <row r="405" spans="2:118" x14ac:dyDescent="0.25">
      <c r="B405" s="54" t="s">
        <v>11</v>
      </c>
      <c r="C405" s="2">
        <v>0</v>
      </c>
      <c r="D405" s="2">
        <v>0</v>
      </c>
      <c r="E405" s="2">
        <v>614</v>
      </c>
      <c r="F405" s="2">
        <v>0</v>
      </c>
      <c r="G405" s="2">
        <v>26</v>
      </c>
      <c r="H405" s="2">
        <v>10</v>
      </c>
      <c r="I405" s="2">
        <v>1</v>
      </c>
      <c r="J405" s="2">
        <v>2</v>
      </c>
      <c r="K405" s="4">
        <v>0</v>
      </c>
      <c r="L405" s="4">
        <v>0</v>
      </c>
      <c r="M405" s="3">
        <v>0</v>
      </c>
      <c r="N405" s="3">
        <v>0</v>
      </c>
      <c r="O405" s="3">
        <v>0</v>
      </c>
      <c r="P405" s="3">
        <v>0</v>
      </c>
      <c r="Q405" s="3">
        <v>0</v>
      </c>
      <c r="R405" s="3">
        <v>0</v>
      </c>
      <c r="S405" s="54">
        <v>653</v>
      </c>
      <c r="V405" s="54">
        <v>8</v>
      </c>
      <c r="W405" s="2">
        <f>L396</f>
        <v>7</v>
      </c>
      <c r="X405" s="2">
        <f>L397</f>
        <v>26</v>
      </c>
      <c r="Y405" s="2">
        <f>L398</f>
        <v>11</v>
      </c>
      <c r="Z405" s="2">
        <f>L399</f>
        <v>1</v>
      </c>
      <c r="AA405" s="3">
        <f>L400</f>
        <v>0</v>
      </c>
      <c r="AB405" s="3">
        <f>L401</f>
        <v>3</v>
      </c>
      <c r="AC405" s="3">
        <f>L402</f>
        <v>4</v>
      </c>
      <c r="AD405" s="4">
        <f>L403</f>
        <v>8</v>
      </c>
      <c r="AE405" s="3">
        <f>L404</f>
        <v>13</v>
      </c>
      <c r="AF405" s="4">
        <f>L405</f>
        <v>0</v>
      </c>
      <c r="AG405" s="3">
        <f>L406</f>
        <v>0</v>
      </c>
      <c r="AH405" s="2">
        <f>L407</f>
        <v>24</v>
      </c>
      <c r="AI405" s="3">
        <f>L408</f>
        <v>8</v>
      </c>
      <c r="AJ405" s="3">
        <f>L409</f>
        <v>14</v>
      </c>
      <c r="AK405" s="2">
        <f>L410</f>
        <v>109</v>
      </c>
      <c r="AL405" s="3">
        <f>L411</f>
        <v>7</v>
      </c>
      <c r="AM405" s="3">
        <f>L412</f>
        <v>14</v>
      </c>
      <c r="AN405" s="3">
        <f>L413</f>
        <v>2</v>
      </c>
      <c r="AO405" s="3">
        <f>L414</f>
        <v>55</v>
      </c>
      <c r="AP405" s="54">
        <f>L415</f>
        <v>3</v>
      </c>
      <c r="AQ405" s="58">
        <f>L416</f>
        <v>4</v>
      </c>
      <c r="AT405" s="54">
        <v>8</v>
      </c>
      <c r="AU405" s="31">
        <f t="shared" ref="AU405:BO405" si="5880">PRODUCT(W405*100*1/W412)</f>
        <v>1.0719754977029097</v>
      </c>
      <c r="AV405" s="31">
        <f t="shared" si="5880"/>
        <v>3.9816232771822357</v>
      </c>
      <c r="AW405" s="31">
        <f t="shared" si="5880"/>
        <v>1.6845329249617151</v>
      </c>
      <c r="AX405" s="31">
        <f t="shared" si="5880"/>
        <v>0.15313935681470137</v>
      </c>
      <c r="AY405" s="33">
        <f t="shared" si="5880"/>
        <v>0</v>
      </c>
      <c r="AZ405" s="33">
        <f t="shared" si="5880"/>
        <v>0.45941807044410415</v>
      </c>
      <c r="BA405" s="33">
        <f t="shared" si="5880"/>
        <v>0.61255742725880546</v>
      </c>
      <c r="BB405" s="32">
        <f t="shared" si="5880"/>
        <v>1.2251148545176109</v>
      </c>
      <c r="BC405" s="33">
        <f t="shared" si="5880"/>
        <v>1.9908116385911179</v>
      </c>
      <c r="BD405" s="32">
        <f t="shared" si="5880"/>
        <v>0</v>
      </c>
      <c r="BE405" s="33">
        <f t="shared" si="5880"/>
        <v>0</v>
      </c>
      <c r="BF405" s="2">
        <f t="shared" si="5880"/>
        <v>3.9603960396039604</v>
      </c>
      <c r="BG405" s="3">
        <f t="shared" si="5880"/>
        <v>1.2861736334405145</v>
      </c>
      <c r="BH405" s="33">
        <f t="shared" si="5880"/>
        <v>2.4432809773123911</v>
      </c>
      <c r="BI405" s="31">
        <f t="shared" si="5880"/>
        <v>16.743471582181261</v>
      </c>
      <c r="BJ405" s="33">
        <f t="shared" si="5880"/>
        <v>1.0719754977029097</v>
      </c>
      <c r="BK405" s="33">
        <f t="shared" si="5880"/>
        <v>2.1439509954058193</v>
      </c>
      <c r="BL405" s="33">
        <f t="shared" si="5880"/>
        <v>0.30627871362940273</v>
      </c>
      <c r="BM405" s="33">
        <f t="shared" si="5880"/>
        <v>8.4226646248085757</v>
      </c>
      <c r="BN405" s="30">
        <f t="shared" si="5880"/>
        <v>0.45941807044410415</v>
      </c>
      <c r="BO405" s="59">
        <f t="shared" si="5880"/>
        <v>0.61255742725880546</v>
      </c>
      <c r="BR405" s="54">
        <v>8</v>
      </c>
      <c r="BS405" s="31">
        <f t="shared" ref="BS405:CM405" si="5881">AU396+AU397+AU398+AU399+AU400+AU401+AU402+AU403+AU404+AU405</f>
        <v>69.065849923430306</v>
      </c>
      <c r="BT405" s="31">
        <f t="shared" si="5881"/>
        <v>91.424196018376719</v>
      </c>
      <c r="BU405" s="31">
        <f t="shared" si="5881"/>
        <v>78.407350689127099</v>
      </c>
      <c r="BV405" s="31">
        <f t="shared" si="5881"/>
        <v>99.540581929555898</v>
      </c>
      <c r="BW405" s="33">
        <f t="shared" si="5881"/>
        <v>95.6989247311828</v>
      </c>
      <c r="BX405" s="33">
        <f t="shared" si="5881"/>
        <v>98.928024502297077</v>
      </c>
      <c r="BY405" s="33">
        <f t="shared" si="5881"/>
        <v>98.774885145482415</v>
      </c>
      <c r="BZ405" s="32">
        <f t="shared" si="5881"/>
        <v>96.324655436447159</v>
      </c>
      <c r="CA405" s="33">
        <f t="shared" si="5881"/>
        <v>99.846860643185281</v>
      </c>
      <c r="CB405" s="32">
        <f t="shared" si="5881"/>
        <v>100</v>
      </c>
      <c r="CC405" s="33">
        <f t="shared" si="5881"/>
        <v>1.7713365539452495</v>
      </c>
      <c r="CD405" s="31">
        <f t="shared" si="5881"/>
        <v>98.184818481848197</v>
      </c>
      <c r="CE405" s="33">
        <f t="shared" si="5881"/>
        <v>95.980707395498385</v>
      </c>
      <c r="CF405" s="33">
        <f t="shared" si="5881"/>
        <v>98.429319371727772</v>
      </c>
      <c r="CG405" s="31">
        <f t="shared" si="5881"/>
        <v>56.989247311827953</v>
      </c>
      <c r="CH405" s="33">
        <f t="shared" si="5881"/>
        <v>71.669218989280239</v>
      </c>
      <c r="CI405" s="33">
        <f t="shared" si="5881"/>
        <v>99.999999999999986</v>
      </c>
      <c r="CJ405" s="33">
        <f t="shared" si="5881"/>
        <v>99.693721286370604</v>
      </c>
      <c r="CK405" s="33">
        <f t="shared" si="5881"/>
        <v>99.999999999999986</v>
      </c>
      <c r="CL405" s="30">
        <f t="shared" si="5881"/>
        <v>3.522205206738132</v>
      </c>
      <c r="CM405" s="59">
        <f t="shared" si="5881"/>
        <v>100</v>
      </c>
      <c r="CN405" s="7"/>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row>
    <row r="406" spans="2:118" x14ac:dyDescent="0.25">
      <c r="B406" s="54" t="s">
        <v>12</v>
      </c>
      <c r="C406" s="2">
        <v>0</v>
      </c>
      <c r="D406" s="2">
        <v>0</v>
      </c>
      <c r="E406" s="2">
        <v>0</v>
      </c>
      <c r="F406" s="2">
        <v>1</v>
      </c>
      <c r="G406" s="2">
        <v>0</v>
      </c>
      <c r="H406" s="2">
        <v>3</v>
      </c>
      <c r="I406" s="2">
        <v>3</v>
      </c>
      <c r="J406" s="2">
        <v>1</v>
      </c>
      <c r="K406" s="3">
        <v>3</v>
      </c>
      <c r="L406" s="3">
        <v>0</v>
      </c>
      <c r="M406" s="3">
        <v>610</v>
      </c>
      <c r="N406" s="3">
        <v>0</v>
      </c>
      <c r="O406" s="3">
        <v>0</v>
      </c>
      <c r="P406" s="3">
        <v>0</v>
      </c>
      <c r="Q406" s="3">
        <v>0</v>
      </c>
      <c r="R406" s="3">
        <v>0</v>
      </c>
      <c r="S406" s="54">
        <v>621</v>
      </c>
      <c r="V406" s="54">
        <v>16</v>
      </c>
      <c r="W406" s="3">
        <f>M396</f>
        <v>13</v>
      </c>
      <c r="X406" s="3">
        <f>M397</f>
        <v>21</v>
      </c>
      <c r="Y406" s="3">
        <f>M398</f>
        <v>10</v>
      </c>
      <c r="Z406" s="3">
        <f>M399</f>
        <v>1</v>
      </c>
      <c r="AA406" s="3">
        <f>M400</f>
        <v>1</v>
      </c>
      <c r="AB406" s="3">
        <f>M401</f>
        <v>7</v>
      </c>
      <c r="AC406" s="3">
        <f>M402</f>
        <v>3</v>
      </c>
      <c r="AD406" s="3">
        <f>M403</f>
        <v>5</v>
      </c>
      <c r="AE406" s="3">
        <f>M404</f>
        <v>1</v>
      </c>
      <c r="AF406" s="3">
        <f>M405</f>
        <v>0</v>
      </c>
      <c r="AG406" s="3">
        <f>M406</f>
        <v>610</v>
      </c>
      <c r="AH406" s="3">
        <f>M407</f>
        <v>3</v>
      </c>
      <c r="AI406" s="3">
        <f>M408</f>
        <v>25</v>
      </c>
      <c r="AJ406" s="3">
        <f>M409</f>
        <v>8</v>
      </c>
      <c r="AK406" s="2">
        <f>M410</f>
        <v>70</v>
      </c>
      <c r="AL406" s="3">
        <f>M411</f>
        <v>4</v>
      </c>
      <c r="AM406" s="3">
        <f>M412</f>
        <v>0</v>
      </c>
      <c r="AN406" s="3">
        <f>M413</f>
        <v>2</v>
      </c>
      <c r="AO406" s="3">
        <f>M414</f>
        <v>0</v>
      </c>
      <c r="AP406" s="54">
        <f>M415</f>
        <v>630</v>
      </c>
      <c r="AQ406" s="58">
        <f>M416</f>
        <v>0</v>
      </c>
      <c r="AT406" s="54">
        <v>16</v>
      </c>
      <c r="AU406" s="33">
        <f t="shared" ref="AU406:BO406" si="5882">PRODUCT(W406*100*1/W412)</f>
        <v>1.9908116385911179</v>
      </c>
      <c r="AV406" s="33">
        <f t="shared" si="5882"/>
        <v>3.215926493108729</v>
      </c>
      <c r="AW406" s="33">
        <f t="shared" si="5882"/>
        <v>1.5313935681470139</v>
      </c>
      <c r="AX406" s="33">
        <f t="shared" si="5882"/>
        <v>0.15313935681470137</v>
      </c>
      <c r="AY406" s="33">
        <f t="shared" si="5882"/>
        <v>0.15360983102918588</v>
      </c>
      <c r="AZ406" s="33">
        <f t="shared" si="5882"/>
        <v>1.0719754977029097</v>
      </c>
      <c r="BA406" s="33">
        <f t="shared" si="5882"/>
        <v>0.45941807044410415</v>
      </c>
      <c r="BB406" s="33">
        <f t="shared" si="5882"/>
        <v>0.76569678407350694</v>
      </c>
      <c r="BC406" s="33">
        <f t="shared" si="5882"/>
        <v>0.15313935681470137</v>
      </c>
      <c r="BD406" s="33">
        <f t="shared" si="5882"/>
        <v>0</v>
      </c>
      <c r="BE406" s="33">
        <f t="shared" si="5882"/>
        <v>98.228663446054753</v>
      </c>
      <c r="BF406" s="33">
        <f t="shared" si="5882"/>
        <v>0.49504950495049505</v>
      </c>
      <c r="BG406" s="3">
        <f t="shared" si="5882"/>
        <v>4.019292604501608</v>
      </c>
      <c r="BH406" s="33">
        <f t="shared" si="5882"/>
        <v>1.3961605584642234</v>
      </c>
      <c r="BI406" s="31">
        <f t="shared" si="5882"/>
        <v>10.75268817204301</v>
      </c>
      <c r="BJ406" s="33">
        <f t="shared" si="5882"/>
        <v>0.61255742725880546</v>
      </c>
      <c r="BK406" s="33">
        <f t="shared" si="5882"/>
        <v>0</v>
      </c>
      <c r="BL406" s="33">
        <f t="shared" si="5882"/>
        <v>0.30627871362940273</v>
      </c>
      <c r="BM406" s="33">
        <f t="shared" si="5882"/>
        <v>0</v>
      </c>
      <c r="BN406" s="30">
        <f t="shared" si="5882"/>
        <v>96.477794793261864</v>
      </c>
      <c r="BO406" s="59">
        <f t="shared" si="5882"/>
        <v>0</v>
      </c>
      <c r="BR406" s="54">
        <v>16</v>
      </c>
      <c r="BS406" s="33">
        <f t="shared" ref="BS406:CM406" si="5883">AU396+AU397+AU398+AU399+AU400+AU401+AU402+AU403+AU404+AU405+AU406</f>
        <v>71.056661562021418</v>
      </c>
      <c r="BT406" s="33">
        <f t="shared" si="5883"/>
        <v>94.640122511485444</v>
      </c>
      <c r="BU406" s="31">
        <f t="shared" si="5883"/>
        <v>79.938744257274109</v>
      </c>
      <c r="BV406" s="31">
        <f t="shared" si="5883"/>
        <v>99.693721286370604</v>
      </c>
      <c r="BW406" s="33">
        <f t="shared" si="5883"/>
        <v>95.852534562211986</v>
      </c>
      <c r="BX406" s="33">
        <f t="shared" si="5883"/>
        <v>99.999999999999986</v>
      </c>
      <c r="BY406" s="33">
        <f t="shared" si="5883"/>
        <v>99.234303215926516</v>
      </c>
      <c r="BZ406" s="33">
        <f t="shared" si="5883"/>
        <v>97.090352220520671</v>
      </c>
      <c r="CA406" s="33">
        <f t="shared" si="5883"/>
        <v>99.999999999999986</v>
      </c>
      <c r="CB406" s="33">
        <f t="shared" si="5883"/>
        <v>100</v>
      </c>
      <c r="CC406" s="33">
        <f t="shared" si="5883"/>
        <v>100</v>
      </c>
      <c r="CD406" s="31">
        <f t="shared" si="5883"/>
        <v>98.679867986798698</v>
      </c>
      <c r="CE406" s="33">
        <f t="shared" si="5883"/>
        <v>100</v>
      </c>
      <c r="CF406" s="33">
        <f t="shared" si="5883"/>
        <v>99.825479930191989</v>
      </c>
      <c r="CG406" s="31">
        <f t="shared" si="5883"/>
        <v>67.741935483870961</v>
      </c>
      <c r="CH406" s="33">
        <f t="shared" si="5883"/>
        <v>72.281776416539046</v>
      </c>
      <c r="CI406" s="33">
        <f t="shared" si="5883"/>
        <v>99.999999999999986</v>
      </c>
      <c r="CJ406" s="33">
        <f t="shared" si="5883"/>
        <v>100</v>
      </c>
      <c r="CK406" s="33">
        <f t="shared" si="5883"/>
        <v>99.999999999999986</v>
      </c>
      <c r="CL406" s="30">
        <f t="shared" si="5883"/>
        <v>100</v>
      </c>
      <c r="CM406" s="59">
        <f t="shared" si="5883"/>
        <v>100</v>
      </c>
      <c r="CN406" s="7"/>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row>
    <row r="407" spans="2:118" x14ac:dyDescent="0.25">
      <c r="B407" s="54" t="s">
        <v>13</v>
      </c>
      <c r="C407" s="2">
        <v>0</v>
      </c>
      <c r="D407" s="2">
        <v>0</v>
      </c>
      <c r="E407" s="2">
        <v>0</v>
      </c>
      <c r="F407" s="2">
        <v>0</v>
      </c>
      <c r="G407" s="2">
        <v>50</v>
      </c>
      <c r="H407" s="2">
        <v>0</v>
      </c>
      <c r="I407" s="2">
        <v>148</v>
      </c>
      <c r="J407" s="2">
        <v>253</v>
      </c>
      <c r="K407" s="2">
        <v>120</v>
      </c>
      <c r="L407" s="2">
        <v>24</v>
      </c>
      <c r="M407" s="3">
        <v>3</v>
      </c>
      <c r="N407" s="3">
        <v>2</v>
      </c>
      <c r="O407" s="3">
        <v>3</v>
      </c>
      <c r="P407" s="3">
        <v>3</v>
      </c>
      <c r="Q407" s="3">
        <v>0</v>
      </c>
      <c r="R407" s="3">
        <v>0</v>
      </c>
      <c r="S407" s="54">
        <v>606</v>
      </c>
      <c r="V407" s="54">
        <v>32</v>
      </c>
      <c r="W407" s="3">
        <f>N396</f>
        <v>15</v>
      </c>
      <c r="X407" s="3">
        <f>N397</f>
        <v>17</v>
      </c>
      <c r="Y407" s="3">
        <f>N398</f>
        <v>12</v>
      </c>
      <c r="Z407" s="3">
        <f>N399</f>
        <v>1</v>
      </c>
      <c r="AA407" s="3">
        <f>N400</f>
        <v>27</v>
      </c>
      <c r="AB407" s="3">
        <f>N401</f>
        <v>0</v>
      </c>
      <c r="AC407" s="3">
        <f>N402</f>
        <v>0</v>
      </c>
      <c r="AD407" s="3">
        <f>N403</f>
        <v>2</v>
      </c>
      <c r="AE407" s="3">
        <f>N404</f>
        <v>0</v>
      </c>
      <c r="AF407" s="3">
        <f>N405</f>
        <v>0</v>
      </c>
      <c r="AG407" s="3">
        <f>N406</f>
        <v>0</v>
      </c>
      <c r="AH407" s="3">
        <f>N407</f>
        <v>2</v>
      </c>
      <c r="AI407" s="3">
        <f>N408</f>
        <v>0</v>
      </c>
      <c r="AJ407" s="3">
        <f>N409</f>
        <v>1</v>
      </c>
      <c r="AK407" s="2">
        <f>N410</f>
        <v>61</v>
      </c>
      <c r="AL407" s="3">
        <f>N411</f>
        <v>181</v>
      </c>
      <c r="AM407" s="3">
        <f>N412</f>
        <v>0</v>
      </c>
      <c r="AN407" s="3">
        <f>N413</f>
        <v>0</v>
      </c>
      <c r="AO407" s="3">
        <f>N414</f>
        <v>0</v>
      </c>
      <c r="AP407" s="54">
        <f>N415</f>
        <v>0</v>
      </c>
      <c r="AQ407" s="58">
        <f>N416</f>
        <v>0</v>
      </c>
      <c r="AT407" s="54">
        <v>32</v>
      </c>
      <c r="AU407" s="33">
        <f t="shared" ref="AU407:BO407" si="5884">PRODUCT(W407*100*1/W412)</f>
        <v>2.2970903522205206</v>
      </c>
      <c r="AV407" s="33">
        <f t="shared" si="5884"/>
        <v>2.6033690658499236</v>
      </c>
      <c r="AW407" s="33">
        <f t="shared" si="5884"/>
        <v>1.8376722817764166</v>
      </c>
      <c r="AX407" s="33">
        <f t="shared" si="5884"/>
        <v>0.15313935681470137</v>
      </c>
      <c r="AY407" s="33">
        <f t="shared" si="5884"/>
        <v>4.1474654377880187</v>
      </c>
      <c r="AZ407" s="33">
        <f t="shared" si="5884"/>
        <v>0</v>
      </c>
      <c r="BA407" s="33">
        <f t="shared" si="5884"/>
        <v>0</v>
      </c>
      <c r="BB407" s="33">
        <f t="shared" si="5884"/>
        <v>0.30627871362940273</v>
      </c>
      <c r="BC407" s="33">
        <f t="shared" si="5884"/>
        <v>0</v>
      </c>
      <c r="BD407" s="33">
        <f t="shared" si="5884"/>
        <v>0</v>
      </c>
      <c r="BE407" s="33">
        <f t="shared" si="5884"/>
        <v>0</v>
      </c>
      <c r="BF407" s="33">
        <f t="shared" si="5884"/>
        <v>0.33003300330033003</v>
      </c>
      <c r="BG407" s="33">
        <f t="shared" si="5884"/>
        <v>0</v>
      </c>
      <c r="BH407" s="33">
        <f t="shared" si="5884"/>
        <v>0.17452006980802792</v>
      </c>
      <c r="BI407" s="31">
        <f t="shared" si="5884"/>
        <v>9.3701996927803375</v>
      </c>
      <c r="BJ407" s="33">
        <f t="shared" si="5884"/>
        <v>27.718223583460951</v>
      </c>
      <c r="BK407" s="33">
        <f t="shared" si="5884"/>
        <v>0</v>
      </c>
      <c r="BL407" s="33">
        <f t="shared" si="5884"/>
        <v>0</v>
      </c>
      <c r="BM407" s="33">
        <f t="shared" si="5884"/>
        <v>0</v>
      </c>
      <c r="BN407" s="30">
        <f t="shared" si="5884"/>
        <v>0</v>
      </c>
      <c r="BO407" s="59">
        <f t="shared" si="5884"/>
        <v>0</v>
      </c>
      <c r="BR407" s="54">
        <v>32</v>
      </c>
      <c r="BS407" s="33">
        <f t="shared" ref="BS407:CM407" si="5885">AU396+AU397+AU398+AU399+AU400+AU401+AU402+AU403+AU404+AU405+AU406+AU407</f>
        <v>73.35375191424194</v>
      </c>
      <c r="BT407" s="33">
        <f t="shared" si="5885"/>
        <v>97.243491577335362</v>
      </c>
      <c r="BU407" s="33">
        <f t="shared" si="5885"/>
        <v>81.77641653905053</v>
      </c>
      <c r="BV407" s="33">
        <f t="shared" si="5885"/>
        <v>99.846860643185309</v>
      </c>
      <c r="BW407" s="33">
        <f t="shared" si="5885"/>
        <v>100</v>
      </c>
      <c r="BX407" s="33">
        <f t="shared" si="5885"/>
        <v>99.999999999999986</v>
      </c>
      <c r="BY407" s="33">
        <f t="shared" si="5885"/>
        <v>99.234303215926516</v>
      </c>
      <c r="BZ407" s="33">
        <f t="shared" si="5885"/>
        <v>97.396630934150068</v>
      </c>
      <c r="CA407" s="33">
        <f t="shared" si="5885"/>
        <v>99.999999999999986</v>
      </c>
      <c r="CB407" s="33">
        <f t="shared" si="5885"/>
        <v>100</v>
      </c>
      <c r="CC407" s="33">
        <f t="shared" si="5885"/>
        <v>100</v>
      </c>
      <c r="CD407" s="33">
        <f t="shared" si="5885"/>
        <v>99.009900990099027</v>
      </c>
      <c r="CE407" s="33">
        <f t="shared" si="5885"/>
        <v>100</v>
      </c>
      <c r="CF407" s="33">
        <f t="shared" si="5885"/>
        <v>100.00000000000001</v>
      </c>
      <c r="CG407" s="31">
        <f t="shared" si="5885"/>
        <v>77.112135176651293</v>
      </c>
      <c r="CH407" s="33">
        <f t="shared" si="5885"/>
        <v>100</v>
      </c>
      <c r="CI407" s="33">
        <f t="shared" si="5885"/>
        <v>99.999999999999986</v>
      </c>
      <c r="CJ407" s="33">
        <f t="shared" si="5885"/>
        <v>100</v>
      </c>
      <c r="CK407" s="33">
        <f t="shared" si="5885"/>
        <v>99.999999999999986</v>
      </c>
      <c r="CL407" s="30">
        <f t="shared" si="5885"/>
        <v>100</v>
      </c>
      <c r="CM407" s="59">
        <f t="shared" si="5885"/>
        <v>100</v>
      </c>
      <c r="CN407" s="7"/>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row>
    <row r="408" spans="2:118" x14ac:dyDescent="0.25">
      <c r="B408" s="54" t="s">
        <v>14</v>
      </c>
      <c r="C408" s="2">
        <v>0</v>
      </c>
      <c r="D408" s="2">
        <v>0</v>
      </c>
      <c r="E408" s="2">
        <v>7</v>
      </c>
      <c r="F408" s="2">
        <v>0</v>
      </c>
      <c r="G408" s="2">
        <v>153</v>
      </c>
      <c r="H408" s="2">
        <v>304</v>
      </c>
      <c r="I408" s="2">
        <v>91</v>
      </c>
      <c r="J408" s="2">
        <v>20</v>
      </c>
      <c r="K408" s="3">
        <v>14</v>
      </c>
      <c r="L408" s="3">
        <v>8</v>
      </c>
      <c r="M408" s="3">
        <v>25</v>
      </c>
      <c r="N408" s="3">
        <v>0</v>
      </c>
      <c r="O408" s="3">
        <v>0</v>
      </c>
      <c r="P408" s="3">
        <v>0</v>
      </c>
      <c r="Q408" s="3">
        <v>0</v>
      </c>
      <c r="R408" s="3">
        <v>0</v>
      </c>
      <c r="S408" s="54">
        <v>622</v>
      </c>
      <c r="V408" s="54">
        <v>64</v>
      </c>
      <c r="W408" s="3">
        <f>O396</f>
        <v>174</v>
      </c>
      <c r="X408" s="3">
        <f>O397</f>
        <v>18</v>
      </c>
      <c r="Y408" s="3">
        <f>O398</f>
        <v>21</v>
      </c>
      <c r="Z408" s="3">
        <f>O399</f>
        <v>0</v>
      </c>
      <c r="AA408" s="3">
        <f>O400</f>
        <v>0</v>
      </c>
      <c r="AB408" s="3">
        <f>O401</f>
        <v>0</v>
      </c>
      <c r="AC408" s="3">
        <f>O402</f>
        <v>5</v>
      </c>
      <c r="AD408" s="3">
        <f>O403</f>
        <v>17</v>
      </c>
      <c r="AE408" s="3">
        <f>O404</f>
        <v>0</v>
      </c>
      <c r="AF408" s="3">
        <f>O405</f>
        <v>0</v>
      </c>
      <c r="AG408" s="3">
        <f>O406</f>
        <v>0</v>
      </c>
      <c r="AH408" s="3">
        <f>O407</f>
        <v>3</v>
      </c>
      <c r="AI408" s="3">
        <f>O408</f>
        <v>0</v>
      </c>
      <c r="AJ408" s="3">
        <f>O409</f>
        <v>0</v>
      </c>
      <c r="AK408" s="3">
        <f>O410</f>
        <v>40</v>
      </c>
      <c r="AL408" s="3">
        <f>O411</f>
        <v>0</v>
      </c>
      <c r="AM408" s="3">
        <f>O412</f>
        <v>0</v>
      </c>
      <c r="AN408" s="3">
        <f>O413</f>
        <v>0</v>
      </c>
      <c r="AO408" s="3">
        <f>O414</f>
        <v>0</v>
      </c>
      <c r="AP408" s="54">
        <f>O415</f>
        <v>0</v>
      </c>
      <c r="AQ408" s="58">
        <f>O416</f>
        <v>0</v>
      </c>
      <c r="AT408" s="54">
        <v>64</v>
      </c>
      <c r="AU408" s="33">
        <f t="shared" ref="AU408:BO408" si="5886">PRODUCT(W408*100*1/W412)</f>
        <v>26.646248085758039</v>
      </c>
      <c r="AV408" s="33">
        <f t="shared" si="5886"/>
        <v>2.7565084226646248</v>
      </c>
      <c r="AW408" s="33">
        <f t="shared" si="5886"/>
        <v>3.215926493108729</v>
      </c>
      <c r="AX408" s="33">
        <f t="shared" si="5886"/>
        <v>0</v>
      </c>
      <c r="AY408" s="33">
        <f t="shared" si="5886"/>
        <v>0</v>
      </c>
      <c r="AZ408" s="33">
        <f t="shared" si="5886"/>
        <v>0</v>
      </c>
      <c r="BA408" s="33">
        <f t="shared" si="5886"/>
        <v>0.76569678407350694</v>
      </c>
      <c r="BB408" s="33">
        <f t="shared" si="5886"/>
        <v>2.6033690658499236</v>
      </c>
      <c r="BC408" s="33">
        <f t="shared" si="5886"/>
        <v>0</v>
      </c>
      <c r="BD408" s="33">
        <f t="shared" si="5886"/>
        <v>0</v>
      </c>
      <c r="BE408" s="33">
        <f t="shared" si="5886"/>
        <v>0</v>
      </c>
      <c r="BF408" s="33">
        <f t="shared" si="5886"/>
        <v>0.49504950495049505</v>
      </c>
      <c r="BG408" s="33">
        <f t="shared" si="5886"/>
        <v>0</v>
      </c>
      <c r="BH408" s="33">
        <f t="shared" si="5886"/>
        <v>0</v>
      </c>
      <c r="BI408" s="33">
        <f t="shared" si="5886"/>
        <v>6.1443932411674345</v>
      </c>
      <c r="BJ408" s="33">
        <f t="shared" si="5886"/>
        <v>0</v>
      </c>
      <c r="BK408" s="33">
        <f t="shared" si="5886"/>
        <v>0</v>
      </c>
      <c r="BL408" s="33">
        <f t="shared" si="5886"/>
        <v>0</v>
      </c>
      <c r="BM408" s="33">
        <f t="shared" si="5886"/>
        <v>0</v>
      </c>
      <c r="BN408" s="30">
        <f t="shared" si="5886"/>
        <v>0</v>
      </c>
      <c r="BO408" s="59">
        <f t="shared" si="5886"/>
        <v>0</v>
      </c>
      <c r="BR408" s="54">
        <v>64</v>
      </c>
      <c r="BS408" s="33">
        <f t="shared" ref="BS408:CM408" si="5887">AU396+AU397+AU398+AU399+AU400+AU401+AU402+AU403+AU404+AU405+AU406+AU407+AU408</f>
        <v>99.999999999999972</v>
      </c>
      <c r="BT408" s="33">
        <f t="shared" si="5887"/>
        <v>99.999999999999986</v>
      </c>
      <c r="BU408" s="33">
        <f t="shared" si="5887"/>
        <v>84.992343032159255</v>
      </c>
      <c r="BV408" s="33">
        <f t="shared" si="5887"/>
        <v>99.846860643185309</v>
      </c>
      <c r="BW408" s="33">
        <f t="shared" si="5887"/>
        <v>100</v>
      </c>
      <c r="BX408" s="33">
        <f t="shared" si="5887"/>
        <v>99.999999999999986</v>
      </c>
      <c r="BY408" s="33">
        <f t="shared" si="5887"/>
        <v>100.00000000000003</v>
      </c>
      <c r="BZ408" s="33">
        <f t="shared" si="5887"/>
        <v>99.999999999999986</v>
      </c>
      <c r="CA408" s="33">
        <f t="shared" si="5887"/>
        <v>99.999999999999986</v>
      </c>
      <c r="CB408" s="33">
        <f t="shared" si="5887"/>
        <v>100</v>
      </c>
      <c r="CC408" s="33">
        <f t="shared" si="5887"/>
        <v>100</v>
      </c>
      <c r="CD408" s="33">
        <f t="shared" si="5887"/>
        <v>99.504950495049528</v>
      </c>
      <c r="CE408" s="33">
        <f t="shared" si="5887"/>
        <v>100</v>
      </c>
      <c r="CF408" s="33">
        <f t="shared" si="5887"/>
        <v>100.00000000000001</v>
      </c>
      <c r="CG408" s="33">
        <f t="shared" si="5887"/>
        <v>83.256528417818728</v>
      </c>
      <c r="CH408" s="33">
        <f t="shared" si="5887"/>
        <v>100</v>
      </c>
      <c r="CI408" s="33">
        <f t="shared" si="5887"/>
        <v>99.999999999999986</v>
      </c>
      <c r="CJ408" s="33">
        <f t="shared" si="5887"/>
        <v>100</v>
      </c>
      <c r="CK408" s="33">
        <f t="shared" si="5887"/>
        <v>99.999999999999986</v>
      </c>
      <c r="CL408" s="30">
        <f t="shared" si="5887"/>
        <v>100</v>
      </c>
      <c r="CM408" s="59">
        <f t="shared" si="5887"/>
        <v>100</v>
      </c>
      <c r="CN408" s="7"/>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row>
    <row r="409" spans="2:118" x14ac:dyDescent="0.25">
      <c r="B409" s="54" t="s">
        <v>15</v>
      </c>
      <c r="C409" s="2">
        <v>0</v>
      </c>
      <c r="D409" s="2">
        <v>0</v>
      </c>
      <c r="E409" s="2">
        <v>8</v>
      </c>
      <c r="F409" s="2">
        <v>0</v>
      </c>
      <c r="G409" s="2">
        <v>138</v>
      </c>
      <c r="H409" s="2">
        <v>269</v>
      </c>
      <c r="I409" s="2">
        <v>100</v>
      </c>
      <c r="J409" s="2">
        <v>21</v>
      </c>
      <c r="K409" s="3">
        <v>14</v>
      </c>
      <c r="L409" s="3">
        <v>14</v>
      </c>
      <c r="M409" s="3">
        <v>8</v>
      </c>
      <c r="N409" s="3">
        <v>1</v>
      </c>
      <c r="O409" s="3">
        <v>0</v>
      </c>
      <c r="P409" s="3">
        <v>0</v>
      </c>
      <c r="Q409" s="3">
        <v>0</v>
      </c>
      <c r="R409" s="3">
        <v>0</v>
      </c>
      <c r="S409" s="54">
        <v>573</v>
      </c>
      <c r="V409" s="54">
        <v>128</v>
      </c>
      <c r="W409" s="3">
        <f>P396</f>
        <v>0</v>
      </c>
      <c r="X409" s="3">
        <f>P397</f>
        <v>0</v>
      </c>
      <c r="Y409" s="3">
        <f>P398</f>
        <v>98</v>
      </c>
      <c r="Z409" s="3">
        <f>P399</f>
        <v>1</v>
      </c>
      <c r="AA409" s="3">
        <f>P400</f>
        <v>0</v>
      </c>
      <c r="AB409" s="3">
        <f>P401</f>
        <v>0</v>
      </c>
      <c r="AC409" s="3">
        <f>P402</f>
        <v>0</v>
      </c>
      <c r="AD409" s="3">
        <f>P403</f>
        <v>0</v>
      </c>
      <c r="AE409" s="3">
        <f>P404</f>
        <v>0</v>
      </c>
      <c r="AF409" s="3">
        <f>P405</f>
        <v>0</v>
      </c>
      <c r="AG409" s="3">
        <f>P406</f>
        <v>0</v>
      </c>
      <c r="AH409" s="3">
        <f>P407</f>
        <v>3</v>
      </c>
      <c r="AI409" s="3">
        <f>P408</f>
        <v>0</v>
      </c>
      <c r="AJ409" s="3">
        <f>P409</f>
        <v>0</v>
      </c>
      <c r="AK409" s="3">
        <f>P410</f>
        <v>39</v>
      </c>
      <c r="AL409" s="3">
        <f>P411</f>
        <v>0</v>
      </c>
      <c r="AM409" s="3">
        <f>P412</f>
        <v>0</v>
      </c>
      <c r="AN409" s="3">
        <f>P413</f>
        <v>0</v>
      </c>
      <c r="AO409" s="3">
        <f>P414</f>
        <v>0</v>
      </c>
      <c r="AP409" s="54">
        <f>P415</f>
        <v>0</v>
      </c>
      <c r="AQ409" s="58">
        <f>P416</f>
        <v>0</v>
      </c>
      <c r="AT409" s="54">
        <v>128</v>
      </c>
      <c r="AU409" s="33">
        <f t="shared" ref="AU409:BO409" si="5888">PRODUCT(W409*100*1/W412)</f>
        <v>0</v>
      </c>
      <c r="AV409" s="33">
        <f t="shared" si="5888"/>
        <v>0</v>
      </c>
      <c r="AW409" s="33">
        <f t="shared" si="5888"/>
        <v>15.007656967840735</v>
      </c>
      <c r="AX409" s="33">
        <f t="shared" si="5888"/>
        <v>0.15313935681470137</v>
      </c>
      <c r="AY409" s="33">
        <f t="shared" si="5888"/>
        <v>0</v>
      </c>
      <c r="AZ409" s="33">
        <f t="shared" si="5888"/>
        <v>0</v>
      </c>
      <c r="BA409" s="33">
        <f t="shared" si="5888"/>
        <v>0</v>
      </c>
      <c r="BB409" s="33">
        <f t="shared" si="5888"/>
        <v>0</v>
      </c>
      <c r="BC409" s="33">
        <f t="shared" si="5888"/>
        <v>0</v>
      </c>
      <c r="BD409" s="33">
        <f t="shared" si="5888"/>
        <v>0</v>
      </c>
      <c r="BE409" s="33">
        <f t="shared" si="5888"/>
        <v>0</v>
      </c>
      <c r="BF409" s="33">
        <f t="shared" si="5888"/>
        <v>0.49504950495049505</v>
      </c>
      <c r="BG409" s="33">
        <f t="shared" si="5888"/>
        <v>0</v>
      </c>
      <c r="BH409" s="33">
        <f t="shared" si="5888"/>
        <v>0</v>
      </c>
      <c r="BI409" s="33">
        <f t="shared" si="5888"/>
        <v>5.9907834101382491</v>
      </c>
      <c r="BJ409" s="33">
        <f t="shared" si="5888"/>
        <v>0</v>
      </c>
      <c r="BK409" s="33">
        <f t="shared" si="5888"/>
        <v>0</v>
      </c>
      <c r="BL409" s="33">
        <f t="shared" si="5888"/>
        <v>0</v>
      </c>
      <c r="BM409" s="33">
        <f t="shared" si="5888"/>
        <v>0</v>
      </c>
      <c r="BN409" s="30">
        <f t="shared" si="5888"/>
        <v>0</v>
      </c>
      <c r="BO409" s="59">
        <f t="shared" si="5888"/>
        <v>0</v>
      </c>
      <c r="BR409" s="54">
        <v>128</v>
      </c>
      <c r="BS409" s="33">
        <f t="shared" ref="BS409:CM409" si="5889">AU396+AU397+AU398+AU399+AU400+AU401+AU402+AU403+AU404+AU405+AU406+AU407+AU408+AU409</f>
        <v>99.999999999999972</v>
      </c>
      <c r="BT409" s="33">
        <f t="shared" si="5889"/>
        <v>99.999999999999986</v>
      </c>
      <c r="BU409" s="33">
        <f t="shared" si="5889"/>
        <v>99.999999999999986</v>
      </c>
      <c r="BV409" s="33">
        <f t="shared" si="5889"/>
        <v>100.00000000000001</v>
      </c>
      <c r="BW409" s="33">
        <f t="shared" si="5889"/>
        <v>100</v>
      </c>
      <c r="BX409" s="33">
        <f t="shared" si="5889"/>
        <v>99.999999999999986</v>
      </c>
      <c r="BY409" s="33">
        <f t="shared" si="5889"/>
        <v>100.00000000000003</v>
      </c>
      <c r="BZ409" s="33">
        <f t="shared" si="5889"/>
        <v>99.999999999999986</v>
      </c>
      <c r="CA409" s="33">
        <f t="shared" si="5889"/>
        <v>99.999999999999986</v>
      </c>
      <c r="CB409" s="33">
        <f t="shared" si="5889"/>
        <v>100</v>
      </c>
      <c r="CC409" s="33">
        <f t="shared" si="5889"/>
        <v>100</v>
      </c>
      <c r="CD409" s="33">
        <f t="shared" si="5889"/>
        <v>100.00000000000003</v>
      </c>
      <c r="CE409" s="33">
        <f t="shared" si="5889"/>
        <v>100</v>
      </c>
      <c r="CF409" s="33">
        <f t="shared" si="5889"/>
        <v>100.00000000000001</v>
      </c>
      <c r="CG409" s="33">
        <f t="shared" si="5889"/>
        <v>89.247311827956977</v>
      </c>
      <c r="CH409" s="33">
        <f t="shared" si="5889"/>
        <v>100</v>
      </c>
      <c r="CI409" s="33">
        <f t="shared" si="5889"/>
        <v>99.999999999999986</v>
      </c>
      <c r="CJ409" s="33">
        <f t="shared" si="5889"/>
        <v>100</v>
      </c>
      <c r="CK409" s="33">
        <f t="shared" si="5889"/>
        <v>99.999999999999986</v>
      </c>
      <c r="CL409" s="30">
        <f t="shared" si="5889"/>
        <v>100</v>
      </c>
      <c r="CM409" s="59">
        <f t="shared" si="5889"/>
        <v>100</v>
      </c>
      <c r="CN409" s="7"/>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row>
    <row r="410" spans="2:118" x14ac:dyDescent="0.25">
      <c r="B410" s="54" t="s">
        <v>16</v>
      </c>
      <c r="C410" s="2">
        <v>0</v>
      </c>
      <c r="D410" s="2">
        <v>0</v>
      </c>
      <c r="E410" s="2">
        <v>0</v>
      </c>
      <c r="F410" s="2">
        <v>0</v>
      </c>
      <c r="G410" s="2">
        <v>0</v>
      </c>
      <c r="H410" s="2">
        <v>58</v>
      </c>
      <c r="I410" s="2">
        <v>0</v>
      </c>
      <c r="J410" s="2">
        <v>81</v>
      </c>
      <c r="K410" s="2">
        <v>123</v>
      </c>
      <c r="L410" s="2">
        <v>109</v>
      </c>
      <c r="M410" s="2">
        <v>70</v>
      </c>
      <c r="N410" s="2">
        <v>61</v>
      </c>
      <c r="O410" s="3">
        <v>40</v>
      </c>
      <c r="P410" s="3">
        <v>39</v>
      </c>
      <c r="Q410" s="3">
        <v>70</v>
      </c>
      <c r="R410" s="3">
        <v>0</v>
      </c>
      <c r="S410" s="54">
        <v>651</v>
      </c>
      <c r="V410" s="54">
        <v>256</v>
      </c>
      <c r="W410" s="3">
        <f>Q396</f>
        <v>0</v>
      </c>
      <c r="X410" s="3">
        <f>Q397</f>
        <v>0</v>
      </c>
      <c r="Y410" s="3">
        <f>Q398</f>
        <v>0</v>
      </c>
      <c r="Z410" s="3">
        <f>Q399</f>
        <v>0</v>
      </c>
      <c r="AA410" s="3">
        <f>Q400</f>
        <v>0</v>
      </c>
      <c r="AB410" s="3">
        <f>Q401</f>
        <v>0</v>
      </c>
      <c r="AC410" s="3">
        <f>Q402</f>
        <v>0</v>
      </c>
      <c r="AD410" s="3">
        <f>Q403</f>
        <v>0</v>
      </c>
      <c r="AE410" s="3">
        <f>Q404</f>
        <v>0</v>
      </c>
      <c r="AF410" s="3">
        <f>Q405</f>
        <v>0</v>
      </c>
      <c r="AG410" s="3">
        <f>Q406</f>
        <v>0</v>
      </c>
      <c r="AH410" s="3">
        <f>Q407</f>
        <v>0</v>
      </c>
      <c r="AI410" s="3">
        <f>Q408</f>
        <v>0</v>
      </c>
      <c r="AJ410" s="3">
        <f>Q409</f>
        <v>0</v>
      </c>
      <c r="AK410" s="3">
        <f>Q410</f>
        <v>70</v>
      </c>
      <c r="AL410" s="3">
        <f>Q411</f>
        <v>0</v>
      </c>
      <c r="AM410" s="3">
        <f>Q412</f>
        <v>0</v>
      </c>
      <c r="AN410" s="3">
        <f>Q413</f>
        <v>0</v>
      </c>
      <c r="AO410" s="3">
        <f>Q414</f>
        <v>0</v>
      </c>
      <c r="AP410" s="54">
        <f>Q415</f>
        <v>0</v>
      </c>
      <c r="AQ410" s="58">
        <f>Q416</f>
        <v>0</v>
      </c>
      <c r="AT410" s="54">
        <v>256</v>
      </c>
      <c r="AU410" s="33">
        <f t="shared" ref="AU410:BO410" si="5890">PRODUCT(W410*100*1/W412)</f>
        <v>0</v>
      </c>
      <c r="AV410" s="33">
        <f t="shared" si="5890"/>
        <v>0</v>
      </c>
      <c r="AW410" s="33">
        <f t="shared" si="5890"/>
        <v>0</v>
      </c>
      <c r="AX410" s="33">
        <f t="shared" si="5890"/>
        <v>0</v>
      </c>
      <c r="AY410" s="33">
        <f t="shared" si="5890"/>
        <v>0</v>
      </c>
      <c r="AZ410" s="33">
        <f t="shared" si="5890"/>
        <v>0</v>
      </c>
      <c r="BA410" s="33">
        <f t="shared" si="5890"/>
        <v>0</v>
      </c>
      <c r="BB410" s="33">
        <f t="shared" si="5890"/>
        <v>0</v>
      </c>
      <c r="BC410" s="33">
        <f t="shared" si="5890"/>
        <v>0</v>
      </c>
      <c r="BD410" s="33">
        <f t="shared" si="5890"/>
        <v>0</v>
      </c>
      <c r="BE410" s="33">
        <f t="shared" si="5890"/>
        <v>0</v>
      </c>
      <c r="BF410" s="33">
        <f t="shared" si="5890"/>
        <v>0</v>
      </c>
      <c r="BG410" s="33">
        <f t="shared" si="5890"/>
        <v>0</v>
      </c>
      <c r="BH410" s="33">
        <f t="shared" si="5890"/>
        <v>0</v>
      </c>
      <c r="BI410" s="33">
        <f t="shared" si="5890"/>
        <v>10.75268817204301</v>
      </c>
      <c r="BJ410" s="33">
        <f t="shared" si="5890"/>
        <v>0</v>
      </c>
      <c r="BK410" s="33">
        <f t="shared" si="5890"/>
        <v>0</v>
      </c>
      <c r="BL410" s="33">
        <f t="shared" si="5890"/>
        <v>0</v>
      </c>
      <c r="BM410" s="33">
        <f t="shared" si="5890"/>
        <v>0</v>
      </c>
      <c r="BN410" s="30">
        <f t="shared" si="5890"/>
        <v>0</v>
      </c>
      <c r="BO410" s="59">
        <f t="shared" si="5890"/>
        <v>0</v>
      </c>
      <c r="BR410" s="54">
        <v>256</v>
      </c>
      <c r="BS410" s="33">
        <f t="shared" ref="BS410:CM410" si="5891">AU396+AU397+AU398+AU399+AU400+AU401+AU402+AU403+AU404+AU405+AU406+AU407+AU408+AU409+AU410</f>
        <v>99.999999999999972</v>
      </c>
      <c r="BT410" s="33">
        <f t="shared" si="5891"/>
        <v>99.999999999999986</v>
      </c>
      <c r="BU410" s="33">
        <f t="shared" si="5891"/>
        <v>99.999999999999986</v>
      </c>
      <c r="BV410" s="33">
        <f t="shared" si="5891"/>
        <v>100.00000000000001</v>
      </c>
      <c r="BW410" s="33">
        <f t="shared" si="5891"/>
        <v>100</v>
      </c>
      <c r="BX410" s="33">
        <f t="shared" si="5891"/>
        <v>99.999999999999986</v>
      </c>
      <c r="BY410" s="33">
        <f t="shared" si="5891"/>
        <v>100.00000000000003</v>
      </c>
      <c r="BZ410" s="33">
        <f t="shared" si="5891"/>
        <v>99.999999999999986</v>
      </c>
      <c r="CA410" s="33">
        <f t="shared" si="5891"/>
        <v>99.999999999999986</v>
      </c>
      <c r="CB410" s="33">
        <f t="shared" si="5891"/>
        <v>100</v>
      </c>
      <c r="CC410" s="33">
        <f t="shared" si="5891"/>
        <v>100</v>
      </c>
      <c r="CD410" s="33">
        <f t="shared" si="5891"/>
        <v>100.00000000000003</v>
      </c>
      <c r="CE410" s="33">
        <f t="shared" si="5891"/>
        <v>100</v>
      </c>
      <c r="CF410" s="33">
        <f t="shared" si="5891"/>
        <v>100.00000000000001</v>
      </c>
      <c r="CG410" s="33">
        <f t="shared" si="5891"/>
        <v>99.999999999999986</v>
      </c>
      <c r="CH410" s="33">
        <f t="shared" si="5891"/>
        <v>100</v>
      </c>
      <c r="CI410" s="33">
        <f t="shared" si="5891"/>
        <v>99.999999999999986</v>
      </c>
      <c r="CJ410" s="33">
        <f t="shared" si="5891"/>
        <v>100</v>
      </c>
      <c r="CK410" s="33">
        <f t="shared" si="5891"/>
        <v>99.999999999999986</v>
      </c>
      <c r="CL410" s="30">
        <f t="shared" si="5891"/>
        <v>100</v>
      </c>
      <c r="CM410" s="59">
        <f t="shared" si="5891"/>
        <v>100</v>
      </c>
      <c r="CN410" s="7"/>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row>
    <row r="411" spans="2:118" x14ac:dyDescent="0.25">
      <c r="B411" s="54" t="s">
        <v>17</v>
      </c>
      <c r="C411" s="2">
        <v>0</v>
      </c>
      <c r="D411" s="2">
        <v>0</v>
      </c>
      <c r="E411" s="2">
        <v>350</v>
      </c>
      <c r="F411" s="2">
        <v>0</v>
      </c>
      <c r="G411" s="2">
        <v>39</v>
      </c>
      <c r="H411" s="2">
        <v>13</v>
      </c>
      <c r="I411" s="2">
        <v>13</v>
      </c>
      <c r="J411" s="2">
        <v>24</v>
      </c>
      <c r="K411" s="4">
        <v>22</v>
      </c>
      <c r="L411" s="3">
        <v>7</v>
      </c>
      <c r="M411" s="3">
        <v>4</v>
      </c>
      <c r="N411" s="3">
        <v>181</v>
      </c>
      <c r="O411" s="3">
        <v>0</v>
      </c>
      <c r="P411" s="3">
        <v>0</v>
      </c>
      <c r="Q411" s="3">
        <v>0</v>
      </c>
      <c r="R411" s="3">
        <v>0</v>
      </c>
      <c r="S411" s="54">
        <v>653</v>
      </c>
      <c r="V411" s="54">
        <v>512</v>
      </c>
      <c r="W411" s="3">
        <f>R396</f>
        <v>0</v>
      </c>
      <c r="X411" s="3">
        <f>R397</f>
        <v>0</v>
      </c>
      <c r="Y411" s="3">
        <f>R398</f>
        <v>0</v>
      </c>
      <c r="Z411" s="3">
        <f>R399</f>
        <v>0</v>
      </c>
      <c r="AA411" s="3">
        <f>R400</f>
        <v>0</v>
      </c>
      <c r="AB411" s="3">
        <f>R401</f>
        <v>0</v>
      </c>
      <c r="AC411" s="3">
        <f>R402</f>
        <v>0</v>
      </c>
      <c r="AD411" s="3">
        <f>R403</f>
        <v>0</v>
      </c>
      <c r="AE411" s="3">
        <f>R404</f>
        <v>0</v>
      </c>
      <c r="AF411" s="3">
        <f>R405</f>
        <v>0</v>
      </c>
      <c r="AG411" s="3">
        <f>R406</f>
        <v>0</v>
      </c>
      <c r="AH411" s="3">
        <f>R407</f>
        <v>0</v>
      </c>
      <c r="AI411" s="3">
        <f>R408</f>
        <v>0</v>
      </c>
      <c r="AJ411" s="3">
        <f>R409</f>
        <v>0</v>
      </c>
      <c r="AK411" s="3">
        <f>R410</f>
        <v>0</v>
      </c>
      <c r="AL411" s="3">
        <f>R411</f>
        <v>0</v>
      </c>
      <c r="AM411" s="3">
        <f>R412</f>
        <v>0</v>
      </c>
      <c r="AN411" s="3">
        <f>R413</f>
        <v>0</v>
      </c>
      <c r="AO411" s="3">
        <f>R414</f>
        <v>0</v>
      </c>
      <c r="AP411" s="54">
        <f>R415</f>
        <v>0</v>
      </c>
      <c r="AQ411" s="58">
        <f>R416</f>
        <v>0</v>
      </c>
      <c r="AT411" s="54">
        <v>512</v>
      </c>
      <c r="AU411" s="33">
        <f t="shared" ref="AU411:BO411" si="5892">PRODUCT(W411*100*1/W412)</f>
        <v>0</v>
      </c>
      <c r="AV411" s="33">
        <f t="shared" si="5892"/>
        <v>0</v>
      </c>
      <c r="AW411" s="33">
        <f t="shared" si="5892"/>
        <v>0</v>
      </c>
      <c r="AX411" s="33">
        <f t="shared" si="5892"/>
        <v>0</v>
      </c>
      <c r="AY411" s="33">
        <f t="shared" si="5892"/>
        <v>0</v>
      </c>
      <c r="AZ411" s="33">
        <f t="shared" si="5892"/>
        <v>0</v>
      </c>
      <c r="BA411" s="33">
        <f t="shared" si="5892"/>
        <v>0</v>
      </c>
      <c r="BB411" s="33">
        <f t="shared" si="5892"/>
        <v>0</v>
      </c>
      <c r="BC411" s="33">
        <f t="shared" si="5892"/>
        <v>0</v>
      </c>
      <c r="BD411" s="33">
        <f t="shared" si="5892"/>
        <v>0</v>
      </c>
      <c r="BE411" s="33">
        <f t="shared" si="5892"/>
        <v>0</v>
      </c>
      <c r="BF411" s="33">
        <f t="shared" si="5892"/>
        <v>0</v>
      </c>
      <c r="BG411" s="33">
        <f t="shared" si="5892"/>
        <v>0</v>
      </c>
      <c r="BH411" s="33">
        <f t="shared" si="5892"/>
        <v>0</v>
      </c>
      <c r="BI411" s="33">
        <f t="shared" si="5892"/>
        <v>0</v>
      </c>
      <c r="BJ411" s="33">
        <f t="shared" si="5892"/>
        <v>0</v>
      </c>
      <c r="BK411" s="33">
        <f t="shared" si="5892"/>
        <v>0</v>
      </c>
      <c r="BL411" s="33">
        <f t="shared" si="5892"/>
        <v>0</v>
      </c>
      <c r="BM411" s="33">
        <f t="shared" si="5892"/>
        <v>0</v>
      </c>
      <c r="BN411" s="30">
        <f t="shared" si="5892"/>
        <v>0</v>
      </c>
      <c r="BO411" s="59">
        <f t="shared" si="5892"/>
        <v>0</v>
      </c>
      <c r="BR411" s="54">
        <v>512</v>
      </c>
      <c r="BS411" s="33">
        <f t="shared" ref="BS411:CM411" si="5893">AU396+AU397+AU398+AU399+AU400+AU401+AU402+AU403+AU404+AU405+AU406+AU407+AU408+AU409+AU410+AU411</f>
        <v>99.999999999999972</v>
      </c>
      <c r="BT411" s="33">
        <f t="shared" si="5893"/>
        <v>99.999999999999986</v>
      </c>
      <c r="BU411" s="33">
        <f t="shared" si="5893"/>
        <v>99.999999999999986</v>
      </c>
      <c r="BV411" s="33">
        <f t="shared" si="5893"/>
        <v>100.00000000000001</v>
      </c>
      <c r="BW411" s="33">
        <f t="shared" si="5893"/>
        <v>100</v>
      </c>
      <c r="BX411" s="33">
        <f t="shared" si="5893"/>
        <v>99.999999999999986</v>
      </c>
      <c r="BY411" s="33">
        <f t="shared" si="5893"/>
        <v>100.00000000000003</v>
      </c>
      <c r="BZ411" s="33">
        <f t="shared" si="5893"/>
        <v>99.999999999999986</v>
      </c>
      <c r="CA411" s="33">
        <f t="shared" si="5893"/>
        <v>99.999999999999986</v>
      </c>
      <c r="CB411" s="33">
        <f t="shared" si="5893"/>
        <v>100</v>
      </c>
      <c r="CC411" s="33">
        <f t="shared" si="5893"/>
        <v>100</v>
      </c>
      <c r="CD411" s="33">
        <f t="shared" si="5893"/>
        <v>100.00000000000003</v>
      </c>
      <c r="CE411" s="33">
        <f t="shared" si="5893"/>
        <v>100</v>
      </c>
      <c r="CF411" s="33">
        <f t="shared" si="5893"/>
        <v>100.00000000000001</v>
      </c>
      <c r="CG411" s="33">
        <f t="shared" si="5893"/>
        <v>99.999999999999986</v>
      </c>
      <c r="CH411" s="33">
        <f t="shared" si="5893"/>
        <v>100</v>
      </c>
      <c r="CI411" s="33">
        <f t="shared" si="5893"/>
        <v>99.999999999999986</v>
      </c>
      <c r="CJ411" s="33">
        <f t="shared" si="5893"/>
        <v>100</v>
      </c>
      <c r="CK411" s="33">
        <f t="shared" si="5893"/>
        <v>99.999999999999986</v>
      </c>
      <c r="CL411" s="30">
        <f t="shared" si="5893"/>
        <v>100</v>
      </c>
      <c r="CM411" s="59">
        <f t="shared" si="5893"/>
        <v>100</v>
      </c>
      <c r="CN411" s="7"/>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row>
    <row r="412" spans="2:118" x14ac:dyDescent="0.25">
      <c r="B412" s="54" t="s">
        <v>18</v>
      </c>
      <c r="C412" s="2">
        <v>0</v>
      </c>
      <c r="D412" s="2">
        <v>230</v>
      </c>
      <c r="E412" s="2">
        <v>253</v>
      </c>
      <c r="F412" s="2">
        <v>59</v>
      </c>
      <c r="G412" s="2">
        <v>28</v>
      </c>
      <c r="H412" s="4">
        <v>9</v>
      </c>
      <c r="I412" s="3">
        <v>17</v>
      </c>
      <c r="J412" s="3">
        <v>25</v>
      </c>
      <c r="K412" s="3">
        <v>18</v>
      </c>
      <c r="L412" s="3">
        <v>14</v>
      </c>
      <c r="M412" s="3">
        <v>0</v>
      </c>
      <c r="N412" s="3">
        <v>0</v>
      </c>
      <c r="O412" s="3">
        <v>0</v>
      </c>
      <c r="P412" s="3">
        <v>0</v>
      </c>
      <c r="Q412" s="3">
        <v>0</v>
      </c>
      <c r="R412" s="3">
        <v>0</v>
      </c>
      <c r="S412" s="54">
        <v>653</v>
      </c>
      <c r="V412" s="54" t="s">
        <v>1</v>
      </c>
      <c r="W412" s="54">
        <f>S396</f>
        <v>653</v>
      </c>
      <c r="X412" s="54">
        <f>S397</f>
        <v>653</v>
      </c>
      <c r="Y412" s="54">
        <f>S398</f>
        <v>653</v>
      </c>
      <c r="Z412" s="54">
        <f>S399</f>
        <v>653</v>
      </c>
      <c r="AA412" s="54">
        <f>S400</f>
        <v>651</v>
      </c>
      <c r="AB412" s="54">
        <f>S401</f>
        <v>653</v>
      </c>
      <c r="AC412" s="54">
        <f>S402</f>
        <v>653</v>
      </c>
      <c r="AD412" s="54">
        <f>S403</f>
        <v>653</v>
      </c>
      <c r="AE412" s="54">
        <f>S404</f>
        <v>653</v>
      </c>
      <c r="AF412" s="54">
        <f>S405</f>
        <v>653</v>
      </c>
      <c r="AG412" s="54">
        <f>S406</f>
        <v>621</v>
      </c>
      <c r="AH412" s="54">
        <f>S407</f>
        <v>606</v>
      </c>
      <c r="AI412" s="54">
        <f>S408</f>
        <v>622</v>
      </c>
      <c r="AJ412" s="54">
        <f>S409</f>
        <v>573</v>
      </c>
      <c r="AK412" s="54">
        <f>S410</f>
        <v>651</v>
      </c>
      <c r="AL412" s="54">
        <f>S411</f>
        <v>653</v>
      </c>
      <c r="AM412" s="54">
        <f>S412</f>
        <v>653</v>
      </c>
      <c r="AN412" s="54">
        <f>S413</f>
        <v>653</v>
      </c>
      <c r="AO412" s="54">
        <f>S414</f>
        <v>653</v>
      </c>
      <c r="AP412" s="54">
        <f>S415</f>
        <v>653</v>
      </c>
      <c r="AQ412" s="54">
        <f>S416</f>
        <v>653</v>
      </c>
      <c r="AT412" s="54" t="s">
        <v>47</v>
      </c>
      <c r="AU412" s="30">
        <f t="shared" ref="AU412:BO412" si="5894">SUM(AU396:AU411)</f>
        <v>99.999999999999972</v>
      </c>
      <c r="AV412" s="30">
        <f t="shared" si="5894"/>
        <v>99.999999999999986</v>
      </c>
      <c r="AW412" s="30">
        <f t="shared" si="5894"/>
        <v>99.999999999999986</v>
      </c>
      <c r="AX412" s="30">
        <f t="shared" si="5894"/>
        <v>100.00000000000001</v>
      </c>
      <c r="AY412" s="30">
        <f t="shared" si="5894"/>
        <v>100</v>
      </c>
      <c r="AZ412" s="30">
        <f t="shared" si="5894"/>
        <v>99.999999999999986</v>
      </c>
      <c r="BA412" s="30">
        <f t="shared" si="5894"/>
        <v>100.00000000000003</v>
      </c>
      <c r="BB412" s="30">
        <f t="shared" si="5894"/>
        <v>99.999999999999986</v>
      </c>
      <c r="BC412" s="30">
        <f t="shared" si="5894"/>
        <v>99.999999999999986</v>
      </c>
      <c r="BD412" s="30">
        <f t="shared" si="5894"/>
        <v>100</v>
      </c>
      <c r="BE412" s="30">
        <f t="shared" si="5894"/>
        <v>100</v>
      </c>
      <c r="BF412" s="30">
        <f t="shared" si="5894"/>
        <v>100.00000000000003</v>
      </c>
      <c r="BG412" s="30">
        <f t="shared" si="5894"/>
        <v>100</v>
      </c>
      <c r="BH412" s="30">
        <f t="shared" si="5894"/>
        <v>100.00000000000001</v>
      </c>
      <c r="BI412" s="30">
        <f t="shared" si="5894"/>
        <v>99.999999999999986</v>
      </c>
      <c r="BJ412" s="30">
        <f t="shared" si="5894"/>
        <v>100</v>
      </c>
      <c r="BK412" s="30">
        <f t="shared" si="5894"/>
        <v>99.999999999999986</v>
      </c>
      <c r="BL412" s="30">
        <f t="shared" si="5894"/>
        <v>100</v>
      </c>
      <c r="BM412" s="30">
        <f t="shared" si="5894"/>
        <v>99.999999999999986</v>
      </c>
      <c r="BN412" s="30">
        <f t="shared" si="5894"/>
        <v>100</v>
      </c>
      <c r="BO412" s="30">
        <f t="shared" si="5894"/>
        <v>100</v>
      </c>
      <c r="BS412" s="30"/>
      <c r="BT412" s="30"/>
      <c r="BU412" s="30"/>
      <c r="BV412" s="30"/>
      <c r="BW412" s="30"/>
      <c r="BX412" s="30"/>
      <c r="BY412" s="30"/>
      <c r="BZ412" s="30"/>
      <c r="CA412" s="30"/>
      <c r="CB412" s="30"/>
      <c r="CC412" s="30"/>
      <c r="CD412" s="30"/>
      <c r="CE412" s="30"/>
      <c r="CF412" s="30"/>
      <c r="CG412" s="30"/>
      <c r="CH412" s="30"/>
      <c r="CI412" s="30"/>
      <c r="CJ412" s="30"/>
      <c r="CK412" s="30"/>
      <c r="CL412" s="30"/>
      <c r="CM412" s="3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row>
    <row r="413" spans="2:118" x14ac:dyDescent="0.25">
      <c r="B413" s="54" t="s">
        <v>19</v>
      </c>
      <c r="C413" s="2">
        <v>0</v>
      </c>
      <c r="D413" s="2">
        <v>427</v>
      </c>
      <c r="E413" s="2">
        <v>2</v>
      </c>
      <c r="F413" s="2">
        <v>107</v>
      </c>
      <c r="G413" s="2">
        <v>31</v>
      </c>
      <c r="H413" s="2">
        <v>16</v>
      </c>
      <c r="I413" s="4">
        <v>17</v>
      </c>
      <c r="J413" s="3">
        <v>40</v>
      </c>
      <c r="K413" s="3">
        <v>9</v>
      </c>
      <c r="L413" s="3">
        <v>2</v>
      </c>
      <c r="M413" s="3">
        <v>2</v>
      </c>
      <c r="N413" s="3">
        <v>0</v>
      </c>
      <c r="O413" s="3">
        <v>0</v>
      </c>
      <c r="P413" s="3">
        <v>0</v>
      </c>
      <c r="Q413" s="3">
        <v>0</v>
      </c>
      <c r="R413" s="3">
        <v>0</v>
      </c>
      <c r="S413" s="54">
        <v>653</v>
      </c>
      <c r="AU413" s="30"/>
      <c r="AV413" s="30"/>
      <c r="AW413" s="30"/>
      <c r="AX413" s="30"/>
      <c r="AY413" s="30"/>
      <c r="AZ413" s="30"/>
      <c r="BA413" s="30"/>
      <c r="BB413" s="30"/>
      <c r="BC413" s="30"/>
      <c r="BD413" s="30"/>
      <c r="BE413" s="30"/>
      <c r="BF413" s="30"/>
      <c r="BG413" s="30"/>
      <c r="BH413" s="30"/>
      <c r="BI413" s="30"/>
      <c r="BJ413" s="30"/>
      <c r="BK413" s="30"/>
      <c r="BL413" s="30"/>
      <c r="BM413" s="30"/>
      <c r="BN413" s="30"/>
      <c r="BO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row>
    <row r="414" spans="2:118" x14ac:dyDescent="0.25">
      <c r="B414" s="54" t="s">
        <v>20</v>
      </c>
      <c r="C414" s="2">
        <v>0</v>
      </c>
      <c r="D414" s="2">
        <v>3</v>
      </c>
      <c r="E414" s="2">
        <v>1</v>
      </c>
      <c r="F414" s="2">
        <v>10</v>
      </c>
      <c r="G414" s="2">
        <v>300</v>
      </c>
      <c r="H414" s="3">
        <v>227</v>
      </c>
      <c r="I414" s="3">
        <v>13</v>
      </c>
      <c r="J414" s="3">
        <v>31</v>
      </c>
      <c r="K414" s="3">
        <v>13</v>
      </c>
      <c r="L414" s="3">
        <v>55</v>
      </c>
      <c r="M414" s="3">
        <v>0</v>
      </c>
      <c r="N414" s="3">
        <v>0</v>
      </c>
      <c r="O414" s="3">
        <v>0</v>
      </c>
      <c r="P414" s="3">
        <v>0</v>
      </c>
      <c r="Q414" s="3">
        <v>0</v>
      </c>
      <c r="R414" s="3">
        <v>0</v>
      </c>
      <c r="S414" s="54">
        <v>653</v>
      </c>
      <c r="AU414" s="30"/>
      <c r="AV414" s="30"/>
      <c r="AW414" s="30"/>
      <c r="AX414" s="30"/>
      <c r="AY414" s="30"/>
      <c r="AZ414" s="30"/>
      <c r="BA414" s="30"/>
      <c r="BB414" s="30"/>
      <c r="BC414" s="30"/>
      <c r="BD414" s="30"/>
      <c r="BE414" s="30"/>
      <c r="BF414" s="30"/>
      <c r="BG414" s="30"/>
      <c r="BH414" s="30"/>
      <c r="BI414" s="30"/>
      <c r="BJ414" s="30"/>
      <c r="BK414" s="30"/>
      <c r="BL414" s="30"/>
      <c r="BM414" s="30"/>
      <c r="BN414" s="30"/>
      <c r="BO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row>
    <row r="415" spans="2:118" x14ac:dyDescent="0.25">
      <c r="B415" s="54" t="s">
        <v>21</v>
      </c>
      <c r="C415" s="54">
        <v>0</v>
      </c>
      <c r="D415" s="54">
        <v>0</v>
      </c>
      <c r="E415" s="54">
        <v>1</v>
      </c>
      <c r="F415" s="54">
        <v>0</v>
      </c>
      <c r="G415" s="54">
        <v>1</v>
      </c>
      <c r="H415" s="54">
        <v>1</v>
      </c>
      <c r="I415" s="54">
        <v>4</v>
      </c>
      <c r="J415" s="54">
        <v>6</v>
      </c>
      <c r="K415" s="54">
        <v>7</v>
      </c>
      <c r="L415" s="54">
        <v>3</v>
      </c>
      <c r="M415" s="54">
        <v>630</v>
      </c>
      <c r="N415" s="54">
        <v>0</v>
      </c>
      <c r="O415" s="54">
        <v>0</v>
      </c>
      <c r="P415" s="54">
        <v>0</v>
      </c>
      <c r="Q415" s="54">
        <v>0</v>
      </c>
      <c r="R415" s="54">
        <v>0</v>
      </c>
      <c r="S415" s="54">
        <v>653</v>
      </c>
      <c r="AU415" s="30"/>
      <c r="AV415" s="30"/>
      <c r="AW415" s="30"/>
      <c r="AX415" s="30"/>
      <c r="AY415" s="30"/>
      <c r="AZ415" s="30"/>
      <c r="BA415" s="30"/>
      <c r="BB415" s="30"/>
      <c r="BC415" s="30"/>
      <c r="BD415" s="30"/>
      <c r="BE415" s="30"/>
      <c r="BF415" s="30"/>
      <c r="BG415" s="30"/>
      <c r="BH415" s="30"/>
      <c r="BI415" s="30"/>
      <c r="BJ415" s="30"/>
      <c r="BK415" s="30"/>
      <c r="BL415" s="30"/>
      <c r="BM415" s="30"/>
      <c r="BN415" s="30"/>
      <c r="BO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row>
    <row r="416" spans="2:118" x14ac:dyDescent="0.25">
      <c r="B416" s="54" t="s">
        <v>22</v>
      </c>
      <c r="C416" s="58">
        <v>0</v>
      </c>
      <c r="D416" s="58">
        <v>4</v>
      </c>
      <c r="E416" s="58">
        <v>0</v>
      </c>
      <c r="F416" s="58">
        <v>3</v>
      </c>
      <c r="G416" s="58">
        <v>15</v>
      </c>
      <c r="H416" s="58">
        <v>56</v>
      </c>
      <c r="I416" s="58">
        <v>376</v>
      </c>
      <c r="J416" s="58">
        <v>177</v>
      </c>
      <c r="K416" s="58">
        <v>18</v>
      </c>
      <c r="L416" s="58">
        <v>4</v>
      </c>
      <c r="M416" s="58">
        <v>0</v>
      </c>
      <c r="N416" s="58">
        <v>0</v>
      </c>
      <c r="O416" s="58">
        <v>0</v>
      </c>
      <c r="P416" s="58">
        <v>0</v>
      </c>
      <c r="Q416" s="58">
        <v>0</v>
      </c>
      <c r="R416" s="58">
        <v>0</v>
      </c>
      <c r="S416" s="54">
        <v>653</v>
      </c>
      <c r="AU416" s="30"/>
      <c r="AV416" s="30"/>
      <c r="AW416" s="30"/>
      <c r="AX416" s="30"/>
      <c r="AY416" s="30"/>
      <c r="AZ416" s="30"/>
      <c r="BA416" s="30"/>
      <c r="BB416" s="30"/>
      <c r="BC416" s="30"/>
      <c r="BD416" s="30"/>
      <c r="BE416" s="30"/>
      <c r="BF416" s="30"/>
      <c r="BG416" s="30"/>
      <c r="BH416" s="30"/>
      <c r="BI416" s="30"/>
      <c r="BJ416" s="30"/>
      <c r="BK416" s="30"/>
      <c r="BL416" s="30"/>
      <c r="BM416" s="30"/>
      <c r="BN416" s="30"/>
      <c r="BO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row>
    <row r="417" spans="1:118" x14ac:dyDescent="0.25">
      <c r="B417" s="54" t="s">
        <v>90</v>
      </c>
      <c r="C417" s="54">
        <v>0</v>
      </c>
      <c r="D417" s="54">
        <v>0</v>
      </c>
      <c r="E417" s="54">
        <v>0</v>
      </c>
      <c r="F417" s="54">
        <v>0</v>
      </c>
      <c r="G417" s="54">
        <v>0</v>
      </c>
      <c r="H417" s="54">
        <v>17</v>
      </c>
      <c r="I417" s="54">
        <v>0</v>
      </c>
      <c r="J417" s="54">
        <v>15</v>
      </c>
      <c r="K417" s="54">
        <v>212</v>
      </c>
      <c r="L417" s="54">
        <v>348</v>
      </c>
      <c r="M417" s="54">
        <v>61</v>
      </c>
      <c r="N417" s="54">
        <v>0</v>
      </c>
      <c r="O417" s="54">
        <v>0</v>
      </c>
      <c r="P417" s="54">
        <v>0</v>
      </c>
      <c r="Q417" s="54">
        <v>0</v>
      </c>
      <c r="R417" s="54">
        <v>0</v>
      </c>
      <c r="S417" s="54">
        <v>653</v>
      </c>
      <c r="AU417" s="30"/>
      <c r="AV417" s="30"/>
      <c r="AW417" s="30"/>
      <c r="AX417" s="30"/>
      <c r="AY417" s="30"/>
      <c r="AZ417" s="30"/>
      <c r="BA417" s="30"/>
      <c r="BB417" s="30"/>
      <c r="BC417" s="30"/>
      <c r="BD417" s="30"/>
      <c r="BE417" s="30"/>
      <c r="BF417" s="30"/>
      <c r="BG417" s="30"/>
      <c r="BH417" s="30"/>
      <c r="BI417" s="30"/>
      <c r="BJ417" s="30"/>
      <c r="BK417" s="30"/>
      <c r="BL417" s="30"/>
      <c r="BM417" s="30"/>
      <c r="BN417" s="30"/>
      <c r="BO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row>
    <row r="418" spans="1:118" x14ac:dyDescent="0.25">
      <c r="B418" s="54" t="s">
        <v>177</v>
      </c>
      <c r="C418" s="54">
        <v>0</v>
      </c>
      <c r="D418" s="54">
        <v>0</v>
      </c>
      <c r="E418" s="54">
        <v>0</v>
      </c>
      <c r="F418" s="54">
        <v>3</v>
      </c>
      <c r="G418" s="54">
        <v>4</v>
      </c>
      <c r="H418" s="54">
        <v>3</v>
      </c>
      <c r="I418" s="54">
        <v>4</v>
      </c>
      <c r="J418" s="54">
        <v>2</v>
      </c>
      <c r="K418" s="54">
        <v>2</v>
      </c>
      <c r="L418" s="54">
        <v>12</v>
      </c>
      <c r="M418" s="54">
        <v>608</v>
      </c>
      <c r="N418" s="54">
        <v>0</v>
      </c>
      <c r="O418" s="54">
        <v>0</v>
      </c>
      <c r="P418" s="54">
        <v>0</v>
      </c>
      <c r="Q418" s="54">
        <v>0</v>
      </c>
      <c r="R418" s="54">
        <v>0</v>
      </c>
      <c r="S418" s="54">
        <v>638</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row>
    <row r="419" spans="1:118" x14ac:dyDescent="0.25">
      <c r="B419" s="54" t="s">
        <v>96</v>
      </c>
      <c r="C419" s="54">
        <v>0</v>
      </c>
      <c r="D419" s="54">
        <v>0</v>
      </c>
      <c r="E419" s="54">
        <v>0</v>
      </c>
      <c r="F419" s="54">
        <v>607</v>
      </c>
      <c r="G419" s="54">
        <v>0</v>
      </c>
      <c r="H419" s="54">
        <v>9</v>
      </c>
      <c r="I419" s="54">
        <v>6</v>
      </c>
      <c r="J419" s="54">
        <v>9</v>
      </c>
      <c r="K419" s="54">
        <v>9</v>
      </c>
      <c r="L419" s="54">
        <v>9</v>
      </c>
      <c r="M419" s="54">
        <v>2</v>
      </c>
      <c r="N419" s="54">
        <v>0</v>
      </c>
      <c r="O419" s="54">
        <v>1</v>
      </c>
      <c r="P419" s="54">
        <v>0</v>
      </c>
      <c r="Q419" s="54">
        <v>0</v>
      </c>
      <c r="R419" s="54">
        <v>0</v>
      </c>
      <c r="S419" s="54">
        <v>652</v>
      </c>
    </row>
    <row r="426" spans="1:118" x14ac:dyDescent="0.25">
      <c r="V426" s="54" t="str">
        <f>A427</f>
        <v>Proteus vulgaris</v>
      </c>
      <c r="AT426" s="54" t="str">
        <f>A427</f>
        <v>Proteus vulgaris</v>
      </c>
      <c r="BR426" s="54" t="str">
        <f>A427</f>
        <v>Proteus vulgaris</v>
      </c>
    </row>
    <row r="427" spans="1:118" ht="18.75" x14ac:dyDescent="0.25">
      <c r="A427" s="54" t="s">
        <v>101</v>
      </c>
      <c r="B427" s="54" t="s">
        <v>0</v>
      </c>
      <c r="C427" s="54">
        <v>1.5625E-2</v>
      </c>
      <c r="D427" s="54">
        <v>3.125E-2</v>
      </c>
      <c r="E427" s="54">
        <v>6.25E-2</v>
      </c>
      <c r="F427" s="54">
        <v>0.125</v>
      </c>
      <c r="G427" s="54">
        <v>0.25</v>
      </c>
      <c r="H427" s="54">
        <v>0.5</v>
      </c>
      <c r="I427" s="54">
        <v>1</v>
      </c>
      <c r="J427" s="54">
        <v>2</v>
      </c>
      <c r="K427" s="54">
        <v>4</v>
      </c>
      <c r="L427" s="54">
        <v>8</v>
      </c>
      <c r="M427" s="54">
        <v>16</v>
      </c>
      <c r="N427" s="54">
        <v>32</v>
      </c>
      <c r="O427" s="54">
        <v>64</v>
      </c>
      <c r="P427" s="54">
        <v>128</v>
      </c>
      <c r="Q427" s="54">
        <v>256</v>
      </c>
      <c r="R427" s="54">
        <v>512</v>
      </c>
      <c r="S427" s="54" t="s">
        <v>1</v>
      </c>
      <c r="V427" s="54" t="s">
        <v>0</v>
      </c>
      <c r="W427" s="54" t="str">
        <f>B428</f>
        <v>Ampicillin</v>
      </c>
      <c r="X427" s="54" t="str">
        <f>B429</f>
        <v>Ampicillin/ Sulbactam</v>
      </c>
      <c r="Y427" s="54" t="str">
        <f>B430</f>
        <v>Piperacillin</v>
      </c>
      <c r="Z427" s="54" t="str">
        <f>B431</f>
        <v>Piperacillin/ Tazobactam</v>
      </c>
      <c r="AA427" s="54" t="str">
        <f>B432</f>
        <v>Aztreonam</v>
      </c>
      <c r="AB427" s="54" t="str">
        <f>B433</f>
        <v>Cefotaxim</v>
      </c>
      <c r="AC427" s="54" t="str">
        <f>B434</f>
        <v>Ceftazidim</v>
      </c>
      <c r="AD427" s="54" t="str">
        <f>B435</f>
        <v>Cefuroxim</v>
      </c>
      <c r="AE427" s="54" t="str">
        <f>B436</f>
        <v>Imipenem</v>
      </c>
      <c r="AF427" s="54" t="str">
        <f>B437</f>
        <v>Meropenem</v>
      </c>
      <c r="AG427" s="54" t="str">
        <f>B438</f>
        <v>Colistin</v>
      </c>
      <c r="AH427" s="54" t="str">
        <f>B439</f>
        <v>Amikacin</v>
      </c>
      <c r="AI427" s="54" t="str">
        <f>B440</f>
        <v>Gentamicin</v>
      </c>
      <c r="AJ427" s="54" t="str">
        <f>B441</f>
        <v>Tobramycin</v>
      </c>
      <c r="AK427" s="54" t="str">
        <f>B442</f>
        <v>Fosfomycin</v>
      </c>
      <c r="AL427" s="54" t="str">
        <f>B443</f>
        <v>Cotrimoxazol</v>
      </c>
      <c r="AM427" s="54" t="str">
        <f>B444</f>
        <v>Ciprofloxacin</v>
      </c>
      <c r="AN427" s="54" t="str">
        <f>B445</f>
        <v>Levofloxacin</v>
      </c>
      <c r="AO427" s="54" t="str">
        <f>B446</f>
        <v>Moxifloxacin</v>
      </c>
      <c r="AP427" s="54" t="str">
        <f>B447</f>
        <v>Doxycyclin</v>
      </c>
      <c r="AQ427" s="54" t="str">
        <f>B448</f>
        <v>Tigecyclin</v>
      </c>
      <c r="AU427" s="30" t="str">
        <f t="shared" ref="AU427" si="5895">W427</f>
        <v>Ampicillin</v>
      </c>
      <c r="AV427" s="30" t="str">
        <f t="shared" ref="AV427" si="5896">X427</f>
        <v>Ampicillin/ Sulbactam</v>
      </c>
      <c r="AW427" s="30" t="str">
        <f t="shared" ref="AW427" si="5897">Y427</f>
        <v>Piperacillin</v>
      </c>
      <c r="AX427" s="30" t="str">
        <f t="shared" ref="AX427" si="5898">Z427</f>
        <v>Piperacillin/ Tazobactam</v>
      </c>
      <c r="AY427" s="30" t="str">
        <f t="shared" ref="AY427" si="5899">AA427</f>
        <v>Aztreonam</v>
      </c>
      <c r="AZ427" s="30" t="str">
        <f t="shared" ref="AZ427" si="5900">AB427</f>
        <v>Cefotaxim</v>
      </c>
      <c r="BA427" s="30" t="str">
        <f t="shared" ref="BA427" si="5901">AC427</f>
        <v>Ceftazidim</v>
      </c>
      <c r="BB427" s="30" t="str">
        <f t="shared" ref="BB427" si="5902">AD427</f>
        <v>Cefuroxim</v>
      </c>
      <c r="BC427" s="30" t="str">
        <f t="shared" ref="BC427" si="5903">AE427</f>
        <v>Imipenem</v>
      </c>
      <c r="BD427" s="30" t="str">
        <f t="shared" ref="BD427" si="5904">AF427</f>
        <v>Meropenem</v>
      </c>
      <c r="BE427" s="30" t="str">
        <f t="shared" ref="BE427" si="5905">AG427</f>
        <v>Colistin</v>
      </c>
      <c r="BF427" s="30" t="str">
        <f t="shared" ref="BF427" si="5906">AH427</f>
        <v>Amikacin</v>
      </c>
      <c r="BG427" s="30" t="str">
        <f t="shared" ref="BG427" si="5907">AI427</f>
        <v>Gentamicin</v>
      </c>
      <c r="BH427" s="30" t="str">
        <f t="shared" ref="BH427" si="5908">AJ427</f>
        <v>Tobramycin</v>
      </c>
      <c r="BI427" s="30" t="str">
        <f t="shared" ref="BI427" si="5909">AK427</f>
        <v>Fosfomycin</v>
      </c>
      <c r="BJ427" s="30" t="str">
        <f t="shared" ref="BJ427" si="5910">AL427</f>
        <v>Cotrimoxazol</v>
      </c>
      <c r="BK427" s="30" t="str">
        <f t="shared" ref="BK427" si="5911">AM427</f>
        <v>Ciprofloxacin</v>
      </c>
      <c r="BL427" s="30" t="str">
        <f t="shared" ref="BL427" si="5912">AN427</f>
        <v>Levofloxacin</v>
      </c>
      <c r="BM427" s="30" t="str">
        <f t="shared" ref="BM427" si="5913">AO427</f>
        <v>Moxifloxacin</v>
      </c>
      <c r="BN427" s="30" t="str">
        <f t="shared" ref="BN427" si="5914">AP427</f>
        <v>Doxycyclin</v>
      </c>
      <c r="BO427" s="30" t="str">
        <f t="shared" ref="BO427" si="5915">AQ427</f>
        <v>Tigecyclin</v>
      </c>
      <c r="BR427" s="54" t="s">
        <v>0</v>
      </c>
      <c r="BS427" s="54" t="str">
        <f t="shared" ref="BS427" si="5916">W427</f>
        <v>Ampicillin</v>
      </c>
      <c r="BT427" s="54" t="str">
        <f t="shared" ref="BT427" si="5917">X427</f>
        <v>Ampicillin/ Sulbactam</v>
      </c>
      <c r="BU427" s="54" t="str">
        <f t="shared" ref="BU427" si="5918">Y427</f>
        <v>Piperacillin</v>
      </c>
      <c r="BV427" s="54" t="str">
        <f t="shared" ref="BV427" si="5919">Z427</f>
        <v>Piperacillin/ Tazobactam</v>
      </c>
      <c r="BW427" s="54" t="str">
        <f t="shared" ref="BW427" si="5920">AA427</f>
        <v>Aztreonam</v>
      </c>
      <c r="BX427" s="54" t="str">
        <f t="shared" ref="BX427" si="5921">AB427</f>
        <v>Cefotaxim</v>
      </c>
      <c r="BY427" s="54" t="str">
        <f t="shared" ref="BY427" si="5922">AC427</f>
        <v>Ceftazidim</v>
      </c>
      <c r="BZ427" s="54" t="str">
        <f t="shared" ref="BZ427" si="5923">AD427</f>
        <v>Cefuroxim</v>
      </c>
      <c r="CA427" s="54" t="str">
        <f t="shared" ref="CA427" si="5924">AE427</f>
        <v>Imipenem</v>
      </c>
      <c r="CB427" s="54" t="str">
        <f t="shared" ref="CB427" si="5925">AF427</f>
        <v>Meropenem</v>
      </c>
      <c r="CC427" s="54" t="str">
        <f t="shared" ref="CC427" si="5926">AG427</f>
        <v>Colistin</v>
      </c>
      <c r="CD427" s="54" t="str">
        <f t="shared" ref="CD427" si="5927">AH427</f>
        <v>Amikacin</v>
      </c>
      <c r="CE427" s="54" t="str">
        <f t="shared" ref="CE427" si="5928">AI427</f>
        <v>Gentamicin</v>
      </c>
      <c r="CF427" s="54" t="str">
        <f t="shared" ref="CF427" si="5929">AJ427</f>
        <v>Tobramycin</v>
      </c>
      <c r="CG427" s="54" t="str">
        <f t="shared" ref="CG427" si="5930">AK427</f>
        <v>Fosfomycin</v>
      </c>
      <c r="CH427" s="54" t="str">
        <f t="shared" ref="CH427" si="5931">AL427</f>
        <v>Cotrimoxazol</v>
      </c>
      <c r="CI427" s="54" t="str">
        <f t="shared" ref="CI427" si="5932">AM427</f>
        <v>Ciprofloxacin</v>
      </c>
      <c r="CJ427" s="54" t="str">
        <f t="shared" ref="CJ427" si="5933">AN427</f>
        <v>Levofloxacin</v>
      </c>
      <c r="CK427" s="54" t="str">
        <f t="shared" ref="CK427" si="5934">AO427</f>
        <v>Moxifloxacin</v>
      </c>
      <c r="CL427" s="54" t="str">
        <f t="shared" ref="CL427" si="5935">AP427</f>
        <v>Doxycyclin</v>
      </c>
      <c r="CM427" s="54" t="str">
        <f t="shared" ref="CM427" si="5936">AQ427</f>
        <v>Tigecyclin</v>
      </c>
      <c r="CQ427" s="11"/>
      <c r="CR427" s="12" t="s">
        <v>48</v>
      </c>
      <c r="CS427" s="12" t="s">
        <v>53</v>
      </c>
      <c r="CT427" s="12" t="s">
        <v>54</v>
      </c>
      <c r="CU427" s="12" t="s">
        <v>55</v>
      </c>
      <c r="CV427" s="12" t="s">
        <v>56</v>
      </c>
      <c r="CW427" s="12" t="s">
        <v>57</v>
      </c>
      <c r="CX427" s="12" t="s">
        <v>58</v>
      </c>
      <c r="CY427" s="12" t="s">
        <v>71</v>
      </c>
      <c r="CZ427" s="12" t="s">
        <v>59</v>
      </c>
      <c r="DA427" s="12" t="s">
        <v>60</v>
      </c>
      <c r="DB427" s="12" t="s">
        <v>61</v>
      </c>
      <c r="DC427" s="12" t="s">
        <v>62</v>
      </c>
      <c r="DD427" s="12" t="s">
        <v>63</v>
      </c>
      <c r="DE427" s="12" t="s">
        <v>64</v>
      </c>
      <c r="DF427" s="12" t="s">
        <v>65</v>
      </c>
      <c r="DG427" s="12" t="s">
        <v>66</v>
      </c>
      <c r="DH427" s="12" t="s">
        <v>67</v>
      </c>
      <c r="DI427" s="12" t="s">
        <v>68</v>
      </c>
      <c r="DJ427" s="12" t="s">
        <v>69</v>
      </c>
      <c r="DK427" s="12" t="s">
        <v>70</v>
      </c>
      <c r="DL427" s="12" t="s">
        <v>72</v>
      </c>
      <c r="DM427" s="10"/>
      <c r="DN427" s="10"/>
    </row>
    <row r="428" spans="1:118" ht="18.75" x14ac:dyDescent="0.25">
      <c r="B428" s="54" t="s">
        <v>2</v>
      </c>
      <c r="C428" s="2">
        <v>0</v>
      </c>
      <c r="D428" s="2">
        <v>0</v>
      </c>
      <c r="E428" s="2">
        <v>0</v>
      </c>
      <c r="F428" s="2">
        <v>0</v>
      </c>
      <c r="G428" s="2">
        <v>0</v>
      </c>
      <c r="H428" s="2">
        <v>0</v>
      </c>
      <c r="I428" s="2">
        <v>1</v>
      </c>
      <c r="J428" s="2">
        <v>2</v>
      </c>
      <c r="K428" s="2">
        <v>2</v>
      </c>
      <c r="L428" s="2">
        <v>1</v>
      </c>
      <c r="M428" s="3">
        <v>0</v>
      </c>
      <c r="N428" s="3">
        <v>1</v>
      </c>
      <c r="O428" s="3">
        <v>75</v>
      </c>
      <c r="P428" s="3">
        <v>0</v>
      </c>
      <c r="Q428" s="3">
        <v>0</v>
      </c>
      <c r="R428" s="3">
        <v>0</v>
      </c>
      <c r="S428" s="54">
        <v>82</v>
      </c>
      <c r="V428" s="54">
        <v>1.5625E-2</v>
      </c>
      <c r="W428" s="2">
        <f>C428</f>
        <v>0</v>
      </c>
      <c r="X428" s="2">
        <f>C429</f>
        <v>0</v>
      </c>
      <c r="Y428" s="2">
        <f>C430</f>
        <v>0</v>
      </c>
      <c r="Z428" s="2">
        <f>C431</f>
        <v>0</v>
      </c>
      <c r="AA428" s="2">
        <f>C432</f>
        <v>0</v>
      </c>
      <c r="AB428" s="2">
        <f>C433</f>
        <v>0</v>
      </c>
      <c r="AC428" s="2">
        <f>C434</f>
        <v>0</v>
      </c>
      <c r="AD428" s="4">
        <f>C435</f>
        <v>0</v>
      </c>
      <c r="AE428" s="2">
        <f>C436</f>
        <v>0</v>
      </c>
      <c r="AF428" s="2">
        <f>C437</f>
        <v>0</v>
      </c>
      <c r="AG428" s="2">
        <f>C438</f>
        <v>0</v>
      </c>
      <c r="AH428" s="2">
        <f>C439</f>
        <v>0</v>
      </c>
      <c r="AI428" s="2">
        <f>C440</f>
        <v>0</v>
      </c>
      <c r="AJ428" s="2">
        <f>C441</f>
        <v>0</v>
      </c>
      <c r="AK428" s="2">
        <f>C442</f>
        <v>0</v>
      </c>
      <c r="AL428" s="2">
        <f>C443</f>
        <v>0</v>
      </c>
      <c r="AM428" s="2">
        <f>C444</f>
        <v>0</v>
      </c>
      <c r="AN428" s="2">
        <f>C445</f>
        <v>0</v>
      </c>
      <c r="AO428" s="2">
        <f>C446</f>
        <v>0</v>
      </c>
      <c r="AP428" s="54">
        <f>C447</f>
        <v>0</v>
      </c>
      <c r="AQ428" s="58">
        <f>C448</f>
        <v>0</v>
      </c>
      <c r="AT428" s="54">
        <v>1.4999999999999999E-2</v>
      </c>
      <c r="AU428" s="31">
        <f t="shared" ref="AU428" si="5937">PRODUCT(W428*100*1/W444)</f>
        <v>0</v>
      </c>
      <c r="AV428" s="31">
        <f t="shared" ref="AV428" si="5938">PRODUCT(X428*100*1/X444)</f>
        <v>0</v>
      </c>
      <c r="AW428" s="31">
        <f t="shared" ref="AW428" si="5939">PRODUCT(Y428*100*1/Y444)</f>
        <v>0</v>
      </c>
      <c r="AX428" s="31">
        <f t="shared" ref="AX428" si="5940">PRODUCT(Z428*100*1/Z444)</f>
        <v>0</v>
      </c>
      <c r="AY428" s="31">
        <f t="shared" ref="AY428" si="5941">PRODUCT(AA428*100*1/AA444)</f>
        <v>0</v>
      </c>
      <c r="AZ428" s="31">
        <f t="shared" ref="AZ428" si="5942">PRODUCT(AB428*100*1/AB444)</f>
        <v>0</v>
      </c>
      <c r="BA428" s="31">
        <f t="shared" ref="BA428" si="5943">PRODUCT(AC428*100*1/AC444)</f>
        <v>0</v>
      </c>
      <c r="BB428" s="32">
        <f t="shared" ref="BB428" si="5944">PRODUCT(AD428*100*1/AD444)</f>
        <v>0</v>
      </c>
      <c r="BC428" s="31">
        <f t="shared" ref="BC428" si="5945">PRODUCT(AE428*100*1/AE444)</f>
        <v>0</v>
      </c>
      <c r="BD428" s="31">
        <f t="shared" ref="BD428" si="5946">PRODUCT(AF428*100*1/AF444)</f>
        <v>0</v>
      </c>
      <c r="BE428" s="31">
        <f t="shared" ref="BE428" si="5947">PRODUCT(AG428*100*1/AG444)</f>
        <v>0</v>
      </c>
      <c r="BF428" s="31">
        <f t="shared" ref="BF428" si="5948">PRODUCT(AH428*100*1/AH444)</f>
        <v>0</v>
      </c>
      <c r="BG428" s="31">
        <f t="shared" ref="BG428" si="5949">PRODUCT(AI428*100*1/AI444)</f>
        <v>0</v>
      </c>
      <c r="BH428" s="31">
        <f t="shared" ref="BH428" si="5950">PRODUCT(AJ428*100*1/AJ444)</f>
        <v>0</v>
      </c>
      <c r="BI428" s="31">
        <f t="shared" ref="BI428" si="5951">PRODUCT(AK428*100*1/AK444)</f>
        <v>0</v>
      </c>
      <c r="BJ428" s="31">
        <f t="shared" ref="BJ428" si="5952">PRODUCT(AL428*100*1/AL444)</f>
        <v>0</v>
      </c>
      <c r="BK428" s="31">
        <f t="shared" ref="BK428" si="5953">PRODUCT(AM428*100*1/AM444)</f>
        <v>0</v>
      </c>
      <c r="BL428" s="31">
        <f t="shared" ref="BL428" si="5954">PRODUCT(AN428*100*1/AN444)</f>
        <v>0</v>
      </c>
      <c r="BM428" s="31">
        <f t="shared" ref="BM428" si="5955">PRODUCT(AO428*100*1/AO444)</f>
        <v>0</v>
      </c>
      <c r="BN428" s="30">
        <f t="shared" ref="BN428" si="5956">PRODUCT(AP428*100*1/AP444)</f>
        <v>0</v>
      </c>
      <c r="BO428" s="59">
        <f t="shared" ref="BO428" si="5957">PRODUCT(AQ428*100*1/AQ444)</f>
        <v>0</v>
      </c>
      <c r="BR428" s="54">
        <v>1.4999999999999999E-2</v>
      </c>
      <c r="BS428" s="31">
        <f t="shared" ref="BS428" si="5958">AU428</f>
        <v>0</v>
      </c>
      <c r="BT428" s="31">
        <f t="shared" ref="BT428" si="5959">AV428</f>
        <v>0</v>
      </c>
      <c r="BU428" s="31">
        <f t="shared" ref="BU428" si="5960">AW428</f>
        <v>0</v>
      </c>
      <c r="BV428" s="31">
        <f t="shared" ref="BV428" si="5961">AX428</f>
        <v>0</v>
      </c>
      <c r="BW428" s="31">
        <f t="shared" ref="BW428" si="5962">AY428</f>
        <v>0</v>
      </c>
      <c r="BX428" s="31">
        <f t="shared" ref="BX428" si="5963">AZ428</f>
        <v>0</v>
      </c>
      <c r="BY428" s="31">
        <f t="shared" ref="BY428" si="5964">BA428</f>
        <v>0</v>
      </c>
      <c r="BZ428" s="32">
        <f t="shared" ref="BZ428" si="5965">BB428</f>
        <v>0</v>
      </c>
      <c r="CA428" s="31">
        <f t="shared" ref="CA428" si="5966">BC428</f>
        <v>0</v>
      </c>
      <c r="CB428" s="31">
        <f t="shared" ref="CB428" si="5967">BD428</f>
        <v>0</v>
      </c>
      <c r="CC428" s="31">
        <f t="shared" ref="CC428" si="5968">BE428</f>
        <v>0</v>
      </c>
      <c r="CD428" s="31">
        <f t="shared" ref="CD428" si="5969">BF428</f>
        <v>0</v>
      </c>
      <c r="CE428" s="31">
        <f t="shared" ref="CE428" si="5970">BG428</f>
        <v>0</v>
      </c>
      <c r="CF428" s="31">
        <f t="shared" ref="CF428" si="5971">BH428</f>
        <v>0</v>
      </c>
      <c r="CG428" s="31">
        <f t="shared" ref="CG428" si="5972">BI428</f>
        <v>0</v>
      </c>
      <c r="CH428" s="31">
        <f t="shared" ref="CH428" si="5973">BJ428</f>
        <v>0</v>
      </c>
      <c r="CI428" s="31">
        <f t="shared" ref="CI428" si="5974">BK428</f>
        <v>0</v>
      </c>
      <c r="CJ428" s="31">
        <f t="shared" ref="CJ428" si="5975">BL428</f>
        <v>0</v>
      </c>
      <c r="CK428" s="31">
        <f t="shared" ref="CK428" si="5976">BM428</f>
        <v>0</v>
      </c>
      <c r="CL428" s="30">
        <f t="shared" ref="CL428" si="5977">BN428</f>
        <v>0</v>
      </c>
      <c r="CM428" s="59">
        <f t="shared" ref="CM428" si="5978">BO428</f>
        <v>0</v>
      </c>
      <c r="CN428" s="5"/>
      <c r="CQ428" s="12" t="s">
        <v>49</v>
      </c>
      <c r="CR428" s="16">
        <f>S428</f>
        <v>82</v>
      </c>
      <c r="CS428" s="16">
        <f>S429</f>
        <v>82</v>
      </c>
      <c r="CT428" s="16">
        <f>S430</f>
        <v>82</v>
      </c>
      <c r="CU428" s="16">
        <f>S431</f>
        <v>82</v>
      </c>
      <c r="CV428" s="16">
        <f>S432</f>
        <v>82</v>
      </c>
      <c r="CW428" s="16">
        <f>S433</f>
        <v>82</v>
      </c>
      <c r="CX428" s="16">
        <f>S434</f>
        <v>81</v>
      </c>
      <c r="CY428" s="16">
        <f>S435</f>
        <v>82</v>
      </c>
      <c r="CZ428" s="16">
        <f>S436</f>
        <v>82</v>
      </c>
      <c r="DA428" s="16">
        <f>S437</f>
        <v>82</v>
      </c>
      <c r="DB428" s="16">
        <f>S438</f>
        <v>75</v>
      </c>
      <c r="DC428" s="16">
        <f>S439</f>
        <v>75</v>
      </c>
      <c r="DD428" s="16">
        <f>S440</f>
        <v>75</v>
      </c>
      <c r="DE428" s="16">
        <f>S441</f>
        <v>71</v>
      </c>
      <c r="DF428" s="16">
        <f>S442</f>
        <v>82</v>
      </c>
      <c r="DG428" s="16">
        <f>S443</f>
        <v>82</v>
      </c>
      <c r="DH428" s="16">
        <f>S444</f>
        <v>82</v>
      </c>
      <c r="DI428" s="16">
        <f>S445</f>
        <v>82</v>
      </c>
      <c r="DJ428" s="16">
        <f>S446</f>
        <v>82</v>
      </c>
      <c r="DK428" s="16">
        <f>S447</f>
        <v>82</v>
      </c>
      <c r="DL428" s="16">
        <f>S448</f>
        <v>82</v>
      </c>
      <c r="DM428" s="10"/>
      <c r="DN428" s="10"/>
    </row>
    <row r="429" spans="1:118" ht="18.75" x14ac:dyDescent="0.25">
      <c r="B429" s="54" t="s">
        <v>3</v>
      </c>
      <c r="C429" s="2">
        <v>0</v>
      </c>
      <c r="D429" s="2">
        <v>0</v>
      </c>
      <c r="E429" s="2">
        <v>0</v>
      </c>
      <c r="F429" s="2">
        <v>0</v>
      </c>
      <c r="G429" s="2">
        <v>0</v>
      </c>
      <c r="H429" s="2">
        <v>1</v>
      </c>
      <c r="I429" s="2">
        <v>11</v>
      </c>
      <c r="J429" s="2">
        <v>26</v>
      </c>
      <c r="K429" s="2">
        <v>24</v>
      </c>
      <c r="L429" s="2">
        <v>11</v>
      </c>
      <c r="M429" s="3">
        <v>3</v>
      </c>
      <c r="N429" s="3">
        <v>4</v>
      </c>
      <c r="O429" s="3">
        <v>2</v>
      </c>
      <c r="P429" s="3">
        <v>0</v>
      </c>
      <c r="Q429" s="3">
        <v>0</v>
      </c>
      <c r="R429" s="3">
        <v>0</v>
      </c>
      <c r="S429" s="54">
        <v>82</v>
      </c>
      <c r="V429" s="54">
        <v>3.125E-2</v>
      </c>
      <c r="W429" s="2">
        <f>D428</f>
        <v>0</v>
      </c>
      <c r="X429" s="2">
        <f>D429</f>
        <v>0</v>
      </c>
      <c r="Y429" s="2">
        <f>D430</f>
        <v>0</v>
      </c>
      <c r="Z429" s="2">
        <f>D431</f>
        <v>0</v>
      </c>
      <c r="AA429" s="2">
        <f>D432</f>
        <v>0</v>
      </c>
      <c r="AB429" s="2">
        <f>D433</f>
        <v>51</v>
      </c>
      <c r="AC429" s="2">
        <f>D434</f>
        <v>0</v>
      </c>
      <c r="AD429" s="4">
        <f>D435</f>
        <v>0</v>
      </c>
      <c r="AE429" s="2">
        <f>D436</f>
        <v>0</v>
      </c>
      <c r="AF429" s="2">
        <f>D437</f>
        <v>0</v>
      </c>
      <c r="AG429" s="2">
        <f>D438</f>
        <v>0</v>
      </c>
      <c r="AH429" s="2">
        <f>D439</f>
        <v>0</v>
      </c>
      <c r="AI429" s="2">
        <f>D440</f>
        <v>0</v>
      </c>
      <c r="AJ429" s="2">
        <f>D441</f>
        <v>0</v>
      </c>
      <c r="AK429" s="2">
        <f>D442</f>
        <v>0</v>
      </c>
      <c r="AL429" s="2">
        <f>D443</f>
        <v>0</v>
      </c>
      <c r="AM429" s="2">
        <f>D444</f>
        <v>50</v>
      </c>
      <c r="AN429" s="2">
        <f>D445</f>
        <v>67</v>
      </c>
      <c r="AO429" s="2">
        <f>D446</f>
        <v>0</v>
      </c>
      <c r="AP429" s="54">
        <f>D447</f>
        <v>0</v>
      </c>
      <c r="AQ429" s="58">
        <f>D448</f>
        <v>0</v>
      </c>
      <c r="AT429" s="54">
        <v>3.1E-2</v>
      </c>
      <c r="AU429" s="31">
        <f t="shared" ref="AU429" si="5979">PRODUCT(W429*100*1/W444)</f>
        <v>0</v>
      </c>
      <c r="AV429" s="31">
        <f t="shared" ref="AV429" si="5980">PRODUCT(X429*100*1/X444)</f>
        <v>0</v>
      </c>
      <c r="AW429" s="31">
        <f t="shared" ref="AW429" si="5981">PRODUCT(Y429*100*1/Y444)</f>
        <v>0</v>
      </c>
      <c r="AX429" s="31">
        <f t="shared" ref="AX429" si="5982">PRODUCT(Z429*100*1/Z444)</f>
        <v>0</v>
      </c>
      <c r="AY429" s="31">
        <f t="shared" ref="AY429" si="5983">PRODUCT(AA429*100*1/AA444)</f>
        <v>0</v>
      </c>
      <c r="AZ429" s="31">
        <f t="shared" ref="AZ429" si="5984">PRODUCT(AB429*100*1/AB444)</f>
        <v>62.195121951219512</v>
      </c>
      <c r="BA429" s="31">
        <f t="shared" ref="BA429" si="5985">PRODUCT(AC429*100*1/AC444)</f>
        <v>0</v>
      </c>
      <c r="BB429" s="32">
        <f t="shared" ref="BB429" si="5986">PRODUCT(AD429*100*1/AD444)</f>
        <v>0</v>
      </c>
      <c r="BC429" s="31">
        <f t="shared" ref="BC429" si="5987">PRODUCT(AE429*100*1/AE444)</f>
        <v>0</v>
      </c>
      <c r="BD429" s="31">
        <f t="shared" ref="BD429" si="5988">PRODUCT(AF429*100*1/AF444)</f>
        <v>0</v>
      </c>
      <c r="BE429" s="31">
        <f t="shared" ref="BE429" si="5989">PRODUCT(AG429*100*1/AG444)</f>
        <v>0</v>
      </c>
      <c r="BF429" s="31">
        <f t="shared" ref="BF429" si="5990">PRODUCT(AH429*100*1/AH444)</f>
        <v>0</v>
      </c>
      <c r="BG429" s="31">
        <f t="shared" ref="BG429" si="5991">PRODUCT(AI429*100*1/AI444)</f>
        <v>0</v>
      </c>
      <c r="BH429" s="31">
        <f t="shared" ref="BH429" si="5992">PRODUCT(AJ429*100*1/AJ444)</f>
        <v>0</v>
      </c>
      <c r="BI429" s="31">
        <f t="shared" ref="BI429" si="5993">PRODUCT(AK429*100*1/AK444)</f>
        <v>0</v>
      </c>
      <c r="BJ429" s="31">
        <f t="shared" ref="BJ429" si="5994">PRODUCT(AL429*100*1/AL444)</f>
        <v>0</v>
      </c>
      <c r="BK429" s="31">
        <f t="shared" ref="BK429" si="5995">PRODUCT(AM429*100*1/AM444)</f>
        <v>60.975609756097562</v>
      </c>
      <c r="BL429" s="31">
        <f t="shared" ref="BL429" si="5996">PRODUCT(AN429*100*1/AN444)</f>
        <v>81.707317073170728</v>
      </c>
      <c r="BM429" s="31">
        <f t="shared" ref="BM429" si="5997">PRODUCT(AO429*100*1/AO444)</f>
        <v>0</v>
      </c>
      <c r="BN429" s="30">
        <f t="shared" ref="BN429" si="5998">PRODUCT(AP429*100*1/AP444)</f>
        <v>0</v>
      </c>
      <c r="BO429" s="59">
        <f t="shared" ref="BO429" si="5999">PRODUCT(AQ429*100*1/AQ444)</f>
        <v>0</v>
      </c>
      <c r="BR429" s="54">
        <v>3.1E-2</v>
      </c>
      <c r="BS429" s="31">
        <f t="shared" ref="BS429" si="6000">AU428+AU429</f>
        <v>0</v>
      </c>
      <c r="BT429" s="31">
        <f t="shared" ref="BT429" si="6001">AV428+AV429</f>
        <v>0</v>
      </c>
      <c r="BU429" s="31">
        <f t="shared" ref="BU429" si="6002">AW428+AW429</f>
        <v>0</v>
      </c>
      <c r="BV429" s="31">
        <f t="shared" ref="BV429" si="6003">AX428+AX429</f>
        <v>0</v>
      </c>
      <c r="BW429" s="31">
        <f t="shared" ref="BW429" si="6004">AY428+AY429</f>
        <v>0</v>
      </c>
      <c r="BX429" s="31">
        <f t="shared" ref="BX429" si="6005">AZ428+AZ429</f>
        <v>62.195121951219512</v>
      </c>
      <c r="BY429" s="31">
        <f t="shared" ref="BY429" si="6006">BA428+BA429</f>
        <v>0</v>
      </c>
      <c r="BZ429" s="32">
        <f t="shared" ref="BZ429" si="6007">BB428+BB429</f>
        <v>0</v>
      </c>
      <c r="CA429" s="31">
        <f t="shared" ref="CA429" si="6008">BC428+BC429</f>
        <v>0</v>
      </c>
      <c r="CB429" s="31">
        <f t="shared" ref="CB429" si="6009">BD428+BD429</f>
        <v>0</v>
      </c>
      <c r="CC429" s="31">
        <f t="shared" ref="CC429" si="6010">BE428+BE429</f>
        <v>0</v>
      </c>
      <c r="CD429" s="31">
        <f t="shared" ref="CD429" si="6011">BF428+BF429</f>
        <v>0</v>
      </c>
      <c r="CE429" s="31">
        <f t="shared" ref="CE429" si="6012">BG428+BG429</f>
        <v>0</v>
      </c>
      <c r="CF429" s="31">
        <f t="shared" ref="CF429" si="6013">BH428+BH429</f>
        <v>0</v>
      </c>
      <c r="CG429" s="31">
        <f t="shared" ref="CG429" si="6014">BI428+BI429</f>
        <v>0</v>
      </c>
      <c r="CH429" s="31">
        <f t="shared" ref="CH429" si="6015">BJ428+BJ429</f>
        <v>0</v>
      </c>
      <c r="CI429" s="31">
        <f t="shared" ref="CI429" si="6016">BK428+BK429</f>
        <v>60.975609756097562</v>
      </c>
      <c r="CJ429" s="31">
        <f t="shared" ref="CJ429" si="6017">BL428+BL429</f>
        <v>81.707317073170728</v>
      </c>
      <c r="CK429" s="31">
        <f t="shared" ref="CK429" si="6018">BM428+BM429</f>
        <v>0</v>
      </c>
      <c r="CL429" s="30">
        <f t="shared" ref="CL429" si="6019">BN428+BN429</f>
        <v>0</v>
      </c>
      <c r="CM429" s="59">
        <f t="shared" ref="CM429" si="6020">BO428+BO429</f>
        <v>0</v>
      </c>
      <c r="CN429" s="5"/>
      <c r="CQ429" s="12" t="s">
        <v>50</v>
      </c>
      <c r="CR429" s="13">
        <f>BS437</f>
        <v>7.3170731707317076</v>
      </c>
      <c r="CS429" s="13">
        <f>BT437</f>
        <v>89.024390243902445</v>
      </c>
      <c r="CT429" s="13">
        <f>BU437</f>
        <v>67.073170731707322</v>
      </c>
      <c r="CU429" s="13">
        <f>BV437</f>
        <v>98.780487804878035</v>
      </c>
      <c r="CV429" s="13">
        <f>BW434</f>
        <v>82.926829268292678</v>
      </c>
      <c r="CW429" s="13">
        <f>BX434</f>
        <v>84.146341463414629</v>
      </c>
      <c r="CX429" s="13">
        <f>BY434</f>
        <v>86.419753086419774</v>
      </c>
      <c r="CY429" s="13">
        <f>BZ437</f>
        <v>9.7560975609756095</v>
      </c>
      <c r="CZ429" s="13">
        <f>CA435</f>
        <v>70.731707317073173</v>
      </c>
      <c r="DA429" s="13">
        <f>CB435</f>
        <v>100</v>
      </c>
      <c r="DB429" s="13">
        <f>CC435</f>
        <v>2.6666666666666665</v>
      </c>
      <c r="DC429" s="13">
        <f>CD437</f>
        <v>96</v>
      </c>
      <c r="DD429" s="13">
        <f>CE435</f>
        <v>96</v>
      </c>
      <c r="DE429" s="13">
        <f>CF435</f>
        <v>95.774647887323937</v>
      </c>
      <c r="DF429" s="13">
        <f>CG439</f>
        <v>67.073170731707322</v>
      </c>
      <c r="DG429" s="13">
        <f>CH435</f>
        <v>89.024390243902445</v>
      </c>
      <c r="DH429" s="13">
        <f>CI432</f>
        <v>95.121951219512184</v>
      </c>
      <c r="DI429" s="13">
        <f>CJ433</f>
        <v>96.341463414634134</v>
      </c>
      <c r="DJ429" s="13">
        <f>CK432</f>
        <v>54.878048780487809</v>
      </c>
      <c r="DK429" s="13"/>
      <c r="DL429" s="13"/>
      <c r="DM429" s="10"/>
      <c r="DN429" s="10"/>
    </row>
    <row r="430" spans="1:118" ht="18.75" x14ac:dyDescent="0.25">
      <c r="B430" s="54" t="s">
        <v>4</v>
      </c>
      <c r="C430" s="2">
        <v>0</v>
      </c>
      <c r="D430" s="2">
        <v>0</v>
      </c>
      <c r="E430" s="2">
        <v>0</v>
      </c>
      <c r="F430" s="2">
        <v>0</v>
      </c>
      <c r="G430" s="2">
        <v>28</v>
      </c>
      <c r="H430" s="2">
        <v>0</v>
      </c>
      <c r="I430" s="2">
        <v>8</v>
      </c>
      <c r="J430" s="2">
        <v>8</v>
      </c>
      <c r="K430" s="2">
        <v>3</v>
      </c>
      <c r="L430" s="2">
        <v>8</v>
      </c>
      <c r="M430" s="3">
        <v>4</v>
      </c>
      <c r="N430" s="3">
        <v>2</v>
      </c>
      <c r="O430" s="3">
        <v>7</v>
      </c>
      <c r="P430" s="3">
        <v>14</v>
      </c>
      <c r="Q430" s="3">
        <v>0</v>
      </c>
      <c r="R430" s="3">
        <v>0</v>
      </c>
      <c r="S430" s="54">
        <v>82</v>
      </c>
      <c r="V430" s="54">
        <v>6.25E-2</v>
      </c>
      <c r="W430" s="2">
        <f>E428</f>
        <v>0</v>
      </c>
      <c r="X430" s="2">
        <f>E429</f>
        <v>0</v>
      </c>
      <c r="Y430" s="2">
        <f>E430</f>
        <v>0</v>
      </c>
      <c r="Z430" s="2">
        <f>E431</f>
        <v>0</v>
      </c>
      <c r="AA430" s="2">
        <f>E432</f>
        <v>0</v>
      </c>
      <c r="AB430" s="2">
        <f>E433</f>
        <v>0</v>
      </c>
      <c r="AC430" s="2">
        <f>E434</f>
        <v>2</v>
      </c>
      <c r="AD430" s="4">
        <f>E435</f>
        <v>0</v>
      </c>
      <c r="AE430" s="2">
        <f>E436</f>
        <v>4</v>
      </c>
      <c r="AF430" s="2">
        <f>E437</f>
        <v>76</v>
      </c>
      <c r="AG430" s="2">
        <f>E438</f>
        <v>0</v>
      </c>
      <c r="AH430" s="2">
        <f>E439</f>
        <v>0</v>
      </c>
      <c r="AI430" s="2">
        <f>E440</f>
        <v>2</v>
      </c>
      <c r="AJ430" s="2">
        <f>E441</f>
        <v>1</v>
      </c>
      <c r="AK430" s="2">
        <f>E442</f>
        <v>0</v>
      </c>
      <c r="AL430" s="2">
        <f>E443</f>
        <v>55</v>
      </c>
      <c r="AM430" s="2">
        <f>E444</f>
        <v>17</v>
      </c>
      <c r="AN430" s="2">
        <f>E445</f>
        <v>0</v>
      </c>
      <c r="AO430" s="2">
        <f>E446</f>
        <v>2</v>
      </c>
      <c r="AP430" s="54">
        <f>E447</f>
        <v>0</v>
      </c>
      <c r="AQ430" s="58">
        <f>E448</f>
        <v>0</v>
      </c>
      <c r="AT430" s="54">
        <v>6.2E-2</v>
      </c>
      <c r="AU430" s="31">
        <f t="shared" ref="AU430" si="6021">PRODUCT(W430*100*1/W444)</f>
        <v>0</v>
      </c>
      <c r="AV430" s="31">
        <f t="shared" ref="AV430" si="6022">PRODUCT(X430*100*1/X444)</f>
        <v>0</v>
      </c>
      <c r="AW430" s="31">
        <f t="shared" ref="AW430" si="6023">PRODUCT(Y430*100*1/Y444)</f>
        <v>0</v>
      </c>
      <c r="AX430" s="31">
        <f t="shared" ref="AX430" si="6024">PRODUCT(Z430*100*1/Z444)</f>
        <v>0</v>
      </c>
      <c r="AY430" s="31">
        <f t="shared" ref="AY430" si="6025">PRODUCT(AA430*100*1/AA444)</f>
        <v>0</v>
      </c>
      <c r="AZ430" s="31">
        <f t="shared" ref="AZ430" si="6026">PRODUCT(AB430*100*1/AB444)</f>
        <v>0</v>
      </c>
      <c r="BA430" s="31">
        <f t="shared" ref="BA430" si="6027">PRODUCT(AC430*100*1/AC444)</f>
        <v>2.4691358024691357</v>
      </c>
      <c r="BB430" s="32">
        <f t="shared" ref="BB430" si="6028">PRODUCT(AD430*100*1/AD444)</f>
        <v>0</v>
      </c>
      <c r="BC430" s="31">
        <f t="shared" ref="BC430" si="6029">PRODUCT(AE430*100*1/AE444)</f>
        <v>4.8780487804878048</v>
      </c>
      <c r="BD430" s="31">
        <f t="shared" ref="BD430" si="6030">PRODUCT(AF430*100*1/AF444)</f>
        <v>92.682926829268297</v>
      </c>
      <c r="BE430" s="31">
        <f t="shared" ref="BE430" si="6031">PRODUCT(AG430*100*1/AG444)</f>
        <v>0</v>
      </c>
      <c r="BF430" s="31">
        <f t="shared" ref="BF430" si="6032">PRODUCT(AH430*100*1/AH444)</f>
        <v>0</v>
      </c>
      <c r="BG430" s="31">
        <f t="shared" ref="BG430" si="6033">PRODUCT(AI430*100*1/AI444)</f>
        <v>2.6666666666666665</v>
      </c>
      <c r="BH430" s="31">
        <f t="shared" ref="BH430" si="6034">PRODUCT(AJ430*100*1/AJ444)</f>
        <v>1.408450704225352</v>
      </c>
      <c r="BI430" s="31">
        <f t="shared" ref="BI430" si="6035">PRODUCT(AK430*100*1/AK444)</f>
        <v>0</v>
      </c>
      <c r="BJ430" s="31">
        <f t="shared" ref="BJ430" si="6036">PRODUCT(AL430*100*1/AL444)</f>
        <v>67.073170731707322</v>
      </c>
      <c r="BK430" s="31">
        <f t="shared" ref="BK430" si="6037">PRODUCT(AM430*100*1/AM444)</f>
        <v>20.73170731707317</v>
      </c>
      <c r="BL430" s="31">
        <f t="shared" ref="BL430" si="6038">PRODUCT(AN430*100*1/AN444)</f>
        <v>0</v>
      </c>
      <c r="BM430" s="31">
        <f t="shared" ref="BM430" si="6039">PRODUCT(AO430*100*1/AO444)</f>
        <v>2.4390243902439024</v>
      </c>
      <c r="BN430" s="30">
        <f t="shared" ref="BN430" si="6040">PRODUCT(AP430*100*1/AP444)</f>
        <v>0</v>
      </c>
      <c r="BO430" s="59">
        <f t="shared" ref="BO430" si="6041">PRODUCT(AQ430*100*1/AQ444)</f>
        <v>0</v>
      </c>
      <c r="BR430" s="54">
        <v>6.2E-2</v>
      </c>
      <c r="BS430" s="31">
        <f t="shared" ref="BS430" si="6042">AU428+AU429+AU430</f>
        <v>0</v>
      </c>
      <c r="BT430" s="31">
        <f t="shared" ref="BT430" si="6043">AV428+AV429+AV430</f>
        <v>0</v>
      </c>
      <c r="BU430" s="31">
        <f t="shared" ref="BU430" si="6044">AW428+AW429+AW430</f>
        <v>0</v>
      </c>
      <c r="BV430" s="31">
        <f t="shared" ref="BV430" si="6045">AX428+AX429+AX430</f>
        <v>0</v>
      </c>
      <c r="BW430" s="31">
        <f t="shared" ref="BW430" si="6046">AY428+AY429+AY430</f>
        <v>0</v>
      </c>
      <c r="BX430" s="31">
        <f t="shared" ref="BX430" si="6047">AZ428+AZ429+AZ430</f>
        <v>62.195121951219512</v>
      </c>
      <c r="BY430" s="31">
        <f t="shared" ref="BY430" si="6048">BA428+BA429+BA430</f>
        <v>2.4691358024691357</v>
      </c>
      <c r="BZ430" s="32">
        <f t="shared" ref="BZ430" si="6049">BB428+BB429+BB430</f>
        <v>0</v>
      </c>
      <c r="CA430" s="31">
        <f t="shared" ref="CA430" si="6050">BC428+BC429+BC430</f>
        <v>4.8780487804878048</v>
      </c>
      <c r="CB430" s="31">
        <f t="shared" ref="CB430" si="6051">BD428+BD429+BD430</f>
        <v>92.682926829268297</v>
      </c>
      <c r="CC430" s="31">
        <f t="shared" ref="CC430" si="6052">BE428+BE429+BE430</f>
        <v>0</v>
      </c>
      <c r="CD430" s="31">
        <f t="shared" ref="CD430" si="6053">BF428+BF429+BF430</f>
        <v>0</v>
      </c>
      <c r="CE430" s="31">
        <f t="shared" ref="CE430" si="6054">BG428+BG429+BG430</f>
        <v>2.6666666666666665</v>
      </c>
      <c r="CF430" s="31">
        <f t="shared" ref="CF430" si="6055">BH428+BH429+BH430</f>
        <v>1.408450704225352</v>
      </c>
      <c r="CG430" s="31">
        <f t="shared" ref="CG430" si="6056">BI428+BI429+BI430</f>
        <v>0</v>
      </c>
      <c r="CH430" s="31">
        <f t="shared" ref="CH430" si="6057">BJ428+BJ429+BJ430</f>
        <v>67.073170731707322</v>
      </c>
      <c r="CI430" s="31">
        <f t="shared" ref="CI430" si="6058">BK428+BK429+BK430</f>
        <v>81.707317073170728</v>
      </c>
      <c r="CJ430" s="31">
        <f t="shared" ref="CJ430" si="6059">BL428+BL429+BL430</f>
        <v>81.707317073170728</v>
      </c>
      <c r="CK430" s="31">
        <f t="shared" ref="CK430" si="6060">BM428+BM429+BM430</f>
        <v>2.4390243902439024</v>
      </c>
      <c r="CL430" s="30">
        <f t="shared" ref="CL430" si="6061">BN428+BN429+BN430</f>
        <v>0</v>
      </c>
      <c r="CM430" s="59">
        <f t="shared" ref="CM430" si="6062">BO428+BO429+BO430</f>
        <v>0</v>
      </c>
      <c r="CN430" s="5"/>
      <c r="CQ430" s="12" t="s">
        <v>51</v>
      </c>
      <c r="CR430" s="13"/>
      <c r="CS430" s="13"/>
      <c r="CT430" s="13"/>
      <c r="CU430" s="13"/>
      <c r="CV430" s="13">
        <f>BW436-BW434</f>
        <v>6.0975609756097526</v>
      </c>
      <c r="CW430" s="13">
        <f>SUM(BX435,-BX434)</f>
        <v>1.2195121951219505</v>
      </c>
      <c r="CX430" s="14">
        <f>SUM(BY435-BY434)</f>
        <v>3.7037037037037095</v>
      </c>
      <c r="CY430" s="13"/>
      <c r="CZ430" s="13">
        <f>CA436-CA435</f>
        <v>25.609756097560975</v>
      </c>
      <c r="DA430" s="13">
        <f>CB437-CB435</f>
        <v>0</v>
      </c>
      <c r="DB430" s="13"/>
      <c r="DC430" s="13"/>
      <c r="DD430" s="13"/>
      <c r="DE430" s="13"/>
      <c r="DF430" s="13"/>
      <c r="DG430" s="13">
        <f>CH436-CH435</f>
        <v>0</v>
      </c>
      <c r="DH430" s="13">
        <f>CI433-CI432</f>
        <v>0</v>
      </c>
      <c r="DI430" s="13">
        <f>CJ434-CJ433</f>
        <v>0</v>
      </c>
      <c r="DJ430" s="13"/>
      <c r="DK430" s="13"/>
      <c r="DL430" s="13"/>
      <c r="DM430" s="10"/>
      <c r="DN430" s="10"/>
    </row>
    <row r="431" spans="1:118" ht="18.75" x14ac:dyDescent="0.25">
      <c r="B431" s="54" t="s">
        <v>5</v>
      </c>
      <c r="C431" s="2">
        <v>0</v>
      </c>
      <c r="D431" s="2">
        <v>0</v>
      </c>
      <c r="E431" s="2">
        <v>0</v>
      </c>
      <c r="F431" s="2">
        <v>0</v>
      </c>
      <c r="G431" s="2">
        <v>69</v>
      </c>
      <c r="H431" s="2">
        <v>0</v>
      </c>
      <c r="I431" s="2">
        <v>6</v>
      </c>
      <c r="J431" s="2">
        <v>3</v>
      </c>
      <c r="K431" s="2">
        <v>2</v>
      </c>
      <c r="L431" s="2">
        <v>1</v>
      </c>
      <c r="M431" s="3">
        <v>0</v>
      </c>
      <c r="N431" s="3">
        <v>0</v>
      </c>
      <c r="O431" s="3">
        <v>0</v>
      </c>
      <c r="P431" s="3">
        <v>1</v>
      </c>
      <c r="Q431" s="3">
        <v>0</v>
      </c>
      <c r="R431" s="3">
        <v>0</v>
      </c>
      <c r="S431" s="54">
        <v>82</v>
      </c>
      <c r="V431" s="54">
        <v>0.125</v>
      </c>
      <c r="W431" s="2">
        <f>F428</f>
        <v>0</v>
      </c>
      <c r="X431" s="2">
        <f>F429</f>
        <v>0</v>
      </c>
      <c r="Y431" s="2">
        <f>F430</f>
        <v>0</v>
      </c>
      <c r="Z431" s="2">
        <f>F431</f>
        <v>0</v>
      </c>
      <c r="AA431" s="2">
        <f>F432</f>
        <v>65</v>
      </c>
      <c r="AB431" s="2">
        <f>F433</f>
        <v>10</v>
      </c>
      <c r="AC431" s="2">
        <f>F434</f>
        <v>62</v>
      </c>
      <c r="AD431" s="4">
        <f>F435</f>
        <v>0</v>
      </c>
      <c r="AE431" s="2">
        <f>F436</f>
        <v>0</v>
      </c>
      <c r="AF431" s="2">
        <f>F437</f>
        <v>0</v>
      </c>
      <c r="AG431" s="2">
        <f>F438</f>
        <v>0</v>
      </c>
      <c r="AH431" s="2">
        <f>F439</f>
        <v>0</v>
      </c>
      <c r="AI431" s="2">
        <f>F440</f>
        <v>0</v>
      </c>
      <c r="AJ431" s="2">
        <f>F441</f>
        <v>0</v>
      </c>
      <c r="AK431" s="2">
        <f>F442</f>
        <v>0</v>
      </c>
      <c r="AL431" s="2">
        <f>F443</f>
        <v>0</v>
      </c>
      <c r="AM431" s="2">
        <f>F444</f>
        <v>7</v>
      </c>
      <c r="AN431" s="2">
        <f>F445</f>
        <v>4</v>
      </c>
      <c r="AO431" s="2">
        <f>F446</f>
        <v>7</v>
      </c>
      <c r="AP431" s="54">
        <f>F447</f>
        <v>0</v>
      </c>
      <c r="AQ431" s="58">
        <f>F448</f>
        <v>1</v>
      </c>
      <c r="AT431" s="54">
        <v>0.125</v>
      </c>
      <c r="AU431" s="31">
        <f t="shared" ref="AU431" si="6063">PRODUCT(W431*100*1/W444)</f>
        <v>0</v>
      </c>
      <c r="AV431" s="31">
        <f t="shared" ref="AV431" si="6064">PRODUCT(X431*100*1/X444)</f>
        <v>0</v>
      </c>
      <c r="AW431" s="31">
        <f t="shared" ref="AW431" si="6065">PRODUCT(Y431*100*1/Y444)</f>
        <v>0</v>
      </c>
      <c r="AX431" s="31">
        <f t="shared" ref="AX431" si="6066">PRODUCT(Z431*100*1/Z444)</f>
        <v>0</v>
      </c>
      <c r="AY431" s="31">
        <f t="shared" ref="AY431" si="6067">PRODUCT(AA431*100*1/AA444)</f>
        <v>79.268292682926827</v>
      </c>
      <c r="AZ431" s="31">
        <f t="shared" ref="AZ431" si="6068">PRODUCT(AB431*100*1/AB444)</f>
        <v>12.195121951219512</v>
      </c>
      <c r="BA431" s="31">
        <f t="shared" ref="BA431" si="6069">PRODUCT(AC431*100*1/AC444)</f>
        <v>76.543209876543216</v>
      </c>
      <c r="BB431" s="32">
        <f t="shared" ref="BB431" si="6070">PRODUCT(AD431*100*1/AD444)</f>
        <v>0</v>
      </c>
      <c r="BC431" s="31">
        <f t="shared" ref="BC431" si="6071">PRODUCT(AE431*100*1/AE444)</f>
        <v>0</v>
      </c>
      <c r="BD431" s="31">
        <f t="shared" ref="BD431" si="6072">PRODUCT(AF431*100*1/AF444)</f>
        <v>0</v>
      </c>
      <c r="BE431" s="31">
        <f t="shared" ref="BE431" si="6073">PRODUCT(AG431*100*1/AG444)</f>
        <v>0</v>
      </c>
      <c r="BF431" s="31">
        <f t="shared" ref="BF431" si="6074">PRODUCT(AH431*100*1/AH444)</f>
        <v>0</v>
      </c>
      <c r="BG431" s="31">
        <f t="shared" ref="BG431" si="6075">PRODUCT(AI431*100*1/AI444)</f>
        <v>0</v>
      </c>
      <c r="BH431" s="31">
        <f t="shared" ref="BH431" si="6076">PRODUCT(AJ431*100*1/AJ444)</f>
        <v>0</v>
      </c>
      <c r="BI431" s="31">
        <f t="shared" ref="BI431" si="6077">PRODUCT(AK431*100*1/AK444)</f>
        <v>0</v>
      </c>
      <c r="BJ431" s="31">
        <f t="shared" ref="BJ431" si="6078">PRODUCT(AL431*100*1/AL444)</f>
        <v>0</v>
      </c>
      <c r="BK431" s="31">
        <f t="shared" ref="BK431" si="6079">PRODUCT(AM431*100*1/AM444)</f>
        <v>8.536585365853659</v>
      </c>
      <c r="BL431" s="31">
        <f t="shared" ref="BL431" si="6080">PRODUCT(AN431*100*1/AN444)</f>
        <v>4.8780487804878048</v>
      </c>
      <c r="BM431" s="31">
        <f t="shared" ref="BM431" si="6081">PRODUCT(AO431*100*1/AO444)</f>
        <v>8.536585365853659</v>
      </c>
      <c r="BN431" s="30">
        <f t="shared" ref="BN431" si="6082">PRODUCT(AP431*100*1/AP444)</f>
        <v>0</v>
      </c>
      <c r="BO431" s="59">
        <f t="shared" ref="BO431" si="6083">PRODUCT(AQ431*100*1/AQ444)</f>
        <v>1.2195121951219512</v>
      </c>
      <c r="BR431" s="54">
        <v>0.125</v>
      </c>
      <c r="BS431" s="31">
        <f t="shared" ref="BS431" si="6084">AU428+AU429+AU430+AU431</f>
        <v>0</v>
      </c>
      <c r="BT431" s="31">
        <f t="shared" ref="BT431" si="6085">AV428+AV429+AV430+AV431</f>
        <v>0</v>
      </c>
      <c r="BU431" s="31">
        <f t="shared" ref="BU431" si="6086">AW428+AW429+AW430+AW431</f>
        <v>0</v>
      </c>
      <c r="BV431" s="31">
        <f t="shared" ref="BV431" si="6087">AX428+AX429+AX430+AX431</f>
        <v>0</v>
      </c>
      <c r="BW431" s="31">
        <f t="shared" ref="BW431" si="6088">AY428+AY429+AY430+AY431</f>
        <v>79.268292682926827</v>
      </c>
      <c r="BX431" s="31">
        <f t="shared" ref="BX431" si="6089">AZ428+AZ429+AZ430+AZ431</f>
        <v>74.390243902439025</v>
      </c>
      <c r="BY431" s="31">
        <f t="shared" ref="BY431" si="6090">BA428+BA429+BA430+BA431</f>
        <v>79.012345679012356</v>
      </c>
      <c r="BZ431" s="32">
        <f t="shared" ref="BZ431" si="6091">BB428+BB429+BB430+BB431</f>
        <v>0</v>
      </c>
      <c r="CA431" s="31">
        <f t="shared" ref="CA431" si="6092">BC428+BC429+BC430+BC431</f>
        <v>4.8780487804878048</v>
      </c>
      <c r="CB431" s="31">
        <f t="shared" ref="CB431" si="6093">BD428+BD429+BD430+BD431</f>
        <v>92.682926829268297</v>
      </c>
      <c r="CC431" s="31">
        <f t="shared" ref="CC431" si="6094">BE428+BE429+BE430+BE431</f>
        <v>0</v>
      </c>
      <c r="CD431" s="31">
        <f t="shared" ref="CD431" si="6095">BF428+BF429+BF430+BF431</f>
        <v>0</v>
      </c>
      <c r="CE431" s="31">
        <f t="shared" ref="CE431" si="6096">BG428+BG429+BG430+BG431</f>
        <v>2.6666666666666665</v>
      </c>
      <c r="CF431" s="31">
        <f t="shared" ref="CF431" si="6097">BH428+BH429+BH430+BH431</f>
        <v>1.408450704225352</v>
      </c>
      <c r="CG431" s="31">
        <f t="shared" ref="CG431" si="6098">BI428+BI429+BI430+BI431</f>
        <v>0</v>
      </c>
      <c r="CH431" s="31">
        <f t="shared" ref="CH431" si="6099">BJ428+BJ429+BJ430+BJ431</f>
        <v>67.073170731707322</v>
      </c>
      <c r="CI431" s="31">
        <f t="shared" ref="CI431" si="6100">BK428+BK429+BK430+BK431</f>
        <v>90.243902439024382</v>
      </c>
      <c r="CJ431" s="31">
        <f t="shared" ref="CJ431" si="6101">BL428+BL429+BL430+BL431</f>
        <v>86.58536585365853</v>
      </c>
      <c r="CK431" s="31">
        <f t="shared" ref="CK431" si="6102">BM428+BM429+BM430+BM431</f>
        <v>10.975609756097562</v>
      </c>
      <c r="CL431" s="30">
        <f t="shared" ref="CL431" si="6103">BN428+BN429+BN430+BN431</f>
        <v>0</v>
      </c>
      <c r="CM431" s="59">
        <f t="shared" ref="CM431" si="6104">BO428+BO429+BO430+BO431</f>
        <v>1.2195121951219512</v>
      </c>
      <c r="CN431" s="5"/>
      <c r="CQ431" s="12" t="s">
        <v>52</v>
      </c>
      <c r="CR431" s="13">
        <f>BS443-CR429</f>
        <v>92.682926829268297</v>
      </c>
      <c r="CS431" s="13">
        <f>BT443-CS429</f>
        <v>10.975609756097555</v>
      </c>
      <c r="CT431" s="13">
        <f>BU443-BU437</f>
        <v>32.926829268292678</v>
      </c>
      <c r="CU431" s="13">
        <f>BV443-BV437</f>
        <v>1.2195121951219505</v>
      </c>
      <c r="CV431" s="13">
        <f>BW443-CV430-CV429</f>
        <v>10.975609756097555</v>
      </c>
      <c r="CW431" s="13">
        <f>BX443-BX435</f>
        <v>14.634146341463421</v>
      </c>
      <c r="CX431" s="13">
        <f>BY443-BY435</f>
        <v>9.8765432098765586</v>
      </c>
      <c r="CY431" s="13">
        <f>BZ443-BZ437</f>
        <v>90.243902439024396</v>
      </c>
      <c r="CZ431" s="13">
        <f>CA443-CA436</f>
        <v>3.6585365853658516</v>
      </c>
      <c r="DA431" s="13">
        <f>CB443-CB437</f>
        <v>0</v>
      </c>
      <c r="DB431" s="13">
        <f>CC443-CC435</f>
        <v>97.333333333333329</v>
      </c>
      <c r="DC431" s="13">
        <f>CD443-CD437</f>
        <v>4</v>
      </c>
      <c r="DD431" s="13">
        <f>CE443-CE435</f>
        <v>4</v>
      </c>
      <c r="DE431" s="13">
        <f>CF443-CF435</f>
        <v>4.2253521126760631</v>
      </c>
      <c r="DF431" s="13">
        <f>CG443-CG439</f>
        <v>32.926829268292678</v>
      </c>
      <c r="DG431" s="13">
        <f>CH443-CH436</f>
        <v>10.975609756097555</v>
      </c>
      <c r="DH431" s="13">
        <f>CI443-CI433</f>
        <v>4.8780487804878021</v>
      </c>
      <c r="DI431" s="13">
        <f>CJ443-CJ434</f>
        <v>3.6585365853658516</v>
      </c>
      <c r="DJ431" s="13">
        <f>CK443-CK432</f>
        <v>45.121951219512191</v>
      </c>
      <c r="DK431" s="13"/>
      <c r="DL431" s="13"/>
      <c r="DM431" s="10"/>
      <c r="DN431" s="10"/>
    </row>
    <row r="432" spans="1:118" x14ac:dyDescent="0.25">
      <c r="B432" s="54" t="s">
        <v>6</v>
      </c>
      <c r="C432" s="2">
        <v>0</v>
      </c>
      <c r="D432" s="2">
        <v>0</v>
      </c>
      <c r="E432" s="2">
        <v>0</v>
      </c>
      <c r="F432" s="2">
        <v>65</v>
      </c>
      <c r="G432" s="2">
        <v>0</v>
      </c>
      <c r="H432" s="2">
        <v>2</v>
      </c>
      <c r="I432" s="2">
        <v>1</v>
      </c>
      <c r="J432" s="4">
        <v>2</v>
      </c>
      <c r="K432" s="4">
        <v>3</v>
      </c>
      <c r="L432" s="3">
        <v>0</v>
      </c>
      <c r="M432" s="3">
        <v>1</v>
      </c>
      <c r="N432" s="3">
        <v>8</v>
      </c>
      <c r="O432" s="3">
        <v>0</v>
      </c>
      <c r="P432" s="3">
        <v>0</v>
      </c>
      <c r="Q432" s="3">
        <v>0</v>
      </c>
      <c r="R432" s="3">
        <v>0</v>
      </c>
      <c r="S432" s="54">
        <v>82</v>
      </c>
      <c r="V432" s="54">
        <v>0.25</v>
      </c>
      <c r="W432" s="2">
        <f>G428</f>
        <v>0</v>
      </c>
      <c r="X432" s="2">
        <f>G429</f>
        <v>0</v>
      </c>
      <c r="Y432" s="2">
        <f>G430</f>
        <v>28</v>
      </c>
      <c r="Z432" s="2">
        <f>G431</f>
        <v>69</v>
      </c>
      <c r="AA432" s="2">
        <f>G432</f>
        <v>0</v>
      </c>
      <c r="AB432" s="2">
        <f>G433</f>
        <v>3</v>
      </c>
      <c r="AC432" s="2">
        <f>G434</f>
        <v>0</v>
      </c>
      <c r="AD432" s="4">
        <f>G435</f>
        <v>0</v>
      </c>
      <c r="AE432" s="2">
        <f>G436</f>
        <v>6</v>
      </c>
      <c r="AF432" s="2">
        <f>G437</f>
        <v>3</v>
      </c>
      <c r="AG432" s="2">
        <f>G438</f>
        <v>1</v>
      </c>
      <c r="AH432" s="2">
        <f>G439</f>
        <v>12</v>
      </c>
      <c r="AI432" s="2">
        <f>G440</f>
        <v>38</v>
      </c>
      <c r="AJ432" s="2">
        <f>G441</f>
        <v>32</v>
      </c>
      <c r="AK432" s="2">
        <f>G442</f>
        <v>0</v>
      </c>
      <c r="AL432" s="2">
        <f>G443</f>
        <v>13</v>
      </c>
      <c r="AM432" s="2">
        <f>G444</f>
        <v>4</v>
      </c>
      <c r="AN432" s="2">
        <f>G445</f>
        <v>5</v>
      </c>
      <c r="AO432" s="2">
        <f>G446</f>
        <v>36</v>
      </c>
      <c r="AP432" s="54">
        <f>G447</f>
        <v>0</v>
      </c>
      <c r="AQ432" s="58">
        <f>G448</f>
        <v>14</v>
      </c>
      <c r="AT432" s="54">
        <v>0.25</v>
      </c>
      <c r="AU432" s="31">
        <f t="shared" ref="AU432" si="6105">PRODUCT(W432*100*1/W444)</f>
        <v>0</v>
      </c>
      <c r="AV432" s="31">
        <f t="shared" ref="AV432" si="6106">PRODUCT(X432*100*1/X444)</f>
        <v>0</v>
      </c>
      <c r="AW432" s="31">
        <f t="shared" ref="AW432" si="6107">PRODUCT(Y432*100*1/Y444)</f>
        <v>34.146341463414636</v>
      </c>
      <c r="AX432" s="31">
        <f t="shared" ref="AX432" si="6108">PRODUCT(Z432*100*1/Z444)</f>
        <v>84.146341463414629</v>
      </c>
      <c r="AY432" s="31">
        <f t="shared" ref="AY432" si="6109">PRODUCT(AA432*100*1/AA444)</f>
        <v>0</v>
      </c>
      <c r="AZ432" s="31">
        <f t="shared" ref="AZ432" si="6110">PRODUCT(AB432*100*1/AB444)</f>
        <v>3.6585365853658538</v>
      </c>
      <c r="BA432" s="31">
        <f t="shared" ref="BA432" si="6111">PRODUCT(AC432*100*1/AC444)</f>
        <v>0</v>
      </c>
      <c r="BB432" s="32">
        <f t="shared" ref="BB432" si="6112">PRODUCT(AD432*100*1/AD444)</f>
        <v>0</v>
      </c>
      <c r="BC432" s="31">
        <f t="shared" ref="BC432" si="6113">PRODUCT(AE432*100*1/AE444)</f>
        <v>7.3170731707317076</v>
      </c>
      <c r="BD432" s="31">
        <f t="shared" ref="BD432" si="6114">PRODUCT(AF432*100*1/AF444)</f>
        <v>3.6585365853658538</v>
      </c>
      <c r="BE432" s="31">
        <f t="shared" ref="BE432" si="6115">PRODUCT(AG432*100*1/AG444)</f>
        <v>1.3333333333333333</v>
      </c>
      <c r="BF432" s="31">
        <f t="shared" ref="BF432" si="6116">PRODUCT(AH432*100*1/AH444)</f>
        <v>16</v>
      </c>
      <c r="BG432" s="31">
        <f t="shared" ref="BG432" si="6117">PRODUCT(AI432*100*1/AI444)</f>
        <v>50.666666666666664</v>
      </c>
      <c r="BH432" s="31">
        <f t="shared" ref="BH432" si="6118">PRODUCT(AJ432*100*1/AJ444)</f>
        <v>45.070422535211264</v>
      </c>
      <c r="BI432" s="31">
        <f t="shared" ref="BI432" si="6119">PRODUCT(AK432*100*1/AK444)</f>
        <v>0</v>
      </c>
      <c r="BJ432" s="31">
        <f t="shared" ref="BJ432" si="6120">PRODUCT(AL432*100*1/AL444)</f>
        <v>15.853658536585366</v>
      </c>
      <c r="BK432" s="31">
        <f t="shared" ref="BK432" si="6121">PRODUCT(AM432*100*1/AM444)</f>
        <v>4.8780487804878048</v>
      </c>
      <c r="BL432" s="31">
        <f t="shared" ref="BL432" si="6122">PRODUCT(AN432*100*1/AN444)</f>
        <v>6.0975609756097562</v>
      </c>
      <c r="BM432" s="31">
        <f t="shared" ref="BM432" si="6123">PRODUCT(AO432*100*1/AO444)</f>
        <v>43.902439024390247</v>
      </c>
      <c r="BN432" s="30">
        <f t="shared" ref="BN432" si="6124">PRODUCT(AP432*100*1/AP444)</f>
        <v>0</v>
      </c>
      <c r="BO432" s="59">
        <f t="shared" ref="BO432" si="6125">PRODUCT(AQ432*100*1/AQ444)</f>
        <v>17.073170731707318</v>
      </c>
      <c r="BR432" s="54">
        <v>0.25</v>
      </c>
      <c r="BS432" s="31">
        <f t="shared" ref="BS432" si="6126">AU428+AU429+AU430+AU431+AU432</f>
        <v>0</v>
      </c>
      <c r="BT432" s="31">
        <f t="shared" ref="BT432" si="6127">AV428+AV429+AV430+AV431+AV432</f>
        <v>0</v>
      </c>
      <c r="BU432" s="31">
        <f t="shared" ref="BU432" si="6128">AW428+AW429+AW430+AW431+AW432</f>
        <v>34.146341463414636</v>
      </c>
      <c r="BV432" s="31">
        <f t="shared" ref="BV432" si="6129">AX428+AX429+AX430+AX431+AX432</f>
        <v>84.146341463414629</v>
      </c>
      <c r="BW432" s="31">
        <f t="shared" ref="BW432" si="6130">AY428+AY429+AY430+AY431+AY432</f>
        <v>79.268292682926827</v>
      </c>
      <c r="BX432" s="31">
        <f t="shared" ref="BX432" si="6131">AZ428+AZ429+AZ430+AZ431+AZ432</f>
        <v>78.048780487804876</v>
      </c>
      <c r="BY432" s="31">
        <f t="shared" ref="BY432" si="6132">BA428+BA429+BA430+BA431+BA432</f>
        <v>79.012345679012356</v>
      </c>
      <c r="BZ432" s="32">
        <f t="shared" ref="BZ432" si="6133">BB428+BB429+BB430+BB431+BB432</f>
        <v>0</v>
      </c>
      <c r="CA432" s="31">
        <f t="shared" ref="CA432" si="6134">BC428+BC429+BC430+BC431+BC432</f>
        <v>12.195121951219512</v>
      </c>
      <c r="CB432" s="31">
        <f t="shared" ref="CB432" si="6135">BD428+BD429+BD430+BD431+BD432</f>
        <v>96.341463414634148</v>
      </c>
      <c r="CC432" s="31">
        <f t="shared" ref="CC432" si="6136">BE428+BE429+BE430+BE431+BE432</f>
        <v>1.3333333333333333</v>
      </c>
      <c r="CD432" s="31">
        <f t="shared" ref="CD432" si="6137">BF428+BF429+BF430+BF431+BF432</f>
        <v>16</v>
      </c>
      <c r="CE432" s="31">
        <f t="shared" ref="CE432" si="6138">BG428+BG429+BG430+BG431+BG432</f>
        <v>53.333333333333329</v>
      </c>
      <c r="CF432" s="31">
        <f t="shared" ref="CF432" si="6139">BH428+BH429+BH430+BH431+BH432</f>
        <v>46.478873239436616</v>
      </c>
      <c r="CG432" s="31">
        <f t="shared" ref="CG432" si="6140">BI428+BI429+BI430+BI431+BI432</f>
        <v>0</v>
      </c>
      <c r="CH432" s="31">
        <f t="shared" ref="CH432" si="6141">BJ428+BJ429+BJ430+BJ431+BJ432</f>
        <v>82.926829268292693</v>
      </c>
      <c r="CI432" s="31">
        <f t="shared" ref="CI432" si="6142">BK428+BK429+BK430+BK431+BK432</f>
        <v>95.121951219512184</v>
      </c>
      <c r="CJ432" s="31">
        <f t="shared" ref="CJ432" si="6143">BL428+BL429+BL430+BL431+BL432</f>
        <v>92.682926829268283</v>
      </c>
      <c r="CK432" s="31">
        <f t="shared" ref="CK432" si="6144">BM428+BM429+BM430+BM431+BM432</f>
        <v>54.878048780487809</v>
      </c>
      <c r="CL432" s="30">
        <f t="shared" ref="CL432" si="6145">BN428+BN429+BN430+BN431+BN432</f>
        <v>0</v>
      </c>
      <c r="CM432" s="59">
        <f t="shared" ref="CM432" si="6146">BO428+BO429+BO430+BO431+BO432</f>
        <v>18.292682926829269</v>
      </c>
      <c r="CN432" s="5"/>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row>
    <row r="433" spans="2:118" x14ac:dyDescent="0.25">
      <c r="B433" s="54" t="s">
        <v>7</v>
      </c>
      <c r="C433" s="2">
        <v>0</v>
      </c>
      <c r="D433" s="2">
        <v>51</v>
      </c>
      <c r="E433" s="2">
        <v>0</v>
      </c>
      <c r="F433" s="2">
        <v>10</v>
      </c>
      <c r="G433" s="2">
        <v>3</v>
      </c>
      <c r="H433" s="2">
        <v>2</v>
      </c>
      <c r="I433" s="2">
        <v>3</v>
      </c>
      <c r="J433" s="4">
        <v>1</v>
      </c>
      <c r="K433" s="3">
        <v>1</v>
      </c>
      <c r="L433" s="3">
        <v>2</v>
      </c>
      <c r="M433" s="3">
        <v>9</v>
      </c>
      <c r="N433" s="3">
        <v>0</v>
      </c>
      <c r="O433" s="3">
        <v>0</v>
      </c>
      <c r="P433" s="3">
        <v>0</v>
      </c>
      <c r="Q433" s="3">
        <v>0</v>
      </c>
      <c r="R433" s="3">
        <v>0</v>
      </c>
      <c r="S433" s="54">
        <v>82</v>
      </c>
      <c r="V433" s="54">
        <v>0.5</v>
      </c>
      <c r="W433" s="2">
        <f>H428</f>
        <v>0</v>
      </c>
      <c r="X433" s="2">
        <f>H429</f>
        <v>1</v>
      </c>
      <c r="Y433" s="2">
        <f>H430</f>
        <v>0</v>
      </c>
      <c r="Z433" s="2">
        <f>H431</f>
        <v>0</v>
      </c>
      <c r="AA433" s="2">
        <f>H432</f>
        <v>2</v>
      </c>
      <c r="AB433" s="2">
        <f>H433</f>
        <v>2</v>
      </c>
      <c r="AC433" s="2">
        <f>H434</f>
        <v>3</v>
      </c>
      <c r="AD433" s="4">
        <f>H435</f>
        <v>0</v>
      </c>
      <c r="AE433" s="2">
        <f>H436</f>
        <v>4</v>
      </c>
      <c r="AF433" s="2">
        <f>H437</f>
        <v>1</v>
      </c>
      <c r="AG433" s="2">
        <f>H438</f>
        <v>0</v>
      </c>
      <c r="AH433" s="2">
        <f>H439</f>
        <v>0</v>
      </c>
      <c r="AI433" s="2">
        <f>H440</f>
        <v>24</v>
      </c>
      <c r="AJ433" s="2">
        <f>H441</f>
        <v>27</v>
      </c>
      <c r="AK433" s="2">
        <f>H442</f>
        <v>2</v>
      </c>
      <c r="AL433" s="2">
        <f>H443</f>
        <v>1</v>
      </c>
      <c r="AM433" s="4">
        <f>H444</f>
        <v>0</v>
      </c>
      <c r="AN433" s="2">
        <f>H445</f>
        <v>3</v>
      </c>
      <c r="AO433" s="3">
        <f>H446</f>
        <v>26</v>
      </c>
      <c r="AP433" s="54">
        <f>H447</f>
        <v>0</v>
      </c>
      <c r="AQ433" s="58">
        <f>H448</f>
        <v>35</v>
      </c>
      <c r="AT433" s="54">
        <v>0.5</v>
      </c>
      <c r="AU433" s="31">
        <f t="shared" ref="AU433" si="6147">PRODUCT(W433*100*1/W444)</f>
        <v>0</v>
      </c>
      <c r="AV433" s="31">
        <f t="shared" ref="AV433" si="6148">PRODUCT(X433*100*1/X444)</f>
        <v>1.2195121951219512</v>
      </c>
      <c r="AW433" s="31">
        <f t="shared" ref="AW433" si="6149">PRODUCT(Y433*100*1/Y444)</f>
        <v>0</v>
      </c>
      <c r="AX433" s="31">
        <f t="shared" ref="AX433" si="6150">PRODUCT(Z433*100*1/Z444)</f>
        <v>0</v>
      </c>
      <c r="AY433" s="31">
        <f t="shared" ref="AY433" si="6151">PRODUCT(AA433*100*1/AA444)</f>
        <v>2.4390243902439024</v>
      </c>
      <c r="AZ433" s="31">
        <f t="shared" ref="AZ433" si="6152">PRODUCT(AB433*100*1/AB444)</f>
        <v>2.4390243902439024</v>
      </c>
      <c r="BA433" s="31">
        <f t="shared" ref="BA433" si="6153">PRODUCT(AC433*100*1/AC444)</f>
        <v>3.7037037037037037</v>
      </c>
      <c r="BB433" s="32">
        <f t="shared" ref="BB433" si="6154">PRODUCT(AD433*100*1/AD444)</f>
        <v>0</v>
      </c>
      <c r="BC433" s="31">
        <f t="shared" ref="BC433" si="6155">PRODUCT(AE433*100*1/AE444)</f>
        <v>4.8780487804878048</v>
      </c>
      <c r="BD433" s="31">
        <f t="shared" ref="BD433" si="6156">PRODUCT(AF433*100*1/AF444)</f>
        <v>1.2195121951219512</v>
      </c>
      <c r="BE433" s="31">
        <f t="shared" ref="BE433" si="6157">PRODUCT(AG433*100*1/AG444)</f>
        <v>0</v>
      </c>
      <c r="BF433" s="31">
        <f t="shared" ref="BF433" si="6158">PRODUCT(AH433*100*1/AH444)</f>
        <v>0</v>
      </c>
      <c r="BG433" s="31">
        <f t="shared" ref="BG433" si="6159">PRODUCT(AI433*100*1/AI444)</f>
        <v>32</v>
      </c>
      <c r="BH433" s="31">
        <f t="shared" ref="BH433" si="6160">PRODUCT(AJ433*100*1/AJ444)</f>
        <v>38.028169014084504</v>
      </c>
      <c r="BI433" s="31">
        <f t="shared" ref="BI433" si="6161">PRODUCT(AK433*100*1/AK444)</f>
        <v>2.4390243902439024</v>
      </c>
      <c r="BJ433" s="31">
        <f t="shared" ref="BJ433" si="6162">PRODUCT(AL433*100*1/AL444)</f>
        <v>1.2195121951219512</v>
      </c>
      <c r="BK433" s="32">
        <f t="shared" ref="BK433" si="6163">PRODUCT(AM433*100*1/AM444)</f>
        <v>0</v>
      </c>
      <c r="BL433" s="31">
        <f t="shared" ref="BL433" si="6164">PRODUCT(AN433*100*1/AN444)</f>
        <v>3.6585365853658538</v>
      </c>
      <c r="BM433" s="33">
        <f t="shared" ref="BM433" si="6165">PRODUCT(AO433*100*1/AO444)</f>
        <v>31.707317073170731</v>
      </c>
      <c r="BN433" s="30">
        <f t="shared" ref="BN433" si="6166">PRODUCT(AP433*100*1/AP444)</f>
        <v>0</v>
      </c>
      <c r="BO433" s="59">
        <f t="shared" ref="BO433" si="6167">PRODUCT(AQ433*100*1/AQ444)</f>
        <v>42.68292682926829</v>
      </c>
      <c r="BR433" s="54">
        <v>0.5</v>
      </c>
      <c r="BS433" s="31">
        <f t="shared" ref="BS433" si="6168">AU428+AU429+AU430+AU431+AU432+AU433</f>
        <v>0</v>
      </c>
      <c r="BT433" s="31">
        <f t="shared" ref="BT433" si="6169">AV428+AV429+AV430+AV431+AV432+AV433</f>
        <v>1.2195121951219512</v>
      </c>
      <c r="BU433" s="31">
        <f t="shared" ref="BU433" si="6170">AW428+AW429+AW430+AW431+AW432+AW433</f>
        <v>34.146341463414636</v>
      </c>
      <c r="BV433" s="31">
        <f t="shared" ref="BV433" si="6171">AX428+AX429+AX430+AX431+AX432+AX433</f>
        <v>84.146341463414629</v>
      </c>
      <c r="BW433" s="31">
        <f t="shared" ref="BW433" si="6172">AY428+AY429+AY430+AY431+AY432+AY433</f>
        <v>81.707317073170728</v>
      </c>
      <c r="BX433" s="31">
        <f t="shared" ref="BX433" si="6173">AZ428+AZ429+AZ430+AZ431+AZ432+AZ433</f>
        <v>80.487804878048777</v>
      </c>
      <c r="BY433" s="31">
        <f t="shared" ref="BY433" si="6174">BA428+BA429+BA430+BA431+BA432+BA433</f>
        <v>82.716049382716065</v>
      </c>
      <c r="BZ433" s="32">
        <f t="shared" ref="BZ433" si="6175">BB428+BB429+BB430+BB431+BB432+BB433</f>
        <v>0</v>
      </c>
      <c r="CA433" s="31">
        <f t="shared" ref="CA433" si="6176">BC428+BC429+BC430+BC431+BC432+BC433</f>
        <v>17.073170731707318</v>
      </c>
      <c r="CB433" s="31">
        <f t="shared" ref="CB433" si="6177">BD428+BD429+BD430+BD431+BD432+BD433</f>
        <v>97.560975609756099</v>
      </c>
      <c r="CC433" s="31">
        <f t="shared" ref="CC433" si="6178">BE428+BE429+BE430+BE431+BE432+BE433</f>
        <v>1.3333333333333333</v>
      </c>
      <c r="CD433" s="31">
        <f t="shared" ref="CD433" si="6179">BF428+BF429+BF430+BF431+BF432+BF433</f>
        <v>16</v>
      </c>
      <c r="CE433" s="31">
        <f t="shared" ref="CE433" si="6180">BG428+BG429+BG430+BG431+BG432+BG433</f>
        <v>85.333333333333329</v>
      </c>
      <c r="CF433" s="31">
        <f t="shared" ref="CF433" si="6181">BH428+BH429+BH430+BH431+BH432+BH433</f>
        <v>84.507042253521121</v>
      </c>
      <c r="CG433" s="31">
        <f t="shared" ref="CG433" si="6182">BI428+BI429+BI430+BI431+BI432+BI433</f>
        <v>2.4390243902439024</v>
      </c>
      <c r="CH433" s="31">
        <f t="shared" ref="CH433" si="6183">BJ428+BJ429+BJ430+BJ431+BJ432+BJ433</f>
        <v>84.146341463414643</v>
      </c>
      <c r="CI433" s="32">
        <f t="shared" ref="CI433" si="6184">BK428+BK429+BK430+BK431+BK432+BK433</f>
        <v>95.121951219512184</v>
      </c>
      <c r="CJ433" s="31">
        <f t="shared" ref="CJ433" si="6185">BL428+BL429+BL430+BL431+BL432+BL433</f>
        <v>96.341463414634134</v>
      </c>
      <c r="CK433" s="33">
        <f t="shared" ref="CK433" si="6186">BM428+BM429+BM430+BM431+BM432+BM433</f>
        <v>86.585365853658544</v>
      </c>
      <c r="CL433" s="30">
        <f t="shared" ref="CL433" si="6187">BN428+BN429+BN430+BN431+BN432+BN433</f>
        <v>0</v>
      </c>
      <c r="CM433" s="59">
        <f t="shared" ref="CM433" si="6188">BO428+BO429+BO430+BO431+BO432+BO433</f>
        <v>60.975609756097555</v>
      </c>
      <c r="CN433" s="5"/>
      <c r="CQ433" s="10"/>
      <c r="CR433" s="10" t="str">
        <f>A427</f>
        <v>Proteus vulgaris</v>
      </c>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row>
    <row r="434" spans="2:118" x14ac:dyDescent="0.25">
      <c r="B434" s="54" t="s">
        <v>8</v>
      </c>
      <c r="C434" s="2">
        <v>0</v>
      </c>
      <c r="D434" s="2">
        <v>0</v>
      </c>
      <c r="E434" s="2">
        <v>2</v>
      </c>
      <c r="F434" s="2">
        <v>62</v>
      </c>
      <c r="G434" s="2">
        <v>0</v>
      </c>
      <c r="H434" s="2">
        <v>3</v>
      </c>
      <c r="I434" s="2">
        <v>3</v>
      </c>
      <c r="J434" s="4">
        <v>3</v>
      </c>
      <c r="K434" s="4">
        <v>2</v>
      </c>
      <c r="L434" s="3">
        <v>2</v>
      </c>
      <c r="M434" s="3">
        <v>1</v>
      </c>
      <c r="N434" s="3">
        <v>1</v>
      </c>
      <c r="O434" s="3">
        <v>2</v>
      </c>
      <c r="P434" s="3">
        <v>0</v>
      </c>
      <c r="Q434" s="3">
        <v>0</v>
      </c>
      <c r="R434" s="3">
        <v>0</v>
      </c>
      <c r="S434" s="54">
        <v>81</v>
      </c>
      <c r="V434" s="54">
        <v>1</v>
      </c>
      <c r="W434" s="2">
        <f>I428</f>
        <v>1</v>
      </c>
      <c r="X434" s="2">
        <f>I429</f>
        <v>11</v>
      </c>
      <c r="Y434" s="2">
        <f>I430</f>
        <v>8</v>
      </c>
      <c r="Z434" s="2">
        <f>I431</f>
        <v>6</v>
      </c>
      <c r="AA434" s="2">
        <f>I432</f>
        <v>1</v>
      </c>
      <c r="AB434" s="2">
        <f>I433</f>
        <v>3</v>
      </c>
      <c r="AC434" s="2">
        <f>I434</f>
        <v>3</v>
      </c>
      <c r="AD434" s="4">
        <f>I435</f>
        <v>1</v>
      </c>
      <c r="AE434" s="2">
        <f>I436</f>
        <v>20</v>
      </c>
      <c r="AF434" s="2">
        <f>I437</f>
        <v>0</v>
      </c>
      <c r="AG434" s="2">
        <f>I438</f>
        <v>1</v>
      </c>
      <c r="AH434" s="2">
        <f>I439</f>
        <v>33</v>
      </c>
      <c r="AI434" s="2">
        <f>I440</f>
        <v>6</v>
      </c>
      <c r="AJ434" s="2">
        <f>I441</f>
        <v>7</v>
      </c>
      <c r="AK434" s="2">
        <f>I442</f>
        <v>0</v>
      </c>
      <c r="AL434" s="2">
        <f>I443</f>
        <v>1</v>
      </c>
      <c r="AM434" s="3">
        <f>I444</f>
        <v>1</v>
      </c>
      <c r="AN434" s="4">
        <f>I445</f>
        <v>0</v>
      </c>
      <c r="AO434" s="3">
        <f>I446</f>
        <v>5</v>
      </c>
      <c r="AP434" s="54">
        <f>I447</f>
        <v>5</v>
      </c>
      <c r="AQ434" s="58">
        <f>I448</f>
        <v>28</v>
      </c>
      <c r="AT434" s="54">
        <v>1</v>
      </c>
      <c r="AU434" s="31">
        <f t="shared" ref="AU434" si="6189">PRODUCT(W434*100*1/W444)</f>
        <v>1.2195121951219512</v>
      </c>
      <c r="AV434" s="31">
        <f t="shared" ref="AV434" si="6190">PRODUCT(X434*100*1/X444)</f>
        <v>13.414634146341463</v>
      </c>
      <c r="AW434" s="31">
        <f t="shared" ref="AW434" si="6191">PRODUCT(Y434*100*1/Y444)</f>
        <v>9.7560975609756095</v>
      </c>
      <c r="AX434" s="31">
        <f t="shared" ref="AX434" si="6192">PRODUCT(Z434*100*1/Z444)</f>
        <v>7.3170731707317076</v>
      </c>
      <c r="AY434" s="31">
        <f t="shared" ref="AY434" si="6193">PRODUCT(AA434*100*1/AA444)</f>
        <v>1.2195121951219512</v>
      </c>
      <c r="AZ434" s="31">
        <f t="shared" ref="AZ434" si="6194">PRODUCT(AB434*100*1/AB444)</f>
        <v>3.6585365853658538</v>
      </c>
      <c r="BA434" s="31">
        <f t="shared" ref="BA434" si="6195">PRODUCT(AC434*100*1/AC444)</f>
        <v>3.7037037037037037</v>
      </c>
      <c r="BB434" s="32">
        <f t="shared" ref="BB434" si="6196">PRODUCT(AD434*100*1/AD444)</f>
        <v>1.2195121951219512</v>
      </c>
      <c r="BC434" s="31">
        <f t="shared" ref="BC434" si="6197">PRODUCT(AE434*100*1/AE444)</f>
        <v>24.390243902439025</v>
      </c>
      <c r="BD434" s="31">
        <f t="shared" ref="BD434" si="6198">PRODUCT(AF434*100*1/AF444)</f>
        <v>0</v>
      </c>
      <c r="BE434" s="31">
        <f t="shared" ref="BE434" si="6199">PRODUCT(AG434*100*1/AG444)</f>
        <v>1.3333333333333333</v>
      </c>
      <c r="BF434" s="31">
        <f t="shared" ref="BF434" si="6200">PRODUCT(AH434*100*1/AH444)</f>
        <v>44</v>
      </c>
      <c r="BG434" s="31">
        <f t="shared" ref="BG434" si="6201">PRODUCT(AI434*100*1/AI444)</f>
        <v>8</v>
      </c>
      <c r="BH434" s="31">
        <f t="shared" ref="BH434" si="6202">PRODUCT(AJ434*100*1/AJ444)</f>
        <v>9.8591549295774641</v>
      </c>
      <c r="BI434" s="31">
        <f t="shared" ref="BI434" si="6203">PRODUCT(AK434*100*1/AK444)</f>
        <v>0</v>
      </c>
      <c r="BJ434" s="31">
        <f t="shared" ref="BJ434" si="6204">PRODUCT(AL434*100*1/AL444)</f>
        <v>1.2195121951219512</v>
      </c>
      <c r="BK434" s="33">
        <f t="shared" ref="BK434" si="6205">PRODUCT(AM434*100*1/AM444)</f>
        <v>1.2195121951219512</v>
      </c>
      <c r="BL434" s="32">
        <f t="shared" ref="BL434" si="6206">PRODUCT(AN434*100*1/AN444)</f>
        <v>0</v>
      </c>
      <c r="BM434" s="33">
        <f t="shared" ref="BM434" si="6207">PRODUCT(AO434*100*1/AO444)</f>
        <v>6.0975609756097562</v>
      </c>
      <c r="BN434" s="30">
        <f t="shared" ref="BN434" si="6208">PRODUCT(AP434*100*1/AP444)</f>
        <v>6.0975609756097562</v>
      </c>
      <c r="BO434" s="59">
        <f t="shared" ref="BO434" si="6209">PRODUCT(AQ434*100*1/AQ444)</f>
        <v>34.146341463414636</v>
      </c>
      <c r="BR434" s="54">
        <v>1</v>
      </c>
      <c r="BS434" s="31">
        <f t="shared" ref="BS434" si="6210">AU428+AU429+AU430+AU431+AU432+AU433+AU434</f>
        <v>1.2195121951219512</v>
      </c>
      <c r="BT434" s="31">
        <f t="shared" ref="BT434" si="6211">AV428+AV429+AV430+AV431+AV432+AV433+AV434</f>
        <v>14.634146341463413</v>
      </c>
      <c r="BU434" s="31">
        <f t="shared" ref="BU434" si="6212">AW428+AW429+AW430+AW431+AW432+AW433+AW434</f>
        <v>43.902439024390247</v>
      </c>
      <c r="BV434" s="31">
        <f t="shared" ref="BV434" si="6213">AX428+AX429+AX430+AX431+AX432+AX433+AX434</f>
        <v>91.463414634146332</v>
      </c>
      <c r="BW434" s="31">
        <f t="shared" ref="BW434" si="6214">AY428+AY429+AY430+AY431+AY432+AY433+AY434</f>
        <v>82.926829268292678</v>
      </c>
      <c r="BX434" s="31">
        <f t="shared" ref="BX434" si="6215">AZ428+AZ429+AZ430+AZ431+AZ432+AZ433+AZ434</f>
        <v>84.146341463414629</v>
      </c>
      <c r="BY434" s="31">
        <f t="shared" ref="BY434" si="6216">BA428+BA429+BA430+BA431+BA432+BA433+BA434</f>
        <v>86.419753086419774</v>
      </c>
      <c r="BZ434" s="32">
        <f t="shared" ref="BZ434" si="6217">BB428+BB429+BB430+BB431+BB432+BB433+BB434</f>
        <v>1.2195121951219512</v>
      </c>
      <c r="CA434" s="31">
        <f t="shared" ref="CA434" si="6218">BC428+BC429+BC430+BC431+BC432+BC433+BC434</f>
        <v>41.463414634146346</v>
      </c>
      <c r="CB434" s="31">
        <f t="shared" ref="CB434" si="6219">BD428+BD429+BD430+BD431+BD432+BD433+BD434</f>
        <v>97.560975609756099</v>
      </c>
      <c r="CC434" s="31">
        <f t="shared" ref="CC434" si="6220">BE428+BE429+BE430+BE431+BE432+BE433+BE434</f>
        <v>2.6666666666666665</v>
      </c>
      <c r="CD434" s="31">
        <f t="shared" ref="CD434" si="6221">BF428+BF429+BF430+BF431+BF432+BF433+BF434</f>
        <v>60</v>
      </c>
      <c r="CE434" s="31">
        <f t="shared" ref="CE434" si="6222">BG428+BG429+BG430+BG431+BG432+BG433+BG434</f>
        <v>93.333333333333329</v>
      </c>
      <c r="CF434" s="31">
        <f t="shared" ref="CF434" si="6223">BH428+BH429+BH430+BH431+BH432+BH433+BH434</f>
        <v>94.366197183098592</v>
      </c>
      <c r="CG434" s="31">
        <f t="shared" ref="CG434" si="6224">BI428+BI429+BI430+BI431+BI432+BI433+BI434</f>
        <v>2.4390243902439024</v>
      </c>
      <c r="CH434" s="31">
        <f t="shared" ref="CH434" si="6225">BJ428+BJ429+BJ430+BJ431+BJ432+BJ433+BJ434</f>
        <v>85.365853658536594</v>
      </c>
      <c r="CI434" s="33">
        <f t="shared" ref="CI434" si="6226">BK428+BK429+BK430+BK431+BK432+BK433+BK434</f>
        <v>96.341463414634134</v>
      </c>
      <c r="CJ434" s="32">
        <f t="shared" ref="CJ434" si="6227">BL428+BL429+BL430+BL431+BL432+BL433+BL434</f>
        <v>96.341463414634134</v>
      </c>
      <c r="CK434" s="33">
        <f t="shared" ref="CK434" si="6228">BM428+BM429+BM430+BM431+BM432+BM433+BM434</f>
        <v>92.682926829268297</v>
      </c>
      <c r="CL434" s="30">
        <f t="shared" ref="CL434" si="6229">BN428+BN429+BN430+BN431+BN432+BN433+BN434</f>
        <v>6.0975609756097562</v>
      </c>
      <c r="CM434" s="59">
        <f t="shared" ref="CM434" si="6230">BO428+BO429+BO430+BO431+BO432+BO433+BO434</f>
        <v>95.121951219512198</v>
      </c>
      <c r="CN434" s="5"/>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row>
    <row r="435" spans="2:118" x14ac:dyDescent="0.25">
      <c r="B435" s="54" t="s">
        <v>9</v>
      </c>
      <c r="C435" s="4">
        <v>0</v>
      </c>
      <c r="D435" s="4">
        <v>0</v>
      </c>
      <c r="E435" s="4">
        <v>0</v>
      </c>
      <c r="F435" s="4">
        <v>0</v>
      </c>
      <c r="G435" s="4">
        <v>0</v>
      </c>
      <c r="H435" s="4">
        <v>0</v>
      </c>
      <c r="I435" s="4">
        <v>1</v>
      </c>
      <c r="J435" s="4">
        <v>2</v>
      </c>
      <c r="K435" s="4">
        <v>3</v>
      </c>
      <c r="L435" s="4">
        <v>2</v>
      </c>
      <c r="M435" s="3">
        <v>0</v>
      </c>
      <c r="N435" s="3">
        <v>1</v>
      </c>
      <c r="O435" s="3">
        <v>73</v>
      </c>
      <c r="P435" s="3">
        <v>0</v>
      </c>
      <c r="Q435" s="3">
        <v>0</v>
      </c>
      <c r="R435" s="3">
        <v>0</v>
      </c>
      <c r="S435" s="54">
        <v>82</v>
      </c>
      <c r="V435" s="54">
        <v>2</v>
      </c>
      <c r="W435" s="2">
        <f>J428</f>
        <v>2</v>
      </c>
      <c r="X435" s="2">
        <f>J429</f>
        <v>26</v>
      </c>
      <c r="Y435" s="2">
        <f>J430</f>
        <v>8</v>
      </c>
      <c r="Z435" s="2">
        <f>J431</f>
        <v>3</v>
      </c>
      <c r="AA435" s="4">
        <f>J432</f>
        <v>2</v>
      </c>
      <c r="AB435" s="4">
        <f>J433</f>
        <v>1</v>
      </c>
      <c r="AC435" s="4">
        <f>J434</f>
        <v>3</v>
      </c>
      <c r="AD435" s="4">
        <f>J435</f>
        <v>2</v>
      </c>
      <c r="AE435" s="2">
        <f>J436</f>
        <v>24</v>
      </c>
      <c r="AF435" s="2">
        <f>J437</f>
        <v>2</v>
      </c>
      <c r="AG435" s="2">
        <f>J438</f>
        <v>0</v>
      </c>
      <c r="AH435" s="2">
        <f>J439</f>
        <v>20</v>
      </c>
      <c r="AI435" s="2">
        <f>J440</f>
        <v>2</v>
      </c>
      <c r="AJ435" s="2">
        <f>J441</f>
        <v>1</v>
      </c>
      <c r="AK435" s="2">
        <f>J442</f>
        <v>3</v>
      </c>
      <c r="AL435" s="2">
        <f>J443</f>
        <v>3</v>
      </c>
      <c r="AM435" s="3">
        <f>J444</f>
        <v>2</v>
      </c>
      <c r="AN435" s="3">
        <f>J445</f>
        <v>1</v>
      </c>
      <c r="AO435" s="3">
        <f>J446</f>
        <v>3</v>
      </c>
      <c r="AP435" s="54">
        <f>J447</f>
        <v>34</v>
      </c>
      <c r="AQ435" s="58">
        <f>J448</f>
        <v>1</v>
      </c>
      <c r="AT435" s="54">
        <v>2</v>
      </c>
      <c r="AU435" s="31">
        <f t="shared" ref="AU435" si="6231">PRODUCT(W435*100*1/W444)</f>
        <v>2.4390243902439024</v>
      </c>
      <c r="AV435" s="31">
        <f t="shared" ref="AV435" si="6232">PRODUCT(X435*100*1/X444)</f>
        <v>31.707317073170731</v>
      </c>
      <c r="AW435" s="31">
        <f t="shared" ref="AW435" si="6233">PRODUCT(Y435*100*1/Y444)</f>
        <v>9.7560975609756095</v>
      </c>
      <c r="AX435" s="31">
        <f t="shared" ref="AX435" si="6234">PRODUCT(Z435*100*1/Z444)</f>
        <v>3.6585365853658538</v>
      </c>
      <c r="AY435" s="32">
        <f t="shared" ref="AY435" si="6235">PRODUCT(AA435*100*1/AA444)</f>
        <v>2.4390243902439024</v>
      </c>
      <c r="AZ435" s="32">
        <f t="shared" ref="AZ435" si="6236">PRODUCT(AB435*100*1/AB444)</f>
        <v>1.2195121951219512</v>
      </c>
      <c r="BA435" s="32">
        <f t="shared" ref="BA435" si="6237">PRODUCT(AC435*100*1/AC444)</f>
        <v>3.7037037037037037</v>
      </c>
      <c r="BB435" s="32">
        <f t="shared" ref="BB435" si="6238">PRODUCT(AD435*100*1/AD444)</f>
        <v>2.4390243902439024</v>
      </c>
      <c r="BC435" s="31">
        <f t="shared" ref="BC435" si="6239">PRODUCT(AE435*100*1/AE444)</f>
        <v>29.26829268292683</v>
      </c>
      <c r="BD435" s="31">
        <f t="shared" ref="BD435" si="6240">PRODUCT(AF435*100*1/AF444)</f>
        <v>2.4390243902439024</v>
      </c>
      <c r="BE435" s="31">
        <f t="shared" ref="BE435" si="6241">PRODUCT(AG435*100*1/AG444)</f>
        <v>0</v>
      </c>
      <c r="BF435" s="31">
        <f t="shared" ref="BF435" si="6242">PRODUCT(AH435*100*1/AH444)</f>
        <v>26.666666666666668</v>
      </c>
      <c r="BG435" s="31">
        <f t="shared" ref="BG435" si="6243">PRODUCT(AI435*100*1/AI444)</f>
        <v>2.6666666666666665</v>
      </c>
      <c r="BH435" s="31">
        <f t="shared" ref="BH435" si="6244">PRODUCT(AJ435*100*1/AJ444)</f>
        <v>1.408450704225352</v>
      </c>
      <c r="BI435" s="31">
        <f t="shared" ref="BI435" si="6245">PRODUCT(AK435*100*1/AK444)</f>
        <v>3.6585365853658538</v>
      </c>
      <c r="BJ435" s="31">
        <f t="shared" ref="BJ435" si="6246">PRODUCT(AL435*100*1/AL444)</f>
        <v>3.6585365853658538</v>
      </c>
      <c r="BK435" s="33">
        <f t="shared" ref="BK435" si="6247">PRODUCT(AM435*100*1/AM444)</f>
        <v>2.4390243902439024</v>
      </c>
      <c r="BL435" s="33">
        <f t="shared" ref="BL435" si="6248">PRODUCT(AN435*100*1/AN444)</f>
        <v>1.2195121951219512</v>
      </c>
      <c r="BM435" s="33">
        <f t="shared" ref="BM435" si="6249">PRODUCT(AO435*100*1/AO444)</f>
        <v>3.6585365853658538</v>
      </c>
      <c r="BN435" s="30">
        <f t="shared" ref="BN435" si="6250">PRODUCT(AP435*100*1/AP444)</f>
        <v>41.463414634146339</v>
      </c>
      <c r="BO435" s="59">
        <f t="shared" ref="BO435" si="6251">PRODUCT(AQ435*100*1/AQ444)</f>
        <v>1.2195121951219512</v>
      </c>
      <c r="BR435" s="54">
        <v>2</v>
      </c>
      <c r="BS435" s="31">
        <f t="shared" ref="BS435" si="6252">AU428+AU429+AU430+AU431+AU432+AU433+AU434+AU435</f>
        <v>3.6585365853658534</v>
      </c>
      <c r="BT435" s="31">
        <f t="shared" ref="BT435" si="6253">AV428+AV429+AV430+AV431+AV432+AV433+AV434+AV435</f>
        <v>46.341463414634148</v>
      </c>
      <c r="BU435" s="31">
        <f t="shared" ref="BU435" si="6254">AW428+AW429+AW430+AW431+AW432+AW433+AW434+AW435</f>
        <v>53.658536585365859</v>
      </c>
      <c r="BV435" s="31">
        <f t="shared" ref="BV435" si="6255">AX428+AX429+AX430+AX431+AX432+AX433+AX434+AX435</f>
        <v>95.121951219512184</v>
      </c>
      <c r="BW435" s="32">
        <f t="shared" ref="BW435" si="6256">AY428+AY429+AY430+AY431+AY432+AY433+AY434+AY435</f>
        <v>85.365853658536579</v>
      </c>
      <c r="BX435" s="32">
        <f t="shared" ref="BX435" si="6257">AZ428+AZ429+AZ430+AZ431+AZ432+AZ433+AZ434+AZ435</f>
        <v>85.365853658536579</v>
      </c>
      <c r="BY435" s="32">
        <f t="shared" ref="BY435" si="6258">BA428+BA429+BA430+BA431+BA432+BA433+BA434+BA435</f>
        <v>90.123456790123484</v>
      </c>
      <c r="BZ435" s="32">
        <f t="shared" ref="BZ435" si="6259">BB428+BB429+BB430+BB431+BB432+BB433+BB434+BB435</f>
        <v>3.6585365853658534</v>
      </c>
      <c r="CA435" s="31">
        <f t="shared" ref="CA435" si="6260">BC428+BC429+BC430+BC431+BC432+BC433+BC434+BC435</f>
        <v>70.731707317073173</v>
      </c>
      <c r="CB435" s="31">
        <f t="shared" ref="CB435" si="6261">BD428+BD429+BD430+BD431+BD432+BD433+BD434+BD435</f>
        <v>100</v>
      </c>
      <c r="CC435" s="31">
        <f t="shared" ref="CC435" si="6262">BE428+BE429+BE430+BE431+BE432+BE433+BE434+BE435</f>
        <v>2.6666666666666665</v>
      </c>
      <c r="CD435" s="31">
        <f t="shared" ref="CD435" si="6263">BF428+BF429+BF430+BF431+BF432+BF433+BF434+BF435</f>
        <v>86.666666666666671</v>
      </c>
      <c r="CE435" s="31">
        <f t="shared" ref="CE435" si="6264">BG428+BG429+BG430+BG431+BG432+BG433+BG434+BG435</f>
        <v>96</v>
      </c>
      <c r="CF435" s="31">
        <f t="shared" ref="CF435" si="6265">BH428+BH429+BH430+BH431+BH432+BH433+BH434+BH435</f>
        <v>95.774647887323937</v>
      </c>
      <c r="CG435" s="31">
        <f t="shared" ref="CG435" si="6266">BI428+BI429+BI430+BI431+BI432+BI433+BI434+BI435</f>
        <v>6.0975609756097562</v>
      </c>
      <c r="CH435" s="31">
        <f t="shared" ref="CH435" si="6267">BJ428+BJ429+BJ430+BJ431+BJ432+BJ433+BJ434+BJ435</f>
        <v>89.024390243902445</v>
      </c>
      <c r="CI435" s="33">
        <f t="shared" ref="CI435" si="6268">BK428+BK429+BK430+BK431+BK432+BK433+BK434+BK435</f>
        <v>98.780487804878035</v>
      </c>
      <c r="CJ435" s="33">
        <f t="shared" ref="CJ435" si="6269">BL428+BL429+BL430+BL431+BL432+BL433+BL434+BL435</f>
        <v>97.560975609756085</v>
      </c>
      <c r="CK435" s="33">
        <f t="shared" ref="CK435" si="6270">BM428+BM429+BM430+BM431+BM432+BM433+BM434+BM435</f>
        <v>96.341463414634148</v>
      </c>
      <c r="CL435" s="30">
        <f t="shared" ref="CL435" si="6271">BN428+BN429+BN430+BN431+BN432+BN433+BN434+BN435</f>
        <v>47.560975609756099</v>
      </c>
      <c r="CM435" s="59">
        <f t="shared" ref="CM435" si="6272">BO428+BO429+BO430+BO431+BO432+BO433+BO434+BO435</f>
        <v>96.341463414634148</v>
      </c>
      <c r="CN435" s="34"/>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row>
    <row r="436" spans="2:118" x14ac:dyDescent="0.25">
      <c r="B436" s="54" t="s">
        <v>10</v>
      </c>
      <c r="C436" s="2">
        <v>0</v>
      </c>
      <c r="D436" s="2">
        <v>0</v>
      </c>
      <c r="E436" s="2">
        <v>4</v>
      </c>
      <c r="F436" s="2">
        <v>0</v>
      </c>
      <c r="G436" s="2">
        <v>6</v>
      </c>
      <c r="H436" s="2">
        <v>4</v>
      </c>
      <c r="I436" s="2">
        <v>20</v>
      </c>
      <c r="J436" s="2">
        <v>24</v>
      </c>
      <c r="K436" s="4">
        <v>21</v>
      </c>
      <c r="L436" s="3">
        <v>3</v>
      </c>
      <c r="M436" s="3">
        <v>0</v>
      </c>
      <c r="N436" s="3">
        <v>0</v>
      </c>
      <c r="O436" s="3">
        <v>0</v>
      </c>
      <c r="P436" s="3">
        <v>0</v>
      </c>
      <c r="Q436" s="3">
        <v>0</v>
      </c>
      <c r="R436" s="3">
        <v>0</v>
      </c>
      <c r="S436" s="54">
        <v>82</v>
      </c>
      <c r="V436" s="54">
        <v>4</v>
      </c>
      <c r="W436" s="2">
        <f>K428</f>
        <v>2</v>
      </c>
      <c r="X436" s="2">
        <f>K429</f>
        <v>24</v>
      </c>
      <c r="Y436" s="2">
        <f>K430</f>
        <v>3</v>
      </c>
      <c r="Z436" s="2">
        <f>K431</f>
        <v>2</v>
      </c>
      <c r="AA436" s="4">
        <f>K432</f>
        <v>3</v>
      </c>
      <c r="AB436" s="3">
        <f>K433</f>
        <v>1</v>
      </c>
      <c r="AC436" s="4">
        <f>K434</f>
        <v>2</v>
      </c>
      <c r="AD436" s="4">
        <f>K435</f>
        <v>3</v>
      </c>
      <c r="AE436" s="4">
        <f>K436</f>
        <v>21</v>
      </c>
      <c r="AF436" s="4">
        <f>K437</f>
        <v>0</v>
      </c>
      <c r="AG436" s="3">
        <f>K438</f>
        <v>0</v>
      </c>
      <c r="AH436" s="2">
        <f>K439</f>
        <v>6</v>
      </c>
      <c r="AI436" s="3">
        <f>K440</f>
        <v>2</v>
      </c>
      <c r="AJ436" s="3">
        <f>K441</f>
        <v>2</v>
      </c>
      <c r="AK436" s="2">
        <f>K442</f>
        <v>8</v>
      </c>
      <c r="AL436" s="4">
        <f>K443</f>
        <v>0</v>
      </c>
      <c r="AM436" s="3">
        <f>K444</f>
        <v>1</v>
      </c>
      <c r="AN436" s="3">
        <f>K445</f>
        <v>1</v>
      </c>
      <c r="AO436" s="3">
        <f>K446</f>
        <v>0</v>
      </c>
      <c r="AP436" s="54">
        <f>K447</f>
        <v>30</v>
      </c>
      <c r="AQ436" s="58">
        <f>K448</f>
        <v>2</v>
      </c>
      <c r="AT436" s="54">
        <v>4</v>
      </c>
      <c r="AU436" s="31">
        <f t="shared" ref="AU436" si="6273">PRODUCT(W436*100*1/W444)</f>
        <v>2.4390243902439024</v>
      </c>
      <c r="AV436" s="31">
        <f t="shared" ref="AV436" si="6274">PRODUCT(X436*100*1/X444)</f>
        <v>29.26829268292683</v>
      </c>
      <c r="AW436" s="31">
        <f t="shared" ref="AW436" si="6275">PRODUCT(Y436*100*1/Y444)</f>
        <v>3.6585365853658538</v>
      </c>
      <c r="AX436" s="31">
        <f t="shared" ref="AX436" si="6276">PRODUCT(Z436*100*1/Z444)</f>
        <v>2.4390243902439024</v>
      </c>
      <c r="AY436" s="32">
        <f t="shared" ref="AY436" si="6277">PRODUCT(AA436*100*1/AA444)</f>
        <v>3.6585365853658538</v>
      </c>
      <c r="AZ436" s="33">
        <f t="shared" ref="AZ436" si="6278">PRODUCT(AB436*100*1/AB444)</f>
        <v>1.2195121951219512</v>
      </c>
      <c r="BA436" s="32">
        <f t="shared" ref="BA436" si="6279">PRODUCT(AC436*100*1/AC444)</f>
        <v>2.4691358024691357</v>
      </c>
      <c r="BB436" s="32">
        <f t="shared" ref="BB436" si="6280">PRODUCT(AD436*100*1/AD444)</f>
        <v>3.6585365853658538</v>
      </c>
      <c r="BC436" s="32">
        <f t="shared" ref="BC436" si="6281">PRODUCT(AE436*100*1/AE444)</f>
        <v>25.609756097560975</v>
      </c>
      <c r="BD436" s="32">
        <f t="shared" ref="BD436" si="6282">PRODUCT(AF436*100*1/AF444)</f>
        <v>0</v>
      </c>
      <c r="BE436" s="33">
        <f t="shared" ref="BE436" si="6283">PRODUCT(AG436*100*1/AG444)</f>
        <v>0</v>
      </c>
      <c r="BF436" s="2">
        <f t="shared" ref="BF436" si="6284">PRODUCT(AH436*100*1/AH444)</f>
        <v>8</v>
      </c>
      <c r="BG436" s="33">
        <f t="shared" ref="BG436" si="6285">PRODUCT(AI436*100*1/AI444)</f>
        <v>2.6666666666666665</v>
      </c>
      <c r="BH436" s="33">
        <f t="shared" ref="BH436" si="6286">PRODUCT(AJ436*100*1/AJ444)</f>
        <v>2.816901408450704</v>
      </c>
      <c r="BI436" s="31">
        <f t="shared" ref="BI436" si="6287">PRODUCT(AK436*100*1/AK444)</f>
        <v>9.7560975609756095</v>
      </c>
      <c r="BJ436" s="32">
        <f t="shared" ref="BJ436" si="6288">PRODUCT(AL436*100*1/AL444)</f>
        <v>0</v>
      </c>
      <c r="BK436" s="33">
        <f t="shared" ref="BK436" si="6289">PRODUCT(AM436*100*1/AM444)</f>
        <v>1.2195121951219512</v>
      </c>
      <c r="BL436" s="33">
        <f t="shared" ref="BL436" si="6290">PRODUCT(AN436*100*1/AN444)</f>
        <v>1.2195121951219512</v>
      </c>
      <c r="BM436" s="33">
        <f t="shared" ref="BM436" si="6291">PRODUCT(AO436*100*1/AO444)</f>
        <v>0</v>
      </c>
      <c r="BN436" s="30">
        <f t="shared" ref="BN436" si="6292">PRODUCT(AP436*100*1/AP444)</f>
        <v>36.585365853658537</v>
      </c>
      <c r="BO436" s="59">
        <f t="shared" ref="BO436" si="6293">PRODUCT(AQ436*100*1/AQ444)</f>
        <v>2.4390243902439024</v>
      </c>
      <c r="BR436" s="54">
        <v>4</v>
      </c>
      <c r="BS436" s="31">
        <f t="shared" ref="BS436" si="6294">AU428+AU429+AU430+AU431+AU432+AU433+AU434+AU435+AU436</f>
        <v>6.0975609756097562</v>
      </c>
      <c r="BT436" s="31">
        <f t="shared" ref="BT436" si="6295">AV428+AV429+AV430+AV431+AV432+AV433+AV434+AV435+AV436</f>
        <v>75.609756097560975</v>
      </c>
      <c r="BU436" s="31">
        <f t="shared" ref="BU436" si="6296">AW428+AW429+AW430+AW431+AW432+AW433+AW434+AW435+AW436</f>
        <v>57.31707317073171</v>
      </c>
      <c r="BV436" s="31">
        <f t="shared" ref="BV436" si="6297">AX428+AX429+AX430+AX431+AX432+AX433+AX434+AX435+AX436</f>
        <v>97.560975609756085</v>
      </c>
      <c r="BW436" s="32">
        <f t="shared" ref="BW436" si="6298">AY428+AY429+AY430+AY431+AY432+AY433+AY434+AY435+AY436</f>
        <v>89.024390243902431</v>
      </c>
      <c r="BX436" s="33">
        <f t="shared" ref="BX436" si="6299">AZ428+AZ429+AZ430+AZ431+AZ432+AZ433+AZ434+AZ435+AZ436</f>
        <v>86.58536585365853</v>
      </c>
      <c r="BY436" s="32">
        <f t="shared" ref="BY436" si="6300">BA428+BA429+BA430+BA431+BA432+BA433+BA434+BA435+BA436</f>
        <v>92.592592592592624</v>
      </c>
      <c r="BZ436" s="32">
        <f t="shared" ref="BZ436" si="6301">BB428+BB429+BB430+BB431+BB432+BB433+BB434+BB435+BB436</f>
        <v>7.3170731707317067</v>
      </c>
      <c r="CA436" s="32">
        <f t="shared" ref="CA436" si="6302">BC428+BC429+BC430+BC431+BC432+BC433+BC434+BC435+BC436</f>
        <v>96.341463414634148</v>
      </c>
      <c r="CB436" s="32">
        <f t="shared" ref="CB436" si="6303">BD428+BD429+BD430+BD431+BD432+BD433+BD434+BD435+BD436</f>
        <v>100</v>
      </c>
      <c r="CC436" s="33">
        <f t="shared" ref="CC436" si="6304">BE428+BE429+BE430+BE431+BE432+BE433+BE434+BE435+BE436</f>
        <v>2.6666666666666665</v>
      </c>
      <c r="CD436" s="31">
        <f t="shared" ref="CD436" si="6305">BF428+BF429+BF430+BF431+BF432+BF433+BF434+BF435+BF436</f>
        <v>94.666666666666671</v>
      </c>
      <c r="CE436" s="31">
        <f t="shared" ref="CE436" si="6306">BG428+BG429+BG430+BG431+BG432+BG433+BG434+BG435+BG436</f>
        <v>98.666666666666671</v>
      </c>
      <c r="CF436" s="31">
        <f t="shared" ref="CF436" si="6307">BH428+BH429+BH430+BH431+BH432+BH433+BH434+BH435+BH436</f>
        <v>98.591549295774641</v>
      </c>
      <c r="CG436" s="31">
        <f t="shared" ref="CG436" si="6308">BI428+BI429+BI430+BI431+BI432+BI433+BI434+BI435+BI436</f>
        <v>15.853658536585366</v>
      </c>
      <c r="CH436" s="32">
        <f t="shared" ref="CH436" si="6309">BJ428+BJ429+BJ430+BJ431+BJ432+BJ433+BJ434+BJ435+BJ436</f>
        <v>89.024390243902445</v>
      </c>
      <c r="CI436" s="33">
        <f t="shared" ref="CI436" si="6310">BK428+BK429+BK430+BK431+BK432+BK433+BK434+BK435+BK436</f>
        <v>99.999999999999986</v>
      </c>
      <c r="CJ436" s="33">
        <f t="shared" ref="CJ436" si="6311">BL428+BL429+BL430+BL431+BL432+BL433+BL434+BL435+BL436</f>
        <v>98.780487804878035</v>
      </c>
      <c r="CK436" s="33">
        <f t="shared" ref="CK436" si="6312">BM428+BM429+BM430+BM431+BM432+BM433+BM434+BM435+BM436</f>
        <v>96.341463414634148</v>
      </c>
      <c r="CL436" s="30">
        <f t="shared" ref="CL436" si="6313">BN428+BN429+BN430+BN431+BN432+BN433+BN434+BN435+BN436</f>
        <v>84.146341463414643</v>
      </c>
      <c r="CM436" s="59">
        <f t="shared" ref="CM436" si="6314">BO428+BO429+BO430+BO431+BO432+BO433+BO434+BO435+BO436</f>
        <v>98.780487804878049</v>
      </c>
      <c r="CN436" s="7"/>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row>
    <row r="437" spans="2:118" x14ac:dyDescent="0.25">
      <c r="B437" s="54" t="s">
        <v>11</v>
      </c>
      <c r="C437" s="2">
        <v>0</v>
      </c>
      <c r="D437" s="2">
        <v>0</v>
      </c>
      <c r="E437" s="2">
        <v>76</v>
      </c>
      <c r="F437" s="2">
        <v>0</v>
      </c>
      <c r="G437" s="2">
        <v>3</v>
      </c>
      <c r="H437" s="2">
        <v>1</v>
      </c>
      <c r="I437" s="2">
        <v>0</v>
      </c>
      <c r="J437" s="2">
        <v>2</v>
      </c>
      <c r="K437" s="4">
        <v>0</v>
      </c>
      <c r="L437" s="4">
        <v>0</v>
      </c>
      <c r="M437" s="3">
        <v>0</v>
      </c>
      <c r="N437" s="3">
        <v>0</v>
      </c>
      <c r="O437" s="3">
        <v>0</v>
      </c>
      <c r="P437" s="3">
        <v>0</v>
      </c>
      <c r="Q437" s="3">
        <v>0</v>
      </c>
      <c r="R437" s="3">
        <v>0</v>
      </c>
      <c r="S437" s="54">
        <v>82</v>
      </c>
      <c r="V437" s="54">
        <v>8</v>
      </c>
      <c r="W437" s="2">
        <f>L428</f>
        <v>1</v>
      </c>
      <c r="X437" s="2">
        <f>L429</f>
        <v>11</v>
      </c>
      <c r="Y437" s="2">
        <f>L430</f>
        <v>8</v>
      </c>
      <c r="Z437" s="2">
        <f>L431</f>
        <v>1</v>
      </c>
      <c r="AA437" s="3">
        <f>L432</f>
        <v>0</v>
      </c>
      <c r="AB437" s="3">
        <f>L433</f>
        <v>2</v>
      </c>
      <c r="AC437" s="3">
        <f>L434</f>
        <v>2</v>
      </c>
      <c r="AD437" s="4">
        <f>L435</f>
        <v>2</v>
      </c>
      <c r="AE437" s="3">
        <f>L436</f>
        <v>3</v>
      </c>
      <c r="AF437" s="4">
        <f>L437</f>
        <v>0</v>
      </c>
      <c r="AG437" s="3">
        <f>L438</f>
        <v>0</v>
      </c>
      <c r="AH437" s="2">
        <f>L439</f>
        <v>1</v>
      </c>
      <c r="AI437" s="3">
        <f>L440</f>
        <v>1</v>
      </c>
      <c r="AJ437" s="3">
        <f>L441</f>
        <v>0</v>
      </c>
      <c r="AK437" s="2">
        <f>L442</f>
        <v>10</v>
      </c>
      <c r="AL437" s="3">
        <f>L443</f>
        <v>0</v>
      </c>
      <c r="AM437" s="3">
        <f>L444</f>
        <v>0</v>
      </c>
      <c r="AN437" s="3">
        <f>L445</f>
        <v>0</v>
      </c>
      <c r="AO437" s="3">
        <f>L446</f>
        <v>3</v>
      </c>
      <c r="AP437" s="54">
        <f>L447</f>
        <v>3</v>
      </c>
      <c r="AQ437" s="58">
        <f>L448</f>
        <v>1</v>
      </c>
      <c r="AT437" s="54">
        <v>8</v>
      </c>
      <c r="AU437" s="31">
        <f t="shared" ref="AU437" si="6315">PRODUCT(W437*100*1/W444)</f>
        <v>1.2195121951219512</v>
      </c>
      <c r="AV437" s="31">
        <f t="shared" ref="AV437" si="6316">PRODUCT(X437*100*1/X444)</f>
        <v>13.414634146341463</v>
      </c>
      <c r="AW437" s="31">
        <f t="shared" ref="AW437" si="6317">PRODUCT(Y437*100*1/Y444)</f>
        <v>9.7560975609756095</v>
      </c>
      <c r="AX437" s="31">
        <f t="shared" ref="AX437" si="6318">PRODUCT(Z437*100*1/Z444)</f>
        <v>1.2195121951219512</v>
      </c>
      <c r="AY437" s="33">
        <f t="shared" ref="AY437" si="6319">PRODUCT(AA437*100*1/AA444)</f>
        <v>0</v>
      </c>
      <c r="AZ437" s="33">
        <f t="shared" ref="AZ437" si="6320">PRODUCT(AB437*100*1/AB444)</f>
        <v>2.4390243902439024</v>
      </c>
      <c r="BA437" s="33">
        <f t="shared" ref="BA437" si="6321">PRODUCT(AC437*100*1/AC444)</f>
        <v>2.4691358024691357</v>
      </c>
      <c r="BB437" s="32">
        <f t="shared" ref="BB437" si="6322">PRODUCT(AD437*100*1/AD444)</f>
        <v>2.4390243902439024</v>
      </c>
      <c r="BC437" s="33">
        <f t="shared" ref="BC437" si="6323">PRODUCT(AE437*100*1/AE444)</f>
        <v>3.6585365853658538</v>
      </c>
      <c r="BD437" s="32">
        <f t="shared" ref="BD437" si="6324">PRODUCT(AF437*100*1/AF444)</f>
        <v>0</v>
      </c>
      <c r="BE437" s="33">
        <f t="shared" ref="BE437" si="6325">PRODUCT(AG437*100*1/AG444)</f>
        <v>0</v>
      </c>
      <c r="BF437" s="2">
        <f t="shared" ref="BF437" si="6326">PRODUCT(AH437*100*1/AH444)</f>
        <v>1.3333333333333333</v>
      </c>
      <c r="BG437" s="3">
        <f t="shared" ref="BG437" si="6327">PRODUCT(AI437*100*1/AI444)</f>
        <v>1.3333333333333333</v>
      </c>
      <c r="BH437" s="33">
        <f t="shared" ref="BH437" si="6328">PRODUCT(AJ437*100*1/AJ444)</f>
        <v>0</v>
      </c>
      <c r="BI437" s="31">
        <f t="shared" ref="BI437" si="6329">PRODUCT(AK437*100*1/AK444)</f>
        <v>12.195121951219512</v>
      </c>
      <c r="BJ437" s="33">
        <f t="shared" ref="BJ437" si="6330">PRODUCT(AL437*100*1/AL444)</f>
        <v>0</v>
      </c>
      <c r="BK437" s="33">
        <f t="shared" ref="BK437" si="6331">PRODUCT(AM437*100*1/AM444)</f>
        <v>0</v>
      </c>
      <c r="BL437" s="33">
        <f t="shared" ref="BL437" si="6332">PRODUCT(AN437*100*1/AN444)</f>
        <v>0</v>
      </c>
      <c r="BM437" s="33">
        <f t="shared" ref="BM437" si="6333">PRODUCT(AO437*100*1/AO444)</f>
        <v>3.6585365853658538</v>
      </c>
      <c r="BN437" s="30">
        <f t="shared" ref="BN437" si="6334">PRODUCT(AP437*100*1/AP444)</f>
        <v>3.6585365853658538</v>
      </c>
      <c r="BO437" s="59">
        <f t="shared" ref="BO437" si="6335">PRODUCT(AQ437*100*1/AQ444)</f>
        <v>1.2195121951219512</v>
      </c>
      <c r="BR437" s="54">
        <v>8</v>
      </c>
      <c r="BS437" s="31">
        <f t="shared" ref="BS437" si="6336">AU428+AU429+AU430+AU431+AU432+AU433+AU434+AU435+AU436+AU437</f>
        <v>7.3170731707317076</v>
      </c>
      <c r="BT437" s="31">
        <f t="shared" ref="BT437" si="6337">AV428+AV429+AV430+AV431+AV432+AV433+AV434+AV435+AV436+AV437</f>
        <v>89.024390243902445</v>
      </c>
      <c r="BU437" s="31">
        <f t="shared" ref="BU437" si="6338">AW428+AW429+AW430+AW431+AW432+AW433+AW434+AW435+AW436+AW437</f>
        <v>67.073170731707322</v>
      </c>
      <c r="BV437" s="31">
        <f t="shared" ref="BV437" si="6339">AX428+AX429+AX430+AX431+AX432+AX433+AX434+AX435+AX436+AX437</f>
        <v>98.780487804878035</v>
      </c>
      <c r="BW437" s="33">
        <f t="shared" ref="BW437" si="6340">AY428+AY429+AY430+AY431+AY432+AY433+AY434+AY435+AY436+AY437</f>
        <v>89.024390243902431</v>
      </c>
      <c r="BX437" s="33">
        <f t="shared" ref="BX437" si="6341">AZ428+AZ429+AZ430+AZ431+AZ432+AZ433+AZ434+AZ435+AZ436+AZ437</f>
        <v>89.024390243902431</v>
      </c>
      <c r="BY437" s="33">
        <f t="shared" ref="BY437" si="6342">BA428+BA429+BA430+BA431+BA432+BA433+BA434+BA435+BA436+BA437</f>
        <v>95.061728395061763</v>
      </c>
      <c r="BZ437" s="32">
        <f t="shared" ref="BZ437" si="6343">BB428+BB429+BB430+BB431+BB432+BB433+BB434+BB435+BB436+BB437</f>
        <v>9.7560975609756095</v>
      </c>
      <c r="CA437" s="33">
        <f t="shared" ref="CA437" si="6344">BC428+BC429+BC430+BC431+BC432+BC433+BC434+BC435+BC436+BC437</f>
        <v>100</v>
      </c>
      <c r="CB437" s="32">
        <f t="shared" ref="CB437" si="6345">BD428+BD429+BD430+BD431+BD432+BD433+BD434+BD435+BD436+BD437</f>
        <v>100</v>
      </c>
      <c r="CC437" s="33">
        <f t="shared" ref="CC437" si="6346">BE428+BE429+BE430+BE431+BE432+BE433+BE434+BE435+BE436+BE437</f>
        <v>2.6666666666666665</v>
      </c>
      <c r="CD437" s="31">
        <f t="shared" ref="CD437" si="6347">BF428+BF429+BF430+BF431+BF432+BF433+BF434+BF435+BF436+BF437</f>
        <v>96</v>
      </c>
      <c r="CE437" s="33">
        <f t="shared" ref="CE437" si="6348">BG428+BG429+BG430+BG431+BG432+BG433+BG434+BG435+BG436+BG437</f>
        <v>100</v>
      </c>
      <c r="CF437" s="33">
        <f t="shared" ref="CF437" si="6349">BH428+BH429+BH430+BH431+BH432+BH433+BH434+BH435+BH436+BH437</f>
        <v>98.591549295774641</v>
      </c>
      <c r="CG437" s="31">
        <f t="shared" ref="CG437" si="6350">BI428+BI429+BI430+BI431+BI432+BI433+BI434+BI435+BI436+BI437</f>
        <v>28.048780487804876</v>
      </c>
      <c r="CH437" s="33">
        <f t="shared" ref="CH437" si="6351">BJ428+BJ429+BJ430+BJ431+BJ432+BJ433+BJ434+BJ435+BJ436+BJ437</f>
        <v>89.024390243902445</v>
      </c>
      <c r="CI437" s="33">
        <f t="shared" ref="CI437" si="6352">BK428+BK429+BK430+BK431+BK432+BK433+BK434+BK435+BK436+BK437</f>
        <v>99.999999999999986</v>
      </c>
      <c r="CJ437" s="33">
        <f t="shared" ref="CJ437" si="6353">BL428+BL429+BL430+BL431+BL432+BL433+BL434+BL435+BL436+BL437</f>
        <v>98.780487804878035</v>
      </c>
      <c r="CK437" s="33">
        <f t="shared" ref="CK437" si="6354">BM428+BM429+BM430+BM431+BM432+BM433+BM434+BM435+BM436+BM437</f>
        <v>100</v>
      </c>
      <c r="CL437" s="30">
        <f t="shared" ref="CL437" si="6355">BN428+BN429+BN430+BN431+BN432+BN433+BN434+BN435+BN436+BN437</f>
        <v>87.804878048780495</v>
      </c>
      <c r="CM437" s="59">
        <f t="shared" ref="CM437" si="6356">BO428+BO429+BO430+BO431+BO432+BO433+BO434+BO435+BO436+BO437</f>
        <v>100</v>
      </c>
      <c r="CN437" s="7"/>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row>
    <row r="438" spans="2:118" x14ac:dyDescent="0.25">
      <c r="B438" s="54" t="s">
        <v>12</v>
      </c>
      <c r="C438" s="2">
        <v>0</v>
      </c>
      <c r="D438" s="2">
        <v>0</v>
      </c>
      <c r="E438" s="2">
        <v>0</v>
      </c>
      <c r="F438" s="2">
        <v>0</v>
      </c>
      <c r="G438" s="2">
        <v>1</v>
      </c>
      <c r="H438" s="2">
        <v>0</v>
      </c>
      <c r="I438" s="2">
        <v>1</v>
      </c>
      <c r="J438" s="2">
        <v>0</v>
      </c>
      <c r="K438" s="3">
        <v>0</v>
      </c>
      <c r="L438" s="3">
        <v>0</v>
      </c>
      <c r="M438" s="3">
        <v>73</v>
      </c>
      <c r="N438" s="3">
        <v>0</v>
      </c>
      <c r="O438" s="3">
        <v>0</v>
      </c>
      <c r="P438" s="3">
        <v>0</v>
      </c>
      <c r="Q438" s="3">
        <v>0</v>
      </c>
      <c r="R438" s="3">
        <v>0</v>
      </c>
      <c r="S438" s="54">
        <v>75</v>
      </c>
      <c r="V438" s="54">
        <v>16</v>
      </c>
      <c r="W438" s="3">
        <f>M428</f>
        <v>0</v>
      </c>
      <c r="X438" s="3">
        <f>M429</f>
        <v>3</v>
      </c>
      <c r="Y438" s="3">
        <f>M430</f>
        <v>4</v>
      </c>
      <c r="Z438" s="3">
        <f>M431</f>
        <v>0</v>
      </c>
      <c r="AA438" s="3">
        <f>M432</f>
        <v>1</v>
      </c>
      <c r="AB438" s="3">
        <f>M433</f>
        <v>9</v>
      </c>
      <c r="AC438" s="3">
        <f>M434</f>
        <v>1</v>
      </c>
      <c r="AD438" s="3">
        <f>M435</f>
        <v>0</v>
      </c>
      <c r="AE438" s="3">
        <f>M436</f>
        <v>0</v>
      </c>
      <c r="AF438" s="3">
        <f>M437</f>
        <v>0</v>
      </c>
      <c r="AG438" s="3">
        <f>M438</f>
        <v>73</v>
      </c>
      <c r="AH438" s="3">
        <f>M439</f>
        <v>2</v>
      </c>
      <c r="AI438" s="3">
        <f>M440</f>
        <v>0</v>
      </c>
      <c r="AJ438" s="3">
        <f>M441</f>
        <v>0</v>
      </c>
      <c r="AK438" s="2">
        <f>M442</f>
        <v>14</v>
      </c>
      <c r="AL438" s="3">
        <f>M443</f>
        <v>0</v>
      </c>
      <c r="AM438" s="3">
        <f>M444</f>
        <v>0</v>
      </c>
      <c r="AN438" s="3">
        <f>M445</f>
        <v>1</v>
      </c>
      <c r="AO438" s="3">
        <f>M446</f>
        <v>0</v>
      </c>
      <c r="AP438" s="54">
        <f>M447</f>
        <v>10</v>
      </c>
      <c r="AQ438" s="58">
        <f>M448</f>
        <v>0</v>
      </c>
      <c r="AT438" s="54">
        <v>16</v>
      </c>
      <c r="AU438" s="33">
        <f t="shared" ref="AU438" si="6357">PRODUCT(W438*100*1/W444)</f>
        <v>0</v>
      </c>
      <c r="AV438" s="33">
        <f t="shared" ref="AV438" si="6358">PRODUCT(X438*100*1/X444)</f>
        <v>3.6585365853658538</v>
      </c>
      <c r="AW438" s="33">
        <f t="shared" ref="AW438" si="6359">PRODUCT(Y438*100*1/Y444)</f>
        <v>4.8780487804878048</v>
      </c>
      <c r="AX438" s="33">
        <f t="shared" ref="AX438" si="6360">PRODUCT(Z438*100*1/Z444)</f>
        <v>0</v>
      </c>
      <c r="AY438" s="33">
        <f t="shared" ref="AY438" si="6361">PRODUCT(AA438*100*1/AA444)</f>
        <v>1.2195121951219512</v>
      </c>
      <c r="AZ438" s="33">
        <f t="shared" ref="AZ438" si="6362">PRODUCT(AB438*100*1/AB444)</f>
        <v>10.975609756097562</v>
      </c>
      <c r="BA438" s="33">
        <f t="shared" ref="BA438" si="6363">PRODUCT(AC438*100*1/AC444)</f>
        <v>1.2345679012345678</v>
      </c>
      <c r="BB438" s="33">
        <f t="shared" ref="BB438" si="6364">PRODUCT(AD438*100*1/AD444)</f>
        <v>0</v>
      </c>
      <c r="BC438" s="33">
        <f t="shared" ref="BC438" si="6365">PRODUCT(AE438*100*1/AE444)</f>
        <v>0</v>
      </c>
      <c r="BD438" s="33">
        <f t="shared" ref="BD438" si="6366">PRODUCT(AF438*100*1/AF444)</f>
        <v>0</v>
      </c>
      <c r="BE438" s="33">
        <f t="shared" ref="BE438" si="6367">PRODUCT(AG438*100*1/AG444)</f>
        <v>97.333333333333329</v>
      </c>
      <c r="BF438" s="33">
        <f t="shared" ref="BF438" si="6368">PRODUCT(AH438*100*1/AH444)</f>
        <v>2.6666666666666665</v>
      </c>
      <c r="BG438" s="3">
        <f t="shared" ref="BG438" si="6369">PRODUCT(AI438*100*1/AI444)</f>
        <v>0</v>
      </c>
      <c r="BH438" s="33">
        <f t="shared" ref="BH438" si="6370">PRODUCT(AJ438*100*1/AJ444)</f>
        <v>0</v>
      </c>
      <c r="BI438" s="31">
        <f t="shared" ref="BI438" si="6371">PRODUCT(AK438*100*1/AK444)</f>
        <v>17.073170731707318</v>
      </c>
      <c r="BJ438" s="33">
        <f t="shared" ref="BJ438" si="6372">PRODUCT(AL438*100*1/AL444)</f>
        <v>0</v>
      </c>
      <c r="BK438" s="33">
        <f t="shared" ref="BK438" si="6373">PRODUCT(AM438*100*1/AM444)</f>
        <v>0</v>
      </c>
      <c r="BL438" s="33">
        <f t="shared" ref="BL438" si="6374">PRODUCT(AN438*100*1/AN444)</f>
        <v>1.2195121951219512</v>
      </c>
      <c r="BM438" s="33">
        <f t="shared" ref="BM438" si="6375">PRODUCT(AO438*100*1/AO444)</f>
        <v>0</v>
      </c>
      <c r="BN438" s="30">
        <f t="shared" ref="BN438" si="6376">PRODUCT(AP438*100*1/AP444)</f>
        <v>12.195121951219512</v>
      </c>
      <c r="BO438" s="59">
        <f t="shared" ref="BO438" si="6377">PRODUCT(AQ438*100*1/AQ444)</f>
        <v>0</v>
      </c>
      <c r="BR438" s="54">
        <v>16</v>
      </c>
      <c r="BS438" s="33">
        <f t="shared" ref="BS438" si="6378">AU428+AU429+AU430+AU431+AU432+AU433+AU434+AU435+AU436+AU437+AU438</f>
        <v>7.3170731707317076</v>
      </c>
      <c r="BT438" s="33">
        <f t="shared" ref="BT438" si="6379">AV428+AV429+AV430+AV431+AV432+AV433+AV434+AV435+AV436+AV437+AV438</f>
        <v>92.682926829268297</v>
      </c>
      <c r="BU438" s="31">
        <f t="shared" ref="BU438" si="6380">AW428+AW429+AW430+AW431+AW432+AW433+AW434+AW435+AW436+AW437+AW438</f>
        <v>71.951219512195124</v>
      </c>
      <c r="BV438" s="31">
        <f t="shared" ref="BV438" si="6381">AX428+AX429+AX430+AX431+AX432+AX433+AX434+AX435+AX436+AX437+AX438</f>
        <v>98.780487804878035</v>
      </c>
      <c r="BW438" s="33">
        <f t="shared" ref="BW438" si="6382">AY428+AY429+AY430+AY431+AY432+AY433+AY434+AY435+AY436+AY437+AY438</f>
        <v>90.243902439024382</v>
      </c>
      <c r="BX438" s="33">
        <f t="shared" ref="BX438" si="6383">AZ428+AZ429+AZ430+AZ431+AZ432+AZ433+AZ434+AZ435+AZ436+AZ437+AZ438</f>
        <v>100</v>
      </c>
      <c r="BY438" s="33">
        <f t="shared" ref="BY438" si="6384">BA428+BA429+BA430+BA431+BA432+BA433+BA434+BA435+BA436+BA437+BA438</f>
        <v>96.296296296296333</v>
      </c>
      <c r="BZ438" s="33">
        <f t="shared" ref="BZ438" si="6385">BB428+BB429+BB430+BB431+BB432+BB433+BB434+BB435+BB436+BB437+BB438</f>
        <v>9.7560975609756095</v>
      </c>
      <c r="CA438" s="33">
        <f t="shared" ref="CA438" si="6386">BC428+BC429+BC430+BC431+BC432+BC433+BC434+BC435+BC436+BC437+BC438</f>
        <v>100</v>
      </c>
      <c r="CB438" s="33">
        <f t="shared" ref="CB438" si="6387">BD428+BD429+BD430+BD431+BD432+BD433+BD434+BD435+BD436+BD437+BD438</f>
        <v>100</v>
      </c>
      <c r="CC438" s="33">
        <f t="shared" ref="CC438" si="6388">BE428+BE429+BE430+BE431+BE432+BE433+BE434+BE435+BE436+BE437+BE438</f>
        <v>100</v>
      </c>
      <c r="CD438" s="31">
        <f t="shared" ref="CD438" si="6389">BF428+BF429+BF430+BF431+BF432+BF433+BF434+BF435+BF436+BF437+BF438</f>
        <v>98.666666666666671</v>
      </c>
      <c r="CE438" s="33">
        <f t="shared" ref="CE438" si="6390">BG428+BG429+BG430+BG431+BG432+BG433+BG434+BG435+BG436+BG437+BG438</f>
        <v>100</v>
      </c>
      <c r="CF438" s="33">
        <f t="shared" ref="CF438" si="6391">BH428+BH429+BH430+BH431+BH432+BH433+BH434+BH435+BH436+BH437+BH438</f>
        <v>98.591549295774641</v>
      </c>
      <c r="CG438" s="31">
        <f t="shared" ref="CG438" si="6392">BI428+BI429+BI430+BI431+BI432+BI433+BI434+BI435+BI436+BI437+BI438</f>
        <v>45.121951219512198</v>
      </c>
      <c r="CH438" s="33">
        <f t="shared" ref="CH438" si="6393">BJ428+BJ429+BJ430+BJ431+BJ432+BJ433+BJ434+BJ435+BJ436+BJ437+BJ438</f>
        <v>89.024390243902445</v>
      </c>
      <c r="CI438" s="33">
        <f t="shared" ref="CI438" si="6394">BK428+BK429+BK430+BK431+BK432+BK433+BK434+BK435+BK436+BK437+BK438</f>
        <v>99.999999999999986</v>
      </c>
      <c r="CJ438" s="33">
        <f t="shared" ref="CJ438" si="6395">BL428+BL429+BL430+BL431+BL432+BL433+BL434+BL435+BL436+BL437+BL438</f>
        <v>99.999999999999986</v>
      </c>
      <c r="CK438" s="33">
        <f t="shared" ref="CK438" si="6396">BM428+BM429+BM430+BM431+BM432+BM433+BM434+BM435+BM436+BM437+BM438</f>
        <v>100</v>
      </c>
      <c r="CL438" s="30">
        <f t="shared" ref="CL438" si="6397">BN428+BN429+BN430+BN431+BN432+BN433+BN434+BN435+BN436+BN437+BN438</f>
        <v>100</v>
      </c>
      <c r="CM438" s="59">
        <f t="shared" ref="CM438" si="6398">BO428+BO429+BO430+BO431+BO432+BO433+BO434+BO435+BO436+BO437+BO438</f>
        <v>100</v>
      </c>
      <c r="CN438" s="7"/>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row>
    <row r="439" spans="2:118" x14ac:dyDescent="0.25">
      <c r="B439" s="54" t="s">
        <v>13</v>
      </c>
      <c r="C439" s="2">
        <v>0</v>
      </c>
      <c r="D439" s="2">
        <v>0</v>
      </c>
      <c r="E439" s="2">
        <v>0</v>
      </c>
      <c r="F439" s="2">
        <v>0</v>
      </c>
      <c r="G439" s="2">
        <v>12</v>
      </c>
      <c r="H439" s="2">
        <v>0</v>
      </c>
      <c r="I439" s="2">
        <v>33</v>
      </c>
      <c r="J439" s="2">
        <v>20</v>
      </c>
      <c r="K439" s="2">
        <v>6</v>
      </c>
      <c r="L439" s="2">
        <v>1</v>
      </c>
      <c r="M439" s="3">
        <v>2</v>
      </c>
      <c r="N439" s="3">
        <v>1</v>
      </c>
      <c r="O439" s="3">
        <v>0</v>
      </c>
      <c r="P439" s="3">
        <v>0</v>
      </c>
      <c r="Q439" s="3">
        <v>0</v>
      </c>
      <c r="R439" s="3">
        <v>0</v>
      </c>
      <c r="S439" s="54">
        <v>75</v>
      </c>
      <c r="V439" s="54">
        <v>32</v>
      </c>
      <c r="W439" s="3">
        <f>N428</f>
        <v>1</v>
      </c>
      <c r="X439" s="3">
        <f>N429</f>
        <v>4</v>
      </c>
      <c r="Y439" s="3">
        <f>N430</f>
        <v>2</v>
      </c>
      <c r="Z439" s="3">
        <f>N431</f>
        <v>0</v>
      </c>
      <c r="AA439" s="3">
        <f>N432</f>
        <v>8</v>
      </c>
      <c r="AB439" s="3">
        <f>N433</f>
        <v>0</v>
      </c>
      <c r="AC439" s="3">
        <f>N434</f>
        <v>1</v>
      </c>
      <c r="AD439" s="3">
        <f>N435</f>
        <v>1</v>
      </c>
      <c r="AE439" s="3">
        <f>N436</f>
        <v>0</v>
      </c>
      <c r="AF439" s="3">
        <f>N437</f>
        <v>0</v>
      </c>
      <c r="AG439" s="3">
        <f>N438</f>
        <v>0</v>
      </c>
      <c r="AH439" s="3">
        <f>N439</f>
        <v>1</v>
      </c>
      <c r="AI439" s="3">
        <f>N440</f>
        <v>0</v>
      </c>
      <c r="AJ439" s="3">
        <f>N441</f>
        <v>1</v>
      </c>
      <c r="AK439" s="2">
        <f>N442</f>
        <v>18</v>
      </c>
      <c r="AL439" s="3">
        <f>N443</f>
        <v>9</v>
      </c>
      <c r="AM439" s="3">
        <f>N444</f>
        <v>0</v>
      </c>
      <c r="AN439" s="3">
        <f>N445</f>
        <v>0</v>
      </c>
      <c r="AO439" s="3">
        <f>N446</f>
        <v>0</v>
      </c>
      <c r="AP439" s="54">
        <f>N447</f>
        <v>0</v>
      </c>
      <c r="AQ439" s="58">
        <f>N448</f>
        <v>0</v>
      </c>
      <c r="AT439" s="54">
        <v>32</v>
      </c>
      <c r="AU439" s="33">
        <f t="shared" ref="AU439" si="6399">PRODUCT(W439*100*1/W444)</f>
        <v>1.2195121951219512</v>
      </c>
      <c r="AV439" s="33">
        <f t="shared" ref="AV439" si="6400">PRODUCT(X439*100*1/X444)</f>
        <v>4.8780487804878048</v>
      </c>
      <c r="AW439" s="33">
        <f t="shared" ref="AW439" si="6401">PRODUCT(Y439*100*1/Y444)</f>
        <v>2.4390243902439024</v>
      </c>
      <c r="AX439" s="33">
        <f t="shared" ref="AX439" si="6402">PRODUCT(Z439*100*1/Z444)</f>
        <v>0</v>
      </c>
      <c r="AY439" s="33">
        <f t="shared" ref="AY439" si="6403">PRODUCT(AA439*100*1/AA444)</f>
        <v>9.7560975609756095</v>
      </c>
      <c r="AZ439" s="33">
        <f t="shared" ref="AZ439" si="6404">PRODUCT(AB439*100*1/AB444)</f>
        <v>0</v>
      </c>
      <c r="BA439" s="33">
        <f t="shared" ref="BA439" si="6405">PRODUCT(AC439*100*1/AC444)</f>
        <v>1.2345679012345678</v>
      </c>
      <c r="BB439" s="33">
        <f t="shared" ref="BB439" si="6406">PRODUCT(AD439*100*1/AD444)</f>
        <v>1.2195121951219512</v>
      </c>
      <c r="BC439" s="33">
        <f t="shared" ref="BC439" si="6407">PRODUCT(AE439*100*1/AE444)</f>
        <v>0</v>
      </c>
      <c r="BD439" s="33">
        <f t="shared" ref="BD439" si="6408">PRODUCT(AF439*100*1/AF444)</f>
        <v>0</v>
      </c>
      <c r="BE439" s="33">
        <f t="shared" ref="BE439" si="6409">PRODUCT(AG439*100*1/AG444)</f>
        <v>0</v>
      </c>
      <c r="BF439" s="33">
        <f t="shared" ref="BF439" si="6410">PRODUCT(AH439*100*1/AH444)</f>
        <v>1.3333333333333333</v>
      </c>
      <c r="BG439" s="33">
        <f t="shared" ref="BG439" si="6411">PRODUCT(AI439*100*1/AI444)</f>
        <v>0</v>
      </c>
      <c r="BH439" s="33">
        <f t="shared" ref="BH439" si="6412">PRODUCT(AJ439*100*1/AJ444)</f>
        <v>1.408450704225352</v>
      </c>
      <c r="BI439" s="31">
        <f t="shared" ref="BI439" si="6413">PRODUCT(AK439*100*1/AK444)</f>
        <v>21.951219512195124</v>
      </c>
      <c r="BJ439" s="33">
        <f t="shared" ref="BJ439" si="6414">PRODUCT(AL439*100*1/AL444)</f>
        <v>10.975609756097562</v>
      </c>
      <c r="BK439" s="33">
        <f t="shared" ref="BK439" si="6415">PRODUCT(AM439*100*1/AM444)</f>
        <v>0</v>
      </c>
      <c r="BL439" s="33">
        <f t="shared" ref="BL439" si="6416">PRODUCT(AN439*100*1/AN444)</f>
        <v>0</v>
      </c>
      <c r="BM439" s="33">
        <f t="shared" ref="BM439" si="6417">PRODUCT(AO439*100*1/AO444)</f>
        <v>0</v>
      </c>
      <c r="BN439" s="30">
        <f t="shared" ref="BN439" si="6418">PRODUCT(AP439*100*1/AP444)</f>
        <v>0</v>
      </c>
      <c r="BO439" s="59">
        <f t="shared" ref="BO439" si="6419">PRODUCT(AQ439*100*1/AQ444)</f>
        <v>0</v>
      </c>
      <c r="BR439" s="54">
        <v>32</v>
      </c>
      <c r="BS439" s="33">
        <f t="shared" ref="BS439" si="6420">AU428+AU429+AU430+AU431+AU432+AU433+AU434+AU435+AU436+AU437+AU438+AU439</f>
        <v>8.536585365853659</v>
      </c>
      <c r="BT439" s="33">
        <f t="shared" ref="BT439" si="6421">AV428+AV429+AV430+AV431+AV432+AV433+AV434+AV435+AV436+AV437+AV438+AV439</f>
        <v>97.560975609756099</v>
      </c>
      <c r="BU439" s="33">
        <f t="shared" ref="BU439" si="6422">AW428+AW429+AW430+AW431+AW432+AW433+AW434+AW435+AW436+AW437+AW438+AW439</f>
        <v>74.390243902439025</v>
      </c>
      <c r="BV439" s="33">
        <f t="shared" ref="BV439" si="6423">AX428+AX429+AX430+AX431+AX432+AX433+AX434+AX435+AX436+AX437+AX438+AX439</f>
        <v>98.780487804878035</v>
      </c>
      <c r="BW439" s="33">
        <f t="shared" ref="BW439" si="6424">AY428+AY429+AY430+AY431+AY432+AY433+AY434+AY435+AY436+AY437+AY438+AY439</f>
        <v>99.999999999999986</v>
      </c>
      <c r="BX439" s="33">
        <f t="shared" ref="BX439" si="6425">AZ428+AZ429+AZ430+AZ431+AZ432+AZ433+AZ434+AZ435+AZ436+AZ437+AZ438+AZ439</f>
        <v>100</v>
      </c>
      <c r="BY439" s="33">
        <f t="shared" ref="BY439" si="6426">BA428+BA429+BA430+BA431+BA432+BA433+BA434+BA435+BA436+BA437+BA438+BA439</f>
        <v>97.530864197530903</v>
      </c>
      <c r="BZ439" s="33">
        <f t="shared" ref="BZ439" si="6427">BB428+BB429+BB430+BB431+BB432+BB433+BB434+BB435+BB436+BB437+BB438+BB439</f>
        <v>10.97560975609756</v>
      </c>
      <c r="CA439" s="33">
        <f t="shared" ref="CA439" si="6428">BC428+BC429+BC430+BC431+BC432+BC433+BC434+BC435+BC436+BC437+BC438+BC439</f>
        <v>100</v>
      </c>
      <c r="CB439" s="33">
        <f t="shared" ref="CB439" si="6429">BD428+BD429+BD430+BD431+BD432+BD433+BD434+BD435+BD436+BD437+BD438+BD439</f>
        <v>100</v>
      </c>
      <c r="CC439" s="33">
        <f t="shared" ref="CC439" si="6430">BE428+BE429+BE430+BE431+BE432+BE433+BE434+BE435+BE436+BE437+BE438+BE439</f>
        <v>100</v>
      </c>
      <c r="CD439" s="33">
        <f t="shared" ref="CD439" si="6431">BF428+BF429+BF430+BF431+BF432+BF433+BF434+BF435+BF436+BF437+BF438+BF439</f>
        <v>100</v>
      </c>
      <c r="CE439" s="33">
        <f t="shared" ref="CE439" si="6432">BG428+BG429+BG430+BG431+BG432+BG433+BG434+BG435+BG436+BG437+BG438+BG439</f>
        <v>100</v>
      </c>
      <c r="CF439" s="33">
        <f t="shared" ref="CF439" si="6433">BH428+BH429+BH430+BH431+BH432+BH433+BH434+BH435+BH436+BH437+BH438+BH439</f>
        <v>100</v>
      </c>
      <c r="CG439" s="31">
        <f t="shared" ref="CG439" si="6434">BI428+BI429+BI430+BI431+BI432+BI433+BI434+BI435+BI436+BI437+BI438+BI439</f>
        <v>67.073170731707322</v>
      </c>
      <c r="CH439" s="33">
        <f t="shared" ref="CH439" si="6435">BJ428+BJ429+BJ430+BJ431+BJ432+BJ433+BJ434+BJ435+BJ436+BJ437+BJ438+BJ439</f>
        <v>100</v>
      </c>
      <c r="CI439" s="33">
        <f t="shared" ref="CI439" si="6436">BK428+BK429+BK430+BK431+BK432+BK433+BK434+BK435+BK436+BK437+BK438+BK439</f>
        <v>99.999999999999986</v>
      </c>
      <c r="CJ439" s="33">
        <f t="shared" ref="CJ439" si="6437">BL428+BL429+BL430+BL431+BL432+BL433+BL434+BL435+BL436+BL437+BL438+BL439</f>
        <v>99.999999999999986</v>
      </c>
      <c r="CK439" s="33">
        <f t="shared" ref="CK439" si="6438">BM428+BM429+BM430+BM431+BM432+BM433+BM434+BM435+BM436+BM437+BM438+BM439</f>
        <v>100</v>
      </c>
      <c r="CL439" s="30">
        <f t="shared" ref="CL439" si="6439">BN428+BN429+BN430+BN431+BN432+BN433+BN434+BN435+BN436+BN437+BN438+BN439</f>
        <v>100</v>
      </c>
      <c r="CM439" s="59">
        <f t="shared" ref="CM439" si="6440">BO428+BO429+BO430+BO431+BO432+BO433+BO434+BO435+BO436+BO437+BO438+BO439</f>
        <v>100</v>
      </c>
      <c r="CN439" s="7"/>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row>
    <row r="440" spans="2:118" x14ac:dyDescent="0.25">
      <c r="B440" s="54" t="s">
        <v>14</v>
      </c>
      <c r="C440" s="2">
        <v>0</v>
      </c>
      <c r="D440" s="2">
        <v>0</v>
      </c>
      <c r="E440" s="2">
        <v>2</v>
      </c>
      <c r="F440" s="2">
        <v>0</v>
      </c>
      <c r="G440" s="2">
        <v>38</v>
      </c>
      <c r="H440" s="2">
        <v>24</v>
      </c>
      <c r="I440" s="2">
        <v>6</v>
      </c>
      <c r="J440" s="2">
        <v>2</v>
      </c>
      <c r="K440" s="3">
        <v>2</v>
      </c>
      <c r="L440" s="3">
        <v>1</v>
      </c>
      <c r="M440" s="3">
        <v>0</v>
      </c>
      <c r="N440" s="3">
        <v>0</v>
      </c>
      <c r="O440" s="3">
        <v>0</v>
      </c>
      <c r="P440" s="3">
        <v>0</v>
      </c>
      <c r="Q440" s="3">
        <v>0</v>
      </c>
      <c r="R440" s="3">
        <v>0</v>
      </c>
      <c r="S440" s="54">
        <v>75</v>
      </c>
      <c r="V440" s="54">
        <v>64</v>
      </c>
      <c r="W440" s="3">
        <f>O428</f>
        <v>75</v>
      </c>
      <c r="X440" s="3">
        <f>O429</f>
        <v>2</v>
      </c>
      <c r="Y440" s="3">
        <f>O430</f>
        <v>7</v>
      </c>
      <c r="Z440" s="3">
        <f>O431</f>
        <v>0</v>
      </c>
      <c r="AA440" s="3">
        <f>O432</f>
        <v>0</v>
      </c>
      <c r="AB440" s="3">
        <f>O433</f>
        <v>0</v>
      </c>
      <c r="AC440" s="3">
        <f>O434</f>
        <v>2</v>
      </c>
      <c r="AD440" s="3">
        <f>O435</f>
        <v>73</v>
      </c>
      <c r="AE440" s="3">
        <f>O436</f>
        <v>0</v>
      </c>
      <c r="AF440" s="3">
        <f>O437</f>
        <v>0</v>
      </c>
      <c r="AG440" s="3">
        <f>O438</f>
        <v>0</v>
      </c>
      <c r="AH440" s="3">
        <f>O439</f>
        <v>0</v>
      </c>
      <c r="AI440" s="3">
        <f>O440</f>
        <v>0</v>
      </c>
      <c r="AJ440" s="3">
        <f>O441</f>
        <v>0</v>
      </c>
      <c r="AK440" s="3">
        <f>O442</f>
        <v>12</v>
      </c>
      <c r="AL440" s="3">
        <f>O443</f>
        <v>0</v>
      </c>
      <c r="AM440" s="3">
        <f>O444</f>
        <v>0</v>
      </c>
      <c r="AN440" s="3">
        <f>O445</f>
        <v>0</v>
      </c>
      <c r="AO440" s="3">
        <f>O446</f>
        <v>0</v>
      </c>
      <c r="AP440" s="54">
        <f>O447</f>
        <v>0</v>
      </c>
      <c r="AQ440" s="58">
        <f>O448</f>
        <v>0</v>
      </c>
      <c r="AT440" s="54">
        <v>64</v>
      </c>
      <c r="AU440" s="33">
        <f t="shared" ref="AU440" si="6441">PRODUCT(W440*100*1/W444)</f>
        <v>91.463414634146346</v>
      </c>
      <c r="AV440" s="33">
        <f t="shared" ref="AV440" si="6442">PRODUCT(X440*100*1/X444)</f>
        <v>2.4390243902439024</v>
      </c>
      <c r="AW440" s="33">
        <f t="shared" ref="AW440" si="6443">PRODUCT(Y440*100*1/Y444)</f>
        <v>8.536585365853659</v>
      </c>
      <c r="AX440" s="33">
        <f t="shared" ref="AX440" si="6444">PRODUCT(Z440*100*1/Z444)</f>
        <v>0</v>
      </c>
      <c r="AY440" s="33">
        <f t="shared" ref="AY440" si="6445">PRODUCT(AA440*100*1/AA444)</f>
        <v>0</v>
      </c>
      <c r="AZ440" s="33">
        <f t="shared" ref="AZ440" si="6446">PRODUCT(AB440*100*1/AB444)</f>
        <v>0</v>
      </c>
      <c r="BA440" s="33">
        <f t="shared" ref="BA440" si="6447">PRODUCT(AC440*100*1/AC444)</f>
        <v>2.4691358024691357</v>
      </c>
      <c r="BB440" s="33">
        <f t="shared" ref="BB440" si="6448">PRODUCT(AD440*100*1/AD444)</f>
        <v>89.024390243902445</v>
      </c>
      <c r="BC440" s="33">
        <f t="shared" ref="BC440" si="6449">PRODUCT(AE440*100*1/AE444)</f>
        <v>0</v>
      </c>
      <c r="BD440" s="33">
        <f t="shared" ref="BD440" si="6450">PRODUCT(AF440*100*1/AF444)</f>
        <v>0</v>
      </c>
      <c r="BE440" s="33">
        <f t="shared" ref="BE440" si="6451">PRODUCT(AG440*100*1/AG444)</f>
        <v>0</v>
      </c>
      <c r="BF440" s="33">
        <f t="shared" ref="BF440" si="6452">PRODUCT(AH440*100*1/AH444)</f>
        <v>0</v>
      </c>
      <c r="BG440" s="33">
        <f t="shared" ref="BG440" si="6453">PRODUCT(AI440*100*1/AI444)</f>
        <v>0</v>
      </c>
      <c r="BH440" s="33">
        <f t="shared" ref="BH440" si="6454">PRODUCT(AJ440*100*1/AJ444)</f>
        <v>0</v>
      </c>
      <c r="BI440" s="33">
        <f t="shared" ref="BI440" si="6455">PRODUCT(AK440*100*1/AK444)</f>
        <v>14.634146341463415</v>
      </c>
      <c r="BJ440" s="33">
        <f t="shared" ref="BJ440" si="6456">PRODUCT(AL440*100*1/AL444)</f>
        <v>0</v>
      </c>
      <c r="BK440" s="33">
        <f t="shared" ref="BK440" si="6457">PRODUCT(AM440*100*1/AM444)</f>
        <v>0</v>
      </c>
      <c r="BL440" s="33">
        <f t="shared" ref="BL440" si="6458">PRODUCT(AN440*100*1/AN444)</f>
        <v>0</v>
      </c>
      <c r="BM440" s="33">
        <f t="shared" ref="BM440" si="6459">PRODUCT(AO440*100*1/AO444)</f>
        <v>0</v>
      </c>
      <c r="BN440" s="30">
        <f t="shared" ref="BN440" si="6460">PRODUCT(AP440*100*1/AP444)</f>
        <v>0</v>
      </c>
      <c r="BO440" s="59">
        <f t="shared" ref="BO440" si="6461">PRODUCT(AQ440*100*1/AQ444)</f>
        <v>0</v>
      </c>
      <c r="BR440" s="54">
        <v>64</v>
      </c>
      <c r="BS440" s="33">
        <f t="shared" ref="BS440" si="6462">AU428+AU429+AU430+AU431+AU432+AU433+AU434+AU435+AU436+AU437+AU438+AU439+AU440</f>
        <v>100</v>
      </c>
      <c r="BT440" s="33">
        <f t="shared" ref="BT440" si="6463">AV428+AV429+AV430+AV431+AV432+AV433+AV434+AV435+AV436+AV437+AV438+AV439+AV440</f>
        <v>100</v>
      </c>
      <c r="BU440" s="33">
        <f t="shared" ref="BU440" si="6464">AW428+AW429+AW430+AW431+AW432+AW433+AW434+AW435+AW436+AW437+AW438+AW439+AW440</f>
        <v>82.926829268292678</v>
      </c>
      <c r="BV440" s="33">
        <f t="shared" ref="BV440" si="6465">AX428+AX429+AX430+AX431+AX432+AX433+AX434+AX435+AX436+AX437+AX438+AX439+AX440</f>
        <v>98.780487804878035</v>
      </c>
      <c r="BW440" s="33">
        <f t="shared" ref="BW440" si="6466">AY428+AY429+AY430+AY431+AY432+AY433+AY434+AY435+AY436+AY437+AY438+AY439+AY440</f>
        <v>99.999999999999986</v>
      </c>
      <c r="BX440" s="33">
        <f t="shared" ref="BX440" si="6467">AZ428+AZ429+AZ430+AZ431+AZ432+AZ433+AZ434+AZ435+AZ436+AZ437+AZ438+AZ439+AZ440</f>
        <v>100</v>
      </c>
      <c r="BY440" s="33">
        <f t="shared" ref="BY440" si="6468">BA428+BA429+BA430+BA431+BA432+BA433+BA434+BA435+BA436+BA437+BA438+BA439+BA440</f>
        <v>100.00000000000004</v>
      </c>
      <c r="BZ440" s="33">
        <f t="shared" ref="BZ440" si="6469">BB428+BB429+BB430+BB431+BB432+BB433+BB434+BB435+BB436+BB437+BB438+BB439+BB440</f>
        <v>100</v>
      </c>
      <c r="CA440" s="33">
        <f t="shared" ref="CA440" si="6470">BC428+BC429+BC430+BC431+BC432+BC433+BC434+BC435+BC436+BC437+BC438+BC439+BC440</f>
        <v>100</v>
      </c>
      <c r="CB440" s="33">
        <f t="shared" ref="CB440" si="6471">BD428+BD429+BD430+BD431+BD432+BD433+BD434+BD435+BD436+BD437+BD438+BD439+BD440</f>
        <v>100</v>
      </c>
      <c r="CC440" s="33">
        <f t="shared" ref="CC440" si="6472">BE428+BE429+BE430+BE431+BE432+BE433+BE434+BE435+BE436+BE437+BE438+BE439+BE440</f>
        <v>100</v>
      </c>
      <c r="CD440" s="33">
        <f t="shared" ref="CD440" si="6473">BF428+BF429+BF430+BF431+BF432+BF433+BF434+BF435+BF436+BF437+BF438+BF439+BF440</f>
        <v>100</v>
      </c>
      <c r="CE440" s="33">
        <f t="shared" ref="CE440" si="6474">BG428+BG429+BG430+BG431+BG432+BG433+BG434+BG435+BG436+BG437+BG438+BG439+BG440</f>
        <v>100</v>
      </c>
      <c r="CF440" s="33">
        <f t="shared" ref="CF440" si="6475">BH428+BH429+BH430+BH431+BH432+BH433+BH434+BH435+BH436+BH437+BH438+BH439+BH440</f>
        <v>100</v>
      </c>
      <c r="CG440" s="33">
        <f t="shared" ref="CG440" si="6476">BI428+BI429+BI430+BI431+BI432+BI433+BI434+BI435+BI436+BI437+BI438+BI439+BI440</f>
        <v>81.707317073170742</v>
      </c>
      <c r="CH440" s="33">
        <f t="shared" ref="CH440" si="6477">BJ428+BJ429+BJ430+BJ431+BJ432+BJ433+BJ434+BJ435+BJ436+BJ437+BJ438+BJ439+BJ440</f>
        <v>100</v>
      </c>
      <c r="CI440" s="33">
        <f t="shared" ref="CI440" si="6478">BK428+BK429+BK430+BK431+BK432+BK433+BK434+BK435+BK436+BK437+BK438+BK439+BK440</f>
        <v>99.999999999999986</v>
      </c>
      <c r="CJ440" s="33">
        <f t="shared" ref="CJ440" si="6479">BL428+BL429+BL430+BL431+BL432+BL433+BL434+BL435+BL436+BL437+BL438+BL439+BL440</f>
        <v>99.999999999999986</v>
      </c>
      <c r="CK440" s="33">
        <f t="shared" ref="CK440" si="6480">BM428+BM429+BM430+BM431+BM432+BM433+BM434+BM435+BM436+BM437+BM438+BM439+BM440</f>
        <v>100</v>
      </c>
      <c r="CL440" s="30">
        <f t="shared" ref="CL440" si="6481">BN428+BN429+BN430+BN431+BN432+BN433+BN434+BN435+BN436+BN437+BN438+BN439+BN440</f>
        <v>100</v>
      </c>
      <c r="CM440" s="59">
        <f t="shared" ref="CM440" si="6482">BO428+BO429+BO430+BO431+BO432+BO433+BO434+BO435+BO436+BO437+BO438+BO439+BO440</f>
        <v>100</v>
      </c>
      <c r="CN440" s="7"/>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row>
    <row r="441" spans="2:118" x14ac:dyDescent="0.25">
      <c r="B441" s="54" t="s">
        <v>15</v>
      </c>
      <c r="C441" s="2">
        <v>0</v>
      </c>
      <c r="D441" s="2">
        <v>0</v>
      </c>
      <c r="E441" s="2">
        <v>1</v>
      </c>
      <c r="F441" s="2">
        <v>0</v>
      </c>
      <c r="G441" s="2">
        <v>32</v>
      </c>
      <c r="H441" s="2">
        <v>27</v>
      </c>
      <c r="I441" s="2">
        <v>7</v>
      </c>
      <c r="J441" s="2">
        <v>1</v>
      </c>
      <c r="K441" s="3">
        <v>2</v>
      </c>
      <c r="L441" s="3">
        <v>0</v>
      </c>
      <c r="M441" s="3">
        <v>0</v>
      </c>
      <c r="N441" s="3">
        <v>1</v>
      </c>
      <c r="O441" s="3">
        <v>0</v>
      </c>
      <c r="P441" s="3">
        <v>0</v>
      </c>
      <c r="Q441" s="3">
        <v>0</v>
      </c>
      <c r="R441" s="3">
        <v>0</v>
      </c>
      <c r="S441" s="54">
        <v>71</v>
      </c>
      <c r="V441" s="54">
        <v>128</v>
      </c>
      <c r="W441" s="3">
        <f>P428</f>
        <v>0</v>
      </c>
      <c r="X441" s="3">
        <f>P429</f>
        <v>0</v>
      </c>
      <c r="Y441" s="3">
        <f>P430</f>
        <v>14</v>
      </c>
      <c r="Z441" s="3">
        <f>P431</f>
        <v>1</v>
      </c>
      <c r="AA441" s="3">
        <f>P432</f>
        <v>0</v>
      </c>
      <c r="AB441" s="3">
        <f>P433</f>
        <v>0</v>
      </c>
      <c r="AC441" s="3">
        <f>P434</f>
        <v>0</v>
      </c>
      <c r="AD441" s="3">
        <f>P435</f>
        <v>0</v>
      </c>
      <c r="AE441" s="3">
        <f>P436</f>
        <v>0</v>
      </c>
      <c r="AF441" s="3">
        <f>P437</f>
        <v>0</v>
      </c>
      <c r="AG441" s="3">
        <f>P438</f>
        <v>0</v>
      </c>
      <c r="AH441" s="3">
        <f>P439</f>
        <v>0</v>
      </c>
      <c r="AI441" s="3">
        <f>P440</f>
        <v>0</v>
      </c>
      <c r="AJ441" s="3">
        <f>P441</f>
        <v>0</v>
      </c>
      <c r="AK441" s="3">
        <f>P442</f>
        <v>6</v>
      </c>
      <c r="AL441" s="3">
        <f>P443</f>
        <v>0</v>
      </c>
      <c r="AM441" s="3">
        <f>P444</f>
        <v>0</v>
      </c>
      <c r="AN441" s="3">
        <f>P445</f>
        <v>0</v>
      </c>
      <c r="AO441" s="3">
        <f>P446</f>
        <v>0</v>
      </c>
      <c r="AP441" s="54">
        <f>P447</f>
        <v>0</v>
      </c>
      <c r="AQ441" s="58">
        <f>P448</f>
        <v>0</v>
      </c>
      <c r="AT441" s="54">
        <v>128</v>
      </c>
      <c r="AU441" s="33">
        <f t="shared" ref="AU441" si="6483">PRODUCT(W441*100*1/W444)</f>
        <v>0</v>
      </c>
      <c r="AV441" s="33">
        <f t="shared" ref="AV441" si="6484">PRODUCT(X441*100*1/X444)</f>
        <v>0</v>
      </c>
      <c r="AW441" s="33">
        <f t="shared" ref="AW441" si="6485">PRODUCT(Y441*100*1/Y444)</f>
        <v>17.073170731707318</v>
      </c>
      <c r="AX441" s="33">
        <f t="shared" ref="AX441" si="6486">PRODUCT(Z441*100*1/Z444)</f>
        <v>1.2195121951219512</v>
      </c>
      <c r="AY441" s="33">
        <f t="shared" ref="AY441" si="6487">PRODUCT(AA441*100*1/AA444)</f>
        <v>0</v>
      </c>
      <c r="AZ441" s="33">
        <f t="shared" ref="AZ441" si="6488">PRODUCT(AB441*100*1/AB444)</f>
        <v>0</v>
      </c>
      <c r="BA441" s="33">
        <f t="shared" ref="BA441" si="6489">PRODUCT(AC441*100*1/AC444)</f>
        <v>0</v>
      </c>
      <c r="BB441" s="33">
        <f t="shared" ref="BB441" si="6490">PRODUCT(AD441*100*1/AD444)</f>
        <v>0</v>
      </c>
      <c r="BC441" s="33">
        <f t="shared" ref="BC441" si="6491">PRODUCT(AE441*100*1/AE444)</f>
        <v>0</v>
      </c>
      <c r="BD441" s="33">
        <f t="shared" ref="BD441" si="6492">PRODUCT(AF441*100*1/AF444)</f>
        <v>0</v>
      </c>
      <c r="BE441" s="33">
        <f t="shared" ref="BE441" si="6493">PRODUCT(AG441*100*1/AG444)</f>
        <v>0</v>
      </c>
      <c r="BF441" s="33">
        <f t="shared" ref="BF441" si="6494">PRODUCT(AH441*100*1/AH444)</f>
        <v>0</v>
      </c>
      <c r="BG441" s="33">
        <f t="shared" ref="BG441" si="6495">PRODUCT(AI441*100*1/AI444)</f>
        <v>0</v>
      </c>
      <c r="BH441" s="33">
        <f t="shared" ref="BH441" si="6496">PRODUCT(AJ441*100*1/AJ444)</f>
        <v>0</v>
      </c>
      <c r="BI441" s="33">
        <f t="shared" ref="BI441" si="6497">PRODUCT(AK441*100*1/AK444)</f>
        <v>7.3170731707317076</v>
      </c>
      <c r="BJ441" s="33">
        <f t="shared" ref="BJ441" si="6498">PRODUCT(AL441*100*1/AL444)</f>
        <v>0</v>
      </c>
      <c r="BK441" s="33">
        <f t="shared" ref="BK441" si="6499">PRODUCT(AM441*100*1/AM444)</f>
        <v>0</v>
      </c>
      <c r="BL441" s="33">
        <f t="shared" ref="BL441" si="6500">PRODUCT(AN441*100*1/AN444)</f>
        <v>0</v>
      </c>
      <c r="BM441" s="33">
        <f t="shared" ref="BM441" si="6501">PRODUCT(AO441*100*1/AO444)</f>
        <v>0</v>
      </c>
      <c r="BN441" s="30">
        <f t="shared" ref="BN441" si="6502">PRODUCT(AP441*100*1/AP444)</f>
        <v>0</v>
      </c>
      <c r="BO441" s="59">
        <f t="shared" ref="BO441" si="6503">PRODUCT(AQ441*100*1/AQ444)</f>
        <v>0</v>
      </c>
      <c r="BR441" s="54">
        <v>128</v>
      </c>
      <c r="BS441" s="33">
        <f t="shared" ref="BS441" si="6504">AU428+AU429+AU430+AU431+AU432+AU433+AU434+AU435+AU436+AU437+AU438+AU439+AU440+AU441</f>
        <v>100</v>
      </c>
      <c r="BT441" s="33">
        <f t="shared" ref="BT441" si="6505">AV428+AV429+AV430+AV431+AV432+AV433+AV434+AV435+AV436+AV437+AV438+AV439+AV440+AV441</f>
        <v>100</v>
      </c>
      <c r="BU441" s="33">
        <f t="shared" ref="BU441" si="6506">AW428+AW429+AW430+AW431+AW432+AW433+AW434+AW435+AW436+AW437+AW438+AW439+AW440+AW441</f>
        <v>100</v>
      </c>
      <c r="BV441" s="33">
        <f t="shared" ref="BV441" si="6507">AX428+AX429+AX430+AX431+AX432+AX433+AX434+AX435+AX436+AX437+AX438+AX439+AX440+AX441</f>
        <v>99.999999999999986</v>
      </c>
      <c r="BW441" s="33">
        <f t="shared" ref="BW441" si="6508">AY428+AY429+AY430+AY431+AY432+AY433+AY434+AY435+AY436+AY437+AY438+AY439+AY440+AY441</f>
        <v>99.999999999999986</v>
      </c>
      <c r="BX441" s="33">
        <f t="shared" ref="BX441" si="6509">AZ428+AZ429+AZ430+AZ431+AZ432+AZ433+AZ434+AZ435+AZ436+AZ437+AZ438+AZ439+AZ440+AZ441</f>
        <v>100</v>
      </c>
      <c r="BY441" s="33">
        <f t="shared" ref="BY441" si="6510">BA428+BA429+BA430+BA431+BA432+BA433+BA434+BA435+BA436+BA437+BA438+BA439+BA440+BA441</f>
        <v>100.00000000000004</v>
      </c>
      <c r="BZ441" s="33">
        <f t="shared" ref="BZ441" si="6511">BB428+BB429+BB430+BB431+BB432+BB433+BB434+BB435+BB436+BB437+BB438+BB439+BB440+BB441</f>
        <v>100</v>
      </c>
      <c r="CA441" s="33">
        <f t="shared" ref="CA441" si="6512">BC428+BC429+BC430+BC431+BC432+BC433+BC434+BC435+BC436+BC437+BC438+BC439+BC440+BC441</f>
        <v>100</v>
      </c>
      <c r="CB441" s="33">
        <f t="shared" ref="CB441" si="6513">BD428+BD429+BD430+BD431+BD432+BD433+BD434+BD435+BD436+BD437+BD438+BD439+BD440+BD441</f>
        <v>100</v>
      </c>
      <c r="CC441" s="33">
        <f t="shared" ref="CC441" si="6514">BE428+BE429+BE430+BE431+BE432+BE433+BE434+BE435+BE436+BE437+BE438+BE439+BE440+BE441</f>
        <v>100</v>
      </c>
      <c r="CD441" s="33">
        <f t="shared" ref="CD441" si="6515">BF428+BF429+BF430+BF431+BF432+BF433+BF434+BF435+BF436+BF437+BF438+BF439+BF440+BF441</f>
        <v>100</v>
      </c>
      <c r="CE441" s="33">
        <f t="shared" ref="CE441" si="6516">BG428+BG429+BG430+BG431+BG432+BG433+BG434+BG435+BG436+BG437+BG438+BG439+BG440+BG441</f>
        <v>100</v>
      </c>
      <c r="CF441" s="33">
        <f t="shared" ref="CF441" si="6517">BH428+BH429+BH430+BH431+BH432+BH433+BH434+BH435+BH436+BH437+BH438+BH439+BH440+BH441</f>
        <v>100</v>
      </c>
      <c r="CG441" s="33">
        <f t="shared" ref="CG441" si="6518">BI428+BI429+BI430+BI431+BI432+BI433+BI434+BI435+BI436+BI437+BI438+BI439+BI440+BI441</f>
        <v>89.024390243902445</v>
      </c>
      <c r="CH441" s="33">
        <f t="shared" ref="CH441" si="6519">BJ428+BJ429+BJ430+BJ431+BJ432+BJ433+BJ434+BJ435+BJ436+BJ437+BJ438+BJ439+BJ440+BJ441</f>
        <v>100</v>
      </c>
      <c r="CI441" s="33">
        <f t="shared" ref="CI441" si="6520">BK428+BK429+BK430+BK431+BK432+BK433+BK434+BK435+BK436+BK437+BK438+BK439+BK440+BK441</f>
        <v>99.999999999999986</v>
      </c>
      <c r="CJ441" s="33">
        <f t="shared" ref="CJ441" si="6521">BL428+BL429+BL430+BL431+BL432+BL433+BL434+BL435+BL436+BL437+BL438+BL439+BL440+BL441</f>
        <v>99.999999999999986</v>
      </c>
      <c r="CK441" s="33">
        <f t="shared" ref="CK441" si="6522">BM428+BM429+BM430+BM431+BM432+BM433+BM434+BM435+BM436+BM437+BM438+BM439+BM440+BM441</f>
        <v>100</v>
      </c>
      <c r="CL441" s="30">
        <f t="shared" ref="CL441" si="6523">BN428+BN429+BN430+BN431+BN432+BN433+BN434+BN435+BN436+BN437+BN438+BN439+BN440+BN441</f>
        <v>100</v>
      </c>
      <c r="CM441" s="59">
        <f t="shared" ref="CM441" si="6524">BO428+BO429+BO430+BO431+BO432+BO433+BO434+BO435+BO436+BO437+BO438+BO439+BO440+BO441</f>
        <v>100</v>
      </c>
      <c r="CN441" s="7"/>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row>
    <row r="442" spans="2:118" x14ac:dyDescent="0.25">
      <c r="B442" s="54" t="s">
        <v>16</v>
      </c>
      <c r="C442" s="2">
        <v>0</v>
      </c>
      <c r="D442" s="2">
        <v>0</v>
      </c>
      <c r="E442" s="2">
        <v>0</v>
      </c>
      <c r="F442" s="2">
        <v>0</v>
      </c>
      <c r="G442" s="2">
        <v>0</v>
      </c>
      <c r="H442" s="2">
        <v>2</v>
      </c>
      <c r="I442" s="2">
        <v>0</v>
      </c>
      <c r="J442" s="2">
        <v>3</v>
      </c>
      <c r="K442" s="2">
        <v>8</v>
      </c>
      <c r="L442" s="2">
        <v>10</v>
      </c>
      <c r="M442" s="2">
        <v>14</v>
      </c>
      <c r="N442" s="2">
        <v>18</v>
      </c>
      <c r="O442" s="3">
        <v>12</v>
      </c>
      <c r="P442" s="3">
        <v>6</v>
      </c>
      <c r="Q442" s="3">
        <v>9</v>
      </c>
      <c r="R442" s="3">
        <v>0</v>
      </c>
      <c r="S442" s="54">
        <v>82</v>
      </c>
      <c r="V442" s="54">
        <v>256</v>
      </c>
      <c r="W442" s="3">
        <f>Q428</f>
        <v>0</v>
      </c>
      <c r="X442" s="3">
        <f>Q429</f>
        <v>0</v>
      </c>
      <c r="Y442" s="3">
        <f>Q430</f>
        <v>0</v>
      </c>
      <c r="Z442" s="3">
        <f>Q431</f>
        <v>0</v>
      </c>
      <c r="AA442" s="3">
        <f>Q432</f>
        <v>0</v>
      </c>
      <c r="AB442" s="3">
        <f>Q433</f>
        <v>0</v>
      </c>
      <c r="AC442" s="3">
        <f>Q434</f>
        <v>0</v>
      </c>
      <c r="AD442" s="3">
        <f>Q435</f>
        <v>0</v>
      </c>
      <c r="AE442" s="3">
        <f>Q436</f>
        <v>0</v>
      </c>
      <c r="AF442" s="3">
        <f>Q437</f>
        <v>0</v>
      </c>
      <c r="AG442" s="3">
        <f>Q438</f>
        <v>0</v>
      </c>
      <c r="AH442" s="3">
        <f>Q439</f>
        <v>0</v>
      </c>
      <c r="AI442" s="3">
        <f>Q440</f>
        <v>0</v>
      </c>
      <c r="AJ442" s="3">
        <f>Q441</f>
        <v>0</v>
      </c>
      <c r="AK442" s="3">
        <f>Q442</f>
        <v>9</v>
      </c>
      <c r="AL442" s="3">
        <f>Q443</f>
        <v>0</v>
      </c>
      <c r="AM442" s="3">
        <f>Q444</f>
        <v>0</v>
      </c>
      <c r="AN442" s="3">
        <f>Q445</f>
        <v>0</v>
      </c>
      <c r="AO442" s="3">
        <f>Q446</f>
        <v>0</v>
      </c>
      <c r="AP442" s="54">
        <f>Q447</f>
        <v>0</v>
      </c>
      <c r="AQ442" s="58">
        <f>Q448</f>
        <v>0</v>
      </c>
      <c r="AT442" s="54">
        <v>256</v>
      </c>
      <c r="AU442" s="33">
        <f t="shared" ref="AU442" si="6525">PRODUCT(W442*100*1/W444)</f>
        <v>0</v>
      </c>
      <c r="AV442" s="33">
        <f t="shared" ref="AV442" si="6526">PRODUCT(X442*100*1/X444)</f>
        <v>0</v>
      </c>
      <c r="AW442" s="33">
        <f t="shared" ref="AW442" si="6527">PRODUCT(Y442*100*1/Y444)</f>
        <v>0</v>
      </c>
      <c r="AX442" s="33">
        <f t="shared" ref="AX442" si="6528">PRODUCT(Z442*100*1/Z444)</f>
        <v>0</v>
      </c>
      <c r="AY442" s="33">
        <f t="shared" ref="AY442" si="6529">PRODUCT(AA442*100*1/AA444)</f>
        <v>0</v>
      </c>
      <c r="AZ442" s="33">
        <f t="shared" ref="AZ442" si="6530">PRODUCT(AB442*100*1/AB444)</f>
        <v>0</v>
      </c>
      <c r="BA442" s="33">
        <f t="shared" ref="BA442" si="6531">PRODUCT(AC442*100*1/AC444)</f>
        <v>0</v>
      </c>
      <c r="BB442" s="33">
        <f t="shared" ref="BB442" si="6532">PRODUCT(AD442*100*1/AD444)</f>
        <v>0</v>
      </c>
      <c r="BC442" s="33">
        <f t="shared" ref="BC442" si="6533">PRODUCT(AE442*100*1/AE444)</f>
        <v>0</v>
      </c>
      <c r="BD442" s="33">
        <f t="shared" ref="BD442" si="6534">PRODUCT(AF442*100*1/AF444)</f>
        <v>0</v>
      </c>
      <c r="BE442" s="33">
        <f t="shared" ref="BE442" si="6535">PRODUCT(AG442*100*1/AG444)</f>
        <v>0</v>
      </c>
      <c r="BF442" s="33">
        <f t="shared" ref="BF442" si="6536">PRODUCT(AH442*100*1/AH444)</f>
        <v>0</v>
      </c>
      <c r="BG442" s="33">
        <f t="shared" ref="BG442" si="6537">PRODUCT(AI442*100*1/AI444)</f>
        <v>0</v>
      </c>
      <c r="BH442" s="33">
        <f t="shared" ref="BH442" si="6538">PRODUCT(AJ442*100*1/AJ444)</f>
        <v>0</v>
      </c>
      <c r="BI442" s="33">
        <f t="shared" ref="BI442" si="6539">PRODUCT(AK442*100*1/AK444)</f>
        <v>10.975609756097562</v>
      </c>
      <c r="BJ442" s="33">
        <f t="shared" ref="BJ442" si="6540">PRODUCT(AL442*100*1/AL444)</f>
        <v>0</v>
      </c>
      <c r="BK442" s="33">
        <f t="shared" ref="BK442" si="6541">PRODUCT(AM442*100*1/AM444)</f>
        <v>0</v>
      </c>
      <c r="BL442" s="33">
        <f t="shared" ref="BL442" si="6542">PRODUCT(AN442*100*1/AN444)</f>
        <v>0</v>
      </c>
      <c r="BM442" s="33">
        <f t="shared" ref="BM442" si="6543">PRODUCT(AO442*100*1/AO444)</f>
        <v>0</v>
      </c>
      <c r="BN442" s="30">
        <f t="shared" ref="BN442" si="6544">PRODUCT(AP442*100*1/AP444)</f>
        <v>0</v>
      </c>
      <c r="BO442" s="59">
        <f t="shared" ref="BO442" si="6545">PRODUCT(AQ442*100*1/AQ444)</f>
        <v>0</v>
      </c>
      <c r="BR442" s="54">
        <v>256</v>
      </c>
      <c r="BS442" s="33">
        <f t="shared" ref="BS442" si="6546">AU428+AU429+AU430+AU431+AU432+AU433+AU434+AU435+AU436+AU437+AU438+AU439+AU440+AU441+AU442</f>
        <v>100</v>
      </c>
      <c r="BT442" s="33">
        <f t="shared" ref="BT442" si="6547">AV428+AV429+AV430+AV431+AV432+AV433+AV434+AV435+AV436+AV437+AV438+AV439+AV440+AV441+AV442</f>
        <v>100</v>
      </c>
      <c r="BU442" s="33">
        <f t="shared" ref="BU442" si="6548">AW428+AW429+AW430+AW431+AW432+AW433+AW434+AW435+AW436+AW437+AW438+AW439+AW440+AW441+AW442</f>
        <v>100</v>
      </c>
      <c r="BV442" s="33">
        <f t="shared" ref="BV442" si="6549">AX428+AX429+AX430+AX431+AX432+AX433+AX434+AX435+AX436+AX437+AX438+AX439+AX440+AX441+AX442</f>
        <v>99.999999999999986</v>
      </c>
      <c r="BW442" s="33">
        <f t="shared" ref="BW442" si="6550">AY428+AY429+AY430+AY431+AY432+AY433+AY434+AY435+AY436+AY437+AY438+AY439+AY440+AY441+AY442</f>
        <v>99.999999999999986</v>
      </c>
      <c r="BX442" s="33">
        <f t="shared" ref="BX442" si="6551">AZ428+AZ429+AZ430+AZ431+AZ432+AZ433+AZ434+AZ435+AZ436+AZ437+AZ438+AZ439+AZ440+AZ441+AZ442</f>
        <v>100</v>
      </c>
      <c r="BY442" s="33">
        <f t="shared" ref="BY442" si="6552">BA428+BA429+BA430+BA431+BA432+BA433+BA434+BA435+BA436+BA437+BA438+BA439+BA440+BA441+BA442</f>
        <v>100.00000000000004</v>
      </c>
      <c r="BZ442" s="33">
        <f t="shared" ref="BZ442" si="6553">BB428+BB429+BB430+BB431+BB432+BB433+BB434+BB435+BB436+BB437+BB438+BB439+BB440+BB441+BB442</f>
        <v>100</v>
      </c>
      <c r="CA442" s="33">
        <f t="shared" ref="CA442" si="6554">BC428+BC429+BC430+BC431+BC432+BC433+BC434+BC435+BC436+BC437+BC438+BC439+BC440+BC441+BC442</f>
        <v>100</v>
      </c>
      <c r="CB442" s="33">
        <f t="shared" ref="CB442" si="6555">BD428+BD429+BD430+BD431+BD432+BD433+BD434+BD435+BD436+BD437+BD438+BD439+BD440+BD441+BD442</f>
        <v>100</v>
      </c>
      <c r="CC442" s="33">
        <f t="shared" ref="CC442" si="6556">BE428+BE429+BE430+BE431+BE432+BE433+BE434+BE435+BE436+BE437+BE438+BE439+BE440+BE441+BE442</f>
        <v>100</v>
      </c>
      <c r="CD442" s="33">
        <f t="shared" ref="CD442" si="6557">BF428+BF429+BF430+BF431+BF432+BF433+BF434+BF435+BF436+BF437+BF438+BF439+BF440+BF441+BF442</f>
        <v>100</v>
      </c>
      <c r="CE442" s="33">
        <f t="shared" ref="CE442" si="6558">BG428+BG429+BG430+BG431+BG432+BG433+BG434+BG435+BG436+BG437+BG438+BG439+BG440+BG441+BG442</f>
        <v>100</v>
      </c>
      <c r="CF442" s="33">
        <f t="shared" ref="CF442" si="6559">BH428+BH429+BH430+BH431+BH432+BH433+BH434+BH435+BH436+BH437+BH438+BH439+BH440+BH441+BH442</f>
        <v>100</v>
      </c>
      <c r="CG442" s="33">
        <f t="shared" ref="CG442" si="6560">BI428+BI429+BI430+BI431+BI432+BI433+BI434+BI435+BI436+BI437+BI438+BI439+BI440+BI441+BI442</f>
        <v>100</v>
      </c>
      <c r="CH442" s="33">
        <f t="shared" ref="CH442" si="6561">BJ428+BJ429+BJ430+BJ431+BJ432+BJ433+BJ434+BJ435+BJ436+BJ437+BJ438+BJ439+BJ440+BJ441+BJ442</f>
        <v>100</v>
      </c>
      <c r="CI442" s="33">
        <f t="shared" ref="CI442" si="6562">BK428+BK429+BK430+BK431+BK432+BK433+BK434+BK435+BK436+BK437+BK438+BK439+BK440+BK441+BK442</f>
        <v>99.999999999999986</v>
      </c>
      <c r="CJ442" s="33">
        <f t="shared" ref="CJ442" si="6563">BL428+BL429+BL430+BL431+BL432+BL433+BL434+BL435+BL436+BL437+BL438+BL439+BL440+BL441+BL442</f>
        <v>99.999999999999986</v>
      </c>
      <c r="CK442" s="33">
        <f t="shared" ref="CK442" si="6564">BM428+BM429+BM430+BM431+BM432+BM433+BM434+BM435+BM436+BM437+BM438+BM439+BM440+BM441+BM442</f>
        <v>100</v>
      </c>
      <c r="CL442" s="30">
        <f t="shared" ref="CL442" si="6565">BN428+BN429+BN430+BN431+BN432+BN433+BN434+BN435+BN436+BN437+BN438+BN439+BN440+BN441+BN442</f>
        <v>100</v>
      </c>
      <c r="CM442" s="59">
        <f t="shared" ref="CM442" si="6566">BO428+BO429+BO430+BO431+BO432+BO433+BO434+BO435+BO436+BO437+BO438+BO439+BO440+BO441+BO442</f>
        <v>100</v>
      </c>
      <c r="CN442" s="7"/>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row>
    <row r="443" spans="2:118" x14ac:dyDescent="0.25">
      <c r="B443" s="54" t="s">
        <v>17</v>
      </c>
      <c r="C443" s="2">
        <v>0</v>
      </c>
      <c r="D443" s="2">
        <v>0</v>
      </c>
      <c r="E443" s="2">
        <v>55</v>
      </c>
      <c r="F443" s="2">
        <v>0</v>
      </c>
      <c r="G443" s="2">
        <v>13</v>
      </c>
      <c r="H443" s="2">
        <v>1</v>
      </c>
      <c r="I443" s="2">
        <v>1</v>
      </c>
      <c r="J443" s="2">
        <v>3</v>
      </c>
      <c r="K443" s="4">
        <v>0</v>
      </c>
      <c r="L443" s="3">
        <v>0</v>
      </c>
      <c r="M443" s="3">
        <v>0</v>
      </c>
      <c r="N443" s="3">
        <v>9</v>
      </c>
      <c r="O443" s="3">
        <v>0</v>
      </c>
      <c r="P443" s="3">
        <v>0</v>
      </c>
      <c r="Q443" s="3">
        <v>0</v>
      </c>
      <c r="R443" s="3">
        <v>0</v>
      </c>
      <c r="S443" s="54">
        <v>82</v>
      </c>
      <c r="V443" s="54">
        <v>512</v>
      </c>
      <c r="W443" s="3">
        <f>R428</f>
        <v>0</v>
      </c>
      <c r="X443" s="3">
        <f>R429</f>
        <v>0</v>
      </c>
      <c r="Y443" s="3">
        <f>R430</f>
        <v>0</v>
      </c>
      <c r="Z443" s="3">
        <f>R431</f>
        <v>0</v>
      </c>
      <c r="AA443" s="3">
        <f>R432</f>
        <v>0</v>
      </c>
      <c r="AB443" s="3">
        <f>R433</f>
        <v>0</v>
      </c>
      <c r="AC443" s="3">
        <f>R434</f>
        <v>0</v>
      </c>
      <c r="AD443" s="3">
        <f>R435</f>
        <v>0</v>
      </c>
      <c r="AE443" s="3">
        <f>R436</f>
        <v>0</v>
      </c>
      <c r="AF443" s="3">
        <f>R437</f>
        <v>0</v>
      </c>
      <c r="AG443" s="3">
        <f>R438</f>
        <v>0</v>
      </c>
      <c r="AH443" s="3">
        <f>R439</f>
        <v>0</v>
      </c>
      <c r="AI443" s="3">
        <f>R440</f>
        <v>0</v>
      </c>
      <c r="AJ443" s="3">
        <f>R441</f>
        <v>0</v>
      </c>
      <c r="AK443" s="3">
        <f>R442</f>
        <v>0</v>
      </c>
      <c r="AL443" s="3">
        <f>R443</f>
        <v>0</v>
      </c>
      <c r="AM443" s="3">
        <f>R444</f>
        <v>0</v>
      </c>
      <c r="AN443" s="3">
        <f>R445</f>
        <v>0</v>
      </c>
      <c r="AO443" s="3">
        <f>R446</f>
        <v>0</v>
      </c>
      <c r="AP443" s="54">
        <f>R447</f>
        <v>0</v>
      </c>
      <c r="AQ443" s="58">
        <f>R448</f>
        <v>0</v>
      </c>
      <c r="AT443" s="54">
        <v>512</v>
      </c>
      <c r="AU443" s="33">
        <f t="shared" ref="AU443" si="6567">PRODUCT(W443*100*1/W444)</f>
        <v>0</v>
      </c>
      <c r="AV443" s="33">
        <f t="shared" ref="AV443" si="6568">PRODUCT(X443*100*1/X444)</f>
        <v>0</v>
      </c>
      <c r="AW443" s="33">
        <f t="shared" ref="AW443" si="6569">PRODUCT(Y443*100*1/Y444)</f>
        <v>0</v>
      </c>
      <c r="AX443" s="33">
        <f t="shared" ref="AX443" si="6570">PRODUCT(Z443*100*1/Z444)</f>
        <v>0</v>
      </c>
      <c r="AY443" s="33">
        <f t="shared" ref="AY443" si="6571">PRODUCT(AA443*100*1/AA444)</f>
        <v>0</v>
      </c>
      <c r="AZ443" s="33">
        <f t="shared" ref="AZ443" si="6572">PRODUCT(AB443*100*1/AB444)</f>
        <v>0</v>
      </c>
      <c r="BA443" s="33">
        <f t="shared" ref="BA443" si="6573">PRODUCT(AC443*100*1/AC444)</f>
        <v>0</v>
      </c>
      <c r="BB443" s="33">
        <f t="shared" ref="BB443" si="6574">PRODUCT(AD443*100*1/AD444)</f>
        <v>0</v>
      </c>
      <c r="BC443" s="33">
        <f t="shared" ref="BC443" si="6575">PRODUCT(AE443*100*1/AE444)</f>
        <v>0</v>
      </c>
      <c r="BD443" s="33">
        <f t="shared" ref="BD443" si="6576">PRODUCT(AF443*100*1/AF444)</f>
        <v>0</v>
      </c>
      <c r="BE443" s="33">
        <f t="shared" ref="BE443" si="6577">PRODUCT(AG443*100*1/AG444)</f>
        <v>0</v>
      </c>
      <c r="BF443" s="33">
        <f t="shared" ref="BF443" si="6578">PRODUCT(AH443*100*1/AH444)</f>
        <v>0</v>
      </c>
      <c r="BG443" s="33">
        <f t="shared" ref="BG443" si="6579">PRODUCT(AI443*100*1/AI444)</f>
        <v>0</v>
      </c>
      <c r="BH443" s="33">
        <f t="shared" ref="BH443" si="6580">PRODUCT(AJ443*100*1/AJ444)</f>
        <v>0</v>
      </c>
      <c r="BI443" s="33">
        <f t="shared" ref="BI443" si="6581">PRODUCT(AK443*100*1/AK444)</f>
        <v>0</v>
      </c>
      <c r="BJ443" s="33">
        <f t="shared" ref="BJ443" si="6582">PRODUCT(AL443*100*1/AL444)</f>
        <v>0</v>
      </c>
      <c r="BK443" s="33">
        <f t="shared" ref="BK443" si="6583">PRODUCT(AM443*100*1/AM444)</f>
        <v>0</v>
      </c>
      <c r="BL443" s="33">
        <f t="shared" ref="BL443" si="6584">PRODUCT(AN443*100*1/AN444)</f>
        <v>0</v>
      </c>
      <c r="BM443" s="33">
        <f t="shared" ref="BM443" si="6585">PRODUCT(AO443*100*1/AO444)</f>
        <v>0</v>
      </c>
      <c r="BN443" s="30">
        <f t="shared" ref="BN443" si="6586">PRODUCT(AP443*100*1/AP444)</f>
        <v>0</v>
      </c>
      <c r="BO443" s="59">
        <f t="shared" ref="BO443" si="6587">PRODUCT(AQ443*100*1/AQ444)</f>
        <v>0</v>
      </c>
      <c r="BR443" s="54">
        <v>512</v>
      </c>
      <c r="BS443" s="33">
        <f t="shared" ref="BS443" si="6588">AU428+AU429+AU430+AU431+AU432+AU433+AU434+AU435+AU436+AU437+AU438+AU439+AU440+AU441+AU442+AU443</f>
        <v>100</v>
      </c>
      <c r="BT443" s="33">
        <f t="shared" ref="BT443" si="6589">AV428+AV429+AV430+AV431+AV432+AV433+AV434+AV435+AV436+AV437+AV438+AV439+AV440+AV441+AV442+AV443</f>
        <v>100</v>
      </c>
      <c r="BU443" s="33">
        <f t="shared" ref="BU443" si="6590">AW428+AW429+AW430+AW431+AW432+AW433+AW434+AW435+AW436+AW437+AW438+AW439+AW440+AW441+AW442+AW443</f>
        <v>100</v>
      </c>
      <c r="BV443" s="33">
        <f t="shared" ref="BV443" si="6591">AX428+AX429+AX430+AX431+AX432+AX433+AX434+AX435+AX436+AX437+AX438+AX439+AX440+AX441+AX442+AX443</f>
        <v>99.999999999999986</v>
      </c>
      <c r="BW443" s="33">
        <f t="shared" ref="BW443" si="6592">AY428+AY429+AY430+AY431+AY432+AY433+AY434+AY435+AY436+AY437+AY438+AY439+AY440+AY441+AY442+AY443</f>
        <v>99.999999999999986</v>
      </c>
      <c r="BX443" s="33">
        <f t="shared" ref="BX443" si="6593">AZ428+AZ429+AZ430+AZ431+AZ432+AZ433+AZ434+AZ435+AZ436+AZ437+AZ438+AZ439+AZ440+AZ441+AZ442+AZ443</f>
        <v>100</v>
      </c>
      <c r="BY443" s="33">
        <f t="shared" ref="BY443" si="6594">BA428+BA429+BA430+BA431+BA432+BA433+BA434+BA435+BA436+BA437+BA438+BA439+BA440+BA441+BA442+BA443</f>
        <v>100.00000000000004</v>
      </c>
      <c r="BZ443" s="33">
        <f t="shared" ref="BZ443" si="6595">BB428+BB429+BB430+BB431+BB432+BB433+BB434+BB435+BB436+BB437+BB438+BB439+BB440+BB441+BB442+BB443</f>
        <v>100</v>
      </c>
      <c r="CA443" s="33">
        <f t="shared" ref="CA443" si="6596">BC428+BC429+BC430+BC431+BC432+BC433+BC434+BC435+BC436+BC437+BC438+BC439+BC440+BC441+BC442+BC443</f>
        <v>100</v>
      </c>
      <c r="CB443" s="33">
        <f t="shared" ref="CB443" si="6597">BD428+BD429+BD430+BD431+BD432+BD433+BD434+BD435+BD436+BD437+BD438+BD439+BD440+BD441+BD442+BD443</f>
        <v>100</v>
      </c>
      <c r="CC443" s="33">
        <f t="shared" ref="CC443" si="6598">BE428+BE429+BE430+BE431+BE432+BE433+BE434+BE435+BE436+BE437+BE438+BE439+BE440+BE441+BE442+BE443</f>
        <v>100</v>
      </c>
      <c r="CD443" s="33">
        <f t="shared" ref="CD443" si="6599">BF428+BF429+BF430+BF431+BF432+BF433+BF434+BF435+BF436+BF437+BF438+BF439+BF440+BF441+BF442+BF443</f>
        <v>100</v>
      </c>
      <c r="CE443" s="33">
        <f t="shared" ref="CE443" si="6600">BG428+BG429+BG430+BG431+BG432+BG433+BG434+BG435+BG436+BG437+BG438+BG439+BG440+BG441+BG442+BG443</f>
        <v>100</v>
      </c>
      <c r="CF443" s="33">
        <f t="shared" ref="CF443" si="6601">BH428+BH429+BH430+BH431+BH432+BH433+BH434+BH435+BH436+BH437+BH438+BH439+BH440+BH441+BH442+BH443</f>
        <v>100</v>
      </c>
      <c r="CG443" s="33">
        <f t="shared" ref="CG443" si="6602">BI428+BI429+BI430+BI431+BI432+BI433+BI434+BI435+BI436+BI437+BI438+BI439+BI440+BI441+BI442+BI443</f>
        <v>100</v>
      </c>
      <c r="CH443" s="33">
        <f t="shared" ref="CH443" si="6603">BJ428+BJ429+BJ430+BJ431+BJ432+BJ433+BJ434+BJ435+BJ436+BJ437+BJ438+BJ439+BJ440+BJ441+BJ442+BJ443</f>
        <v>100</v>
      </c>
      <c r="CI443" s="33">
        <f t="shared" ref="CI443" si="6604">BK428+BK429+BK430+BK431+BK432+BK433+BK434+BK435+BK436+BK437+BK438+BK439+BK440+BK441+BK442+BK443</f>
        <v>99.999999999999986</v>
      </c>
      <c r="CJ443" s="33">
        <f t="shared" ref="CJ443" si="6605">BL428+BL429+BL430+BL431+BL432+BL433+BL434+BL435+BL436+BL437+BL438+BL439+BL440+BL441+BL442+BL443</f>
        <v>99.999999999999986</v>
      </c>
      <c r="CK443" s="33">
        <f t="shared" ref="CK443" si="6606">BM428+BM429+BM430+BM431+BM432+BM433+BM434+BM435+BM436+BM437+BM438+BM439+BM440+BM441+BM442+BM443</f>
        <v>100</v>
      </c>
      <c r="CL443" s="30">
        <f t="shared" ref="CL443" si="6607">BN428+BN429+BN430+BN431+BN432+BN433+BN434+BN435+BN436+BN437+BN438+BN439+BN440+BN441+BN442+BN443</f>
        <v>100</v>
      </c>
      <c r="CM443" s="59">
        <f t="shared" ref="CM443" si="6608">BO428+BO429+BO430+BO431+BO432+BO433+BO434+BO435+BO436+BO437+BO438+BO439+BO440+BO441+BO442+BO443</f>
        <v>100</v>
      </c>
      <c r="CN443" s="7"/>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row>
    <row r="444" spans="2:118" x14ac:dyDescent="0.25">
      <c r="B444" s="54" t="s">
        <v>18</v>
      </c>
      <c r="C444" s="2">
        <v>0</v>
      </c>
      <c r="D444" s="2">
        <v>50</v>
      </c>
      <c r="E444" s="2">
        <v>17</v>
      </c>
      <c r="F444" s="2">
        <v>7</v>
      </c>
      <c r="G444" s="2">
        <v>4</v>
      </c>
      <c r="H444" s="4">
        <v>0</v>
      </c>
      <c r="I444" s="3">
        <v>1</v>
      </c>
      <c r="J444" s="3">
        <v>2</v>
      </c>
      <c r="K444" s="3">
        <v>1</v>
      </c>
      <c r="L444" s="3">
        <v>0</v>
      </c>
      <c r="M444" s="3">
        <v>0</v>
      </c>
      <c r="N444" s="3">
        <v>0</v>
      </c>
      <c r="O444" s="3">
        <v>0</v>
      </c>
      <c r="P444" s="3">
        <v>0</v>
      </c>
      <c r="Q444" s="3">
        <v>0</v>
      </c>
      <c r="R444" s="3">
        <v>0</v>
      </c>
      <c r="S444" s="54">
        <v>82</v>
      </c>
      <c r="V444" s="54" t="s">
        <v>1</v>
      </c>
      <c r="W444" s="54">
        <f>S428</f>
        <v>82</v>
      </c>
      <c r="X444" s="54">
        <f>S429</f>
        <v>82</v>
      </c>
      <c r="Y444" s="54">
        <f>S430</f>
        <v>82</v>
      </c>
      <c r="Z444" s="54">
        <f>S431</f>
        <v>82</v>
      </c>
      <c r="AA444" s="54">
        <f>S432</f>
        <v>82</v>
      </c>
      <c r="AB444" s="54">
        <f>S433</f>
        <v>82</v>
      </c>
      <c r="AC444" s="54">
        <f>S434</f>
        <v>81</v>
      </c>
      <c r="AD444" s="54">
        <f>S435</f>
        <v>82</v>
      </c>
      <c r="AE444" s="54">
        <f>S436</f>
        <v>82</v>
      </c>
      <c r="AF444" s="54">
        <f>S437</f>
        <v>82</v>
      </c>
      <c r="AG444" s="54">
        <f>S438</f>
        <v>75</v>
      </c>
      <c r="AH444" s="54">
        <f>S439</f>
        <v>75</v>
      </c>
      <c r="AI444" s="54">
        <f>S440</f>
        <v>75</v>
      </c>
      <c r="AJ444" s="54">
        <f>S441</f>
        <v>71</v>
      </c>
      <c r="AK444" s="54">
        <f>S442</f>
        <v>82</v>
      </c>
      <c r="AL444" s="54">
        <f>S443</f>
        <v>82</v>
      </c>
      <c r="AM444" s="54">
        <f>S444</f>
        <v>82</v>
      </c>
      <c r="AN444" s="54">
        <f>S445</f>
        <v>82</v>
      </c>
      <c r="AO444" s="54">
        <f>S446</f>
        <v>82</v>
      </c>
      <c r="AP444" s="54">
        <f>S447</f>
        <v>82</v>
      </c>
      <c r="AQ444" s="54">
        <f>S448</f>
        <v>82</v>
      </c>
      <c r="AT444" s="54" t="s">
        <v>47</v>
      </c>
      <c r="AU444" s="30">
        <f t="shared" ref="AU444:BO444" si="6609">SUM(AU428:AU443)</f>
        <v>100</v>
      </c>
      <c r="AV444" s="30">
        <f t="shared" si="6609"/>
        <v>100</v>
      </c>
      <c r="AW444" s="30">
        <f t="shared" si="6609"/>
        <v>100</v>
      </c>
      <c r="AX444" s="30">
        <f t="shared" si="6609"/>
        <v>99.999999999999986</v>
      </c>
      <c r="AY444" s="30">
        <f t="shared" si="6609"/>
        <v>99.999999999999986</v>
      </c>
      <c r="AZ444" s="30">
        <f t="shared" si="6609"/>
        <v>100</v>
      </c>
      <c r="BA444" s="30">
        <f t="shared" si="6609"/>
        <v>100.00000000000004</v>
      </c>
      <c r="BB444" s="30">
        <f t="shared" si="6609"/>
        <v>100</v>
      </c>
      <c r="BC444" s="30">
        <f t="shared" si="6609"/>
        <v>100</v>
      </c>
      <c r="BD444" s="30">
        <f t="shared" si="6609"/>
        <v>100</v>
      </c>
      <c r="BE444" s="30">
        <f t="shared" si="6609"/>
        <v>100</v>
      </c>
      <c r="BF444" s="30">
        <f t="shared" si="6609"/>
        <v>100</v>
      </c>
      <c r="BG444" s="30">
        <f t="shared" si="6609"/>
        <v>100</v>
      </c>
      <c r="BH444" s="30">
        <f t="shared" si="6609"/>
        <v>100</v>
      </c>
      <c r="BI444" s="30">
        <f t="shared" si="6609"/>
        <v>100</v>
      </c>
      <c r="BJ444" s="30">
        <f t="shared" si="6609"/>
        <v>100</v>
      </c>
      <c r="BK444" s="30">
        <f t="shared" si="6609"/>
        <v>99.999999999999986</v>
      </c>
      <c r="BL444" s="30">
        <f t="shared" si="6609"/>
        <v>99.999999999999986</v>
      </c>
      <c r="BM444" s="30">
        <f t="shared" si="6609"/>
        <v>100</v>
      </c>
      <c r="BN444" s="30">
        <f t="shared" si="6609"/>
        <v>100</v>
      </c>
      <c r="BO444" s="30">
        <f t="shared" si="6609"/>
        <v>100</v>
      </c>
      <c r="BS444" s="30"/>
      <c r="BT444" s="30"/>
      <c r="BU444" s="30"/>
      <c r="BV444" s="30"/>
      <c r="BW444" s="30"/>
      <c r="BX444" s="30"/>
      <c r="BY444" s="30"/>
      <c r="BZ444" s="30"/>
      <c r="CA444" s="30"/>
      <c r="CB444" s="30"/>
      <c r="CC444" s="30"/>
      <c r="CD444" s="30"/>
      <c r="CE444" s="30"/>
      <c r="CF444" s="30"/>
      <c r="CG444" s="30"/>
      <c r="CH444" s="30"/>
      <c r="CI444" s="30"/>
      <c r="CJ444" s="30"/>
      <c r="CK444" s="30"/>
      <c r="CL444" s="30"/>
      <c r="CM444" s="3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row>
    <row r="445" spans="2:118" x14ac:dyDescent="0.25">
      <c r="B445" s="54" t="s">
        <v>19</v>
      </c>
      <c r="C445" s="2">
        <v>0</v>
      </c>
      <c r="D445" s="2">
        <v>67</v>
      </c>
      <c r="E445" s="2">
        <v>0</v>
      </c>
      <c r="F445" s="2">
        <v>4</v>
      </c>
      <c r="G445" s="2">
        <v>5</v>
      </c>
      <c r="H445" s="2">
        <v>3</v>
      </c>
      <c r="I445" s="4">
        <v>0</v>
      </c>
      <c r="J445" s="3">
        <v>1</v>
      </c>
      <c r="K445" s="3">
        <v>1</v>
      </c>
      <c r="L445" s="3">
        <v>0</v>
      </c>
      <c r="M445" s="3">
        <v>1</v>
      </c>
      <c r="N445" s="3">
        <v>0</v>
      </c>
      <c r="O445" s="3">
        <v>0</v>
      </c>
      <c r="P445" s="3">
        <v>0</v>
      </c>
      <c r="Q445" s="3">
        <v>0</v>
      </c>
      <c r="R445" s="3">
        <v>0</v>
      </c>
      <c r="S445" s="54">
        <v>82</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row>
    <row r="446" spans="2:118" x14ac:dyDescent="0.25">
      <c r="B446" s="54" t="s">
        <v>20</v>
      </c>
      <c r="C446" s="2">
        <v>0</v>
      </c>
      <c r="D446" s="2">
        <v>0</v>
      </c>
      <c r="E446" s="2">
        <v>2</v>
      </c>
      <c r="F446" s="2">
        <v>7</v>
      </c>
      <c r="G446" s="2">
        <v>36</v>
      </c>
      <c r="H446" s="3">
        <v>26</v>
      </c>
      <c r="I446" s="3">
        <v>5</v>
      </c>
      <c r="J446" s="3">
        <v>3</v>
      </c>
      <c r="K446" s="3">
        <v>0</v>
      </c>
      <c r="L446" s="3">
        <v>3</v>
      </c>
      <c r="M446" s="3">
        <v>0</v>
      </c>
      <c r="N446" s="3">
        <v>0</v>
      </c>
      <c r="O446" s="3">
        <v>0</v>
      </c>
      <c r="P446" s="3">
        <v>0</v>
      </c>
      <c r="Q446" s="3">
        <v>0</v>
      </c>
      <c r="R446" s="3">
        <v>0</v>
      </c>
      <c r="S446" s="54">
        <v>82</v>
      </c>
      <c r="AU446" s="30"/>
      <c r="AV446" s="30"/>
      <c r="AW446" s="30"/>
      <c r="AX446" s="30"/>
      <c r="AY446" s="30"/>
      <c r="AZ446" s="30"/>
      <c r="BA446" s="30"/>
      <c r="BB446" s="30"/>
      <c r="BC446" s="30"/>
      <c r="BD446" s="30"/>
      <c r="BE446" s="30"/>
      <c r="BF446" s="30"/>
      <c r="BG446" s="30"/>
      <c r="BH446" s="30"/>
      <c r="BI446" s="30"/>
      <c r="BJ446" s="30"/>
      <c r="BK446" s="30"/>
      <c r="BL446" s="30"/>
      <c r="BM446" s="30"/>
      <c r="BN446" s="30"/>
      <c r="BO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row>
    <row r="447" spans="2:118" x14ac:dyDescent="0.25">
      <c r="B447" s="54" t="s">
        <v>21</v>
      </c>
      <c r="C447" s="54">
        <v>0</v>
      </c>
      <c r="D447" s="54">
        <v>0</v>
      </c>
      <c r="E447" s="54">
        <v>0</v>
      </c>
      <c r="F447" s="54">
        <v>0</v>
      </c>
      <c r="G447" s="54">
        <v>0</v>
      </c>
      <c r="H447" s="54">
        <v>0</v>
      </c>
      <c r="I447" s="54">
        <v>5</v>
      </c>
      <c r="J447" s="54">
        <v>34</v>
      </c>
      <c r="K447" s="54">
        <v>30</v>
      </c>
      <c r="L447" s="54">
        <v>3</v>
      </c>
      <c r="M447" s="54">
        <v>10</v>
      </c>
      <c r="N447" s="54">
        <v>0</v>
      </c>
      <c r="O447" s="54">
        <v>0</v>
      </c>
      <c r="P447" s="54">
        <v>0</v>
      </c>
      <c r="Q447" s="54">
        <v>0</v>
      </c>
      <c r="R447" s="54">
        <v>0</v>
      </c>
      <c r="S447" s="54">
        <v>82</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row>
    <row r="448" spans="2:118" x14ac:dyDescent="0.25">
      <c r="B448" s="54" t="s">
        <v>22</v>
      </c>
      <c r="C448" s="58">
        <v>0</v>
      </c>
      <c r="D448" s="58">
        <v>0</v>
      </c>
      <c r="E448" s="58">
        <v>0</v>
      </c>
      <c r="F448" s="58">
        <v>1</v>
      </c>
      <c r="G448" s="58">
        <v>14</v>
      </c>
      <c r="H448" s="58">
        <v>35</v>
      </c>
      <c r="I448" s="58">
        <v>28</v>
      </c>
      <c r="J448" s="58">
        <v>1</v>
      </c>
      <c r="K448" s="58">
        <v>2</v>
      </c>
      <c r="L448" s="58">
        <v>1</v>
      </c>
      <c r="M448" s="58">
        <v>0</v>
      </c>
      <c r="N448" s="58">
        <v>0</v>
      </c>
      <c r="O448" s="58">
        <v>0</v>
      </c>
      <c r="P448" s="58">
        <v>0</v>
      </c>
      <c r="Q448" s="58">
        <v>0</v>
      </c>
      <c r="R448" s="58">
        <v>0</v>
      </c>
      <c r="S448" s="54">
        <v>82</v>
      </c>
      <c r="AU448" s="30"/>
      <c r="AV448" s="30"/>
      <c r="AW448" s="30"/>
      <c r="AX448" s="30"/>
      <c r="AY448" s="30"/>
      <c r="AZ448" s="30"/>
      <c r="BA448" s="30"/>
      <c r="BB448" s="30"/>
      <c r="BC448" s="30"/>
      <c r="BD448" s="30"/>
      <c r="BE448" s="30"/>
      <c r="BF448" s="30"/>
      <c r="BG448" s="30"/>
      <c r="BH448" s="30"/>
      <c r="BI448" s="30"/>
      <c r="BJ448" s="30"/>
      <c r="BK448" s="30"/>
      <c r="BL448" s="30"/>
      <c r="BM448" s="30"/>
      <c r="BN448" s="30"/>
      <c r="BO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row>
    <row r="449" spans="1:118" x14ac:dyDescent="0.25">
      <c r="B449" s="54" t="s">
        <v>90</v>
      </c>
      <c r="C449" s="54">
        <v>0</v>
      </c>
      <c r="D449" s="54">
        <v>0</v>
      </c>
      <c r="E449" s="54">
        <v>0</v>
      </c>
      <c r="F449" s="54">
        <v>0</v>
      </c>
      <c r="G449" s="54">
        <v>0</v>
      </c>
      <c r="H449" s="54">
        <v>6</v>
      </c>
      <c r="I449" s="54">
        <v>0</v>
      </c>
      <c r="J449" s="54">
        <v>5</v>
      </c>
      <c r="K449" s="54">
        <v>36</v>
      </c>
      <c r="L449" s="54">
        <v>32</v>
      </c>
      <c r="M449" s="54">
        <v>2</v>
      </c>
      <c r="N449" s="54">
        <v>1</v>
      </c>
      <c r="O449" s="54">
        <v>0</v>
      </c>
      <c r="P449" s="54">
        <v>0</v>
      </c>
      <c r="Q449" s="54">
        <v>0</v>
      </c>
      <c r="R449" s="54">
        <v>0</v>
      </c>
      <c r="S449" s="54">
        <v>82</v>
      </c>
      <c r="AU449" s="30"/>
      <c r="AV449" s="30"/>
      <c r="AW449" s="30"/>
      <c r="AX449" s="30"/>
      <c r="AY449" s="30"/>
      <c r="AZ449" s="30"/>
      <c r="BA449" s="30"/>
      <c r="BB449" s="30"/>
      <c r="BC449" s="30"/>
      <c r="BD449" s="30"/>
      <c r="BE449" s="30"/>
      <c r="BF449" s="30"/>
      <c r="BG449" s="30"/>
      <c r="BH449" s="30"/>
      <c r="BI449" s="30"/>
      <c r="BJ449" s="30"/>
      <c r="BK449" s="30"/>
      <c r="BL449" s="30"/>
      <c r="BM449" s="30"/>
      <c r="BN449" s="30"/>
      <c r="BO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row>
    <row r="450" spans="1:118" x14ac:dyDescent="0.25">
      <c r="B450" s="54" t="s">
        <v>177</v>
      </c>
      <c r="C450" s="54">
        <v>0</v>
      </c>
      <c r="D450" s="54">
        <v>0</v>
      </c>
      <c r="E450" s="54">
        <v>0</v>
      </c>
      <c r="F450" s="54">
        <v>0</v>
      </c>
      <c r="G450" s="54">
        <v>1</v>
      </c>
      <c r="H450" s="54">
        <v>0</v>
      </c>
      <c r="I450" s="54">
        <v>1</v>
      </c>
      <c r="J450" s="54">
        <v>0</v>
      </c>
      <c r="K450" s="54">
        <v>1</v>
      </c>
      <c r="L450" s="54">
        <v>1</v>
      </c>
      <c r="M450" s="54">
        <v>76</v>
      </c>
      <c r="N450" s="54">
        <v>0</v>
      </c>
      <c r="O450" s="54">
        <v>0</v>
      </c>
      <c r="P450" s="54">
        <v>0</v>
      </c>
      <c r="Q450" s="54">
        <v>0</v>
      </c>
      <c r="R450" s="54">
        <v>0</v>
      </c>
      <c r="S450" s="54">
        <v>80</v>
      </c>
      <c r="AU450" s="30"/>
      <c r="AV450" s="30"/>
      <c r="AW450" s="30"/>
      <c r="AX450" s="30"/>
      <c r="AY450" s="30"/>
      <c r="AZ450" s="30"/>
      <c r="BA450" s="30"/>
      <c r="BB450" s="30"/>
      <c r="BC450" s="30"/>
      <c r="BD450" s="30"/>
      <c r="BE450" s="30"/>
      <c r="BF450" s="30"/>
      <c r="BG450" s="30"/>
      <c r="BH450" s="30"/>
      <c r="BI450" s="30"/>
      <c r="BJ450" s="30"/>
      <c r="BK450" s="30"/>
      <c r="BL450" s="30"/>
      <c r="BM450" s="30"/>
      <c r="BN450" s="30"/>
      <c r="BO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row>
    <row r="451" spans="1:118" x14ac:dyDescent="0.25">
      <c r="B451" s="54" t="s">
        <v>96</v>
      </c>
      <c r="C451" s="54">
        <v>0</v>
      </c>
      <c r="D451" s="54">
        <v>0</v>
      </c>
      <c r="E451" s="54">
        <v>0</v>
      </c>
      <c r="F451" s="54">
        <v>76</v>
      </c>
      <c r="G451" s="54">
        <v>0</v>
      </c>
      <c r="H451" s="54">
        <v>1</v>
      </c>
      <c r="I451" s="54">
        <v>3</v>
      </c>
      <c r="J451" s="54">
        <v>0</v>
      </c>
      <c r="K451" s="54">
        <v>0</v>
      </c>
      <c r="L451" s="54">
        <v>0</v>
      </c>
      <c r="M451" s="54">
        <v>0</v>
      </c>
      <c r="N451" s="54">
        <v>2</v>
      </c>
      <c r="O451" s="54">
        <v>0</v>
      </c>
      <c r="P451" s="54">
        <v>0</v>
      </c>
      <c r="Q451" s="54">
        <v>0</v>
      </c>
      <c r="R451" s="54">
        <v>0</v>
      </c>
      <c r="S451" s="54">
        <v>82</v>
      </c>
    </row>
    <row r="458" spans="1:118" x14ac:dyDescent="0.25">
      <c r="V458" s="54" t="str">
        <f>A459</f>
        <v xml:space="preserve">Providencia rettgeri  </v>
      </c>
      <c r="AT458" s="54" t="str">
        <f>A459</f>
        <v xml:space="preserve">Providencia rettgeri  </v>
      </c>
      <c r="BR458" s="54" t="str">
        <f>A459</f>
        <v xml:space="preserve">Providencia rettgeri  </v>
      </c>
    </row>
    <row r="459" spans="1:118" ht="18.75" x14ac:dyDescent="0.25">
      <c r="A459" s="54" t="s">
        <v>143</v>
      </c>
      <c r="B459" s="54" t="s">
        <v>0</v>
      </c>
      <c r="C459" s="54">
        <v>1.5625E-2</v>
      </c>
      <c r="D459" s="54">
        <v>3.125E-2</v>
      </c>
      <c r="E459" s="54">
        <v>6.25E-2</v>
      </c>
      <c r="F459" s="54">
        <v>0.125</v>
      </c>
      <c r="G459" s="54">
        <v>0.25</v>
      </c>
      <c r="H459" s="54">
        <v>0.5</v>
      </c>
      <c r="I459" s="54">
        <v>1</v>
      </c>
      <c r="J459" s="54">
        <v>2</v>
      </c>
      <c r="K459" s="54">
        <v>4</v>
      </c>
      <c r="L459" s="54">
        <v>8</v>
      </c>
      <c r="M459" s="54">
        <v>16</v>
      </c>
      <c r="N459" s="54">
        <v>32</v>
      </c>
      <c r="O459" s="54">
        <v>64</v>
      </c>
      <c r="P459" s="54">
        <v>128</v>
      </c>
      <c r="Q459" s="54">
        <v>256</v>
      </c>
      <c r="R459" s="54">
        <v>512</v>
      </c>
      <c r="S459" s="54" t="s">
        <v>1</v>
      </c>
      <c r="V459" s="54" t="s">
        <v>0</v>
      </c>
      <c r="W459" s="54" t="str">
        <f>B460</f>
        <v>Ampicillin</v>
      </c>
      <c r="X459" s="54" t="str">
        <f>B461</f>
        <v>Ampicillin/ Sulbactam</v>
      </c>
      <c r="Y459" s="54" t="str">
        <f>B462</f>
        <v>Piperacillin</v>
      </c>
      <c r="Z459" s="54" t="str">
        <f>B463</f>
        <v>Piperacillin/ Tazobactam</v>
      </c>
      <c r="AA459" s="54" t="str">
        <f>B464</f>
        <v>Aztreonam</v>
      </c>
      <c r="AB459" s="54" t="str">
        <f>B465</f>
        <v>Cefotaxim</v>
      </c>
      <c r="AC459" s="54" t="str">
        <f>B466</f>
        <v>Ceftazidim</v>
      </c>
      <c r="AD459" s="54" t="str">
        <f>B467</f>
        <v>Cefuroxim</v>
      </c>
      <c r="AE459" s="54" t="str">
        <f>B468</f>
        <v>Imipenem</v>
      </c>
      <c r="AF459" s="54" t="str">
        <f>B469</f>
        <v>Meropenem</v>
      </c>
      <c r="AG459" s="54" t="str">
        <f>B470</f>
        <v>Colistin</v>
      </c>
      <c r="AH459" s="54" t="str">
        <f>B471</f>
        <v>Amikacin</v>
      </c>
      <c r="AI459" s="54" t="str">
        <f>B472</f>
        <v>Gentamicin</v>
      </c>
      <c r="AJ459" s="54" t="str">
        <f>B473</f>
        <v>Tobramycin</v>
      </c>
      <c r="AK459" s="54" t="str">
        <f>B474</f>
        <v>Fosfomycin</v>
      </c>
      <c r="AL459" s="54" t="str">
        <f>B475</f>
        <v>Cotrimoxazol</v>
      </c>
      <c r="AM459" s="54" t="str">
        <f>B476</f>
        <v>Ciprofloxacin</v>
      </c>
      <c r="AN459" s="54" t="str">
        <f>B477</f>
        <v>Levofloxacin</v>
      </c>
      <c r="AO459" s="54" t="str">
        <f>B478</f>
        <v>Moxifloxacin</v>
      </c>
      <c r="AP459" s="54" t="str">
        <f>B479</f>
        <v>Doxycyclin</v>
      </c>
      <c r="AQ459" s="54" t="str">
        <f>B480</f>
        <v>Tigecyclin</v>
      </c>
      <c r="AU459" s="30" t="str">
        <f t="shared" ref="AU459" si="6610">W459</f>
        <v>Ampicillin</v>
      </c>
      <c r="AV459" s="30" t="str">
        <f t="shared" ref="AV459" si="6611">X459</f>
        <v>Ampicillin/ Sulbactam</v>
      </c>
      <c r="AW459" s="30" t="str">
        <f t="shared" ref="AW459" si="6612">Y459</f>
        <v>Piperacillin</v>
      </c>
      <c r="AX459" s="30" t="str">
        <f t="shared" ref="AX459" si="6613">Z459</f>
        <v>Piperacillin/ Tazobactam</v>
      </c>
      <c r="AY459" s="30" t="str">
        <f t="shared" ref="AY459" si="6614">AA459</f>
        <v>Aztreonam</v>
      </c>
      <c r="AZ459" s="30" t="str">
        <f t="shared" ref="AZ459" si="6615">AB459</f>
        <v>Cefotaxim</v>
      </c>
      <c r="BA459" s="30" t="str">
        <f t="shared" ref="BA459" si="6616">AC459</f>
        <v>Ceftazidim</v>
      </c>
      <c r="BB459" s="30" t="str">
        <f t="shared" ref="BB459" si="6617">AD459</f>
        <v>Cefuroxim</v>
      </c>
      <c r="BC459" s="30" t="str">
        <f t="shared" ref="BC459" si="6618">AE459</f>
        <v>Imipenem</v>
      </c>
      <c r="BD459" s="30" t="str">
        <f t="shared" ref="BD459" si="6619">AF459</f>
        <v>Meropenem</v>
      </c>
      <c r="BE459" s="30" t="str">
        <f t="shared" ref="BE459" si="6620">AG459</f>
        <v>Colistin</v>
      </c>
      <c r="BF459" s="30" t="str">
        <f t="shared" ref="BF459" si="6621">AH459</f>
        <v>Amikacin</v>
      </c>
      <c r="BG459" s="30" t="str">
        <f t="shared" ref="BG459" si="6622">AI459</f>
        <v>Gentamicin</v>
      </c>
      <c r="BH459" s="30" t="str">
        <f t="shared" ref="BH459" si="6623">AJ459</f>
        <v>Tobramycin</v>
      </c>
      <c r="BI459" s="30" t="str">
        <f t="shared" ref="BI459" si="6624">AK459</f>
        <v>Fosfomycin</v>
      </c>
      <c r="BJ459" s="30" t="str">
        <f t="shared" ref="BJ459" si="6625">AL459</f>
        <v>Cotrimoxazol</v>
      </c>
      <c r="BK459" s="30" t="str">
        <f t="shared" ref="BK459" si="6626">AM459</f>
        <v>Ciprofloxacin</v>
      </c>
      <c r="BL459" s="30" t="str">
        <f t="shared" ref="BL459" si="6627">AN459</f>
        <v>Levofloxacin</v>
      </c>
      <c r="BM459" s="30" t="str">
        <f t="shared" ref="BM459" si="6628">AO459</f>
        <v>Moxifloxacin</v>
      </c>
      <c r="BN459" s="30" t="str">
        <f t="shared" ref="BN459" si="6629">AP459</f>
        <v>Doxycyclin</v>
      </c>
      <c r="BO459" s="30" t="str">
        <f t="shared" ref="BO459" si="6630">AQ459</f>
        <v>Tigecyclin</v>
      </c>
      <c r="BR459" s="54" t="s">
        <v>0</v>
      </c>
      <c r="BS459" s="54" t="str">
        <f t="shared" ref="BS459" si="6631">W459</f>
        <v>Ampicillin</v>
      </c>
      <c r="BT459" s="54" t="str">
        <f t="shared" ref="BT459" si="6632">X459</f>
        <v>Ampicillin/ Sulbactam</v>
      </c>
      <c r="BU459" s="54" t="str">
        <f t="shared" ref="BU459" si="6633">Y459</f>
        <v>Piperacillin</v>
      </c>
      <c r="BV459" s="54" t="str">
        <f t="shared" ref="BV459" si="6634">Z459</f>
        <v>Piperacillin/ Tazobactam</v>
      </c>
      <c r="BW459" s="54" t="str">
        <f t="shared" ref="BW459" si="6635">AA459</f>
        <v>Aztreonam</v>
      </c>
      <c r="BX459" s="54" t="str">
        <f t="shared" ref="BX459" si="6636">AB459</f>
        <v>Cefotaxim</v>
      </c>
      <c r="BY459" s="54" t="str">
        <f t="shared" ref="BY459" si="6637">AC459</f>
        <v>Ceftazidim</v>
      </c>
      <c r="BZ459" s="54" t="str">
        <f t="shared" ref="BZ459" si="6638">AD459</f>
        <v>Cefuroxim</v>
      </c>
      <c r="CA459" s="54" t="str">
        <f t="shared" ref="CA459" si="6639">AE459</f>
        <v>Imipenem</v>
      </c>
      <c r="CB459" s="54" t="str">
        <f t="shared" ref="CB459" si="6640">AF459</f>
        <v>Meropenem</v>
      </c>
      <c r="CC459" s="54" t="str">
        <f t="shared" ref="CC459" si="6641">AG459</f>
        <v>Colistin</v>
      </c>
      <c r="CD459" s="54" t="str">
        <f t="shared" ref="CD459" si="6642">AH459</f>
        <v>Amikacin</v>
      </c>
      <c r="CE459" s="54" t="str">
        <f t="shared" ref="CE459" si="6643">AI459</f>
        <v>Gentamicin</v>
      </c>
      <c r="CF459" s="54" t="str">
        <f t="shared" ref="CF459" si="6644">AJ459</f>
        <v>Tobramycin</v>
      </c>
      <c r="CG459" s="54" t="str">
        <f t="shared" ref="CG459" si="6645">AK459</f>
        <v>Fosfomycin</v>
      </c>
      <c r="CH459" s="54" t="str">
        <f t="shared" ref="CH459" si="6646">AL459</f>
        <v>Cotrimoxazol</v>
      </c>
      <c r="CI459" s="54" t="str">
        <f t="shared" ref="CI459" si="6647">AM459</f>
        <v>Ciprofloxacin</v>
      </c>
      <c r="CJ459" s="54" t="str">
        <f t="shared" ref="CJ459" si="6648">AN459</f>
        <v>Levofloxacin</v>
      </c>
      <c r="CK459" s="54" t="str">
        <f t="shared" ref="CK459" si="6649">AO459</f>
        <v>Moxifloxacin</v>
      </c>
      <c r="CL459" s="54" t="str">
        <f t="shared" ref="CL459" si="6650">AP459</f>
        <v>Doxycyclin</v>
      </c>
      <c r="CM459" s="54" t="str">
        <f t="shared" ref="CM459" si="6651">AQ459</f>
        <v>Tigecyclin</v>
      </c>
      <c r="CQ459" s="11"/>
      <c r="CR459" s="12" t="s">
        <v>48</v>
      </c>
      <c r="CS459" s="12" t="s">
        <v>53</v>
      </c>
      <c r="CT459" s="12" t="s">
        <v>54</v>
      </c>
      <c r="CU459" s="12" t="s">
        <v>55</v>
      </c>
      <c r="CV459" s="12" t="s">
        <v>56</v>
      </c>
      <c r="CW459" s="12" t="s">
        <v>57</v>
      </c>
      <c r="CX459" s="12" t="s">
        <v>58</v>
      </c>
      <c r="CY459" s="12" t="s">
        <v>71</v>
      </c>
      <c r="CZ459" s="12" t="s">
        <v>59</v>
      </c>
      <c r="DA459" s="12" t="s">
        <v>60</v>
      </c>
      <c r="DB459" s="12" t="s">
        <v>61</v>
      </c>
      <c r="DC459" s="12" t="s">
        <v>62</v>
      </c>
      <c r="DD459" s="12" t="s">
        <v>63</v>
      </c>
      <c r="DE459" s="12" t="s">
        <v>64</v>
      </c>
      <c r="DF459" s="12" t="s">
        <v>65</v>
      </c>
      <c r="DG459" s="12" t="s">
        <v>66</v>
      </c>
      <c r="DH459" s="12" t="s">
        <v>67</v>
      </c>
      <c r="DI459" s="12" t="s">
        <v>68</v>
      </c>
      <c r="DJ459" s="12" t="s">
        <v>69</v>
      </c>
      <c r="DK459" s="12" t="s">
        <v>70</v>
      </c>
      <c r="DL459" s="12" t="s">
        <v>72</v>
      </c>
      <c r="DM459" s="10"/>
      <c r="DN459" s="10"/>
    </row>
    <row r="460" spans="1:118" ht="18.75" x14ac:dyDescent="0.25">
      <c r="B460" s="54" t="s">
        <v>2</v>
      </c>
      <c r="C460" s="2">
        <v>0</v>
      </c>
      <c r="D460" s="2">
        <v>0</v>
      </c>
      <c r="E460" s="2">
        <v>0</v>
      </c>
      <c r="F460" s="2">
        <v>1</v>
      </c>
      <c r="G460" s="2">
        <v>0</v>
      </c>
      <c r="H460" s="2">
        <v>2</v>
      </c>
      <c r="I460" s="2">
        <v>0</v>
      </c>
      <c r="J460" s="2">
        <v>0</v>
      </c>
      <c r="K460" s="2">
        <v>2</v>
      </c>
      <c r="L460" s="2">
        <v>1</v>
      </c>
      <c r="M460" s="3">
        <v>4</v>
      </c>
      <c r="N460" s="3">
        <v>2</v>
      </c>
      <c r="O460" s="3">
        <v>5</v>
      </c>
      <c r="P460" s="3">
        <v>0</v>
      </c>
      <c r="Q460" s="3">
        <v>0</v>
      </c>
      <c r="R460" s="3">
        <v>0</v>
      </c>
      <c r="S460" s="54">
        <v>17</v>
      </c>
      <c r="V460" s="54">
        <v>1.5625E-2</v>
      </c>
      <c r="W460" s="2">
        <f>C460</f>
        <v>0</v>
      </c>
      <c r="X460" s="2">
        <f>C461</f>
        <v>0</v>
      </c>
      <c r="Y460" s="2">
        <f>C462</f>
        <v>0</v>
      </c>
      <c r="Z460" s="2">
        <f>C463</f>
        <v>0</v>
      </c>
      <c r="AA460" s="2">
        <f>C464</f>
        <v>0</v>
      </c>
      <c r="AB460" s="2">
        <f>C465</f>
        <v>0</v>
      </c>
      <c r="AC460" s="2">
        <f>C466</f>
        <v>0</v>
      </c>
      <c r="AD460" s="4">
        <f>C467</f>
        <v>0</v>
      </c>
      <c r="AE460" s="2">
        <f>C468</f>
        <v>0</v>
      </c>
      <c r="AF460" s="2">
        <f>C469</f>
        <v>0</v>
      </c>
      <c r="AG460" s="2">
        <f>C470</f>
        <v>0</v>
      </c>
      <c r="AH460" s="2">
        <f>C471</f>
        <v>0</v>
      </c>
      <c r="AI460" s="2">
        <f>C472</f>
        <v>0</v>
      </c>
      <c r="AJ460" s="2">
        <f>C473</f>
        <v>0</v>
      </c>
      <c r="AK460" s="2">
        <f>C474</f>
        <v>0</v>
      </c>
      <c r="AL460" s="2">
        <f>C475</f>
        <v>0</v>
      </c>
      <c r="AM460" s="2">
        <f>C476</f>
        <v>0</v>
      </c>
      <c r="AN460" s="2">
        <f>C477</f>
        <v>0</v>
      </c>
      <c r="AO460" s="2">
        <f>C478</f>
        <v>0</v>
      </c>
      <c r="AP460" s="54">
        <f>C479</f>
        <v>0</v>
      </c>
      <c r="AQ460" s="58">
        <f>C480</f>
        <v>0</v>
      </c>
      <c r="AT460" s="54">
        <v>1.4999999999999999E-2</v>
      </c>
      <c r="AU460" s="31">
        <f t="shared" ref="AU460" si="6652">PRODUCT(W460*100*1/W476)</f>
        <v>0</v>
      </c>
      <c r="AV460" s="31">
        <f t="shared" ref="AV460" si="6653">PRODUCT(X460*100*1/X476)</f>
        <v>0</v>
      </c>
      <c r="AW460" s="31">
        <f t="shared" ref="AW460" si="6654">PRODUCT(Y460*100*1/Y476)</f>
        <v>0</v>
      </c>
      <c r="AX460" s="31">
        <f t="shared" ref="AX460" si="6655">PRODUCT(Z460*100*1/Z476)</f>
        <v>0</v>
      </c>
      <c r="AY460" s="31">
        <f t="shared" ref="AY460" si="6656">PRODUCT(AA460*100*1/AA476)</f>
        <v>0</v>
      </c>
      <c r="AZ460" s="31">
        <f t="shared" ref="AZ460" si="6657">PRODUCT(AB460*100*1/AB476)</f>
        <v>0</v>
      </c>
      <c r="BA460" s="31">
        <f t="shared" ref="BA460" si="6658">PRODUCT(AC460*100*1/AC476)</f>
        <v>0</v>
      </c>
      <c r="BB460" s="32">
        <f t="shared" ref="BB460" si="6659">PRODUCT(AD460*100*1/AD476)</f>
        <v>0</v>
      </c>
      <c r="BC460" s="31">
        <f t="shared" ref="BC460" si="6660">PRODUCT(AE460*100*1/AE476)</f>
        <v>0</v>
      </c>
      <c r="BD460" s="31">
        <f t="shared" ref="BD460" si="6661">PRODUCT(AF460*100*1/AF476)</f>
        <v>0</v>
      </c>
      <c r="BE460" s="31">
        <f t="shared" ref="BE460" si="6662">PRODUCT(AG460*100*1/AG476)</f>
        <v>0</v>
      </c>
      <c r="BF460" s="31">
        <f t="shared" ref="BF460" si="6663">PRODUCT(AH460*100*1/AH476)</f>
        <v>0</v>
      </c>
      <c r="BG460" s="31">
        <f t="shared" ref="BG460" si="6664">PRODUCT(AI460*100*1/AI476)</f>
        <v>0</v>
      </c>
      <c r="BH460" s="31">
        <f t="shared" ref="BH460" si="6665">PRODUCT(AJ460*100*1/AJ476)</f>
        <v>0</v>
      </c>
      <c r="BI460" s="31">
        <f t="shared" ref="BI460" si="6666">PRODUCT(AK460*100*1/AK476)</f>
        <v>0</v>
      </c>
      <c r="BJ460" s="31">
        <f t="shared" ref="BJ460" si="6667">PRODUCT(AL460*100*1/AL476)</f>
        <v>0</v>
      </c>
      <c r="BK460" s="31">
        <f t="shared" ref="BK460" si="6668">PRODUCT(AM460*100*1/AM476)</f>
        <v>0</v>
      </c>
      <c r="BL460" s="31">
        <f t="shared" ref="BL460" si="6669">PRODUCT(AN460*100*1/AN476)</f>
        <v>0</v>
      </c>
      <c r="BM460" s="31">
        <f t="shared" ref="BM460" si="6670">PRODUCT(AO460*100*1/AO476)</f>
        <v>0</v>
      </c>
      <c r="BN460" s="30">
        <f t="shared" ref="BN460" si="6671">PRODUCT(AP460*100*1/AP476)</f>
        <v>0</v>
      </c>
      <c r="BO460" s="59">
        <f t="shared" ref="BO460" si="6672">PRODUCT(AQ460*100*1/AQ476)</f>
        <v>0</v>
      </c>
      <c r="BR460" s="54">
        <v>1.4999999999999999E-2</v>
      </c>
      <c r="BS460" s="31">
        <f t="shared" ref="BS460" si="6673">AU460</f>
        <v>0</v>
      </c>
      <c r="BT460" s="31">
        <f t="shared" ref="BT460" si="6674">AV460</f>
        <v>0</v>
      </c>
      <c r="BU460" s="31">
        <f t="shared" ref="BU460" si="6675">AW460</f>
        <v>0</v>
      </c>
      <c r="BV460" s="31">
        <f t="shared" ref="BV460" si="6676">AX460</f>
        <v>0</v>
      </c>
      <c r="BW460" s="31">
        <f t="shared" ref="BW460" si="6677">AY460</f>
        <v>0</v>
      </c>
      <c r="BX460" s="31">
        <f t="shared" ref="BX460" si="6678">AZ460</f>
        <v>0</v>
      </c>
      <c r="BY460" s="31">
        <f t="shared" ref="BY460" si="6679">BA460</f>
        <v>0</v>
      </c>
      <c r="BZ460" s="32">
        <f t="shared" ref="BZ460" si="6680">BB460</f>
        <v>0</v>
      </c>
      <c r="CA460" s="31">
        <f t="shared" ref="CA460" si="6681">BC460</f>
        <v>0</v>
      </c>
      <c r="CB460" s="31">
        <f t="shared" ref="CB460" si="6682">BD460</f>
        <v>0</v>
      </c>
      <c r="CC460" s="31">
        <f t="shared" ref="CC460" si="6683">BE460</f>
        <v>0</v>
      </c>
      <c r="CD460" s="31">
        <f t="shared" ref="CD460" si="6684">BF460</f>
        <v>0</v>
      </c>
      <c r="CE460" s="31">
        <f t="shared" ref="CE460" si="6685">BG460</f>
        <v>0</v>
      </c>
      <c r="CF460" s="31">
        <f t="shared" ref="CF460" si="6686">BH460</f>
        <v>0</v>
      </c>
      <c r="CG460" s="31">
        <f t="shared" ref="CG460" si="6687">BI460</f>
        <v>0</v>
      </c>
      <c r="CH460" s="31">
        <f t="shared" ref="CH460" si="6688">BJ460</f>
        <v>0</v>
      </c>
      <c r="CI460" s="31">
        <f t="shared" ref="CI460" si="6689">BK460</f>
        <v>0</v>
      </c>
      <c r="CJ460" s="31">
        <f t="shared" ref="CJ460" si="6690">BL460</f>
        <v>0</v>
      </c>
      <c r="CK460" s="31">
        <f t="shared" ref="CK460" si="6691">BM460</f>
        <v>0</v>
      </c>
      <c r="CL460" s="30">
        <f t="shared" ref="CL460" si="6692">BN460</f>
        <v>0</v>
      </c>
      <c r="CM460" s="59">
        <f t="shared" ref="CM460" si="6693">BO460</f>
        <v>0</v>
      </c>
      <c r="CN460" s="5"/>
      <c r="CQ460" s="12" t="s">
        <v>49</v>
      </c>
      <c r="CR460" s="16">
        <f>S460</f>
        <v>17</v>
      </c>
      <c r="CS460" s="16">
        <f>S461</f>
        <v>17</v>
      </c>
      <c r="CT460" s="16">
        <f>S462</f>
        <v>17</v>
      </c>
      <c r="CU460" s="16">
        <f>S463</f>
        <v>17</v>
      </c>
      <c r="CV460" s="16">
        <f>S464</f>
        <v>17</v>
      </c>
      <c r="CW460" s="16">
        <f>S465</f>
        <v>17</v>
      </c>
      <c r="CX460" s="16">
        <f>S466</f>
        <v>16</v>
      </c>
      <c r="CY460" s="16">
        <f>S467</f>
        <v>17</v>
      </c>
      <c r="CZ460" s="16">
        <f>S468</f>
        <v>17</v>
      </c>
      <c r="DA460" s="16">
        <f>S469</f>
        <v>17</v>
      </c>
      <c r="DB460" s="16">
        <f>S470</f>
        <v>15</v>
      </c>
      <c r="DC460" s="16">
        <f>S471</f>
        <v>15</v>
      </c>
      <c r="DD460" s="16">
        <f>S472</f>
        <v>15</v>
      </c>
      <c r="DE460" s="16">
        <f>S473</f>
        <v>13</v>
      </c>
      <c r="DF460" s="16">
        <f>S474</f>
        <v>17</v>
      </c>
      <c r="DG460" s="16">
        <f>S475</f>
        <v>17</v>
      </c>
      <c r="DH460" s="16">
        <f>S476</f>
        <v>17</v>
      </c>
      <c r="DI460" s="16">
        <f>S477</f>
        <v>17</v>
      </c>
      <c r="DJ460" s="16">
        <f>S478</f>
        <v>17</v>
      </c>
      <c r="DK460" s="16">
        <f>S479</f>
        <v>17</v>
      </c>
      <c r="DL460" s="16">
        <f>S480</f>
        <v>16</v>
      </c>
      <c r="DM460" s="10"/>
      <c r="DN460" s="10"/>
    </row>
    <row r="461" spans="1:118" ht="18.75" x14ac:dyDescent="0.25">
      <c r="B461" s="54" t="s">
        <v>3</v>
      </c>
      <c r="C461" s="2">
        <v>0</v>
      </c>
      <c r="D461" s="2">
        <v>0</v>
      </c>
      <c r="E461" s="2">
        <v>0</v>
      </c>
      <c r="F461" s="2">
        <v>1</v>
      </c>
      <c r="G461" s="2">
        <v>0</v>
      </c>
      <c r="H461" s="2">
        <v>2</v>
      </c>
      <c r="I461" s="2">
        <v>0</v>
      </c>
      <c r="J461" s="2">
        <v>0</v>
      </c>
      <c r="K461" s="2">
        <v>0</v>
      </c>
      <c r="L461" s="2">
        <v>2</v>
      </c>
      <c r="M461" s="3">
        <v>4</v>
      </c>
      <c r="N461" s="3">
        <v>5</v>
      </c>
      <c r="O461" s="3">
        <v>3</v>
      </c>
      <c r="P461" s="3">
        <v>0</v>
      </c>
      <c r="Q461" s="3">
        <v>0</v>
      </c>
      <c r="R461" s="3">
        <v>0</v>
      </c>
      <c r="S461" s="54">
        <v>17</v>
      </c>
      <c r="V461" s="54">
        <v>3.125E-2</v>
      </c>
      <c r="W461" s="2">
        <f>D460</f>
        <v>0</v>
      </c>
      <c r="X461" s="2">
        <f>D461</f>
        <v>0</v>
      </c>
      <c r="Y461" s="2">
        <f>D462</f>
        <v>0</v>
      </c>
      <c r="Z461" s="2">
        <f>D463</f>
        <v>0</v>
      </c>
      <c r="AA461" s="2">
        <f>D464</f>
        <v>0</v>
      </c>
      <c r="AB461" s="2">
        <f>D465</f>
        <v>13</v>
      </c>
      <c r="AC461" s="2">
        <f>D466</f>
        <v>0</v>
      </c>
      <c r="AD461" s="4">
        <f>D467</f>
        <v>0</v>
      </c>
      <c r="AE461" s="2">
        <f>D468</f>
        <v>0</v>
      </c>
      <c r="AF461" s="2">
        <f>D469</f>
        <v>0</v>
      </c>
      <c r="AG461" s="2">
        <f>D470</f>
        <v>0</v>
      </c>
      <c r="AH461" s="2">
        <f>D471</f>
        <v>0</v>
      </c>
      <c r="AI461" s="2">
        <f>D472</f>
        <v>0</v>
      </c>
      <c r="AJ461" s="2">
        <f>D473</f>
        <v>0</v>
      </c>
      <c r="AK461" s="2">
        <f>D474</f>
        <v>0</v>
      </c>
      <c r="AL461" s="2">
        <f>D475</f>
        <v>0</v>
      </c>
      <c r="AM461" s="2">
        <f>D476</f>
        <v>5</v>
      </c>
      <c r="AN461" s="2">
        <f>D477</f>
        <v>4</v>
      </c>
      <c r="AO461" s="2">
        <f>D478</f>
        <v>0</v>
      </c>
      <c r="AP461" s="54">
        <f>D479</f>
        <v>0</v>
      </c>
      <c r="AQ461" s="58">
        <f>D480</f>
        <v>0</v>
      </c>
      <c r="AT461" s="54">
        <v>3.1E-2</v>
      </c>
      <c r="AU461" s="31">
        <f t="shared" ref="AU461" si="6694">PRODUCT(W461*100*1/W476)</f>
        <v>0</v>
      </c>
      <c r="AV461" s="31">
        <f t="shared" ref="AV461" si="6695">PRODUCT(X461*100*1/X476)</f>
        <v>0</v>
      </c>
      <c r="AW461" s="31">
        <f t="shared" ref="AW461" si="6696">PRODUCT(Y461*100*1/Y476)</f>
        <v>0</v>
      </c>
      <c r="AX461" s="31">
        <f t="shared" ref="AX461" si="6697">PRODUCT(Z461*100*1/Z476)</f>
        <v>0</v>
      </c>
      <c r="AY461" s="31">
        <f t="shared" ref="AY461" si="6698">PRODUCT(AA461*100*1/AA476)</f>
        <v>0</v>
      </c>
      <c r="AZ461" s="31">
        <f t="shared" ref="AZ461" si="6699">PRODUCT(AB461*100*1/AB476)</f>
        <v>76.470588235294116</v>
      </c>
      <c r="BA461" s="31">
        <f t="shared" ref="BA461" si="6700">PRODUCT(AC461*100*1/AC476)</f>
        <v>0</v>
      </c>
      <c r="BB461" s="32">
        <f t="shared" ref="BB461" si="6701">PRODUCT(AD461*100*1/AD476)</f>
        <v>0</v>
      </c>
      <c r="BC461" s="31">
        <f t="shared" ref="BC461" si="6702">PRODUCT(AE461*100*1/AE476)</f>
        <v>0</v>
      </c>
      <c r="BD461" s="31">
        <f t="shared" ref="BD461" si="6703">PRODUCT(AF461*100*1/AF476)</f>
        <v>0</v>
      </c>
      <c r="BE461" s="31">
        <f t="shared" ref="BE461" si="6704">PRODUCT(AG461*100*1/AG476)</f>
        <v>0</v>
      </c>
      <c r="BF461" s="31">
        <f t="shared" ref="BF461" si="6705">PRODUCT(AH461*100*1/AH476)</f>
        <v>0</v>
      </c>
      <c r="BG461" s="31">
        <f t="shared" ref="BG461" si="6706">PRODUCT(AI461*100*1/AI476)</f>
        <v>0</v>
      </c>
      <c r="BH461" s="31">
        <f t="shared" ref="BH461" si="6707">PRODUCT(AJ461*100*1/AJ476)</f>
        <v>0</v>
      </c>
      <c r="BI461" s="31">
        <f t="shared" ref="BI461" si="6708">PRODUCT(AK461*100*1/AK476)</f>
        <v>0</v>
      </c>
      <c r="BJ461" s="31">
        <f t="shared" ref="BJ461" si="6709">PRODUCT(AL461*100*1/AL476)</f>
        <v>0</v>
      </c>
      <c r="BK461" s="31">
        <f t="shared" ref="BK461" si="6710">PRODUCT(AM461*100*1/AM476)</f>
        <v>29.411764705882351</v>
      </c>
      <c r="BL461" s="31">
        <f t="shared" ref="BL461" si="6711">PRODUCT(AN461*100*1/AN476)</f>
        <v>23.529411764705884</v>
      </c>
      <c r="BM461" s="31">
        <f t="shared" ref="BM461" si="6712">PRODUCT(AO461*100*1/AO476)</f>
        <v>0</v>
      </c>
      <c r="BN461" s="30">
        <f t="shared" ref="BN461" si="6713">PRODUCT(AP461*100*1/AP476)</f>
        <v>0</v>
      </c>
      <c r="BO461" s="59">
        <f t="shared" ref="BO461" si="6714">PRODUCT(AQ461*100*1/AQ476)</f>
        <v>0</v>
      </c>
      <c r="BR461" s="54">
        <v>3.1E-2</v>
      </c>
      <c r="BS461" s="31">
        <f t="shared" ref="BS461" si="6715">AU460+AU461</f>
        <v>0</v>
      </c>
      <c r="BT461" s="31">
        <f t="shared" ref="BT461" si="6716">AV460+AV461</f>
        <v>0</v>
      </c>
      <c r="BU461" s="31">
        <f t="shared" ref="BU461" si="6717">AW460+AW461</f>
        <v>0</v>
      </c>
      <c r="BV461" s="31">
        <f t="shared" ref="BV461" si="6718">AX460+AX461</f>
        <v>0</v>
      </c>
      <c r="BW461" s="31">
        <f t="shared" ref="BW461" si="6719">AY460+AY461</f>
        <v>0</v>
      </c>
      <c r="BX461" s="31">
        <f t="shared" ref="BX461" si="6720">AZ460+AZ461</f>
        <v>76.470588235294116</v>
      </c>
      <c r="BY461" s="31">
        <f t="shared" ref="BY461" si="6721">BA460+BA461</f>
        <v>0</v>
      </c>
      <c r="BZ461" s="32">
        <f t="shared" ref="BZ461" si="6722">BB460+BB461</f>
        <v>0</v>
      </c>
      <c r="CA461" s="31">
        <f t="shared" ref="CA461" si="6723">BC460+BC461</f>
        <v>0</v>
      </c>
      <c r="CB461" s="31">
        <f t="shared" ref="CB461" si="6724">BD460+BD461</f>
        <v>0</v>
      </c>
      <c r="CC461" s="31">
        <f t="shared" ref="CC461" si="6725">BE460+BE461</f>
        <v>0</v>
      </c>
      <c r="CD461" s="31">
        <f t="shared" ref="CD461" si="6726">BF460+BF461</f>
        <v>0</v>
      </c>
      <c r="CE461" s="31">
        <f t="shared" ref="CE461" si="6727">BG460+BG461</f>
        <v>0</v>
      </c>
      <c r="CF461" s="31">
        <f t="shared" ref="CF461" si="6728">BH460+BH461</f>
        <v>0</v>
      </c>
      <c r="CG461" s="31">
        <f t="shared" ref="CG461" si="6729">BI460+BI461</f>
        <v>0</v>
      </c>
      <c r="CH461" s="31">
        <f t="shared" ref="CH461" si="6730">BJ460+BJ461</f>
        <v>0</v>
      </c>
      <c r="CI461" s="31">
        <f t="shared" ref="CI461" si="6731">BK460+BK461</f>
        <v>29.411764705882351</v>
      </c>
      <c r="CJ461" s="31">
        <f t="shared" ref="CJ461" si="6732">BL460+BL461</f>
        <v>23.529411764705884</v>
      </c>
      <c r="CK461" s="31">
        <f t="shared" ref="CK461" si="6733">BM460+BM461</f>
        <v>0</v>
      </c>
      <c r="CL461" s="30">
        <f t="shared" ref="CL461" si="6734">BN460+BN461</f>
        <v>0</v>
      </c>
      <c r="CM461" s="59">
        <f t="shared" ref="CM461" si="6735">BO460+BO461</f>
        <v>0</v>
      </c>
      <c r="CN461" s="5"/>
      <c r="CQ461" s="12" t="s">
        <v>50</v>
      </c>
      <c r="CR461" s="13">
        <f>BS469</f>
        <v>35.294117647058826</v>
      </c>
      <c r="CS461" s="13">
        <f>BT469</f>
        <v>29.411764705882355</v>
      </c>
      <c r="CT461" s="13">
        <f>BU469</f>
        <v>76.470588235294116</v>
      </c>
      <c r="CU461" s="13">
        <f>BV469</f>
        <v>100</v>
      </c>
      <c r="CV461" s="13">
        <f>BW466</f>
        <v>88.235294117647058</v>
      </c>
      <c r="CW461" s="13">
        <f>BX466</f>
        <v>88.235294117647044</v>
      </c>
      <c r="CX461" s="13">
        <f>BY466</f>
        <v>87.5</v>
      </c>
      <c r="CY461" s="13">
        <f>BZ469</f>
        <v>70.588235294117652</v>
      </c>
      <c r="CZ461" s="13">
        <f>CA467</f>
        <v>88.235294117647058</v>
      </c>
      <c r="DA461" s="13">
        <f>CB467</f>
        <v>100</v>
      </c>
      <c r="DB461" s="13">
        <f>CC467</f>
        <v>0</v>
      </c>
      <c r="DC461" s="13">
        <f>CD469</f>
        <v>100.00000000000001</v>
      </c>
      <c r="DD461" s="13">
        <f>CE467</f>
        <v>100.00000000000001</v>
      </c>
      <c r="DE461" s="13">
        <f>CF467</f>
        <v>100</v>
      </c>
      <c r="DF461" s="13">
        <f>CG471</f>
        <v>35.294117647058826</v>
      </c>
      <c r="DG461" s="13">
        <f>CH467</f>
        <v>88.235294117647072</v>
      </c>
      <c r="DH461" s="13">
        <f>CI464</f>
        <v>76.470588235294116</v>
      </c>
      <c r="DI461" s="13">
        <f>CJ465</f>
        <v>76.470588235294116</v>
      </c>
      <c r="DJ461" s="13">
        <f>CK464</f>
        <v>41.176470588235297</v>
      </c>
      <c r="DK461" s="13"/>
      <c r="DL461" s="13"/>
      <c r="DM461" s="10"/>
      <c r="DN461" s="10"/>
    </row>
    <row r="462" spans="1:118" ht="18.75" x14ac:dyDescent="0.25">
      <c r="B462" s="54" t="s">
        <v>4</v>
      </c>
      <c r="C462" s="2">
        <v>0</v>
      </c>
      <c r="D462" s="2">
        <v>0</v>
      </c>
      <c r="E462" s="2">
        <v>0</v>
      </c>
      <c r="F462" s="2">
        <v>0</v>
      </c>
      <c r="G462" s="2">
        <v>9</v>
      </c>
      <c r="H462" s="2">
        <v>0</v>
      </c>
      <c r="I462" s="2">
        <v>1</v>
      </c>
      <c r="J462" s="2">
        <v>1</v>
      </c>
      <c r="K462" s="2">
        <v>1</v>
      </c>
      <c r="L462" s="2">
        <v>1</v>
      </c>
      <c r="M462" s="3">
        <v>1</v>
      </c>
      <c r="N462" s="3">
        <v>1</v>
      </c>
      <c r="O462" s="3">
        <v>2</v>
      </c>
      <c r="P462" s="3">
        <v>0</v>
      </c>
      <c r="Q462" s="3">
        <v>0</v>
      </c>
      <c r="R462" s="3">
        <v>0</v>
      </c>
      <c r="S462" s="54">
        <v>17</v>
      </c>
      <c r="V462" s="54">
        <v>6.25E-2</v>
      </c>
      <c r="W462" s="2">
        <f>E460</f>
        <v>0</v>
      </c>
      <c r="X462" s="2">
        <f>E461</f>
        <v>0</v>
      </c>
      <c r="Y462" s="2">
        <f>E462</f>
        <v>0</v>
      </c>
      <c r="Z462" s="2">
        <f>E463</f>
        <v>0</v>
      </c>
      <c r="AA462" s="2">
        <f>E464</f>
        <v>0</v>
      </c>
      <c r="AB462" s="2">
        <f>E465</f>
        <v>0</v>
      </c>
      <c r="AC462" s="2">
        <f>E466</f>
        <v>0</v>
      </c>
      <c r="AD462" s="4">
        <f>E467</f>
        <v>0</v>
      </c>
      <c r="AE462" s="2">
        <f>E468</f>
        <v>0</v>
      </c>
      <c r="AF462" s="2">
        <f>E469</f>
        <v>16</v>
      </c>
      <c r="AG462" s="2">
        <f>E470</f>
        <v>0</v>
      </c>
      <c r="AH462" s="2">
        <f>E471</f>
        <v>0</v>
      </c>
      <c r="AI462" s="2">
        <f>E472</f>
        <v>3</v>
      </c>
      <c r="AJ462" s="2">
        <f>E473</f>
        <v>2</v>
      </c>
      <c r="AK462" s="2">
        <f>E474</f>
        <v>0</v>
      </c>
      <c r="AL462" s="2">
        <f>E475</f>
        <v>6</v>
      </c>
      <c r="AM462" s="2">
        <f>E476</f>
        <v>7</v>
      </c>
      <c r="AN462" s="2">
        <f>E477</f>
        <v>0</v>
      </c>
      <c r="AO462" s="2">
        <f>E478</f>
        <v>0</v>
      </c>
      <c r="AP462" s="54">
        <f>E479</f>
        <v>0</v>
      </c>
      <c r="AQ462" s="58">
        <f>E480</f>
        <v>0</v>
      </c>
      <c r="AT462" s="54">
        <v>6.2E-2</v>
      </c>
      <c r="AU462" s="31">
        <f t="shared" ref="AU462" si="6736">PRODUCT(W462*100*1/W476)</f>
        <v>0</v>
      </c>
      <c r="AV462" s="31">
        <f t="shared" ref="AV462" si="6737">PRODUCT(X462*100*1/X476)</f>
        <v>0</v>
      </c>
      <c r="AW462" s="31">
        <f t="shared" ref="AW462" si="6738">PRODUCT(Y462*100*1/Y476)</f>
        <v>0</v>
      </c>
      <c r="AX462" s="31">
        <f t="shared" ref="AX462" si="6739">PRODUCT(Z462*100*1/Z476)</f>
        <v>0</v>
      </c>
      <c r="AY462" s="31">
        <f t="shared" ref="AY462" si="6740">PRODUCT(AA462*100*1/AA476)</f>
        <v>0</v>
      </c>
      <c r="AZ462" s="31">
        <f t="shared" ref="AZ462" si="6741">PRODUCT(AB462*100*1/AB476)</f>
        <v>0</v>
      </c>
      <c r="BA462" s="31">
        <f t="shared" ref="BA462" si="6742">PRODUCT(AC462*100*1/AC476)</f>
        <v>0</v>
      </c>
      <c r="BB462" s="32">
        <f t="shared" ref="BB462" si="6743">PRODUCT(AD462*100*1/AD476)</f>
        <v>0</v>
      </c>
      <c r="BC462" s="31">
        <f t="shared" ref="BC462" si="6744">PRODUCT(AE462*100*1/AE476)</f>
        <v>0</v>
      </c>
      <c r="BD462" s="31">
        <f t="shared" ref="BD462" si="6745">PRODUCT(AF462*100*1/AF476)</f>
        <v>94.117647058823536</v>
      </c>
      <c r="BE462" s="31">
        <f t="shared" ref="BE462" si="6746">PRODUCT(AG462*100*1/AG476)</f>
        <v>0</v>
      </c>
      <c r="BF462" s="31">
        <f t="shared" ref="BF462" si="6747">PRODUCT(AH462*100*1/AH476)</f>
        <v>0</v>
      </c>
      <c r="BG462" s="31">
        <f t="shared" ref="BG462" si="6748">PRODUCT(AI462*100*1/AI476)</f>
        <v>20</v>
      </c>
      <c r="BH462" s="31">
        <f t="shared" ref="BH462" si="6749">PRODUCT(AJ462*100*1/AJ476)</f>
        <v>15.384615384615385</v>
      </c>
      <c r="BI462" s="31">
        <f t="shared" ref="BI462" si="6750">PRODUCT(AK462*100*1/AK476)</f>
        <v>0</v>
      </c>
      <c r="BJ462" s="31">
        <f t="shared" ref="BJ462" si="6751">PRODUCT(AL462*100*1/AL476)</f>
        <v>35.294117647058826</v>
      </c>
      <c r="BK462" s="31">
        <f t="shared" ref="BK462" si="6752">PRODUCT(AM462*100*1/AM476)</f>
        <v>41.176470588235297</v>
      </c>
      <c r="BL462" s="31">
        <f t="shared" ref="BL462" si="6753">PRODUCT(AN462*100*1/AN476)</f>
        <v>0</v>
      </c>
      <c r="BM462" s="31">
        <f t="shared" ref="BM462" si="6754">PRODUCT(AO462*100*1/AO476)</f>
        <v>0</v>
      </c>
      <c r="BN462" s="30">
        <f t="shared" ref="BN462" si="6755">PRODUCT(AP462*100*1/AP476)</f>
        <v>0</v>
      </c>
      <c r="BO462" s="59">
        <f t="shared" ref="BO462" si="6756">PRODUCT(AQ462*100*1/AQ476)</f>
        <v>0</v>
      </c>
      <c r="BR462" s="54">
        <v>6.2E-2</v>
      </c>
      <c r="BS462" s="31">
        <f t="shared" ref="BS462" si="6757">AU460+AU461+AU462</f>
        <v>0</v>
      </c>
      <c r="BT462" s="31">
        <f t="shared" ref="BT462" si="6758">AV460+AV461+AV462</f>
        <v>0</v>
      </c>
      <c r="BU462" s="31">
        <f t="shared" ref="BU462" si="6759">AW460+AW461+AW462</f>
        <v>0</v>
      </c>
      <c r="BV462" s="31">
        <f t="shared" ref="BV462" si="6760">AX460+AX461+AX462</f>
        <v>0</v>
      </c>
      <c r="BW462" s="31">
        <f t="shared" ref="BW462" si="6761">AY460+AY461+AY462</f>
        <v>0</v>
      </c>
      <c r="BX462" s="31">
        <f t="shared" ref="BX462" si="6762">AZ460+AZ461+AZ462</f>
        <v>76.470588235294116</v>
      </c>
      <c r="BY462" s="31">
        <f t="shared" ref="BY462" si="6763">BA460+BA461+BA462</f>
        <v>0</v>
      </c>
      <c r="BZ462" s="32">
        <f t="shared" ref="BZ462" si="6764">BB460+BB461+BB462</f>
        <v>0</v>
      </c>
      <c r="CA462" s="31">
        <f t="shared" ref="CA462" si="6765">BC460+BC461+BC462</f>
        <v>0</v>
      </c>
      <c r="CB462" s="31">
        <f t="shared" ref="CB462" si="6766">BD460+BD461+BD462</f>
        <v>94.117647058823536</v>
      </c>
      <c r="CC462" s="31">
        <f t="shared" ref="CC462" si="6767">BE460+BE461+BE462</f>
        <v>0</v>
      </c>
      <c r="CD462" s="31">
        <f t="shared" ref="CD462" si="6768">BF460+BF461+BF462</f>
        <v>0</v>
      </c>
      <c r="CE462" s="31">
        <f t="shared" ref="CE462" si="6769">BG460+BG461+BG462</f>
        <v>20</v>
      </c>
      <c r="CF462" s="31">
        <f t="shared" ref="CF462" si="6770">BH460+BH461+BH462</f>
        <v>15.384615384615385</v>
      </c>
      <c r="CG462" s="31">
        <f t="shared" ref="CG462" si="6771">BI460+BI461+BI462</f>
        <v>0</v>
      </c>
      <c r="CH462" s="31">
        <f t="shared" ref="CH462" si="6772">BJ460+BJ461+BJ462</f>
        <v>35.294117647058826</v>
      </c>
      <c r="CI462" s="31">
        <f t="shared" ref="CI462" si="6773">BK460+BK461+BK462</f>
        <v>70.588235294117652</v>
      </c>
      <c r="CJ462" s="31">
        <f t="shared" ref="CJ462" si="6774">BL460+BL461+BL462</f>
        <v>23.529411764705884</v>
      </c>
      <c r="CK462" s="31">
        <f t="shared" ref="CK462" si="6775">BM460+BM461+BM462</f>
        <v>0</v>
      </c>
      <c r="CL462" s="30">
        <f t="shared" ref="CL462" si="6776">BN460+BN461+BN462</f>
        <v>0</v>
      </c>
      <c r="CM462" s="59">
        <f t="shared" ref="CM462" si="6777">BO460+BO461+BO462</f>
        <v>0</v>
      </c>
      <c r="CN462" s="5"/>
      <c r="CQ462" s="12" t="s">
        <v>51</v>
      </c>
      <c r="CR462" s="13"/>
      <c r="CS462" s="13"/>
      <c r="CT462" s="13"/>
      <c r="CU462" s="13"/>
      <c r="CV462" s="13">
        <f>BW468-BW466</f>
        <v>11.764705882352942</v>
      </c>
      <c r="CW462" s="13">
        <f>SUM(BX467,-BX466)</f>
        <v>0</v>
      </c>
      <c r="CX462" s="14">
        <f>SUM(BY467-BY466)</f>
        <v>6.25</v>
      </c>
      <c r="CY462" s="13"/>
      <c r="CZ462" s="13">
        <f>CA468-CA467</f>
        <v>11.764705882352942</v>
      </c>
      <c r="DA462" s="13">
        <f>CB469-CB467</f>
        <v>0</v>
      </c>
      <c r="DB462" s="13"/>
      <c r="DC462" s="13"/>
      <c r="DD462" s="13"/>
      <c r="DE462" s="13"/>
      <c r="DF462" s="13"/>
      <c r="DG462" s="13">
        <f>CH468-CH467</f>
        <v>0</v>
      </c>
      <c r="DH462" s="13">
        <f>CI465-CI464</f>
        <v>0</v>
      </c>
      <c r="DI462" s="13">
        <f>CJ466-CJ465</f>
        <v>11.764705882352942</v>
      </c>
      <c r="DJ462" s="13"/>
      <c r="DK462" s="13"/>
      <c r="DL462" s="13"/>
      <c r="DM462" s="10"/>
      <c r="DN462" s="10"/>
    </row>
    <row r="463" spans="1:118" ht="18.75" x14ac:dyDescent="0.25">
      <c r="B463" s="54" t="s">
        <v>5</v>
      </c>
      <c r="C463" s="2">
        <v>0</v>
      </c>
      <c r="D463" s="2">
        <v>0</v>
      </c>
      <c r="E463" s="2">
        <v>0</v>
      </c>
      <c r="F463" s="2">
        <v>0</v>
      </c>
      <c r="G463" s="2">
        <v>12</v>
      </c>
      <c r="H463" s="2">
        <v>0</v>
      </c>
      <c r="I463" s="2">
        <v>0</v>
      </c>
      <c r="J463" s="2">
        <v>1</v>
      </c>
      <c r="K463" s="2">
        <v>3</v>
      </c>
      <c r="L463" s="2">
        <v>1</v>
      </c>
      <c r="M463" s="3">
        <v>0</v>
      </c>
      <c r="N463" s="3">
        <v>0</v>
      </c>
      <c r="O463" s="3">
        <v>0</v>
      </c>
      <c r="P463" s="3">
        <v>0</v>
      </c>
      <c r="Q463" s="3">
        <v>0</v>
      </c>
      <c r="R463" s="3">
        <v>0</v>
      </c>
      <c r="S463" s="54">
        <v>17</v>
      </c>
      <c r="V463" s="54">
        <v>0.125</v>
      </c>
      <c r="W463" s="2">
        <f>F460</f>
        <v>1</v>
      </c>
      <c r="X463" s="2">
        <f>F461</f>
        <v>1</v>
      </c>
      <c r="Y463" s="2">
        <f>F462</f>
        <v>0</v>
      </c>
      <c r="Z463" s="2">
        <f>F463</f>
        <v>0</v>
      </c>
      <c r="AA463" s="2">
        <f>F464</f>
        <v>15</v>
      </c>
      <c r="AB463" s="2">
        <f>F465</f>
        <v>1</v>
      </c>
      <c r="AC463" s="2">
        <f>F466</f>
        <v>14</v>
      </c>
      <c r="AD463" s="4">
        <f>F467</f>
        <v>9</v>
      </c>
      <c r="AE463" s="2">
        <f>F468</f>
        <v>0</v>
      </c>
      <c r="AF463" s="2">
        <f>F469</f>
        <v>0</v>
      </c>
      <c r="AG463" s="2">
        <f>F470</f>
        <v>0</v>
      </c>
      <c r="AH463" s="2">
        <f>F471</f>
        <v>0</v>
      </c>
      <c r="AI463" s="2">
        <f>F472</f>
        <v>0</v>
      </c>
      <c r="AJ463" s="2">
        <f>F473</f>
        <v>0</v>
      </c>
      <c r="AK463" s="2">
        <f>F474</f>
        <v>0</v>
      </c>
      <c r="AL463" s="2">
        <f>F475</f>
        <v>0</v>
      </c>
      <c r="AM463" s="2">
        <f>F476</f>
        <v>0</v>
      </c>
      <c r="AN463" s="2">
        <f>F477</f>
        <v>4</v>
      </c>
      <c r="AO463" s="2">
        <f>F478</f>
        <v>1</v>
      </c>
      <c r="AP463" s="54">
        <f>F479</f>
        <v>0</v>
      </c>
      <c r="AQ463" s="58">
        <f>F480</f>
        <v>0</v>
      </c>
      <c r="AT463" s="54">
        <v>0.125</v>
      </c>
      <c r="AU463" s="31">
        <f t="shared" ref="AU463" si="6778">PRODUCT(W463*100*1/W476)</f>
        <v>5.882352941176471</v>
      </c>
      <c r="AV463" s="31">
        <f t="shared" ref="AV463" si="6779">PRODUCT(X463*100*1/X476)</f>
        <v>5.882352941176471</v>
      </c>
      <c r="AW463" s="31">
        <f t="shared" ref="AW463" si="6780">PRODUCT(Y463*100*1/Y476)</f>
        <v>0</v>
      </c>
      <c r="AX463" s="31">
        <f t="shared" ref="AX463" si="6781">PRODUCT(Z463*100*1/Z476)</f>
        <v>0</v>
      </c>
      <c r="AY463" s="31">
        <f t="shared" ref="AY463" si="6782">PRODUCT(AA463*100*1/AA476)</f>
        <v>88.235294117647058</v>
      </c>
      <c r="AZ463" s="31">
        <f t="shared" ref="AZ463" si="6783">PRODUCT(AB463*100*1/AB476)</f>
        <v>5.882352941176471</v>
      </c>
      <c r="BA463" s="31">
        <f t="shared" ref="BA463" si="6784">PRODUCT(AC463*100*1/AC476)</f>
        <v>87.5</v>
      </c>
      <c r="BB463" s="32">
        <f t="shared" ref="BB463" si="6785">PRODUCT(AD463*100*1/AD476)</f>
        <v>52.941176470588232</v>
      </c>
      <c r="BC463" s="31">
        <f t="shared" ref="BC463" si="6786">PRODUCT(AE463*100*1/AE476)</f>
        <v>0</v>
      </c>
      <c r="BD463" s="31">
        <f t="shared" ref="BD463" si="6787">PRODUCT(AF463*100*1/AF476)</f>
        <v>0</v>
      </c>
      <c r="BE463" s="31">
        <f t="shared" ref="BE463" si="6788">PRODUCT(AG463*100*1/AG476)</f>
        <v>0</v>
      </c>
      <c r="BF463" s="31">
        <f t="shared" ref="BF463" si="6789">PRODUCT(AH463*100*1/AH476)</f>
        <v>0</v>
      </c>
      <c r="BG463" s="31">
        <f t="shared" ref="BG463" si="6790">PRODUCT(AI463*100*1/AI476)</f>
        <v>0</v>
      </c>
      <c r="BH463" s="31">
        <f t="shared" ref="BH463" si="6791">PRODUCT(AJ463*100*1/AJ476)</f>
        <v>0</v>
      </c>
      <c r="BI463" s="31">
        <f t="shared" ref="BI463" si="6792">PRODUCT(AK463*100*1/AK476)</f>
        <v>0</v>
      </c>
      <c r="BJ463" s="31">
        <f t="shared" ref="BJ463" si="6793">PRODUCT(AL463*100*1/AL476)</f>
        <v>0</v>
      </c>
      <c r="BK463" s="31">
        <f t="shared" ref="BK463" si="6794">PRODUCT(AM463*100*1/AM476)</f>
        <v>0</v>
      </c>
      <c r="BL463" s="31">
        <f t="shared" ref="BL463" si="6795">PRODUCT(AN463*100*1/AN476)</f>
        <v>23.529411764705884</v>
      </c>
      <c r="BM463" s="31">
        <f t="shared" ref="BM463" si="6796">PRODUCT(AO463*100*1/AO476)</f>
        <v>5.882352941176471</v>
      </c>
      <c r="BN463" s="30">
        <f t="shared" ref="BN463" si="6797">PRODUCT(AP463*100*1/AP476)</f>
        <v>0</v>
      </c>
      <c r="BO463" s="59">
        <f t="shared" ref="BO463" si="6798">PRODUCT(AQ463*100*1/AQ476)</f>
        <v>0</v>
      </c>
      <c r="BR463" s="54">
        <v>0.125</v>
      </c>
      <c r="BS463" s="31">
        <f t="shared" ref="BS463" si="6799">AU460+AU461+AU462+AU463</f>
        <v>5.882352941176471</v>
      </c>
      <c r="BT463" s="31">
        <f t="shared" ref="BT463" si="6800">AV460+AV461+AV462+AV463</f>
        <v>5.882352941176471</v>
      </c>
      <c r="BU463" s="31">
        <f t="shared" ref="BU463" si="6801">AW460+AW461+AW462+AW463</f>
        <v>0</v>
      </c>
      <c r="BV463" s="31">
        <f t="shared" ref="BV463" si="6802">AX460+AX461+AX462+AX463</f>
        <v>0</v>
      </c>
      <c r="BW463" s="31">
        <f t="shared" ref="BW463" si="6803">AY460+AY461+AY462+AY463</f>
        <v>88.235294117647058</v>
      </c>
      <c r="BX463" s="31">
        <f t="shared" ref="BX463" si="6804">AZ460+AZ461+AZ462+AZ463</f>
        <v>82.35294117647058</v>
      </c>
      <c r="BY463" s="31">
        <f t="shared" ref="BY463" si="6805">BA460+BA461+BA462+BA463</f>
        <v>87.5</v>
      </c>
      <c r="BZ463" s="32">
        <f t="shared" ref="BZ463" si="6806">BB460+BB461+BB462+BB463</f>
        <v>52.941176470588232</v>
      </c>
      <c r="CA463" s="31">
        <f t="shared" ref="CA463" si="6807">BC460+BC461+BC462+BC463</f>
        <v>0</v>
      </c>
      <c r="CB463" s="31">
        <f t="shared" ref="CB463" si="6808">BD460+BD461+BD462+BD463</f>
        <v>94.117647058823536</v>
      </c>
      <c r="CC463" s="31">
        <f t="shared" ref="CC463" si="6809">BE460+BE461+BE462+BE463</f>
        <v>0</v>
      </c>
      <c r="CD463" s="31">
        <f t="shared" ref="CD463" si="6810">BF460+BF461+BF462+BF463</f>
        <v>0</v>
      </c>
      <c r="CE463" s="31">
        <f t="shared" ref="CE463" si="6811">BG460+BG461+BG462+BG463</f>
        <v>20</v>
      </c>
      <c r="CF463" s="31">
        <f t="shared" ref="CF463" si="6812">BH460+BH461+BH462+BH463</f>
        <v>15.384615384615385</v>
      </c>
      <c r="CG463" s="31">
        <f t="shared" ref="CG463" si="6813">BI460+BI461+BI462+BI463</f>
        <v>0</v>
      </c>
      <c r="CH463" s="31">
        <f t="shared" ref="CH463" si="6814">BJ460+BJ461+BJ462+BJ463</f>
        <v>35.294117647058826</v>
      </c>
      <c r="CI463" s="31">
        <f t="shared" ref="CI463" si="6815">BK460+BK461+BK462+BK463</f>
        <v>70.588235294117652</v>
      </c>
      <c r="CJ463" s="31">
        <f t="shared" ref="CJ463" si="6816">BL460+BL461+BL462+BL463</f>
        <v>47.058823529411768</v>
      </c>
      <c r="CK463" s="31">
        <f t="shared" ref="CK463" si="6817">BM460+BM461+BM462+BM463</f>
        <v>5.882352941176471</v>
      </c>
      <c r="CL463" s="30">
        <f t="shared" ref="CL463" si="6818">BN460+BN461+BN462+BN463</f>
        <v>0</v>
      </c>
      <c r="CM463" s="59">
        <f t="shared" ref="CM463" si="6819">BO460+BO461+BO462+BO463</f>
        <v>0</v>
      </c>
      <c r="CN463" s="5"/>
      <c r="CQ463" s="12" t="s">
        <v>52</v>
      </c>
      <c r="CR463" s="13">
        <f>BS475-CR461</f>
        <v>64.705882352941174</v>
      </c>
      <c r="CS463" s="13">
        <f>BT475-CS461</f>
        <v>70.588235294117652</v>
      </c>
      <c r="CT463" s="13">
        <f>BU475-BU469</f>
        <v>23.52941176470587</v>
      </c>
      <c r="CU463" s="13">
        <f>BV475-BV469</f>
        <v>0</v>
      </c>
      <c r="CV463" s="13">
        <f>BW475-CV462-CV461</f>
        <v>0</v>
      </c>
      <c r="CW463" s="13">
        <f>BX475-BX467</f>
        <v>11.764705882352928</v>
      </c>
      <c r="CX463" s="13">
        <f>BY475-BY467</f>
        <v>6.25</v>
      </c>
      <c r="CY463" s="13">
        <f>BZ475-BZ469</f>
        <v>29.411764705882348</v>
      </c>
      <c r="CZ463" s="13">
        <f>CA475-CA468</f>
        <v>0</v>
      </c>
      <c r="DA463" s="13">
        <f>CB475-CB469</f>
        <v>0</v>
      </c>
      <c r="DB463" s="13">
        <f>CC475-CC467</f>
        <v>100</v>
      </c>
      <c r="DC463" s="13">
        <f>CD475-CD469</f>
        <v>0</v>
      </c>
      <c r="DD463" s="13">
        <f>CE475-CE467</f>
        <v>0</v>
      </c>
      <c r="DE463" s="13">
        <f>CF475-CF467</f>
        <v>0</v>
      </c>
      <c r="DF463" s="13">
        <f>CG475-CG471</f>
        <v>64.705882352941174</v>
      </c>
      <c r="DG463" s="13">
        <f>CH475-CH468</f>
        <v>11.764705882352928</v>
      </c>
      <c r="DH463" s="13">
        <f>CI475-CI465</f>
        <v>23.529411764705884</v>
      </c>
      <c r="DI463" s="13">
        <f>CJ475-CJ466</f>
        <v>11.764705882352942</v>
      </c>
      <c r="DJ463" s="13">
        <f>CK475-CK464</f>
        <v>58.823529411764717</v>
      </c>
      <c r="DK463" s="13"/>
      <c r="DL463" s="13"/>
      <c r="DM463" s="10"/>
      <c r="DN463" s="10"/>
    </row>
    <row r="464" spans="1:118" x14ac:dyDescent="0.25">
      <c r="B464" s="54" t="s">
        <v>6</v>
      </c>
      <c r="C464" s="2">
        <v>0</v>
      </c>
      <c r="D464" s="2">
        <v>0</v>
      </c>
      <c r="E464" s="2">
        <v>0</v>
      </c>
      <c r="F464" s="2">
        <v>15</v>
      </c>
      <c r="G464" s="2">
        <v>0</v>
      </c>
      <c r="H464" s="2">
        <v>0</v>
      </c>
      <c r="I464" s="2">
        <v>0</v>
      </c>
      <c r="J464" s="4">
        <v>0</v>
      </c>
      <c r="K464" s="4">
        <v>2</v>
      </c>
      <c r="L464" s="3">
        <v>0</v>
      </c>
      <c r="M464" s="3">
        <v>0</v>
      </c>
      <c r="N464" s="3">
        <v>0</v>
      </c>
      <c r="O464" s="3">
        <v>0</v>
      </c>
      <c r="P464" s="3">
        <v>0</v>
      </c>
      <c r="Q464" s="3">
        <v>0</v>
      </c>
      <c r="R464" s="3">
        <v>0</v>
      </c>
      <c r="S464" s="54">
        <v>17</v>
      </c>
      <c r="V464" s="54">
        <v>0.25</v>
      </c>
      <c r="W464" s="2">
        <f>G460</f>
        <v>0</v>
      </c>
      <c r="X464" s="2">
        <f>G461</f>
        <v>0</v>
      </c>
      <c r="Y464" s="2">
        <f>G462</f>
        <v>9</v>
      </c>
      <c r="Z464" s="2">
        <f>G463</f>
        <v>12</v>
      </c>
      <c r="AA464" s="2">
        <f>G464</f>
        <v>0</v>
      </c>
      <c r="AB464" s="2">
        <f>G465</f>
        <v>0</v>
      </c>
      <c r="AC464" s="2">
        <f>G466</f>
        <v>0</v>
      </c>
      <c r="AD464" s="4">
        <f>G467</f>
        <v>0</v>
      </c>
      <c r="AE464" s="2">
        <f>G468</f>
        <v>0</v>
      </c>
      <c r="AF464" s="2">
        <f>G469</f>
        <v>0</v>
      </c>
      <c r="AG464" s="2">
        <f>G470</f>
        <v>0</v>
      </c>
      <c r="AH464" s="2">
        <f>G471</f>
        <v>6</v>
      </c>
      <c r="AI464" s="2">
        <f>G472</f>
        <v>2</v>
      </c>
      <c r="AJ464" s="2">
        <f>G473</f>
        <v>2</v>
      </c>
      <c r="AK464" s="2">
        <f>G474</f>
        <v>0</v>
      </c>
      <c r="AL464" s="2">
        <f>G475</f>
        <v>6</v>
      </c>
      <c r="AM464" s="2">
        <f>G476</f>
        <v>1</v>
      </c>
      <c r="AN464" s="2">
        <f>G477</f>
        <v>4</v>
      </c>
      <c r="AO464" s="2">
        <f>G478</f>
        <v>6</v>
      </c>
      <c r="AP464" s="54">
        <f>G479</f>
        <v>0</v>
      </c>
      <c r="AQ464" s="58">
        <f>G480</f>
        <v>2</v>
      </c>
      <c r="AT464" s="54">
        <v>0.25</v>
      </c>
      <c r="AU464" s="31">
        <f t="shared" ref="AU464" si="6820">PRODUCT(W464*100*1/W476)</f>
        <v>0</v>
      </c>
      <c r="AV464" s="31">
        <f t="shared" ref="AV464" si="6821">PRODUCT(X464*100*1/X476)</f>
        <v>0</v>
      </c>
      <c r="AW464" s="31">
        <f t="shared" ref="AW464" si="6822">PRODUCT(Y464*100*1/Y476)</f>
        <v>52.941176470588232</v>
      </c>
      <c r="AX464" s="31">
        <f t="shared" ref="AX464" si="6823">PRODUCT(Z464*100*1/Z476)</f>
        <v>70.588235294117652</v>
      </c>
      <c r="AY464" s="31">
        <f t="shared" ref="AY464" si="6824">PRODUCT(AA464*100*1/AA476)</f>
        <v>0</v>
      </c>
      <c r="AZ464" s="31">
        <f t="shared" ref="AZ464" si="6825">PRODUCT(AB464*100*1/AB476)</f>
        <v>0</v>
      </c>
      <c r="BA464" s="31">
        <f t="shared" ref="BA464" si="6826">PRODUCT(AC464*100*1/AC476)</f>
        <v>0</v>
      </c>
      <c r="BB464" s="32">
        <f t="shared" ref="BB464" si="6827">PRODUCT(AD464*100*1/AD476)</f>
        <v>0</v>
      </c>
      <c r="BC464" s="31">
        <f t="shared" ref="BC464" si="6828">PRODUCT(AE464*100*1/AE476)</f>
        <v>0</v>
      </c>
      <c r="BD464" s="31">
        <f t="shared" ref="BD464" si="6829">PRODUCT(AF464*100*1/AF476)</f>
        <v>0</v>
      </c>
      <c r="BE464" s="31">
        <f t="shared" ref="BE464" si="6830">PRODUCT(AG464*100*1/AG476)</f>
        <v>0</v>
      </c>
      <c r="BF464" s="31">
        <f t="shared" ref="BF464" si="6831">PRODUCT(AH464*100*1/AH476)</f>
        <v>40</v>
      </c>
      <c r="BG464" s="31">
        <f t="shared" ref="BG464" si="6832">PRODUCT(AI464*100*1/AI476)</f>
        <v>13.333333333333334</v>
      </c>
      <c r="BH464" s="31">
        <f t="shared" ref="BH464" si="6833">PRODUCT(AJ464*100*1/AJ476)</f>
        <v>15.384615384615385</v>
      </c>
      <c r="BI464" s="31">
        <f t="shared" ref="BI464" si="6834">PRODUCT(AK464*100*1/AK476)</f>
        <v>0</v>
      </c>
      <c r="BJ464" s="31">
        <f t="shared" ref="BJ464" si="6835">PRODUCT(AL464*100*1/AL476)</f>
        <v>35.294117647058826</v>
      </c>
      <c r="BK464" s="31">
        <f t="shared" ref="BK464" si="6836">PRODUCT(AM464*100*1/AM476)</f>
        <v>5.882352941176471</v>
      </c>
      <c r="BL464" s="31">
        <f t="shared" ref="BL464" si="6837">PRODUCT(AN464*100*1/AN476)</f>
        <v>23.529411764705884</v>
      </c>
      <c r="BM464" s="31">
        <f t="shared" ref="BM464" si="6838">PRODUCT(AO464*100*1/AO476)</f>
        <v>35.294117647058826</v>
      </c>
      <c r="BN464" s="30">
        <f t="shared" ref="BN464" si="6839">PRODUCT(AP464*100*1/AP476)</f>
        <v>0</v>
      </c>
      <c r="BO464" s="59">
        <f t="shared" ref="BO464" si="6840">PRODUCT(AQ464*100*1/AQ476)</f>
        <v>12.5</v>
      </c>
      <c r="BR464" s="54">
        <v>0.25</v>
      </c>
      <c r="BS464" s="31">
        <f t="shared" ref="BS464" si="6841">AU460+AU461+AU462+AU463+AU464</f>
        <v>5.882352941176471</v>
      </c>
      <c r="BT464" s="31">
        <f t="shared" ref="BT464" si="6842">AV460+AV461+AV462+AV463+AV464</f>
        <v>5.882352941176471</v>
      </c>
      <c r="BU464" s="31">
        <f t="shared" ref="BU464" si="6843">AW460+AW461+AW462+AW463+AW464</f>
        <v>52.941176470588232</v>
      </c>
      <c r="BV464" s="31">
        <f t="shared" ref="BV464" si="6844">AX460+AX461+AX462+AX463+AX464</f>
        <v>70.588235294117652</v>
      </c>
      <c r="BW464" s="31">
        <f t="shared" ref="BW464" si="6845">AY460+AY461+AY462+AY463+AY464</f>
        <v>88.235294117647058</v>
      </c>
      <c r="BX464" s="31">
        <f t="shared" ref="BX464" si="6846">AZ460+AZ461+AZ462+AZ463+AZ464</f>
        <v>82.35294117647058</v>
      </c>
      <c r="BY464" s="31">
        <f t="shared" ref="BY464" si="6847">BA460+BA461+BA462+BA463+BA464</f>
        <v>87.5</v>
      </c>
      <c r="BZ464" s="32">
        <f t="shared" ref="BZ464" si="6848">BB460+BB461+BB462+BB463+BB464</f>
        <v>52.941176470588232</v>
      </c>
      <c r="CA464" s="31">
        <f t="shared" ref="CA464" si="6849">BC460+BC461+BC462+BC463+BC464</f>
        <v>0</v>
      </c>
      <c r="CB464" s="31">
        <f t="shared" ref="CB464" si="6850">BD460+BD461+BD462+BD463+BD464</f>
        <v>94.117647058823536</v>
      </c>
      <c r="CC464" s="31">
        <f t="shared" ref="CC464" si="6851">BE460+BE461+BE462+BE463+BE464</f>
        <v>0</v>
      </c>
      <c r="CD464" s="31">
        <f t="shared" ref="CD464" si="6852">BF460+BF461+BF462+BF463+BF464</f>
        <v>40</v>
      </c>
      <c r="CE464" s="31">
        <f t="shared" ref="CE464" si="6853">BG460+BG461+BG462+BG463+BG464</f>
        <v>33.333333333333336</v>
      </c>
      <c r="CF464" s="31">
        <f t="shared" ref="CF464" si="6854">BH460+BH461+BH462+BH463+BH464</f>
        <v>30.76923076923077</v>
      </c>
      <c r="CG464" s="31">
        <f t="shared" ref="CG464" si="6855">BI460+BI461+BI462+BI463+BI464</f>
        <v>0</v>
      </c>
      <c r="CH464" s="31">
        <f t="shared" ref="CH464" si="6856">BJ460+BJ461+BJ462+BJ463+BJ464</f>
        <v>70.588235294117652</v>
      </c>
      <c r="CI464" s="31">
        <f t="shared" ref="CI464" si="6857">BK460+BK461+BK462+BK463+BK464</f>
        <v>76.470588235294116</v>
      </c>
      <c r="CJ464" s="31">
        <f t="shared" ref="CJ464" si="6858">BL460+BL461+BL462+BL463+BL464</f>
        <v>70.588235294117652</v>
      </c>
      <c r="CK464" s="31">
        <f t="shared" ref="CK464" si="6859">BM460+BM461+BM462+BM463+BM464</f>
        <v>41.176470588235297</v>
      </c>
      <c r="CL464" s="30">
        <f t="shared" ref="CL464" si="6860">BN460+BN461+BN462+BN463+BN464</f>
        <v>0</v>
      </c>
      <c r="CM464" s="59">
        <f t="shared" ref="CM464" si="6861">BO460+BO461+BO462+BO463+BO464</f>
        <v>12.5</v>
      </c>
      <c r="CN464" s="5"/>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row>
    <row r="465" spans="2:118" x14ac:dyDescent="0.25">
      <c r="B465" s="54" t="s">
        <v>7</v>
      </c>
      <c r="C465" s="2">
        <v>0</v>
      </c>
      <c r="D465" s="2">
        <v>13</v>
      </c>
      <c r="E465" s="2">
        <v>0</v>
      </c>
      <c r="F465" s="2">
        <v>1</v>
      </c>
      <c r="G465" s="2">
        <v>0</v>
      </c>
      <c r="H465" s="2">
        <v>1</v>
      </c>
      <c r="I465" s="2">
        <v>0</v>
      </c>
      <c r="J465" s="4">
        <v>0</v>
      </c>
      <c r="K465" s="3">
        <v>0</v>
      </c>
      <c r="L465" s="3">
        <v>1</v>
      </c>
      <c r="M465" s="3">
        <v>1</v>
      </c>
      <c r="N465" s="3">
        <v>0</v>
      </c>
      <c r="O465" s="3">
        <v>0</v>
      </c>
      <c r="P465" s="3">
        <v>0</v>
      </c>
      <c r="Q465" s="3">
        <v>0</v>
      </c>
      <c r="R465" s="3">
        <v>0</v>
      </c>
      <c r="S465" s="54">
        <v>17</v>
      </c>
      <c r="V465" s="54">
        <v>0.5</v>
      </c>
      <c r="W465" s="2">
        <f>H460</f>
        <v>2</v>
      </c>
      <c r="X465" s="2">
        <f>H461</f>
        <v>2</v>
      </c>
      <c r="Y465" s="2">
        <f>H462</f>
        <v>0</v>
      </c>
      <c r="Z465" s="2">
        <f>H463</f>
        <v>0</v>
      </c>
      <c r="AA465" s="2">
        <f>H464</f>
        <v>0</v>
      </c>
      <c r="AB465" s="2">
        <f>H465</f>
        <v>1</v>
      </c>
      <c r="AC465" s="2">
        <f>H466</f>
        <v>0</v>
      </c>
      <c r="AD465" s="4">
        <f>H467</f>
        <v>1</v>
      </c>
      <c r="AE465" s="2">
        <f>H468</f>
        <v>2</v>
      </c>
      <c r="AF465" s="2">
        <f>H469</f>
        <v>0</v>
      </c>
      <c r="AG465" s="2">
        <f>H470</f>
        <v>0</v>
      </c>
      <c r="AH465" s="2">
        <f>H471</f>
        <v>0</v>
      </c>
      <c r="AI465" s="2">
        <f>H472</f>
        <v>3</v>
      </c>
      <c r="AJ465" s="2">
        <f>H473</f>
        <v>7</v>
      </c>
      <c r="AK465" s="2">
        <f>H474</f>
        <v>0</v>
      </c>
      <c r="AL465" s="2">
        <f>H475</f>
        <v>2</v>
      </c>
      <c r="AM465" s="4">
        <f>H476</f>
        <v>0</v>
      </c>
      <c r="AN465" s="2">
        <f>H477</f>
        <v>1</v>
      </c>
      <c r="AO465" s="3">
        <f>H478</f>
        <v>4</v>
      </c>
      <c r="AP465" s="54">
        <f>H479</f>
        <v>0</v>
      </c>
      <c r="AQ465" s="58">
        <f>H480</f>
        <v>4</v>
      </c>
      <c r="AT465" s="54">
        <v>0.5</v>
      </c>
      <c r="AU465" s="31">
        <f t="shared" ref="AU465" si="6862">PRODUCT(W465*100*1/W476)</f>
        <v>11.764705882352942</v>
      </c>
      <c r="AV465" s="31">
        <f t="shared" ref="AV465" si="6863">PRODUCT(X465*100*1/X476)</f>
        <v>11.764705882352942</v>
      </c>
      <c r="AW465" s="31">
        <f t="shared" ref="AW465" si="6864">PRODUCT(Y465*100*1/Y476)</f>
        <v>0</v>
      </c>
      <c r="AX465" s="31">
        <f t="shared" ref="AX465" si="6865">PRODUCT(Z465*100*1/Z476)</f>
        <v>0</v>
      </c>
      <c r="AY465" s="31">
        <f t="shared" ref="AY465" si="6866">PRODUCT(AA465*100*1/AA476)</f>
        <v>0</v>
      </c>
      <c r="AZ465" s="31">
        <f t="shared" ref="AZ465" si="6867">PRODUCT(AB465*100*1/AB476)</f>
        <v>5.882352941176471</v>
      </c>
      <c r="BA465" s="31">
        <f t="shared" ref="BA465" si="6868">PRODUCT(AC465*100*1/AC476)</f>
        <v>0</v>
      </c>
      <c r="BB465" s="32">
        <f t="shared" ref="BB465" si="6869">PRODUCT(AD465*100*1/AD476)</f>
        <v>5.882352941176471</v>
      </c>
      <c r="BC465" s="31">
        <f t="shared" ref="BC465" si="6870">PRODUCT(AE465*100*1/AE476)</f>
        <v>11.764705882352942</v>
      </c>
      <c r="BD465" s="31">
        <f t="shared" ref="BD465" si="6871">PRODUCT(AF465*100*1/AF476)</f>
        <v>0</v>
      </c>
      <c r="BE465" s="31">
        <f t="shared" ref="BE465" si="6872">PRODUCT(AG465*100*1/AG476)</f>
        <v>0</v>
      </c>
      <c r="BF465" s="31">
        <f t="shared" ref="BF465" si="6873">PRODUCT(AH465*100*1/AH476)</f>
        <v>0</v>
      </c>
      <c r="BG465" s="31">
        <f t="shared" ref="BG465" si="6874">PRODUCT(AI465*100*1/AI476)</f>
        <v>20</v>
      </c>
      <c r="BH465" s="31">
        <f t="shared" ref="BH465" si="6875">PRODUCT(AJ465*100*1/AJ476)</f>
        <v>53.846153846153847</v>
      </c>
      <c r="BI465" s="31">
        <f t="shared" ref="BI465" si="6876">PRODUCT(AK465*100*1/AK476)</f>
        <v>0</v>
      </c>
      <c r="BJ465" s="31">
        <f t="shared" ref="BJ465" si="6877">PRODUCT(AL465*100*1/AL476)</f>
        <v>11.764705882352942</v>
      </c>
      <c r="BK465" s="32">
        <f t="shared" ref="BK465" si="6878">PRODUCT(AM465*100*1/AM476)</f>
        <v>0</v>
      </c>
      <c r="BL465" s="31">
        <f t="shared" ref="BL465" si="6879">PRODUCT(AN465*100*1/AN476)</f>
        <v>5.882352941176471</v>
      </c>
      <c r="BM465" s="33">
        <f t="shared" ref="BM465" si="6880">PRODUCT(AO465*100*1/AO476)</f>
        <v>23.529411764705884</v>
      </c>
      <c r="BN465" s="30">
        <f t="shared" ref="BN465" si="6881">PRODUCT(AP465*100*1/AP476)</f>
        <v>0</v>
      </c>
      <c r="BO465" s="59">
        <f t="shared" ref="BO465" si="6882">PRODUCT(AQ465*100*1/AQ476)</f>
        <v>25</v>
      </c>
      <c r="BR465" s="54">
        <v>0.5</v>
      </c>
      <c r="BS465" s="31">
        <f t="shared" ref="BS465" si="6883">AU460+AU461+AU462+AU463+AU464+AU465</f>
        <v>17.647058823529413</v>
      </c>
      <c r="BT465" s="31">
        <f t="shared" ref="BT465" si="6884">AV460+AV461+AV462+AV463+AV464+AV465</f>
        <v>17.647058823529413</v>
      </c>
      <c r="BU465" s="31">
        <f t="shared" ref="BU465" si="6885">AW460+AW461+AW462+AW463+AW464+AW465</f>
        <v>52.941176470588232</v>
      </c>
      <c r="BV465" s="31">
        <f t="shared" ref="BV465" si="6886">AX460+AX461+AX462+AX463+AX464+AX465</f>
        <v>70.588235294117652</v>
      </c>
      <c r="BW465" s="31">
        <f t="shared" ref="BW465" si="6887">AY460+AY461+AY462+AY463+AY464+AY465</f>
        <v>88.235294117647058</v>
      </c>
      <c r="BX465" s="31">
        <f t="shared" ref="BX465" si="6888">AZ460+AZ461+AZ462+AZ463+AZ464+AZ465</f>
        <v>88.235294117647044</v>
      </c>
      <c r="BY465" s="31">
        <f t="shared" ref="BY465" si="6889">BA460+BA461+BA462+BA463+BA464+BA465</f>
        <v>87.5</v>
      </c>
      <c r="BZ465" s="32">
        <f t="shared" ref="BZ465" si="6890">BB460+BB461+BB462+BB463+BB464+BB465</f>
        <v>58.823529411764703</v>
      </c>
      <c r="CA465" s="31">
        <f t="shared" ref="CA465" si="6891">BC460+BC461+BC462+BC463+BC464+BC465</f>
        <v>11.764705882352942</v>
      </c>
      <c r="CB465" s="31">
        <f t="shared" ref="CB465" si="6892">BD460+BD461+BD462+BD463+BD464+BD465</f>
        <v>94.117647058823536</v>
      </c>
      <c r="CC465" s="31">
        <f t="shared" ref="CC465" si="6893">BE460+BE461+BE462+BE463+BE464+BE465</f>
        <v>0</v>
      </c>
      <c r="CD465" s="31">
        <f t="shared" ref="CD465" si="6894">BF460+BF461+BF462+BF463+BF464+BF465</f>
        <v>40</v>
      </c>
      <c r="CE465" s="31">
        <f t="shared" ref="CE465" si="6895">BG460+BG461+BG462+BG463+BG464+BG465</f>
        <v>53.333333333333336</v>
      </c>
      <c r="CF465" s="31">
        <f t="shared" ref="CF465" si="6896">BH460+BH461+BH462+BH463+BH464+BH465</f>
        <v>84.615384615384613</v>
      </c>
      <c r="CG465" s="31">
        <f t="shared" ref="CG465" si="6897">BI460+BI461+BI462+BI463+BI464+BI465</f>
        <v>0</v>
      </c>
      <c r="CH465" s="31">
        <f t="shared" ref="CH465" si="6898">BJ460+BJ461+BJ462+BJ463+BJ464+BJ465</f>
        <v>82.352941176470594</v>
      </c>
      <c r="CI465" s="32">
        <f t="shared" ref="CI465" si="6899">BK460+BK461+BK462+BK463+BK464+BK465</f>
        <v>76.470588235294116</v>
      </c>
      <c r="CJ465" s="31">
        <f t="shared" ref="CJ465" si="6900">BL460+BL461+BL462+BL463+BL464+BL465</f>
        <v>76.470588235294116</v>
      </c>
      <c r="CK465" s="33">
        <f t="shared" ref="CK465" si="6901">BM460+BM461+BM462+BM463+BM464+BM465</f>
        <v>64.705882352941188</v>
      </c>
      <c r="CL465" s="30">
        <f t="shared" ref="CL465" si="6902">BN460+BN461+BN462+BN463+BN464+BN465</f>
        <v>0</v>
      </c>
      <c r="CM465" s="59">
        <f t="shared" ref="CM465" si="6903">BO460+BO461+BO462+BO463+BO464+BO465</f>
        <v>37.5</v>
      </c>
      <c r="CN465" s="5"/>
      <c r="CQ465" s="10"/>
      <c r="CR465" s="10" t="str">
        <f>A459</f>
        <v xml:space="preserve">Providencia rettgeri  </v>
      </c>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row>
    <row r="466" spans="2:118" x14ac:dyDescent="0.25">
      <c r="B466" s="54" t="s">
        <v>8</v>
      </c>
      <c r="C466" s="2">
        <v>0</v>
      </c>
      <c r="D466" s="2">
        <v>0</v>
      </c>
      <c r="E466" s="2">
        <v>0</v>
      </c>
      <c r="F466" s="2">
        <v>14</v>
      </c>
      <c r="G466" s="2">
        <v>0</v>
      </c>
      <c r="H466" s="2">
        <v>0</v>
      </c>
      <c r="I466" s="2">
        <v>0</v>
      </c>
      <c r="J466" s="4">
        <v>1</v>
      </c>
      <c r="K466" s="4">
        <v>0</v>
      </c>
      <c r="L466" s="3">
        <v>0</v>
      </c>
      <c r="M466" s="3">
        <v>0</v>
      </c>
      <c r="N466" s="3">
        <v>0</v>
      </c>
      <c r="O466" s="3">
        <v>1</v>
      </c>
      <c r="P466" s="3">
        <v>0</v>
      </c>
      <c r="Q466" s="3">
        <v>0</v>
      </c>
      <c r="R466" s="3">
        <v>0</v>
      </c>
      <c r="S466" s="54">
        <v>16</v>
      </c>
      <c r="V466" s="54">
        <v>1</v>
      </c>
      <c r="W466" s="2">
        <f>I460</f>
        <v>0</v>
      </c>
      <c r="X466" s="2">
        <f>I461</f>
        <v>0</v>
      </c>
      <c r="Y466" s="2">
        <f>I462</f>
        <v>1</v>
      </c>
      <c r="Z466" s="2">
        <f>I463</f>
        <v>0</v>
      </c>
      <c r="AA466" s="2">
        <f>I464</f>
        <v>0</v>
      </c>
      <c r="AB466" s="2">
        <f>I465</f>
        <v>0</v>
      </c>
      <c r="AC466" s="2">
        <f>I466</f>
        <v>0</v>
      </c>
      <c r="AD466" s="4">
        <f>I467</f>
        <v>1</v>
      </c>
      <c r="AE466" s="2">
        <f>I468</f>
        <v>8</v>
      </c>
      <c r="AF466" s="2">
        <f>I469</f>
        <v>1</v>
      </c>
      <c r="AG466" s="2">
        <f>I470</f>
        <v>0</v>
      </c>
      <c r="AH466" s="2">
        <f>I471</f>
        <v>5</v>
      </c>
      <c r="AI466" s="2">
        <f>I472</f>
        <v>3</v>
      </c>
      <c r="AJ466" s="2">
        <f>I473</f>
        <v>0</v>
      </c>
      <c r="AK466" s="2">
        <f>I474</f>
        <v>0</v>
      </c>
      <c r="AL466" s="2">
        <f>I475</f>
        <v>0</v>
      </c>
      <c r="AM466" s="3">
        <f>I476</f>
        <v>3</v>
      </c>
      <c r="AN466" s="4">
        <f>I477</f>
        <v>2</v>
      </c>
      <c r="AO466" s="3">
        <f>I478</f>
        <v>1</v>
      </c>
      <c r="AP466" s="54">
        <f>I479</f>
        <v>0</v>
      </c>
      <c r="AQ466" s="58">
        <f>I480</f>
        <v>5</v>
      </c>
      <c r="AT466" s="54">
        <v>1</v>
      </c>
      <c r="AU466" s="31">
        <f t="shared" ref="AU466" si="6904">PRODUCT(W466*100*1/W476)</f>
        <v>0</v>
      </c>
      <c r="AV466" s="31">
        <f t="shared" ref="AV466" si="6905">PRODUCT(X466*100*1/X476)</f>
        <v>0</v>
      </c>
      <c r="AW466" s="31">
        <f t="shared" ref="AW466" si="6906">PRODUCT(Y466*100*1/Y476)</f>
        <v>5.882352941176471</v>
      </c>
      <c r="AX466" s="31">
        <f t="shared" ref="AX466" si="6907">PRODUCT(Z466*100*1/Z476)</f>
        <v>0</v>
      </c>
      <c r="AY466" s="31">
        <f t="shared" ref="AY466" si="6908">PRODUCT(AA466*100*1/AA476)</f>
        <v>0</v>
      </c>
      <c r="AZ466" s="31">
        <f t="shared" ref="AZ466" si="6909">PRODUCT(AB466*100*1/AB476)</f>
        <v>0</v>
      </c>
      <c r="BA466" s="31">
        <f t="shared" ref="BA466" si="6910">PRODUCT(AC466*100*1/AC476)</f>
        <v>0</v>
      </c>
      <c r="BB466" s="32">
        <f t="shared" ref="BB466" si="6911">PRODUCT(AD466*100*1/AD476)</f>
        <v>5.882352941176471</v>
      </c>
      <c r="BC466" s="31">
        <f t="shared" ref="BC466" si="6912">PRODUCT(AE466*100*1/AE476)</f>
        <v>47.058823529411768</v>
      </c>
      <c r="BD466" s="31">
        <f t="shared" ref="BD466" si="6913">PRODUCT(AF466*100*1/AF476)</f>
        <v>5.882352941176471</v>
      </c>
      <c r="BE466" s="31">
        <f t="shared" ref="BE466" si="6914">PRODUCT(AG466*100*1/AG476)</f>
        <v>0</v>
      </c>
      <c r="BF466" s="31">
        <f t="shared" ref="BF466" si="6915">PRODUCT(AH466*100*1/AH476)</f>
        <v>33.333333333333336</v>
      </c>
      <c r="BG466" s="31">
        <f t="shared" ref="BG466" si="6916">PRODUCT(AI466*100*1/AI476)</f>
        <v>20</v>
      </c>
      <c r="BH466" s="31">
        <f t="shared" ref="BH466" si="6917">PRODUCT(AJ466*100*1/AJ476)</f>
        <v>0</v>
      </c>
      <c r="BI466" s="31">
        <f t="shared" ref="BI466" si="6918">PRODUCT(AK466*100*1/AK476)</f>
        <v>0</v>
      </c>
      <c r="BJ466" s="31">
        <f t="shared" ref="BJ466" si="6919">PRODUCT(AL466*100*1/AL476)</f>
        <v>0</v>
      </c>
      <c r="BK466" s="33">
        <f t="shared" ref="BK466" si="6920">PRODUCT(AM466*100*1/AM476)</f>
        <v>17.647058823529413</v>
      </c>
      <c r="BL466" s="32">
        <f t="shared" ref="BL466" si="6921">PRODUCT(AN466*100*1/AN476)</f>
        <v>11.764705882352942</v>
      </c>
      <c r="BM466" s="33">
        <f t="shared" ref="BM466" si="6922">PRODUCT(AO466*100*1/AO476)</f>
        <v>5.882352941176471</v>
      </c>
      <c r="BN466" s="30">
        <f t="shared" ref="BN466" si="6923">PRODUCT(AP466*100*1/AP476)</f>
        <v>0</v>
      </c>
      <c r="BO466" s="59">
        <f t="shared" ref="BO466" si="6924">PRODUCT(AQ466*100*1/AQ476)</f>
        <v>31.25</v>
      </c>
      <c r="BR466" s="54">
        <v>1</v>
      </c>
      <c r="BS466" s="31">
        <f t="shared" ref="BS466" si="6925">AU460+AU461+AU462+AU463+AU464+AU465+AU466</f>
        <v>17.647058823529413</v>
      </c>
      <c r="BT466" s="31">
        <f t="shared" ref="BT466" si="6926">AV460+AV461+AV462+AV463+AV464+AV465+AV466</f>
        <v>17.647058823529413</v>
      </c>
      <c r="BU466" s="31">
        <f t="shared" ref="BU466" si="6927">AW460+AW461+AW462+AW463+AW464+AW465+AW466</f>
        <v>58.823529411764703</v>
      </c>
      <c r="BV466" s="31">
        <f t="shared" ref="BV466" si="6928">AX460+AX461+AX462+AX463+AX464+AX465+AX466</f>
        <v>70.588235294117652</v>
      </c>
      <c r="BW466" s="31">
        <f t="shared" ref="BW466" si="6929">AY460+AY461+AY462+AY463+AY464+AY465+AY466</f>
        <v>88.235294117647058</v>
      </c>
      <c r="BX466" s="31">
        <f t="shared" ref="BX466" si="6930">AZ460+AZ461+AZ462+AZ463+AZ464+AZ465+AZ466</f>
        <v>88.235294117647044</v>
      </c>
      <c r="BY466" s="31">
        <f t="shared" ref="BY466" si="6931">BA460+BA461+BA462+BA463+BA464+BA465+BA466</f>
        <v>87.5</v>
      </c>
      <c r="BZ466" s="32">
        <f t="shared" ref="BZ466" si="6932">BB460+BB461+BB462+BB463+BB464+BB465+BB466</f>
        <v>64.705882352941174</v>
      </c>
      <c r="CA466" s="31">
        <f t="shared" ref="CA466" si="6933">BC460+BC461+BC462+BC463+BC464+BC465+BC466</f>
        <v>58.82352941176471</v>
      </c>
      <c r="CB466" s="31">
        <f t="shared" ref="CB466" si="6934">BD460+BD461+BD462+BD463+BD464+BD465+BD466</f>
        <v>100</v>
      </c>
      <c r="CC466" s="31">
        <f t="shared" ref="CC466" si="6935">BE460+BE461+BE462+BE463+BE464+BE465+BE466</f>
        <v>0</v>
      </c>
      <c r="CD466" s="31">
        <f t="shared" ref="CD466" si="6936">BF460+BF461+BF462+BF463+BF464+BF465+BF466</f>
        <v>73.333333333333343</v>
      </c>
      <c r="CE466" s="31">
        <f t="shared" ref="CE466" si="6937">BG460+BG461+BG462+BG463+BG464+BG465+BG466</f>
        <v>73.333333333333343</v>
      </c>
      <c r="CF466" s="31">
        <f t="shared" ref="CF466" si="6938">BH460+BH461+BH462+BH463+BH464+BH465+BH466</f>
        <v>84.615384615384613</v>
      </c>
      <c r="CG466" s="31">
        <f t="shared" ref="CG466" si="6939">BI460+BI461+BI462+BI463+BI464+BI465+BI466</f>
        <v>0</v>
      </c>
      <c r="CH466" s="31">
        <f t="shared" ref="CH466" si="6940">BJ460+BJ461+BJ462+BJ463+BJ464+BJ465+BJ466</f>
        <v>82.352941176470594</v>
      </c>
      <c r="CI466" s="33">
        <f t="shared" ref="CI466" si="6941">BK460+BK461+BK462+BK463+BK464+BK465+BK466</f>
        <v>94.117647058823536</v>
      </c>
      <c r="CJ466" s="32">
        <f t="shared" ref="CJ466" si="6942">BL460+BL461+BL462+BL463+BL464+BL465+BL466</f>
        <v>88.235294117647058</v>
      </c>
      <c r="CK466" s="33">
        <f t="shared" ref="CK466" si="6943">BM460+BM461+BM462+BM463+BM464+BM465+BM466</f>
        <v>70.588235294117652</v>
      </c>
      <c r="CL466" s="30">
        <f t="shared" ref="CL466" si="6944">BN460+BN461+BN462+BN463+BN464+BN465+BN466</f>
        <v>0</v>
      </c>
      <c r="CM466" s="59">
        <f t="shared" ref="CM466" si="6945">BO460+BO461+BO462+BO463+BO464+BO465+BO466</f>
        <v>68.75</v>
      </c>
      <c r="CN466" s="5"/>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row>
    <row r="467" spans="2:118" x14ac:dyDescent="0.25">
      <c r="B467" s="54" t="s">
        <v>9</v>
      </c>
      <c r="C467" s="4">
        <v>0</v>
      </c>
      <c r="D467" s="4">
        <v>0</v>
      </c>
      <c r="E467" s="4">
        <v>0</v>
      </c>
      <c r="F467" s="4">
        <v>9</v>
      </c>
      <c r="G467" s="4">
        <v>0</v>
      </c>
      <c r="H467" s="4">
        <v>1</v>
      </c>
      <c r="I467" s="4">
        <v>1</v>
      </c>
      <c r="J467" s="4">
        <v>1</v>
      </c>
      <c r="K467" s="4">
        <v>0</v>
      </c>
      <c r="L467" s="4">
        <v>0</v>
      </c>
      <c r="M467" s="3">
        <v>1</v>
      </c>
      <c r="N467" s="3">
        <v>1</v>
      </c>
      <c r="O467" s="3">
        <v>3</v>
      </c>
      <c r="P467" s="3">
        <v>0</v>
      </c>
      <c r="Q467" s="3">
        <v>0</v>
      </c>
      <c r="R467" s="3">
        <v>0</v>
      </c>
      <c r="S467" s="54">
        <v>17</v>
      </c>
      <c r="V467" s="54">
        <v>2</v>
      </c>
      <c r="W467" s="2">
        <f>J460</f>
        <v>0</v>
      </c>
      <c r="X467" s="2">
        <f>J461</f>
        <v>0</v>
      </c>
      <c r="Y467" s="2">
        <f>J462</f>
        <v>1</v>
      </c>
      <c r="Z467" s="2">
        <f>J463</f>
        <v>1</v>
      </c>
      <c r="AA467" s="4">
        <f>J464</f>
        <v>0</v>
      </c>
      <c r="AB467" s="4">
        <f>J465</f>
        <v>0</v>
      </c>
      <c r="AC467" s="4">
        <f>J466</f>
        <v>1</v>
      </c>
      <c r="AD467" s="4">
        <f>J467</f>
        <v>1</v>
      </c>
      <c r="AE467" s="2">
        <f>J468</f>
        <v>5</v>
      </c>
      <c r="AF467" s="2">
        <f>J469</f>
        <v>0</v>
      </c>
      <c r="AG467" s="2">
        <f>J470</f>
        <v>0</v>
      </c>
      <c r="AH467" s="2">
        <f>J471</f>
        <v>3</v>
      </c>
      <c r="AI467" s="2">
        <f>J472</f>
        <v>4</v>
      </c>
      <c r="AJ467" s="2">
        <f>J473</f>
        <v>2</v>
      </c>
      <c r="AK467" s="2">
        <f>J474</f>
        <v>0</v>
      </c>
      <c r="AL467" s="2">
        <f>J475</f>
        <v>1</v>
      </c>
      <c r="AM467" s="3">
        <f>J476</f>
        <v>0</v>
      </c>
      <c r="AN467" s="3">
        <f>J477</f>
        <v>0</v>
      </c>
      <c r="AO467" s="3">
        <f>J478</f>
        <v>2</v>
      </c>
      <c r="AP467" s="54">
        <f>J479</f>
        <v>0</v>
      </c>
      <c r="AQ467" s="58">
        <f>J480</f>
        <v>3</v>
      </c>
      <c r="AT467" s="54">
        <v>2</v>
      </c>
      <c r="AU467" s="31">
        <f t="shared" ref="AU467" si="6946">PRODUCT(W467*100*1/W476)</f>
        <v>0</v>
      </c>
      <c r="AV467" s="31">
        <f t="shared" ref="AV467" si="6947">PRODUCT(X467*100*1/X476)</f>
        <v>0</v>
      </c>
      <c r="AW467" s="31">
        <f t="shared" ref="AW467" si="6948">PRODUCT(Y467*100*1/Y476)</f>
        <v>5.882352941176471</v>
      </c>
      <c r="AX467" s="31">
        <f t="shared" ref="AX467" si="6949">PRODUCT(Z467*100*1/Z476)</f>
        <v>5.882352941176471</v>
      </c>
      <c r="AY467" s="32">
        <f t="shared" ref="AY467" si="6950">PRODUCT(AA467*100*1/AA476)</f>
        <v>0</v>
      </c>
      <c r="AZ467" s="32">
        <f t="shared" ref="AZ467" si="6951">PRODUCT(AB467*100*1/AB476)</f>
        <v>0</v>
      </c>
      <c r="BA467" s="32">
        <f t="shared" ref="BA467" si="6952">PRODUCT(AC467*100*1/AC476)</f>
        <v>6.25</v>
      </c>
      <c r="BB467" s="32">
        <f t="shared" ref="BB467" si="6953">PRODUCT(AD467*100*1/AD476)</f>
        <v>5.882352941176471</v>
      </c>
      <c r="BC467" s="31">
        <f t="shared" ref="BC467" si="6954">PRODUCT(AE467*100*1/AE476)</f>
        <v>29.411764705882351</v>
      </c>
      <c r="BD467" s="31">
        <f t="shared" ref="BD467" si="6955">PRODUCT(AF467*100*1/AF476)</f>
        <v>0</v>
      </c>
      <c r="BE467" s="31">
        <f t="shared" ref="BE467" si="6956">PRODUCT(AG467*100*1/AG476)</f>
        <v>0</v>
      </c>
      <c r="BF467" s="31">
        <f t="shared" ref="BF467" si="6957">PRODUCT(AH467*100*1/AH476)</f>
        <v>20</v>
      </c>
      <c r="BG467" s="31">
        <f t="shared" ref="BG467" si="6958">PRODUCT(AI467*100*1/AI476)</f>
        <v>26.666666666666668</v>
      </c>
      <c r="BH467" s="31">
        <f t="shared" ref="BH467" si="6959">PRODUCT(AJ467*100*1/AJ476)</f>
        <v>15.384615384615385</v>
      </c>
      <c r="BI467" s="31">
        <f t="shared" ref="BI467" si="6960">PRODUCT(AK467*100*1/AK476)</f>
        <v>0</v>
      </c>
      <c r="BJ467" s="31">
        <f t="shared" ref="BJ467" si="6961">PRODUCT(AL467*100*1/AL476)</f>
        <v>5.882352941176471</v>
      </c>
      <c r="BK467" s="33">
        <f t="shared" ref="BK467" si="6962">PRODUCT(AM467*100*1/AM476)</f>
        <v>0</v>
      </c>
      <c r="BL467" s="33">
        <f t="shared" ref="BL467" si="6963">PRODUCT(AN467*100*1/AN476)</f>
        <v>0</v>
      </c>
      <c r="BM467" s="33">
        <f t="shared" ref="BM467" si="6964">PRODUCT(AO467*100*1/AO476)</f>
        <v>11.764705882352942</v>
      </c>
      <c r="BN467" s="30">
        <f t="shared" ref="BN467" si="6965">PRODUCT(AP467*100*1/AP476)</f>
        <v>0</v>
      </c>
      <c r="BO467" s="59">
        <f t="shared" ref="BO467" si="6966">PRODUCT(AQ467*100*1/AQ476)</f>
        <v>18.75</v>
      </c>
      <c r="BR467" s="54">
        <v>2</v>
      </c>
      <c r="BS467" s="31">
        <f t="shared" ref="BS467" si="6967">AU460+AU461+AU462+AU463+AU464+AU465+AU466+AU467</f>
        <v>17.647058823529413</v>
      </c>
      <c r="BT467" s="31">
        <f t="shared" ref="BT467" si="6968">AV460+AV461+AV462+AV463+AV464+AV465+AV466+AV467</f>
        <v>17.647058823529413</v>
      </c>
      <c r="BU467" s="31">
        <f t="shared" ref="BU467" si="6969">AW460+AW461+AW462+AW463+AW464+AW465+AW466+AW467</f>
        <v>64.705882352941174</v>
      </c>
      <c r="BV467" s="31">
        <f t="shared" ref="BV467" si="6970">AX460+AX461+AX462+AX463+AX464+AX465+AX466+AX467</f>
        <v>76.470588235294116</v>
      </c>
      <c r="BW467" s="32">
        <f t="shared" ref="BW467" si="6971">AY460+AY461+AY462+AY463+AY464+AY465+AY466+AY467</f>
        <v>88.235294117647058</v>
      </c>
      <c r="BX467" s="32">
        <f t="shared" ref="BX467" si="6972">AZ460+AZ461+AZ462+AZ463+AZ464+AZ465+AZ466+AZ467</f>
        <v>88.235294117647044</v>
      </c>
      <c r="BY467" s="32">
        <f t="shared" ref="BY467" si="6973">BA460+BA461+BA462+BA463+BA464+BA465+BA466+BA467</f>
        <v>93.75</v>
      </c>
      <c r="BZ467" s="32">
        <f t="shared" ref="BZ467" si="6974">BB460+BB461+BB462+BB463+BB464+BB465+BB466+BB467</f>
        <v>70.588235294117652</v>
      </c>
      <c r="CA467" s="31">
        <f t="shared" ref="CA467" si="6975">BC460+BC461+BC462+BC463+BC464+BC465+BC466+BC467</f>
        <v>88.235294117647058</v>
      </c>
      <c r="CB467" s="31">
        <f t="shared" ref="CB467" si="6976">BD460+BD461+BD462+BD463+BD464+BD465+BD466+BD467</f>
        <v>100</v>
      </c>
      <c r="CC467" s="31">
        <f t="shared" ref="CC467" si="6977">BE460+BE461+BE462+BE463+BE464+BE465+BE466+BE467</f>
        <v>0</v>
      </c>
      <c r="CD467" s="31">
        <f t="shared" ref="CD467" si="6978">BF460+BF461+BF462+BF463+BF464+BF465+BF466+BF467</f>
        <v>93.333333333333343</v>
      </c>
      <c r="CE467" s="31">
        <f t="shared" ref="CE467" si="6979">BG460+BG461+BG462+BG463+BG464+BG465+BG466+BG467</f>
        <v>100.00000000000001</v>
      </c>
      <c r="CF467" s="31">
        <f t="shared" ref="CF467" si="6980">BH460+BH461+BH462+BH463+BH464+BH465+BH466+BH467</f>
        <v>100</v>
      </c>
      <c r="CG467" s="31">
        <f t="shared" ref="CG467" si="6981">BI460+BI461+BI462+BI463+BI464+BI465+BI466+BI467</f>
        <v>0</v>
      </c>
      <c r="CH467" s="31">
        <f t="shared" ref="CH467" si="6982">BJ460+BJ461+BJ462+BJ463+BJ464+BJ465+BJ466+BJ467</f>
        <v>88.235294117647072</v>
      </c>
      <c r="CI467" s="33">
        <f t="shared" ref="CI467" si="6983">BK460+BK461+BK462+BK463+BK464+BK465+BK466+BK467</f>
        <v>94.117647058823536</v>
      </c>
      <c r="CJ467" s="33">
        <f t="shared" ref="CJ467" si="6984">BL460+BL461+BL462+BL463+BL464+BL465+BL466+BL467</f>
        <v>88.235294117647058</v>
      </c>
      <c r="CK467" s="33">
        <f t="shared" ref="CK467" si="6985">BM460+BM461+BM462+BM463+BM464+BM465+BM466+BM467</f>
        <v>82.352941176470594</v>
      </c>
      <c r="CL467" s="30">
        <f t="shared" ref="CL467" si="6986">BN460+BN461+BN462+BN463+BN464+BN465+BN466+BN467</f>
        <v>0</v>
      </c>
      <c r="CM467" s="59">
        <f t="shared" ref="CM467" si="6987">BO460+BO461+BO462+BO463+BO464+BO465+BO466+BO467</f>
        <v>87.5</v>
      </c>
      <c r="CN467" s="34"/>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row>
    <row r="468" spans="2:118" x14ac:dyDescent="0.25">
      <c r="B468" s="54" t="s">
        <v>10</v>
      </c>
      <c r="C468" s="2">
        <v>0</v>
      </c>
      <c r="D468" s="2">
        <v>0</v>
      </c>
      <c r="E468" s="2">
        <v>0</v>
      </c>
      <c r="F468" s="2">
        <v>0</v>
      </c>
      <c r="G468" s="2">
        <v>0</v>
      </c>
      <c r="H468" s="2">
        <v>2</v>
      </c>
      <c r="I468" s="2">
        <v>8</v>
      </c>
      <c r="J468" s="2">
        <v>5</v>
      </c>
      <c r="K468" s="4">
        <v>2</v>
      </c>
      <c r="L468" s="3">
        <v>0</v>
      </c>
      <c r="M468" s="3">
        <v>0</v>
      </c>
      <c r="N468" s="3">
        <v>0</v>
      </c>
      <c r="O468" s="3">
        <v>0</v>
      </c>
      <c r="P468" s="3">
        <v>0</v>
      </c>
      <c r="Q468" s="3">
        <v>0</v>
      </c>
      <c r="R468" s="3">
        <v>0</v>
      </c>
      <c r="S468" s="54">
        <v>17</v>
      </c>
      <c r="V468" s="54">
        <v>4</v>
      </c>
      <c r="W468" s="2">
        <f>K460</f>
        <v>2</v>
      </c>
      <c r="X468" s="2">
        <f>K461</f>
        <v>0</v>
      </c>
      <c r="Y468" s="2">
        <f>K462</f>
        <v>1</v>
      </c>
      <c r="Z468" s="2">
        <f>K463</f>
        <v>3</v>
      </c>
      <c r="AA468" s="4">
        <f>K464</f>
        <v>2</v>
      </c>
      <c r="AB468" s="3">
        <f>K465</f>
        <v>0</v>
      </c>
      <c r="AC468" s="4">
        <f>K466</f>
        <v>0</v>
      </c>
      <c r="AD468" s="4">
        <f>K467</f>
        <v>0</v>
      </c>
      <c r="AE468" s="4">
        <f>K468</f>
        <v>2</v>
      </c>
      <c r="AF468" s="4">
        <f>K469</f>
        <v>0</v>
      </c>
      <c r="AG468" s="3">
        <f>K470</f>
        <v>0</v>
      </c>
      <c r="AH468" s="2">
        <f>K471</f>
        <v>1</v>
      </c>
      <c r="AI468" s="3">
        <f>K472</f>
        <v>0</v>
      </c>
      <c r="AJ468" s="3">
        <f>K473</f>
        <v>0</v>
      </c>
      <c r="AK468" s="2">
        <f>K474</f>
        <v>0</v>
      </c>
      <c r="AL468" s="4">
        <f>K475</f>
        <v>0</v>
      </c>
      <c r="AM468" s="3">
        <f>K476</f>
        <v>1</v>
      </c>
      <c r="AN468" s="3">
        <f>K477</f>
        <v>1</v>
      </c>
      <c r="AO468" s="3">
        <f>K478</f>
        <v>1</v>
      </c>
      <c r="AP468" s="54">
        <f>K479</f>
        <v>1</v>
      </c>
      <c r="AQ468" s="58">
        <f>K480</f>
        <v>1</v>
      </c>
      <c r="AT468" s="54">
        <v>4</v>
      </c>
      <c r="AU468" s="31">
        <f t="shared" ref="AU468" si="6988">PRODUCT(W468*100*1/W476)</f>
        <v>11.764705882352942</v>
      </c>
      <c r="AV468" s="31">
        <f t="shared" ref="AV468" si="6989">PRODUCT(X468*100*1/X476)</f>
        <v>0</v>
      </c>
      <c r="AW468" s="31">
        <f t="shared" ref="AW468" si="6990">PRODUCT(Y468*100*1/Y476)</f>
        <v>5.882352941176471</v>
      </c>
      <c r="AX468" s="31">
        <f t="shared" ref="AX468" si="6991">PRODUCT(Z468*100*1/Z476)</f>
        <v>17.647058823529413</v>
      </c>
      <c r="AY468" s="32">
        <f t="shared" ref="AY468" si="6992">PRODUCT(AA468*100*1/AA476)</f>
        <v>11.764705882352942</v>
      </c>
      <c r="AZ468" s="33">
        <f t="shared" ref="AZ468" si="6993">PRODUCT(AB468*100*1/AB476)</f>
        <v>0</v>
      </c>
      <c r="BA468" s="32">
        <f t="shared" ref="BA468" si="6994">PRODUCT(AC468*100*1/AC476)</f>
        <v>0</v>
      </c>
      <c r="BB468" s="32">
        <f t="shared" ref="BB468" si="6995">PRODUCT(AD468*100*1/AD476)</f>
        <v>0</v>
      </c>
      <c r="BC468" s="32">
        <f t="shared" ref="BC468" si="6996">PRODUCT(AE468*100*1/AE476)</f>
        <v>11.764705882352942</v>
      </c>
      <c r="BD468" s="32">
        <f t="shared" ref="BD468" si="6997">PRODUCT(AF468*100*1/AF476)</f>
        <v>0</v>
      </c>
      <c r="BE468" s="33">
        <f t="shared" ref="BE468" si="6998">PRODUCT(AG468*100*1/AG476)</f>
        <v>0</v>
      </c>
      <c r="BF468" s="2">
        <f t="shared" ref="BF468" si="6999">PRODUCT(AH468*100*1/AH476)</f>
        <v>6.666666666666667</v>
      </c>
      <c r="BG468" s="33">
        <f t="shared" ref="BG468" si="7000">PRODUCT(AI468*100*1/AI476)</f>
        <v>0</v>
      </c>
      <c r="BH468" s="33">
        <f t="shared" ref="BH468" si="7001">PRODUCT(AJ468*100*1/AJ476)</f>
        <v>0</v>
      </c>
      <c r="BI468" s="31">
        <f t="shared" ref="BI468" si="7002">PRODUCT(AK468*100*1/AK476)</f>
        <v>0</v>
      </c>
      <c r="BJ468" s="32">
        <f t="shared" ref="BJ468" si="7003">PRODUCT(AL468*100*1/AL476)</f>
        <v>0</v>
      </c>
      <c r="BK468" s="33">
        <f t="shared" ref="BK468" si="7004">PRODUCT(AM468*100*1/AM476)</f>
        <v>5.882352941176471</v>
      </c>
      <c r="BL468" s="33">
        <f t="shared" ref="BL468" si="7005">PRODUCT(AN468*100*1/AN476)</f>
        <v>5.882352941176471</v>
      </c>
      <c r="BM468" s="33">
        <f t="shared" ref="BM468" si="7006">PRODUCT(AO468*100*1/AO476)</f>
        <v>5.882352941176471</v>
      </c>
      <c r="BN468" s="30">
        <f t="shared" ref="BN468" si="7007">PRODUCT(AP468*100*1/AP476)</f>
        <v>5.882352941176471</v>
      </c>
      <c r="BO468" s="59">
        <f t="shared" ref="BO468" si="7008">PRODUCT(AQ468*100*1/AQ476)</f>
        <v>6.25</v>
      </c>
      <c r="BR468" s="54">
        <v>4</v>
      </c>
      <c r="BS468" s="31">
        <f t="shared" ref="BS468" si="7009">AU460+AU461+AU462+AU463+AU464+AU465+AU466+AU467+AU468</f>
        <v>29.411764705882355</v>
      </c>
      <c r="BT468" s="31">
        <f t="shared" ref="BT468" si="7010">AV460+AV461+AV462+AV463+AV464+AV465+AV466+AV467+AV468</f>
        <v>17.647058823529413</v>
      </c>
      <c r="BU468" s="31">
        <f t="shared" ref="BU468" si="7011">AW460+AW461+AW462+AW463+AW464+AW465+AW466+AW467+AW468</f>
        <v>70.588235294117652</v>
      </c>
      <c r="BV468" s="31">
        <f t="shared" ref="BV468" si="7012">AX460+AX461+AX462+AX463+AX464+AX465+AX466+AX467+AX468</f>
        <v>94.117647058823536</v>
      </c>
      <c r="BW468" s="32">
        <f t="shared" ref="BW468" si="7013">AY460+AY461+AY462+AY463+AY464+AY465+AY466+AY467+AY468</f>
        <v>100</v>
      </c>
      <c r="BX468" s="33">
        <f t="shared" ref="BX468" si="7014">AZ460+AZ461+AZ462+AZ463+AZ464+AZ465+AZ466+AZ467+AZ468</f>
        <v>88.235294117647044</v>
      </c>
      <c r="BY468" s="32">
        <f t="shared" ref="BY468" si="7015">BA460+BA461+BA462+BA463+BA464+BA465+BA466+BA467+BA468</f>
        <v>93.75</v>
      </c>
      <c r="BZ468" s="32">
        <f t="shared" ref="BZ468" si="7016">BB460+BB461+BB462+BB463+BB464+BB465+BB466+BB467+BB468</f>
        <v>70.588235294117652</v>
      </c>
      <c r="CA468" s="32">
        <f t="shared" ref="CA468" si="7017">BC460+BC461+BC462+BC463+BC464+BC465+BC466+BC467+BC468</f>
        <v>100</v>
      </c>
      <c r="CB468" s="32">
        <f t="shared" ref="CB468" si="7018">BD460+BD461+BD462+BD463+BD464+BD465+BD466+BD467+BD468</f>
        <v>100</v>
      </c>
      <c r="CC468" s="33">
        <f t="shared" ref="CC468" si="7019">BE460+BE461+BE462+BE463+BE464+BE465+BE466+BE467+BE468</f>
        <v>0</v>
      </c>
      <c r="CD468" s="31">
        <f t="shared" ref="CD468" si="7020">BF460+BF461+BF462+BF463+BF464+BF465+BF466+BF467+BF468</f>
        <v>100.00000000000001</v>
      </c>
      <c r="CE468" s="31">
        <f t="shared" ref="CE468" si="7021">BG460+BG461+BG462+BG463+BG464+BG465+BG466+BG467+BG468</f>
        <v>100.00000000000001</v>
      </c>
      <c r="CF468" s="31">
        <f t="shared" ref="CF468" si="7022">BH460+BH461+BH462+BH463+BH464+BH465+BH466+BH467+BH468</f>
        <v>100</v>
      </c>
      <c r="CG468" s="31">
        <f t="shared" ref="CG468" si="7023">BI460+BI461+BI462+BI463+BI464+BI465+BI466+BI467+BI468</f>
        <v>0</v>
      </c>
      <c r="CH468" s="32">
        <f t="shared" ref="CH468" si="7024">BJ460+BJ461+BJ462+BJ463+BJ464+BJ465+BJ466+BJ467+BJ468</f>
        <v>88.235294117647072</v>
      </c>
      <c r="CI468" s="33">
        <f t="shared" ref="CI468" si="7025">BK460+BK461+BK462+BK463+BK464+BK465+BK466+BK467+BK468</f>
        <v>100</v>
      </c>
      <c r="CJ468" s="33">
        <f t="shared" ref="CJ468" si="7026">BL460+BL461+BL462+BL463+BL464+BL465+BL466+BL467+BL468</f>
        <v>94.117647058823536</v>
      </c>
      <c r="CK468" s="33">
        <f t="shared" ref="CK468" si="7027">BM460+BM461+BM462+BM463+BM464+BM465+BM466+BM467+BM468</f>
        <v>88.235294117647072</v>
      </c>
      <c r="CL468" s="30">
        <f t="shared" ref="CL468" si="7028">BN460+BN461+BN462+BN463+BN464+BN465+BN466+BN467+BN468</f>
        <v>5.882352941176471</v>
      </c>
      <c r="CM468" s="59">
        <f t="shared" ref="CM468" si="7029">BO460+BO461+BO462+BO463+BO464+BO465+BO466+BO467+BO468</f>
        <v>93.75</v>
      </c>
      <c r="CN468" s="7"/>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row>
    <row r="469" spans="2:118" x14ac:dyDescent="0.25">
      <c r="B469" s="54" t="s">
        <v>11</v>
      </c>
      <c r="C469" s="2">
        <v>0</v>
      </c>
      <c r="D469" s="2">
        <v>0</v>
      </c>
      <c r="E469" s="2">
        <v>16</v>
      </c>
      <c r="F469" s="2">
        <v>0</v>
      </c>
      <c r="G469" s="2">
        <v>0</v>
      </c>
      <c r="H469" s="2">
        <v>0</v>
      </c>
      <c r="I469" s="2">
        <v>1</v>
      </c>
      <c r="J469" s="2">
        <v>0</v>
      </c>
      <c r="K469" s="4">
        <v>0</v>
      </c>
      <c r="L469" s="4">
        <v>0</v>
      </c>
      <c r="M469" s="3">
        <v>0</v>
      </c>
      <c r="N469" s="3">
        <v>0</v>
      </c>
      <c r="O469" s="3">
        <v>0</v>
      </c>
      <c r="P469" s="3">
        <v>0</v>
      </c>
      <c r="Q469" s="3">
        <v>0</v>
      </c>
      <c r="R469" s="3">
        <v>0</v>
      </c>
      <c r="S469" s="54">
        <v>17</v>
      </c>
      <c r="V469" s="54">
        <v>8</v>
      </c>
      <c r="W469" s="2">
        <f>L460</f>
        <v>1</v>
      </c>
      <c r="X469" s="2">
        <f>L461</f>
        <v>2</v>
      </c>
      <c r="Y469" s="2">
        <f>L462</f>
        <v>1</v>
      </c>
      <c r="Z469" s="2">
        <f>L463</f>
        <v>1</v>
      </c>
      <c r="AA469" s="3">
        <f>L464</f>
        <v>0</v>
      </c>
      <c r="AB469" s="3">
        <f>L465</f>
        <v>1</v>
      </c>
      <c r="AC469" s="3">
        <f>L466</f>
        <v>0</v>
      </c>
      <c r="AD469" s="4">
        <f>L467</f>
        <v>0</v>
      </c>
      <c r="AE469" s="3">
        <f>L468</f>
        <v>0</v>
      </c>
      <c r="AF469" s="4">
        <f>L469</f>
        <v>0</v>
      </c>
      <c r="AG469" s="3">
        <f>L470</f>
        <v>0</v>
      </c>
      <c r="AH469" s="2">
        <f>L471</f>
        <v>0</v>
      </c>
      <c r="AI469" s="3">
        <f>L472</f>
        <v>0</v>
      </c>
      <c r="AJ469" s="3">
        <f>L473</f>
        <v>0</v>
      </c>
      <c r="AK469" s="2">
        <f>L474</f>
        <v>2</v>
      </c>
      <c r="AL469" s="3">
        <f>L475</f>
        <v>0</v>
      </c>
      <c r="AM469" s="3">
        <f>L476</f>
        <v>0</v>
      </c>
      <c r="AN469" s="3">
        <f>L477</f>
        <v>1</v>
      </c>
      <c r="AO469" s="3">
        <f>L478</f>
        <v>2</v>
      </c>
      <c r="AP469" s="54">
        <f>L479</f>
        <v>2</v>
      </c>
      <c r="AQ469" s="58">
        <f>L480</f>
        <v>1</v>
      </c>
      <c r="AT469" s="54">
        <v>8</v>
      </c>
      <c r="AU469" s="31">
        <f t="shared" ref="AU469" si="7030">PRODUCT(W469*100*1/W476)</f>
        <v>5.882352941176471</v>
      </c>
      <c r="AV469" s="31">
        <f t="shared" ref="AV469" si="7031">PRODUCT(X469*100*1/X476)</f>
        <v>11.764705882352942</v>
      </c>
      <c r="AW469" s="31">
        <f t="shared" ref="AW469" si="7032">PRODUCT(Y469*100*1/Y476)</f>
        <v>5.882352941176471</v>
      </c>
      <c r="AX469" s="31">
        <f t="shared" ref="AX469" si="7033">PRODUCT(Z469*100*1/Z476)</f>
        <v>5.882352941176471</v>
      </c>
      <c r="AY469" s="33">
        <f t="shared" ref="AY469" si="7034">PRODUCT(AA469*100*1/AA476)</f>
        <v>0</v>
      </c>
      <c r="AZ469" s="33">
        <f t="shared" ref="AZ469" si="7035">PRODUCT(AB469*100*1/AB476)</f>
        <v>5.882352941176471</v>
      </c>
      <c r="BA469" s="33">
        <f t="shared" ref="BA469" si="7036">PRODUCT(AC469*100*1/AC476)</f>
        <v>0</v>
      </c>
      <c r="BB469" s="32">
        <f t="shared" ref="BB469" si="7037">PRODUCT(AD469*100*1/AD476)</f>
        <v>0</v>
      </c>
      <c r="BC469" s="33">
        <f t="shared" ref="BC469" si="7038">PRODUCT(AE469*100*1/AE476)</f>
        <v>0</v>
      </c>
      <c r="BD469" s="32">
        <f t="shared" ref="BD469" si="7039">PRODUCT(AF469*100*1/AF476)</f>
        <v>0</v>
      </c>
      <c r="BE469" s="33">
        <f t="shared" ref="BE469" si="7040">PRODUCT(AG469*100*1/AG476)</f>
        <v>0</v>
      </c>
      <c r="BF469" s="2">
        <f t="shared" ref="BF469" si="7041">PRODUCT(AH469*100*1/AH476)</f>
        <v>0</v>
      </c>
      <c r="BG469" s="3">
        <f t="shared" ref="BG469" si="7042">PRODUCT(AI469*100*1/AI476)</f>
        <v>0</v>
      </c>
      <c r="BH469" s="33">
        <f t="shared" ref="BH469" si="7043">PRODUCT(AJ469*100*1/AJ476)</f>
        <v>0</v>
      </c>
      <c r="BI469" s="31">
        <f t="shared" ref="BI469" si="7044">PRODUCT(AK469*100*1/AK476)</f>
        <v>11.764705882352942</v>
      </c>
      <c r="BJ469" s="33">
        <f t="shared" ref="BJ469" si="7045">PRODUCT(AL469*100*1/AL476)</f>
        <v>0</v>
      </c>
      <c r="BK469" s="33">
        <f t="shared" ref="BK469" si="7046">PRODUCT(AM469*100*1/AM476)</f>
        <v>0</v>
      </c>
      <c r="BL469" s="33">
        <f t="shared" ref="BL469" si="7047">PRODUCT(AN469*100*1/AN476)</f>
        <v>5.882352941176471</v>
      </c>
      <c r="BM469" s="33">
        <f t="shared" ref="BM469" si="7048">PRODUCT(AO469*100*1/AO476)</f>
        <v>11.764705882352942</v>
      </c>
      <c r="BN469" s="30">
        <f t="shared" ref="BN469" si="7049">PRODUCT(AP469*100*1/AP476)</f>
        <v>11.764705882352942</v>
      </c>
      <c r="BO469" s="59">
        <f t="shared" ref="BO469" si="7050">PRODUCT(AQ469*100*1/AQ476)</f>
        <v>6.25</v>
      </c>
      <c r="BR469" s="54">
        <v>8</v>
      </c>
      <c r="BS469" s="31">
        <f t="shared" ref="BS469" si="7051">AU460+AU461+AU462+AU463+AU464+AU465+AU466+AU467+AU468+AU469</f>
        <v>35.294117647058826</v>
      </c>
      <c r="BT469" s="31">
        <f t="shared" ref="BT469" si="7052">AV460+AV461+AV462+AV463+AV464+AV465+AV466+AV467+AV468+AV469</f>
        <v>29.411764705882355</v>
      </c>
      <c r="BU469" s="31">
        <f t="shared" ref="BU469" si="7053">AW460+AW461+AW462+AW463+AW464+AW465+AW466+AW467+AW468+AW469</f>
        <v>76.470588235294116</v>
      </c>
      <c r="BV469" s="31">
        <f t="shared" ref="BV469" si="7054">AX460+AX461+AX462+AX463+AX464+AX465+AX466+AX467+AX468+AX469</f>
        <v>100</v>
      </c>
      <c r="BW469" s="33">
        <f t="shared" ref="BW469" si="7055">AY460+AY461+AY462+AY463+AY464+AY465+AY466+AY467+AY468+AY469</f>
        <v>100</v>
      </c>
      <c r="BX469" s="33">
        <f t="shared" ref="BX469" si="7056">AZ460+AZ461+AZ462+AZ463+AZ464+AZ465+AZ466+AZ467+AZ468+AZ469</f>
        <v>94.117647058823508</v>
      </c>
      <c r="BY469" s="33">
        <f t="shared" ref="BY469" si="7057">BA460+BA461+BA462+BA463+BA464+BA465+BA466+BA467+BA468+BA469</f>
        <v>93.75</v>
      </c>
      <c r="BZ469" s="32">
        <f t="shared" ref="BZ469" si="7058">BB460+BB461+BB462+BB463+BB464+BB465+BB466+BB467+BB468+BB469</f>
        <v>70.588235294117652</v>
      </c>
      <c r="CA469" s="33">
        <f t="shared" ref="CA469" si="7059">BC460+BC461+BC462+BC463+BC464+BC465+BC466+BC467+BC468+BC469</f>
        <v>100</v>
      </c>
      <c r="CB469" s="32">
        <f t="shared" ref="CB469" si="7060">BD460+BD461+BD462+BD463+BD464+BD465+BD466+BD467+BD468+BD469</f>
        <v>100</v>
      </c>
      <c r="CC469" s="33">
        <f t="shared" ref="CC469" si="7061">BE460+BE461+BE462+BE463+BE464+BE465+BE466+BE467+BE468+BE469</f>
        <v>0</v>
      </c>
      <c r="CD469" s="31">
        <f t="shared" ref="CD469" si="7062">BF460+BF461+BF462+BF463+BF464+BF465+BF466+BF467+BF468+BF469</f>
        <v>100.00000000000001</v>
      </c>
      <c r="CE469" s="33">
        <f t="shared" ref="CE469" si="7063">BG460+BG461+BG462+BG463+BG464+BG465+BG466+BG467+BG468+BG469</f>
        <v>100.00000000000001</v>
      </c>
      <c r="CF469" s="33">
        <f t="shared" ref="CF469" si="7064">BH460+BH461+BH462+BH463+BH464+BH465+BH466+BH467+BH468+BH469</f>
        <v>100</v>
      </c>
      <c r="CG469" s="31">
        <f t="shared" ref="CG469" si="7065">BI460+BI461+BI462+BI463+BI464+BI465+BI466+BI467+BI468+BI469</f>
        <v>11.764705882352942</v>
      </c>
      <c r="CH469" s="33">
        <f t="shared" ref="CH469" si="7066">BJ460+BJ461+BJ462+BJ463+BJ464+BJ465+BJ466+BJ467+BJ468+BJ469</f>
        <v>88.235294117647072</v>
      </c>
      <c r="CI469" s="33">
        <f t="shared" ref="CI469" si="7067">BK460+BK461+BK462+BK463+BK464+BK465+BK466+BK467+BK468+BK469</f>
        <v>100</v>
      </c>
      <c r="CJ469" s="33">
        <f t="shared" ref="CJ469" si="7068">BL460+BL461+BL462+BL463+BL464+BL465+BL466+BL467+BL468+BL469</f>
        <v>100</v>
      </c>
      <c r="CK469" s="33">
        <f t="shared" ref="CK469" si="7069">BM460+BM461+BM462+BM463+BM464+BM465+BM466+BM467+BM468+BM469</f>
        <v>100.00000000000001</v>
      </c>
      <c r="CL469" s="30">
        <f t="shared" ref="CL469" si="7070">BN460+BN461+BN462+BN463+BN464+BN465+BN466+BN467+BN468+BN469</f>
        <v>17.647058823529413</v>
      </c>
      <c r="CM469" s="59">
        <f t="shared" ref="CM469" si="7071">BO460+BO461+BO462+BO463+BO464+BO465+BO466+BO467+BO468+BO469</f>
        <v>100</v>
      </c>
      <c r="CN469" s="7"/>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row>
    <row r="470" spans="2:118" x14ac:dyDescent="0.25">
      <c r="B470" s="54" t="s">
        <v>12</v>
      </c>
      <c r="C470" s="2">
        <v>0</v>
      </c>
      <c r="D470" s="2">
        <v>0</v>
      </c>
      <c r="E470" s="2">
        <v>0</v>
      </c>
      <c r="F470" s="2">
        <v>0</v>
      </c>
      <c r="G470" s="2">
        <v>0</v>
      </c>
      <c r="H470" s="2">
        <v>0</v>
      </c>
      <c r="I470" s="2">
        <v>0</v>
      </c>
      <c r="J470" s="2">
        <v>0</v>
      </c>
      <c r="K470" s="3">
        <v>0</v>
      </c>
      <c r="L470" s="3">
        <v>0</v>
      </c>
      <c r="M470" s="3">
        <v>15</v>
      </c>
      <c r="N470" s="3">
        <v>0</v>
      </c>
      <c r="O470" s="3">
        <v>0</v>
      </c>
      <c r="P470" s="3">
        <v>0</v>
      </c>
      <c r="Q470" s="3">
        <v>0</v>
      </c>
      <c r="R470" s="3">
        <v>0</v>
      </c>
      <c r="S470" s="54">
        <v>15</v>
      </c>
      <c r="V470" s="54">
        <v>16</v>
      </c>
      <c r="W470" s="3">
        <f>M460</f>
        <v>4</v>
      </c>
      <c r="X470" s="3">
        <f>M461</f>
        <v>4</v>
      </c>
      <c r="Y470" s="3">
        <f>M462</f>
        <v>1</v>
      </c>
      <c r="Z470" s="3">
        <f>M463</f>
        <v>0</v>
      </c>
      <c r="AA470" s="3">
        <f>M464</f>
        <v>0</v>
      </c>
      <c r="AB470" s="3">
        <f>M465</f>
        <v>1</v>
      </c>
      <c r="AC470" s="3">
        <f>M466</f>
        <v>0</v>
      </c>
      <c r="AD470" s="3">
        <f>M467</f>
        <v>1</v>
      </c>
      <c r="AE470" s="3">
        <f>M468</f>
        <v>0</v>
      </c>
      <c r="AF470" s="3">
        <f>M469</f>
        <v>0</v>
      </c>
      <c r="AG470" s="3">
        <f>M470</f>
        <v>15</v>
      </c>
      <c r="AH470" s="3">
        <f>M471</f>
        <v>0</v>
      </c>
      <c r="AI470" s="3">
        <f>M472</f>
        <v>0</v>
      </c>
      <c r="AJ470" s="3">
        <f>M473</f>
        <v>0</v>
      </c>
      <c r="AK470" s="2">
        <f>M474</f>
        <v>1</v>
      </c>
      <c r="AL470" s="3">
        <f>M475</f>
        <v>1</v>
      </c>
      <c r="AM470" s="3">
        <f>M476</f>
        <v>0</v>
      </c>
      <c r="AN470" s="3">
        <f>M477</f>
        <v>0</v>
      </c>
      <c r="AO470" s="3">
        <f>M478</f>
        <v>0</v>
      </c>
      <c r="AP470" s="54">
        <f>M479</f>
        <v>14</v>
      </c>
      <c r="AQ470" s="58">
        <f>M480</f>
        <v>0</v>
      </c>
      <c r="AT470" s="54">
        <v>16</v>
      </c>
      <c r="AU470" s="33">
        <f t="shared" ref="AU470" si="7072">PRODUCT(W470*100*1/W476)</f>
        <v>23.529411764705884</v>
      </c>
      <c r="AV470" s="33">
        <f t="shared" ref="AV470" si="7073">PRODUCT(X470*100*1/X476)</f>
        <v>23.529411764705884</v>
      </c>
      <c r="AW470" s="33">
        <f t="shared" ref="AW470" si="7074">PRODUCT(Y470*100*1/Y476)</f>
        <v>5.882352941176471</v>
      </c>
      <c r="AX470" s="33">
        <f t="shared" ref="AX470" si="7075">PRODUCT(Z470*100*1/Z476)</f>
        <v>0</v>
      </c>
      <c r="AY470" s="33">
        <f t="shared" ref="AY470" si="7076">PRODUCT(AA470*100*1/AA476)</f>
        <v>0</v>
      </c>
      <c r="AZ470" s="33">
        <f t="shared" ref="AZ470" si="7077">PRODUCT(AB470*100*1/AB476)</f>
        <v>5.882352941176471</v>
      </c>
      <c r="BA470" s="33">
        <f t="shared" ref="BA470" si="7078">PRODUCT(AC470*100*1/AC476)</f>
        <v>0</v>
      </c>
      <c r="BB470" s="33">
        <f t="shared" ref="BB470" si="7079">PRODUCT(AD470*100*1/AD476)</f>
        <v>5.882352941176471</v>
      </c>
      <c r="BC470" s="33">
        <f t="shared" ref="BC470" si="7080">PRODUCT(AE470*100*1/AE476)</f>
        <v>0</v>
      </c>
      <c r="BD470" s="33">
        <f t="shared" ref="BD470" si="7081">PRODUCT(AF470*100*1/AF476)</f>
        <v>0</v>
      </c>
      <c r="BE470" s="33">
        <f t="shared" ref="BE470" si="7082">PRODUCT(AG470*100*1/AG476)</f>
        <v>100</v>
      </c>
      <c r="BF470" s="33">
        <f t="shared" ref="BF470" si="7083">PRODUCT(AH470*100*1/AH476)</f>
        <v>0</v>
      </c>
      <c r="BG470" s="3">
        <f t="shared" ref="BG470" si="7084">PRODUCT(AI470*100*1/AI476)</f>
        <v>0</v>
      </c>
      <c r="BH470" s="33">
        <f t="shared" ref="BH470" si="7085">PRODUCT(AJ470*100*1/AJ476)</f>
        <v>0</v>
      </c>
      <c r="BI470" s="31">
        <f t="shared" ref="BI470" si="7086">PRODUCT(AK470*100*1/AK476)</f>
        <v>5.882352941176471</v>
      </c>
      <c r="BJ470" s="33">
        <f t="shared" ref="BJ470" si="7087">PRODUCT(AL470*100*1/AL476)</f>
        <v>5.882352941176471</v>
      </c>
      <c r="BK470" s="33">
        <f t="shared" ref="BK470" si="7088">PRODUCT(AM470*100*1/AM476)</f>
        <v>0</v>
      </c>
      <c r="BL470" s="33">
        <f t="shared" ref="BL470" si="7089">PRODUCT(AN470*100*1/AN476)</f>
        <v>0</v>
      </c>
      <c r="BM470" s="33">
        <f t="shared" ref="BM470" si="7090">PRODUCT(AO470*100*1/AO476)</f>
        <v>0</v>
      </c>
      <c r="BN470" s="30">
        <f t="shared" ref="BN470" si="7091">PRODUCT(AP470*100*1/AP476)</f>
        <v>82.352941176470594</v>
      </c>
      <c r="BO470" s="59">
        <f t="shared" ref="BO470" si="7092">PRODUCT(AQ470*100*1/AQ476)</f>
        <v>0</v>
      </c>
      <c r="BR470" s="54">
        <v>16</v>
      </c>
      <c r="BS470" s="33">
        <f t="shared" ref="BS470" si="7093">AU460+AU461+AU462+AU463+AU464+AU465+AU466+AU467+AU468+AU469+AU470</f>
        <v>58.82352941176471</v>
      </c>
      <c r="BT470" s="33">
        <f t="shared" ref="BT470" si="7094">AV460+AV461+AV462+AV463+AV464+AV465+AV466+AV467+AV468+AV469+AV470</f>
        <v>52.941176470588239</v>
      </c>
      <c r="BU470" s="31">
        <f t="shared" ref="BU470" si="7095">AW460+AW461+AW462+AW463+AW464+AW465+AW466+AW467+AW468+AW469+AW470</f>
        <v>82.35294117647058</v>
      </c>
      <c r="BV470" s="31">
        <f t="shared" ref="BV470" si="7096">AX460+AX461+AX462+AX463+AX464+AX465+AX466+AX467+AX468+AX469+AX470</f>
        <v>100</v>
      </c>
      <c r="BW470" s="33">
        <f t="shared" ref="BW470" si="7097">AY460+AY461+AY462+AY463+AY464+AY465+AY466+AY467+AY468+AY469+AY470</f>
        <v>100</v>
      </c>
      <c r="BX470" s="33">
        <f t="shared" ref="BX470" si="7098">AZ460+AZ461+AZ462+AZ463+AZ464+AZ465+AZ466+AZ467+AZ468+AZ469+AZ470</f>
        <v>99.999999999999972</v>
      </c>
      <c r="BY470" s="33">
        <f t="shared" ref="BY470" si="7099">BA460+BA461+BA462+BA463+BA464+BA465+BA466+BA467+BA468+BA469+BA470</f>
        <v>93.75</v>
      </c>
      <c r="BZ470" s="33">
        <f t="shared" ref="BZ470" si="7100">BB460+BB461+BB462+BB463+BB464+BB465+BB466+BB467+BB468+BB469+BB470</f>
        <v>76.470588235294116</v>
      </c>
      <c r="CA470" s="33">
        <f t="shared" ref="CA470" si="7101">BC460+BC461+BC462+BC463+BC464+BC465+BC466+BC467+BC468+BC469+BC470</f>
        <v>100</v>
      </c>
      <c r="CB470" s="33">
        <f t="shared" ref="CB470" si="7102">BD460+BD461+BD462+BD463+BD464+BD465+BD466+BD467+BD468+BD469+BD470</f>
        <v>100</v>
      </c>
      <c r="CC470" s="33">
        <f t="shared" ref="CC470" si="7103">BE460+BE461+BE462+BE463+BE464+BE465+BE466+BE467+BE468+BE469+BE470</f>
        <v>100</v>
      </c>
      <c r="CD470" s="31">
        <f t="shared" ref="CD470" si="7104">BF460+BF461+BF462+BF463+BF464+BF465+BF466+BF467+BF468+BF469+BF470</f>
        <v>100.00000000000001</v>
      </c>
      <c r="CE470" s="33">
        <f t="shared" ref="CE470" si="7105">BG460+BG461+BG462+BG463+BG464+BG465+BG466+BG467+BG468+BG469+BG470</f>
        <v>100.00000000000001</v>
      </c>
      <c r="CF470" s="33">
        <f t="shared" ref="CF470" si="7106">BH460+BH461+BH462+BH463+BH464+BH465+BH466+BH467+BH468+BH469+BH470</f>
        <v>100</v>
      </c>
      <c r="CG470" s="31">
        <f t="shared" ref="CG470" si="7107">BI460+BI461+BI462+BI463+BI464+BI465+BI466+BI467+BI468+BI469+BI470</f>
        <v>17.647058823529413</v>
      </c>
      <c r="CH470" s="33">
        <f t="shared" ref="CH470" si="7108">BJ460+BJ461+BJ462+BJ463+BJ464+BJ465+BJ466+BJ467+BJ468+BJ469+BJ470</f>
        <v>94.117647058823536</v>
      </c>
      <c r="CI470" s="33">
        <f t="shared" ref="CI470" si="7109">BK460+BK461+BK462+BK463+BK464+BK465+BK466+BK467+BK468+BK469+BK470</f>
        <v>100</v>
      </c>
      <c r="CJ470" s="33">
        <f t="shared" ref="CJ470" si="7110">BL460+BL461+BL462+BL463+BL464+BL465+BL466+BL467+BL468+BL469+BL470</f>
        <v>100</v>
      </c>
      <c r="CK470" s="33">
        <f t="shared" ref="CK470" si="7111">BM460+BM461+BM462+BM463+BM464+BM465+BM466+BM467+BM468+BM469+BM470</f>
        <v>100.00000000000001</v>
      </c>
      <c r="CL470" s="30">
        <f t="shared" ref="CL470" si="7112">BN460+BN461+BN462+BN463+BN464+BN465+BN466+BN467+BN468+BN469+BN470</f>
        <v>100</v>
      </c>
      <c r="CM470" s="59">
        <f t="shared" ref="CM470" si="7113">BO460+BO461+BO462+BO463+BO464+BO465+BO466+BO467+BO468+BO469+BO470</f>
        <v>100</v>
      </c>
      <c r="CN470" s="7"/>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row>
    <row r="471" spans="2:118" x14ac:dyDescent="0.25">
      <c r="B471" s="54" t="s">
        <v>13</v>
      </c>
      <c r="C471" s="2">
        <v>0</v>
      </c>
      <c r="D471" s="2">
        <v>0</v>
      </c>
      <c r="E471" s="2">
        <v>0</v>
      </c>
      <c r="F471" s="2">
        <v>0</v>
      </c>
      <c r="G471" s="2">
        <v>6</v>
      </c>
      <c r="H471" s="2">
        <v>0</v>
      </c>
      <c r="I471" s="2">
        <v>5</v>
      </c>
      <c r="J471" s="2">
        <v>3</v>
      </c>
      <c r="K471" s="2">
        <v>1</v>
      </c>
      <c r="L471" s="2">
        <v>0</v>
      </c>
      <c r="M471" s="3">
        <v>0</v>
      </c>
      <c r="N471" s="3">
        <v>0</v>
      </c>
      <c r="O471" s="3">
        <v>0</v>
      </c>
      <c r="P471" s="3">
        <v>0</v>
      </c>
      <c r="Q471" s="3">
        <v>0</v>
      </c>
      <c r="R471" s="3">
        <v>0</v>
      </c>
      <c r="S471" s="54">
        <v>15</v>
      </c>
      <c r="V471" s="54">
        <v>32</v>
      </c>
      <c r="W471" s="3">
        <f>N460</f>
        <v>2</v>
      </c>
      <c r="X471" s="3">
        <f>N461</f>
        <v>5</v>
      </c>
      <c r="Y471" s="3">
        <f>N462</f>
        <v>1</v>
      </c>
      <c r="Z471" s="3">
        <f>N463</f>
        <v>0</v>
      </c>
      <c r="AA471" s="3">
        <f>N464</f>
        <v>0</v>
      </c>
      <c r="AB471" s="3">
        <f>N465</f>
        <v>0</v>
      </c>
      <c r="AC471" s="3">
        <f>N466</f>
        <v>0</v>
      </c>
      <c r="AD471" s="3">
        <f>N467</f>
        <v>1</v>
      </c>
      <c r="AE471" s="3">
        <f>N468</f>
        <v>0</v>
      </c>
      <c r="AF471" s="3">
        <f>N469</f>
        <v>0</v>
      </c>
      <c r="AG471" s="3">
        <f>N470</f>
        <v>0</v>
      </c>
      <c r="AH471" s="3">
        <f>N471</f>
        <v>0</v>
      </c>
      <c r="AI471" s="3">
        <f>N472</f>
        <v>0</v>
      </c>
      <c r="AJ471" s="3">
        <f>N473</f>
        <v>0</v>
      </c>
      <c r="AK471" s="2">
        <f>N474</f>
        <v>3</v>
      </c>
      <c r="AL471" s="3">
        <f>N475</f>
        <v>1</v>
      </c>
      <c r="AM471" s="3">
        <f>N476</f>
        <v>0</v>
      </c>
      <c r="AN471" s="3">
        <f>N477</f>
        <v>0</v>
      </c>
      <c r="AO471" s="3">
        <f>N478</f>
        <v>0</v>
      </c>
      <c r="AP471" s="54">
        <f>N479</f>
        <v>0</v>
      </c>
      <c r="AQ471" s="58">
        <f>N480</f>
        <v>0</v>
      </c>
      <c r="AT471" s="54">
        <v>32</v>
      </c>
      <c r="AU471" s="33">
        <f t="shared" ref="AU471" si="7114">PRODUCT(W471*100*1/W476)</f>
        <v>11.764705882352942</v>
      </c>
      <c r="AV471" s="33">
        <f t="shared" ref="AV471" si="7115">PRODUCT(X471*100*1/X476)</f>
        <v>29.411764705882351</v>
      </c>
      <c r="AW471" s="33">
        <f t="shared" ref="AW471" si="7116">PRODUCT(Y471*100*1/Y476)</f>
        <v>5.882352941176471</v>
      </c>
      <c r="AX471" s="33">
        <f t="shared" ref="AX471" si="7117">PRODUCT(Z471*100*1/Z476)</f>
        <v>0</v>
      </c>
      <c r="AY471" s="33">
        <f t="shared" ref="AY471" si="7118">PRODUCT(AA471*100*1/AA476)</f>
        <v>0</v>
      </c>
      <c r="AZ471" s="33">
        <f t="shared" ref="AZ471" si="7119">PRODUCT(AB471*100*1/AB476)</f>
        <v>0</v>
      </c>
      <c r="BA471" s="33">
        <f t="shared" ref="BA471" si="7120">PRODUCT(AC471*100*1/AC476)</f>
        <v>0</v>
      </c>
      <c r="BB471" s="33">
        <f t="shared" ref="BB471" si="7121">PRODUCT(AD471*100*1/AD476)</f>
        <v>5.882352941176471</v>
      </c>
      <c r="BC471" s="33">
        <f t="shared" ref="BC471" si="7122">PRODUCT(AE471*100*1/AE476)</f>
        <v>0</v>
      </c>
      <c r="BD471" s="33">
        <f t="shared" ref="BD471" si="7123">PRODUCT(AF471*100*1/AF476)</f>
        <v>0</v>
      </c>
      <c r="BE471" s="33">
        <f t="shared" ref="BE471" si="7124">PRODUCT(AG471*100*1/AG476)</f>
        <v>0</v>
      </c>
      <c r="BF471" s="33">
        <f t="shared" ref="BF471" si="7125">PRODUCT(AH471*100*1/AH476)</f>
        <v>0</v>
      </c>
      <c r="BG471" s="33">
        <f t="shared" ref="BG471" si="7126">PRODUCT(AI471*100*1/AI476)</f>
        <v>0</v>
      </c>
      <c r="BH471" s="33">
        <f t="shared" ref="BH471" si="7127">PRODUCT(AJ471*100*1/AJ476)</f>
        <v>0</v>
      </c>
      <c r="BI471" s="31">
        <f t="shared" ref="BI471" si="7128">PRODUCT(AK471*100*1/AK476)</f>
        <v>17.647058823529413</v>
      </c>
      <c r="BJ471" s="33">
        <f t="shared" ref="BJ471" si="7129">PRODUCT(AL471*100*1/AL476)</f>
        <v>5.882352941176471</v>
      </c>
      <c r="BK471" s="33">
        <f t="shared" ref="BK471" si="7130">PRODUCT(AM471*100*1/AM476)</f>
        <v>0</v>
      </c>
      <c r="BL471" s="33">
        <f t="shared" ref="BL471" si="7131">PRODUCT(AN471*100*1/AN476)</f>
        <v>0</v>
      </c>
      <c r="BM471" s="33">
        <f t="shared" ref="BM471" si="7132">PRODUCT(AO471*100*1/AO476)</f>
        <v>0</v>
      </c>
      <c r="BN471" s="30">
        <f t="shared" ref="BN471" si="7133">PRODUCT(AP471*100*1/AP476)</f>
        <v>0</v>
      </c>
      <c r="BO471" s="59">
        <f t="shared" ref="BO471" si="7134">PRODUCT(AQ471*100*1/AQ476)</f>
        <v>0</v>
      </c>
      <c r="BR471" s="54">
        <v>32</v>
      </c>
      <c r="BS471" s="33">
        <f t="shared" ref="BS471" si="7135">AU460+AU461+AU462+AU463+AU464+AU465+AU466+AU467+AU468+AU469+AU470+AU471</f>
        <v>70.588235294117652</v>
      </c>
      <c r="BT471" s="33">
        <f t="shared" ref="BT471" si="7136">AV460+AV461+AV462+AV463+AV464+AV465+AV466+AV467+AV468+AV469+AV470+AV471</f>
        <v>82.352941176470594</v>
      </c>
      <c r="BU471" s="33">
        <f t="shared" ref="BU471" si="7137">AW460+AW461+AW462+AW463+AW464+AW465+AW466+AW467+AW468+AW469+AW470+AW471</f>
        <v>88.235294117647044</v>
      </c>
      <c r="BV471" s="33">
        <f t="shared" ref="BV471" si="7138">AX460+AX461+AX462+AX463+AX464+AX465+AX466+AX467+AX468+AX469+AX470+AX471</f>
        <v>100</v>
      </c>
      <c r="BW471" s="33">
        <f t="shared" ref="BW471" si="7139">AY460+AY461+AY462+AY463+AY464+AY465+AY466+AY467+AY468+AY469+AY470+AY471</f>
        <v>100</v>
      </c>
      <c r="BX471" s="33">
        <f t="shared" ref="BX471" si="7140">AZ460+AZ461+AZ462+AZ463+AZ464+AZ465+AZ466+AZ467+AZ468+AZ469+AZ470+AZ471</f>
        <v>99.999999999999972</v>
      </c>
      <c r="BY471" s="33">
        <f t="shared" ref="BY471" si="7141">BA460+BA461+BA462+BA463+BA464+BA465+BA466+BA467+BA468+BA469+BA470+BA471</f>
        <v>93.75</v>
      </c>
      <c r="BZ471" s="33">
        <f t="shared" ref="BZ471" si="7142">BB460+BB461+BB462+BB463+BB464+BB465+BB466+BB467+BB468+BB469+BB470+BB471</f>
        <v>82.35294117647058</v>
      </c>
      <c r="CA471" s="33">
        <f t="shared" ref="CA471" si="7143">BC460+BC461+BC462+BC463+BC464+BC465+BC466+BC467+BC468+BC469+BC470+BC471</f>
        <v>100</v>
      </c>
      <c r="CB471" s="33">
        <f t="shared" ref="CB471" si="7144">BD460+BD461+BD462+BD463+BD464+BD465+BD466+BD467+BD468+BD469+BD470+BD471</f>
        <v>100</v>
      </c>
      <c r="CC471" s="33">
        <f t="shared" ref="CC471" si="7145">BE460+BE461+BE462+BE463+BE464+BE465+BE466+BE467+BE468+BE469+BE470+BE471</f>
        <v>100</v>
      </c>
      <c r="CD471" s="33">
        <f t="shared" ref="CD471" si="7146">BF460+BF461+BF462+BF463+BF464+BF465+BF466+BF467+BF468+BF469+BF470+BF471</f>
        <v>100.00000000000001</v>
      </c>
      <c r="CE471" s="33">
        <f t="shared" ref="CE471" si="7147">BG460+BG461+BG462+BG463+BG464+BG465+BG466+BG467+BG468+BG469+BG470+BG471</f>
        <v>100.00000000000001</v>
      </c>
      <c r="CF471" s="33">
        <f t="shared" ref="CF471" si="7148">BH460+BH461+BH462+BH463+BH464+BH465+BH466+BH467+BH468+BH469+BH470+BH471</f>
        <v>100</v>
      </c>
      <c r="CG471" s="31">
        <f t="shared" ref="CG471" si="7149">BI460+BI461+BI462+BI463+BI464+BI465+BI466+BI467+BI468+BI469+BI470+BI471</f>
        <v>35.294117647058826</v>
      </c>
      <c r="CH471" s="33">
        <f t="shared" ref="CH471" si="7150">BJ460+BJ461+BJ462+BJ463+BJ464+BJ465+BJ466+BJ467+BJ468+BJ469+BJ470+BJ471</f>
        <v>100</v>
      </c>
      <c r="CI471" s="33">
        <f t="shared" ref="CI471" si="7151">BK460+BK461+BK462+BK463+BK464+BK465+BK466+BK467+BK468+BK469+BK470+BK471</f>
        <v>100</v>
      </c>
      <c r="CJ471" s="33">
        <f t="shared" ref="CJ471" si="7152">BL460+BL461+BL462+BL463+BL464+BL465+BL466+BL467+BL468+BL469+BL470+BL471</f>
        <v>100</v>
      </c>
      <c r="CK471" s="33">
        <f t="shared" ref="CK471" si="7153">BM460+BM461+BM462+BM463+BM464+BM465+BM466+BM467+BM468+BM469+BM470+BM471</f>
        <v>100.00000000000001</v>
      </c>
      <c r="CL471" s="30">
        <f t="shared" ref="CL471" si="7154">BN460+BN461+BN462+BN463+BN464+BN465+BN466+BN467+BN468+BN469+BN470+BN471</f>
        <v>100</v>
      </c>
      <c r="CM471" s="59">
        <f t="shared" ref="CM471" si="7155">BO460+BO461+BO462+BO463+BO464+BO465+BO466+BO467+BO468+BO469+BO470+BO471</f>
        <v>100</v>
      </c>
      <c r="CN471" s="7"/>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row>
    <row r="472" spans="2:118" x14ac:dyDescent="0.25">
      <c r="B472" s="54" t="s">
        <v>14</v>
      </c>
      <c r="C472" s="2">
        <v>0</v>
      </c>
      <c r="D472" s="2">
        <v>0</v>
      </c>
      <c r="E472" s="2">
        <v>3</v>
      </c>
      <c r="F472" s="2">
        <v>0</v>
      </c>
      <c r="G472" s="2">
        <v>2</v>
      </c>
      <c r="H472" s="2">
        <v>3</v>
      </c>
      <c r="I472" s="2">
        <v>3</v>
      </c>
      <c r="J472" s="2">
        <v>4</v>
      </c>
      <c r="K472" s="3">
        <v>0</v>
      </c>
      <c r="L472" s="3">
        <v>0</v>
      </c>
      <c r="M472" s="3">
        <v>0</v>
      </c>
      <c r="N472" s="3">
        <v>0</v>
      </c>
      <c r="O472" s="3">
        <v>0</v>
      </c>
      <c r="P472" s="3">
        <v>0</v>
      </c>
      <c r="Q472" s="3">
        <v>0</v>
      </c>
      <c r="R472" s="3">
        <v>0</v>
      </c>
      <c r="S472" s="54">
        <v>15</v>
      </c>
      <c r="V472" s="54">
        <v>64</v>
      </c>
      <c r="W472" s="3">
        <f>O460</f>
        <v>5</v>
      </c>
      <c r="X472" s="3">
        <f>O461</f>
        <v>3</v>
      </c>
      <c r="Y472" s="3">
        <f>O462</f>
        <v>2</v>
      </c>
      <c r="Z472" s="3">
        <f>O463</f>
        <v>0</v>
      </c>
      <c r="AA472" s="3">
        <f>O464</f>
        <v>0</v>
      </c>
      <c r="AB472" s="3">
        <f>O465</f>
        <v>0</v>
      </c>
      <c r="AC472" s="3">
        <f>O466</f>
        <v>1</v>
      </c>
      <c r="AD472" s="3">
        <f>O467</f>
        <v>3</v>
      </c>
      <c r="AE472" s="3">
        <f>O468</f>
        <v>0</v>
      </c>
      <c r="AF472" s="3">
        <f>O469</f>
        <v>0</v>
      </c>
      <c r="AG472" s="3">
        <f>O470</f>
        <v>0</v>
      </c>
      <c r="AH472" s="3">
        <f>O471</f>
        <v>0</v>
      </c>
      <c r="AI472" s="3">
        <f>O472</f>
        <v>0</v>
      </c>
      <c r="AJ472" s="3">
        <f>O473</f>
        <v>0</v>
      </c>
      <c r="AK472" s="3">
        <f>O474</f>
        <v>0</v>
      </c>
      <c r="AL472" s="3">
        <f>O475</f>
        <v>0</v>
      </c>
      <c r="AM472" s="3">
        <f>O476</f>
        <v>0</v>
      </c>
      <c r="AN472" s="3">
        <f>O477</f>
        <v>0</v>
      </c>
      <c r="AO472" s="3">
        <f>O478</f>
        <v>0</v>
      </c>
      <c r="AP472" s="54">
        <f>O479</f>
        <v>0</v>
      </c>
      <c r="AQ472" s="58">
        <f>O480</f>
        <v>0</v>
      </c>
      <c r="AT472" s="54">
        <v>64</v>
      </c>
      <c r="AU472" s="33">
        <f t="shared" ref="AU472" si="7156">PRODUCT(W472*100*1/W476)</f>
        <v>29.411764705882351</v>
      </c>
      <c r="AV472" s="33">
        <f t="shared" ref="AV472" si="7157">PRODUCT(X472*100*1/X476)</f>
        <v>17.647058823529413</v>
      </c>
      <c r="AW472" s="33">
        <f t="shared" ref="AW472" si="7158">PRODUCT(Y472*100*1/Y476)</f>
        <v>11.764705882352942</v>
      </c>
      <c r="AX472" s="33">
        <f t="shared" ref="AX472" si="7159">PRODUCT(Z472*100*1/Z476)</f>
        <v>0</v>
      </c>
      <c r="AY472" s="33">
        <f t="shared" ref="AY472" si="7160">PRODUCT(AA472*100*1/AA476)</f>
        <v>0</v>
      </c>
      <c r="AZ472" s="33">
        <f t="shared" ref="AZ472" si="7161">PRODUCT(AB472*100*1/AB476)</f>
        <v>0</v>
      </c>
      <c r="BA472" s="33">
        <f t="shared" ref="BA472" si="7162">PRODUCT(AC472*100*1/AC476)</f>
        <v>6.25</v>
      </c>
      <c r="BB472" s="33">
        <f t="shared" ref="BB472" si="7163">PRODUCT(AD472*100*1/AD476)</f>
        <v>17.647058823529413</v>
      </c>
      <c r="BC472" s="33">
        <f t="shared" ref="BC472" si="7164">PRODUCT(AE472*100*1/AE476)</f>
        <v>0</v>
      </c>
      <c r="BD472" s="33">
        <f t="shared" ref="BD472" si="7165">PRODUCT(AF472*100*1/AF476)</f>
        <v>0</v>
      </c>
      <c r="BE472" s="33">
        <f t="shared" ref="BE472" si="7166">PRODUCT(AG472*100*1/AG476)</f>
        <v>0</v>
      </c>
      <c r="BF472" s="33">
        <f t="shared" ref="BF472" si="7167">PRODUCT(AH472*100*1/AH476)</f>
        <v>0</v>
      </c>
      <c r="BG472" s="33">
        <f t="shared" ref="BG472" si="7168">PRODUCT(AI472*100*1/AI476)</f>
        <v>0</v>
      </c>
      <c r="BH472" s="33">
        <f t="shared" ref="BH472" si="7169">PRODUCT(AJ472*100*1/AJ476)</f>
        <v>0</v>
      </c>
      <c r="BI472" s="33">
        <f t="shared" ref="BI472" si="7170">PRODUCT(AK472*100*1/AK476)</f>
        <v>0</v>
      </c>
      <c r="BJ472" s="33">
        <f t="shared" ref="BJ472" si="7171">PRODUCT(AL472*100*1/AL476)</f>
        <v>0</v>
      </c>
      <c r="BK472" s="33">
        <f t="shared" ref="BK472" si="7172">PRODUCT(AM472*100*1/AM476)</f>
        <v>0</v>
      </c>
      <c r="BL472" s="33">
        <f t="shared" ref="BL472" si="7173">PRODUCT(AN472*100*1/AN476)</f>
        <v>0</v>
      </c>
      <c r="BM472" s="33">
        <f t="shared" ref="BM472" si="7174">PRODUCT(AO472*100*1/AO476)</f>
        <v>0</v>
      </c>
      <c r="BN472" s="30">
        <f t="shared" ref="BN472" si="7175">PRODUCT(AP472*100*1/AP476)</f>
        <v>0</v>
      </c>
      <c r="BO472" s="59">
        <f t="shared" ref="BO472" si="7176">PRODUCT(AQ472*100*1/AQ476)</f>
        <v>0</v>
      </c>
      <c r="BR472" s="54">
        <v>64</v>
      </c>
      <c r="BS472" s="33">
        <f t="shared" ref="BS472" si="7177">AU460+AU461+AU462+AU463+AU464+AU465+AU466+AU467+AU468+AU469+AU470+AU471+AU472</f>
        <v>100</v>
      </c>
      <c r="BT472" s="33">
        <f t="shared" ref="BT472" si="7178">AV460+AV461+AV462+AV463+AV464+AV465+AV466+AV467+AV468+AV469+AV470+AV471+AV472</f>
        <v>100</v>
      </c>
      <c r="BU472" s="33">
        <f t="shared" ref="BU472" si="7179">AW460+AW461+AW462+AW463+AW464+AW465+AW466+AW467+AW468+AW469+AW470+AW471+AW472</f>
        <v>99.999999999999986</v>
      </c>
      <c r="BV472" s="33">
        <f t="shared" ref="BV472" si="7180">AX460+AX461+AX462+AX463+AX464+AX465+AX466+AX467+AX468+AX469+AX470+AX471+AX472</f>
        <v>100</v>
      </c>
      <c r="BW472" s="33">
        <f t="shared" ref="BW472" si="7181">AY460+AY461+AY462+AY463+AY464+AY465+AY466+AY467+AY468+AY469+AY470+AY471+AY472</f>
        <v>100</v>
      </c>
      <c r="BX472" s="33">
        <f t="shared" ref="BX472" si="7182">AZ460+AZ461+AZ462+AZ463+AZ464+AZ465+AZ466+AZ467+AZ468+AZ469+AZ470+AZ471+AZ472</f>
        <v>99.999999999999972</v>
      </c>
      <c r="BY472" s="33">
        <f t="shared" ref="BY472" si="7183">BA460+BA461+BA462+BA463+BA464+BA465+BA466+BA467+BA468+BA469+BA470+BA471+BA472</f>
        <v>100</v>
      </c>
      <c r="BZ472" s="33">
        <f t="shared" ref="BZ472" si="7184">BB460+BB461+BB462+BB463+BB464+BB465+BB466+BB467+BB468+BB469+BB470+BB471+BB472</f>
        <v>100</v>
      </c>
      <c r="CA472" s="33">
        <f t="shared" ref="CA472" si="7185">BC460+BC461+BC462+BC463+BC464+BC465+BC466+BC467+BC468+BC469+BC470+BC471+BC472</f>
        <v>100</v>
      </c>
      <c r="CB472" s="33">
        <f t="shared" ref="CB472" si="7186">BD460+BD461+BD462+BD463+BD464+BD465+BD466+BD467+BD468+BD469+BD470+BD471+BD472</f>
        <v>100</v>
      </c>
      <c r="CC472" s="33">
        <f t="shared" ref="CC472" si="7187">BE460+BE461+BE462+BE463+BE464+BE465+BE466+BE467+BE468+BE469+BE470+BE471+BE472</f>
        <v>100</v>
      </c>
      <c r="CD472" s="33">
        <f t="shared" ref="CD472" si="7188">BF460+BF461+BF462+BF463+BF464+BF465+BF466+BF467+BF468+BF469+BF470+BF471+BF472</f>
        <v>100.00000000000001</v>
      </c>
      <c r="CE472" s="33">
        <f t="shared" ref="CE472" si="7189">BG460+BG461+BG462+BG463+BG464+BG465+BG466+BG467+BG468+BG469+BG470+BG471+BG472</f>
        <v>100.00000000000001</v>
      </c>
      <c r="CF472" s="33">
        <f t="shared" ref="CF472" si="7190">BH460+BH461+BH462+BH463+BH464+BH465+BH466+BH467+BH468+BH469+BH470+BH471+BH472</f>
        <v>100</v>
      </c>
      <c r="CG472" s="33">
        <f t="shared" ref="CG472" si="7191">BI460+BI461+BI462+BI463+BI464+BI465+BI466+BI467+BI468+BI469+BI470+BI471+BI472</f>
        <v>35.294117647058826</v>
      </c>
      <c r="CH472" s="33">
        <f t="shared" ref="CH472" si="7192">BJ460+BJ461+BJ462+BJ463+BJ464+BJ465+BJ466+BJ467+BJ468+BJ469+BJ470+BJ471+BJ472</f>
        <v>100</v>
      </c>
      <c r="CI472" s="33">
        <f t="shared" ref="CI472" si="7193">BK460+BK461+BK462+BK463+BK464+BK465+BK466+BK467+BK468+BK469+BK470+BK471+BK472</f>
        <v>100</v>
      </c>
      <c r="CJ472" s="33">
        <f t="shared" ref="CJ472" si="7194">BL460+BL461+BL462+BL463+BL464+BL465+BL466+BL467+BL468+BL469+BL470+BL471+BL472</f>
        <v>100</v>
      </c>
      <c r="CK472" s="33">
        <f t="shared" ref="CK472" si="7195">BM460+BM461+BM462+BM463+BM464+BM465+BM466+BM467+BM468+BM469+BM470+BM471+BM472</f>
        <v>100.00000000000001</v>
      </c>
      <c r="CL472" s="30">
        <f t="shared" ref="CL472" si="7196">BN460+BN461+BN462+BN463+BN464+BN465+BN466+BN467+BN468+BN469+BN470+BN471+BN472</f>
        <v>100</v>
      </c>
      <c r="CM472" s="59">
        <f t="shared" ref="CM472" si="7197">BO460+BO461+BO462+BO463+BO464+BO465+BO466+BO467+BO468+BO469+BO470+BO471+BO472</f>
        <v>100</v>
      </c>
      <c r="CN472" s="7"/>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row>
    <row r="473" spans="2:118" x14ac:dyDescent="0.25">
      <c r="B473" s="54" t="s">
        <v>15</v>
      </c>
      <c r="C473" s="2">
        <v>0</v>
      </c>
      <c r="D473" s="2">
        <v>0</v>
      </c>
      <c r="E473" s="2">
        <v>2</v>
      </c>
      <c r="F473" s="2">
        <v>0</v>
      </c>
      <c r="G473" s="2">
        <v>2</v>
      </c>
      <c r="H473" s="2">
        <v>7</v>
      </c>
      <c r="I473" s="2">
        <v>0</v>
      </c>
      <c r="J473" s="2">
        <v>2</v>
      </c>
      <c r="K473" s="3">
        <v>0</v>
      </c>
      <c r="L473" s="3">
        <v>0</v>
      </c>
      <c r="M473" s="3">
        <v>0</v>
      </c>
      <c r="N473" s="3">
        <v>0</v>
      </c>
      <c r="O473" s="3">
        <v>0</v>
      </c>
      <c r="P473" s="3">
        <v>0</v>
      </c>
      <c r="Q473" s="3">
        <v>0</v>
      </c>
      <c r="R473" s="3">
        <v>0</v>
      </c>
      <c r="S473" s="54">
        <v>13</v>
      </c>
      <c r="V473" s="54">
        <v>128</v>
      </c>
      <c r="W473" s="3">
        <f>P460</f>
        <v>0</v>
      </c>
      <c r="X473" s="3">
        <f>P461</f>
        <v>0</v>
      </c>
      <c r="Y473" s="3">
        <f>P462</f>
        <v>0</v>
      </c>
      <c r="Z473" s="3">
        <f>P463</f>
        <v>0</v>
      </c>
      <c r="AA473" s="3">
        <f>P464</f>
        <v>0</v>
      </c>
      <c r="AB473" s="3">
        <f>P465</f>
        <v>0</v>
      </c>
      <c r="AC473" s="3">
        <f>P466</f>
        <v>0</v>
      </c>
      <c r="AD473" s="3">
        <f>P467</f>
        <v>0</v>
      </c>
      <c r="AE473" s="3">
        <f>P468</f>
        <v>0</v>
      </c>
      <c r="AF473" s="3">
        <f>P469</f>
        <v>0</v>
      </c>
      <c r="AG473" s="3">
        <f>P470</f>
        <v>0</v>
      </c>
      <c r="AH473" s="3">
        <f>P471</f>
        <v>0</v>
      </c>
      <c r="AI473" s="3">
        <f>P472</f>
        <v>0</v>
      </c>
      <c r="AJ473" s="3">
        <f>P473</f>
        <v>0</v>
      </c>
      <c r="AK473" s="3">
        <f>P474</f>
        <v>5</v>
      </c>
      <c r="AL473" s="3">
        <f>P475</f>
        <v>0</v>
      </c>
      <c r="AM473" s="3">
        <f>P476</f>
        <v>0</v>
      </c>
      <c r="AN473" s="3">
        <f>P477</f>
        <v>0</v>
      </c>
      <c r="AO473" s="3">
        <f>P478</f>
        <v>0</v>
      </c>
      <c r="AP473" s="54">
        <f>P479</f>
        <v>0</v>
      </c>
      <c r="AQ473" s="58">
        <f>P480</f>
        <v>0</v>
      </c>
      <c r="AT473" s="54">
        <v>128</v>
      </c>
      <c r="AU473" s="33">
        <f t="shared" ref="AU473" si="7198">PRODUCT(W473*100*1/W476)</f>
        <v>0</v>
      </c>
      <c r="AV473" s="33">
        <f t="shared" ref="AV473" si="7199">PRODUCT(X473*100*1/X476)</f>
        <v>0</v>
      </c>
      <c r="AW473" s="33">
        <f t="shared" ref="AW473" si="7200">PRODUCT(Y473*100*1/Y476)</f>
        <v>0</v>
      </c>
      <c r="AX473" s="33">
        <f t="shared" ref="AX473" si="7201">PRODUCT(Z473*100*1/Z476)</f>
        <v>0</v>
      </c>
      <c r="AY473" s="33">
        <f t="shared" ref="AY473" si="7202">PRODUCT(AA473*100*1/AA476)</f>
        <v>0</v>
      </c>
      <c r="AZ473" s="33">
        <f t="shared" ref="AZ473" si="7203">PRODUCT(AB473*100*1/AB476)</f>
        <v>0</v>
      </c>
      <c r="BA473" s="33">
        <f t="shared" ref="BA473" si="7204">PRODUCT(AC473*100*1/AC476)</f>
        <v>0</v>
      </c>
      <c r="BB473" s="33">
        <f t="shared" ref="BB473" si="7205">PRODUCT(AD473*100*1/AD476)</f>
        <v>0</v>
      </c>
      <c r="BC473" s="33">
        <f t="shared" ref="BC473" si="7206">PRODUCT(AE473*100*1/AE476)</f>
        <v>0</v>
      </c>
      <c r="BD473" s="33">
        <f t="shared" ref="BD473" si="7207">PRODUCT(AF473*100*1/AF476)</f>
        <v>0</v>
      </c>
      <c r="BE473" s="33">
        <f t="shared" ref="BE473" si="7208">PRODUCT(AG473*100*1/AG476)</f>
        <v>0</v>
      </c>
      <c r="BF473" s="33">
        <f t="shared" ref="BF473" si="7209">PRODUCT(AH473*100*1/AH476)</f>
        <v>0</v>
      </c>
      <c r="BG473" s="33">
        <f t="shared" ref="BG473" si="7210">PRODUCT(AI473*100*1/AI476)</f>
        <v>0</v>
      </c>
      <c r="BH473" s="33">
        <f t="shared" ref="BH473" si="7211">PRODUCT(AJ473*100*1/AJ476)</f>
        <v>0</v>
      </c>
      <c r="BI473" s="33">
        <f t="shared" ref="BI473" si="7212">PRODUCT(AK473*100*1/AK476)</f>
        <v>29.411764705882351</v>
      </c>
      <c r="BJ473" s="33">
        <f t="shared" ref="BJ473" si="7213">PRODUCT(AL473*100*1/AL476)</f>
        <v>0</v>
      </c>
      <c r="BK473" s="33">
        <f t="shared" ref="BK473" si="7214">PRODUCT(AM473*100*1/AM476)</f>
        <v>0</v>
      </c>
      <c r="BL473" s="33">
        <f t="shared" ref="BL473" si="7215">PRODUCT(AN473*100*1/AN476)</f>
        <v>0</v>
      </c>
      <c r="BM473" s="33">
        <f t="shared" ref="BM473" si="7216">PRODUCT(AO473*100*1/AO476)</f>
        <v>0</v>
      </c>
      <c r="BN473" s="30">
        <f t="shared" ref="BN473" si="7217">PRODUCT(AP473*100*1/AP476)</f>
        <v>0</v>
      </c>
      <c r="BO473" s="59">
        <f t="shared" ref="BO473" si="7218">PRODUCT(AQ473*100*1/AQ476)</f>
        <v>0</v>
      </c>
      <c r="BR473" s="54">
        <v>128</v>
      </c>
      <c r="BS473" s="33">
        <f t="shared" ref="BS473" si="7219">AU460+AU461+AU462+AU463+AU464+AU465+AU466+AU467+AU468+AU469+AU470+AU471+AU472+AU473</f>
        <v>100</v>
      </c>
      <c r="BT473" s="33">
        <f t="shared" ref="BT473" si="7220">AV460+AV461+AV462+AV463+AV464+AV465+AV466+AV467+AV468+AV469+AV470+AV471+AV472+AV473</f>
        <v>100</v>
      </c>
      <c r="BU473" s="33">
        <f t="shared" ref="BU473" si="7221">AW460+AW461+AW462+AW463+AW464+AW465+AW466+AW467+AW468+AW469+AW470+AW471+AW472+AW473</f>
        <v>99.999999999999986</v>
      </c>
      <c r="BV473" s="33">
        <f t="shared" ref="BV473" si="7222">AX460+AX461+AX462+AX463+AX464+AX465+AX466+AX467+AX468+AX469+AX470+AX471+AX472+AX473</f>
        <v>100</v>
      </c>
      <c r="BW473" s="33">
        <f t="shared" ref="BW473" si="7223">AY460+AY461+AY462+AY463+AY464+AY465+AY466+AY467+AY468+AY469+AY470+AY471+AY472+AY473</f>
        <v>100</v>
      </c>
      <c r="BX473" s="33">
        <f t="shared" ref="BX473" si="7224">AZ460+AZ461+AZ462+AZ463+AZ464+AZ465+AZ466+AZ467+AZ468+AZ469+AZ470+AZ471+AZ472+AZ473</f>
        <v>99.999999999999972</v>
      </c>
      <c r="BY473" s="33">
        <f t="shared" ref="BY473" si="7225">BA460+BA461+BA462+BA463+BA464+BA465+BA466+BA467+BA468+BA469+BA470+BA471+BA472+BA473</f>
        <v>100</v>
      </c>
      <c r="BZ473" s="33">
        <f t="shared" ref="BZ473" si="7226">BB460+BB461+BB462+BB463+BB464+BB465+BB466+BB467+BB468+BB469+BB470+BB471+BB472+BB473</f>
        <v>100</v>
      </c>
      <c r="CA473" s="33">
        <f t="shared" ref="CA473" si="7227">BC460+BC461+BC462+BC463+BC464+BC465+BC466+BC467+BC468+BC469+BC470+BC471+BC472+BC473</f>
        <v>100</v>
      </c>
      <c r="CB473" s="33">
        <f t="shared" ref="CB473" si="7228">BD460+BD461+BD462+BD463+BD464+BD465+BD466+BD467+BD468+BD469+BD470+BD471+BD472+BD473</f>
        <v>100</v>
      </c>
      <c r="CC473" s="33">
        <f t="shared" ref="CC473" si="7229">BE460+BE461+BE462+BE463+BE464+BE465+BE466+BE467+BE468+BE469+BE470+BE471+BE472+BE473</f>
        <v>100</v>
      </c>
      <c r="CD473" s="33">
        <f t="shared" ref="CD473" si="7230">BF460+BF461+BF462+BF463+BF464+BF465+BF466+BF467+BF468+BF469+BF470+BF471+BF472+BF473</f>
        <v>100.00000000000001</v>
      </c>
      <c r="CE473" s="33">
        <f t="shared" ref="CE473" si="7231">BG460+BG461+BG462+BG463+BG464+BG465+BG466+BG467+BG468+BG469+BG470+BG471+BG472+BG473</f>
        <v>100.00000000000001</v>
      </c>
      <c r="CF473" s="33">
        <f t="shared" ref="CF473" si="7232">BH460+BH461+BH462+BH463+BH464+BH465+BH466+BH467+BH468+BH469+BH470+BH471+BH472+BH473</f>
        <v>100</v>
      </c>
      <c r="CG473" s="33">
        <f t="shared" ref="CG473" si="7233">BI460+BI461+BI462+BI463+BI464+BI465+BI466+BI467+BI468+BI469+BI470+BI471+BI472+BI473</f>
        <v>64.705882352941174</v>
      </c>
      <c r="CH473" s="33">
        <f t="shared" ref="CH473" si="7234">BJ460+BJ461+BJ462+BJ463+BJ464+BJ465+BJ466+BJ467+BJ468+BJ469+BJ470+BJ471+BJ472+BJ473</f>
        <v>100</v>
      </c>
      <c r="CI473" s="33">
        <f t="shared" ref="CI473" si="7235">BK460+BK461+BK462+BK463+BK464+BK465+BK466+BK467+BK468+BK469+BK470+BK471+BK472+BK473</f>
        <v>100</v>
      </c>
      <c r="CJ473" s="33">
        <f t="shared" ref="CJ473" si="7236">BL460+BL461+BL462+BL463+BL464+BL465+BL466+BL467+BL468+BL469+BL470+BL471+BL472+BL473</f>
        <v>100</v>
      </c>
      <c r="CK473" s="33">
        <f t="shared" ref="CK473" si="7237">BM460+BM461+BM462+BM463+BM464+BM465+BM466+BM467+BM468+BM469+BM470+BM471+BM472+BM473</f>
        <v>100.00000000000001</v>
      </c>
      <c r="CL473" s="30">
        <f t="shared" ref="CL473" si="7238">BN460+BN461+BN462+BN463+BN464+BN465+BN466+BN467+BN468+BN469+BN470+BN471+BN472+BN473</f>
        <v>100</v>
      </c>
      <c r="CM473" s="59">
        <f t="shared" ref="CM473" si="7239">BO460+BO461+BO462+BO463+BO464+BO465+BO466+BO467+BO468+BO469+BO470+BO471+BO472+BO473</f>
        <v>100</v>
      </c>
      <c r="CN473" s="7"/>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row>
    <row r="474" spans="2:118" x14ac:dyDescent="0.25">
      <c r="B474" s="54" t="s">
        <v>16</v>
      </c>
      <c r="C474" s="2">
        <v>0</v>
      </c>
      <c r="D474" s="2">
        <v>0</v>
      </c>
      <c r="E474" s="2">
        <v>0</v>
      </c>
      <c r="F474" s="2">
        <v>0</v>
      </c>
      <c r="G474" s="2">
        <v>0</v>
      </c>
      <c r="H474" s="2">
        <v>0</v>
      </c>
      <c r="I474" s="2">
        <v>0</v>
      </c>
      <c r="J474" s="2">
        <v>0</v>
      </c>
      <c r="K474" s="2">
        <v>0</v>
      </c>
      <c r="L474" s="2">
        <v>2</v>
      </c>
      <c r="M474" s="2">
        <v>1</v>
      </c>
      <c r="N474" s="2">
        <v>3</v>
      </c>
      <c r="O474" s="3">
        <v>0</v>
      </c>
      <c r="P474" s="3">
        <v>5</v>
      </c>
      <c r="Q474" s="3">
        <v>6</v>
      </c>
      <c r="R474" s="3">
        <v>0</v>
      </c>
      <c r="S474" s="54">
        <v>17</v>
      </c>
      <c r="V474" s="54">
        <v>256</v>
      </c>
      <c r="W474" s="3">
        <f>Q460</f>
        <v>0</v>
      </c>
      <c r="X474" s="3">
        <f>Q461</f>
        <v>0</v>
      </c>
      <c r="Y474" s="3">
        <f>Q462</f>
        <v>0</v>
      </c>
      <c r="Z474" s="3">
        <f>Q463</f>
        <v>0</v>
      </c>
      <c r="AA474" s="3">
        <f>Q464</f>
        <v>0</v>
      </c>
      <c r="AB474" s="3">
        <f>Q465</f>
        <v>0</v>
      </c>
      <c r="AC474" s="3">
        <f>Q466</f>
        <v>0</v>
      </c>
      <c r="AD474" s="3">
        <f>Q467</f>
        <v>0</v>
      </c>
      <c r="AE474" s="3">
        <f>Q468</f>
        <v>0</v>
      </c>
      <c r="AF474" s="3">
        <f>Q469</f>
        <v>0</v>
      </c>
      <c r="AG474" s="3">
        <f>Q470</f>
        <v>0</v>
      </c>
      <c r="AH474" s="3">
        <f>Q471</f>
        <v>0</v>
      </c>
      <c r="AI474" s="3">
        <f>Q472</f>
        <v>0</v>
      </c>
      <c r="AJ474" s="3">
        <f>Q473</f>
        <v>0</v>
      </c>
      <c r="AK474" s="3">
        <f>Q474</f>
        <v>6</v>
      </c>
      <c r="AL474" s="3">
        <f>Q475</f>
        <v>0</v>
      </c>
      <c r="AM474" s="3">
        <f>Q476</f>
        <v>0</v>
      </c>
      <c r="AN474" s="3">
        <f>Q477</f>
        <v>0</v>
      </c>
      <c r="AO474" s="3">
        <f>Q478</f>
        <v>0</v>
      </c>
      <c r="AP474" s="54">
        <f>Q479</f>
        <v>0</v>
      </c>
      <c r="AQ474" s="58">
        <f>Q480</f>
        <v>0</v>
      </c>
      <c r="AT474" s="54">
        <v>256</v>
      </c>
      <c r="AU474" s="33">
        <f t="shared" ref="AU474" si="7240">PRODUCT(W474*100*1/W476)</f>
        <v>0</v>
      </c>
      <c r="AV474" s="33">
        <f t="shared" ref="AV474" si="7241">PRODUCT(X474*100*1/X476)</f>
        <v>0</v>
      </c>
      <c r="AW474" s="33">
        <f t="shared" ref="AW474" si="7242">PRODUCT(Y474*100*1/Y476)</f>
        <v>0</v>
      </c>
      <c r="AX474" s="33">
        <f t="shared" ref="AX474" si="7243">PRODUCT(Z474*100*1/Z476)</f>
        <v>0</v>
      </c>
      <c r="AY474" s="33">
        <f t="shared" ref="AY474" si="7244">PRODUCT(AA474*100*1/AA476)</f>
        <v>0</v>
      </c>
      <c r="AZ474" s="33">
        <f t="shared" ref="AZ474" si="7245">PRODUCT(AB474*100*1/AB476)</f>
        <v>0</v>
      </c>
      <c r="BA474" s="33">
        <f t="shared" ref="BA474" si="7246">PRODUCT(AC474*100*1/AC476)</f>
        <v>0</v>
      </c>
      <c r="BB474" s="33">
        <f t="shared" ref="BB474" si="7247">PRODUCT(AD474*100*1/AD476)</f>
        <v>0</v>
      </c>
      <c r="BC474" s="33">
        <f t="shared" ref="BC474" si="7248">PRODUCT(AE474*100*1/AE476)</f>
        <v>0</v>
      </c>
      <c r="BD474" s="33">
        <f t="shared" ref="BD474" si="7249">PRODUCT(AF474*100*1/AF476)</f>
        <v>0</v>
      </c>
      <c r="BE474" s="33">
        <f t="shared" ref="BE474" si="7250">PRODUCT(AG474*100*1/AG476)</f>
        <v>0</v>
      </c>
      <c r="BF474" s="33">
        <f t="shared" ref="BF474" si="7251">PRODUCT(AH474*100*1/AH476)</f>
        <v>0</v>
      </c>
      <c r="BG474" s="33">
        <f t="shared" ref="BG474" si="7252">PRODUCT(AI474*100*1/AI476)</f>
        <v>0</v>
      </c>
      <c r="BH474" s="33">
        <f t="shared" ref="BH474" si="7253">PRODUCT(AJ474*100*1/AJ476)</f>
        <v>0</v>
      </c>
      <c r="BI474" s="33">
        <f t="shared" ref="BI474" si="7254">PRODUCT(AK474*100*1/AK476)</f>
        <v>35.294117647058826</v>
      </c>
      <c r="BJ474" s="33">
        <f t="shared" ref="BJ474" si="7255">PRODUCT(AL474*100*1/AL476)</f>
        <v>0</v>
      </c>
      <c r="BK474" s="33">
        <f t="shared" ref="BK474" si="7256">PRODUCT(AM474*100*1/AM476)</f>
        <v>0</v>
      </c>
      <c r="BL474" s="33">
        <f t="shared" ref="BL474" si="7257">PRODUCT(AN474*100*1/AN476)</f>
        <v>0</v>
      </c>
      <c r="BM474" s="33">
        <f t="shared" ref="BM474" si="7258">PRODUCT(AO474*100*1/AO476)</f>
        <v>0</v>
      </c>
      <c r="BN474" s="30">
        <f t="shared" ref="BN474" si="7259">PRODUCT(AP474*100*1/AP476)</f>
        <v>0</v>
      </c>
      <c r="BO474" s="59">
        <f t="shared" ref="BO474" si="7260">PRODUCT(AQ474*100*1/AQ476)</f>
        <v>0</v>
      </c>
      <c r="BR474" s="54">
        <v>256</v>
      </c>
      <c r="BS474" s="33">
        <f t="shared" ref="BS474" si="7261">AU460+AU461+AU462+AU463+AU464+AU465+AU466+AU467+AU468+AU469+AU470+AU471+AU472+AU473+AU474</f>
        <v>100</v>
      </c>
      <c r="BT474" s="33">
        <f t="shared" ref="BT474" si="7262">AV460+AV461+AV462+AV463+AV464+AV465+AV466+AV467+AV468+AV469+AV470+AV471+AV472+AV473+AV474</f>
        <v>100</v>
      </c>
      <c r="BU474" s="33">
        <f t="shared" ref="BU474" si="7263">AW460+AW461+AW462+AW463+AW464+AW465+AW466+AW467+AW468+AW469+AW470+AW471+AW472+AW473+AW474</f>
        <v>99.999999999999986</v>
      </c>
      <c r="BV474" s="33">
        <f t="shared" ref="BV474" si="7264">AX460+AX461+AX462+AX463+AX464+AX465+AX466+AX467+AX468+AX469+AX470+AX471+AX472+AX473+AX474</f>
        <v>100</v>
      </c>
      <c r="BW474" s="33">
        <f t="shared" ref="BW474" si="7265">AY460+AY461+AY462+AY463+AY464+AY465+AY466+AY467+AY468+AY469+AY470+AY471+AY472+AY473+AY474</f>
        <v>100</v>
      </c>
      <c r="BX474" s="33">
        <f t="shared" ref="BX474" si="7266">AZ460+AZ461+AZ462+AZ463+AZ464+AZ465+AZ466+AZ467+AZ468+AZ469+AZ470+AZ471+AZ472+AZ473+AZ474</f>
        <v>99.999999999999972</v>
      </c>
      <c r="BY474" s="33">
        <f t="shared" ref="BY474" si="7267">BA460+BA461+BA462+BA463+BA464+BA465+BA466+BA467+BA468+BA469+BA470+BA471+BA472+BA473+BA474</f>
        <v>100</v>
      </c>
      <c r="BZ474" s="33">
        <f t="shared" ref="BZ474" si="7268">BB460+BB461+BB462+BB463+BB464+BB465+BB466+BB467+BB468+BB469+BB470+BB471+BB472+BB473+BB474</f>
        <v>100</v>
      </c>
      <c r="CA474" s="33">
        <f t="shared" ref="CA474" si="7269">BC460+BC461+BC462+BC463+BC464+BC465+BC466+BC467+BC468+BC469+BC470+BC471+BC472+BC473+BC474</f>
        <v>100</v>
      </c>
      <c r="CB474" s="33">
        <f t="shared" ref="CB474" si="7270">BD460+BD461+BD462+BD463+BD464+BD465+BD466+BD467+BD468+BD469+BD470+BD471+BD472+BD473+BD474</f>
        <v>100</v>
      </c>
      <c r="CC474" s="33">
        <f t="shared" ref="CC474" si="7271">BE460+BE461+BE462+BE463+BE464+BE465+BE466+BE467+BE468+BE469+BE470+BE471+BE472+BE473+BE474</f>
        <v>100</v>
      </c>
      <c r="CD474" s="33">
        <f t="shared" ref="CD474" si="7272">BF460+BF461+BF462+BF463+BF464+BF465+BF466+BF467+BF468+BF469+BF470+BF471+BF472+BF473+BF474</f>
        <v>100.00000000000001</v>
      </c>
      <c r="CE474" s="33">
        <f t="shared" ref="CE474" si="7273">BG460+BG461+BG462+BG463+BG464+BG465+BG466+BG467+BG468+BG469+BG470+BG471+BG472+BG473+BG474</f>
        <v>100.00000000000001</v>
      </c>
      <c r="CF474" s="33">
        <f t="shared" ref="CF474" si="7274">BH460+BH461+BH462+BH463+BH464+BH465+BH466+BH467+BH468+BH469+BH470+BH471+BH472+BH473+BH474</f>
        <v>100</v>
      </c>
      <c r="CG474" s="33">
        <f t="shared" ref="CG474" si="7275">BI460+BI461+BI462+BI463+BI464+BI465+BI466+BI467+BI468+BI469+BI470+BI471+BI472+BI473+BI474</f>
        <v>100</v>
      </c>
      <c r="CH474" s="33">
        <f t="shared" ref="CH474" si="7276">BJ460+BJ461+BJ462+BJ463+BJ464+BJ465+BJ466+BJ467+BJ468+BJ469+BJ470+BJ471+BJ472+BJ473+BJ474</f>
        <v>100</v>
      </c>
      <c r="CI474" s="33">
        <f t="shared" ref="CI474" si="7277">BK460+BK461+BK462+BK463+BK464+BK465+BK466+BK467+BK468+BK469+BK470+BK471+BK472+BK473+BK474</f>
        <v>100</v>
      </c>
      <c r="CJ474" s="33">
        <f t="shared" ref="CJ474" si="7278">BL460+BL461+BL462+BL463+BL464+BL465+BL466+BL467+BL468+BL469+BL470+BL471+BL472+BL473+BL474</f>
        <v>100</v>
      </c>
      <c r="CK474" s="33">
        <f t="shared" ref="CK474" si="7279">BM460+BM461+BM462+BM463+BM464+BM465+BM466+BM467+BM468+BM469+BM470+BM471+BM472+BM473+BM474</f>
        <v>100.00000000000001</v>
      </c>
      <c r="CL474" s="30">
        <f t="shared" ref="CL474" si="7280">BN460+BN461+BN462+BN463+BN464+BN465+BN466+BN467+BN468+BN469+BN470+BN471+BN472+BN473+BN474</f>
        <v>100</v>
      </c>
      <c r="CM474" s="59">
        <f t="shared" ref="CM474" si="7281">BO460+BO461+BO462+BO463+BO464+BO465+BO466+BO467+BO468+BO469+BO470+BO471+BO472+BO473+BO474</f>
        <v>100</v>
      </c>
      <c r="CN474" s="7"/>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row>
    <row r="475" spans="2:118" x14ac:dyDescent="0.25">
      <c r="B475" s="54" t="s">
        <v>17</v>
      </c>
      <c r="C475" s="2">
        <v>0</v>
      </c>
      <c r="D475" s="2">
        <v>0</v>
      </c>
      <c r="E475" s="2">
        <v>6</v>
      </c>
      <c r="F475" s="2">
        <v>0</v>
      </c>
      <c r="G475" s="2">
        <v>6</v>
      </c>
      <c r="H475" s="2">
        <v>2</v>
      </c>
      <c r="I475" s="2">
        <v>0</v>
      </c>
      <c r="J475" s="2">
        <v>1</v>
      </c>
      <c r="K475" s="4">
        <v>0</v>
      </c>
      <c r="L475" s="3">
        <v>0</v>
      </c>
      <c r="M475" s="3">
        <v>1</v>
      </c>
      <c r="N475" s="3">
        <v>1</v>
      </c>
      <c r="O475" s="3">
        <v>0</v>
      </c>
      <c r="P475" s="3">
        <v>0</v>
      </c>
      <c r="Q475" s="3">
        <v>0</v>
      </c>
      <c r="R475" s="3">
        <v>0</v>
      </c>
      <c r="S475" s="54">
        <v>17</v>
      </c>
      <c r="V475" s="54">
        <v>512</v>
      </c>
      <c r="W475" s="3">
        <f>R460</f>
        <v>0</v>
      </c>
      <c r="X475" s="3">
        <f>R461</f>
        <v>0</v>
      </c>
      <c r="Y475" s="3">
        <f>R462</f>
        <v>0</v>
      </c>
      <c r="Z475" s="3">
        <f>R463</f>
        <v>0</v>
      </c>
      <c r="AA475" s="3">
        <f>R464</f>
        <v>0</v>
      </c>
      <c r="AB475" s="3">
        <f>R465</f>
        <v>0</v>
      </c>
      <c r="AC475" s="3">
        <f>R466</f>
        <v>0</v>
      </c>
      <c r="AD475" s="3">
        <f>R467</f>
        <v>0</v>
      </c>
      <c r="AE475" s="3">
        <f>R468</f>
        <v>0</v>
      </c>
      <c r="AF475" s="3">
        <f>R469</f>
        <v>0</v>
      </c>
      <c r="AG475" s="3">
        <f>R470</f>
        <v>0</v>
      </c>
      <c r="AH475" s="3">
        <f>R471</f>
        <v>0</v>
      </c>
      <c r="AI475" s="3">
        <f>R472</f>
        <v>0</v>
      </c>
      <c r="AJ475" s="3">
        <f>R473</f>
        <v>0</v>
      </c>
      <c r="AK475" s="3">
        <f>R474</f>
        <v>0</v>
      </c>
      <c r="AL475" s="3">
        <f>R475</f>
        <v>0</v>
      </c>
      <c r="AM475" s="3">
        <f>R476</f>
        <v>0</v>
      </c>
      <c r="AN475" s="3">
        <f>R477</f>
        <v>0</v>
      </c>
      <c r="AO475" s="3">
        <f>R478</f>
        <v>0</v>
      </c>
      <c r="AP475" s="54">
        <f>R479</f>
        <v>0</v>
      </c>
      <c r="AQ475" s="58">
        <f>R480</f>
        <v>0</v>
      </c>
      <c r="AT475" s="54">
        <v>512</v>
      </c>
      <c r="AU475" s="33">
        <f t="shared" ref="AU475" si="7282">PRODUCT(W475*100*1/W476)</f>
        <v>0</v>
      </c>
      <c r="AV475" s="33">
        <f t="shared" ref="AV475" si="7283">PRODUCT(X475*100*1/X476)</f>
        <v>0</v>
      </c>
      <c r="AW475" s="33">
        <f t="shared" ref="AW475" si="7284">PRODUCT(Y475*100*1/Y476)</f>
        <v>0</v>
      </c>
      <c r="AX475" s="33">
        <f t="shared" ref="AX475" si="7285">PRODUCT(Z475*100*1/Z476)</f>
        <v>0</v>
      </c>
      <c r="AY475" s="33">
        <f t="shared" ref="AY475" si="7286">PRODUCT(AA475*100*1/AA476)</f>
        <v>0</v>
      </c>
      <c r="AZ475" s="33">
        <f t="shared" ref="AZ475" si="7287">PRODUCT(AB475*100*1/AB476)</f>
        <v>0</v>
      </c>
      <c r="BA475" s="33">
        <f t="shared" ref="BA475" si="7288">PRODUCT(AC475*100*1/AC476)</f>
        <v>0</v>
      </c>
      <c r="BB475" s="33">
        <f t="shared" ref="BB475" si="7289">PRODUCT(AD475*100*1/AD476)</f>
        <v>0</v>
      </c>
      <c r="BC475" s="33">
        <f t="shared" ref="BC475" si="7290">PRODUCT(AE475*100*1/AE476)</f>
        <v>0</v>
      </c>
      <c r="BD475" s="33">
        <f t="shared" ref="BD475" si="7291">PRODUCT(AF475*100*1/AF476)</f>
        <v>0</v>
      </c>
      <c r="BE475" s="33">
        <f t="shared" ref="BE475" si="7292">PRODUCT(AG475*100*1/AG476)</f>
        <v>0</v>
      </c>
      <c r="BF475" s="33">
        <f t="shared" ref="BF475" si="7293">PRODUCT(AH475*100*1/AH476)</f>
        <v>0</v>
      </c>
      <c r="BG475" s="33">
        <f t="shared" ref="BG475" si="7294">PRODUCT(AI475*100*1/AI476)</f>
        <v>0</v>
      </c>
      <c r="BH475" s="33">
        <f t="shared" ref="BH475" si="7295">PRODUCT(AJ475*100*1/AJ476)</f>
        <v>0</v>
      </c>
      <c r="BI475" s="33">
        <f t="shared" ref="BI475" si="7296">PRODUCT(AK475*100*1/AK476)</f>
        <v>0</v>
      </c>
      <c r="BJ475" s="33">
        <f t="shared" ref="BJ475" si="7297">PRODUCT(AL475*100*1/AL476)</f>
        <v>0</v>
      </c>
      <c r="BK475" s="33">
        <f t="shared" ref="BK475" si="7298">PRODUCT(AM475*100*1/AM476)</f>
        <v>0</v>
      </c>
      <c r="BL475" s="33">
        <f t="shared" ref="BL475" si="7299">PRODUCT(AN475*100*1/AN476)</f>
        <v>0</v>
      </c>
      <c r="BM475" s="33">
        <f t="shared" ref="BM475" si="7300">PRODUCT(AO475*100*1/AO476)</f>
        <v>0</v>
      </c>
      <c r="BN475" s="30">
        <f t="shared" ref="BN475" si="7301">PRODUCT(AP475*100*1/AP476)</f>
        <v>0</v>
      </c>
      <c r="BO475" s="59">
        <f t="shared" ref="BO475" si="7302">PRODUCT(AQ475*100*1/AQ476)</f>
        <v>0</v>
      </c>
      <c r="BR475" s="54">
        <v>512</v>
      </c>
      <c r="BS475" s="33">
        <f t="shared" ref="BS475" si="7303">AU460+AU461+AU462+AU463+AU464+AU465+AU466+AU467+AU468+AU469+AU470+AU471+AU472+AU473+AU474+AU475</f>
        <v>100</v>
      </c>
      <c r="BT475" s="33">
        <f t="shared" ref="BT475" si="7304">AV460+AV461+AV462+AV463+AV464+AV465+AV466+AV467+AV468+AV469+AV470+AV471+AV472+AV473+AV474+AV475</f>
        <v>100</v>
      </c>
      <c r="BU475" s="33">
        <f t="shared" ref="BU475" si="7305">AW460+AW461+AW462+AW463+AW464+AW465+AW466+AW467+AW468+AW469+AW470+AW471+AW472+AW473+AW474+AW475</f>
        <v>99.999999999999986</v>
      </c>
      <c r="BV475" s="33">
        <f t="shared" ref="BV475" si="7306">AX460+AX461+AX462+AX463+AX464+AX465+AX466+AX467+AX468+AX469+AX470+AX471+AX472+AX473+AX474+AX475</f>
        <v>100</v>
      </c>
      <c r="BW475" s="33">
        <f t="shared" ref="BW475" si="7307">AY460+AY461+AY462+AY463+AY464+AY465+AY466+AY467+AY468+AY469+AY470+AY471+AY472+AY473+AY474+AY475</f>
        <v>100</v>
      </c>
      <c r="BX475" s="33">
        <f t="shared" ref="BX475" si="7308">AZ460+AZ461+AZ462+AZ463+AZ464+AZ465+AZ466+AZ467+AZ468+AZ469+AZ470+AZ471+AZ472+AZ473+AZ474+AZ475</f>
        <v>99.999999999999972</v>
      </c>
      <c r="BY475" s="33">
        <f t="shared" ref="BY475" si="7309">BA460+BA461+BA462+BA463+BA464+BA465+BA466+BA467+BA468+BA469+BA470+BA471+BA472+BA473+BA474+BA475</f>
        <v>100</v>
      </c>
      <c r="BZ475" s="33">
        <f t="shared" ref="BZ475" si="7310">BB460+BB461+BB462+BB463+BB464+BB465+BB466+BB467+BB468+BB469+BB470+BB471+BB472+BB473+BB474+BB475</f>
        <v>100</v>
      </c>
      <c r="CA475" s="33">
        <f t="shared" ref="CA475" si="7311">BC460+BC461+BC462+BC463+BC464+BC465+BC466+BC467+BC468+BC469+BC470+BC471+BC472+BC473+BC474+BC475</f>
        <v>100</v>
      </c>
      <c r="CB475" s="33">
        <f t="shared" ref="CB475" si="7312">BD460+BD461+BD462+BD463+BD464+BD465+BD466+BD467+BD468+BD469+BD470+BD471+BD472+BD473+BD474+BD475</f>
        <v>100</v>
      </c>
      <c r="CC475" s="33">
        <f t="shared" ref="CC475" si="7313">BE460+BE461+BE462+BE463+BE464+BE465+BE466+BE467+BE468+BE469+BE470+BE471+BE472+BE473+BE474+BE475</f>
        <v>100</v>
      </c>
      <c r="CD475" s="33">
        <f t="shared" ref="CD475" si="7314">BF460+BF461+BF462+BF463+BF464+BF465+BF466+BF467+BF468+BF469+BF470+BF471+BF472+BF473+BF474+BF475</f>
        <v>100.00000000000001</v>
      </c>
      <c r="CE475" s="33">
        <f t="shared" ref="CE475" si="7315">BG460+BG461+BG462+BG463+BG464+BG465+BG466+BG467+BG468+BG469+BG470+BG471+BG472+BG473+BG474+BG475</f>
        <v>100.00000000000001</v>
      </c>
      <c r="CF475" s="33">
        <f t="shared" ref="CF475" si="7316">BH460+BH461+BH462+BH463+BH464+BH465+BH466+BH467+BH468+BH469+BH470+BH471+BH472+BH473+BH474+BH475</f>
        <v>100</v>
      </c>
      <c r="CG475" s="33">
        <f t="shared" ref="CG475" si="7317">BI460+BI461+BI462+BI463+BI464+BI465+BI466+BI467+BI468+BI469+BI470+BI471+BI472+BI473+BI474+BI475</f>
        <v>100</v>
      </c>
      <c r="CH475" s="33">
        <f t="shared" ref="CH475" si="7318">BJ460+BJ461+BJ462+BJ463+BJ464+BJ465+BJ466+BJ467+BJ468+BJ469+BJ470+BJ471+BJ472+BJ473+BJ474+BJ475</f>
        <v>100</v>
      </c>
      <c r="CI475" s="33">
        <f t="shared" ref="CI475" si="7319">BK460+BK461+BK462+BK463+BK464+BK465+BK466+BK467+BK468+BK469+BK470+BK471+BK472+BK473+BK474+BK475</f>
        <v>100</v>
      </c>
      <c r="CJ475" s="33">
        <f t="shared" ref="CJ475" si="7320">BL460+BL461+BL462+BL463+BL464+BL465+BL466+BL467+BL468+BL469+BL470+BL471+BL472+BL473+BL474+BL475</f>
        <v>100</v>
      </c>
      <c r="CK475" s="33">
        <f t="shared" ref="CK475" si="7321">BM460+BM461+BM462+BM463+BM464+BM465+BM466+BM467+BM468+BM469+BM470+BM471+BM472+BM473+BM474+BM475</f>
        <v>100.00000000000001</v>
      </c>
      <c r="CL475" s="30">
        <f t="shared" ref="CL475" si="7322">BN460+BN461+BN462+BN463+BN464+BN465+BN466+BN467+BN468+BN469+BN470+BN471+BN472+BN473+BN474+BN475</f>
        <v>100</v>
      </c>
      <c r="CM475" s="59">
        <f t="shared" ref="CM475" si="7323">BO460+BO461+BO462+BO463+BO464+BO465+BO466+BO467+BO468+BO469+BO470+BO471+BO472+BO473+BO474+BO475</f>
        <v>100</v>
      </c>
      <c r="CN475" s="7"/>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row>
    <row r="476" spans="2:118" x14ac:dyDescent="0.25">
      <c r="B476" s="54" t="s">
        <v>18</v>
      </c>
      <c r="C476" s="2">
        <v>0</v>
      </c>
      <c r="D476" s="2">
        <v>5</v>
      </c>
      <c r="E476" s="2">
        <v>7</v>
      </c>
      <c r="F476" s="2">
        <v>0</v>
      </c>
      <c r="G476" s="2">
        <v>1</v>
      </c>
      <c r="H476" s="4">
        <v>0</v>
      </c>
      <c r="I476" s="3">
        <v>3</v>
      </c>
      <c r="J476" s="3">
        <v>0</v>
      </c>
      <c r="K476" s="3">
        <v>1</v>
      </c>
      <c r="L476" s="3">
        <v>0</v>
      </c>
      <c r="M476" s="3">
        <v>0</v>
      </c>
      <c r="N476" s="3">
        <v>0</v>
      </c>
      <c r="O476" s="3">
        <v>0</v>
      </c>
      <c r="P476" s="3">
        <v>0</v>
      </c>
      <c r="Q476" s="3">
        <v>0</v>
      </c>
      <c r="R476" s="3">
        <v>0</v>
      </c>
      <c r="S476" s="54">
        <v>17</v>
      </c>
      <c r="V476" s="54" t="s">
        <v>1</v>
      </c>
      <c r="W476" s="54">
        <f>S460</f>
        <v>17</v>
      </c>
      <c r="X476" s="54">
        <f>S461</f>
        <v>17</v>
      </c>
      <c r="Y476" s="54">
        <f>S462</f>
        <v>17</v>
      </c>
      <c r="Z476" s="54">
        <f>S463</f>
        <v>17</v>
      </c>
      <c r="AA476" s="54">
        <f>S464</f>
        <v>17</v>
      </c>
      <c r="AB476" s="54">
        <f>S465</f>
        <v>17</v>
      </c>
      <c r="AC476" s="54">
        <f>S466</f>
        <v>16</v>
      </c>
      <c r="AD476" s="54">
        <f>S467</f>
        <v>17</v>
      </c>
      <c r="AE476" s="54">
        <f>S468</f>
        <v>17</v>
      </c>
      <c r="AF476" s="54">
        <f>S469</f>
        <v>17</v>
      </c>
      <c r="AG476" s="54">
        <f>S470</f>
        <v>15</v>
      </c>
      <c r="AH476" s="54">
        <f>S471</f>
        <v>15</v>
      </c>
      <c r="AI476" s="54">
        <f>S472</f>
        <v>15</v>
      </c>
      <c r="AJ476" s="54">
        <f>S473</f>
        <v>13</v>
      </c>
      <c r="AK476" s="54">
        <f>S474</f>
        <v>17</v>
      </c>
      <c r="AL476" s="54">
        <f>S475</f>
        <v>17</v>
      </c>
      <c r="AM476" s="54">
        <f>S476</f>
        <v>17</v>
      </c>
      <c r="AN476" s="54">
        <f>S477</f>
        <v>17</v>
      </c>
      <c r="AO476" s="54">
        <f>S478</f>
        <v>17</v>
      </c>
      <c r="AP476" s="54">
        <f>S479</f>
        <v>17</v>
      </c>
      <c r="AQ476" s="54">
        <f>S480</f>
        <v>16</v>
      </c>
      <c r="AT476" s="54" t="s">
        <v>47</v>
      </c>
      <c r="AU476" s="30">
        <f t="shared" ref="AU476:BO476" si="7324">SUM(AU460:AU475)</f>
        <v>100</v>
      </c>
      <c r="AV476" s="30">
        <f t="shared" si="7324"/>
        <v>100</v>
      </c>
      <c r="AW476" s="30">
        <f t="shared" si="7324"/>
        <v>99.999999999999986</v>
      </c>
      <c r="AX476" s="30">
        <f t="shared" si="7324"/>
        <v>100</v>
      </c>
      <c r="AY476" s="30">
        <f t="shared" si="7324"/>
        <v>100</v>
      </c>
      <c r="AZ476" s="30">
        <f t="shared" si="7324"/>
        <v>99.999999999999972</v>
      </c>
      <c r="BA476" s="30">
        <f t="shared" si="7324"/>
        <v>100</v>
      </c>
      <c r="BB476" s="30">
        <f t="shared" si="7324"/>
        <v>100</v>
      </c>
      <c r="BC476" s="30">
        <f t="shared" si="7324"/>
        <v>100</v>
      </c>
      <c r="BD476" s="30">
        <f t="shared" si="7324"/>
        <v>100</v>
      </c>
      <c r="BE476" s="30">
        <f t="shared" si="7324"/>
        <v>100</v>
      </c>
      <c r="BF476" s="30">
        <f t="shared" si="7324"/>
        <v>100.00000000000001</v>
      </c>
      <c r="BG476" s="30">
        <f t="shared" si="7324"/>
        <v>100.00000000000001</v>
      </c>
      <c r="BH476" s="30">
        <f t="shared" si="7324"/>
        <v>100</v>
      </c>
      <c r="BI476" s="30">
        <f t="shared" si="7324"/>
        <v>100</v>
      </c>
      <c r="BJ476" s="30">
        <f t="shared" si="7324"/>
        <v>100</v>
      </c>
      <c r="BK476" s="30">
        <f t="shared" si="7324"/>
        <v>100</v>
      </c>
      <c r="BL476" s="30">
        <f t="shared" si="7324"/>
        <v>100</v>
      </c>
      <c r="BM476" s="30">
        <f t="shared" si="7324"/>
        <v>100.00000000000001</v>
      </c>
      <c r="BN476" s="30">
        <f t="shared" si="7324"/>
        <v>100</v>
      </c>
      <c r="BO476" s="30">
        <f t="shared" si="7324"/>
        <v>100</v>
      </c>
      <c r="BS476" s="30"/>
      <c r="BT476" s="30"/>
      <c r="BU476" s="30"/>
      <c r="BV476" s="30"/>
      <c r="BW476" s="30"/>
      <c r="BX476" s="30"/>
      <c r="BY476" s="30"/>
      <c r="BZ476" s="30"/>
      <c r="CA476" s="30"/>
      <c r="CB476" s="30"/>
      <c r="CC476" s="30"/>
      <c r="CD476" s="30"/>
      <c r="CE476" s="30"/>
      <c r="CF476" s="30"/>
      <c r="CG476" s="30"/>
      <c r="CH476" s="30"/>
      <c r="CI476" s="30"/>
      <c r="CJ476" s="30"/>
      <c r="CK476" s="30"/>
      <c r="CL476" s="30"/>
      <c r="CM476" s="3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row>
    <row r="477" spans="2:118" x14ac:dyDescent="0.25">
      <c r="B477" s="54" t="s">
        <v>19</v>
      </c>
      <c r="C477" s="2">
        <v>0</v>
      </c>
      <c r="D477" s="2">
        <v>4</v>
      </c>
      <c r="E477" s="2">
        <v>0</v>
      </c>
      <c r="F477" s="2">
        <v>4</v>
      </c>
      <c r="G477" s="2">
        <v>4</v>
      </c>
      <c r="H477" s="2">
        <v>1</v>
      </c>
      <c r="I477" s="4">
        <v>2</v>
      </c>
      <c r="J477" s="3">
        <v>0</v>
      </c>
      <c r="K477" s="3">
        <v>1</v>
      </c>
      <c r="L477" s="3">
        <v>1</v>
      </c>
      <c r="M477" s="3">
        <v>0</v>
      </c>
      <c r="N477" s="3">
        <v>0</v>
      </c>
      <c r="O477" s="3">
        <v>0</v>
      </c>
      <c r="P477" s="3">
        <v>0</v>
      </c>
      <c r="Q477" s="3">
        <v>0</v>
      </c>
      <c r="R477" s="3">
        <v>0</v>
      </c>
      <c r="S477" s="54">
        <v>17</v>
      </c>
      <c r="AU477" s="30"/>
      <c r="AV477" s="30"/>
      <c r="AW477" s="30"/>
      <c r="AX477" s="30"/>
      <c r="AY477" s="30"/>
      <c r="AZ477" s="30"/>
      <c r="BA477" s="30"/>
      <c r="BB477" s="30"/>
      <c r="BC477" s="30"/>
      <c r="BD477" s="30"/>
      <c r="BE477" s="30"/>
      <c r="BF477" s="30"/>
      <c r="BG477" s="30"/>
      <c r="BH477" s="30"/>
      <c r="BI477" s="30"/>
      <c r="BJ477" s="30"/>
      <c r="BK477" s="30"/>
      <c r="BL477" s="30"/>
      <c r="BM477" s="30"/>
      <c r="BN477" s="30"/>
      <c r="BO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row>
    <row r="478" spans="2:118" x14ac:dyDescent="0.25">
      <c r="B478" s="54" t="s">
        <v>20</v>
      </c>
      <c r="C478" s="2">
        <v>0</v>
      </c>
      <c r="D478" s="2">
        <v>0</v>
      </c>
      <c r="E478" s="2">
        <v>0</v>
      </c>
      <c r="F478" s="2">
        <v>1</v>
      </c>
      <c r="G478" s="2">
        <v>6</v>
      </c>
      <c r="H478" s="3">
        <v>4</v>
      </c>
      <c r="I478" s="3">
        <v>1</v>
      </c>
      <c r="J478" s="3">
        <v>2</v>
      </c>
      <c r="K478" s="3">
        <v>1</v>
      </c>
      <c r="L478" s="3">
        <v>2</v>
      </c>
      <c r="M478" s="3">
        <v>0</v>
      </c>
      <c r="N478" s="3">
        <v>0</v>
      </c>
      <c r="O478" s="3">
        <v>0</v>
      </c>
      <c r="P478" s="3">
        <v>0</v>
      </c>
      <c r="Q478" s="3">
        <v>0</v>
      </c>
      <c r="R478" s="3">
        <v>0</v>
      </c>
      <c r="S478" s="54">
        <v>17</v>
      </c>
      <c r="AU478" s="30"/>
      <c r="AV478" s="30"/>
      <c r="AW478" s="30"/>
      <c r="AX478" s="30"/>
      <c r="AY478" s="30"/>
      <c r="AZ478" s="30"/>
      <c r="BA478" s="30"/>
      <c r="BB478" s="30"/>
      <c r="BC478" s="30"/>
      <c r="BD478" s="30"/>
      <c r="BE478" s="30"/>
      <c r="BF478" s="30"/>
      <c r="BG478" s="30"/>
      <c r="BH478" s="30"/>
      <c r="BI478" s="30"/>
      <c r="BJ478" s="30"/>
      <c r="BK478" s="30"/>
      <c r="BL478" s="30"/>
      <c r="BM478" s="30"/>
      <c r="BN478" s="30"/>
      <c r="BO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row>
    <row r="479" spans="2:118" x14ac:dyDescent="0.25">
      <c r="B479" s="54" t="s">
        <v>21</v>
      </c>
      <c r="C479" s="54">
        <v>0</v>
      </c>
      <c r="D479" s="54">
        <v>0</v>
      </c>
      <c r="E479" s="54">
        <v>0</v>
      </c>
      <c r="F479" s="54">
        <v>0</v>
      </c>
      <c r="G479" s="54">
        <v>0</v>
      </c>
      <c r="H479" s="54">
        <v>0</v>
      </c>
      <c r="I479" s="54">
        <v>0</v>
      </c>
      <c r="J479" s="54">
        <v>0</v>
      </c>
      <c r="K479" s="54">
        <v>1</v>
      </c>
      <c r="L479" s="54">
        <v>2</v>
      </c>
      <c r="M479" s="54">
        <v>14</v>
      </c>
      <c r="N479" s="54">
        <v>0</v>
      </c>
      <c r="O479" s="54">
        <v>0</v>
      </c>
      <c r="P479" s="54">
        <v>0</v>
      </c>
      <c r="Q479" s="54">
        <v>0</v>
      </c>
      <c r="R479" s="54">
        <v>0</v>
      </c>
      <c r="S479" s="54">
        <v>17</v>
      </c>
      <c r="AU479" s="30"/>
      <c r="AV479" s="30"/>
      <c r="AW479" s="30"/>
      <c r="AX479" s="30"/>
      <c r="AY479" s="30"/>
      <c r="AZ479" s="30"/>
      <c r="BA479" s="30"/>
      <c r="BB479" s="30"/>
      <c r="BC479" s="30"/>
      <c r="BD479" s="30"/>
      <c r="BE479" s="30"/>
      <c r="BF479" s="30"/>
      <c r="BG479" s="30"/>
      <c r="BH479" s="30"/>
      <c r="BI479" s="30"/>
      <c r="BJ479" s="30"/>
      <c r="BK479" s="30"/>
      <c r="BL479" s="30"/>
      <c r="BM479" s="30"/>
      <c r="BN479" s="30"/>
      <c r="BO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row>
    <row r="480" spans="2:118" x14ac:dyDescent="0.25">
      <c r="B480" s="54" t="s">
        <v>22</v>
      </c>
      <c r="C480" s="58">
        <v>0</v>
      </c>
      <c r="D480" s="58">
        <v>0</v>
      </c>
      <c r="E480" s="58">
        <v>0</v>
      </c>
      <c r="F480" s="58">
        <v>0</v>
      </c>
      <c r="G480" s="58">
        <v>2</v>
      </c>
      <c r="H480" s="58">
        <v>4</v>
      </c>
      <c r="I480" s="58">
        <v>5</v>
      </c>
      <c r="J480" s="58">
        <v>3</v>
      </c>
      <c r="K480" s="58">
        <v>1</v>
      </c>
      <c r="L480" s="58">
        <v>1</v>
      </c>
      <c r="M480" s="58">
        <v>0</v>
      </c>
      <c r="N480" s="58">
        <v>0</v>
      </c>
      <c r="O480" s="58">
        <v>0</v>
      </c>
      <c r="P480" s="58">
        <v>0</v>
      </c>
      <c r="Q480" s="58">
        <v>0</v>
      </c>
      <c r="R480" s="58">
        <v>0</v>
      </c>
      <c r="S480" s="54">
        <v>16</v>
      </c>
      <c r="AU480" s="30"/>
      <c r="AV480" s="30"/>
      <c r="AW480" s="30"/>
      <c r="AX480" s="30"/>
      <c r="AY480" s="30"/>
      <c r="AZ480" s="30"/>
      <c r="BA480" s="30"/>
      <c r="BB480" s="30"/>
      <c r="BC480" s="30"/>
      <c r="BD480" s="30"/>
      <c r="BE480" s="30"/>
      <c r="BF480" s="30"/>
      <c r="BG480" s="30"/>
      <c r="BH480" s="30"/>
      <c r="BI480" s="30"/>
      <c r="BJ480" s="30"/>
      <c r="BK480" s="30"/>
      <c r="BL480" s="30"/>
      <c r="BM480" s="30"/>
      <c r="BN480" s="30"/>
      <c r="BO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row>
    <row r="481" spans="1:118" x14ac:dyDescent="0.25">
      <c r="B481" s="54" t="s">
        <v>90</v>
      </c>
      <c r="C481" s="54">
        <v>0</v>
      </c>
      <c r="D481" s="54">
        <v>0</v>
      </c>
      <c r="E481" s="54">
        <v>0</v>
      </c>
      <c r="F481" s="54">
        <v>0</v>
      </c>
      <c r="G481" s="54">
        <v>0</v>
      </c>
      <c r="H481" s="54">
        <v>1</v>
      </c>
      <c r="I481" s="54">
        <v>0</v>
      </c>
      <c r="J481" s="54">
        <v>5</v>
      </c>
      <c r="K481" s="54">
        <v>8</v>
      </c>
      <c r="L481" s="54">
        <v>2</v>
      </c>
      <c r="M481" s="54">
        <v>0</v>
      </c>
      <c r="N481" s="54">
        <v>1</v>
      </c>
      <c r="O481" s="54">
        <v>0</v>
      </c>
      <c r="P481" s="54">
        <v>0</v>
      </c>
      <c r="Q481" s="54">
        <v>0</v>
      </c>
      <c r="R481" s="54">
        <v>0</v>
      </c>
      <c r="S481" s="54">
        <v>17</v>
      </c>
      <c r="AU481" s="30"/>
      <c r="AV481" s="30"/>
      <c r="AW481" s="30"/>
      <c r="AX481" s="30"/>
      <c r="AY481" s="30"/>
      <c r="AZ481" s="30"/>
      <c r="BA481" s="30"/>
      <c r="BB481" s="30"/>
      <c r="BC481" s="30"/>
      <c r="BD481" s="30"/>
      <c r="BE481" s="30"/>
      <c r="BF481" s="30"/>
      <c r="BG481" s="30"/>
      <c r="BH481" s="30"/>
      <c r="BI481" s="30"/>
      <c r="BJ481" s="30"/>
      <c r="BK481" s="30"/>
      <c r="BL481" s="30"/>
      <c r="BM481" s="30"/>
      <c r="BN481" s="30"/>
      <c r="BO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row>
    <row r="482" spans="1:118" x14ac:dyDescent="0.25">
      <c r="B482" s="54" t="s">
        <v>177</v>
      </c>
      <c r="C482" s="54">
        <v>0</v>
      </c>
      <c r="D482" s="54">
        <v>0</v>
      </c>
      <c r="E482" s="54">
        <v>0</v>
      </c>
      <c r="F482" s="54">
        <v>0</v>
      </c>
      <c r="G482" s="54">
        <v>0</v>
      </c>
      <c r="H482" s="54">
        <v>0</v>
      </c>
      <c r="I482" s="54">
        <v>0</v>
      </c>
      <c r="J482" s="54">
        <v>0</v>
      </c>
      <c r="K482" s="54">
        <v>0</v>
      </c>
      <c r="L482" s="54">
        <v>0</v>
      </c>
      <c r="M482" s="54">
        <v>17</v>
      </c>
      <c r="N482" s="54">
        <v>0</v>
      </c>
      <c r="O482" s="54">
        <v>0</v>
      </c>
      <c r="P482" s="54">
        <v>0</v>
      </c>
      <c r="Q482" s="54">
        <v>0</v>
      </c>
      <c r="R482" s="54">
        <v>0</v>
      </c>
      <c r="S482" s="54">
        <v>17</v>
      </c>
      <c r="AU482" s="30"/>
      <c r="AV482" s="30"/>
      <c r="AW482" s="30"/>
      <c r="AX482" s="30"/>
      <c r="AY482" s="30"/>
      <c r="AZ482" s="30"/>
      <c r="BA482" s="30"/>
      <c r="BB482" s="30"/>
      <c r="BC482" s="30"/>
      <c r="BD482" s="30"/>
      <c r="BE482" s="30"/>
      <c r="BF482" s="30"/>
      <c r="BG482" s="30"/>
      <c r="BH482" s="30"/>
      <c r="BI482" s="30"/>
      <c r="BJ482" s="30"/>
      <c r="BK482" s="30"/>
      <c r="BL482" s="30"/>
      <c r="BM482" s="30"/>
      <c r="BN482" s="30"/>
      <c r="BO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row>
    <row r="483" spans="1:118" x14ac:dyDescent="0.25">
      <c r="B483" s="54" t="s">
        <v>96</v>
      </c>
      <c r="C483" s="54">
        <v>0</v>
      </c>
      <c r="D483" s="54">
        <v>0</v>
      </c>
      <c r="E483" s="54">
        <v>0</v>
      </c>
      <c r="F483" s="54">
        <v>13</v>
      </c>
      <c r="G483" s="54">
        <v>0</v>
      </c>
      <c r="H483" s="54">
        <v>1</v>
      </c>
      <c r="I483" s="54">
        <v>1</v>
      </c>
      <c r="J483" s="54">
        <v>1</v>
      </c>
      <c r="K483" s="54">
        <v>0</v>
      </c>
      <c r="L483" s="54">
        <v>0</v>
      </c>
      <c r="M483" s="54">
        <v>0</v>
      </c>
      <c r="N483" s="54">
        <v>1</v>
      </c>
      <c r="O483" s="54">
        <v>0</v>
      </c>
      <c r="P483" s="54">
        <v>0</v>
      </c>
      <c r="Q483" s="54">
        <v>0</v>
      </c>
      <c r="R483" s="54">
        <v>0</v>
      </c>
      <c r="S483" s="54">
        <v>17</v>
      </c>
    </row>
    <row r="491" spans="1:118" x14ac:dyDescent="0.25">
      <c r="V491" s="54" t="str">
        <f>A492</f>
        <v>Raoultella ornithinolytica</v>
      </c>
      <c r="AT491" s="54" t="str">
        <f>A492</f>
        <v>Raoultella ornithinolytica</v>
      </c>
      <c r="BR491" s="54" t="str">
        <f>A492</f>
        <v>Raoultella ornithinolytica</v>
      </c>
    </row>
    <row r="492" spans="1:118" ht="18.75" x14ac:dyDescent="0.25">
      <c r="A492" s="54" t="s">
        <v>145</v>
      </c>
      <c r="B492" s="54" t="s">
        <v>0</v>
      </c>
      <c r="C492" s="54">
        <v>1.5625E-2</v>
      </c>
      <c r="D492" s="54">
        <v>3.125E-2</v>
      </c>
      <c r="E492" s="54">
        <v>6.25E-2</v>
      </c>
      <c r="F492" s="54">
        <v>0.125</v>
      </c>
      <c r="G492" s="54">
        <v>0.25</v>
      </c>
      <c r="H492" s="54">
        <v>0.5</v>
      </c>
      <c r="I492" s="54">
        <v>1</v>
      </c>
      <c r="J492" s="54">
        <v>2</v>
      </c>
      <c r="K492" s="54">
        <v>4</v>
      </c>
      <c r="L492" s="54">
        <v>8</v>
      </c>
      <c r="M492" s="54">
        <v>16</v>
      </c>
      <c r="N492" s="54">
        <v>32</v>
      </c>
      <c r="O492" s="54">
        <v>64</v>
      </c>
      <c r="P492" s="54">
        <v>128</v>
      </c>
      <c r="Q492" s="54">
        <v>256</v>
      </c>
      <c r="R492" s="54">
        <v>512</v>
      </c>
      <c r="S492" s="54" t="s">
        <v>1</v>
      </c>
      <c r="V492" s="54" t="s">
        <v>0</v>
      </c>
      <c r="W492" s="54" t="str">
        <f>B493</f>
        <v>Ampicillin</v>
      </c>
      <c r="X492" s="54" t="str">
        <f>B494</f>
        <v>Ampicillin/ Sulbactam</v>
      </c>
      <c r="Y492" s="54" t="str">
        <f>B495</f>
        <v>Piperacillin</v>
      </c>
      <c r="Z492" s="54" t="str">
        <f>B496</f>
        <v>Piperacillin/ Tazobactam</v>
      </c>
      <c r="AA492" s="54" t="str">
        <f>B497</f>
        <v>Aztreonam</v>
      </c>
      <c r="AB492" s="54" t="str">
        <f>B498</f>
        <v>Cefotaxim</v>
      </c>
      <c r="AC492" s="54" t="str">
        <f>B499</f>
        <v>Ceftazidim</v>
      </c>
      <c r="AD492" s="54" t="str">
        <f>B500</f>
        <v>Cefuroxim</v>
      </c>
      <c r="AE492" s="54" t="str">
        <f>B501</f>
        <v>Imipenem</v>
      </c>
      <c r="AF492" s="54" t="str">
        <f>B502</f>
        <v>Meropenem</v>
      </c>
      <c r="AG492" s="54" t="str">
        <f>B503</f>
        <v>Colistin</v>
      </c>
      <c r="AH492" s="54" t="str">
        <f>B504</f>
        <v>Amikacin</v>
      </c>
      <c r="AI492" s="54" t="str">
        <f>B505</f>
        <v>Gentamicin</v>
      </c>
      <c r="AJ492" s="54" t="str">
        <f>B506</f>
        <v>Tobramycin</v>
      </c>
      <c r="AK492" s="54" t="str">
        <f>B507</f>
        <v>Fosfomycin</v>
      </c>
      <c r="AL492" s="54" t="str">
        <f>B508</f>
        <v>Cotrimoxazol</v>
      </c>
      <c r="AM492" s="54" t="str">
        <f>B509</f>
        <v>Ciprofloxacin</v>
      </c>
      <c r="AN492" s="54" t="str">
        <f>B510</f>
        <v>Levofloxacin</v>
      </c>
      <c r="AO492" s="54" t="str">
        <f>B511</f>
        <v>Moxifloxacin</v>
      </c>
      <c r="AP492" s="54" t="str">
        <f>B512</f>
        <v>Doxycyclin</v>
      </c>
      <c r="AQ492" s="54" t="str">
        <f>B513</f>
        <v>Tigecyclin</v>
      </c>
      <c r="AU492" s="30" t="str">
        <f t="shared" ref="AU492" si="7325">W492</f>
        <v>Ampicillin</v>
      </c>
      <c r="AV492" s="30" t="str">
        <f t="shared" ref="AV492" si="7326">X492</f>
        <v>Ampicillin/ Sulbactam</v>
      </c>
      <c r="AW492" s="30" t="str">
        <f t="shared" ref="AW492" si="7327">Y492</f>
        <v>Piperacillin</v>
      </c>
      <c r="AX492" s="30" t="str">
        <f t="shared" ref="AX492" si="7328">Z492</f>
        <v>Piperacillin/ Tazobactam</v>
      </c>
      <c r="AY492" s="30" t="str">
        <f t="shared" ref="AY492" si="7329">AA492</f>
        <v>Aztreonam</v>
      </c>
      <c r="AZ492" s="30" t="str">
        <f t="shared" ref="AZ492" si="7330">AB492</f>
        <v>Cefotaxim</v>
      </c>
      <c r="BA492" s="30" t="str">
        <f t="shared" ref="BA492" si="7331">AC492</f>
        <v>Ceftazidim</v>
      </c>
      <c r="BB492" s="30" t="str">
        <f t="shared" ref="BB492" si="7332">AD492</f>
        <v>Cefuroxim</v>
      </c>
      <c r="BC492" s="30" t="str">
        <f t="shared" ref="BC492" si="7333">AE492</f>
        <v>Imipenem</v>
      </c>
      <c r="BD492" s="30" t="str">
        <f t="shared" ref="BD492" si="7334">AF492</f>
        <v>Meropenem</v>
      </c>
      <c r="BE492" s="30" t="str">
        <f t="shared" ref="BE492" si="7335">AG492</f>
        <v>Colistin</v>
      </c>
      <c r="BF492" s="30" t="str">
        <f t="shared" ref="BF492" si="7336">AH492</f>
        <v>Amikacin</v>
      </c>
      <c r="BG492" s="30" t="str">
        <f t="shared" ref="BG492" si="7337">AI492</f>
        <v>Gentamicin</v>
      </c>
      <c r="BH492" s="30" t="str">
        <f t="shared" ref="BH492" si="7338">AJ492</f>
        <v>Tobramycin</v>
      </c>
      <c r="BI492" s="30" t="str">
        <f t="shared" ref="BI492" si="7339">AK492</f>
        <v>Fosfomycin</v>
      </c>
      <c r="BJ492" s="30" t="str">
        <f t="shared" ref="BJ492" si="7340">AL492</f>
        <v>Cotrimoxazol</v>
      </c>
      <c r="BK492" s="30" t="str">
        <f t="shared" ref="BK492" si="7341">AM492</f>
        <v>Ciprofloxacin</v>
      </c>
      <c r="BL492" s="30" t="str">
        <f t="shared" ref="BL492" si="7342">AN492</f>
        <v>Levofloxacin</v>
      </c>
      <c r="BM492" s="30" t="str">
        <f t="shared" ref="BM492" si="7343">AO492</f>
        <v>Moxifloxacin</v>
      </c>
      <c r="BN492" s="30" t="str">
        <f t="shared" ref="BN492" si="7344">AP492</f>
        <v>Doxycyclin</v>
      </c>
      <c r="BO492" s="30" t="str">
        <f t="shared" ref="BO492" si="7345">AQ492</f>
        <v>Tigecyclin</v>
      </c>
      <c r="BR492" s="54" t="s">
        <v>0</v>
      </c>
      <c r="BS492" s="54" t="str">
        <f t="shared" ref="BS492" si="7346">W492</f>
        <v>Ampicillin</v>
      </c>
      <c r="BT492" s="54" t="str">
        <f t="shared" ref="BT492" si="7347">X492</f>
        <v>Ampicillin/ Sulbactam</v>
      </c>
      <c r="BU492" s="54" t="str">
        <f t="shared" ref="BU492" si="7348">Y492</f>
        <v>Piperacillin</v>
      </c>
      <c r="BV492" s="54" t="str">
        <f t="shared" ref="BV492" si="7349">Z492</f>
        <v>Piperacillin/ Tazobactam</v>
      </c>
      <c r="BW492" s="54" t="str">
        <f t="shared" ref="BW492" si="7350">AA492</f>
        <v>Aztreonam</v>
      </c>
      <c r="BX492" s="54" t="str">
        <f t="shared" ref="BX492" si="7351">AB492</f>
        <v>Cefotaxim</v>
      </c>
      <c r="BY492" s="54" t="str">
        <f t="shared" ref="BY492" si="7352">AC492</f>
        <v>Ceftazidim</v>
      </c>
      <c r="BZ492" s="54" t="str">
        <f t="shared" ref="BZ492" si="7353">AD492</f>
        <v>Cefuroxim</v>
      </c>
      <c r="CA492" s="54" t="str">
        <f t="shared" ref="CA492" si="7354">AE492</f>
        <v>Imipenem</v>
      </c>
      <c r="CB492" s="54" t="str">
        <f t="shared" ref="CB492" si="7355">AF492</f>
        <v>Meropenem</v>
      </c>
      <c r="CC492" s="54" t="str">
        <f t="shared" ref="CC492" si="7356">AG492</f>
        <v>Colistin</v>
      </c>
      <c r="CD492" s="54" t="str">
        <f t="shared" ref="CD492" si="7357">AH492</f>
        <v>Amikacin</v>
      </c>
      <c r="CE492" s="54" t="str">
        <f t="shared" ref="CE492" si="7358">AI492</f>
        <v>Gentamicin</v>
      </c>
      <c r="CF492" s="54" t="str">
        <f t="shared" ref="CF492" si="7359">AJ492</f>
        <v>Tobramycin</v>
      </c>
      <c r="CG492" s="54" t="str">
        <f t="shared" ref="CG492" si="7360">AK492</f>
        <v>Fosfomycin</v>
      </c>
      <c r="CH492" s="54" t="str">
        <f t="shared" ref="CH492" si="7361">AL492</f>
        <v>Cotrimoxazol</v>
      </c>
      <c r="CI492" s="54" t="str">
        <f t="shared" ref="CI492" si="7362">AM492</f>
        <v>Ciprofloxacin</v>
      </c>
      <c r="CJ492" s="54" t="str">
        <f t="shared" ref="CJ492" si="7363">AN492</f>
        <v>Levofloxacin</v>
      </c>
      <c r="CK492" s="54" t="str">
        <f t="shared" ref="CK492" si="7364">AO492</f>
        <v>Moxifloxacin</v>
      </c>
      <c r="CL492" s="54" t="str">
        <f t="shared" ref="CL492" si="7365">AP492</f>
        <v>Doxycyclin</v>
      </c>
      <c r="CM492" s="54" t="str">
        <f t="shared" ref="CM492" si="7366">AQ492</f>
        <v>Tigecyclin</v>
      </c>
      <c r="CQ492" s="11"/>
      <c r="CR492" s="12" t="s">
        <v>48</v>
      </c>
      <c r="CS492" s="12" t="s">
        <v>53</v>
      </c>
      <c r="CT492" s="12" t="s">
        <v>54</v>
      </c>
      <c r="CU492" s="12" t="s">
        <v>55</v>
      </c>
      <c r="CV492" s="12" t="s">
        <v>56</v>
      </c>
      <c r="CW492" s="12" t="s">
        <v>57</v>
      </c>
      <c r="CX492" s="12" t="s">
        <v>58</v>
      </c>
      <c r="CY492" s="12" t="s">
        <v>71</v>
      </c>
      <c r="CZ492" s="12" t="s">
        <v>59</v>
      </c>
      <c r="DA492" s="12" t="s">
        <v>60</v>
      </c>
      <c r="DB492" s="12" t="s">
        <v>61</v>
      </c>
      <c r="DC492" s="12" t="s">
        <v>62</v>
      </c>
      <c r="DD492" s="12" t="s">
        <v>63</v>
      </c>
      <c r="DE492" s="12" t="s">
        <v>64</v>
      </c>
      <c r="DF492" s="12" t="s">
        <v>65</v>
      </c>
      <c r="DG492" s="12" t="s">
        <v>66</v>
      </c>
      <c r="DH492" s="12" t="s">
        <v>67</v>
      </c>
      <c r="DI492" s="12" t="s">
        <v>68</v>
      </c>
      <c r="DJ492" s="12" t="s">
        <v>69</v>
      </c>
      <c r="DK492" s="12" t="s">
        <v>70</v>
      </c>
      <c r="DL492" s="12" t="s">
        <v>72</v>
      </c>
      <c r="DM492" s="10"/>
      <c r="DN492" s="10"/>
    </row>
    <row r="493" spans="1:118" ht="18.75" x14ac:dyDescent="0.25">
      <c r="B493" s="54" t="s">
        <v>2</v>
      </c>
      <c r="C493" s="2">
        <v>0</v>
      </c>
      <c r="D493" s="2">
        <v>0</v>
      </c>
      <c r="E493" s="2">
        <v>0</v>
      </c>
      <c r="F493" s="2">
        <v>0</v>
      </c>
      <c r="G493" s="2">
        <v>0</v>
      </c>
      <c r="H493" s="2">
        <v>0</v>
      </c>
      <c r="I493" s="2">
        <v>0</v>
      </c>
      <c r="J493" s="2">
        <v>0</v>
      </c>
      <c r="K493" s="2">
        <v>0</v>
      </c>
      <c r="L493" s="2">
        <v>0</v>
      </c>
      <c r="M493" s="3">
        <v>5</v>
      </c>
      <c r="N493" s="3">
        <v>6</v>
      </c>
      <c r="O493" s="3">
        <v>12</v>
      </c>
      <c r="P493" s="3">
        <v>0</v>
      </c>
      <c r="Q493" s="3">
        <v>0</v>
      </c>
      <c r="R493" s="3">
        <v>0</v>
      </c>
      <c r="S493" s="54">
        <v>23</v>
      </c>
      <c r="V493" s="54">
        <v>1.5625E-2</v>
      </c>
      <c r="W493" s="2">
        <f>C493</f>
        <v>0</v>
      </c>
      <c r="X493" s="2">
        <f>C494</f>
        <v>0</v>
      </c>
      <c r="Y493" s="2">
        <f>C495</f>
        <v>0</v>
      </c>
      <c r="Z493" s="2">
        <f>C496</f>
        <v>0</v>
      </c>
      <c r="AA493" s="2">
        <f>C497</f>
        <v>0</v>
      </c>
      <c r="AB493" s="2">
        <f>C498</f>
        <v>0</v>
      </c>
      <c r="AC493" s="2">
        <f>C499</f>
        <v>0</v>
      </c>
      <c r="AD493" s="54">
        <f>C500</f>
        <v>0</v>
      </c>
      <c r="AE493" s="2">
        <f>C501</f>
        <v>0</v>
      </c>
      <c r="AF493" s="2">
        <f>C502</f>
        <v>0</v>
      </c>
      <c r="AG493" s="2">
        <f>C503</f>
        <v>0</v>
      </c>
      <c r="AH493" s="2">
        <f>C504</f>
        <v>0</v>
      </c>
      <c r="AI493" s="2">
        <f>C505</f>
        <v>0</v>
      </c>
      <c r="AJ493" s="2">
        <f>C506</f>
        <v>0</v>
      </c>
      <c r="AK493" s="2">
        <f>C507</f>
        <v>0</v>
      </c>
      <c r="AL493" s="2">
        <f>C508</f>
        <v>0</v>
      </c>
      <c r="AM493" s="2">
        <f>C509</f>
        <v>0</v>
      </c>
      <c r="AN493" s="2">
        <f>C510</f>
        <v>0</v>
      </c>
      <c r="AO493" s="2">
        <f>C511</f>
        <v>0</v>
      </c>
      <c r="AP493" s="54">
        <f>C512</f>
        <v>0</v>
      </c>
      <c r="AQ493" s="55">
        <f>C513</f>
        <v>0</v>
      </c>
      <c r="AT493" s="54">
        <v>1.4999999999999999E-2</v>
      </c>
      <c r="AU493" s="31">
        <f t="shared" ref="AU493" si="7367">PRODUCT(W493*100*1/W509)</f>
        <v>0</v>
      </c>
      <c r="AV493" s="31">
        <f t="shared" ref="AV493" si="7368">PRODUCT(X493*100*1/X509)</f>
        <v>0</v>
      </c>
      <c r="AW493" s="31">
        <f t="shared" ref="AW493" si="7369">PRODUCT(Y493*100*1/Y509)</f>
        <v>0</v>
      </c>
      <c r="AX493" s="31">
        <f t="shared" ref="AX493" si="7370">PRODUCT(Z493*100*1/Z509)</f>
        <v>0</v>
      </c>
      <c r="AY493" s="31">
        <f t="shared" ref="AY493" si="7371">PRODUCT(AA493*100*1/AA509)</f>
        <v>0</v>
      </c>
      <c r="AZ493" s="31">
        <f t="shared" ref="AZ493" si="7372">PRODUCT(AB493*100*1/AB509)</f>
        <v>0</v>
      </c>
      <c r="BA493" s="31">
        <f t="shared" ref="BA493" si="7373">PRODUCT(AC493*100*1/AC509)</f>
        <v>0</v>
      </c>
      <c r="BB493" s="56">
        <f t="shared" ref="BB493" si="7374">PRODUCT(AD493*100*1/AD509)</f>
        <v>0</v>
      </c>
      <c r="BC493" s="31">
        <f t="shared" ref="BC493" si="7375">PRODUCT(AE493*100*1/AE509)</f>
        <v>0</v>
      </c>
      <c r="BD493" s="31">
        <f t="shared" ref="BD493" si="7376">PRODUCT(AF493*100*1/AF509)</f>
        <v>0</v>
      </c>
      <c r="BE493" s="31">
        <f t="shared" ref="BE493" si="7377">PRODUCT(AG493*100*1/AG509)</f>
        <v>0</v>
      </c>
      <c r="BF493" s="31">
        <f t="shared" ref="BF493" si="7378">PRODUCT(AH493*100*1/AH509)</f>
        <v>0</v>
      </c>
      <c r="BG493" s="31">
        <f t="shared" ref="BG493" si="7379">PRODUCT(AI493*100*1/AI509)</f>
        <v>0</v>
      </c>
      <c r="BH493" s="31">
        <f t="shared" ref="BH493" si="7380">PRODUCT(AJ493*100*1/AJ509)</f>
        <v>0</v>
      </c>
      <c r="BI493" s="31">
        <f t="shared" ref="BI493" si="7381">PRODUCT(AK493*100*1/AK509)</f>
        <v>0</v>
      </c>
      <c r="BJ493" s="31">
        <f t="shared" ref="BJ493" si="7382">PRODUCT(AL493*100*1/AL509)</f>
        <v>0</v>
      </c>
      <c r="BK493" s="31">
        <f t="shared" ref="BK493" si="7383">PRODUCT(AM493*100*1/AM509)</f>
        <v>0</v>
      </c>
      <c r="BL493" s="31">
        <f t="shared" ref="BL493" si="7384">PRODUCT(AN493*100*1/AN509)</f>
        <v>0</v>
      </c>
      <c r="BM493" s="31">
        <f t="shared" ref="BM493" si="7385">PRODUCT(AO493*100*1/AO509)</f>
        <v>0</v>
      </c>
      <c r="BN493" s="30">
        <f t="shared" ref="BN493" si="7386">PRODUCT(AP493*100*1/AP509)</f>
        <v>0</v>
      </c>
      <c r="BO493" s="57">
        <f t="shared" ref="BO493" si="7387">PRODUCT(AQ493*100*1/AQ509)</f>
        <v>0</v>
      </c>
      <c r="BR493" s="54">
        <v>1.4999999999999999E-2</v>
      </c>
      <c r="BS493" s="31">
        <f t="shared" ref="BS493" si="7388">AU493</f>
        <v>0</v>
      </c>
      <c r="BT493" s="31">
        <f t="shared" ref="BT493" si="7389">AV493</f>
        <v>0</v>
      </c>
      <c r="BU493" s="31">
        <f t="shared" ref="BU493" si="7390">AW493</f>
        <v>0</v>
      </c>
      <c r="BV493" s="31">
        <f t="shared" ref="BV493" si="7391">AX493</f>
        <v>0</v>
      </c>
      <c r="BW493" s="31">
        <f t="shared" ref="BW493" si="7392">AY493</f>
        <v>0</v>
      </c>
      <c r="BX493" s="31">
        <f t="shared" ref="BX493" si="7393">AZ493</f>
        <v>0</v>
      </c>
      <c r="BY493" s="31">
        <f t="shared" ref="BY493" si="7394">BA493</f>
        <v>0</v>
      </c>
      <c r="BZ493" s="56">
        <f t="shared" ref="BZ493" si="7395">BB493</f>
        <v>0</v>
      </c>
      <c r="CA493" s="31">
        <f t="shared" ref="CA493" si="7396">BC493</f>
        <v>0</v>
      </c>
      <c r="CB493" s="31">
        <f t="shared" ref="CB493" si="7397">BD493</f>
        <v>0</v>
      </c>
      <c r="CC493" s="31">
        <f t="shared" ref="CC493" si="7398">BE493</f>
        <v>0</v>
      </c>
      <c r="CD493" s="31">
        <f t="shared" ref="CD493" si="7399">BF493</f>
        <v>0</v>
      </c>
      <c r="CE493" s="31">
        <f t="shared" ref="CE493" si="7400">BG493</f>
        <v>0</v>
      </c>
      <c r="CF493" s="31">
        <f t="shared" ref="CF493" si="7401">BH493</f>
        <v>0</v>
      </c>
      <c r="CG493" s="31">
        <f t="shared" ref="CG493" si="7402">BI493</f>
        <v>0</v>
      </c>
      <c r="CH493" s="31">
        <f t="shared" ref="CH493" si="7403">BJ493</f>
        <v>0</v>
      </c>
      <c r="CI493" s="31">
        <f t="shared" ref="CI493" si="7404">BK493</f>
        <v>0</v>
      </c>
      <c r="CJ493" s="31">
        <f t="shared" ref="CJ493" si="7405">BL493</f>
        <v>0</v>
      </c>
      <c r="CK493" s="31">
        <f t="shared" ref="CK493" si="7406">BM493</f>
        <v>0</v>
      </c>
      <c r="CL493" s="30">
        <f t="shared" ref="CL493" si="7407">BN493</f>
        <v>0</v>
      </c>
      <c r="CM493" s="57">
        <f t="shared" ref="CM493" si="7408">BO493</f>
        <v>0</v>
      </c>
      <c r="CN493" s="5"/>
      <c r="CQ493" s="12" t="s">
        <v>49</v>
      </c>
      <c r="CR493" s="16">
        <f>S493</f>
        <v>23</v>
      </c>
      <c r="CS493" s="16">
        <f>S494</f>
        <v>23</v>
      </c>
      <c r="CT493" s="16">
        <f>S495</f>
        <v>23</v>
      </c>
      <c r="CU493" s="16">
        <f>S496</f>
        <v>23</v>
      </c>
      <c r="CV493" s="16">
        <f>S497</f>
        <v>23</v>
      </c>
      <c r="CW493" s="16">
        <f>S498</f>
        <v>23</v>
      </c>
      <c r="CX493" s="16">
        <f>S499</f>
        <v>23</v>
      </c>
      <c r="CY493" s="16">
        <f>S500</f>
        <v>23</v>
      </c>
      <c r="CZ493" s="16">
        <f>S501</f>
        <v>23</v>
      </c>
      <c r="DA493" s="16">
        <f>S502</f>
        <v>23</v>
      </c>
      <c r="DB493" s="16">
        <f>S503</f>
        <v>22</v>
      </c>
      <c r="DC493" s="16">
        <f>S504</f>
        <v>22</v>
      </c>
      <c r="DD493" s="16">
        <f>S505</f>
        <v>22</v>
      </c>
      <c r="DE493" s="16">
        <f>S506</f>
        <v>22</v>
      </c>
      <c r="DF493" s="16">
        <f>S507</f>
        <v>23</v>
      </c>
      <c r="DG493" s="16">
        <f>S508</f>
        <v>22</v>
      </c>
      <c r="DH493" s="16">
        <f>S509</f>
        <v>23</v>
      </c>
      <c r="DI493" s="16">
        <f>S510</f>
        <v>23</v>
      </c>
      <c r="DJ493" s="16">
        <f>S511</f>
        <v>23</v>
      </c>
      <c r="DK493" s="16">
        <f>S512</f>
        <v>23</v>
      </c>
      <c r="DL493" s="16">
        <f>S513</f>
        <v>23</v>
      </c>
      <c r="DM493" s="10"/>
      <c r="DN493" s="10"/>
    </row>
    <row r="494" spans="1:118" ht="18.75" x14ac:dyDescent="0.25">
      <c r="B494" s="54" t="s">
        <v>3</v>
      </c>
      <c r="C494" s="2">
        <v>0</v>
      </c>
      <c r="D494" s="2">
        <v>0</v>
      </c>
      <c r="E494" s="2">
        <v>0</v>
      </c>
      <c r="F494" s="2">
        <v>0</v>
      </c>
      <c r="G494" s="2">
        <v>0</v>
      </c>
      <c r="H494" s="2">
        <v>2</v>
      </c>
      <c r="I494" s="2">
        <v>9</v>
      </c>
      <c r="J494" s="2">
        <v>3</v>
      </c>
      <c r="K494" s="2">
        <v>5</v>
      </c>
      <c r="L494" s="2">
        <v>2</v>
      </c>
      <c r="M494" s="3">
        <v>0</v>
      </c>
      <c r="N494" s="3">
        <v>1</v>
      </c>
      <c r="O494" s="3">
        <v>1</v>
      </c>
      <c r="P494" s="3">
        <v>0</v>
      </c>
      <c r="Q494" s="3">
        <v>0</v>
      </c>
      <c r="R494" s="3">
        <v>0</v>
      </c>
      <c r="S494" s="54">
        <v>23</v>
      </c>
      <c r="V494" s="54">
        <v>3.125E-2</v>
      </c>
      <c r="W494" s="2">
        <f>D493</f>
        <v>0</v>
      </c>
      <c r="X494" s="2">
        <f>D494</f>
        <v>0</v>
      </c>
      <c r="Y494" s="2">
        <f>D495</f>
        <v>0</v>
      </c>
      <c r="Z494" s="2">
        <f>D496</f>
        <v>0</v>
      </c>
      <c r="AA494" s="2">
        <f>D497</f>
        <v>0</v>
      </c>
      <c r="AB494" s="2">
        <f>D498</f>
        <v>17</v>
      </c>
      <c r="AC494" s="2">
        <f>D499</f>
        <v>0</v>
      </c>
      <c r="AD494" s="54">
        <f>D500</f>
        <v>0</v>
      </c>
      <c r="AE494" s="2">
        <f>D501</f>
        <v>0</v>
      </c>
      <c r="AF494" s="2">
        <f>D502</f>
        <v>0</v>
      </c>
      <c r="AG494" s="2">
        <f>D503</f>
        <v>1</v>
      </c>
      <c r="AH494" s="2">
        <f>D504</f>
        <v>0</v>
      </c>
      <c r="AI494" s="2">
        <f>D505</f>
        <v>0</v>
      </c>
      <c r="AJ494" s="2">
        <f>D506</f>
        <v>0</v>
      </c>
      <c r="AK494" s="2">
        <f>D507</f>
        <v>0</v>
      </c>
      <c r="AL494" s="2">
        <f>D508</f>
        <v>0</v>
      </c>
      <c r="AM494" s="2">
        <f>D509</f>
        <v>15</v>
      </c>
      <c r="AN494" s="2">
        <f>D510</f>
        <v>15</v>
      </c>
      <c r="AO494" s="2">
        <f>D511</f>
        <v>0</v>
      </c>
      <c r="AP494" s="54">
        <f>D512</f>
        <v>0</v>
      </c>
      <c r="AQ494" s="55">
        <f>D513</f>
        <v>1</v>
      </c>
      <c r="AT494" s="54">
        <v>3.1E-2</v>
      </c>
      <c r="AU494" s="31">
        <f t="shared" ref="AU494" si="7409">PRODUCT(W494*100*1/W509)</f>
        <v>0</v>
      </c>
      <c r="AV494" s="31">
        <f t="shared" ref="AV494" si="7410">PRODUCT(X494*100*1/X509)</f>
        <v>0</v>
      </c>
      <c r="AW494" s="31">
        <f t="shared" ref="AW494" si="7411">PRODUCT(Y494*100*1/Y509)</f>
        <v>0</v>
      </c>
      <c r="AX494" s="31">
        <f t="shared" ref="AX494" si="7412">PRODUCT(Z494*100*1/Z509)</f>
        <v>0</v>
      </c>
      <c r="AY494" s="31">
        <f t="shared" ref="AY494" si="7413">PRODUCT(AA494*100*1/AA509)</f>
        <v>0</v>
      </c>
      <c r="AZ494" s="31">
        <f t="shared" ref="AZ494" si="7414">PRODUCT(AB494*100*1/AB509)</f>
        <v>73.913043478260875</v>
      </c>
      <c r="BA494" s="31">
        <f t="shared" ref="BA494" si="7415">PRODUCT(AC494*100*1/AC509)</f>
        <v>0</v>
      </c>
      <c r="BB494" s="56">
        <f t="shared" ref="BB494" si="7416">PRODUCT(AD494*100*1/AD509)</f>
        <v>0</v>
      </c>
      <c r="BC494" s="31">
        <f t="shared" ref="BC494" si="7417">PRODUCT(AE494*100*1/AE509)</f>
        <v>0</v>
      </c>
      <c r="BD494" s="31">
        <f t="shared" ref="BD494" si="7418">PRODUCT(AF494*100*1/AF509)</f>
        <v>0</v>
      </c>
      <c r="BE494" s="31">
        <f t="shared" ref="BE494" si="7419">PRODUCT(AG494*100*1/AG509)</f>
        <v>4.5454545454545459</v>
      </c>
      <c r="BF494" s="31">
        <f t="shared" ref="BF494" si="7420">PRODUCT(AH494*100*1/AH509)</f>
        <v>0</v>
      </c>
      <c r="BG494" s="31">
        <f t="shared" ref="BG494" si="7421">PRODUCT(AI494*100*1/AI509)</f>
        <v>0</v>
      </c>
      <c r="BH494" s="31">
        <f t="shared" ref="BH494" si="7422">PRODUCT(AJ494*100*1/AJ509)</f>
        <v>0</v>
      </c>
      <c r="BI494" s="31">
        <f t="shared" ref="BI494" si="7423">PRODUCT(AK494*100*1/AK509)</f>
        <v>0</v>
      </c>
      <c r="BJ494" s="31">
        <f t="shared" ref="BJ494" si="7424">PRODUCT(AL494*100*1/AL509)</f>
        <v>0</v>
      </c>
      <c r="BK494" s="31">
        <f t="shared" ref="BK494" si="7425">PRODUCT(AM494*100*1/AM509)</f>
        <v>65.217391304347828</v>
      </c>
      <c r="BL494" s="31">
        <f t="shared" ref="BL494" si="7426">PRODUCT(AN494*100*1/AN509)</f>
        <v>65.217391304347828</v>
      </c>
      <c r="BM494" s="31">
        <f t="shared" ref="BM494" si="7427">PRODUCT(AO494*100*1/AO509)</f>
        <v>0</v>
      </c>
      <c r="BN494" s="30">
        <f t="shared" ref="BN494" si="7428">PRODUCT(AP494*100*1/AP509)</f>
        <v>0</v>
      </c>
      <c r="BO494" s="57">
        <f t="shared" ref="BO494" si="7429">PRODUCT(AQ494*100*1/AQ509)</f>
        <v>4.3478260869565215</v>
      </c>
      <c r="BR494" s="54">
        <v>3.1E-2</v>
      </c>
      <c r="BS494" s="31">
        <f t="shared" ref="BS494" si="7430">AU493+AU494</f>
        <v>0</v>
      </c>
      <c r="BT494" s="31">
        <f t="shared" ref="BT494" si="7431">AV493+AV494</f>
        <v>0</v>
      </c>
      <c r="BU494" s="31">
        <f t="shared" ref="BU494" si="7432">AW493+AW494</f>
        <v>0</v>
      </c>
      <c r="BV494" s="31">
        <f t="shared" ref="BV494" si="7433">AX493+AX494</f>
        <v>0</v>
      </c>
      <c r="BW494" s="31">
        <f t="shared" ref="BW494" si="7434">AY493+AY494</f>
        <v>0</v>
      </c>
      <c r="BX494" s="31">
        <f t="shared" ref="BX494" si="7435">AZ493+AZ494</f>
        <v>73.913043478260875</v>
      </c>
      <c r="BY494" s="31">
        <f t="shared" ref="BY494" si="7436">BA493+BA494</f>
        <v>0</v>
      </c>
      <c r="BZ494" s="56">
        <f t="shared" ref="BZ494" si="7437">BB493+BB494</f>
        <v>0</v>
      </c>
      <c r="CA494" s="31">
        <f t="shared" ref="CA494" si="7438">BC493+BC494</f>
        <v>0</v>
      </c>
      <c r="CB494" s="31">
        <f t="shared" ref="CB494" si="7439">BD493+BD494</f>
        <v>0</v>
      </c>
      <c r="CC494" s="31">
        <f t="shared" ref="CC494" si="7440">BE493+BE494</f>
        <v>4.5454545454545459</v>
      </c>
      <c r="CD494" s="31">
        <f t="shared" ref="CD494" si="7441">BF493+BF494</f>
        <v>0</v>
      </c>
      <c r="CE494" s="31">
        <f t="shared" ref="CE494" si="7442">BG493+BG494</f>
        <v>0</v>
      </c>
      <c r="CF494" s="31">
        <f t="shared" ref="CF494" si="7443">BH493+BH494</f>
        <v>0</v>
      </c>
      <c r="CG494" s="31">
        <f t="shared" ref="CG494" si="7444">BI493+BI494</f>
        <v>0</v>
      </c>
      <c r="CH494" s="31">
        <f t="shared" ref="CH494" si="7445">BJ493+BJ494</f>
        <v>0</v>
      </c>
      <c r="CI494" s="31">
        <f t="shared" ref="CI494" si="7446">BK493+BK494</f>
        <v>65.217391304347828</v>
      </c>
      <c r="CJ494" s="31">
        <f t="shared" ref="CJ494" si="7447">BL493+BL494</f>
        <v>65.217391304347828</v>
      </c>
      <c r="CK494" s="31">
        <f t="shared" ref="CK494" si="7448">BM493+BM494</f>
        <v>0</v>
      </c>
      <c r="CL494" s="30">
        <f t="shared" ref="CL494" si="7449">BN493+BN494</f>
        <v>0</v>
      </c>
      <c r="CM494" s="57">
        <f t="shared" ref="CM494" si="7450">BO493+BO494</f>
        <v>4.3478260869565215</v>
      </c>
      <c r="CN494" s="5"/>
      <c r="CQ494" s="12" t="s">
        <v>50</v>
      </c>
      <c r="CR494" s="13">
        <f>BS502</f>
        <v>0</v>
      </c>
      <c r="CS494" s="13">
        <f>BT502</f>
        <v>91.304347826086953</v>
      </c>
      <c r="CT494" s="13">
        <f>BU502</f>
        <v>73.913043478260875</v>
      </c>
      <c r="CU494" s="13">
        <f>BV502</f>
        <v>100</v>
      </c>
      <c r="CV494" s="13">
        <f>BW499</f>
        <v>100</v>
      </c>
      <c r="CW494" s="13">
        <f>BX499</f>
        <v>100</v>
      </c>
      <c r="CX494" s="13">
        <f>BY499</f>
        <v>99.999999999999986</v>
      </c>
      <c r="CY494" s="13"/>
      <c r="CZ494" s="13">
        <f>CA500</f>
        <v>100</v>
      </c>
      <c r="DA494" s="13">
        <f>CB500</f>
        <v>100</v>
      </c>
      <c r="DB494" s="13">
        <f>CC500</f>
        <v>95.454545454545453</v>
      </c>
      <c r="DC494" s="13">
        <f>CD502</f>
        <v>100</v>
      </c>
      <c r="DD494" s="13">
        <f>CE500</f>
        <v>100.00000000000001</v>
      </c>
      <c r="DE494" s="13">
        <f>CF500</f>
        <v>95.454545454545453</v>
      </c>
      <c r="DF494" s="13">
        <f>CG504</f>
        <v>69.565217391304344</v>
      </c>
      <c r="DG494" s="13">
        <f>CH500</f>
        <v>86.36363636363636</v>
      </c>
      <c r="DH494" s="13">
        <f>CI497</f>
        <v>91.304347826086953</v>
      </c>
      <c r="DI494" s="13">
        <f>CJ498</f>
        <v>95.65217391304347</v>
      </c>
      <c r="DJ494" s="13">
        <f>CK497</f>
        <v>82.608695652173921</v>
      </c>
      <c r="DK494" s="13"/>
      <c r="DL494" s="13"/>
      <c r="DM494" s="10"/>
      <c r="DN494" s="10"/>
    </row>
    <row r="495" spans="1:118" ht="18.75" x14ac:dyDescent="0.25">
      <c r="B495" s="54" t="s">
        <v>4</v>
      </c>
      <c r="C495" s="2">
        <v>0</v>
      </c>
      <c r="D495" s="2">
        <v>0</v>
      </c>
      <c r="E495" s="2">
        <v>0</v>
      </c>
      <c r="F495" s="2">
        <v>0</v>
      </c>
      <c r="G495" s="2">
        <v>0</v>
      </c>
      <c r="H495" s="2">
        <v>0</v>
      </c>
      <c r="I495" s="2">
        <v>0</v>
      </c>
      <c r="J495" s="2">
        <v>5</v>
      </c>
      <c r="K495" s="2">
        <v>7</v>
      </c>
      <c r="L495" s="2">
        <v>5</v>
      </c>
      <c r="M495" s="3">
        <v>3</v>
      </c>
      <c r="N495" s="3">
        <v>2</v>
      </c>
      <c r="O495" s="3">
        <v>0</v>
      </c>
      <c r="P495" s="3">
        <v>1</v>
      </c>
      <c r="Q495" s="3">
        <v>0</v>
      </c>
      <c r="R495" s="3">
        <v>0</v>
      </c>
      <c r="S495" s="54">
        <v>23</v>
      </c>
      <c r="V495" s="54">
        <v>6.25E-2</v>
      </c>
      <c r="W495" s="2">
        <f>E493</f>
        <v>0</v>
      </c>
      <c r="X495" s="2">
        <f>E494</f>
        <v>0</v>
      </c>
      <c r="Y495" s="2">
        <f>E495</f>
        <v>0</v>
      </c>
      <c r="Z495" s="2">
        <f>E496</f>
        <v>0</v>
      </c>
      <c r="AA495" s="2">
        <f>E497</f>
        <v>0</v>
      </c>
      <c r="AB495" s="2">
        <f>E498</f>
        <v>0</v>
      </c>
      <c r="AC495" s="2">
        <f>E499</f>
        <v>0</v>
      </c>
      <c r="AD495" s="54">
        <f>E500</f>
        <v>0</v>
      </c>
      <c r="AE495" s="2">
        <f>E501</f>
        <v>5</v>
      </c>
      <c r="AF495" s="2">
        <f>E502</f>
        <v>23</v>
      </c>
      <c r="AG495" s="2">
        <f>E503</f>
        <v>0</v>
      </c>
      <c r="AH495" s="2">
        <f>E504</f>
        <v>0</v>
      </c>
      <c r="AI495" s="2">
        <f>E505</f>
        <v>6</v>
      </c>
      <c r="AJ495" s="2">
        <f>E506</f>
        <v>1</v>
      </c>
      <c r="AK495" s="2">
        <f>E507</f>
        <v>0</v>
      </c>
      <c r="AL495" s="2">
        <f>E508</f>
        <v>18</v>
      </c>
      <c r="AM495" s="2">
        <f>E509</f>
        <v>4</v>
      </c>
      <c r="AN495" s="2">
        <f>E510</f>
        <v>0</v>
      </c>
      <c r="AO495" s="2">
        <f>E511</f>
        <v>4</v>
      </c>
      <c r="AP495" s="54">
        <f>E512</f>
        <v>0</v>
      </c>
      <c r="AQ495" s="55">
        <f>E513</f>
        <v>0</v>
      </c>
      <c r="AT495" s="54">
        <v>6.2E-2</v>
      </c>
      <c r="AU495" s="31">
        <f t="shared" ref="AU495" si="7451">PRODUCT(W495*100*1/W509)</f>
        <v>0</v>
      </c>
      <c r="AV495" s="31">
        <f t="shared" ref="AV495" si="7452">PRODUCT(X495*100*1/X509)</f>
        <v>0</v>
      </c>
      <c r="AW495" s="31">
        <f t="shared" ref="AW495" si="7453">PRODUCT(Y495*100*1/Y509)</f>
        <v>0</v>
      </c>
      <c r="AX495" s="31">
        <f t="shared" ref="AX495" si="7454">PRODUCT(Z495*100*1/Z509)</f>
        <v>0</v>
      </c>
      <c r="AY495" s="31">
        <f t="shared" ref="AY495" si="7455">PRODUCT(AA495*100*1/AA509)</f>
        <v>0</v>
      </c>
      <c r="AZ495" s="31">
        <f t="shared" ref="AZ495" si="7456">PRODUCT(AB495*100*1/AB509)</f>
        <v>0</v>
      </c>
      <c r="BA495" s="31">
        <f t="shared" ref="BA495" si="7457">PRODUCT(AC495*100*1/AC509)</f>
        <v>0</v>
      </c>
      <c r="BB495" s="56">
        <f t="shared" ref="BB495" si="7458">PRODUCT(AD495*100*1/AD509)</f>
        <v>0</v>
      </c>
      <c r="BC495" s="31">
        <f t="shared" ref="BC495" si="7459">PRODUCT(AE495*100*1/AE509)</f>
        <v>21.739130434782609</v>
      </c>
      <c r="BD495" s="31">
        <f t="shared" ref="BD495" si="7460">PRODUCT(AF495*100*1/AF509)</f>
        <v>100</v>
      </c>
      <c r="BE495" s="31">
        <f t="shared" ref="BE495" si="7461">PRODUCT(AG495*100*1/AG509)</f>
        <v>0</v>
      </c>
      <c r="BF495" s="31">
        <f t="shared" ref="BF495" si="7462">PRODUCT(AH495*100*1/AH509)</f>
        <v>0</v>
      </c>
      <c r="BG495" s="31">
        <f t="shared" ref="BG495" si="7463">PRODUCT(AI495*100*1/AI509)</f>
        <v>27.272727272727273</v>
      </c>
      <c r="BH495" s="31">
        <f t="shared" ref="BH495" si="7464">PRODUCT(AJ495*100*1/AJ509)</f>
        <v>4.5454545454545459</v>
      </c>
      <c r="BI495" s="31">
        <f t="shared" ref="BI495" si="7465">PRODUCT(AK495*100*1/AK509)</f>
        <v>0</v>
      </c>
      <c r="BJ495" s="31">
        <f t="shared" ref="BJ495" si="7466">PRODUCT(AL495*100*1/AL509)</f>
        <v>81.818181818181813</v>
      </c>
      <c r="BK495" s="31">
        <f t="shared" ref="BK495" si="7467">PRODUCT(AM495*100*1/AM509)</f>
        <v>17.391304347826086</v>
      </c>
      <c r="BL495" s="31">
        <f t="shared" ref="BL495" si="7468">PRODUCT(AN495*100*1/AN509)</f>
        <v>0</v>
      </c>
      <c r="BM495" s="31">
        <f t="shared" ref="BM495" si="7469">PRODUCT(AO495*100*1/AO509)</f>
        <v>17.391304347826086</v>
      </c>
      <c r="BN495" s="30">
        <f t="shared" ref="BN495" si="7470">PRODUCT(AP495*100*1/AP509)</f>
        <v>0</v>
      </c>
      <c r="BO495" s="57">
        <f t="shared" ref="BO495" si="7471">PRODUCT(AQ495*100*1/AQ509)</f>
        <v>0</v>
      </c>
      <c r="BR495" s="54">
        <v>6.2E-2</v>
      </c>
      <c r="BS495" s="31">
        <f t="shared" ref="BS495" si="7472">AU493+AU494+AU495</f>
        <v>0</v>
      </c>
      <c r="BT495" s="31">
        <f t="shared" ref="BT495" si="7473">AV493+AV494+AV495</f>
        <v>0</v>
      </c>
      <c r="BU495" s="31">
        <f t="shared" ref="BU495" si="7474">AW493+AW494+AW495</f>
        <v>0</v>
      </c>
      <c r="BV495" s="31">
        <f t="shared" ref="BV495" si="7475">AX493+AX494+AX495</f>
        <v>0</v>
      </c>
      <c r="BW495" s="31">
        <f t="shared" ref="BW495" si="7476">AY493+AY494+AY495</f>
        <v>0</v>
      </c>
      <c r="BX495" s="31">
        <f t="shared" ref="BX495" si="7477">AZ493+AZ494+AZ495</f>
        <v>73.913043478260875</v>
      </c>
      <c r="BY495" s="31">
        <f t="shared" ref="BY495" si="7478">BA493+BA494+BA495</f>
        <v>0</v>
      </c>
      <c r="BZ495" s="56">
        <f t="shared" ref="BZ495" si="7479">BB493+BB494+BB495</f>
        <v>0</v>
      </c>
      <c r="CA495" s="31">
        <f t="shared" ref="CA495" si="7480">BC493+BC494+BC495</f>
        <v>21.739130434782609</v>
      </c>
      <c r="CB495" s="31">
        <f t="shared" ref="CB495" si="7481">BD493+BD494+BD495</f>
        <v>100</v>
      </c>
      <c r="CC495" s="31">
        <f t="shared" ref="CC495" si="7482">BE493+BE494+BE495</f>
        <v>4.5454545454545459</v>
      </c>
      <c r="CD495" s="31">
        <f t="shared" ref="CD495" si="7483">BF493+BF494+BF495</f>
        <v>0</v>
      </c>
      <c r="CE495" s="31">
        <f t="shared" ref="CE495" si="7484">BG493+BG494+BG495</f>
        <v>27.272727272727273</v>
      </c>
      <c r="CF495" s="31">
        <f t="shared" ref="CF495" si="7485">BH493+BH494+BH495</f>
        <v>4.5454545454545459</v>
      </c>
      <c r="CG495" s="31">
        <f t="shared" ref="CG495" si="7486">BI493+BI494+BI495</f>
        <v>0</v>
      </c>
      <c r="CH495" s="31">
        <f t="shared" ref="CH495" si="7487">BJ493+BJ494+BJ495</f>
        <v>81.818181818181813</v>
      </c>
      <c r="CI495" s="31">
        <f t="shared" ref="CI495" si="7488">BK493+BK494+BK495</f>
        <v>82.608695652173907</v>
      </c>
      <c r="CJ495" s="31">
        <f t="shared" ref="CJ495" si="7489">BL493+BL494+BL495</f>
        <v>65.217391304347828</v>
      </c>
      <c r="CK495" s="31">
        <f t="shared" ref="CK495" si="7490">BM493+BM494+BM495</f>
        <v>17.391304347826086</v>
      </c>
      <c r="CL495" s="30">
        <f t="shared" ref="CL495" si="7491">BN493+BN494+BN495</f>
        <v>0</v>
      </c>
      <c r="CM495" s="57">
        <f t="shared" ref="CM495" si="7492">BO493+BO494+BO495</f>
        <v>4.3478260869565215</v>
      </c>
      <c r="CN495" s="5"/>
      <c r="CQ495" s="12" t="s">
        <v>51</v>
      </c>
      <c r="CR495" s="13"/>
      <c r="CS495" s="13"/>
      <c r="CT495" s="13"/>
      <c r="CU495" s="13"/>
      <c r="CV495" s="13">
        <f>BW501-BW499</f>
        <v>0</v>
      </c>
      <c r="CW495" s="13">
        <f>SUM(BX500,-BX499)</f>
        <v>0</v>
      </c>
      <c r="CX495" s="14">
        <f>SUM(BY500-BY499)</f>
        <v>0</v>
      </c>
      <c r="CY495" s="13"/>
      <c r="CZ495" s="13">
        <f>CA501-CA500</f>
        <v>0</v>
      </c>
      <c r="DA495" s="13">
        <f>CB502-CB500</f>
        <v>0</v>
      </c>
      <c r="DB495" s="13"/>
      <c r="DC495" s="13"/>
      <c r="DD495" s="13"/>
      <c r="DE495" s="13"/>
      <c r="DF495" s="13"/>
      <c r="DG495" s="13">
        <f>CH501-CH500</f>
        <v>0</v>
      </c>
      <c r="DH495" s="13">
        <f>CI498-CI497</f>
        <v>4.3478260869565162</v>
      </c>
      <c r="DI495" s="13">
        <f>CJ499-CJ498</f>
        <v>0</v>
      </c>
      <c r="DJ495" s="13"/>
      <c r="DK495" s="13"/>
      <c r="DL495" s="13"/>
      <c r="DM495" s="10"/>
      <c r="DN495" s="10"/>
    </row>
    <row r="496" spans="1:118" ht="18.75" x14ac:dyDescent="0.25">
      <c r="B496" s="54" t="s">
        <v>5</v>
      </c>
      <c r="C496" s="2">
        <v>0</v>
      </c>
      <c r="D496" s="2">
        <v>0</v>
      </c>
      <c r="E496" s="2">
        <v>0</v>
      </c>
      <c r="F496" s="2">
        <v>0</v>
      </c>
      <c r="G496" s="2">
        <v>1</v>
      </c>
      <c r="H496" s="2">
        <v>0</v>
      </c>
      <c r="I496" s="2">
        <v>12</v>
      </c>
      <c r="J496" s="2">
        <v>6</v>
      </c>
      <c r="K496" s="2">
        <v>2</v>
      </c>
      <c r="L496" s="2">
        <v>2</v>
      </c>
      <c r="M496" s="3">
        <v>0</v>
      </c>
      <c r="N496" s="3">
        <v>0</v>
      </c>
      <c r="O496" s="3">
        <v>0</v>
      </c>
      <c r="P496" s="3">
        <v>0</v>
      </c>
      <c r="Q496" s="3">
        <v>0</v>
      </c>
      <c r="R496" s="3">
        <v>0</v>
      </c>
      <c r="S496" s="54">
        <v>23</v>
      </c>
      <c r="V496" s="54">
        <v>0.125</v>
      </c>
      <c r="W496" s="2">
        <f>F493</f>
        <v>0</v>
      </c>
      <c r="X496" s="2">
        <f>F494</f>
        <v>0</v>
      </c>
      <c r="Y496" s="2">
        <f>F495</f>
        <v>0</v>
      </c>
      <c r="Z496" s="2">
        <f>F496</f>
        <v>0</v>
      </c>
      <c r="AA496" s="2">
        <f>F497</f>
        <v>22</v>
      </c>
      <c r="AB496" s="2">
        <f>F498</f>
        <v>5</v>
      </c>
      <c r="AC496" s="2">
        <f>F499</f>
        <v>19</v>
      </c>
      <c r="AD496" s="54">
        <f>F500</f>
        <v>0</v>
      </c>
      <c r="AE496" s="2">
        <f>F501</f>
        <v>0</v>
      </c>
      <c r="AF496" s="2">
        <f>F502</f>
        <v>0</v>
      </c>
      <c r="AG496" s="2">
        <f>F503</f>
        <v>0</v>
      </c>
      <c r="AH496" s="2">
        <f>F504</f>
        <v>0</v>
      </c>
      <c r="AI496" s="2">
        <f>F505</f>
        <v>0</v>
      </c>
      <c r="AJ496" s="2">
        <f>F506</f>
        <v>0</v>
      </c>
      <c r="AK496" s="2">
        <f>F507</f>
        <v>0</v>
      </c>
      <c r="AL496" s="2">
        <f>F508</f>
        <v>0</v>
      </c>
      <c r="AM496" s="2">
        <f>F509</f>
        <v>2</v>
      </c>
      <c r="AN496" s="2">
        <f>F510</f>
        <v>4</v>
      </c>
      <c r="AO496" s="2">
        <f>F511</f>
        <v>13</v>
      </c>
      <c r="AP496" s="54">
        <f>F512</f>
        <v>0</v>
      </c>
      <c r="AQ496" s="55">
        <f>F513</f>
        <v>12</v>
      </c>
      <c r="AT496" s="54">
        <v>0.125</v>
      </c>
      <c r="AU496" s="31">
        <f t="shared" ref="AU496" si="7493">PRODUCT(W496*100*1/W509)</f>
        <v>0</v>
      </c>
      <c r="AV496" s="31">
        <f t="shared" ref="AV496" si="7494">PRODUCT(X496*100*1/X509)</f>
        <v>0</v>
      </c>
      <c r="AW496" s="31">
        <f t="shared" ref="AW496" si="7495">PRODUCT(Y496*100*1/Y509)</f>
        <v>0</v>
      </c>
      <c r="AX496" s="31">
        <f t="shared" ref="AX496" si="7496">PRODUCT(Z496*100*1/Z509)</f>
        <v>0</v>
      </c>
      <c r="AY496" s="31">
        <f t="shared" ref="AY496" si="7497">PRODUCT(AA496*100*1/AA509)</f>
        <v>95.652173913043484</v>
      </c>
      <c r="AZ496" s="31">
        <f t="shared" ref="AZ496" si="7498">PRODUCT(AB496*100*1/AB509)</f>
        <v>21.739130434782609</v>
      </c>
      <c r="BA496" s="31">
        <f t="shared" ref="BA496" si="7499">PRODUCT(AC496*100*1/AC509)</f>
        <v>82.608695652173907</v>
      </c>
      <c r="BB496" s="56">
        <f t="shared" ref="BB496" si="7500">PRODUCT(AD496*100*1/AD509)</f>
        <v>0</v>
      </c>
      <c r="BC496" s="31">
        <f t="shared" ref="BC496" si="7501">PRODUCT(AE496*100*1/AE509)</f>
        <v>0</v>
      </c>
      <c r="BD496" s="31">
        <f t="shared" ref="BD496" si="7502">PRODUCT(AF496*100*1/AF509)</f>
        <v>0</v>
      </c>
      <c r="BE496" s="31">
        <f t="shared" ref="BE496" si="7503">PRODUCT(AG496*100*1/AG509)</f>
        <v>0</v>
      </c>
      <c r="BF496" s="31">
        <f t="shared" ref="BF496" si="7504">PRODUCT(AH496*100*1/AH509)</f>
        <v>0</v>
      </c>
      <c r="BG496" s="31">
        <f t="shared" ref="BG496" si="7505">PRODUCT(AI496*100*1/AI509)</f>
        <v>0</v>
      </c>
      <c r="BH496" s="31">
        <f t="shared" ref="BH496" si="7506">PRODUCT(AJ496*100*1/AJ509)</f>
        <v>0</v>
      </c>
      <c r="BI496" s="31">
        <f t="shared" ref="BI496" si="7507">PRODUCT(AK496*100*1/AK509)</f>
        <v>0</v>
      </c>
      <c r="BJ496" s="31">
        <f t="shared" ref="BJ496" si="7508">PRODUCT(AL496*100*1/AL509)</f>
        <v>0</v>
      </c>
      <c r="BK496" s="31">
        <f t="shared" ref="BK496" si="7509">PRODUCT(AM496*100*1/AM509)</f>
        <v>8.695652173913043</v>
      </c>
      <c r="BL496" s="31">
        <f t="shared" ref="BL496" si="7510">PRODUCT(AN496*100*1/AN509)</f>
        <v>17.391304347826086</v>
      </c>
      <c r="BM496" s="31">
        <f t="shared" ref="BM496" si="7511">PRODUCT(AO496*100*1/AO509)</f>
        <v>56.521739130434781</v>
      </c>
      <c r="BN496" s="30">
        <f t="shared" ref="BN496" si="7512">PRODUCT(AP496*100*1/AP509)</f>
        <v>0</v>
      </c>
      <c r="BO496" s="57">
        <f t="shared" ref="BO496" si="7513">PRODUCT(AQ496*100*1/AQ509)</f>
        <v>52.173913043478258</v>
      </c>
      <c r="BR496" s="54">
        <v>0.125</v>
      </c>
      <c r="BS496" s="31">
        <f t="shared" ref="BS496" si="7514">AU493+AU494+AU495+AU496</f>
        <v>0</v>
      </c>
      <c r="BT496" s="31">
        <f t="shared" ref="BT496" si="7515">AV493+AV494+AV495+AV496</f>
        <v>0</v>
      </c>
      <c r="BU496" s="31">
        <f t="shared" ref="BU496" si="7516">AW493+AW494+AW495+AW496</f>
        <v>0</v>
      </c>
      <c r="BV496" s="31">
        <f t="shared" ref="BV496" si="7517">AX493+AX494+AX495+AX496</f>
        <v>0</v>
      </c>
      <c r="BW496" s="31">
        <f t="shared" ref="BW496" si="7518">AY493+AY494+AY495+AY496</f>
        <v>95.652173913043484</v>
      </c>
      <c r="BX496" s="31">
        <f t="shared" ref="BX496" si="7519">AZ493+AZ494+AZ495+AZ496</f>
        <v>95.652173913043484</v>
      </c>
      <c r="BY496" s="31">
        <f t="shared" ref="BY496" si="7520">BA493+BA494+BA495+BA496</f>
        <v>82.608695652173907</v>
      </c>
      <c r="BZ496" s="56">
        <f t="shared" ref="BZ496" si="7521">BB493+BB494+BB495+BB496</f>
        <v>0</v>
      </c>
      <c r="CA496" s="31">
        <f t="shared" ref="CA496" si="7522">BC493+BC494+BC495+BC496</f>
        <v>21.739130434782609</v>
      </c>
      <c r="CB496" s="31">
        <f t="shared" ref="CB496" si="7523">BD493+BD494+BD495+BD496</f>
        <v>100</v>
      </c>
      <c r="CC496" s="31">
        <f t="shared" ref="CC496" si="7524">BE493+BE494+BE495+BE496</f>
        <v>4.5454545454545459</v>
      </c>
      <c r="CD496" s="31">
        <f t="shared" ref="CD496" si="7525">BF493+BF494+BF495+BF496</f>
        <v>0</v>
      </c>
      <c r="CE496" s="31">
        <f t="shared" ref="CE496" si="7526">BG493+BG494+BG495+BG496</f>
        <v>27.272727272727273</v>
      </c>
      <c r="CF496" s="31">
        <f t="shared" ref="CF496" si="7527">BH493+BH494+BH495+BH496</f>
        <v>4.5454545454545459</v>
      </c>
      <c r="CG496" s="31">
        <f t="shared" ref="CG496" si="7528">BI493+BI494+BI495+BI496</f>
        <v>0</v>
      </c>
      <c r="CH496" s="31">
        <f t="shared" ref="CH496" si="7529">BJ493+BJ494+BJ495+BJ496</f>
        <v>81.818181818181813</v>
      </c>
      <c r="CI496" s="31">
        <f t="shared" ref="CI496" si="7530">BK493+BK494+BK495+BK496</f>
        <v>91.304347826086953</v>
      </c>
      <c r="CJ496" s="31">
        <f t="shared" ref="CJ496" si="7531">BL493+BL494+BL495+BL496</f>
        <v>82.608695652173907</v>
      </c>
      <c r="CK496" s="31">
        <f t="shared" ref="CK496" si="7532">BM493+BM494+BM495+BM496</f>
        <v>73.913043478260875</v>
      </c>
      <c r="CL496" s="30">
        <f t="shared" ref="CL496" si="7533">BN493+BN494+BN495+BN496</f>
        <v>0</v>
      </c>
      <c r="CM496" s="57">
        <f t="shared" ref="CM496" si="7534">BO493+BO494+BO495+BO496</f>
        <v>56.521739130434781</v>
      </c>
      <c r="CN496" s="5"/>
      <c r="CQ496" s="12" t="s">
        <v>52</v>
      </c>
      <c r="CR496" s="13">
        <f>BS508-CR494</f>
        <v>100</v>
      </c>
      <c r="CS496" s="13">
        <f>BT508-CS494</f>
        <v>8.6956521739130324</v>
      </c>
      <c r="CT496" s="13">
        <f>BU508-BU502</f>
        <v>26.086956521739125</v>
      </c>
      <c r="CU496" s="13">
        <f>BV508-BV502</f>
        <v>0</v>
      </c>
      <c r="CV496" s="13">
        <f>BW508-CV495-CV494</f>
        <v>0</v>
      </c>
      <c r="CW496" s="13">
        <f>BX508-BX500</f>
        <v>0</v>
      </c>
      <c r="CX496" s="13">
        <f>BY508-BY500</f>
        <v>0</v>
      </c>
      <c r="CY496" s="13"/>
      <c r="CZ496" s="13">
        <f>CA508-CA501</f>
        <v>0</v>
      </c>
      <c r="DA496" s="13">
        <f>CB508-CB502</f>
        <v>0</v>
      </c>
      <c r="DB496" s="13">
        <f>CC508-CC500</f>
        <v>4.5454545454545467</v>
      </c>
      <c r="DC496" s="13">
        <f>CD508-CD502</f>
        <v>0</v>
      </c>
      <c r="DD496" s="13">
        <f>CE508-CE500</f>
        <v>0</v>
      </c>
      <c r="DE496" s="13">
        <f>CF508-CF500</f>
        <v>4.5454545454545467</v>
      </c>
      <c r="DF496" s="13">
        <f>CG508-CG504</f>
        <v>30.434782608695656</v>
      </c>
      <c r="DG496" s="13">
        <f>CH508-CH501</f>
        <v>13.63636363636364</v>
      </c>
      <c r="DH496" s="13">
        <f>CI508-CI498</f>
        <v>4.3478260869565162</v>
      </c>
      <c r="DI496" s="13">
        <f>CJ508-CJ499</f>
        <v>4.3478260869565162</v>
      </c>
      <c r="DJ496" s="13">
        <f>CK508-CK497</f>
        <v>17.391304347826079</v>
      </c>
      <c r="DK496" s="13"/>
      <c r="DL496" s="13"/>
      <c r="DM496" s="10"/>
      <c r="DN496" s="10"/>
    </row>
    <row r="497" spans="2:118" x14ac:dyDescent="0.25">
      <c r="B497" s="54" t="s">
        <v>6</v>
      </c>
      <c r="C497" s="2">
        <v>0</v>
      </c>
      <c r="D497" s="2">
        <v>0</v>
      </c>
      <c r="E497" s="2">
        <v>0</v>
      </c>
      <c r="F497" s="2">
        <v>22</v>
      </c>
      <c r="G497" s="2">
        <v>0</v>
      </c>
      <c r="H497" s="2">
        <v>1</v>
      </c>
      <c r="I497" s="2">
        <v>0</v>
      </c>
      <c r="J497" s="4">
        <v>0</v>
      </c>
      <c r="K497" s="4">
        <v>0</v>
      </c>
      <c r="L497" s="3">
        <v>0</v>
      </c>
      <c r="M497" s="3">
        <v>0</v>
      </c>
      <c r="N497" s="3">
        <v>0</v>
      </c>
      <c r="O497" s="3">
        <v>0</v>
      </c>
      <c r="P497" s="3">
        <v>0</v>
      </c>
      <c r="Q497" s="3">
        <v>0</v>
      </c>
      <c r="R497" s="3">
        <v>0</v>
      </c>
      <c r="S497" s="54">
        <v>23</v>
      </c>
      <c r="V497" s="54">
        <v>0.25</v>
      </c>
      <c r="W497" s="2">
        <f>G493</f>
        <v>0</v>
      </c>
      <c r="X497" s="2">
        <f>G494</f>
        <v>0</v>
      </c>
      <c r="Y497" s="2">
        <f>G495</f>
        <v>0</v>
      </c>
      <c r="Z497" s="2">
        <f>G496</f>
        <v>1</v>
      </c>
      <c r="AA497" s="2">
        <f>G497</f>
        <v>0</v>
      </c>
      <c r="AB497" s="2">
        <f>G498</f>
        <v>1</v>
      </c>
      <c r="AC497" s="2">
        <f>G499</f>
        <v>0</v>
      </c>
      <c r="AD497" s="54">
        <f>G500</f>
        <v>0</v>
      </c>
      <c r="AE497" s="2">
        <f>G501</f>
        <v>12</v>
      </c>
      <c r="AF497" s="2">
        <f>G502</f>
        <v>0</v>
      </c>
      <c r="AG497" s="2">
        <f>G503</f>
        <v>13</v>
      </c>
      <c r="AH497" s="2">
        <f>G504</f>
        <v>7</v>
      </c>
      <c r="AI497" s="2">
        <f>G505</f>
        <v>15</v>
      </c>
      <c r="AJ497" s="2">
        <f>G506</f>
        <v>19</v>
      </c>
      <c r="AK497" s="2">
        <f>G507</f>
        <v>0</v>
      </c>
      <c r="AL497" s="2">
        <f>G508</f>
        <v>1</v>
      </c>
      <c r="AM497" s="2">
        <f>G509</f>
        <v>0</v>
      </c>
      <c r="AN497" s="2">
        <f>G510</f>
        <v>2</v>
      </c>
      <c r="AO497" s="2">
        <f>G511</f>
        <v>2</v>
      </c>
      <c r="AP497" s="54">
        <f>G512</f>
        <v>0</v>
      </c>
      <c r="AQ497" s="55">
        <f>G513</f>
        <v>6</v>
      </c>
      <c r="AT497" s="54">
        <v>0.25</v>
      </c>
      <c r="AU497" s="31">
        <f t="shared" ref="AU497" si="7535">PRODUCT(W497*100*1/W509)</f>
        <v>0</v>
      </c>
      <c r="AV497" s="31">
        <f t="shared" ref="AV497" si="7536">PRODUCT(X497*100*1/X509)</f>
        <v>0</v>
      </c>
      <c r="AW497" s="31">
        <f t="shared" ref="AW497" si="7537">PRODUCT(Y497*100*1/Y509)</f>
        <v>0</v>
      </c>
      <c r="AX497" s="31">
        <f t="shared" ref="AX497" si="7538">PRODUCT(Z497*100*1/Z509)</f>
        <v>4.3478260869565215</v>
      </c>
      <c r="AY497" s="31">
        <f t="shared" ref="AY497" si="7539">PRODUCT(AA497*100*1/AA509)</f>
        <v>0</v>
      </c>
      <c r="AZ497" s="31">
        <f t="shared" ref="AZ497" si="7540">PRODUCT(AB497*100*1/AB509)</f>
        <v>4.3478260869565215</v>
      </c>
      <c r="BA497" s="31">
        <f t="shared" ref="BA497" si="7541">PRODUCT(AC497*100*1/AC509)</f>
        <v>0</v>
      </c>
      <c r="BB497" s="56">
        <f t="shared" ref="BB497" si="7542">PRODUCT(AD497*100*1/AD509)</f>
        <v>0</v>
      </c>
      <c r="BC497" s="31">
        <f t="shared" ref="BC497" si="7543">PRODUCT(AE497*100*1/AE509)</f>
        <v>52.173913043478258</v>
      </c>
      <c r="BD497" s="31">
        <f t="shared" ref="BD497" si="7544">PRODUCT(AF497*100*1/AF509)</f>
        <v>0</v>
      </c>
      <c r="BE497" s="31">
        <f t="shared" ref="BE497" si="7545">PRODUCT(AG497*100*1/AG509)</f>
        <v>59.090909090909093</v>
      </c>
      <c r="BF497" s="31">
        <f t="shared" ref="BF497" si="7546">PRODUCT(AH497*100*1/AH509)</f>
        <v>31.818181818181817</v>
      </c>
      <c r="BG497" s="31">
        <f t="shared" ref="BG497" si="7547">PRODUCT(AI497*100*1/AI509)</f>
        <v>68.181818181818187</v>
      </c>
      <c r="BH497" s="31">
        <f t="shared" ref="BH497" si="7548">PRODUCT(AJ497*100*1/AJ509)</f>
        <v>86.36363636363636</v>
      </c>
      <c r="BI497" s="31">
        <f t="shared" ref="BI497" si="7549">PRODUCT(AK497*100*1/AK509)</f>
        <v>0</v>
      </c>
      <c r="BJ497" s="31">
        <f t="shared" ref="BJ497" si="7550">PRODUCT(AL497*100*1/AL509)</f>
        <v>4.5454545454545459</v>
      </c>
      <c r="BK497" s="31">
        <f t="shared" ref="BK497" si="7551">PRODUCT(AM497*100*1/AM509)</f>
        <v>0</v>
      </c>
      <c r="BL497" s="31">
        <f t="shared" ref="BL497" si="7552">PRODUCT(AN497*100*1/AN509)</f>
        <v>8.695652173913043</v>
      </c>
      <c r="BM497" s="31">
        <f t="shared" ref="BM497" si="7553">PRODUCT(AO497*100*1/AO509)</f>
        <v>8.695652173913043</v>
      </c>
      <c r="BN497" s="30">
        <f t="shared" ref="BN497" si="7554">PRODUCT(AP497*100*1/AP509)</f>
        <v>0</v>
      </c>
      <c r="BO497" s="57">
        <f t="shared" ref="BO497" si="7555">PRODUCT(AQ497*100*1/AQ509)</f>
        <v>26.086956521739129</v>
      </c>
      <c r="BR497" s="54">
        <v>0.25</v>
      </c>
      <c r="BS497" s="31">
        <f t="shared" ref="BS497" si="7556">AU493+AU494+AU495+AU496+AU497</f>
        <v>0</v>
      </c>
      <c r="BT497" s="31">
        <f t="shared" ref="BT497" si="7557">AV493+AV494+AV495+AV496+AV497</f>
        <v>0</v>
      </c>
      <c r="BU497" s="31">
        <f t="shared" ref="BU497" si="7558">AW493+AW494+AW495+AW496+AW497</f>
        <v>0</v>
      </c>
      <c r="BV497" s="31">
        <f t="shared" ref="BV497" si="7559">AX493+AX494+AX495+AX496+AX497</f>
        <v>4.3478260869565215</v>
      </c>
      <c r="BW497" s="31">
        <f t="shared" ref="BW497" si="7560">AY493+AY494+AY495+AY496+AY497</f>
        <v>95.652173913043484</v>
      </c>
      <c r="BX497" s="31">
        <f t="shared" ref="BX497" si="7561">AZ493+AZ494+AZ495+AZ496+AZ497</f>
        <v>100</v>
      </c>
      <c r="BY497" s="31">
        <f t="shared" ref="BY497" si="7562">BA493+BA494+BA495+BA496+BA497</f>
        <v>82.608695652173907</v>
      </c>
      <c r="BZ497" s="56">
        <f t="shared" ref="BZ497" si="7563">BB493+BB494+BB495+BB496+BB497</f>
        <v>0</v>
      </c>
      <c r="CA497" s="31">
        <f t="shared" ref="CA497" si="7564">BC493+BC494+BC495+BC496+BC497</f>
        <v>73.913043478260875</v>
      </c>
      <c r="CB497" s="31">
        <f t="shared" ref="CB497" si="7565">BD493+BD494+BD495+BD496+BD497</f>
        <v>100</v>
      </c>
      <c r="CC497" s="31">
        <f t="shared" ref="CC497" si="7566">BE493+BE494+BE495+BE496+BE497</f>
        <v>63.63636363636364</v>
      </c>
      <c r="CD497" s="31">
        <f t="shared" ref="CD497" si="7567">BF493+BF494+BF495+BF496+BF497</f>
        <v>31.818181818181817</v>
      </c>
      <c r="CE497" s="31">
        <f t="shared" ref="CE497" si="7568">BG493+BG494+BG495+BG496+BG497</f>
        <v>95.454545454545467</v>
      </c>
      <c r="CF497" s="31">
        <f t="shared" ref="CF497" si="7569">BH493+BH494+BH495+BH496+BH497</f>
        <v>90.909090909090907</v>
      </c>
      <c r="CG497" s="31">
        <f t="shared" ref="CG497" si="7570">BI493+BI494+BI495+BI496+BI497</f>
        <v>0</v>
      </c>
      <c r="CH497" s="31">
        <f t="shared" ref="CH497" si="7571">BJ493+BJ494+BJ495+BJ496+BJ497</f>
        <v>86.36363636363636</v>
      </c>
      <c r="CI497" s="31">
        <f t="shared" ref="CI497" si="7572">BK493+BK494+BK495+BK496+BK497</f>
        <v>91.304347826086953</v>
      </c>
      <c r="CJ497" s="31">
        <f t="shared" ref="CJ497" si="7573">BL493+BL494+BL495+BL496+BL497</f>
        <v>91.304347826086953</v>
      </c>
      <c r="CK497" s="31">
        <f t="shared" ref="CK497" si="7574">BM493+BM494+BM495+BM496+BM497</f>
        <v>82.608695652173921</v>
      </c>
      <c r="CL497" s="30">
        <f t="shared" ref="CL497" si="7575">BN493+BN494+BN495+BN496+BN497</f>
        <v>0</v>
      </c>
      <c r="CM497" s="57">
        <f t="shared" ref="CM497" si="7576">BO493+BO494+BO495+BO496+BO497</f>
        <v>82.608695652173907</v>
      </c>
      <c r="CN497" s="5"/>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row>
    <row r="498" spans="2:118" x14ac:dyDescent="0.25">
      <c r="B498" s="54" t="s">
        <v>7</v>
      </c>
      <c r="C498" s="2">
        <v>0</v>
      </c>
      <c r="D498" s="2">
        <v>17</v>
      </c>
      <c r="E498" s="2">
        <v>0</v>
      </c>
      <c r="F498" s="2">
        <v>5</v>
      </c>
      <c r="G498" s="2">
        <v>1</v>
      </c>
      <c r="H498" s="2">
        <v>0</v>
      </c>
      <c r="I498" s="2">
        <v>0</v>
      </c>
      <c r="J498" s="4">
        <v>0</v>
      </c>
      <c r="K498" s="3">
        <v>0</v>
      </c>
      <c r="L498" s="3">
        <v>0</v>
      </c>
      <c r="M498" s="3">
        <v>0</v>
      </c>
      <c r="N498" s="3">
        <v>0</v>
      </c>
      <c r="O498" s="3">
        <v>0</v>
      </c>
      <c r="P498" s="3">
        <v>0</v>
      </c>
      <c r="Q498" s="3">
        <v>0</v>
      </c>
      <c r="R498" s="3">
        <v>0</v>
      </c>
      <c r="S498" s="54">
        <v>23</v>
      </c>
      <c r="V498" s="54">
        <v>0.5</v>
      </c>
      <c r="W498" s="2">
        <f>H493</f>
        <v>0</v>
      </c>
      <c r="X498" s="2">
        <f>H494</f>
        <v>2</v>
      </c>
      <c r="Y498" s="2">
        <f>H495</f>
        <v>0</v>
      </c>
      <c r="Z498" s="2">
        <f>H496</f>
        <v>0</v>
      </c>
      <c r="AA498" s="2">
        <f>H497</f>
        <v>1</v>
      </c>
      <c r="AB498" s="2">
        <f>H498</f>
        <v>0</v>
      </c>
      <c r="AC498" s="2">
        <f>H499</f>
        <v>3</v>
      </c>
      <c r="AD498" s="54">
        <f>H500</f>
        <v>1</v>
      </c>
      <c r="AE498" s="2">
        <f>H501</f>
        <v>1</v>
      </c>
      <c r="AF498" s="2">
        <f>H502</f>
        <v>0</v>
      </c>
      <c r="AG498" s="2">
        <f>H503</f>
        <v>6</v>
      </c>
      <c r="AH498" s="2">
        <f>H504</f>
        <v>0</v>
      </c>
      <c r="AI498" s="2">
        <f>H505</f>
        <v>0</v>
      </c>
      <c r="AJ498" s="2">
        <f>H506</f>
        <v>0</v>
      </c>
      <c r="AK498" s="2">
        <f>H507</f>
        <v>0</v>
      </c>
      <c r="AL498" s="2">
        <f>H508</f>
        <v>0</v>
      </c>
      <c r="AM498" s="4">
        <f>H509</f>
        <v>1</v>
      </c>
      <c r="AN498" s="2">
        <f>H510</f>
        <v>1</v>
      </c>
      <c r="AO498" s="3">
        <f>H511</f>
        <v>2</v>
      </c>
      <c r="AP498" s="54">
        <f>H512</f>
        <v>3</v>
      </c>
      <c r="AQ498" s="55">
        <f>H513</f>
        <v>2</v>
      </c>
      <c r="AT498" s="54">
        <v>0.5</v>
      </c>
      <c r="AU498" s="31">
        <f t="shared" ref="AU498" si="7577">PRODUCT(W498*100*1/W509)</f>
        <v>0</v>
      </c>
      <c r="AV498" s="31">
        <f t="shared" ref="AV498" si="7578">PRODUCT(X498*100*1/X509)</f>
        <v>8.695652173913043</v>
      </c>
      <c r="AW498" s="31">
        <f t="shared" ref="AW498" si="7579">PRODUCT(Y498*100*1/Y509)</f>
        <v>0</v>
      </c>
      <c r="AX498" s="31">
        <f t="shared" ref="AX498" si="7580">PRODUCT(Z498*100*1/Z509)</f>
        <v>0</v>
      </c>
      <c r="AY498" s="31">
        <f t="shared" ref="AY498" si="7581">PRODUCT(AA498*100*1/AA509)</f>
        <v>4.3478260869565215</v>
      </c>
      <c r="AZ498" s="31">
        <f t="shared" ref="AZ498" si="7582">PRODUCT(AB498*100*1/AB509)</f>
        <v>0</v>
      </c>
      <c r="BA498" s="31">
        <f t="shared" ref="BA498" si="7583">PRODUCT(AC498*100*1/AC509)</f>
        <v>13.043478260869565</v>
      </c>
      <c r="BB498" s="56">
        <f t="shared" ref="BB498" si="7584">PRODUCT(AD498*100*1/AD509)</f>
        <v>4.3478260869565215</v>
      </c>
      <c r="BC498" s="31">
        <f t="shared" ref="BC498" si="7585">PRODUCT(AE498*100*1/AE509)</f>
        <v>4.3478260869565215</v>
      </c>
      <c r="BD498" s="31">
        <f t="shared" ref="BD498" si="7586">PRODUCT(AF498*100*1/AF509)</f>
        <v>0</v>
      </c>
      <c r="BE498" s="31">
        <f t="shared" ref="BE498" si="7587">PRODUCT(AG498*100*1/AG509)</f>
        <v>27.272727272727273</v>
      </c>
      <c r="BF498" s="31">
        <f t="shared" ref="BF498" si="7588">PRODUCT(AH498*100*1/AH509)</f>
        <v>0</v>
      </c>
      <c r="BG498" s="31">
        <f t="shared" ref="BG498" si="7589">PRODUCT(AI498*100*1/AI509)</f>
        <v>0</v>
      </c>
      <c r="BH498" s="31">
        <f t="shared" ref="BH498" si="7590">PRODUCT(AJ498*100*1/AJ509)</f>
        <v>0</v>
      </c>
      <c r="BI498" s="31">
        <f t="shared" ref="BI498" si="7591">PRODUCT(AK498*100*1/AK509)</f>
        <v>0</v>
      </c>
      <c r="BJ498" s="31">
        <f t="shared" ref="BJ498" si="7592">PRODUCT(AL498*100*1/AL509)</f>
        <v>0</v>
      </c>
      <c r="BK498" s="32">
        <f t="shared" ref="BK498" si="7593">PRODUCT(AM498*100*1/AM509)</f>
        <v>4.3478260869565215</v>
      </c>
      <c r="BL498" s="31">
        <f t="shared" ref="BL498" si="7594">PRODUCT(AN498*100*1/AN509)</f>
        <v>4.3478260869565215</v>
      </c>
      <c r="BM498" s="33">
        <f t="shared" ref="BM498" si="7595">PRODUCT(AO498*100*1/AO509)</f>
        <v>8.695652173913043</v>
      </c>
      <c r="BN498" s="30">
        <f t="shared" ref="BN498" si="7596">PRODUCT(AP498*100*1/AP509)</f>
        <v>13.043478260869565</v>
      </c>
      <c r="BO498" s="57">
        <f t="shared" ref="BO498" si="7597">PRODUCT(AQ498*100*1/AQ509)</f>
        <v>8.695652173913043</v>
      </c>
      <c r="BR498" s="54">
        <v>0.5</v>
      </c>
      <c r="BS498" s="31">
        <f t="shared" ref="BS498" si="7598">AU493+AU494+AU495+AU496+AU497+AU498</f>
        <v>0</v>
      </c>
      <c r="BT498" s="31">
        <f t="shared" ref="BT498" si="7599">AV493+AV494+AV495+AV496+AV497+AV498</f>
        <v>8.695652173913043</v>
      </c>
      <c r="BU498" s="31">
        <f t="shared" ref="BU498" si="7600">AW493+AW494+AW495+AW496+AW497+AW498</f>
        <v>0</v>
      </c>
      <c r="BV498" s="31">
        <f t="shared" ref="BV498" si="7601">AX493+AX494+AX495+AX496+AX497+AX498</f>
        <v>4.3478260869565215</v>
      </c>
      <c r="BW498" s="31">
        <f t="shared" ref="BW498" si="7602">AY493+AY494+AY495+AY496+AY497+AY498</f>
        <v>100</v>
      </c>
      <c r="BX498" s="31">
        <f t="shared" ref="BX498" si="7603">AZ493+AZ494+AZ495+AZ496+AZ497+AZ498</f>
        <v>100</v>
      </c>
      <c r="BY498" s="31">
        <f t="shared" ref="BY498" si="7604">BA493+BA494+BA495+BA496+BA497+BA498</f>
        <v>95.65217391304347</v>
      </c>
      <c r="BZ498" s="56">
        <f t="shared" ref="BZ498" si="7605">BB493+BB494+BB495+BB496+BB497+BB498</f>
        <v>4.3478260869565215</v>
      </c>
      <c r="CA498" s="31">
        <f t="shared" ref="CA498" si="7606">BC493+BC494+BC495+BC496+BC497+BC498</f>
        <v>78.260869565217391</v>
      </c>
      <c r="CB498" s="31">
        <f t="shared" ref="CB498" si="7607">BD493+BD494+BD495+BD496+BD497+BD498</f>
        <v>100</v>
      </c>
      <c r="CC498" s="31">
        <f t="shared" ref="CC498" si="7608">BE493+BE494+BE495+BE496+BE497+BE498</f>
        <v>90.909090909090907</v>
      </c>
      <c r="CD498" s="31">
        <f t="shared" ref="CD498" si="7609">BF493+BF494+BF495+BF496+BF497+BF498</f>
        <v>31.818181818181817</v>
      </c>
      <c r="CE498" s="31">
        <f t="shared" ref="CE498" si="7610">BG493+BG494+BG495+BG496+BG497+BG498</f>
        <v>95.454545454545467</v>
      </c>
      <c r="CF498" s="31">
        <f t="shared" ref="CF498" si="7611">BH493+BH494+BH495+BH496+BH497+BH498</f>
        <v>90.909090909090907</v>
      </c>
      <c r="CG498" s="31">
        <f t="shared" ref="CG498" si="7612">BI493+BI494+BI495+BI496+BI497+BI498</f>
        <v>0</v>
      </c>
      <c r="CH498" s="31">
        <f t="shared" ref="CH498" si="7613">BJ493+BJ494+BJ495+BJ496+BJ497+BJ498</f>
        <v>86.36363636363636</v>
      </c>
      <c r="CI498" s="32">
        <f t="shared" ref="CI498" si="7614">BK493+BK494+BK495+BK496+BK497+BK498</f>
        <v>95.65217391304347</v>
      </c>
      <c r="CJ498" s="31">
        <f t="shared" ref="CJ498" si="7615">BL493+BL494+BL495+BL496+BL497+BL498</f>
        <v>95.65217391304347</v>
      </c>
      <c r="CK498" s="33">
        <f t="shared" ref="CK498" si="7616">BM493+BM494+BM495+BM496+BM497+BM498</f>
        <v>91.304347826086968</v>
      </c>
      <c r="CL498" s="30">
        <f t="shared" ref="CL498" si="7617">BN493+BN494+BN495+BN496+BN497+BN498</f>
        <v>13.043478260869565</v>
      </c>
      <c r="CM498" s="57">
        <f t="shared" ref="CM498" si="7618">BO493+BO494+BO495+BO496+BO497+BO498</f>
        <v>91.304347826086953</v>
      </c>
      <c r="CN498" s="5"/>
      <c r="CQ498" s="10"/>
      <c r="CR498" s="10" t="str">
        <f>A492</f>
        <v>Raoultella ornithinolytica</v>
      </c>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row>
    <row r="499" spans="2:118" x14ac:dyDescent="0.25">
      <c r="B499" s="54" t="s">
        <v>8</v>
      </c>
      <c r="C499" s="2">
        <v>0</v>
      </c>
      <c r="D499" s="2">
        <v>0</v>
      </c>
      <c r="E499" s="2">
        <v>0</v>
      </c>
      <c r="F499" s="2">
        <v>19</v>
      </c>
      <c r="G499" s="2">
        <v>0</v>
      </c>
      <c r="H499" s="2">
        <v>3</v>
      </c>
      <c r="I499" s="2">
        <v>1</v>
      </c>
      <c r="J499" s="4">
        <v>0</v>
      </c>
      <c r="K499" s="4">
        <v>0</v>
      </c>
      <c r="L499" s="3">
        <v>0</v>
      </c>
      <c r="M499" s="3">
        <v>0</v>
      </c>
      <c r="N499" s="3">
        <v>0</v>
      </c>
      <c r="O499" s="3">
        <v>0</v>
      </c>
      <c r="P499" s="3">
        <v>0</v>
      </c>
      <c r="Q499" s="3">
        <v>0</v>
      </c>
      <c r="R499" s="3">
        <v>0</v>
      </c>
      <c r="S499" s="54">
        <v>23</v>
      </c>
      <c r="V499" s="54">
        <v>1</v>
      </c>
      <c r="W499" s="2">
        <f>I493</f>
        <v>0</v>
      </c>
      <c r="X499" s="2">
        <f>I494</f>
        <v>9</v>
      </c>
      <c r="Y499" s="2">
        <f>I495</f>
        <v>0</v>
      </c>
      <c r="Z499" s="2">
        <f>I496</f>
        <v>12</v>
      </c>
      <c r="AA499" s="2">
        <f>I497</f>
        <v>0</v>
      </c>
      <c r="AB499" s="2">
        <f>I498</f>
        <v>0</v>
      </c>
      <c r="AC499" s="2">
        <f>I499</f>
        <v>1</v>
      </c>
      <c r="AD499" s="54">
        <f>I500</f>
        <v>6</v>
      </c>
      <c r="AE499" s="2">
        <f>I501</f>
        <v>3</v>
      </c>
      <c r="AF499" s="2">
        <f>I502</f>
        <v>0</v>
      </c>
      <c r="AG499" s="2">
        <f>I503</f>
        <v>1</v>
      </c>
      <c r="AH499" s="2">
        <f>I504</f>
        <v>13</v>
      </c>
      <c r="AI499" s="2">
        <f>I505</f>
        <v>1</v>
      </c>
      <c r="AJ499" s="2">
        <f>I506</f>
        <v>1</v>
      </c>
      <c r="AK499" s="2">
        <f>I507</f>
        <v>0</v>
      </c>
      <c r="AL499" s="2">
        <f>I508</f>
        <v>0</v>
      </c>
      <c r="AM499" s="3">
        <f>I509</f>
        <v>0</v>
      </c>
      <c r="AN499" s="4">
        <f>I510</f>
        <v>0</v>
      </c>
      <c r="AO499" s="3">
        <f>I511</f>
        <v>1</v>
      </c>
      <c r="AP499" s="54">
        <f>I512</f>
        <v>12</v>
      </c>
      <c r="AQ499" s="58">
        <f>I513</f>
        <v>1</v>
      </c>
      <c r="AT499" s="54">
        <v>1</v>
      </c>
      <c r="AU499" s="31">
        <f t="shared" ref="AU499" si="7619">PRODUCT(W499*100*1/W509)</f>
        <v>0</v>
      </c>
      <c r="AV499" s="31">
        <f t="shared" ref="AV499" si="7620">PRODUCT(X499*100*1/X509)</f>
        <v>39.130434782608695</v>
      </c>
      <c r="AW499" s="31">
        <f t="shared" ref="AW499" si="7621">PRODUCT(Y499*100*1/Y509)</f>
        <v>0</v>
      </c>
      <c r="AX499" s="31">
        <f t="shared" ref="AX499" si="7622">PRODUCT(Z499*100*1/Z509)</f>
        <v>52.173913043478258</v>
      </c>
      <c r="AY499" s="31">
        <f t="shared" ref="AY499" si="7623">PRODUCT(AA499*100*1/AA509)</f>
        <v>0</v>
      </c>
      <c r="AZ499" s="31">
        <f t="shared" ref="AZ499" si="7624">PRODUCT(AB499*100*1/AB509)</f>
        <v>0</v>
      </c>
      <c r="BA499" s="31">
        <f t="shared" ref="BA499" si="7625">PRODUCT(AC499*100*1/AC509)</f>
        <v>4.3478260869565215</v>
      </c>
      <c r="BB499" s="56">
        <f t="shared" ref="BB499" si="7626">PRODUCT(AD499*100*1/AD509)</f>
        <v>26.086956521739129</v>
      </c>
      <c r="BC499" s="31">
        <f t="shared" ref="BC499" si="7627">PRODUCT(AE499*100*1/AE509)</f>
        <v>13.043478260869565</v>
      </c>
      <c r="BD499" s="31">
        <f t="shared" ref="BD499" si="7628">PRODUCT(AF499*100*1/AF509)</f>
        <v>0</v>
      </c>
      <c r="BE499" s="31">
        <f t="shared" ref="BE499" si="7629">PRODUCT(AG499*100*1/AG509)</f>
        <v>4.5454545454545459</v>
      </c>
      <c r="BF499" s="31">
        <f t="shared" ref="BF499" si="7630">PRODUCT(AH499*100*1/AH509)</f>
        <v>59.090909090909093</v>
      </c>
      <c r="BG499" s="31">
        <f t="shared" ref="BG499" si="7631">PRODUCT(AI499*100*1/AI509)</f>
        <v>4.5454545454545459</v>
      </c>
      <c r="BH499" s="31">
        <f t="shared" ref="BH499" si="7632">PRODUCT(AJ499*100*1/AJ509)</f>
        <v>4.5454545454545459</v>
      </c>
      <c r="BI499" s="31">
        <f t="shared" ref="BI499" si="7633">PRODUCT(AK499*100*1/AK509)</f>
        <v>0</v>
      </c>
      <c r="BJ499" s="31">
        <f t="shared" ref="BJ499" si="7634">PRODUCT(AL499*100*1/AL509)</f>
        <v>0</v>
      </c>
      <c r="BK499" s="33">
        <f t="shared" ref="BK499" si="7635">PRODUCT(AM499*100*1/AM509)</f>
        <v>0</v>
      </c>
      <c r="BL499" s="32">
        <f t="shared" ref="BL499" si="7636">PRODUCT(AN499*100*1/AN509)</f>
        <v>0</v>
      </c>
      <c r="BM499" s="33">
        <f t="shared" ref="BM499" si="7637">PRODUCT(AO499*100*1/AO509)</f>
        <v>4.3478260869565215</v>
      </c>
      <c r="BN499" s="30">
        <f t="shared" ref="BN499" si="7638">PRODUCT(AP499*100*1/AP509)</f>
        <v>52.173913043478258</v>
      </c>
      <c r="BO499" s="59">
        <f t="shared" ref="BO499" si="7639">PRODUCT(AQ499*100*1/AQ509)</f>
        <v>4.3478260869565215</v>
      </c>
      <c r="BR499" s="54">
        <v>1</v>
      </c>
      <c r="BS499" s="31">
        <f t="shared" ref="BS499" si="7640">AU493+AU494+AU495+AU496+AU497+AU498+AU499</f>
        <v>0</v>
      </c>
      <c r="BT499" s="31">
        <f t="shared" ref="BT499" si="7641">AV493+AV494+AV495+AV496+AV497+AV498+AV499</f>
        <v>47.826086956521735</v>
      </c>
      <c r="BU499" s="31">
        <f t="shared" ref="BU499" si="7642">AW493+AW494+AW495+AW496+AW497+AW498+AW499</f>
        <v>0</v>
      </c>
      <c r="BV499" s="31">
        <f t="shared" ref="BV499" si="7643">AX493+AX494+AX495+AX496+AX497+AX498+AX499</f>
        <v>56.521739130434781</v>
      </c>
      <c r="BW499" s="31">
        <f t="shared" ref="BW499" si="7644">AY493+AY494+AY495+AY496+AY497+AY498+AY499</f>
        <v>100</v>
      </c>
      <c r="BX499" s="31">
        <f t="shared" ref="BX499" si="7645">AZ493+AZ494+AZ495+AZ496+AZ497+AZ498+AZ499</f>
        <v>100</v>
      </c>
      <c r="BY499" s="31">
        <f t="shared" ref="BY499" si="7646">BA493+BA494+BA495+BA496+BA497+BA498+BA499</f>
        <v>99.999999999999986</v>
      </c>
      <c r="BZ499" s="56">
        <f t="shared" ref="BZ499" si="7647">BB493+BB494+BB495+BB496+BB497+BB498+BB499</f>
        <v>30.434782608695649</v>
      </c>
      <c r="CA499" s="31">
        <f t="shared" ref="CA499" si="7648">BC493+BC494+BC495+BC496+BC497+BC498+BC499</f>
        <v>91.304347826086953</v>
      </c>
      <c r="CB499" s="31">
        <f t="shared" ref="CB499" si="7649">BD493+BD494+BD495+BD496+BD497+BD498+BD499</f>
        <v>100</v>
      </c>
      <c r="CC499" s="31">
        <f t="shared" ref="CC499" si="7650">BE493+BE494+BE495+BE496+BE497+BE498+BE499</f>
        <v>95.454545454545453</v>
      </c>
      <c r="CD499" s="31">
        <f t="shared" ref="CD499" si="7651">BF493+BF494+BF495+BF496+BF497+BF498+BF499</f>
        <v>90.909090909090907</v>
      </c>
      <c r="CE499" s="31">
        <f t="shared" ref="CE499" si="7652">BG493+BG494+BG495+BG496+BG497+BG498+BG499</f>
        <v>100.00000000000001</v>
      </c>
      <c r="CF499" s="31">
        <f t="shared" ref="CF499" si="7653">BH493+BH494+BH495+BH496+BH497+BH498+BH499</f>
        <v>95.454545454545453</v>
      </c>
      <c r="CG499" s="31">
        <f t="shared" ref="CG499" si="7654">BI493+BI494+BI495+BI496+BI497+BI498+BI499</f>
        <v>0</v>
      </c>
      <c r="CH499" s="31">
        <f t="shared" ref="CH499" si="7655">BJ493+BJ494+BJ495+BJ496+BJ497+BJ498+BJ499</f>
        <v>86.36363636363636</v>
      </c>
      <c r="CI499" s="33">
        <f t="shared" ref="CI499" si="7656">BK493+BK494+BK495+BK496+BK497+BK498+BK499</f>
        <v>95.65217391304347</v>
      </c>
      <c r="CJ499" s="32">
        <f t="shared" ref="CJ499" si="7657">BL493+BL494+BL495+BL496+BL497+BL498+BL499</f>
        <v>95.65217391304347</v>
      </c>
      <c r="CK499" s="33">
        <f t="shared" ref="CK499" si="7658">BM493+BM494+BM495+BM496+BM497+BM498+BM499</f>
        <v>95.652173913043484</v>
      </c>
      <c r="CL499" s="30">
        <f t="shared" ref="CL499" si="7659">BN493+BN494+BN495+BN496+BN497+BN498+BN499</f>
        <v>65.217391304347828</v>
      </c>
      <c r="CM499" s="59">
        <f t="shared" ref="CM499" si="7660">BO493+BO494+BO495+BO496+BO497+BO498+BO499</f>
        <v>95.65217391304347</v>
      </c>
      <c r="CN499" s="5"/>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row>
    <row r="500" spans="2:118" x14ac:dyDescent="0.25">
      <c r="B500" s="54" t="s">
        <v>9</v>
      </c>
      <c r="C500" s="54">
        <v>0</v>
      </c>
      <c r="D500" s="54">
        <v>0</v>
      </c>
      <c r="E500" s="54">
        <v>0</v>
      </c>
      <c r="F500" s="54">
        <v>0</v>
      </c>
      <c r="G500" s="54">
        <v>0</v>
      </c>
      <c r="H500" s="54">
        <v>1</v>
      </c>
      <c r="I500" s="54">
        <v>6</v>
      </c>
      <c r="J500" s="54">
        <v>5</v>
      </c>
      <c r="K500" s="54">
        <v>6</v>
      </c>
      <c r="L500" s="54">
        <v>3</v>
      </c>
      <c r="M500" s="54">
        <v>1</v>
      </c>
      <c r="N500" s="54">
        <v>1</v>
      </c>
      <c r="O500" s="54">
        <v>0</v>
      </c>
      <c r="P500" s="54">
        <v>0</v>
      </c>
      <c r="Q500" s="54">
        <v>0</v>
      </c>
      <c r="R500" s="54">
        <v>0</v>
      </c>
      <c r="S500" s="54">
        <v>23</v>
      </c>
      <c r="V500" s="54">
        <v>2</v>
      </c>
      <c r="W500" s="2">
        <f>J493</f>
        <v>0</v>
      </c>
      <c r="X500" s="2">
        <f>J494</f>
        <v>3</v>
      </c>
      <c r="Y500" s="2">
        <f>J495</f>
        <v>5</v>
      </c>
      <c r="Z500" s="2">
        <f>J496</f>
        <v>6</v>
      </c>
      <c r="AA500" s="4">
        <f>J497</f>
        <v>0</v>
      </c>
      <c r="AB500" s="4">
        <f>J498</f>
        <v>0</v>
      </c>
      <c r="AC500" s="4">
        <f>J499</f>
        <v>0</v>
      </c>
      <c r="AD500" s="54">
        <f>J500</f>
        <v>5</v>
      </c>
      <c r="AE500" s="2">
        <f>J501</f>
        <v>2</v>
      </c>
      <c r="AF500" s="2">
        <f>J502</f>
        <v>0</v>
      </c>
      <c r="AG500" s="2">
        <f>J503</f>
        <v>0</v>
      </c>
      <c r="AH500" s="2">
        <f>J504</f>
        <v>2</v>
      </c>
      <c r="AI500" s="2">
        <f>J505</f>
        <v>0</v>
      </c>
      <c r="AJ500" s="2">
        <f>J506</f>
        <v>0</v>
      </c>
      <c r="AK500" s="2">
        <f>J507</f>
        <v>0</v>
      </c>
      <c r="AL500" s="2">
        <f>J508</f>
        <v>0</v>
      </c>
      <c r="AM500" s="3">
        <f>J509</f>
        <v>1</v>
      </c>
      <c r="AN500" s="3">
        <f>J510</f>
        <v>1</v>
      </c>
      <c r="AO500" s="3">
        <f>J511</f>
        <v>0</v>
      </c>
      <c r="AP500" s="54">
        <f>J512</f>
        <v>2</v>
      </c>
      <c r="AQ500" s="58">
        <f>J513</f>
        <v>1</v>
      </c>
      <c r="AT500" s="54">
        <v>2</v>
      </c>
      <c r="AU500" s="31">
        <f t="shared" ref="AU500" si="7661">PRODUCT(W500*100*1/W509)</f>
        <v>0</v>
      </c>
      <c r="AV500" s="31">
        <f t="shared" ref="AV500" si="7662">PRODUCT(X500*100*1/X509)</f>
        <v>13.043478260869565</v>
      </c>
      <c r="AW500" s="31">
        <f t="shared" ref="AW500" si="7663">PRODUCT(Y500*100*1/Y509)</f>
        <v>21.739130434782609</v>
      </c>
      <c r="AX500" s="31">
        <f t="shared" ref="AX500" si="7664">PRODUCT(Z500*100*1/Z509)</f>
        <v>26.086956521739129</v>
      </c>
      <c r="AY500" s="32">
        <f t="shared" ref="AY500" si="7665">PRODUCT(AA500*100*1/AA509)</f>
        <v>0</v>
      </c>
      <c r="AZ500" s="32">
        <f t="shared" ref="AZ500" si="7666">PRODUCT(AB500*100*1/AB509)</f>
        <v>0</v>
      </c>
      <c r="BA500" s="32">
        <f t="shared" ref="BA500" si="7667">PRODUCT(AC500*100*1/AC509)</f>
        <v>0</v>
      </c>
      <c r="BB500" s="56">
        <f t="shared" ref="BB500" si="7668">PRODUCT(AD500*100*1/AD509)</f>
        <v>21.739130434782609</v>
      </c>
      <c r="BC500" s="31">
        <f t="shared" ref="BC500" si="7669">PRODUCT(AE500*100*1/AE509)</f>
        <v>8.695652173913043</v>
      </c>
      <c r="BD500" s="31">
        <f t="shared" ref="BD500" si="7670">PRODUCT(AF500*100*1/AF509)</f>
        <v>0</v>
      </c>
      <c r="BE500" s="31">
        <f t="shared" ref="BE500" si="7671">PRODUCT(AG500*100*1/AG509)</f>
        <v>0</v>
      </c>
      <c r="BF500" s="31">
        <f t="shared" ref="BF500" si="7672">PRODUCT(AH500*100*1/AH509)</f>
        <v>9.0909090909090917</v>
      </c>
      <c r="BG500" s="31">
        <f t="shared" ref="BG500" si="7673">PRODUCT(AI500*100*1/AI509)</f>
        <v>0</v>
      </c>
      <c r="BH500" s="31">
        <f t="shared" ref="BH500" si="7674">PRODUCT(AJ500*100*1/AJ509)</f>
        <v>0</v>
      </c>
      <c r="BI500" s="31">
        <f t="shared" ref="BI500" si="7675">PRODUCT(AK500*100*1/AK509)</f>
        <v>0</v>
      </c>
      <c r="BJ500" s="31">
        <f t="shared" ref="BJ500" si="7676">PRODUCT(AL500*100*1/AL509)</f>
        <v>0</v>
      </c>
      <c r="BK500" s="33">
        <f t="shared" ref="BK500" si="7677">PRODUCT(AM500*100*1/AM509)</f>
        <v>4.3478260869565215</v>
      </c>
      <c r="BL500" s="33">
        <f t="shared" ref="BL500" si="7678">PRODUCT(AN500*100*1/AN509)</f>
        <v>4.3478260869565215</v>
      </c>
      <c r="BM500" s="33">
        <f t="shared" ref="BM500" si="7679">PRODUCT(AO500*100*1/AO509)</f>
        <v>0</v>
      </c>
      <c r="BN500" s="30">
        <f t="shared" ref="BN500" si="7680">PRODUCT(AP500*100*1/AP509)</f>
        <v>8.695652173913043</v>
      </c>
      <c r="BO500" s="59">
        <f t="shared" ref="BO500" si="7681">PRODUCT(AQ500*100*1/AQ509)</f>
        <v>4.3478260869565215</v>
      </c>
      <c r="BR500" s="54">
        <v>2</v>
      </c>
      <c r="BS500" s="31">
        <f t="shared" ref="BS500" si="7682">AU493+AU494+AU495+AU496+AU497+AU498+AU499+AU500</f>
        <v>0</v>
      </c>
      <c r="BT500" s="31">
        <f t="shared" ref="BT500" si="7683">AV493+AV494+AV495+AV496+AV497+AV498+AV499+AV500</f>
        <v>60.869565217391298</v>
      </c>
      <c r="BU500" s="31">
        <f t="shared" ref="BU500" si="7684">AW493+AW494+AW495+AW496+AW497+AW498+AW499+AW500</f>
        <v>21.739130434782609</v>
      </c>
      <c r="BV500" s="31">
        <f t="shared" ref="BV500" si="7685">AX493+AX494+AX495+AX496+AX497+AX498+AX499+AX500</f>
        <v>82.608695652173907</v>
      </c>
      <c r="BW500" s="32">
        <f t="shared" ref="BW500" si="7686">AY493+AY494+AY495+AY496+AY497+AY498+AY499+AY500</f>
        <v>100</v>
      </c>
      <c r="BX500" s="32">
        <f t="shared" ref="BX500" si="7687">AZ493+AZ494+AZ495+AZ496+AZ497+AZ498+AZ499+AZ500</f>
        <v>100</v>
      </c>
      <c r="BY500" s="32">
        <f t="shared" ref="BY500" si="7688">BA493+BA494+BA495+BA496+BA497+BA498+BA499+BA500</f>
        <v>99.999999999999986</v>
      </c>
      <c r="BZ500" s="56">
        <f t="shared" ref="BZ500" si="7689">BB493+BB494+BB495+BB496+BB497+BB498+BB499+BB500</f>
        <v>52.173913043478258</v>
      </c>
      <c r="CA500" s="31">
        <f t="shared" ref="CA500" si="7690">BC493+BC494+BC495+BC496+BC497+BC498+BC499+BC500</f>
        <v>100</v>
      </c>
      <c r="CB500" s="31">
        <f t="shared" ref="CB500" si="7691">BD493+BD494+BD495+BD496+BD497+BD498+BD499+BD500</f>
        <v>100</v>
      </c>
      <c r="CC500" s="31">
        <f t="shared" ref="CC500" si="7692">BE493+BE494+BE495+BE496+BE497+BE498+BE499+BE500</f>
        <v>95.454545454545453</v>
      </c>
      <c r="CD500" s="31">
        <f t="shared" ref="CD500" si="7693">BF493+BF494+BF495+BF496+BF497+BF498+BF499+BF500</f>
        <v>100</v>
      </c>
      <c r="CE500" s="31">
        <f t="shared" ref="CE500" si="7694">BG493+BG494+BG495+BG496+BG497+BG498+BG499+BG500</f>
        <v>100.00000000000001</v>
      </c>
      <c r="CF500" s="31">
        <f t="shared" ref="CF500" si="7695">BH493+BH494+BH495+BH496+BH497+BH498+BH499+BH500</f>
        <v>95.454545454545453</v>
      </c>
      <c r="CG500" s="31">
        <f t="shared" ref="CG500" si="7696">BI493+BI494+BI495+BI496+BI497+BI498+BI499+BI500</f>
        <v>0</v>
      </c>
      <c r="CH500" s="31">
        <f t="shared" ref="CH500" si="7697">BJ493+BJ494+BJ495+BJ496+BJ497+BJ498+BJ499+BJ500</f>
        <v>86.36363636363636</v>
      </c>
      <c r="CI500" s="33">
        <f t="shared" ref="CI500" si="7698">BK493+BK494+BK495+BK496+BK497+BK498+BK499+BK500</f>
        <v>99.999999999999986</v>
      </c>
      <c r="CJ500" s="33">
        <f t="shared" ref="CJ500" si="7699">BL493+BL494+BL495+BL496+BL497+BL498+BL499+BL500</f>
        <v>99.999999999999986</v>
      </c>
      <c r="CK500" s="33">
        <f t="shared" ref="CK500" si="7700">BM493+BM494+BM495+BM496+BM497+BM498+BM499+BM500</f>
        <v>95.652173913043484</v>
      </c>
      <c r="CL500" s="30">
        <f t="shared" ref="CL500" si="7701">BN493+BN494+BN495+BN496+BN497+BN498+BN499+BN500</f>
        <v>73.913043478260875</v>
      </c>
      <c r="CM500" s="59">
        <f t="shared" ref="CM500" si="7702">BO493+BO494+BO495+BO496+BO497+BO498+BO499+BO500</f>
        <v>99.999999999999986</v>
      </c>
      <c r="CN500" s="34"/>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row>
    <row r="501" spans="2:118" x14ac:dyDescent="0.25">
      <c r="B501" s="54" t="s">
        <v>10</v>
      </c>
      <c r="C501" s="2">
        <v>0</v>
      </c>
      <c r="D501" s="2">
        <v>0</v>
      </c>
      <c r="E501" s="2">
        <v>5</v>
      </c>
      <c r="F501" s="2">
        <v>0</v>
      </c>
      <c r="G501" s="2">
        <v>12</v>
      </c>
      <c r="H501" s="2">
        <v>1</v>
      </c>
      <c r="I501" s="2">
        <v>3</v>
      </c>
      <c r="J501" s="2">
        <v>2</v>
      </c>
      <c r="K501" s="4">
        <v>0</v>
      </c>
      <c r="L501" s="3">
        <v>0</v>
      </c>
      <c r="M501" s="3">
        <v>0</v>
      </c>
      <c r="N501" s="3">
        <v>0</v>
      </c>
      <c r="O501" s="3">
        <v>0</v>
      </c>
      <c r="P501" s="3">
        <v>0</v>
      </c>
      <c r="Q501" s="3">
        <v>0</v>
      </c>
      <c r="R501" s="3">
        <v>0</v>
      </c>
      <c r="S501" s="54">
        <v>23</v>
      </c>
      <c r="V501" s="54">
        <v>4</v>
      </c>
      <c r="W501" s="2">
        <f>K493</f>
        <v>0</v>
      </c>
      <c r="X501" s="2">
        <f>K494</f>
        <v>5</v>
      </c>
      <c r="Y501" s="2">
        <f>K495</f>
        <v>7</v>
      </c>
      <c r="Z501" s="2">
        <f>K496</f>
        <v>2</v>
      </c>
      <c r="AA501" s="4">
        <f>K497</f>
        <v>0</v>
      </c>
      <c r="AB501" s="3">
        <f>K498</f>
        <v>0</v>
      </c>
      <c r="AC501" s="4">
        <f>K499</f>
        <v>0</v>
      </c>
      <c r="AD501" s="54">
        <f>K500</f>
        <v>6</v>
      </c>
      <c r="AE501" s="4">
        <f>K501</f>
        <v>0</v>
      </c>
      <c r="AF501" s="4">
        <f>K502</f>
        <v>0</v>
      </c>
      <c r="AG501" s="3">
        <f>K503</f>
        <v>0</v>
      </c>
      <c r="AH501" s="2">
        <f>K504</f>
        <v>0</v>
      </c>
      <c r="AI501" s="3">
        <f>K505</f>
        <v>0</v>
      </c>
      <c r="AJ501" s="3">
        <f>K506</f>
        <v>1</v>
      </c>
      <c r="AK501" s="2">
        <f>K507</f>
        <v>0</v>
      </c>
      <c r="AL501" s="4">
        <f>K508</f>
        <v>0</v>
      </c>
      <c r="AM501" s="3">
        <f>K509</f>
        <v>0</v>
      </c>
      <c r="AN501" s="3">
        <f>K510</f>
        <v>0</v>
      </c>
      <c r="AO501" s="3">
        <f>K511</f>
        <v>1</v>
      </c>
      <c r="AP501" s="54">
        <f>K512</f>
        <v>2</v>
      </c>
      <c r="AQ501" s="58">
        <f>K513</f>
        <v>0</v>
      </c>
      <c r="AT501" s="54">
        <v>4</v>
      </c>
      <c r="AU501" s="31">
        <f t="shared" ref="AU501" si="7703">PRODUCT(W501*100*1/W509)</f>
        <v>0</v>
      </c>
      <c r="AV501" s="31">
        <f t="shared" ref="AV501" si="7704">PRODUCT(X501*100*1/X509)</f>
        <v>21.739130434782609</v>
      </c>
      <c r="AW501" s="31">
        <f t="shared" ref="AW501" si="7705">PRODUCT(Y501*100*1/Y509)</f>
        <v>30.434782608695652</v>
      </c>
      <c r="AX501" s="31">
        <f t="shared" ref="AX501" si="7706">PRODUCT(Z501*100*1/Z509)</f>
        <v>8.695652173913043</v>
      </c>
      <c r="AY501" s="32">
        <f t="shared" ref="AY501" si="7707">PRODUCT(AA501*100*1/AA509)</f>
        <v>0</v>
      </c>
      <c r="AZ501" s="33">
        <f t="shared" ref="AZ501" si="7708">PRODUCT(AB501*100*1/AB509)</f>
        <v>0</v>
      </c>
      <c r="BA501" s="32">
        <f t="shared" ref="BA501" si="7709">PRODUCT(AC501*100*1/AC509)</f>
        <v>0</v>
      </c>
      <c r="BB501" s="56">
        <f t="shared" ref="BB501" si="7710">PRODUCT(AD501*100*1/AD509)</f>
        <v>26.086956521739129</v>
      </c>
      <c r="BC501" s="32">
        <f t="shared" ref="BC501" si="7711">PRODUCT(AE501*100*1/AE509)</f>
        <v>0</v>
      </c>
      <c r="BD501" s="32">
        <f t="shared" ref="BD501" si="7712">PRODUCT(AF501*100*1/AF509)</f>
        <v>0</v>
      </c>
      <c r="BE501" s="33">
        <f t="shared" ref="BE501" si="7713">PRODUCT(AG501*100*1/AG509)</f>
        <v>0</v>
      </c>
      <c r="BF501" s="2">
        <f t="shared" ref="BF501" si="7714">PRODUCT(AH501*100*1/AH509)</f>
        <v>0</v>
      </c>
      <c r="BG501" s="33">
        <f t="shared" ref="BG501" si="7715">PRODUCT(AI501*100*1/AI509)</f>
        <v>0</v>
      </c>
      <c r="BH501" s="33">
        <f t="shared" ref="BH501" si="7716">PRODUCT(AJ501*100*1/AJ509)</f>
        <v>4.5454545454545459</v>
      </c>
      <c r="BI501" s="31">
        <f t="shared" ref="BI501" si="7717">PRODUCT(AK501*100*1/AK509)</f>
        <v>0</v>
      </c>
      <c r="BJ501" s="32">
        <f t="shared" ref="BJ501" si="7718">PRODUCT(AL501*100*1/AL509)</f>
        <v>0</v>
      </c>
      <c r="BK501" s="33">
        <f t="shared" ref="BK501" si="7719">PRODUCT(AM501*100*1/AM509)</f>
        <v>0</v>
      </c>
      <c r="BL501" s="33">
        <f t="shared" ref="BL501" si="7720">PRODUCT(AN501*100*1/AN509)</f>
        <v>0</v>
      </c>
      <c r="BM501" s="33">
        <f t="shared" ref="BM501" si="7721">PRODUCT(AO501*100*1/AO509)</f>
        <v>4.3478260869565215</v>
      </c>
      <c r="BN501" s="30">
        <f t="shared" ref="BN501" si="7722">PRODUCT(AP501*100*1/AP509)</f>
        <v>8.695652173913043</v>
      </c>
      <c r="BO501" s="59">
        <f t="shared" ref="BO501" si="7723">PRODUCT(AQ501*100*1/AQ509)</f>
        <v>0</v>
      </c>
      <c r="BR501" s="54">
        <v>4</v>
      </c>
      <c r="BS501" s="31">
        <f t="shared" ref="BS501" si="7724">AU493+AU494+AU495+AU496+AU497+AU498+AU499+AU500+AU501</f>
        <v>0</v>
      </c>
      <c r="BT501" s="31">
        <f t="shared" ref="BT501" si="7725">AV493+AV494+AV495+AV496+AV497+AV498+AV499+AV500+AV501</f>
        <v>82.608695652173907</v>
      </c>
      <c r="BU501" s="31">
        <f t="shared" ref="BU501" si="7726">AW493+AW494+AW495+AW496+AW497+AW498+AW499+AW500+AW501</f>
        <v>52.173913043478265</v>
      </c>
      <c r="BV501" s="31">
        <f t="shared" ref="BV501" si="7727">AX493+AX494+AX495+AX496+AX497+AX498+AX499+AX500+AX501</f>
        <v>91.304347826086953</v>
      </c>
      <c r="BW501" s="32">
        <f t="shared" ref="BW501" si="7728">AY493+AY494+AY495+AY496+AY497+AY498+AY499+AY500+AY501</f>
        <v>100</v>
      </c>
      <c r="BX501" s="33">
        <f t="shared" ref="BX501" si="7729">AZ493+AZ494+AZ495+AZ496+AZ497+AZ498+AZ499+AZ500+AZ501</f>
        <v>100</v>
      </c>
      <c r="BY501" s="32">
        <f t="shared" ref="BY501" si="7730">BA493+BA494+BA495+BA496+BA497+BA498+BA499+BA500+BA501</f>
        <v>99.999999999999986</v>
      </c>
      <c r="BZ501" s="56">
        <f t="shared" ref="BZ501" si="7731">BB493+BB494+BB495+BB496+BB497+BB498+BB499+BB500+BB501</f>
        <v>78.260869565217391</v>
      </c>
      <c r="CA501" s="32">
        <f t="shared" ref="CA501" si="7732">BC493+BC494+BC495+BC496+BC497+BC498+BC499+BC500+BC501</f>
        <v>100</v>
      </c>
      <c r="CB501" s="32">
        <f t="shared" ref="CB501" si="7733">BD493+BD494+BD495+BD496+BD497+BD498+BD499+BD500+BD501</f>
        <v>100</v>
      </c>
      <c r="CC501" s="33">
        <f t="shared" ref="CC501" si="7734">BE493+BE494+BE495+BE496+BE497+BE498+BE499+BE500+BE501</f>
        <v>95.454545454545453</v>
      </c>
      <c r="CD501" s="31">
        <f t="shared" ref="CD501" si="7735">BF493+BF494+BF495+BF496+BF497+BF498+BF499+BF500+BF501</f>
        <v>100</v>
      </c>
      <c r="CE501" s="31">
        <f t="shared" ref="CE501" si="7736">BG493+BG494+BG495+BG496+BG497+BG498+BG499+BG500+BG501</f>
        <v>100.00000000000001</v>
      </c>
      <c r="CF501" s="31">
        <f t="shared" ref="CF501" si="7737">BH493+BH494+BH495+BH496+BH497+BH498+BH499+BH500+BH501</f>
        <v>100</v>
      </c>
      <c r="CG501" s="31">
        <f t="shared" ref="CG501" si="7738">BI493+BI494+BI495+BI496+BI497+BI498+BI499+BI500+BI501</f>
        <v>0</v>
      </c>
      <c r="CH501" s="32">
        <f t="shared" ref="CH501" si="7739">BJ493+BJ494+BJ495+BJ496+BJ497+BJ498+BJ499+BJ500+BJ501</f>
        <v>86.36363636363636</v>
      </c>
      <c r="CI501" s="33">
        <f t="shared" ref="CI501" si="7740">BK493+BK494+BK495+BK496+BK497+BK498+BK499+BK500+BK501</f>
        <v>99.999999999999986</v>
      </c>
      <c r="CJ501" s="33">
        <f t="shared" ref="CJ501" si="7741">BL493+BL494+BL495+BL496+BL497+BL498+BL499+BL500+BL501</f>
        <v>99.999999999999986</v>
      </c>
      <c r="CK501" s="33">
        <f t="shared" ref="CK501" si="7742">BM493+BM494+BM495+BM496+BM497+BM498+BM499+BM500+BM501</f>
        <v>100</v>
      </c>
      <c r="CL501" s="30">
        <f t="shared" ref="CL501" si="7743">BN493+BN494+BN495+BN496+BN497+BN498+BN499+BN500+BN501</f>
        <v>82.608695652173921</v>
      </c>
      <c r="CM501" s="59">
        <f t="shared" ref="CM501" si="7744">BO493+BO494+BO495+BO496+BO497+BO498+BO499+BO500+BO501</f>
        <v>99.999999999999986</v>
      </c>
      <c r="CN501" s="7"/>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row>
    <row r="502" spans="2:118" x14ac:dyDescent="0.25">
      <c r="B502" s="54" t="s">
        <v>11</v>
      </c>
      <c r="C502" s="2">
        <v>0</v>
      </c>
      <c r="D502" s="2">
        <v>0</v>
      </c>
      <c r="E502" s="2">
        <v>23</v>
      </c>
      <c r="F502" s="2">
        <v>0</v>
      </c>
      <c r="G502" s="2">
        <v>0</v>
      </c>
      <c r="H502" s="2">
        <v>0</v>
      </c>
      <c r="I502" s="2">
        <v>0</v>
      </c>
      <c r="J502" s="2">
        <v>0</v>
      </c>
      <c r="K502" s="4">
        <v>0</v>
      </c>
      <c r="L502" s="4">
        <v>0</v>
      </c>
      <c r="M502" s="3">
        <v>0</v>
      </c>
      <c r="N502" s="3">
        <v>0</v>
      </c>
      <c r="O502" s="3">
        <v>0</v>
      </c>
      <c r="P502" s="3">
        <v>0</v>
      </c>
      <c r="Q502" s="3">
        <v>0</v>
      </c>
      <c r="R502" s="3">
        <v>0</v>
      </c>
      <c r="S502" s="54">
        <v>23</v>
      </c>
      <c r="V502" s="54">
        <v>8</v>
      </c>
      <c r="W502" s="2">
        <f>L493</f>
        <v>0</v>
      </c>
      <c r="X502" s="2">
        <f>L494</f>
        <v>2</v>
      </c>
      <c r="Y502" s="2">
        <f>L495</f>
        <v>5</v>
      </c>
      <c r="Z502" s="2">
        <f>L496</f>
        <v>2</v>
      </c>
      <c r="AA502" s="3">
        <f>L497</f>
        <v>0</v>
      </c>
      <c r="AB502" s="3">
        <f>L498</f>
        <v>0</v>
      </c>
      <c r="AC502" s="3">
        <f>L499</f>
        <v>0</v>
      </c>
      <c r="AD502" s="54">
        <f>L500</f>
        <v>3</v>
      </c>
      <c r="AE502" s="3">
        <f>L501</f>
        <v>0</v>
      </c>
      <c r="AF502" s="4">
        <f>L502</f>
        <v>0</v>
      </c>
      <c r="AG502" s="3">
        <f>L503</f>
        <v>0</v>
      </c>
      <c r="AH502" s="2">
        <f>L504</f>
        <v>0</v>
      </c>
      <c r="AI502" s="3">
        <f>L505</f>
        <v>0</v>
      </c>
      <c r="AJ502" s="3">
        <f>L506</f>
        <v>0</v>
      </c>
      <c r="AK502" s="2">
        <f>L507</f>
        <v>1</v>
      </c>
      <c r="AL502" s="3">
        <f>L508</f>
        <v>0</v>
      </c>
      <c r="AM502" s="3">
        <f>L509</f>
        <v>0</v>
      </c>
      <c r="AN502" s="3">
        <f>L510</f>
        <v>0</v>
      </c>
      <c r="AO502" s="3">
        <f>L511</f>
        <v>0</v>
      </c>
      <c r="AP502" s="54">
        <f>L512</f>
        <v>2</v>
      </c>
      <c r="AQ502" s="58">
        <f>L513</f>
        <v>0</v>
      </c>
      <c r="AT502" s="54">
        <v>8</v>
      </c>
      <c r="AU502" s="31">
        <f t="shared" ref="AU502" si="7745">PRODUCT(W502*100*1/W509)</f>
        <v>0</v>
      </c>
      <c r="AV502" s="31">
        <f t="shared" ref="AV502" si="7746">PRODUCT(X502*100*1/X509)</f>
        <v>8.695652173913043</v>
      </c>
      <c r="AW502" s="31">
        <f t="shared" ref="AW502" si="7747">PRODUCT(Y502*100*1/Y509)</f>
        <v>21.739130434782609</v>
      </c>
      <c r="AX502" s="31">
        <f t="shared" ref="AX502" si="7748">PRODUCT(Z502*100*1/Z509)</f>
        <v>8.695652173913043</v>
      </c>
      <c r="AY502" s="33">
        <f t="shared" ref="AY502" si="7749">PRODUCT(AA502*100*1/AA509)</f>
        <v>0</v>
      </c>
      <c r="AZ502" s="33">
        <f t="shared" ref="AZ502" si="7750">PRODUCT(AB502*100*1/AB509)</f>
        <v>0</v>
      </c>
      <c r="BA502" s="33">
        <f t="shared" ref="BA502" si="7751">PRODUCT(AC502*100*1/AC509)</f>
        <v>0</v>
      </c>
      <c r="BB502" s="56">
        <f t="shared" ref="BB502" si="7752">PRODUCT(AD502*100*1/AD509)</f>
        <v>13.043478260869565</v>
      </c>
      <c r="BC502" s="33">
        <f t="shared" ref="BC502" si="7753">PRODUCT(AE502*100*1/AE509)</f>
        <v>0</v>
      </c>
      <c r="BD502" s="32">
        <f t="shared" ref="BD502" si="7754">PRODUCT(AF502*100*1/AF509)</f>
        <v>0</v>
      </c>
      <c r="BE502" s="33">
        <f t="shared" ref="BE502" si="7755">PRODUCT(AG502*100*1/AG509)</f>
        <v>0</v>
      </c>
      <c r="BF502" s="2">
        <f t="shared" ref="BF502" si="7756">PRODUCT(AH502*100*1/AH509)</f>
        <v>0</v>
      </c>
      <c r="BG502" s="3">
        <f t="shared" ref="BG502" si="7757">PRODUCT(AI502*100*1/AI509)</f>
        <v>0</v>
      </c>
      <c r="BH502" s="33">
        <f t="shared" ref="BH502" si="7758">PRODUCT(AJ502*100*1/AJ509)</f>
        <v>0</v>
      </c>
      <c r="BI502" s="31">
        <f t="shared" ref="BI502" si="7759">PRODUCT(AK502*100*1/AK509)</f>
        <v>4.3478260869565215</v>
      </c>
      <c r="BJ502" s="33">
        <f t="shared" ref="BJ502" si="7760">PRODUCT(AL502*100*1/AL509)</f>
        <v>0</v>
      </c>
      <c r="BK502" s="33">
        <f t="shared" ref="BK502" si="7761">PRODUCT(AM502*100*1/AM509)</f>
        <v>0</v>
      </c>
      <c r="BL502" s="33">
        <f t="shared" ref="BL502" si="7762">PRODUCT(AN502*100*1/AN509)</f>
        <v>0</v>
      </c>
      <c r="BM502" s="33">
        <f t="shared" ref="BM502" si="7763">PRODUCT(AO502*100*1/AO509)</f>
        <v>0</v>
      </c>
      <c r="BN502" s="30">
        <f t="shared" ref="BN502" si="7764">PRODUCT(AP502*100*1/AP509)</f>
        <v>8.695652173913043</v>
      </c>
      <c r="BO502" s="59">
        <f t="shared" ref="BO502" si="7765">PRODUCT(AQ502*100*1/AQ509)</f>
        <v>0</v>
      </c>
      <c r="BR502" s="54">
        <v>8</v>
      </c>
      <c r="BS502" s="31">
        <f t="shared" ref="BS502" si="7766">AU493+AU494+AU495+AU496+AU497+AU498+AU499+AU500+AU501+AU502</f>
        <v>0</v>
      </c>
      <c r="BT502" s="31">
        <f t="shared" ref="BT502" si="7767">AV493+AV494+AV495+AV496+AV497+AV498+AV499+AV500+AV501+AV502</f>
        <v>91.304347826086953</v>
      </c>
      <c r="BU502" s="31">
        <f t="shared" ref="BU502" si="7768">AW493+AW494+AW495+AW496+AW497+AW498+AW499+AW500+AW501+AW502</f>
        <v>73.913043478260875</v>
      </c>
      <c r="BV502" s="31">
        <f t="shared" ref="BV502" si="7769">AX493+AX494+AX495+AX496+AX497+AX498+AX499+AX500+AX501+AX502</f>
        <v>100</v>
      </c>
      <c r="BW502" s="33">
        <f t="shared" ref="BW502" si="7770">AY493+AY494+AY495+AY496+AY497+AY498+AY499+AY500+AY501+AY502</f>
        <v>100</v>
      </c>
      <c r="BX502" s="33">
        <f t="shared" ref="BX502" si="7771">AZ493+AZ494+AZ495+AZ496+AZ497+AZ498+AZ499+AZ500+AZ501+AZ502</f>
        <v>100</v>
      </c>
      <c r="BY502" s="33">
        <f t="shared" ref="BY502" si="7772">BA493+BA494+BA495+BA496+BA497+BA498+BA499+BA500+BA501+BA502</f>
        <v>99.999999999999986</v>
      </c>
      <c r="BZ502" s="56">
        <f t="shared" ref="BZ502" si="7773">BB493+BB494+BB495+BB496+BB497+BB498+BB499+BB500+BB501+BB502</f>
        <v>91.304347826086953</v>
      </c>
      <c r="CA502" s="33">
        <f t="shared" ref="CA502" si="7774">BC493+BC494+BC495+BC496+BC497+BC498+BC499+BC500+BC501+BC502</f>
        <v>100</v>
      </c>
      <c r="CB502" s="32">
        <f t="shared" ref="CB502" si="7775">BD493+BD494+BD495+BD496+BD497+BD498+BD499+BD500+BD501+BD502</f>
        <v>100</v>
      </c>
      <c r="CC502" s="33">
        <f t="shared" ref="CC502" si="7776">BE493+BE494+BE495+BE496+BE497+BE498+BE499+BE500+BE501+BE502</f>
        <v>95.454545454545453</v>
      </c>
      <c r="CD502" s="31">
        <f t="shared" ref="CD502" si="7777">BF493+BF494+BF495+BF496+BF497+BF498+BF499+BF500+BF501+BF502</f>
        <v>100</v>
      </c>
      <c r="CE502" s="33">
        <f t="shared" ref="CE502" si="7778">BG493+BG494+BG495+BG496+BG497+BG498+BG499+BG500+BG501+BG502</f>
        <v>100.00000000000001</v>
      </c>
      <c r="CF502" s="33">
        <f t="shared" ref="CF502" si="7779">BH493+BH494+BH495+BH496+BH497+BH498+BH499+BH500+BH501+BH502</f>
        <v>100</v>
      </c>
      <c r="CG502" s="31">
        <f t="shared" ref="CG502" si="7780">BI493+BI494+BI495+BI496+BI497+BI498+BI499+BI500+BI501+BI502</f>
        <v>4.3478260869565215</v>
      </c>
      <c r="CH502" s="33">
        <f t="shared" ref="CH502" si="7781">BJ493+BJ494+BJ495+BJ496+BJ497+BJ498+BJ499+BJ500+BJ501+BJ502</f>
        <v>86.36363636363636</v>
      </c>
      <c r="CI502" s="33">
        <f t="shared" ref="CI502" si="7782">BK493+BK494+BK495+BK496+BK497+BK498+BK499+BK500+BK501+BK502</f>
        <v>99.999999999999986</v>
      </c>
      <c r="CJ502" s="33">
        <f t="shared" ref="CJ502" si="7783">BL493+BL494+BL495+BL496+BL497+BL498+BL499+BL500+BL501+BL502</f>
        <v>99.999999999999986</v>
      </c>
      <c r="CK502" s="33">
        <f t="shared" ref="CK502" si="7784">BM493+BM494+BM495+BM496+BM497+BM498+BM499+BM500+BM501+BM502</f>
        <v>100</v>
      </c>
      <c r="CL502" s="30">
        <f t="shared" ref="CL502" si="7785">BN493+BN494+BN495+BN496+BN497+BN498+BN499+BN500+BN501+BN502</f>
        <v>91.304347826086968</v>
      </c>
      <c r="CM502" s="59">
        <f t="shared" ref="CM502" si="7786">BO493+BO494+BO495+BO496+BO497+BO498+BO499+BO500+BO501+BO502</f>
        <v>99.999999999999986</v>
      </c>
      <c r="CN502" s="7"/>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row>
    <row r="503" spans="2:118" x14ac:dyDescent="0.25">
      <c r="B503" s="54" t="s">
        <v>12</v>
      </c>
      <c r="C503" s="2">
        <v>0</v>
      </c>
      <c r="D503" s="2">
        <v>1</v>
      </c>
      <c r="E503" s="2">
        <v>0</v>
      </c>
      <c r="F503" s="2">
        <v>0</v>
      </c>
      <c r="G503" s="2">
        <v>13</v>
      </c>
      <c r="H503" s="2">
        <v>6</v>
      </c>
      <c r="I503" s="2">
        <v>1</v>
      </c>
      <c r="J503" s="2">
        <v>0</v>
      </c>
      <c r="K503" s="3">
        <v>0</v>
      </c>
      <c r="L503" s="3">
        <v>0</v>
      </c>
      <c r="M503" s="3">
        <v>1</v>
      </c>
      <c r="N503" s="3">
        <v>0</v>
      </c>
      <c r="O503" s="3">
        <v>0</v>
      </c>
      <c r="P503" s="3">
        <v>0</v>
      </c>
      <c r="Q503" s="3">
        <v>0</v>
      </c>
      <c r="R503" s="3">
        <v>0</v>
      </c>
      <c r="S503" s="54">
        <v>22</v>
      </c>
      <c r="V503" s="54">
        <v>16</v>
      </c>
      <c r="W503" s="3">
        <f>M493</f>
        <v>5</v>
      </c>
      <c r="X503" s="3">
        <f>M494</f>
        <v>0</v>
      </c>
      <c r="Y503" s="3">
        <f>M495</f>
        <v>3</v>
      </c>
      <c r="Z503" s="3">
        <f>M496</f>
        <v>0</v>
      </c>
      <c r="AA503" s="3">
        <f>M497</f>
        <v>0</v>
      </c>
      <c r="AB503" s="3">
        <f>M498</f>
        <v>0</v>
      </c>
      <c r="AC503" s="3">
        <f>M499</f>
        <v>0</v>
      </c>
      <c r="AD503" s="54">
        <f>M500</f>
        <v>1</v>
      </c>
      <c r="AE503" s="3">
        <f>M501</f>
        <v>0</v>
      </c>
      <c r="AF503" s="3">
        <f>M502</f>
        <v>0</v>
      </c>
      <c r="AG503" s="3">
        <f>M503</f>
        <v>1</v>
      </c>
      <c r="AH503" s="3">
        <f>M504</f>
        <v>0</v>
      </c>
      <c r="AI503" s="3">
        <f>M505</f>
        <v>0</v>
      </c>
      <c r="AJ503" s="3">
        <f>M506</f>
        <v>0</v>
      </c>
      <c r="AK503" s="2">
        <f>M507</f>
        <v>5</v>
      </c>
      <c r="AL503" s="3">
        <f>M508</f>
        <v>1</v>
      </c>
      <c r="AM503" s="3">
        <f>M509</f>
        <v>0</v>
      </c>
      <c r="AN503" s="3">
        <f>M510</f>
        <v>0</v>
      </c>
      <c r="AO503" s="3">
        <f>M511</f>
        <v>0</v>
      </c>
      <c r="AP503" s="54">
        <f>M512</f>
        <v>2</v>
      </c>
      <c r="AQ503" s="58">
        <f>M513</f>
        <v>0</v>
      </c>
      <c r="AT503" s="54">
        <v>16</v>
      </c>
      <c r="AU503" s="33">
        <f t="shared" ref="AU503" si="7787">PRODUCT(W503*100*1/W509)</f>
        <v>21.739130434782609</v>
      </c>
      <c r="AV503" s="33">
        <f t="shared" ref="AV503" si="7788">PRODUCT(X503*100*1/X509)</f>
        <v>0</v>
      </c>
      <c r="AW503" s="33">
        <f t="shared" ref="AW503" si="7789">PRODUCT(Y503*100*1/Y509)</f>
        <v>13.043478260869565</v>
      </c>
      <c r="AX503" s="33">
        <f t="shared" ref="AX503" si="7790">PRODUCT(Z503*100*1/Z509)</f>
        <v>0</v>
      </c>
      <c r="AY503" s="33">
        <f t="shared" ref="AY503" si="7791">PRODUCT(AA503*100*1/AA509)</f>
        <v>0</v>
      </c>
      <c r="AZ503" s="33">
        <f t="shared" ref="AZ503" si="7792">PRODUCT(AB503*100*1/AB509)</f>
        <v>0</v>
      </c>
      <c r="BA503" s="33">
        <f t="shared" ref="BA503" si="7793">PRODUCT(AC503*100*1/AC509)</f>
        <v>0</v>
      </c>
      <c r="BB503" s="59">
        <f t="shared" ref="BB503" si="7794">PRODUCT(AD503*100*1/AD509)</f>
        <v>4.3478260869565215</v>
      </c>
      <c r="BC503" s="33">
        <f t="shared" ref="BC503" si="7795">PRODUCT(AE503*100*1/AE509)</f>
        <v>0</v>
      </c>
      <c r="BD503" s="33">
        <f t="shared" ref="BD503" si="7796">PRODUCT(AF503*100*1/AF509)</f>
        <v>0</v>
      </c>
      <c r="BE503" s="33">
        <f t="shared" ref="BE503" si="7797">PRODUCT(AG503*100*1/AG509)</f>
        <v>4.5454545454545459</v>
      </c>
      <c r="BF503" s="33">
        <f t="shared" ref="BF503" si="7798">PRODUCT(AH503*100*1/AH509)</f>
        <v>0</v>
      </c>
      <c r="BG503" s="3">
        <f t="shared" ref="BG503" si="7799">PRODUCT(AI503*100*1/AI509)</f>
        <v>0</v>
      </c>
      <c r="BH503" s="33">
        <f t="shared" ref="BH503" si="7800">PRODUCT(AJ503*100*1/AJ509)</f>
        <v>0</v>
      </c>
      <c r="BI503" s="31">
        <f t="shared" ref="BI503" si="7801">PRODUCT(AK503*100*1/AK509)</f>
        <v>21.739130434782609</v>
      </c>
      <c r="BJ503" s="33">
        <f t="shared" ref="BJ503" si="7802">PRODUCT(AL503*100*1/AL509)</f>
        <v>4.5454545454545459</v>
      </c>
      <c r="BK503" s="33">
        <f t="shared" ref="BK503" si="7803">PRODUCT(AM503*100*1/AM509)</f>
        <v>0</v>
      </c>
      <c r="BL503" s="33">
        <f t="shared" ref="BL503" si="7804">PRODUCT(AN503*100*1/AN509)</f>
        <v>0</v>
      </c>
      <c r="BM503" s="33">
        <f t="shared" ref="BM503" si="7805">PRODUCT(AO503*100*1/AO509)</f>
        <v>0</v>
      </c>
      <c r="BN503" s="30">
        <f t="shared" ref="BN503" si="7806">PRODUCT(AP503*100*1/AP509)</f>
        <v>8.695652173913043</v>
      </c>
      <c r="BO503" s="59">
        <f t="shared" ref="BO503" si="7807">PRODUCT(AQ503*100*1/AQ509)</f>
        <v>0</v>
      </c>
      <c r="BR503" s="54">
        <v>16</v>
      </c>
      <c r="BS503" s="33">
        <f t="shared" ref="BS503" si="7808">AU493+AU494+AU495+AU496+AU497+AU498+AU499+AU500+AU501+AU502+AU503</f>
        <v>21.739130434782609</v>
      </c>
      <c r="BT503" s="33">
        <f t="shared" ref="BT503" si="7809">AV493+AV494+AV495+AV496+AV497+AV498+AV499+AV500+AV501+AV502+AV503</f>
        <v>91.304347826086953</v>
      </c>
      <c r="BU503" s="31">
        <f t="shared" ref="BU503" si="7810">AW493+AW494+AW495+AW496+AW497+AW498+AW499+AW500+AW501+AW502+AW503</f>
        <v>86.956521739130437</v>
      </c>
      <c r="BV503" s="31">
        <f t="shared" ref="BV503" si="7811">AX493+AX494+AX495+AX496+AX497+AX498+AX499+AX500+AX501+AX502+AX503</f>
        <v>100</v>
      </c>
      <c r="BW503" s="33">
        <f t="shared" ref="BW503" si="7812">AY493+AY494+AY495+AY496+AY497+AY498+AY499+AY500+AY501+AY502+AY503</f>
        <v>100</v>
      </c>
      <c r="BX503" s="33">
        <f t="shared" ref="BX503" si="7813">AZ493+AZ494+AZ495+AZ496+AZ497+AZ498+AZ499+AZ500+AZ501+AZ502+AZ503</f>
        <v>100</v>
      </c>
      <c r="BY503" s="33">
        <f t="shared" ref="BY503" si="7814">BA493+BA494+BA495+BA496+BA497+BA498+BA499+BA500+BA501+BA502+BA503</f>
        <v>99.999999999999986</v>
      </c>
      <c r="BZ503" s="59">
        <f t="shared" ref="BZ503" si="7815">BB493+BB494+BB495+BB496+BB497+BB498+BB499+BB500+BB501+BB502+BB503</f>
        <v>95.65217391304347</v>
      </c>
      <c r="CA503" s="33">
        <f t="shared" ref="CA503" si="7816">BC493+BC494+BC495+BC496+BC497+BC498+BC499+BC500+BC501+BC502+BC503</f>
        <v>100</v>
      </c>
      <c r="CB503" s="33">
        <f t="shared" ref="CB503" si="7817">BD493+BD494+BD495+BD496+BD497+BD498+BD499+BD500+BD501+BD502+BD503</f>
        <v>100</v>
      </c>
      <c r="CC503" s="33">
        <f t="shared" ref="CC503" si="7818">BE493+BE494+BE495+BE496+BE497+BE498+BE499+BE500+BE501+BE502+BE503</f>
        <v>100</v>
      </c>
      <c r="CD503" s="31">
        <f t="shared" ref="CD503" si="7819">BF493+BF494+BF495+BF496+BF497+BF498+BF499+BF500+BF501+BF502+BF503</f>
        <v>100</v>
      </c>
      <c r="CE503" s="33">
        <f t="shared" ref="CE503" si="7820">BG493+BG494+BG495+BG496+BG497+BG498+BG499+BG500+BG501+BG502+BG503</f>
        <v>100.00000000000001</v>
      </c>
      <c r="CF503" s="33">
        <f t="shared" ref="CF503" si="7821">BH493+BH494+BH495+BH496+BH497+BH498+BH499+BH500+BH501+BH502+BH503</f>
        <v>100</v>
      </c>
      <c r="CG503" s="31">
        <f t="shared" ref="CG503" si="7822">BI493+BI494+BI495+BI496+BI497+BI498+BI499+BI500+BI501+BI502+BI503</f>
        <v>26.086956521739133</v>
      </c>
      <c r="CH503" s="33">
        <f t="shared" ref="CH503" si="7823">BJ493+BJ494+BJ495+BJ496+BJ497+BJ498+BJ499+BJ500+BJ501+BJ502+BJ503</f>
        <v>90.909090909090907</v>
      </c>
      <c r="CI503" s="33">
        <f t="shared" ref="CI503" si="7824">BK493+BK494+BK495+BK496+BK497+BK498+BK499+BK500+BK501+BK502+BK503</f>
        <v>99.999999999999986</v>
      </c>
      <c r="CJ503" s="33">
        <f t="shared" ref="CJ503" si="7825">BL493+BL494+BL495+BL496+BL497+BL498+BL499+BL500+BL501+BL502+BL503</f>
        <v>99.999999999999986</v>
      </c>
      <c r="CK503" s="33">
        <f t="shared" ref="CK503" si="7826">BM493+BM494+BM495+BM496+BM497+BM498+BM499+BM500+BM501+BM502+BM503</f>
        <v>100</v>
      </c>
      <c r="CL503" s="30">
        <f t="shared" ref="CL503" si="7827">BN493+BN494+BN495+BN496+BN497+BN498+BN499+BN500+BN501+BN502+BN503</f>
        <v>100.00000000000001</v>
      </c>
      <c r="CM503" s="59">
        <f t="shared" ref="CM503" si="7828">BO493+BO494+BO495+BO496+BO497+BO498+BO499+BO500+BO501+BO502+BO503</f>
        <v>99.999999999999986</v>
      </c>
      <c r="CN503" s="7"/>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row>
    <row r="504" spans="2:118" x14ac:dyDescent="0.25">
      <c r="B504" s="54" t="s">
        <v>13</v>
      </c>
      <c r="C504" s="2">
        <v>0</v>
      </c>
      <c r="D504" s="2">
        <v>0</v>
      </c>
      <c r="E504" s="2">
        <v>0</v>
      </c>
      <c r="F504" s="2">
        <v>0</v>
      </c>
      <c r="G504" s="2">
        <v>7</v>
      </c>
      <c r="H504" s="2">
        <v>0</v>
      </c>
      <c r="I504" s="2">
        <v>13</v>
      </c>
      <c r="J504" s="2">
        <v>2</v>
      </c>
      <c r="K504" s="2">
        <v>0</v>
      </c>
      <c r="L504" s="2">
        <v>0</v>
      </c>
      <c r="M504" s="3">
        <v>0</v>
      </c>
      <c r="N504" s="3">
        <v>0</v>
      </c>
      <c r="O504" s="3">
        <v>0</v>
      </c>
      <c r="P504" s="3">
        <v>0</v>
      </c>
      <c r="Q504" s="3">
        <v>0</v>
      </c>
      <c r="R504" s="3">
        <v>0</v>
      </c>
      <c r="S504" s="54">
        <v>22</v>
      </c>
      <c r="V504" s="54">
        <v>32</v>
      </c>
      <c r="W504" s="3">
        <f>N493</f>
        <v>6</v>
      </c>
      <c r="X504" s="3">
        <f>N494</f>
        <v>1</v>
      </c>
      <c r="Y504" s="3">
        <f>N495</f>
        <v>2</v>
      </c>
      <c r="Z504" s="3">
        <f>N496</f>
        <v>0</v>
      </c>
      <c r="AA504" s="3">
        <f>N497</f>
        <v>0</v>
      </c>
      <c r="AB504" s="3">
        <f>N498</f>
        <v>0</v>
      </c>
      <c r="AC504" s="3">
        <f>N499</f>
        <v>0</v>
      </c>
      <c r="AD504" s="54">
        <f>N500</f>
        <v>1</v>
      </c>
      <c r="AE504" s="3">
        <f>N501</f>
        <v>0</v>
      </c>
      <c r="AF504" s="3">
        <f>N502</f>
        <v>0</v>
      </c>
      <c r="AG504" s="3">
        <f>N503</f>
        <v>0</v>
      </c>
      <c r="AH504" s="3">
        <f>N504</f>
        <v>0</v>
      </c>
      <c r="AI504" s="3">
        <f>N505</f>
        <v>0</v>
      </c>
      <c r="AJ504" s="3">
        <f>N506</f>
        <v>0</v>
      </c>
      <c r="AK504" s="2">
        <f>N507</f>
        <v>10</v>
      </c>
      <c r="AL504" s="3">
        <f>N508</f>
        <v>2</v>
      </c>
      <c r="AM504" s="3">
        <f>N509</f>
        <v>0</v>
      </c>
      <c r="AN504" s="3">
        <f>N510</f>
        <v>0</v>
      </c>
      <c r="AO504" s="3">
        <f>N511</f>
        <v>0</v>
      </c>
      <c r="AP504" s="54">
        <f>N512</f>
        <v>0</v>
      </c>
      <c r="AQ504" s="58">
        <f>N513</f>
        <v>0</v>
      </c>
      <c r="AT504" s="54">
        <v>32</v>
      </c>
      <c r="AU504" s="33">
        <f t="shared" ref="AU504" si="7829">PRODUCT(W504*100*1/W509)</f>
        <v>26.086956521739129</v>
      </c>
      <c r="AV504" s="33">
        <f t="shared" ref="AV504" si="7830">PRODUCT(X504*100*1/X509)</f>
        <v>4.3478260869565215</v>
      </c>
      <c r="AW504" s="33">
        <f t="shared" ref="AW504" si="7831">PRODUCT(Y504*100*1/Y509)</f>
        <v>8.695652173913043</v>
      </c>
      <c r="AX504" s="33">
        <f t="shared" ref="AX504" si="7832">PRODUCT(Z504*100*1/Z509)</f>
        <v>0</v>
      </c>
      <c r="AY504" s="33">
        <f t="shared" ref="AY504" si="7833">PRODUCT(AA504*100*1/AA509)</f>
        <v>0</v>
      </c>
      <c r="AZ504" s="33">
        <f t="shared" ref="AZ504" si="7834">PRODUCT(AB504*100*1/AB509)</f>
        <v>0</v>
      </c>
      <c r="BA504" s="33">
        <f t="shared" ref="BA504" si="7835">PRODUCT(AC504*100*1/AC509)</f>
        <v>0</v>
      </c>
      <c r="BB504" s="59">
        <f t="shared" ref="BB504" si="7836">PRODUCT(AD504*100*1/AD509)</f>
        <v>4.3478260869565215</v>
      </c>
      <c r="BC504" s="33">
        <f t="shared" ref="BC504" si="7837">PRODUCT(AE504*100*1/AE509)</f>
        <v>0</v>
      </c>
      <c r="BD504" s="33">
        <f t="shared" ref="BD504" si="7838">PRODUCT(AF504*100*1/AF509)</f>
        <v>0</v>
      </c>
      <c r="BE504" s="33">
        <f t="shared" ref="BE504" si="7839">PRODUCT(AG504*100*1/AG509)</f>
        <v>0</v>
      </c>
      <c r="BF504" s="33">
        <f t="shared" ref="BF504" si="7840">PRODUCT(AH504*100*1/AH509)</f>
        <v>0</v>
      </c>
      <c r="BG504" s="33">
        <f t="shared" ref="BG504" si="7841">PRODUCT(AI504*100*1/AI509)</f>
        <v>0</v>
      </c>
      <c r="BH504" s="33">
        <f t="shared" ref="BH504" si="7842">PRODUCT(AJ504*100*1/AJ509)</f>
        <v>0</v>
      </c>
      <c r="BI504" s="31">
        <f t="shared" ref="BI504" si="7843">PRODUCT(AK504*100*1/AK509)</f>
        <v>43.478260869565219</v>
      </c>
      <c r="BJ504" s="33">
        <f t="shared" ref="BJ504" si="7844">PRODUCT(AL504*100*1/AL509)</f>
        <v>9.0909090909090917</v>
      </c>
      <c r="BK504" s="33">
        <f t="shared" ref="BK504" si="7845">PRODUCT(AM504*100*1/AM509)</f>
        <v>0</v>
      </c>
      <c r="BL504" s="33">
        <f t="shared" ref="BL504" si="7846">PRODUCT(AN504*100*1/AN509)</f>
        <v>0</v>
      </c>
      <c r="BM504" s="33">
        <f t="shared" ref="BM504" si="7847">PRODUCT(AO504*100*1/AO509)</f>
        <v>0</v>
      </c>
      <c r="BN504" s="30">
        <f t="shared" ref="BN504" si="7848">PRODUCT(AP504*100*1/AP509)</f>
        <v>0</v>
      </c>
      <c r="BO504" s="59">
        <f t="shared" ref="BO504" si="7849">PRODUCT(AQ504*100*1/AQ509)</f>
        <v>0</v>
      </c>
      <c r="BR504" s="54">
        <v>32</v>
      </c>
      <c r="BS504" s="33">
        <f t="shared" ref="BS504" si="7850">AU493+AU494+AU495+AU496+AU497+AU498+AU499+AU500+AU501+AU502+AU503+AU504</f>
        <v>47.826086956521735</v>
      </c>
      <c r="BT504" s="33">
        <f t="shared" ref="BT504" si="7851">AV493+AV494+AV495+AV496+AV497+AV498+AV499+AV500+AV501+AV502+AV503+AV504</f>
        <v>95.65217391304347</v>
      </c>
      <c r="BU504" s="33">
        <f t="shared" ref="BU504" si="7852">AW493+AW494+AW495+AW496+AW497+AW498+AW499+AW500+AW501+AW502+AW503+AW504</f>
        <v>95.652173913043484</v>
      </c>
      <c r="BV504" s="33">
        <f t="shared" ref="BV504" si="7853">AX493+AX494+AX495+AX496+AX497+AX498+AX499+AX500+AX501+AX502+AX503+AX504</f>
        <v>100</v>
      </c>
      <c r="BW504" s="33">
        <f t="shared" ref="BW504" si="7854">AY493+AY494+AY495+AY496+AY497+AY498+AY499+AY500+AY501+AY502+AY503+AY504</f>
        <v>100</v>
      </c>
      <c r="BX504" s="33">
        <f t="shared" ref="BX504" si="7855">AZ493+AZ494+AZ495+AZ496+AZ497+AZ498+AZ499+AZ500+AZ501+AZ502+AZ503+AZ504</f>
        <v>100</v>
      </c>
      <c r="BY504" s="33">
        <f t="shared" ref="BY504" si="7856">BA493+BA494+BA495+BA496+BA497+BA498+BA499+BA500+BA501+BA502+BA503+BA504</f>
        <v>99.999999999999986</v>
      </c>
      <c r="BZ504" s="59">
        <f t="shared" ref="BZ504" si="7857">BB493+BB494+BB495+BB496+BB497+BB498+BB499+BB500+BB501+BB502+BB503+BB504</f>
        <v>99.999999999999986</v>
      </c>
      <c r="CA504" s="33">
        <f t="shared" ref="CA504" si="7858">BC493+BC494+BC495+BC496+BC497+BC498+BC499+BC500+BC501+BC502+BC503+BC504</f>
        <v>100</v>
      </c>
      <c r="CB504" s="33">
        <f t="shared" ref="CB504" si="7859">BD493+BD494+BD495+BD496+BD497+BD498+BD499+BD500+BD501+BD502+BD503+BD504</f>
        <v>100</v>
      </c>
      <c r="CC504" s="33">
        <f t="shared" ref="CC504" si="7860">BE493+BE494+BE495+BE496+BE497+BE498+BE499+BE500+BE501+BE502+BE503+BE504</f>
        <v>100</v>
      </c>
      <c r="CD504" s="33">
        <f t="shared" ref="CD504" si="7861">BF493+BF494+BF495+BF496+BF497+BF498+BF499+BF500+BF501+BF502+BF503+BF504</f>
        <v>100</v>
      </c>
      <c r="CE504" s="33">
        <f t="shared" ref="CE504" si="7862">BG493+BG494+BG495+BG496+BG497+BG498+BG499+BG500+BG501+BG502+BG503+BG504</f>
        <v>100.00000000000001</v>
      </c>
      <c r="CF504" s="33">
        <f t="shared" ref="CF504" si="7863">BH493+BH494+BH495+BH496+BH497+BH498+BH499+BH500+BH501+BH502+BH503+BH504</f>
        <v>100</v>
      </c>
      <c r="CG504" s="31">
        <f t="shared" ref="CG504" si="7864">BI493+BI494+BI495+BI496+BI497+BI498+BI499+BI500+BI501+BI502+BI503+BI504</f>
        <v>69.565217391304344</v>
      </c>
      <c r="CH504" s="33">
        <f t="shared" ref="CH504" si="7865">BJ493+BJ494+BJ495+BJ496+BJ497+BJ498+BJ499+BJ500+BJ501+BJ502+BJ503+BJ504</f>
        <v>100</v>
      </c>
      <c r="CI504" s="33">
        <f t="shared" ref="CI504" si="7866">BK493+BK494+BK495+BK496+BK497+BK498+BK499+BK500+BK501+BK502+BK503+BK504</f>
        <v>99.999999999999986</v>
      </c>
      <c r="CJ504" s="33">
        <f t="shared" ref="CJ504" si="7867">BL493+BL494+BL495+BL496+BL497+BL498+BL499+BL500+BL501+BL502+BL503+BL504</f>
        <v>99.999999999999986</v>
      </c>
      <c r="CK504" s="33">
        <f t="shared" ref="CK504" si="7868">BM493+BM494+BM495+BM496+BM497+BM498+BM499+BM500+BM501+BM502+BM503+BM504</f>
        <v>100</v>
      </c>
      <c r="CL504" s="30">
        <f t="shared" ref="CL504" si="7869">BN493+BN494+BN495+BN496+BN497+BN498+BN499+BN500+BN501+BN502+BN503+BN504</f>
        <v>100.00000000000001</v>
      </c>
      <c r="CM504" s="59">
        <f t="shared" ref="CM504" si="7870">BO493+BO494+BO495+BO496+BO497+BO498+BO499+BO500+BO501+BO502+BO503+BO504</f>
        <v>99.999999999999986</v>
      </c>
      <c r="CN504" s="7"/>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row>
    <row r="505" spans="2:118" x14ac:dyDescent="0.25">
      <c r="B505" s="54" t="s">
        <v>14</v>
      </c>
      <c r="C505" s="2">
        <v>0</v>
      </c>
      <c r="D505" s="2">
        <v>0</v>
      </c>
      <c r="E505" s="2">
        <v>6</v>
      </c>
      <c r="F505" s="2">
        <v>0</v>
      </c>
      <c r="G505" s="2">
        <v>15</v>
      </c>
      <c r="H505" s="2">
        <v>0</v>
      </c>
      <c r="I505" s="2">
        <v>1</v>
      </c>
      <c r="J505" s="2">
        <v>0</v>
      </c>
      <c r="K505" s="3">
        <v>0</v>
      </c>
      <c r="L505" s="3">
        <v>0</v>
      </c>
      <c r="M505" s="3">
        <v>0</v>
      </c>
      <c r="N505" s="3">
        <v>0</v>
      </c>
      <c r="O505" s="3">
        <v>0</v>
      </c>
      <c r="P505" s="3">
        <v>0</v>
      </c>
      <c r="Q505" s="3">
        <v>0</v>
      </c>
      <c r="R505" s="3">
        <v>0</v>
      </c>
      <c r="S505" s="54">
        <v>22</v>
      </c>
      <c r="V505" s="54">
        <v>64</v>
      </c>
      <c r="W505" s="3">
        <f>O493</f>
        <v>12</v>
      </c>
      <c r="X505" s="3">
        <f>O494</f>
        <v>1</v>
      </c>
      <c r="Y505" s="3">
        <f>O495</f>
        <v>0</v>
      </c>
      <c r="Z505" s="3">
        <f>O496</f>
        <v>0</v>
      </c>
      <c r="AA505" s="3">
        <f>O497</f>
        <v>0</v>
      </c>
      <c r="AB505" s="3">
        <f>O498</f>
        <v>0</v>
      </c>
      <c r="AC505" s="3">
        <f>O499</f>
        <v>0</v>
      </c>
      <c r="AD505" s="54">
        <f>O500</f>
        <v>0</v>
      </c>
      <c r="AE505" s="3">
        <f>O501</f>
        <v>0</v>
      </c>
      <c r="AF505" s="3">
        <f>O502</f>
        <v>0</v>
      </c>
      <c r="AG505" s="3">
        <f>O503</f>
        <v>0</v>
      </c>
      <c r="AH505" s="3">
        <f>O504</f>
        <v>0</v>
      </c>
      <c r="AI505" s="3">
        <f>O505</f>
        <v>0</v>
      </c>
      <c r="AJ505" s="3">
        <f>O506</f>
        <v>0</v>
      </c>
      <c r="AK505" s="3">
        <f>O507</f>
        <v>7</v>
      </c>
      <c r="AL505" s="3">
        <f>O508</f>
        <v>0</v>
      </c>
      <c r="AM505" s="3">
        <f>O509</f>
        <v>0</v>
      </c>
      <c r="AN505" s="3">
        <f>O510</f>
        <v>0</v>
      </c>
      <c r="AO505" s="3">
        <f>O511</f>
        <v>0</v>
      </c>
      <c r="AP505" s="54">
        <f>O512</f>
        <v>0</v>
      </c>
      <c r="AQ505" s="58">
        <f>O513</f>
        <v>0</v>
      </c>
      <c r="AT505" s="54">
        <v>64</v>
      </c>
      <c r="AU505" s="33">
        <f t="shared" ref="AU505" si="7871">PRODUCT(W505*100*1/W509)</f>
        <v>52.173913043478258</v>
      </c>
      <c r="AV505" s="33">
        <f t="shared" ref="AV505" si="7872">PRODUCT(X505*100*1/X509)</f>
        <v>4.3478260869565215</v>
      </c>
      <c r="AW505" s="33">
        <f t="shared" ref="AW505" si="7873">PRODUCT(Y505*100*1/Y509)</f>
        <v>0</v>
      </c>
      <c r="AX505" s="33">
        <f t="shared" ref="AX505" si="7874">PRODUCT(Z505*100*1/Z509)</f>
        <v>0</v>
      </c>
      <c r="AY505" s="33">
        <f t="shared" ref="AY505" si="7875">PRODUCT(AA505*100*1/AA509)</f>
        <v>0</v>
      </c>
      <c r="AZ505" s="33">
        <f t="shared" ref="AZ505" si="7876">PRODUCT(AB505*100*1/AB509)</f>
        <v>0</v>
      </c>
      <c r="BA505" s="33">
        <f t="shared" ref="BA505" si="7877">PRODUCT(AC505*100*1/AC509)</f>
        <v>0</v>
      </c>
      <c r="BB505" s="59">
        <f t="shared" ref="BB505" si="7878">PRODUCT(AD505*100*1/AD509)</f>
        <v>0</v>
      </c>
      <c r="BC505" s="33">
        <f t="shared" ref="BC505" si="7879">PRODUCT(AE505*100*1/AE509)</f>
        <v>0</v>
      </c>
      <c r="BD505" s="33">
        <f t="shared" ref="BD505" si="7880">PRODUCT(AF505*100*1/AF509)</f>
        <v>0</v>
      </c>
      <c r="BE505" s="33">
        <f t="shared" ref="BE505" si="7881">PRODUCT(AG505*100*1/AG509)</f>
        <v>0</v>
      </c>
      <c r="BF505" s="33">
        <f t="shared" ref="BF505" si="7882">PRODUCT(AH505*100*1/AH509)</f>
        <v>0</v>
      </c>
      <c r="BG505" s="33">
        <f t="shared" ref="BG505" si="7883">PRODUCT(AI505*100*1/AI509)</f>
        <v>0</v>
      </c>
      <c r="BH505" s="33">
        <f t="shared" ref="BH505" si="7884">PRODUCT(AJ505*100*1/AJ509)</f>
        <v>0</v>
      </c>
      <c r="BI505" s="33">
        <f t="shared" ref="BI505" si="7885">PRODUCT(AK505*100*1/AK509)</f>
        <v>30.434782608695652</v>
      </c>
      <c r="BJ505" s="33">
        <f t="shared" ref="BJ505" si="7886">PRODUCT(AL505*100*1/AL509)</f>
        <v>0</v>
      </c>
      <c r="BK505" s="33">
        <f t="shared" ref="BK505" si="7887">PRODUCT(AM505*100*1/AM509)</f>
        <v>0</v>
      </c>
      <c r="BL505" s="33">
        <f t="shared" ref="BL505" si="7888">PRODUCT(AN505*100*1/AN509)</f>
        <v>0</v>
      </c>
      <c r="BM505" s="33">
        <f t="shared" ref="BM505" si="7889">PRODUCT(AO505*100*1/AO509)</f>
        <v>0</v>
      </c>
      <c r="BN505" s="30">
        <f t="shared" ref="BN505" si="7890">PRODUCT(AP505*100*1/AP509)</f>
        <v>0</v>
      </c>
      <c r="BO505" s="59">
        <f t="shared" ref="BO505" si="7891">PRODUCT(AQ505*100*1/AQ509)</f>
        <v>0</v>
      </c>
      <c r="BR505" s="54">
        <v>64</v>
      </c>
      <c r="BS505" s="33">
        <f t="shared" ref="BS505" si="7892">AU493+AU494+AU495+AU496+AU497+AU498+AU499+AU500+AU501+AU502+AU503+AU504+AU505</f>
        <v>100</v>
      </c>
      <c r="BT505" s="33">
        <f t="shared" ref="BT505" si="7893">AV493+AV494+AV495+AV496+AV497+AV498+AV499+AV500+AV501+AV502+AV503+AV504+AV505</f>
        <v>99.999999999999986</v>
      </c>
      <c r="BU505" s="33">
        <f t="shared" ref="BU505" si="7894">AW493+AW494+AW495+AW496+AW497+AW498+AW499+AW500+AW501+AW502+AW503+AW504+AW505</f>
        <v>95.652173913043484</v>
      </c>
      <c r="BV505" s="33">
        <f t="shared" ref="BV505" si="7895">AX493+AX494+AX495+AX496+AX497+AX498+AX499+AX500+AX501+AX502+AX503+AX504+AX505</f>
        <v>100</v>
      </c>
      <c r="BW505" s="33">
        <f t="shared" ref="BW505" si="7896">AY493+AY494+AY495+AY496+AY497+AY498+AY499+AY500+AY501+AY502+AY503+AY504+AY505</f>
        <v>100</v>
      </c>
      <c r="BX505" s="33">
        <f t="shared" ref="BX505" si="7897">AZ493+AZ494+AZ495+AZ496+AZ497+AZ498+AZ499+AZ500+AZ501+AZ502+AZ503+AZ504+AZ505</f>
        <v>100</v>
      </c>
      <c r="BY505" s="33">
        <f t="shared" ref="BY505" si="7898">BA493+BA494+BA495+BA496+BA497+BA498+BA499+BA500+BA501+BA502+BA503+BA504+BA505</f>
        <v>99.999999999999986</v>
      </c>
      <c r="BZ505" s="59">
        <f t="shared" ref="BZ505" si="7899">BB493+BB494+BB495+BB496+BB497+BB498+BB499+BB500+BB501+BB502+BB503+BB504+BB505</f>
        <v>99.999999999999986</v>
      </c>
      <c r="CA505" s="33">
        <f t="shared" ref="CA505" si="7900">BC493+BC494+BC495+BC496+BC497+BC498+BC499+BC500+BC501+BC502+BC503+BC504+BC505</f>
        <v>100</v>
      </c>
      <c r="CB505" s="33">
        <f t="shared" ref="CB505" si="7901">BD493+BD494+BD495+BD496+BD497+BD498+BD499+BD500+BD501+BD502+BD503+BD504+BD505</f>
        <v>100</v>
      </c>
      <c r="CC505" s="33">
        <f t="shared" ref="CC505" si="7902">BE493+BE494+BE495+BE496+BE497+BE498+BE499+BE500+BE501+BE502+BE503+BE504+BE505</f>
        <v>100</v>
      </c>
      <c r="CD505" s="33">
        <f t="shared" ref="CD505" si="7903">BF493+BF494+BF495+BF496+BF497+BF498+BF499+BF500+BF501+BF502+BF503+BF504+BF505</f>
        <v>100</v>
      </c>
      <c r="CE505" s="33">
        <f t="shared" ref="CE505" si="7904">BG493+BG494+BG495+BG496+BG497+BG498+BG499+BG500+BG501+BG502+BG503+BG504+BG505</f>
        <v>100.00000000000001</v>
      </c>
      <c r="CF505" s="33">
        <f t="shared" ref="CF505" si="7905">BH493+BH494+BH495+BH496+BH497+BH498+BH499+BH500+BH501+BH502+BH503+BH504+BH505</f>
        <v>100</v>
      </c>
      <c r="CG505" s="33">
        <f t="shared" ref="CG505" si="7906">BI493+BI494+BI495+BI496+BI497+BI498+BI499+BI500+BI501+BI502+BI503+BI504+BI505</f>
        <v>100</v>
      </c>
      <c r="CH505" s="33">
        <f t="shared" ref="CH505" si="7907">BJ493+BJ494+BJ495+BJ496+BJ497+BJ498+BJ499+BJ500+BJ501+BJ502+BJ503+BJ504+BJ505</f>
        <v>100</v>
      </c>
      <c r="CI505" s="33">
        <f t="shared" ref="CI505" si="7908">BK493+BK494+BK495+BK496+BK497+BK498+BK499+BK500+BK501+BK502+BK503+BK504+BK505</f>
        <v>99.999999999999986</v>
      </c>
      <c r="CJ505" s="33">
        <f t="shared" ref="CJ505" si="7909">BL493+BL494+BL495+BL496+BL497+BL498+BL499+BL500+BL501+BL502+BL503+BL504+BL505</f>
        <v>99.999999999999986</v>
      </c>
      <c r="CK505" s="33">
        <f t="shared" ref="CK505" si="7910">BM493+BM494+BM495+BM496+BM497+BM498+BM499+BM500+BM501+BM502+BM503+BM504+BM505</f>
        <v>100</v>
      </c>
      <c r="CL505" s="30">
        <f t="shared" ref="CL505" si="7911">BN493+BN494+BN495+BN496+BN497+BN498+BN499+BN500+BN501+BN502+BN503+BN504+BN505</f>
        <v>100.00000000000001</v>
      </c>
      <c r="CM505" s="59">
        <f t="shared" ref="CM505" si="7912">BO493+BO494+BO495+BO496+BO497+BO498+BO499+BO500+BO501+BO502+BO503+BO504+BO505</f>
        <v>99.999999999999986</v>
      </c>
      <c r="CN505" s="7"/>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row>
    <row r="506" spans="2:118" x14ac:dyDescent="0.25">
      <c r="B506" s="54" t="s">
        <v>15</v>
      </c>
      <c r="C506" s="2">
        <v>0</v>
      </c>
      <c r="D506" s="2">
        <v>0</v>
      </c>
      <c r="E506" s="2">
        <v>1</v>
      </c>
      <c r="F506" s="2">
        <v>0</v>
      </c>
      <c r="G506" s="2">
        <v>19</v>
      </c>
      <c r="H506" s="2">
        <v>0</v>
      </c>
      <c r="I506" s="2">
        <v>1</v>
      </c>
      <c r="J506" s="2">
        <v>0</v>
      </c>
      <c r="K506" s="3">
        <v>1</v>
      </c>
      <c r="L506" s="3">
        <v>0</v>
      </c>
      <c r="M506" s="3">
        <v>0</v>
      </c>
      <c r="N506" s="3">
        <v>0</v>
      </c>
      <c r="O506" s="3">
        <v>0</v>
      </c>
      <c r="P506" s="3">
        <v>0</v>
      </c>
      <c r="Q506" s="3">
        <v>0</v>
      </c>
      <c r="R506" s="3">
        <v>0</v>
      </c>
      <c r="S506" s="54">
        <v>22</v>
      </c>
      <c r="V506" s="54">
        <v>128</v>
      </c>
      <c r="W506" s="3">
        <f>P493</f>
        <v>0</v>
      </c>
      <c r="X506" s="3">
        <f>P494</f>
        <v>0</v>
      </c>
      <c r="Y506" s="3">
        <f>P495</f>
        <v>1</v>
      </c>
      <c r="Z506" s="3">
        <f>P496</f>
        <v>0</v>
      </c>
      <c r="AA506" s="3">
        <f>P497</f>
        <v>0</v>
      </c>
      <c r="AB506" s="3">
        <f>P498</f>
        <v>0</v>
      </c>
      <c r="AC506" s="3">
        <f>P499</f>
        <v>0</v>
      </c>
      <c r="AD506" s="54">
        <f>P500</f>
        <v>0</v>
      </c>
      <c r="AE506" s="3">
        <f>P501</f>
        <v>0</v>
      </c>
      <c r="AF506" s="3">
        <f>P502</f>
        <v>0</v>
      </c>
      <c r="AG506" s="3">
        <f>P503</f>
        <v>0</v>
      </c>
      <c r="AH506" s="3">
        <f>P504</f>
        <v>0</v>
      </c>
      <c r="AI506" s="3">
        <f>P505</f>
        <v>0</v>
      </c>
      <c r="AJ506" s="3">
        <f>P506</f>
        <v>0</v>
      </c>
      <c r="AK506" s="3">
        <f>P507</f>
        <v>0</v>
      </c>
      <c r="AL506" s="3">
        <f>P508</f>
        <v>0</v>
      </c>
      <c r="AM506" s="3">
        <f>P509</f>
        <v>0</v>
      </c>
      <c r="AN506" s="3">
        <f>P510</f>
        <v>0</v>
      </c>
      <c r="AO506" s="3">
        <f>P511</f>
        <v>0</v>
      </c>
      <c r="AP506" s="54">
        <f>P512</f>
        <v>0</v>
      </c>
      <c r="AQ506" s="58">
        <f>P513</f>
        <v>0</v>
      </c>
      <c r="AT506" s="54">
        <v>128</v>
      </c>
      <c r="AU506" s="33">
        <f t="shared" ref="AU506" si="7913">PRODUCT(W506*100*1/W509)</f>
        <v>0</v>
      </c>
      <c r="AV506" s="33">
        <f t="shared" ref="AV506" si="7914">PRODUCT(X506*100*1/X509)</f>
        <v>0</v>
      </c>
      <c r="AW506" s="33">
        <f t="shared" ref="AW506" si="7915">PRODUCT(Y506*100*1/Y509)</f>
        <v>4.3478260869565215</v>
      </c>
      <c r="AX506" s="33">
        <f t="shared" ref="AX506" si="7916">PRODUCT(Z506*100*1/Z509)</f>
        <v>0</v>
      </c>
      <c r="AY506" s="33">
        <f t="shared" ref="AY506" si="7917">PRODUCT(AA506*100*1/AA509)</f>
        <v>0</v>
      </c>
      <c r="AZ506" s="33">
        <f t="shared" ref="AZ506" si="7918">PRODUCT(AB506*100*1/AB509)</f>
        <v>0</v>
      </c>
      <c r="BA506" s="33">
        <f t="shared" ref="BA506" si="7919">PRODUCT(AC506*100*1/AC509)</f>
        <v>0</v>
      </c>
      <c r="BB506" s="59">
        <f t="shared" ref="BB506" si="7920">PRODUCT(AD506*100*1/AD509)</f>
        <v>0</v>
      </c>
      <c r="BC506" s="33">
        <f t="shared" ref="BC506" si="7921">PRODUCT(AE506*100*1/AE509)</f>
        <v>0</v>
      </c>
      <c r="BD506" s="33">
        <f t="shared" ref="BD506" si="7922">PRODUCT(AF506*100*1/AF509)</f>
        <v>0</v>
      </c>
      <c r="BE506" s="33">
        <f t="shared" ref="BE506" si="7923">PRODUCT(AG506*100*1/AG509)</f>
        <v>0</v>
      </c>
      <c r="BF506" s="33">
        <f t="shared" ref="BF506" si="7924">PRODUCT(AH506*100*1/AH509)</f>
        <v>0</v>
      </c>
      <c r="BG506" s="33">
        <f t="shared" ref="BG506" si="7925">PRODUCT(AI506*100*1/AI509)</f>
        <v>0</v>
      </c>
      <c r="BH506" s="33">
        <f t="shared" ref="BH506" si="7926">PRODUCT(AJ506*100*1/AJ509)</f>
        <v>0</v>
      </c>
      <c r="BI506" s="33">
        <f t="shared" ref="BI506" si="7927">PRODUCT(AK506*100*1/AK509)</f>
        <v>0</v>
      </c>
      <c r="BJ506" s="33">
        <f t="shared" ref="BJ506" si="7928">PRODUCT(AL506*100*1/AL509)</f>
        <v>0</v>
      </c>
      <c r="BK506" s="33">
        <f t="shared" ref="BK506" si="7929">PRODUCT(AM506*100*1/AM509)</f>
        <v>0</v>
      </c>
      <c r="BL506" s="33">
        <f t="shared" ref="BL506" si="7930">PRODUCT(AN506*100*1/AN509)</f>
        <v>0</v>
      </c>
      <c r="BM506" s="33">
        <f t="shared" ref="BM506" si="7931">PRODUCT(AO506*100*1/AO509)</f>
        <v>0</v>
      </c>
      <c r="BN506" s="30">
        <f t="shared" ref="BN506" si="7932">PRODUCT(AP506*100*1/AP509)</f>
        <v>0</v>
      </c>
      <c r="BO506" s="59">
        <f t="shared" ref="BO506" si="7933">PRODUCT(AQ506*100*1/AQ509)</f>
        <v>0</v>
      </c>
      <c r="BR506" s="54">
        <v>128</v>
      </c>
      <c r="BS506" s="33">
        <f t="shared" ref="BS506" si="7934">AU493+AU494+AU495+AU496+AU497+AU498+AU499+AU500+AU501+AU502+AU503+AU504+AU505+AU506</f>
        <v>100</v>
      </c>
      <c r="BT506" s="33">
        <f t="shared" ref="BT506" si="7935">AV493+AV494+AV495+AV496+AV497+AV498+AV499+AV500+AV501+AV502+AV503+AV504+AV505+AV506</f>
        <v>99.999999999999986</v>
      </c>
      <c r="BU506" s="33">
        <f t="shared" ref="BU506" si="7936">AW493+AW494+AW495+AW496+AW497+AW498+AW499+AW500+AW501+AW502+AW503+AW504+AW505+AW506</f>
        <v>100</v>
      </c>
      <c r="BV506" s="33">
        <f t="shared" ref="BV506" si="7937">AX493+AX494+AX495+AX496+AX497+AX498+AX499+AX500+AX501+AX502+AX503+AX504+AX505+AX506</f>
        <v>100</v>
      </c>
      <c r="BW506" s="33">
        <f t="shared" ref="BW506" si="7938">AY493+AY494+AY495+AY496+AY497+AY498+AY499+AY500+AY501+AY502+AY503+AY504+AY505+AY506</f>
        <v>100</v>
      </c>
      <c r="BX506" s="33">
        <f t="shared" ref="BX506" si="7939">AZ493+AZ494+AZ495+AZ496+AZ497+AZ498+AZ499+AZ500+AZ501+AZ502+AZ503+AZ504+AZ505+AZ506</f>
        <v>100</v>
      </c>
      <c r="BY506" s="33">
        <f t="shared" ref="BY506" si="7940">BA493+BA494+BA495+BA496+BA497+BA498+BA499+BA500+BA501+BA502+BA503+BA504+BA505+BA506</f>
        <v>99.999999999999986</v>
      </c>
      <c r="BZ506" s="59">
        <f t="shared" ref="BZ506" si="7941">BB493+BB494+BB495+BB496+BB497+BB498+BB499+BB500+BB501+BB502+BB503+BB504+BB505+BB506</f>
        <v>99.999999999999986</v>
      </c>
      <c r="CA506" s="33">
        <f t="shared" ref="CA506" si="7942">BC493+BC494+BC495+BC496+BC497+BC498+BC499+BC500+BC501+BC502+BC503+BC504+BC505+BC506</f>
        <v>100</v>
      </c>
      <c r="CB506" s="33">
        <f t="shared" ref="CB506" si="7943">BD493+BD494+BD495+BD496+BD497+BD498+BD499+BD500+BD501+BD502+BD503+BD504+BD505+BD506</f>
        <v>100</v>
      </c>
      <c r="CC506" s="33">
        <f t="shared" ref="CC506" si="7944">BE493+BE494+BE495+BE496+BE497+BE498+BE499+BE500+BE501+BE502+BE503+BE504+BE505+BE506</f>
        <v>100</v>
      </c>
      <c r="CD506" s="33">
        <f t="shared" ref="CD506" si="7945">BF493+BF494+BF495+BF496+BF497+BF498+BF499+BF500+BF501+BF502+BF503+BF504+BF505+BF506</f>
        <v>100</v>
      </c>
      <c r="CE506" s="33">
        <f t="shared" ref="CE506" si="7946">BG493+BG494+BG495+BG496+BG497+BG498+BG499+BG500+BG501+BG502+BG503+BG504+BG505+BG506</f>
        <v>100.00000000000001</v>
      </c>
      <c r="CF506" s="33">
        <f t="shared" ref="CF506" si="7947">BH493+BH494+BH495+BH496+BH497+BH498+BH499+BH500+BH501+BH502+BH503+BH504+BH505+BH506</f>
        <v>100</v>
      </c>
      <c r="CG506" s="33">
        <f t="shared" ref="CG506" si="7948">BI493+BI494+BI495+BI496+BI497+BI498+BI499+BI500+BI501+BI502+BI503+BI504+BI505+BI506</f>
        <v>100</v>
      </c>
      <c r="CH506" s="33">
        <f t="shared" ref="CH506" si="7949">BJ493+BJ494+BJ495+BJ496+BJ497+BJ498+BJ499+BJ500+BJ501+BJ502+BJ503+BJ504+BJ505+BJ506</f>
        <v>100</v>
      </c>
      <c r="CI506" s="33">
        <f t="shared" ref="CI506" si="7950">BK493+BK494+BK495+BK496+BK497+BK498+BK499+BK500+BK501+BK502+BK503+BK504+BK505+BK506</f>
        <v>99.999999999999986</v>
      </c>
      <c r="CJ506" s="33">
        <f t="shared" ref="CJ506" si="7951">BL493+BL494+BL495+BL496+BL497+BL498+BL499+BL500+BL501+BL502+BL503+BL504+BL505+BL506</f>
        <v>99.999999999999986</v>
      </c>
      <c r="CK506" s="33">
        <f t="shared" ref="CK506" si="7952">BM493+BM494+BM495+BM496+BM497+BM498+BM499+BM500+BM501+BM502+BM503+BM504+BM505+BM506</f>
        <v>100</v>
      </c>
      <c r="CL506" s="30">
        <f t="shared" ref="CL506" si="7953">BN493+BN494+BN495+BN496+BN497+BN498+BN499+BN500+BN501+BN502+BN503+BN504+BN505+BN506</f>
        <v>100.00000000000001</v>
      </c>
      <c r="CM506" s="59">
        <f t="shared" ref="CM506" si="7954">BO493+BO494+BO495+BO496+BO497+BO498+BO499+BO500+BO501+BO502+BO503+BO504+BO505+BO506</f>
        <v>99.999999999999986</v>
      </c>
      <c r="CN506" s="7"/>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row>
    <row r="507" spans="2:118" x14ac:dyDescent="0.25">
      <c r="B507" s="54" t="s">
        <v>16</v>
      </c>
      <c r="C507" s="2">
        <v>0</v>
      </c>
      <c r="D507" s="2">
        <v>0</v>
      </c>
      <c r="E507" s="2">
        <v>0</v>
      </c>
      <c r="F507" s="2">
        <v>0</v>
      </c>
      <c r="G507" s="2">
        <v>0</v>
      </c>
      <c r="H507" s="2">
        <v>0</v>
      </c>
      <c r="I507" s="2">
        <v>0</v>
      </c>
      <c r="J507" s="2">
        <v>0</v>
      </c>
      <c r="K507" s="2">
        <v>0</v>
      </c>
      <c r="L507" s="2">
        <v>1</v>
      </c>
      <c r="M507" s="2">
        <v>5</v>
      </c>
      <c r="N507" s="2">
        <v>10</v>
      </c>
      <c r="O507" s="3">
        <v>7</v>
      </c>
      <c r="P507" s="3">
        <v>0</v>
      </c>
      <c r="Q507" s="3">
        <v>0</v>
      </c>
      <c r="R507" s="3">
        <v>0</v>
      </c>
      <c r="S507" s="54">
        <v>23</v>
      </c>
      <c r="V507" s="54">
        <v>256</v>
      </c>
      <c r="W507" s="3">
        <f>Q493</f>
        <v>0</v>
      </c>
      <c r="X507" s="3">
        <f>Q494</f>
        <v>0</v>
      </c>
      <c r="Y507" s="3">
        <f>Q495</f>
        <v>0</v>
      </c>
      <c r="Z507" s="3">
        <f>Q496</f>
        <v>0</v>
      </c>
      <c r="AA507" s="3">
        <f>Q497</f>
        <v>0</v>
      </c>
      <c r="AB507" s="3">
        <f>Q498</f>
        <v>0</v>
      </c>
      <c r="AC507" s="3">
        <f>Q499</f>
        <v>0</v>
      </c>
      <c r="AD507" s="54">
        <f>Q500</f>
        <v>0</v>
      </c>
      <c r="AE507" s="3">
        <f>Q501</f>
        <v>0</v>
      </c>
      <c r="AF507" s="3">
        <f>Q502</f>
        <v>0</v>
      </c>
      <c r="AG507" s="3">
        <f>Q503</f>
        <v>0</v>
      </c>
      <c r="AH507" s="3">
        <f>Q504</f>
        <v>0</v>
      </c>
      <c r="AI507" s="3">
        <f>Q505</f>
        <v>0</v>
      </c>
      <c r="AJ507" s="3">
        <f>Q506</f>
        <v>0</v>
      </c>
      <c r="AK507" s="3">
        <f>Q507</f>
        <v>0</v>
      </c>
      <c r="AL507" s="3">
        <f>Q508</f>
        <v>0</v>
      </c>
      <c r="AM507" s="3">
        <f>Q509</f>
        <v>0</v>
      </c>
      <c r="AN507" s="3">
        <f>Q510</f>
        <v>0</v>
      </c>
      <c r="AO507" s="3">
        <f>Q511</f>
        <v>0</v>
      </c>
      <c r="AP507" s="54">
        <f>Q512</f>
        <v>0</v>
      </c>
      <c r="AQ507" s="58">
        <f>Q513</f>
        <v>0</v>
      </c>
      <c r="AT507" s="54">
        <v>256</v>
      </c>
      <c r="AU507" s="33">
        <f t="shared" ref="AU507" si="7955">PRODUCT(W507*100*1/W509)</f>
        <v>0</v>
      </c>
      <c r="AV507" s="33">
        <f t="shared" ref="AV507" si="7956">PRODUCT(X507*100*1/X509)</f>
        <v>0</v>
      </c>
      <c r="AW507" s="33">
        <f t="shared" ref="AW507" si="7957">PRODUCT(Y507*100*1/Y509)</f>
        <v>0</v>
      </c>
      <c r="AX507" s="33">
        <f t="shared" ref="AX507" si="7958">PRODUCT(Z507*100*1/Z509)</f>
        <v>0</v>
      </c>
      <c r="AY507" s="33">
        <f t="shared" ref="AY507" si="7959">PRODUCT(AA507*100*1/AA509)</f>
        <v>0</v>
      </c>
      <c r="AZ507" s="33">
        <f t="shared" ref="AZ507" si="7960">PRODUCT(AB507*100*1/AB509)</f>
        <v>0</v>
      </c>
      <c r="BA507" s="33">
        <f t="shared" ref="BA507" si="7961">PRODUCT(AC507*100*1/AC509)</f>
        <v>0</v>
      </c>
      <c r="BB507" s="59">
        <f t="shared" ref="BB507" si="7962">PRODUCT(AD507*100*1/AD509)</f>
        <v>0</v>
      </c>
      <c r="BC507" s="33">
        <f t="shared" ref="BC507" si="7963">PRODUCT(AE507*100*1/AE509)</f>
        <v>0</v>
      </c>
      <c r="BD507" s="33">
        <f t="shared" ref="BD507" si="7964">PRODUCT(AF507*100*1/AF509)</f>
        <v>0</v>
      </c>
      <c r="BE507" s="33">
        <f t="shared" ref="BE507" si="7965">PRODUCT(AG507*100*1/AG509)</f>
        <v>0</v>
      </c>
      <c r="BF507" s="33">
        <f t="shared" ref="BF507" si="7966">PRODUCT(AH507*100*1/AH509)</f>
        <v>0</v>
      </c>
      <c r="BG507" s="33">
        <f t="shared" ref="BG507" si="7967">PRODUCT(AI507*100*1/AI509)</f>
        <v>0</v>
      </c>
      <c r="BH507" s="33">
        <f t="shared" ref="BH507" si="7968">PRODUCT(AJ507*100*1/AJ509)</f>
        <v>0</v>
      </c>
      <c r="BI507" s="33">
        <f t="shared" ref="BI507" si="7969">PRODUCT(AK507*100*1/AK509)</f>
        <v>0</v>
      </c>
      <c r="BJ507" s="33">
        <f t="shared" ref="BJ507" si="7970">PRODUCT(AL507*100*1/AL509)</f>
        <v>0</v>
      </c>
      <c r="BK507" s="33">
        <f t="shared" ref="BK507" si="7971">PRODUCT(AM507*100*1/AM509)</f>
        <v>0</v>
      </c>
      <c r="BL507" s="33">
        <f t="shared" ref="BL507" si="7972">PRODUCT(AN507*100*1/AN509)</f>
        <v>0</v>
      </c>
      <c r="BM507" s="33">
        <f t="shared" ref="BM507" si="7973">PRODUCT(AO507*100*1/AO509)</f>
        <v>0</v>
      </c>
      <c r="BN507" s="30">
        <f t="shared" ref="BN507" si="7974">PRODUCT(AP507*100*1/AP509)</f>
        <v>0</v>
      </c>
      <c r="BO507" s="59">
        <f t="shared" ref="BO507" si="7975">PRODUCT(AQ507*100*1/AQ509)</f>
        <v>0</v>
      </c>
      <c r="BR507" s="54">
        <v>256</v>
      </c>
      <c r="BS507" s="33">
        <f t="shared" ref="BS507" si="7976">AU493+AU494+AU495+AU496+AU497+AU498+AU499+AU500+AU501+AU502+AU503+AU504+AU505+AU506+AU507</f>
        <v>100</v>
      </c>
      <c r="BT507" s="33">
        <f t="shared" ref="BT507" si="7977">AV493+AV494+AV495+AV496+AV497+AV498+AV499+AV500+AV501+AV502+AV503+AV504+AV505+AV506+AV507</f>
        <v>99.999999999999986</v>
      </c>
      <c r="BU507" s="33">
        <f t="shared" ref="BU507" si="7978">AW493+AW494+AW495+AW496+AW497+AW498+AW499+AW500+AW501+AW502+AW503+AW504+AW505+AW506+AW507</f>
        <v>100</v>
      </c>
      <c r="BV507" s="33">
        <f t="shared" ref="BV507" si="7979">AX493+AX494+AX495+AX496+AX497+AX498+AX499+AX500+AX501+AX502+AX503+AX504+AX505+AX506+AX507</f>
        <v>100</v>
      </c>
      <c r="BW507" s="33">
        <f t="shared" ref="BW507" si="7980">AY493+AY494+AY495+AY496+AY497+AY498+AY499+AY500+AY501+AY502+AY503+AY504+AY505+AY506+AY507</f>
        <v>100</v>
      </c>
      <c r="BX507" s="33">
        <f t="shared" ref="BX507" si="7981">AZ493+AZ494+AZ495+AZ496+AZ497+AZ498+AZ499+AZ500+AZ501+AZ502+AZ503+AZ504+AZ505+AZ506+AZ507</f>
        <v>100</v>
      </c>
      <c r="BY507" s="33">
        <f t="shared" ref="BY507" si="7982">BA493+BA494+BA495+BA496+BA497+BA498+BA499+BA500+BA501+BA502+BA503+BA504+BA505+BA506+BA507</f>
        <v>99.999999999999986</v>
      </c>
      <c r="BZ507" s="59">
        <f t="shared" ref="BZ507" si="7983">BB493+BB494+BB495+BB496+BB497+BB498+BB499+BB500+BB501+BB502+BB503+BB504+BB505+BB506+BB507</f>
        <v>99.999999999999986</v>
      </c>
      <c r="CA507" s="33">
        <f t="shared" ref="CA507" si="7984">BC493+BC494+BC495+BC496+BC497+BC498+BC499+BC500+BC501+BC502+BC503+BC504+BC505+BC506+BC507</f>
        <v>100</v>
      </c>
      <c r="CB507" s="33">
        <f t="shared" ref="CB507" si="7985">BD493+BD494+BD495+BD496+BD497+BD498+BD499+BD500+BD501+BD502+BD503+BD504+BD505+BD506+BD507</f>
        <v>100</v>
      </c>
      <c r="CC507" s="33">
        <f t="shared" ref="CC507" si="7986">BE493+BE494+BE495+BE496+BE497+BE498+BE499+BE500+BE501+BE502+BE503+BE504+BE505+BE506+BE507</f>
        <v>100</v>
      </c>
      <c r="CD507" s="33">
        <f t="shared" ref="CD507" si="7987">BF493+BF494+BF495+BF496+BF497+BF498+BF499+BF500+BF501+BF502+BF503+BF504+BF505+BF506+BF507</f>
        <v>100</v>
      </c>
      <c r="CE507" s="33">
        <f t="shared" ref="CE507" si="7988">BG493+BG494+BG495+BG496+BG497+BG498+BG499+BG500+BG501+BG502+BG503+BG504+BG505+BG506+BG507</f>
        <v>100.00000000000001</v>
      </c>
      <c r="CF507" s="33">
        <f t="shared" ref="CF507" si="7989">BH493+BH494+BH495+BH496+BH497+BH498+BH499+BH500+BH501+BH502+BH503+BH504+BH505+BH506+BH507</f>
        <v>100</v>
      </c>
      <c r="CG507" s="33">
        <f t="shared" ref="CG507" si="7990">BI493+BI494+BI495+BI496+BI497+BI498+BI499+BI500+BI501+BI502+BI503+BI504+BI505+BI506+BI507</f>
        <v>100</v>
      </c>
      <c r="CH507" s="33">
        <f t="shared" ref="CH507" si="7991">BJ493+BJ494+BJ495+BJ496+BJ497+BJ498+BJ499+BJ500+BJ501+BJ502+BJ503+BJ504+BJ505+BJ506+BJ507</f>
        <v>100</v>
      </c>
      <c r="CI507" s="33">
        <f t="shared" ref="CI507" si="7992">BK493+BK494+BK495+BK496+BK497+BK498+BK499+BK500+BK501+BK502+BK503+BK504+BK505+BK506+BK507</f>
        <v>99.999999999999986</v>
      </c>
      <c r="CJ507" s="33">
        <f t="shared" ref="CJ507" si="7993">BL493+BL494+BL495+BL496+BL497+BL498+BL499+BL500+BL501+BL502+BL503+BL504+BL505+BL506+BL507</f>
        <v>99.999999999999986</v>
      </c>
      <c r="CK507" s="33">
        <f t="shared" ref="CK507" si="7994">BM493+BM494+BM495+BM496+BM497+BM498+BM499+BM500+BM501+BM502+BM503+BM504+BM505+BM506+BM507</f>
        <v>100</v>
      </c>
      <c r="CL507" s="30">
        <f t="shared" ref="CL507" si="7995">BN493+BN494+BN495+BN496+BN497+BN498+BN499+BN500+BN501+BN502+BN503+BN504+BN505+BN506+BN507</f>
        <v>100.00000000000001</v>
      </c>
      <c r="CM507" s="59">
        <f t="shared" ref="CM507" si="7996">BO493+BO494+BO495+BO496+BO497+BO498+BO499+BO500+BO501+BO502+BO503+BO504+BO505+BO506+BO507</f>
        <v>99.999999999999986</v>
      </c>
      <c r="CN507" s="7"/>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row>
    <row r="508" spans="2:118" x14ac:dyDescent="0.25">
      <c r="B508" s="54" t="s">
        <v>17</v>
      </c>
      <c r="C508" s="2">
        <v>0</v>
      </c>
      <c r="D508" s="2">
        <v>0</v>
      </c>
      <c r="E508" s="2">
        <v>18</v>
      </c>
      <c r="F508" s="2">
        <v>0</v>
      </c>
      <c r="G508" s="2">
        <v>1</v>
      </c>
      <c r="H508" s="2">
        <v>0</v>
      </c>
      <c r="I508" s="2">
        <v>0</v>
      </c>
      <c r="J508" s="2">
        <v>0</v>
      </c>
      <c r="K508" s="4">
        <v>0</v>
      </c>
      <c r="L508" s="3">
        <v>0</v>
      </c>
      <c r="M508" s="3">
        <v>1</v>
      </c>
      <c r="N508" s="3">
        <v>2</v>
      </c>
      <c r="O508" s="3">
        <v>0</v>
      </c>
      <c r="P508" s="3">
        <v>0</v>
      </c>
      <c r="Q508" s="3">
        <v>0</v>
      </c>
      <c r="R508" s="3">
        <v>0</v>
      </c>
      <c r="S508" s="54">
        <v>22</v>
      </c>
      <c r="V508" s="54">
        <v>512</v>
      </c>
      <c r="W508" s="3">
        <f>R493</f>
        <v>0</v>
      </c>
      <c r="X508" s="3">
        <f>R494</f>
        <v>0</v>
      </c>
      <c r="Y508" s="3">
        <f>R495</f>
        <v>0</v>
      </c>
      <c r="Z508" s="3">
        <f>R496</f>
        <v>0</v>
      </c>
      <c r="AA508" s="3">
        <f>R497</f>
        <v>0</v>
      </c>
      <c r="AB508" s="3">
        <f>R498</f>
        <v>0</v>
      </c>
      <c r="AC508" s="3">
        <f>R499</f>
        <v>0</v>
      </c>
      <c r="AD508" s="54">
        <f>R500</f>
        <v>0</v>
      </c>
      <c r="AE508" s="3">
        <f>R501</f>
        <v>0</v>
      </c>
      <c r="AF508" s="3">
        <f>R502</f>
        <v>0</v>
      </c>
      <c r="AG508" s="3">
        <f>R503</f>
        <v>0</v>
      </c>
      <c r="AH508" s="3">
        <f>R504</f>
        <v>0</v>
      </c>
      <c r="AI508" s="3">
        <f>R505</f>
        <v>0</v>
      </c>
      <c r="AJ508" s="3">
        <f>R506</f>
        <v>0</v>
      </c>
      <c r="AK508" s="3">
        <f>R507</f>
        <v>0</v>
      </c>
      <c r="AL508" s="3">
        <f>R508</f>
        <v>0</v>
      </c>
      <c r="AM508" s="3">
        <f>R509</f>
        <v>0</v>
      </c>
      <c r="AN508" s="3">
        <f>R510</f>
        <v>0</v>
      </c>
      <c r="AO508" s="3">
        <f>R511</f>
        <v>0</v>
      </c>
      <c r="AP508" s="54">
        <f>R512</f>
        <v>0</v>
      </c>
      <c r="AQ508" s="58">
        <f>R513</f>
        <v>0</v>
      </c>
      <c r="AT508" s="54">
        <v>512</v>
      </c>
      <c r="AU508" s="33">
        <f t="shared" ref="AU508" si="7997">PRODUCT(W508*100*1/W509)</f>
        <v>0</v>
      </c>
      <c r="AV508" s="33">
        <f t="shared" ref="AV508" si="7998">PRODUCT(X508*100*1/X509)</f>
        <v>0</v>
      </c>
      <c r="AW508" s="33">
        <f t="shared" ref="AW508" si="7999">PRODUCT(Y508*100*1/Y509)</f>
        <v>0</v>
      </c>
      <c r="AX508" s="33">
        <f t="shared" ref="AX508" si="8000">PRODUCT(Z508*100*1/Z509)</f>
        <v>0</v>
      </c>
      <c r="AY508" s="33">
        <f t="shared" ref="AY508" si="8001">PRODUCT(AA508*100*1/AA509)</f>
        <v>0</v>
      </c>
      <c r="AZ508" s="33">
        <f t="shared" ref="AZ508" si="8002">PRODUCT(AB508*100*1/AB509)</f>
        <v>0</v>
      </c>
      <c r="BA508" s="33">
        <f t="shared" ref="BA508" si="8003">PRODUCT(AC508*100*1/AC509)</f>
        <v>0</v>
      </c>
      <c r="BB508" s="59">
        <f t="shared" ref="BB508" si="8004">PRODUCT(AD508*100*1/AD509)</f>
        <v>0</v>
      </c>
      <c r="BC508" s="33">
        <f t="shared" ref="BC508" si="8005">PRODUCT(AE508*100*1/AE509)</f>
        <v>0</v>
      </c>
      <c r="BD508" s="33">
        <f t="shared" ref="BD508" si="8006">PRODUCT(AF508*100*1/AF509)</f>
        <v>0</v>
      </c>
      <c r="BE508" s="33">
        <f t="shared" ref="BE508" si="8007">PRODUCT(AG508*100*1/AG509)</f>
        <v>0</v>
      </c>
      <c r="BF508" s="33">
        <f t="shared" ref="BF508" si="8008">PRODUCT(AH508*100*1/AH509)</f>
        <v>0</v>
      </c>
      <c r="BG508" s="33">
        <f t="shared" ref="BG508" si="8009">PRODUCT(AI508*100*1/AI509)</f>
        <v>0</v>
      </c>
      <c r="BH508" s="33">
        <f t="shared" ref="BH508" si="8010">PRODUCT(AJ508*100*1/AJ509)</f>
        <v>0</v>
      </c>
      <c r="BI508" s="33">
        <f t="shared" ref="BI508" si="8011">PRODUCT(AK508*100*1/AK509)</f>
        <v>0</v>
      </c>
      <c r="BJ508" s="33">
        <f t="shared" ref="BJ508" si="8012">PRODUCT(AL508*100*1/AL509)</f>
        <v>0</v>
      </c>
      <c r="BK508" s="33">
        <f t="shared" ref="BK508" si="8013">PRODUCT(AM508*100*1/AM509)</f>
        <v>0</v>
      </c>
      <c r="BL508" s="33">
        <f t="shared" ref="BL508" si="8014">PRODUCT(AN508*100*1/AN509)</f>
        <v>0</v>
      </c>
      <c r="BM508" s="33">
        <f t="shared" ref="BM508" si="8015">PRODUCT(AO508*100*1/AO509)</f>
        <v>0</v>
      </c>
      <c r="BN508" s="30">
        <f t="shared" ref="BN508" si="8016">PRODUCT(AP508*100*1/AP509)</f>
        <v>0</v>
      </c>
      <c r="BO508" s="59">
        <f t="shared" ref="BO508" si="8017">PRODUCT(AQ508*100*1/AQ509)</f>
        <v>0</v>
      </c>
      <c r="BR508" s="54">
        <v>512</v>
      </c>
      <c r="BS508" s="33">
        <f t="shared" ref="BS508" si="8018">AU493+AU494+AU495+AU496+AU497+AU498+AU499+AU500+AU501+AU502+AU503+AU504+AU505+AU506+AU507+AU508</f>
        <v>100</v>
      </c>
      <c r="BT508" s="33">
        <f t="shared" ref="BT508" si="8019">AV493+AV494+AV495+AV496+AV497+AV498+AV499+AV500+AV501+AV502+AV503+AV504+AV505+AV506+AV507+AV508</f>
        <v>99.999999999999986</v>
      </c>
      <c r="BU508" s="33">
        <f t="shared" ref="BU508" si="8020">AW493+AW494+AW495+AW496+AW497+AW498+AW499+AW500+AW501+AW502+AW503+AW504+AW505+AW506+AW507+AW508</f>
        <v>100</v>
      </c>
      <c r="BV508" s="33">
        <f t="shared" ref="BV508" si="8021">AX493+AX494+AX495+AX496+AX497+AX498+AX499+AX500+AX501+AX502+AX503+AX504+AX505+AX506+AX507+AX508</f>
        <v>100</v>
      </c>
      <c r="BW508" s="33">
        <f t="shared" ref="BW508" si="8022">AY493+AY494+AY495+AY496+AY497+AY498+AY499+AY500+AY501+AY502+AY503+AY504+AY505+AY506+AY507+AY508</f>
        <v>100</v>
      </c>
      <c r="BX508" s="33">
        <f t="shared" ref="BX508" si="8023">AZ493+AZ494+AZ495+AZ496+AZ497+AZ498+AZ499+AZ500+AZ501+AZ502+AZ503+AZ504+AZ505+AZ506+AZ507+AZ508</f>
        <v>100</v>
      </c>
      <c r="BY508" s="33">
        <f t="shared" ref="BY508" si="8024">BA493+BA494+BA495+BA496+BA497+BA498+BA499+BA500+BA501+BA502+BA503+BA504+BA505+BA506+BA507+BA508</f>
        <v>99.999999999999986</v>
      </c>
      <c r="BZ508" s="59">
        <f t="shared" ref="BZ508" si="8025">BB493+BB494+BB495+BB496+BB497+BB498+BB499+BB500+BB501+BB502+BB503+BB504+BB505+BB506+BB507+BB508</f>
        <v>99.999999999999986</v>
      </c>
      <c r="CA508" s="33">
        <f t="shared" ref="CA508" si="8026">BC493+BC494+BC495+BC496+BC497+BC498+BC499+BC500+BC501+BC502+BC503+BC504+BC505+BC506+BC507+BC508</f>
        <v>100</v>
      </c>
      <c r="CB508" s="33">
        <f t="shared" ref="CB508" si="8027">BD493+BD494+BD495+BD496+BD497+BD498+BD499+BD500+BD501+BD502+BD503+BD504+BD505+BD506+BD507+BD508</f>
        <v>100</v>
      </c>
      <c r="CC508" s="33">
        <f t="shared" ref="CC508" si="8028">BE493+BE494+BE495+BE496+BE497+BE498+BE499+BE500+BE501+BE502+BE503+BE504+BE505+BE506+BE507+BE508</f>
        <v>100</v>
      </c>
      <c r="CD508" s="33">
        <f t="shared" ref="CD508" si="8029">BF493+BF494+BF495+BF496+BF497+BF498+BF499+BF500+BF501+BF502+BF503+BF504+BF505+BF506+BF507+BF508</f>
        <v>100</v>
      </c>
      <c r="CE508" s="33">
        <f t="shared" ref="CE508" si="8030">BG493+BG494+BG495+BG496+BG497+BG498+BG499+BG500+BG501+BG502+BG503+BG504+BG505+BG506+BG507+BG508</f>
        <v>100.00000000000001</v>
      </c>
      <c r="CF508" s="33">
        <f t="shared" ref="CF508" si="8031">BH493+BH494+BH495+BH496+BH497+BH498+BH499+BH500+BH501+BH502+BH503+BH504+BH505+BH506+BH507+BH508</f>
        <v>100</v>
      </c>
      <c r="CG508" s="33">
        <f t="shared" ref="CG508" si="8032">BI493+BI494+BI495+BI496+BI497+BI498+BI499+BI500+BI501+BI502+BI503+BI504+BI505+BI506+BI507+BI508</f>
        <v>100</v>
      </c>
      <c r="CH508" s="33">
        <f t="shared" ref="CH508" si="8033">BJ493+BJ494+BJ495+BJ496+BJ497+BJ498+BJ499+BJ500+BJ501+BJ502+BJ503+BJ504+BJ505+BJ506+BJ507+BJ508</f>
        <v>100</v>
      </c>
      <c r="CI508" s="33">
        <f t="shared" ref="CI508" si="8034">BK493+BK494+BK495+BK496+BK497+BK498+BK499+BK500+BK501+BK502+BK503+BK504+BK505+BK506+BK507+BK508</f>
        <v>99.999999999999986</v>
      </c>
      <c r="CJ508" s="33">
        <f t="shared" ref="CJ508" si="8035">BL493+BL494+BL495+BL496+BL497+BL498+BL499+BL500+BL501+BL502+BL503+BL504+BL505+BL506+BL507+BL508</f>
        <v>99.999999999999986</v>
      </c>
      <c r="CK508" s="33">
        <f t="shared" ref="CK508" si="8036">BM493+BM494+BM495+BM496+BM497+BM498+BM499+BM500+BM501+BM502+BM503+BM504+BM505+BM506+BM507+BM508</f>
        <v>100</v>
      </c>
      <c r="CL508" s="30">
        <f t="shared" ref="CL508" si="8037">BN493+BN494+BN495+BN496+BN497+BN498+BN499+BN500+BN501+BN502+BN503+BN504+BN505+BN506+BN507+BN508</f>
        <v>100.00000000000001</v>
      </c>
      <c r="CM508" s="59">
        <f t="shared" ref="CM508" si="8038">BO493+BO494+BO495+BO496+BO497+BO498+BO499+BO500+BO501+BO502+BO503+BO504+BO505+BO506+BO507+BO508</f>
        <v>99.999999999999986</v>
      </c>
      <c r="CN508" s="7"/>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row>
    <row r="509" spans="2:118" x14ac:dyDescent="0.25">
      <c r="B509" s="54" t="s">
        <v>18</v>
      </c>
      <c r="C509" s="2">
        <v>0</v>
      </c>
      <c r="D509" s="2">
        <v>15</v>
      </c>
      <c r="E509" s="2">
        <v>4</v>
      </c>
      <c r="F509" s="2">
        <v>2</v>
      </c>
      <c r="G509" s="2">
        <v>0</v>
      </c>
      <c r="H509" s="4">
        <v>1</v>
      </c>
      <c r="I509" s="3">
        <v>0</v>
      </c>
      <c r="J509" s="3">
        <v>1</v>
      </c>
      <c r="K509" s="3">
        <v>0</v>
      </c>
      <c r="L509" s="3">
        <v>0</v>
      </c>
      <c r="M509" s="3">
        <v>0</v>
      </c>
      <c r="N509" s="3">
        <v>0</v>
      </c>
      <c r="O509" s="3">
        <v>0</v>
      </c>
      <c r="P509" s="3">
        <v>0</v>
      </c>
      <c r="Q509" s="3">
        <v>0</v>
      </c>
      <c r="R509" s="3">
        <v>0</v>
      </c>
      <c r="S509" s="54">
        <v>23</v>
      </c>
      <c r="V509" s="54" t="s">
        <v>1</v>
      </c>
      <c r="W509" s="54">
        <f>S493</f>
        <v>23</v>
      </c>
      <c r="X509" s="54">
        <f>S494</f>
        <v>23</v>
      </c>
      <c r="Y509" s="54">
        <f>S495</f>
        <v>23</v>
      </c>
      <c r="Z509" s="54">
        <f>S496</f>
        <v>23</v>
      </c>
      <c r="AA509" s="54">
        <f>S497</f>
        <v>23</v>
      </c>
      <c r="AB509" s="54">
        <f>S498</f>
        <v>23</v>
      </c>
      <c r="AC509" s="54">
        <f>S499</f>
        <v>23</v>
      </c>
      <c r="AD509" s="54">
        <f>S500</f>
        <v>23</v>
      </c>
      <c r="AE509" s="54">
        <f>S501</f>
        <v>23</v>
      </c>
      <c r="AF509" s="54">
        <f>S502</f>
        <v>23</v>
      </c>
      <c r="AG509" s="54">
        <f>S503</f>
        <v>22</v>
      </c>
      <c r="AH509" s="54">
        <f>S504</f>
        <v>22</v>
      </c>
      <c r="AI509" s="54">
        <f>S505</f>
        <v>22</v>
      </c>
      <c r="AJ509" s="54">
        <f>S506</f>
        <v>22</v>
      </c>
      <c r="AK509" s="54">
        <f>S507</f>
        <v>23</v>
      </c>
      <c r="AL509" s="54">
        <f>S508</f>
        <v>22</v>
      </c>
      <c r="AM509" s="54">
        <f>S509</f>
        <v>23</v>
      </c>
      <c r="AN509" s="54">
        <f>S510</f>
        <v>23</v>
      </c>
      <c r="AO509" s="54">
        <f>S511</f>
        <v>23</v>
      </c>
      <c r="AP509" s="54">
        <f>S512</f>
        <v>23</v>
      </c>
      <c r="AQ509" s="54">
        <f>S513</f>
        <v>23</v>
      </c>
      <c r="AT509" s="54" t="s">
        <v>47</v>
      </c>
      <c r="AU509" s="30">
        <f t="shared" ref="AU509:BO509" si="8039">SUM(AU493:AU508)</f>
        <v>100</v>
      </c>
      <c r="AV509" s="30">
        <f t="shared" si="8039"/>
        <v>99.999999999999986</v>
      </c>
      <c r="AW509" s="30">
        <f t="shared" si="8039"/>
        <v>100</v>
      </c>
      <c r="AX509" s="30">
        <f t="shared" si="8039"/>
        <v>100</v>
      </c>
      <c r="AY509" s="30">
        <f t="shared" si="8039"/>
        <v>100</v>
      </c>
      <c r="AZ509" s="30">
        <f t="shared" si="8039"/>
        <v>100</v>
      </c>
      <c r="BA509" s="30">
        <f t="shared" si="8039"/>
        <v>99.999999999999986</v>
      </c>
      <c r="BB509" s="30">
        <f t="shared" si="8039"/>
        <v>99.999999999999986</v>
      </c>
      <c r="BC509" s="30">
        <f t="shared" si="8039"/>
        <v>100</v>
      </c>
      <c r="BD509" s="30">
        <f t="shared" si="8039"/>
        <v>100</v>
      </c>
      <c r="BE509" s="30">
        <f t="shared" si="8039"/>
        <v>100</v>
      </c>
      <c r="BF509" s="30">
        <f t="shared" si="8039"/>
        <v>100</v>
      </c>
      <c r="BG509" s="30">
        <f t="shared" si="8039"/>
        <v>100.00000000000001</v>
      </c>
      <c r="BH509" s="30">
        <f t="shared" si="8039"/>
        <v>100</v>
      </c>
      <c r="BI509" s="30">
        <f t="shared" si="8039"/>
        <v>100</v>
      </c>
      <c r="BJ509" s="30">
        <f t="shared" si="8039"/>
        <v>100</v>
      </c>
      <c r="BK509" s="30">
        <f t="shared" si="8039"/>
        <v>99.999999999999986</v>
      </c>
      <c r="BL509" s="30">
        <f t="shared" si="8039"/>
        <v>99.999999999999986</v>
      </c>
      <c r="BM509" s="30">
        <f t="shared" si="8039"/>
        <v>100</v>
      </c>
      <c r="BN509" s="30">
        <f t="shared" si="8039"/>
        <v>100.00000000000001</v>
      </c>
      <c r="BO509" s="30">
        <f t="shared" si="8039"/>
        <v>99.999999999999986</v>
      </c>
      <c r="BS509" s="30"/>
      <c r="BT509" s="30"/>
      <c r="BU509" s="30"/>
      <c r="BV509" s="30"/>
      <c r="BW509" s="30"/>
      <c r="BX509" s="30"/>
      <c r="BY509" s="30"/>
      <c r="BZ509" s="30"/>
      <c r="CA509" s="30"/>
      <c r="CB509" s="30"/>
      <c r="CC509" s="30"/>
      <c r="CD509" s="30"/>
      <c r="CE509" s="30"/>
      <c r="CF509" s="30"/>
      <c r="CG509" s="30"/>
      <c r="CH509" s="30"/>
      <c r="CI509" s="30"/>
      <c r="CJ509" s="30"/>
      <c r="CK509" s="30"/>
      <c r="CL509" s="30"/>
      <c r="CM509" s="3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row>
    <row r="510" spans="2:118" x14ac:dyDescent="0.25">
      <c r="B510" s="54" t="s">
        <v>19</v>
      </c>
      <c r="C510" s="2">
        <v>0</v>
      </c>
      <c r="D510" s="2">
        <v>15</v>
      </c>
      <c r="E510" s="2">
        <v>0</v>
      </c>
      <c r="F510" s="2">
        <v>4</v>
      </c>
      <c r="G510" s="2">
        <v>2</v>
      </c>
      <c r="H510" s="2">
        <v>1</v>
      </c>
      <c r="I510" s="4">
        <v>0</v>
      </c>
      <c r="J510" s="3">
        <v>1</v>
      </c>
      <c r="K510" s="3">
        <v>0</v>
      </c>
      <c r="L510" s="3">
        <v>0</v>
      </c>
      <c r="M510" s="3">
        <v>0</v>
      </c>
      <c r="N510" s="3">
        <v>0</v>
      </c>
      <c r="O510" s="3">
        <v>0</v>
      </c>
      <c r="P510" s="3">
        <v>0</v>
      </c>
      <c r="Q510" s="3">
        <v>0</v>
      </c>
      <c r="R510" s="3">
        <v>0</v>
      </c>
      <c r="S510" s="54">
        <v>23</v>
      </c>
      <c r="AU510" s="30"/>
      <c r="AV510" s="30"/>
      <c r="AW510" s="30"/>
      <c r="AX510" s="30"/>
      <c r="AY510" s="30"/>
      <c r="AZ510" s="30"/>
      <c r="BA510" s="30"/>
      <c r="BB510" s="30"/>
      <c r="BC510" s="30"/>
      <c r="BD510" s="30"/>
      <c r="BE510" s="30"/>
      <c r="BF510" s="30"/>
      <c r="BG510" s="30"/>
      <c r="BH510" s="30"/>
      <c r="BI510" s="30"/>
      <c r="BJ510" s="30"/>
      <c r="BK510" s="30"/>
      <c r="BL510" s="30"/>
      <c r="BM510" s="30"/>
      <c r="BN510" s="30"/>
      <c r="BO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row>
    <row r="511" spans="2:118" x14ac:dyDescent="0.25">
      <c r="B511" s="54" t="s">
        <v>20</v>
      </c>
      <c r="C511" s="2">
        <v>0</v>
      </c>
      <c r="D511" s="2">
        <v>0</v>
      </c>
      <c r="E511" s="2">
        <v>4</v>
      </c>
      <c r="F511" s="2">
        <v>13</v>
      </c>
      <c r="G511" s="2">
        <v>2</v>
      </c>
      <c r="H511" s="3">
        <v>2</v>
      </c>
      <c r="I511" s="3">
        <v>1</v>
      </c>
      <c r="J511" s="3">
        <v>0</v>
      </c>
      <c r="K511" s="3">
        <v>1</v>
      </c>
      <c r="L511" s="3">
        <v>0</v>
      </c>
      <c r="M511" s="3">
        <v>0</v>
      </c>
      <c r="N511" s="3">
        <v>0</v>
      </c>
      <c r="O511" s="3">
        <v>0</v>
      </c>
      <c r="P511" s="3">
        <v>0</v>
      </c>
      <c r="Q511" s="3">
        <v>0</v>
      </c>
      <c r="R511" s="3">
        <v>0</v>
      </c>
      <c r="S511" s="54">
        <v>23</v>
      </c>
      <c r="AU511" s="30"/>
      <c r="AV511" s="30"/>
      <c r="AW511" s="30"/>
      <c r="AX511" s="30"/>
      <c r="AY511" s="30"/>
      <c r="AZ511" s="30"/>
      <c r="BA511" s="30"/>
      <c r="BB511" s="30"/>
      <c r="BC511" s="30"/>
      <c r="BD511" s="30"/>
      <c r="BE511" s="30"/>
      <c r="BF511" s="30"/>
      <c r="BG511" s="30"/>
      <c r="BH511" s="30"/>
      <c r="BI511" s="30"/>
      <c r="BJ511" s="30"/>
      <c r="BK511" s="30"/>
      <c r="BL511" s="30"/>
      <c r="BM511" s="30"/>
      <c r="BN511" s="30"/>
      <c r="BO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row>
    <row r="512" spans="2:118" x14ac:dyDescent="0.25">
      <c r="B512" s="54" t="s">
        <v>21</v>
      </c>
      <c r="C512" s="54">
        <v>0</v>
      </c>
      <c r="D512" s="54">
        <v>0</v>
      </c>
      <c r="E512" s="54">
        <v>0</v>
      </c>
      <c r="F512" s="54">
        <v>0</v>
      </c>
      <c r="G512" s="54">
        <v>0</v>
      </c>
      <c r="H512" s="54">
        <v>3</v>
      </c>
      <c r="I512" s="54">
        <v>12</v>
      </c>
      <c r="J512" s="54">
        <v>2</v>
      </c>
      <c r="K512" s="54">
        <v>2</v>
      </c>
      <c r="L512" s="54">
        <v>2</v>
      </c>
      <c r="M512" s="54">
        <v>2</v>
      </c>
      <c r="N512" s="54">
        <v>0</v>
      </c>
      <c r="O512" s="54">
        <v>0</v>
      </c>
      <c r="P512" s="54">
        <v>0</v>
      </c>
      <c r="Q512" s="54">
        <v>0</v>
      </c>
      <c r="R512" s="54">
        <v>0</v>
      </c>
      <c r="S512" s="54">
        <v>23</v>
      </c>
      <c r="AU512" s="30"/>
      <c r="AV512" s="30"/>
      <c r="AW512" s="30"/>
      <c r="AX512" s="30"/>
      <c r="AY512" s="30"/>
      <c r="AZ512" s="30"/>
      <c r="BA512" s="30"/>
      <c r="BB512" s="30"/>
      <c r="BC512" s="30"/>
      <c r="BD512" s="30"/>
      <c r="BE512" s="30"/>
      <c r="BF512" s="30"/>
      <c r="BG512" s="30"/>
      <c r="BH512" s="30"/>
      <c r="BI512" s="30"/>
      <c r="BJ512" s="30"/>
      <c r="BK512" s="30"/>
      <c r="BL512" s="30"/>
      <c r="BM512" s="30"/>
      <c r="BN512" s="30"/>
      <c r="BO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row>
    <row r="513" spans="1:118" x14ac:dyDescent="0.25">
      <c r="B513" s="54" t="s">
        <v>22</v>
      </c>
      <c r="C513" s="54">
        <v>0</v>
      </c>
      <c r="D513" s="54">
        <v>1</v>
      </c>
      <c r="E513" s="54">
        <v>0</v>
      </c>
      <c r="F513" s="54">
        <v>12</v>
      </c>
      <c r="G513" s="54">
        <v>6</v>
      </c>
      <c r="H513" s="54">
        <v>2</v>
      </c>
      <c r="I513" s="54">
        <v>1</v>
      </c>
      <c r="J513" s="54">
        <v>1</v>
      </c>
      <c r="K513" s="54">
        <v>0</v>
      </c>
      <c r="L513" s="54">
        <v>0</v>
      </c>
      <c r="M513" s="54">
        <v>0</v>
      </c>
      <c r="N513" s="54">
        <v>0</v>
      </c>
      <c r="O513" s="54">
        <v>0</v>
      </c>
      <c r="P513" s="54">
        <v>0</v>
      </c>
      <c r="Q513" s="54">
        <v>0</v>
      </c>
      <c r="R513" s="54">
        <v>0</v>
      </c>
      <c r="S513" s="54">
        <v>23</v>
      </c>
      <c r="AU513" s="30"/>
      <c r="AV513" s="30"/>
      <c r="AW513" s="30"/>
      <c r="AX513" s="30"/>
      <c r="AY513" s="30"/>
      <c r="AZ513" s="30"/>
      <c r="BA513" s="30"/>
      <c r="BB513" s="30"/>
      <c r="BC513" s="30"/>
      <c r="BD513" s="30"/>
      <c r="BE513" s="30"/>
      <c r="BF513" s="30"/>
      <c r="BG513" s="30"/>
      <c r="BH513" s="30"/>
      <c r="BI513" s="30"/>
      <c r="BJ513" s="30"/>
      <c r="BK513" s="30"/>
      <c r="BL513" s="30"/>
      <c r="BM513" s="30"/>
      <c r="BN513" s="30"/>
      <c r="BO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row>
    <row r="514" spans="1:118" x14ac:dyDescent="0.25">
      <c r="B514" s="54" t="s">
        <v>90</v>
      </c>
      <c r="C514" s="54">
        <v>0</v>
      </c>
      <c r="D514" s="54">
        <v>0</v>
      </c>
      <c r="E514" s="54">
        <v>0</v>
      </c>
      <c r="F514" s="54">
        <v>0</v>
      </c>
      <c r="G514" s="54">
        <v>0</v>
      </c>
      <c r="H514" s="54">
        <v>0</v>
      </c>
      <c r="I514" s="54">
        <v>0</v>
      </c>
      <c r="J514" s="54">
        <v>1</v>
      </c>
      <c r="K514" s="54">
        <v>19</v>
      </c>
      <c r="L514" s="54">
        <v>3</v>
      </c>
      <c r="M514" s="54">
        <v>0</v>
      </c>
      <c r="N514" s="54">
        <v>0</v>
      </c>
      <c r="O514" s="54">
        <v>0</v>
      </c>
      <c r="P514" s="54">
        <v>0</v>
      </c>
      <c r="Q514" s="54">
        <v>0</v>
      </c>
      <c r="R514" s="54">
        <v>0</v>
      </c>
      <c r="S514" s="54">
        <v>23</v>
      </c>
      <c r="AU514" s="30"/>
      <c r="AV514" s="30"/>
      <c r="AW514" s="30"/>
      <c r="AX514" s="30"/>
      <c r="AY514" s="30"/>
      <c r="AZ514" s="30"/>
      <c r="BA514" s="30"/>
      <c r="BB514" s="30"/>
      <c r="BC514" s="30"/>
      <c r="BD514" s="30"/>
      <c r="BE514" s="30"/>
      <c r="BF514" s="30"/>
      <c r="BG514" s="30"/>
      <c r="BH514" s="30"/>
      <c r="BI514" s="30"/>
      <c r="BJ514" s="30"/>
      <c r="BK514" s="30"/>
      <c r="BL514" s="30"/>
      <c r="BM514" s="30"/>
      <c r="BN514" s="30"/>
      <c r="BO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row>
    <row r="515" spans="1:118" x14ac:dyDescent="0.25">
      <c r="B515" s="54" t="s">
        <v>177</v>
      </c>
      <c r="C515" s="54">
        <v>0</v>
      </c>
      <c r="D515" s="54">
        <v>0</v>
      </c>
      <c r="E515" s="54">
        <v>0</v>
      </c>
      <c r="F515" s="54">
        <v>0</v>
      </c>
      <c r="G515" s="54">
        <v>1</v>
      </c>
      <c r="H515" s="54">
        <v>1</v>
      </c>
      <c r="I515" s="54">
        <v>1</v>
      </c>
      <c r="J515" s="54">
        <v>0</v>
      </c>
      <c r="K515" s="54">
        <v>0</v>
      </c>
      <c r="L515" s="54">
        <v>2</v>
      </c>
      <c r="M515" s="54">
        <v>17</v>
      </c>
      <c r="N515" s="54">
        <v>0</v>
      </c>
      <c r="O515" s="54">
        <v>0</v>
      </c>
      <c r="P515" s="54">
        <v>0</v>
      </c>
      <c r="Q515" s="54">
        <v>0</v>
      </c>
      <c r="R515" s="54">
        <v>0</v>
      </c>
      <c r="S515" s="54">
        <v>22</v>
      </c>
      <c r="AU515" s="30"/>
      <c r="AV515" s="30"/>
      <c r="AW515" s="30"/>
      <c r="AX515" s="30"/>
      <c r="AY515" s="30"/>
      <c r="AZ515" s="30"/>
      <c r="BA515" s="30"/>
      <c r="BB515" s="30"/>
      <c r="BC515" s="30"/>
      <c r="BD515" s="30"/>
      <c r="BE515" s="30"/>
      <c r="BF515" s="30"/>
      <c r="BG515" s="30"/>
      <c r="BH515" s="30"/>
      <c r="BI515" s="30"/>
      <c r="BJ515" s="30"/>
      <c r="BK515" s="30"/>
      <c r="BL515" s="30"/>
      <c r="BM515" s="30"/>
      <c r="BN515" s="30"/>
      <c r="BO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row>
    <row r="516" spans="1:118" x14ac:dyDescent="0.25">
      <c r="B516" s="54" t="s">
        <v>96</v>
      </c>
      <c r="C516" s="54">
        <v>0</v>
      </c>
      <c r="D516" s="54">
        <v>0</v>
      </c>
      <c r="E516" s="54">
        <v>0</v>
      </c>
      <c r="F516" s="54">
        <v>20</v>
      </c>
      <c r="G516" s="54">
        <v>0</v>
      </c>
      <c r="H516" s="54">
        <v>2</v>
      </c>
      <c r="I516" s="54">
        <v>1</v>
      </c>
      <c r="J516" s="54">
        <v>0</v>
      </c>
      <c r="K516" s="54">
        <v>0</v>
      </c>
      <c r="L516" s="54">
        <v>0</v>
      </c>
      <c r="M516" s="54">
        <v>0</v>
      </c>
      <c r="N516" s="54">
        <v>0</v>
      </c>
      <c r="O516" s="54">
        <v>0</v>
      </c>
      <c r="P516" s="54">
        <v>0</v>
      </c>
      <c r="Q516" s="54">
        <v>0</v>
      </c>
      <c r="R516" s="54">
        <v>0</v>
      </c>
      <c r="S516" s="54">
        <v>23</v>
      </c>
    </row>
    <row r="521" spans="1:118" x14ac:dyDescent="0.25">
      <c r="V521" s="54" t="str">
        <f>A522</f>
        <v xml:space="preserve">Raoultella planticola  </v>
      </c>
      <c r="AT521" s="54" t="str">
        <f>A522</f>
        <v xml:space="preserve">Raoultella planticola  </v>
      </c>
      <c r="BR521" s="54" t="str">
        <f>A522</f>
        <v xml:space="preserve">Raoultella planticola  </v>
      </c>
    </row>
    <row r="522" spans="1:118" ht="18.75" x14ac:dyDescent="0.25">
      <c r="A522" s="54" t="s">
        <v>146</v>
      </c>
      <c r="B522" s="54" t="s">
        <v>0</v>
      </c>
      <c r="C522" s="54">
        <v>1.5625E-2</v>
      </c>
      <c r="D522" s="54">
        <v>3.125E-2</v>
      </c>
      <c r="E522" s="54">
        <v>6.25E-2</v>
      </c>
      <c r="F522" s="54">
        <v>0.125</v>
      </c>
      <c r="G522" s="54">
        <v>0.25</v>
      </c>
      <c r="H522" s="54">
        <v>0.5</v>
      </c>
      <c r="I522" s="54">
        <v>1</v>
      </c>
      <c r="J522" s="54">
        <v>2</v>
      </c>
      <c r="K522" s="54">
        <v>4</v>
      </c>
      <c r="L522" s="54">
        <v>8</v>
      </c>
      <c r="M522" s="54">
        <v>16</v>
      </c>
      <c r="N522" s="54">
        <v>32</v>
      </c>
      <c r="O522" s="54">
        <v>64</v>
      </c>
      <c r="P522" s="54">
        <v>128</v>
      </c>
      <c r="Q522" s="54">
        <v>256</v>
      </c>
      <c r="R522" s="54">
        <v>512</v>
      </c>
      <c r="S522" s="54" t="s">
        <v>1</v>
      </c>
      <c r="V522" s="54" t="s">
        <v>0</v>
      </c>
      <c r="W522" s="54" t="str">
        <f>B523</f>
        <v>Ampicillin</v>
      </c>
      <c r="X522" s="54" t="str">
        <f>B524</f>
        <v>Ampicillin/ Sulbactam</v>
      </c>
      <c r="Y522" s="54" t="str">
        <f>B525</f>
        <v>Piperacillin</v>
      </c>
      <c r="Z522" s="54" t="str">
        <f>B526</f>
        <v>Piperacillin/ Tazobactam</v>
      </c>
      <c r="AA522" s="54" t="str">
        <f>B527</f>
        <v>Aztreonam</v>
      </c>
      <c r="AB522" s="54" t="str">
        <f>B528</f>
        <v>Cefotaxim</v>
      </c>
      <c r="AC522" s="54" t="str">
        <f>B529</f>
        <v>Ceftazidim</v>
      </c>
      <c r="AD522" s="54" t="str">
        <f>B530</f>
        <v>Cefuroxim</v>
      </c>
      <c r="AE522" s="54" t="str">
        <f>B531</f>
        <v>Imipenem</v>
      </c>
      <c r="AF522" s="54" t="str">
        <f>B532</f>
        <v>Meropenem</v>
      </c>
      <c r="AG522" s="54" t="str">
        <f>B533</f>
        <v>Colistin</v>
      </c>
      <c r="AH522" s="54" t="str">
        <f>B534</f>
        <v>Amikacin</v>
      </c>
      <c r="AI522" s="54" t="str">
        <f>B535</f>
        <v>Gentamicin</v>
      </c>
      <c r="AJ522" s="54" t="str">
        <f>B536</f>
        <v>Tobramycin</v>
      </c>
      <c r="AK522" s="54" t="str">
        <f>B537</f>
        <v>Fosfomycin</v>
      </c>
      <c r="AL522" s="54" t="str">
        <f>B538</f>
        <v>Cotrimoxazol</v>
      </c>
      <c r="AM522" s="54" t="str">
        <f>B539</f>
        <v>Ciprofloxacin</v>
      </c>
      <c r="AN522" s="54" t="str">
        <f>B540</f>
        <v>Levofloxacin</v>
      </c>
      <c r="AO522" s="54" t="str">
        <f>B541</f>
        <v>Moxifloxacin</v>
      </c>
      <c r="AP522" s="54" t="str">
        <f>B542</f>
        <v>Doxycyclin</v>
      </c>
      <c r="AQ522" s="54" t="str">
        <f>B543</f>
        <v>Tigecyclin</v>
      </c>
      <c r="AU522" s="30" t="str">
        <f t="shared" ref="AU522" si="8040">W522</f>
        <v>Ampicillin</v>
      </c>
      <c r="AV522" s="30" t="str">
        <f t="shared" ref="AV522" si="8041">X522</f>
        <v>Ampicillin/ Sulbactam</v>
      </c>
      <c r="AW522" s="30" t="str">
        <f t="shared" ref="AW522" si="8042">Y522</f>
        <v>Piperacillin</v>
      </c>
      <c r="AX522" s="30" t="str">
        <f t="shared" ref="AX522" si="8043">Z522</f>
        <v>Piperacillin/ Tazobactam</v>
      </c>
      <c r="AY522" s="30" t="str">
        <f t="shared" ref="AY522" si="8044">AA522</f>
        <v>Aztreonam</v>
      </c>
      <c r="AZ522" s="30" t="str">
        <f t="shared" ref="AZ522" si="8045">AB522</f>
        <v>Cefotaxim</v>
      </c>
      <c r="BA522" s="30" t="str">
        <f t="shared" ref="BA522" si="8046">AC522</f>
        <v>Ceftazidim</v>
      </c>
      <c r="BB522" s="30" t="str">
        <f t="shared" ref="BB522" si="8047">AD522</f>
        <v>Cefuroxim</v>
      </c>
      <c r="BC522" s="30" t="str">
        <f t="shared" ref="BC522" si="8048">AE522</f>
        <v>Imipenem</v>
      </c>
      <c r="BD522" s="30" t="str">
        <f t="shared" ref="BD522" si="8049">AF522</f>
        <v>Meropenem</v>
      </c>
      <c r="BE522" s="30" t="str">
        <f t="shared" ref="BE522" si="8050">AG522</f>
        <v>Colistin</v>
      </c>
      <c r="BF522" s="30" t="str">
        <f t="shared" ref="BF522" si="8051">AH522</f>
        <v>Amikacin</v>
      </c>
      <c r="BG522" s="30" t="str">
        <f t="shared" ref="BG522" si="8052">AI522</f>
        <v>Gentamicin</v>
      </c>
      <c r="BH522" s="30" t="str">
        <f t="shared" ref="BH522" si="8053">AJ522</f>
        <v>Tobramycin</v>
      </c>
      <c r="BI522" s="30" t="str">
        <f t="shared" ref="BI522" si="8054">AK522</f>
        <v>Fosfomycin</v>
      </c>
      <c r="BJ522" s="30" t="str">
        <f t="shared" ref="BJ522" si="8055">AL522</f>
        <v>Cotrimoxazol</v>
      </c>
      <c r="BK522" s="30" t="str">
        <f t="shared" ref="BK522" si="8056">AM522</f>
        <v>Ciprofloxacin</v>
      </c>
      <c r="BL522" s="30" t="str">
        <f t="shared" ref="BL522" si="8057">AN522</f>
        <v>Levofloxacin</v>
      </c>
      <c r="BM522" s="30" t="str">
        <f t="shared" ref="BM522" si="8058">AO522</f>
        <v>Moxifloxacin</v>
      </c>
      <c r="BN522" s="30" t="str">
        <f t="shared" ref="BN522" si="8059">AP522</f>
        <v>Doxycyclin</v>
      </c>
      <c r="BO522" s="30" t="str">
        <f t="shared" ref="BO522" si="8060">AQ522</f>
        <v>Tigecyclin</v>
      </c>
      <c r="BR522" s="54" t="s">
        <v>0</v>
      </c>
      <c r="BS522" s="54" t="str">
        <f t="shared" ref="BS522" si="8061">W522</f>
        <v>Ampicillin</v>
      </c>
      <c r="BT522" s="54" t="str">
        <f t="shared" ref="BT522" si="8062">X522</f>
        <v>Ampicillin/ Sulbactam</v>
      </c>
      <c r="BU522" s="54" t="str">
        <f t="shared" ref="BU522" si="8063">Y522</f>
        <v>Piperacillin</v>
      </c>
      <c r="BV522" s="54" t="str">
        <f t="shared" ref="BV522" si="8064">Z522</f>
        <v>Piperacillin/ Tazobactam</v>
      </c>
      <c r="BW522" s="54" t="str">
        <f t="shared" ref="BW522" si="8065">AA522</f>
        <v>Aztreonam</v>
      </c>
      <c r="BX522" s="54" t="str">
        <f t="shared" ref="BX522" si="8066">AB522</f>
        <v>Cefotaxim</v>
      </c>
      <c r="BY522" s="54" t="str">
        <f t="shared" ref="BY522" si="8067">AC522</f>
        <v>Ceftazidim</v>
      </c>
      <c r="BZ522" s="54" t="str">
        <f t="shared" ref="BZ522" si="8068">AD522</f>
        <v>Cefuroxim</v>
      </c>
      <c r="CA522" s="54" t="str">
        <f t="shared" ref="CA522" si="8069">AE522</f>
        <v>Imipenem</v>
      </c>
      <c r="CB522" s="54" t="str">
        <f t="shared" ref="CB522" si="8070">AF522</f>
        <v>Meropenem</v>
      </c>
      <c r="CC522" s="54" t="str">
        <f t="shared" ref="CC522" si="8071">AG522</f>
        <v>Colistin</v>
      </c>
      <c r="CD522" s="54" t="str">
        <f t="shared" ref="CD522" si="8072">AH522</f>
        <v>Amikacin</v>
      </c>
      <c r="CE522" s="54" t="str">
        <f t="shared" ref="CE522" si="8073">AI522</f>
        <v>Gentamicin</v>
      </c>
      <c r="CF522" s="54" t="str">
        <f t="shared" ref="CF522" si="8074">AJ522</f>
        <v>Tobramycin</v>
      </c>
      <c r="CG522" s="54" t="str">
        <f t="shared" ref="CG522" si="8075">AK522</f>
        <v>Fosfomycin</v>
      </c>
      <c r="CH522" s="54" t="str">
        <f t="shared" ref="CH522" si="8076">AL522</f>
        <v>Cotrimoxazol</v>
      </c>
      <c r="CI522" s="54" t="str">
        <f t="shared" ref="CI522" si="8077">AM522</f>
        <v>Ciprofloxacin</v>
      </c>
      <c r="CJ522" s="54" t="str">
        <f t="shared" ref="CJ522" si="8078">AN522</f>
        <v>Levofloxacin</v>
      </c>
      <c r="CK522" s="54" t="str">
        <f t="shared" ref="CK522" si="8079">AO522</f>
        <v>Moxifloxacin</v>
      </c>
      <c r="CL522" s="54" t="str">
        <f t="shared" ref="CL522" si="8080">AP522</f>
        <v>Doxycyclin</v>
      </c>
      <c r="CM522" s="54" t="str">
        <f t="shared" ref="CM522" si="8081">AQ522</f>
        <v>Tigecyclin</v>
      </c>
      <c r="CQ522" s="11"/>
      <c r="CR522" s="12" t="s">
        <v>48</v>
      </c>
      <c r="CS522" s="12" t="s">
        <v>53</v>
      </c>
      <c r="CT522" s="12" t="s">
        <v>54</v>
      </c>
      <c r="CU522" s="12" t="s">
        <v>55</v>
      </c>
      <c r="CV522" s="12" t="s">
        <v>56</v>
      </c>
      <c r="CW522" s="12" t="s">
        <v>57</v>
      </c>
      <c r="CX522" s="12" t="s">
        <v>58</v>
      </c>
      <c r="CY522" s="12" t="s">
        <v>71</v>
      </c>
      <c r="CZ522" s="12" t="s">
        <v>59</v>
      </c>
      <c r="DA522" s="12" t="s">
        <v>60</v>
      </c>
      <c r="DB522" s="12" t="s">
        <v>61</v>
      </c>
      <c r="DC522" s="12" t="s">
        <v>62</v>
      </c>
      <c r="DD522" s="12" t="s">
        <v>63</v>
      </c>
      <c r="DE522" s="12" t="s">
        <v>64</v>
      </c>
      <c r="DF522" s="12" t="s">
        <v>65</v>
      </c>
      <c r="DG522" s="12" t="s">
        <v>66</v>
      </c>
      <c r="DH522" s="12" t="s">
        <v>67</v>
      </c>
      <c r="DI522" s="12" t="s">
        <v>68</v>
      </c>
      <c r="DJ522" s="12" t="s">
        <v>69</v>
      </c>
      <c r="DK522" s="12" t="s">
        <v>70</v>
      </c>
      <c r="DL522" s="12" t="s">
        <v>72</v>
      </c>
      <c r="DM522" s="10"/>
      <c r="DN522" s="10"/>
    </row>
    <row r="523" spans="1:118" ht="18.75" x14ac:dyDescent="0.25">
      <c r="B523" s="54" t="s">
        <v>2</v>
      </c>
      <c r="C523" s="2">
        <v>0</v>
      </c>
      <c r="D523" s="2">
        <v>0</v>
      </c>
      <c r="E523" s="2">
        <v>0</v>
      </c>
      <c r="F523" s="2">
        <v>0</v>
      </c>
      <c r="G523" s="2">
        <v>0</v>
      </c>
      <c r="H523" s="2">
        <v>0</v>
      </c>
      <c r="I523" s="2">
        <v>0</v>
      </c>
      <c r="J523" s="2">
        <v>0</v>
      </c>
      <c r="K523" s="2">
        <v>1</v>
      </c>
      <c r="L523" s="2">
        <v>0</v>
      </c>
      <c r="M523" s="3">
        <v>0</v>
      </c>
      <c r="N523" s="3">
        <v>3</v>
      </c>
      <c r="O523" s="3">
        <v>1</v>
      </c>
      <c r="P523" s="3">
        <v>0</v>
      </c>
      <c r="Q523" s="3">
        <v>0</v>
      </c>
      <c r="R523" s="3">
        <v>0</v>
      </c>
      <c r="S523" s="54">
        <v>5</v>
      </c>
      <c r="V523" s="54">
        <v>1.5625E-2</v>
      </c>
      <c r="W523" s="2">
        <f>C523</f>
        <v>0</v>
      </c>
      <c r="X523" s="2">
        <f>C524</f>
        <v>0</v>
      </c>
      <c r="Y523" s="2">
        <f>C525</f>
        <v>0</v>
      </c>
      <c r="Z523" s="2">
        <f>C526</f>
        <v>0</v>
      </c>
      <c r="AA523" s="2">
        <f>C527</f>
        <v>0</v>
      </c>
      <c r="AB523" s="2">
        <f>C528</f>
        <v>0</v>
      </c>
      <c r="AC523" s="2">
        <f>C529</f>
        <v>0</v>
      </c>
      <c r="AD523" s="54">
        <f>C530</f>
        <v>0</v>
      </c>
      <c r="AE523" s="2">
        <f>C531</f>
        <v>0</v>
      </c>
      <c r="AF523" s="2">
        <f>C532</f>
        <v>0</v>
      </c>
      <c r="AG523" s="2">
        <f>C533</f>
        <v>0</v>
      </c>
      <c r="AH523" s="2">
        <f>C534</f>
        <v>0</v>
      </c>
      <c r="AI523" s="2">
        <f>C535</f>
        <v>0</v>
      </c>
      <c r="AJ523" s="2">
        <f>C536</f>
        <v>0</v>
      </c>
      <c r="AK523" s="2">
        <f>C537</f>
        <v>0</v>
      </c>
      <c r="AL523" s="2">
        <f>C538</f>
        <v>0</v>
      </c>
      <c r="AM523" s="2">
        <f>C539</f>
        <v>0</v>
      </c>
      <c r="AN523" s="2">
        <f>C540</f>
        <v>0</v>
      </c>
      <c r="AO523" s="2">
        <f>C541</f>
        <v>0</v>
      </c>
      <c r="AP523" s="54">
        <f>C542</f>
        <v>0</v>
      </c>
      <c r="AQ523" s="55">
        <f>C543</f>
        <v>0</v>
      </c>
      <c r="AT523" s="54">
        <v>1.4999999999999999E-2</v>
      </c>
      <c r="AU523" s="31">
        <f t="shared" ref="AU523" si="8082">PRODUCT(W523*100*1/W539)</f>
        <v>0</v>
      </c>
      <c r="AV523" s="31">
        <f t="shared" ref="AV523" si="8083">PRODUCT(X523*100*1/X539)</f>
        <v>0</v>
      </c>
      <c r="AW523" s="31">
        <f t="shared" ref="AW523" si="8084">PRODUCT(Y523*100*1/Y539)</f>
        <v>0</v>
      </c>
      <c r="AX523" s="31">
        <f t="shared" ref="AX523" si="8085">PRODUCT(Z523*100*1/Z539)</f>
        <v>0</v>
      </c>
      <c r="AY523" s="31">
        <f t="shared" ref="AY523" si="8086">PRODUCT(AA523*100*1/AA539)</f>
        <v>0</v>
      </c>
      <c r="AZ523" s="31">
        <f t="shared" ref="AZ523" si="8087">PRODUCT(AB523*100*1/AB539)</f>
        <v>0</v>
      </c>
      <c r="BA523" s="31">
        <f t="shared" ref="BA523" si="8088">PRODUCT(AC523*100*1/AC539)</f>
        <v>0</v>
      </c>
      <c r="BB523" s="56">
        <f t="shared" ref="BB523" si="8089">PRODUCT(AD523*100*1/AD539)</f>
        <v>0</v>
      </c>
      <c r="BC523" s="31">
        <f t="shared" ref="BC523" si="8090">PRODUCT(AE523*100*1/AE539)</f>
        <v>0</v>
      </c>
      <c r="BD523" s="31">
        <f t="shared" ref="BD523" si="8091">PRODUCT(AF523*100*1/AF539)</f>
        <v>0</v>
      </c>
      <c r="BE523" s="31">
        <f t="shared" ref="BE523" si="8092">PRODUCT(AG523*100*1/AG539)</f>
        <v>0</v>
      </c>
      <c r="BF523" s="31">
        <f t="shared" ref="BF523" si="8093">PRODUCT(AH523*100*1/AH539)</f>
        <v>0</v>
      </c>
      <c r="BG523" s="31">
        <f t="shared" ref="BG523" si="8094">PRODUCT(AI523*100*1/AI539)</f>
        <v>0</v>
      </c>
      <c r="BH523" s="31">
        <f t="shared" ref="BH523" si="8095">PRODUCT(AJ523*100*1/AJ539)</f>
        <v>0</v>
      </c>
      <c r="BI523" s="31">
        <f t="shared" ref="BI523" si="8096">PRODUCT(AK523*100*1/AK539)</f>
        <v>0</v>
      </c>
      <c r="BJ523" s="31">
        <f t="shared" ref="BJ523" si="8097">PRODUCT(AL523*100*1/AL539)</f>
        <v>0</v>
      </c>
      <c r="BK523" s="31">
        <f t="shared" ref="BK523" si="8098">PRODUCT(AM523*100*1/AM539)</f>
        <v>0</v>
      </c>
      <c r="BL523" s="31">
        <f t="shared" ref="BL523" si="8099">PRODUCT(AN523*100*1/AN539)</f>
        <v>0</v>
      </c>
      <c r="BM523" s="31">
        <f t="shared" ref="BM523" si="8100">PRODUCT(AO523*100*1/AO539)</f>
        <v>0</v>
      </c>
      <c r="BN523" s="30">
        <f t="shared" ref="BN523" si="8101">PRODUCT(AP523*100*1/AP539)</f>
        <v>0</v>
      </c>
      <c r="BO523" s="57">
        <f t="shared" ref="BO523" si="8102">PRODUCT(AQ523*100*1/AQ539)</f>
        <v>0</v>
      </c>
      <c r="BR523" s="54">
        <v>1.4999999999999999E-2</v>
      </c>
      <c r="BS523" s="31">
        <f t="shared" ref="BS523" si="8103">AU523</f>
        <v>0</v>
      </c>
      <c r="BT523" s="31">
        <f t="shared" ref="BT523" si="8104">AV523</f>
        <v>0</v>
      </c>
      <c r="BU523" s="31">
        <f t="shared" ref="BU523" si="8105">AW523</f>
        <v>0</v>
      </c>
      <c r="BV523" s="31">
        <f t="shared" ref="BV523" si="8106">AX523</f>
        <v>0</v>
      </c>
      <c r="BW523" s="31">
        <f t="shared" ref="BW523" si="8107">AY523</f>
        <v>0</v>
      </c>
      <c r="BX523" s="31">
        <f t="shared" ref="BX523" si="8108">AZ523</f>
        <v>0</v>
      </c>
      <c r="BY523" s="31">
        <f t="shared" ref="BY523" si="8109">BA523</f>
        <v>0</v>
      </c>
      <c r="BZ523" s="56">
        <f t="shared" ref="BZ523" si="8110">BB523</f>
        <v>0</v>
      </c>
      <c r="CA523" s="31">
        <f t="shared" ref="CA523" si="8111">BC523</f>
        <v>0</v>
      </c>
      <c r="CB523" s="31">
        <f t="shared" ref="CB523" si="8112">BD523</f>
        <v>0</v>
      </c>
      <c r="CC523" s="31">
        <f t="shared" ref="CC523" si="8113">BE523</f>
        <v>0</v>
      </c>
      <c r="CD523" s="31">
        <f t="shared" ref="CD523" si="8114">BF523</f>
        <v>0</v>
      </c>
      <c r="CE523" s="31">
        <f t="shared" ref="CE523" si="8115">BG523</f>
        <v>0</v>
      </c>
      <c r="CF523" s="31">
        <f t="shared" ref="CF523" si="8116">BH523</f>
        <v>0</v>
      </c>
      <c r="CG523" s="31">
        <f t="shared" ref="CG523" si="8117">BI523</f>
        <v>0</v>
      </c>
      <c r="CH523" s="31">
        <f t="shared" ref="CH523" si="8118">BJ523</f>
        <v>0</v>
      </c>
      <c r="CI523" s="31">
        <f t="shared" ref="CI523" si="8119">BK523</f>
        <v>0</v>
      </c>
      <c r="CJ523" s="31">
        <f t="shared" ref="CJ523" si="8120">BL523</f>
        <v>0</v>
      </c>
      <c r="CK523" s="31">
        <f t="shared" ref="CK523" si="8121">BM523</f>
        <v>0</v>
      </c>
      <c r="CL523" s="30">
        <f t="shared" ref="CL523" si="8122">BN523</f>
        <v>0</v>
      </c>
      <c r="CM523" s="57">
        <f t="shared" ref="CM523" si="8123">BO523</f>
        <v>0</v>
      </c>
      <c r="CN523" s="5"/>
      <c r="CQ523" s="12" t="s">
        <v>49</v>
      </c>
      <c r="CR523" s="16">
        <f>S523</f>
        <v>5</v>
      </c>
      <c r="CS523" s="16">
        <f>S524</f>
        <v>5</v>
      </c>
      <c r="CT523" s="16">
        <f>S525</f>
        <v>5</v>
      </c>
      <c r="CU523" s="16">
        <f>S526</f>
        <v>5</v>
      </c>
      <c r="CV523" s="16">
        <f>S527</f>
        <v>5</v>
      </c>
      <c r="CW523" s="16">
        <f>S528</f>
        <v>5</v>
      </c>
      <c r="CX523" s="16">
        <f>S529</f>
        <v>5</v>
      </c>
      <c r="CY523" s="16">
        <f>S530</f>
        <v>5</v>
      </c>
      <c r="CZ523" s="16">
        <f>S531</f>
        <v>5</v>
      </c>
      <c r="DA523" s="16">
        <f>S532</f>
        <v>5</v>
      </c>
      <c r="DB523" s="16">
        <f>S533</f>
        <v>5</v>
      </c>
      <c r="DC523" s="16">
        <f>S534</f>
        <v>5</v>
      </c>
      <c r="DD523" s="16">
        <f>S535</f>
        <v>5</v>
      </c>
      <c r="DE523" s="16">
        <f>S536</f>
        <v>5</v>
      </c>
      <c r="DF523" s="16">
        <f>S537</f>
        <v>5</v>
      </c>
      <c r="DG523" s="16">
        <f>S538</f>
        <v>5</v>
      </c>
      <c r="DH523" s="16">
        <f>S539</f>
        <v>5</v>
      </c>
      <c r="DI523" s="16">
        <f>S540</f>
        <v>5</v>
      </c>
      <c r="DJ523" s="16">
        <f>S541</f>
        <v>5</v>
      </c>
      <c r="DK523" s="16">
        <f>S542</f>
        <v>5</v>
      </c>
      <c r="DL523" s="16">
        <f>S543</f>
        <v>5</v>
      </c>
      <c r="DM523" s="10"/>
      <c r="DN523" s="10"/>
    </row>
    <row r="524" spans="1:118" ht="18.75" x14ac:dyDescent="0.25">
      <c r="B524" s="54" t="s">
        <v>3</v>
      </c>
      <c r="C524" s="2">
        <v>0</v>
      </c>
      <c r="D524" s="2">
        <v>0</v>
      </c>
      <c r="E524" s="2">
        <v>0</v>
      </c>
      <c r="F524" s="2">
        <v>0</v>
      </c>
      <c r="G524" s="2">
        <v>0</v>
      </c>
      <c r="H524" s="2">
        <v>1</v>
      </c>
      <c r="I524" s="2">
        <v>3</v>
      </c>
      <c r="J524" s="2">
        <v>1</v>
      </c>
      <c r="K524" s="2">
        <v>0</v>
      </c>
      <c r="L524" s="2">
        <v>0</v>
      </c>
      <c r="M524" s="3">
        <v>0</v>
      </c>
      <c r="N524" s="3">
        <v>0</v>
      </c>
      <c r="O524" s="3">
        <v>0</v>
      </c>
      <c r="P524" s="3">
        <v>0</v>
      </c>
      <c r="Q524" s="3">
        <v>0</v>
      </c>
      <c r="R524" s="3">
        <v>0</v>
      </c>
      <c r="S524" s="54">
        <v>5</v>
      </c>
      <c r="V524" s="54">
        <v>3.125E-2</v>
      </c>
      <c r="W524" s="2">
        <f>D523</f>
        <v>0</v>
      </c>
      <c r="X524" s="2">
        <f>D524</f>
        <v>0</v>
      </c>
      <c r="Y524" s="2">
        <f>D525</f>
        <v>0</v>
      </c>
      <c r="Z524" s="2">
        <f>D526</f>
        <v>0</v>
      </c>
      <c r="AA524" s="2">
        <f>D527</f>
        <v>0</v>
      </c>
      <c r="AB524" s="2">
        <f>D528</f>
        <v>4</v>
      </c>
      <c r="AC524" s="2">
        <f>D529</f>
        <v>0</v>
      </c>
      <c r="AD524" s="54">
        <f>D530</f>
        <v>0</v>
      </c>
      <c r="AE524" s="2">
        <f>D531</f>
        <v>0</v>
      </c>
      <c r="AF524" s="2">
        <f>D532</f>
        <v>0</v>
      </c>
      <c r="AG524" s="2">
        <f>D533</f>
        <v>0</v>
      </c>
      <c r="AH524" s="2">
        <f>D534</f>
        <v>0</v>
      </c>
      <c r="AI524" s="2">
        <f>D535</f>
        <v>0</v>
      </c>
      <c r="AJ524" s="2">
        <f>D536</f>
        <v>0</v>
      </c>
      <c r="AK524" s="2">
        <f>D537</f>
        <v>0</v>
      </c>
      <c r="AL524" s="2">
        <f>D538</f>
        <v>0</v>
      </c>
      <c r="AM524" s="2">
        <f>D539</f>
        <v>4</v>
      </c>
      <c r="AN524" s="2">
        <f>D540</f>
        <v>5</v>
      </c>
      <c r="AO524" s="2">
        <f>D541</f>
        <v>0</v>
      </c>
      <c r="AP524" s="54">
        <f>D542</f>
        <v>0</v>
      </c>
      <c r="AQ524" s="55">
        <f>D543</f>
        <v>0</v>
      </c>
      <c r="AT524" s="54">
        <v>3.1E-2</v>
      </c>
      <c r="AU524" s="31">
        <f t="shared" ref="AU524" si="8124">PRODUCT(W524*100*1/W539)</f>
        <v>0</v>
      </c>
      <c r="AV524" s="31">
        <f t="shared" ref="AV524" si="8125">PRODUCT(X524*100*1/X539)</f>
        <v>0</v>
      </c>
      <c r="AW524" s="31">
        <f t="shared" ref="AW524" si="8126">PRODUCT(Y524*100*1/Y539)</f>
        <v>0</v>
      </c>
      <c r="AX524" s="31">
        <f t="shared" ref="AX524" si="8127">PRODUCT(Z524*100*1/Z539)</f>
        <v>0</v>
      </c>
      <c r="AY524" s="31">
        <f t="shared" ref="AY524" si="8128">PRODUCT(AA524*100*1/AA539)</f>
        <v>0</v>
      </c>
      <c r="AZ524" s="31">
        <f t="shared" ref="AZ524" si="8129">PRODUCT(AB524*100*1/AB539)</f>
        <v>80</v>
      </c>
      <c r="BA524" s="31">
        <f t="shared" ref="BA524" si="8130">PRODUCT(AC524*100*1/AC539)</f>
        <v>0</v>
      </c>
      <c r="BB524" s="56">
        <f t="shared" ref="BB524" si="8131">PRODUCT(AD524*100*1/AD539)</f>
        <v>0</v>
      </c>
      <c r="BC524" s="31">
        <f t="shared" ref="BC524" si="8132">PRODUCT(AE524*100*1/AE539)</f>
        <v>0</v>
      </c>
      <c r="BD524" s="31">
        <f t="shared" ref="BD524" si="8133">PRODUCT(AF524*100*1/AF539)</f>
        <v>0</v>
      </c>
      <c r="BE524" s="31">
        <f t="shared" ref="BE524" si="8134">PRODUCT(AG524*100*1/AG539)</f>
        <v>0</v>
      </c>
      <c r="BF524" s="31">
        <f t="shared" ref="BF524" si="8135">PRODUCT(AH524*100*1/AH539)</f>
        <v>0</v>
      </c>
      <c r="BG524" s="31">
        <f t="shared" ref="BG524" si="8136">PRODUCT(AI524*100*1/AI539)</f>
        <v>0</v>
      </c>
      <c r="BH524" s="31">
        <f t="shared" ref="BH524" si="8137">PRODUCT(AJ524*100*1/AJ539)</f>
        <v>0</v>
      </c>
      <c r="BI524" s="31">
        <f t="shared" ref="BI524" si="8138">PRODUCT(AK524*100*1/AK539)</f>
        <v>0</v>
      </c>
      <c r="BJ524" s="31">
        <f t="shared" ref="BJ524" si="8139">PRODUCT(AL524*100*1/AL539)</f>
        <v>0</v>
      </c>
      <c r="BK524" s="31">
        <f t="shared" ref="BK524" si="8140">PRODUCT(AM524*100*1/AM539)</f>
        <v>80</v>
      </c>
      <c r="BL524" s="31">
        <f t="shared" ref="BL524" si="8141">PRODUCT(AN524*100*1/AN539)</f>
        <v>100</v>
      </c>
      <c r="BM524" s="31">
        <f t="shared" ref="BM524" si="8142">PRODUCT(AO524*100*1/AO539)</f>
        <v>0</v>
      </c>
      <c r="BN524" s="30">
        <f t="shared" ref="BN524" si="8143">PRODUCT(AP524*100*1/AP539)</f>
        <v>0</v>
      </c>
      <c r="BO524" s="57">
        <f t="shared" ref="BO524" si="8144">PRODUCT(AQ524*100*1/AQ539)</f>
        <v>0</v>
      </c>
      <c r="BR524" s="54">
        <v>3.1E-2</v>
      </c>
      <c r="BS524" s="31">
        <f t="shared" ref="BS524" si="8145">AU523+AU524</f>
        <v>0</v>
      </c>
      <c r="BT524" s="31">
        <f t="shared" ref="BT524" si="8146">AV523+AV524</f>
        <v>0</v>
      </c>
      <c r="BU524" s="31">
        <f t="shared" ref="BU524" si="8147">AW523+AW524</f>
        <v>0</v>
      </c>
      <c r="BV524" s="31">
        <f t="shared" ref="BV524" si="8148">AX523+AX524</f>
        <v>0</v>
      </c>
      <c r="BW524" s="31">
        <f t="shared" ref="BW524" si="8149">AY523+AY524</f>
        <v>0</v>
      </c>
      <c r="BX524" s="31">
        <f t="shared" ref="BX524" si="8150">AZ523+AZ524</f>
        <v>80</v>
      </c>
      <c r="BY524" s="31">
        <f t="shared" ref="BY524" si="8151">BA523+BA524</f>
        <v>0</v>
      </c>
      <c r="BZ524" s="56">
        <f t="shared" ref="BZ524" si="8152">BB523+BB524</f>
        <v>0</v>
      </c>
      <c r="CA524" s="31">
        <f t="shared" ref="CA524" si="8153">BC523+BC524</f>
        <v>0</v>
      </c>
      <c r="CB524" s="31">
        <f t="shared" ref="CB524" si="8154">BD523+BD524</f>
        <v>0</v>
      </c>
      <c r="CC524" s="31">
        <f t="shared" ref="CC524" si="8155">BE523+BE524</f>
        <v>0</v>
      </c>
      <c r="CD524" s="31">
        <f t="shared" ref="CD524" si="8156">BF523+BF524</f>
        <v>0</v>
      </c>
      <c r="CE524" s="31">
        <f t="shared" ref="CE524" si="8157">BG523+BG524</f>
        <v>0</v>
      </c>
      <c r="CF524" s="31">
        <f t="shared" ref="CF524" si="8158">BH523+BH524</f>
        <v>0</v>
      </c>
      <c r="CG524" s="31">
        <f t="shared" ref="CG524" si="8159">BI523+BI524</f>
        <v>0</v>
      </c>
      <c r="CH524" s="31">
        <f t="shared" ref="CH524" si="8160">BJ523+BJ524</f>
        <v>0</v>
      </c>
      <c r="CI524" s="31">
        <f t="shared" ref="CI524" si="8161">BK523+BK524</f>
        <v>80</v>
      </c>
      <c r="CJ524" s="31">
        <f t="shared" ref="CJ524" si="8162">BL523+BL524</f>
        <v>100</v>
      </c>
      <c r="CK524" s="31">
        <f t="shared" ref="CK524" si="8163">BM523+BM524</f>
        <v>0</v>
      </c>
      <c r="CL524" s="30">
        <f t="shared" ref="CL524" si="8164">BN523+BN524</f>
        <v>0</v>
      </c>
      <c r="CM524" s="57">
        <f t="shared" ref="CM524" si="8165">BO523+BO524</f>
        <v>0</v>
      </c>
      <c r="CN524" s="5"/>
      <c r="CQ524" s="12" t="s">
        <v>50</v>
      </c>
      <c r="CR524" s="13">
        <f>BS532</f>
        <v>20</v>
      </c>
      <c r="CS524" s="13">
        <f>BT532</f>
        <v>100</v>
      </c>
      <c r="CT524" s="13">
        <f>BU532</f>
        <v>100</v>
      </c>
      <c r="CU524" s="13">
        <f>BV532</f>
        <v>100</v>
      </c>
      <c r="CV524" s="13">
        <f>BW529</f>
        <v>100</v>
      </c>
      <c r="CW524" s="13">
        <f>BX529</f>
        <v>100</v>
      </c>
      <c r="CX524" s="13">
        <f>BY529</f>
        <v>100</v>
      </c>
      <c r="CY524" s="13"/>
      <c r="CZ524" s="13">
        <f>CA530</f>
        <v>100</v>
      </c>
      <c r="DA524" s="13">
        <f>CB530</f>
        <v>100</v>
      </c>
      <c r="DB524" s="13">
        <f>CC530</f>
        <v>100</v>
      </c>
      <c r="DC524" s="13">
        <f>CD532</f>
        <v>100</v>
      </c>
      <c r="DD524" s="13">
        <f>CE530</f>
        <v>100</v>
      </c>
      <c r="DE524" s="13">
        <f>CF530</f>
        <v>100</v>
      </c>
      <c r="DF524" s="13">
        <f>CG534</f>
        <v>80</v>
      </c>
      <c r="DG524" s="13">
        <f>CH530</f>
        <v>100</v>
      </c>
      <c r="DH524" s="13">
        <f>CI527</f>
        <v>100</v>
      </c>
      <c r="DI524" s="13">
        <f>CJ528</f>
        <v>100</v>
      </c>
      <c r="DJ524" s="13">
        <f>CK527</f>
        <v>100</v>
      </c>
      <c r="DK524" s="13"/>
      <c r="DL524" s="13"/>
      <c r="DM524" s="10"/>
      <c r="DN524" s="10"/>
    </row>
    <row r="525" spans="1:118" ht="18.75" x14ac:dyDescent="0.25">
      <c r="B525" s="54" t="s">
        <v>4</v>
      </c>
      <c r="C525" s="2">
        <v>0</v>
      </c>
      <c r="D525" s="2">
        <v>0</v>
      </c>
      <c r="E525" s="2">
        <v>0</v>
      </c>
      <c r="F525" s="2">
        <v>0</v>
      </c>
      <c r="G525" s="2">
        <v>0</v>
      </c>
      <c r="H525" s="2">
        <v>0</v>
      </c>
      <c r="I525" s="2">
        <v>0</v>
      </c>
      <c r="J525" s="2">
        <v>1</v>
      </c>
      <c r="K525" s="2">
        <v>3</v>
      </c>
      <c r="L525" s="2">
        <v>1</v>
      </c>
      <c r="M525" s="3">
        <v>0</v>
      </c>
      <c r="N525" s="3">
        <v>0</v>
      </c>
      <c r="O525" s="3">
        <v>0</v>
      </c>
      <c r="P525" s="3">
        <v>0</v>
      </c>
      <c r="Q525" s="3">
        <v>0</v>
      </c>
      <c r="R525" s="3">
        <v>0</v>
      </c>
      <c r="S525" s="54">
        <v>5</v>
      </c>
      <c r="V525" s="54">
        <v>6.25E-2</v>
      </c>
      <c r="W525" s="2">
        <f>E523</f>
        <v>0</v>
      </c>
      <c r="X525" s="2">
        <f>E524</f>
        <v>0</v>
      </c>
      <c r="Y525" s="2">
        <f>E525</f>
        <v>0</v>
      </c>
      <c r="Z525" s="2">
        <f>E526</f>
        <v>0</v>
      </c>
      <c r="AA525" s="2">
        <f>E527</f>
        <v>0</v>
      </c>
      <c r="AB525" s="2">
        <f>E528</f>
        <v>0</v>
      </c>
      <c r="AC525" s="2">
        <f>E529</f>
        <v>0</v>
      </c>
      <c r="AD525" s="54">
        <f>E530</f>
        <v>0</v>
      </c>
      <c r="AE525" s="2">
        <f>E531</f>
        <v>1</v>
      </c>
      <c r="AF525" s="2">
        <f>E532</f>
        <v>5</v>
      </c>
      <c r="AG525" s="2">
        <f>E533</f>
        <v>0</v>
      </c>
      <c r="AH525" s="2">
        <f>E534</f>
        <v>0</v>
      </c>
      <c r="AI525" s="2">
        <f>E535</f>
        <v>0</v>
      </c>
      <c r="AJ525" s="2">
        <f>E536</f>
        <v>0</v>
      </c>
      <c r="AK525" s="2">
        <f>E537</f>
        <v>0</v>
      </c>
      <c r="AL525" s="2">
        <f>E538</f>
        <v>5</v>
      </c>
      <c r="AM525" s="2">
        <f>E539</f>
        <v>1</v>
      </c>
      <c r="AN525" s="2">
        <f>E540</f>
        <v>0</v>
      </c>
      <c r="AO525" s="2">
        <f>E541</f>
        <v>2</v>
      </c>
      <c r="AP525" s="54">
        <f>E542</f>
        <v>0</v>
      </c>
      <c r="AQ525" s="55">
        <f>E543</f>
        <v>0</v>
      </c>
      <c r="AT525" s="54">
        <v>6.2E-2</v>
      </c>
      <c r="AU525" s="31">
        <f t="shared" ref="AU525" si="8166">PRODUCT(W525*100*1/W539)</f>
        <v>0</v>
      </c>
      <c r="AV525" s="31">
        <f t="shared" ref="AV525" si="8167">PRODUCT(X525*100*1/X539)</f>
        <v>0</v>
      </c>
      <c r="AW525" s="31">
        <f t="shared" ref="AW525" si="8168">PRODUCT(Y525*100*1/Y539)</f>
        <v>0</v>
      </c>
      <c r="AX525" s="31">
        <f t="shared" ref="AX525" si="8169">PRODUCT(Z525*100*1/Z539)</f>
        <v>0</v>
      </c>
      <c r="AY525" s="31">
        <f t="shared" ref="AY525" si="8170">PRODUCT(AA525*100*1/AA539)</f>
        <v>0</v>
      </c>
      <c r="AZ525" s="31">
        <f t="shared" ref="AZ525" si="8171">PRODUCT(AB525*100*1/AB539)</f>
        <v>0</v>
      </c>
      <c r="BA525" s="31">
        <f t="shared" ref="BA525" si="8172">PRODUCT(AC525*100*1/AC539)</f>
        <v>0</v>
      </c>
      <c r="BB525" s="56">
        <f t="shared" ref="BB525" si="8173">PRODUCT(AD525*100*1/AD539)</f>
        <v>0</v>
      </c>
      <c r="BC525" s="31">
        <f t="shared" ref="BC525" si="8174">PRODUCT(AE525*100*1/AE539)</f>
        <v>20</v>
      </c>
      <c r="BD525" s="31">
        <f t="shared" ref="BD525" si="8175">PRODUCT(AF525*100*1/AF539)</f>
        <v>100</v>
      </c>
      <c r="BE525" s="31">
        <f t="shared" ref="BE525" si="8176">PRODUCT(AG525*100*1/AG539)</f>
        <v>0</v>
      </c>
      <c r="BF525" s="31">
        <f t="shared" ref="BF525" si="8177">PRODUCT(AH525*100*1/AH539)</f>
        <v>0</v>
      </c>
      <c r="BG525" s="31">
        <f t="shared" ref="BG525" si="8178">PRODUCT(AI525*100*1/AI539)</f>
        <v>0</v>
      </c>
      <c r="BH525" s="31">
        <f t="shared" ref="BH525" si="8179">PRODUCT(AJ525*100*1/AJ539)</f>
        <v>0</v>
      </c>
      <c r="BI525" s="31">
        <f t="shared" ref="BI525" si="8180">PRODUCT(AK525*100*1/AK539)</f>
        <v>0</v>
      </c>
      <c r="BJ525" s="31">
        <f t="shared" ref="BJ525" si="8181">PRODUCT(AL525*100*1/AL539)</f>
        <v>100</v>
      </c>
      <c r="BK525" s="31">
        <f t="shared" ref="BK525" si="8182">PRODUCT(AM525*100*1/AM539)</f>
        <v>20</v>
      </c>
      <c r="BL525" s="31">
        <f t="shared" ref="BL525" si="8183">PRODUCT(AN525*100*1/AN539)</f>
        <v>0</v>
      </c>
      <c r="BM525" s="31">
        <f t="shared" ref="BM525" si="8184">PRODUCT(AO525*100*1/AO539)</f>
        <v>40</v>
      </c>
      <c r="BN525" s="30">
        <f t="shared" ref="BN525" si="8185">PRODUCT(AP525*100*1/AP539)</f>
        <v>0</v>
      </c>
      <c r="BO525" s="57">
        <f t="shared" ref="BO525" si="8186">PRODUCT(AQ525*100*1/AQ539)</f>
        <v>0</v>
      </c>
      <c r="BR525" s="54">
        <v>6.2E-2</v>
      </c>
      <c r="BS525" s="31">
        <f t="shared" ref="BS525" si="8187">AU523+AU524+AU525</f>
        <v>0</v>
      </c>
      <c r="BT525" s="31">
        <f t="shared" ref="BT525" si="8188">AV523+AV524+AV525</f>
        <v>0</v>
      </c>
      <c r="BU525" s="31">
        <f t="shared" ref="BU525" si="8189">AW523+AW524+AW525</f>
        <v>0</v>
      </c>
      <c r="BV525" s="31">
        <f t="shared" ref="BV525" si="8190">AX523+AX524+AX525</f>
        <v>0</v>
      </c>
      <c r="BW525" s="31">
        <f t="shared" ref="BW525" si="8191">AY523+AY524+AY525</f>
        <v>0</v>
      </c>
      <c r="BX525" s="31">
        <f t="shared" ref="BX525" si="8192">AZ523+AZ524+AZ525</f>
        <v>80</v>
      </c>
      <c r="BY525" s="31">
        <f t="shared" ref="BY525" si="8193">BA523+BA524+BA525</f>
        <v>0</v>
      </c>
      <c r="BZ525" s="56">
        <f t="shared" ref="BZ525" si="8194">BB523+BB524+BB525</f>
        <v>0</v>
      </c>
      <c r="CA525" s="31">
        <f t="shared" ref="CA525" si="8195">BC523+BC524+BC525</f>
        <v>20</v>
      </c>
      <c r="CB525" s="31">
        <f t="shared" ref="CB525" si="8196">BD523+BD524+BD525</f>
        <v>100</v>
      </c>
      <c r="CC525" s="31">
        <f t="shared" ref="CC525" si="8197">BE523+BE524+BE525</f>
        <v>0</v>
      </c>
      <c r="CD525" s="31">
        <f t="shared" ref="CD525" si="8198">BF523+BF524+BF525</f>
        <v>0</v>
      </c>
      <c r="CE525" s="31">
        <f t="shared" ref="CE525" si="8199">BG523+BG524+BG525</f>
        <v>0</v>
      </c>
      <c r="CF525" s="31">
        <f t="shared" ref="CF525" si="8200">BH523+BH524+BH525</f>
        <v>0</v>
      </c>
      <c r="CG525" s="31">
        <f t="shared" ref="CG525" si="8201">BI523+BI524+BI525</f>
        <v>0</v>
      </c>
      <c r="CH525" s="31">
        <f t="shared" ref="CH525" si="8202">BJ523+BJ524+BJ525</f>
        <v>100</v>
      </c>
      <c r="CI525" s="31">
        <f t="shared" ref="CI525" si="8203">BK523+BK524+BK525</f>
        <v>100</v>
      </c>
      <c r="CJ525" s="31">
        <f t="shared" ref="CJ525" si="8204">BL523+BL524+BL525</f>
        <v>100</v>
      </c>
      <c r="CK525" s="31">
        <f t="shared" ref="CK525" si="8205">BM523+BM524+BM525</f>
        <v>40</v>
      </c>
      <c r="CL525" s="30">
        <f t="shared" ref="CL525" si="8206">BN523+BN524+BN525</f>
        <v>0</v>
      </c>
      <c r="CM525" s="57">
        <f t="shared" ref="CM525" si="8207">BO523+BO524+BO525</f>
        <v>0</v>
      </c>
      <c r="CN525" s="5"/>
      <c r="CQ525" s="12" t="s">
        <v>51</v>
      </c>
      <c r="CR525" s="13"/>
      <c r="CS525" s="13"/>
      <c r="CT525" s="13"/>
      <c r="CU525" s="13"/>
      <c r="CV525" s="13">
        <f>BW531-BW529</f>
        <v>0</v>
      </c>
      <c r="CW525" s="13">
        <f>SUM(BX530,-BX529)</f>
        <v>0</v>
      </c>
      <c r="CX525" s="14">
        <f>SUM(BY530-BY529)</f>
        <v>0</v>
      </c>
      <c r="CY525" s="13"/>
      <c r="CZ525" s="13">
        <f>CA531-CA530</f>
        <v>0</v>
      </c>
      <c r="DA525" s="13">
        <f>CB532-CB530</f>
        <v>0</v>
      </c>
      <c r="DB525" s="13"/>
      <c r="DC525" s="13"/>
      <c r="DD525" s="13"/>
      <c r="DE525" s="13"/>
      <c r="DF525" s="13"/>
      <c r="DG525" s="13">
        <f>CH531-CH530</f>
        <v>0</v>
      </c>
      <c r="DH525" s="13">
        <f>CI528-CI527</f>
        <v>0</v>
      </c>
      <c r="DI525" s="13">
        <f>CJ529-CJ528</f>
        <v>0</v>
      </c>
      <c r="DJ525" s="13"/>
      <c r="DK525" s="13"/>
      <c r="DL525" s="13"/>
      <c r="DM525" s="10"/>
      <c r="DN525" s="10"/>
    </row>
    <row r="526" spans="1:118" ht="18.75" x14ac:dyDescent="0.25">
      <c r="B526" s="54" t="s">
        <v>5</v>
      </c>
      <c r="C526" s="2">
        <v>0</v>
      </c>
      <c r="D526" s="2">
        <v>0</v>
      </c>
      <c r="E526" s="2">
        <v>0</v>
      </c>
      <c r="F526" s="2">
        <v>0</v>
      </c>
      <c r="G526" s="2">
        <v>2</v>
      </c>
      <c r="H526" s="2">
        <v>0</v>
      </c>
      <c r="I526" s="2">
        <v>1</v>
      </c>
      <c r="J526" s="2">
        <v>2</v>
      </c>
      <c r="K526" s="2">
        <v>0</v>
      </c>
      <c r="L526" s="2">
        <v>0</v>
      </c>
      <c r="M526" s="3">
        <v>0</v>
      </c>
      <c r="N526" s="3">
        <v>0</v>
      </c>
      <c r="O526" s="3">
        <v>0</v>
      </c>
      <c r="P526" s="3">
        <v>0</v>
      </c>
      <c r="Q526" s="3">
        <v>0</v>
      </c>
      <c r="R526" s="3">
        <v>0</v>
      </c>
      <c r="S526" s="54">
        <v>5</v>
      </c>
      <c r="V526" s="54">
        <v>0.125</v>
      </c>
      <c r="W526" s="2">
        <f>F523</f>
        <v>0</v>
      </c>
      <c r="X526" s="2">
        <f>F524</f>
        <v>0</v>
      </c>
      <c r="Y526" s="2">
        <f>F525</f>
        <v>0</v>
      </c>
      <c r="Z526" s="2">
        <f>F526</f>
        <v>0</v>
      </c>
      <c r="AA526" s="2">
        <f>F527</f>
        <v>5</v>
      </c>
      <c r="AB526" s="2">
        <f>F528</f>
        <v>1</v>
      </c>
      <c r="AC526" s="2">
        <f>F529</f>
        <v>5</v>
      </c>
      <c r="AD526" s="54">
        <f>F530</f>
        <v>0</v>
      </c>
      <c r="AE526" s="2">
        <f>F531</f>
        <v>0</v>
      </c>
      <c r="AF526" s="2">
        <f>F532</f>
        <v>0</v>
      </c>
      <c r="AG526" s="2">
        <f>F533</f>
        <v>1</v>
      </c>
      <c r="AH526" s="2">
        <f>F534</f>
        <v>0</v>
      </c>
      <c r="AI526" s="2">
        <f>F535</f>
        <v>0</v>
      </c>
      <c r="AJ526" s="2">
        <f>F536</f>
        <v>0</v>
      </c>
      <c r="AK526" s="2">
        <f>F537</f>
        <v>0</v>
      </c>
      <c r="AL526" s="2">
        <f>F538</f>
        <v>0</v>
      </c>
      <c r="AM526" s="2">
        <f>F539</f>
        <v>0</v>
      </c>
      <c r="AN526" s="2">
        <f>F540</f>
        <v>0</v>
      </c>
      <c r="AO526" s="2">
        <f>F541</f>
        <v>3</v>
      </c>
      <c r="AP526" s="54">
        <f>F542</f>
        <v>0</v>
      </c>
      <c r="AQ526" s="55">
        <f>F543</f>
        <v>5</v>
      </c>
      <c r="AT526" s="54">
        <v>0.125</v>
      </c>
      <c r="AU526" s="31">
        <f t="shared" ref="AU526" si="8208">PRODUCT(W526*100*1/W539)</f>
        <v>0</v>
      </c>
      <c r="AV526" s="31">
        <f t="shared" ref="AV526" si="8209">PRODUCT(X526*100*1/X539)</f>
        <v>0</v>
      </c>
      <c r="AW526" s="31">
        <f t="shared" ref="AW526" si="8210">PRODUCT(Y526*100*1/Y539)</f>
        <v>0</v>
      </c>
      <c r="AX526" s="31">
        <f t="shared" ref="AX526" si="8211">PRODUCT(Z526*100*1/Z539)</f>
        <v>0</v>
      </c>
      <c r="AY526" s="31">
        <f t="shared" ref="AY526" si="8212">PRODUCT(AA526*100*1/AA539)</f>
        <v>100</v>
      </c>
      <c r="AZ526" s="31">
        <f t="shared" ref="AZ526" si="8213">PRODUCT(AB526*100*1/AB539)</f>
        <v>20</v>
      </c>
      <c r="BA526" s="31">
        <f t="shared" ref="BA526" si="8214">PRODUCT(AC526*100*1/AC539)</f>
        <v>100</v>
      </c>
      <c r="BB526" s="56">
        <f t="shared" ref="BB526" si="8215">PRODUCT(AD526*100*1/AD539)</f>
        <v>0</v>
      </c>
      <c r="BC526" s="31">
        <f t="shared" ref="BC526" si="8216">PRODUCT(AE526*100*1/AE539)</f>
        <v>0</v>
      </c>
      <c r="BD526" s="31">
        <f t="shared" ref="BD526" si="8217">PRODUCT(AF526*100*1/AF539)</f>
        <v>0</v>
      </c>
      <c r="BE526" s="31">
        <f t="shared" ref="BE526" si="8218">PRODUCT(AG526*100*1/AG539)</f>
        <v>20</v>
      </c>
      <c r="BF526" s="31">
        <f t="shared" ref="BF526" si="8219">PRODUCT(AH526*100*1/AH539)</f>
        <v>0</v>
      </c>
      <c r="BG526" s="31">
        <f t="shared" ref="BG526" si="8220">PRODUCT(AI526*100*1/AI539)</f>
        <v>0</v>
      </c>
      <c r="BH526" s="31">
        <f t="shared" ref="BH526" si="8221">PRODUCT(AJ526*100*1/AJ539)</f>
        <v>0</v>
      </c>
      <c r="BI526" s="31">
        <f t="shared" ref="BI526" si="8222">PRODUCT(AK526*100*1/AK539)</f>
        <v>0</v>
      </c>
      <c r="BJ526" s="31">
        <f t="shared" ref="BJ526" si="8223">PRODUCT(AL526*100*1/AL539)</f>
        <v>0</v>
      </c>
      <c r="BK526" s="31">
        <f t="shared" ref="BK526" si="8224">PRODUCT(AM526*100*1/AM539)</f>
        <v>0</v>
      </c>
      <c r="BL526" s="31">
        <f t="shared" ref="BL526" si="8225">PRODUCT(AN526*100*1/AN539)</f>
        <v>0</v>
      </c>
      <c r="BM526" s="31">
        <f t="shared" ref="BM526" si="8226">PRODUCT(AO526*100*1/AO539)</f>
        <v>60</v>
      </c>
      <c r="BN526" s="30">
        <f t="shared" ref="BN526" si="8227">PRODUCT(AP526*100*1/AP539)</f>
        <v>0</v>
      </c>
      <c r="BO526" s="57">
        <f t="shared" ref="BO526" si="8228">PRODUCT(AQ526*100*1/AQ539)</f>
        <v>100</v>
      </c>
      <c r="BR526" s="54">
        <v>0.125</v>
      </c>
      <c r="BS526" s="31">
        <f t="shared" ref="BS526" si="8229">AU523+AU524+AU525+AU526</f>
        <v>0</v>
      </c>
      <c r="BT526" s="31">
        <f t="shared" ref="BT526" si="8230">AV523+AV524+AV525+AV526</f>
        <v>0</v>
      </c>
      <c r="BU526" s="31">
        <f t="shared" ref="BU526" si="8231">AW523+AW524+AW525+AW526</f>
        <v>0</v>
      </c>
      <c r="BV526" s="31">
        <f t="shared" ref="BV526" si="8232">AX523+AX524+AX525+AX526</f>
        <v>0</v>
      </c>
      <c r="BW526" s="31">
        <f t="shared" ref="BW526" si="8233">AY523+AY524+AY525+AY526</f>
        <v>100</v>
      </c>
      <c r="BX526" s="31">
        <f t="shared" ref="BX526" si="8234">AZ523+AZ524+AZ525+AZ526</f>
        <v>100</v>
      </c>
      <c r="BY526" s="31">
        <f t="shared" ref="BY526" si="8235">BA523+BA524+BA525+BA526</f>
        <v>100</v>
      </c>
      <c r="BZ526" s="56">
        <f t="shared" ref="BZ526" si="8236">BB523+BB524+BB525+BB526</f>
        <v>0</v>
      </c>
      <c r="CA526" s="31">
        <f t="shared" ref="CA526" si="8237">BC523+BC524+BC525+BC526</f>
        <v>20</v>
      </c>
      <c r="CB526" s="31">
        <f t="shared" ref="CB526" si="8238">BD523+BD524+BD525+BD526</f>
        <v>100</v>
      </c>
      <c r="CC526" s="31">
        <f t="shared" ref="CC526" si="8239">BE523+BE524+BE525+BE526</f>
        <v>20</v>
      </c>
      <c r="CD526" s="31">
        <f t="shared" ref="CD526" si="8240">BF523+BF524+BF525+BF526</f>
        <v>0</v>
      </c>
      <c r="CE526" s="31">
        <f t="shared" ref="CE526" si="8241">BG523+BG524+BG525+BG526</f>
        <v>0</v>
      </c>
      <c r="CF526" s="31">
        <f t="shared" ref="CF526" si="8242">BH523+BH524+BH525+BH526</f>
        <v>0</v>
      </c>
      <c r="CG526" s="31">
        <f t="shared" ref="CG526" si="8243">BI523+BI524+BI525+BI526</f>
        <v>0</v>
      </c>
      <c r="CH526" s="31">
        <f t="shared" ref="CH526" si="8244">BJ523+BJ524+BJ525+BJ526</f>
        <v>100</v>
      </c>
      <c r="CI526" s="31">
        <f t="shared" ref="CI526" si="8245">BK523+BK524+BK525+BK526</f>
        <v>100</v>
      </c>
      <c r="CJ526" s="31">
        <f t="shared" ref="CJ526" si="8246">BL523+BL524+BL525+BL526</f>
        <v>100</v>
      </c>
      <c r="CK526" s="31">
        <f t="shared" ref="CK526" si="8247">BM523+BM524+BM525+BM526</f>
        <v>100</v>
      </c>
      <c r="CL526" s="30">
        <f t="shared" ref="CL526" si="8248">BN523+BN524+BN525+BN526</f>
        <v>0</v>
      </c>
      <c r="CM526" s="57">
        <f t="shared" ref="CM526" si="8249">BO523+BO524+BO525+BO526</f>
        <v>100</v>
      </c>
      <c r="CN526" s="5"/>
      <c r="CQ526" s="12" t="s">
        <v>52</v>
      </c>
      <c r="CR526" s="13">
        <f>BS538-CR524</f>
        <v>80</v>
      </c>
      <c r="CS526" s="13">
        <f>BT538-CS524</f>
        <v>0</v>
      </c>
      <c r="CT526" s="13">
        <f>BU538-BU532</f>
        <v>0</v>
      </c>
      <c r="CU526" s="13">
        <f>BV538-BV532</f>
        <v>0</v>
      </c>
      <c r="CV526" s="13">
        <f>BW538-CV525-CV524</f>
        <v>0</v>
      </c>
      <c r="CW526" s="13">
        <f>BX538-BX530</f>
        <v>0</v>
      </c>
      <c r="CX526" s="13">
        <f>BY538-BY530</f>
        <v>0</v>
      </c>
      <c r="CY526" s="13"/>
      <c r="CZ526" s="13">
        <f>CA538-CA531</f>
        <v>0</v>
      </c>
      <c r="DA526" s="13">
        <f>CB538-CB532</f>
        <v>0</v>
      </c>
      <c r="DB526" s="13">
        <f>CC538-CC530</f>
        <v>0</v>
      </c>
      <c r="DC526" s="13">
        <f>CD538-CD532</f>
        <v>0</v>
      </c>
      <c r="DD526" s="13">
        <f>CE538-CE530</f>
        <v>0</v>
      </c>
      <c r="DE526" s="13">
        <f>CF538-CF530</f>
        <v>0</v>
      </c>
      <c r="DF526" s="13">
        <f>CG538-CG534</f>
        <v>20</v>
      </c>
      <c r="DG526" s="13">
        <f>CH538-CH531</f>
        <v>0</v>
      </c>
      <c r="DH526" s="13">
        <f>CI538-CI528</f>
        <v>0</v>
      </c>
      <c r="DI526" s="13">
        <f>CJ538-CJ529</f>
        <v>0</v>
      </c>
      <c r="DJ526" s="13">
        <f>CK538-CK527</f>
        <v>0</v>
      </c>
      <c r="DK526" s="13"/>
      <c r="DL526" s="13"/>
      <c r="DM526" s="10"/>
      <c r="DN526" s="10"/>
    </row>
    <row r="527" spans="1:118" x14ac:dyDescent="0.25">
      <c r="B527" s="54" t="s">
        <v>6</v>
      </c>
      <c r="C527" s="2">
        <v>0</v>
      </c>
      <c r="D527" s="2">
        <v>0</v>
      </c>
      <c r="E527" s="2">
        <v>0</v>
      </c>
      <c r="F527" s="2">
        <v>5</v>
      </c>
      <c r="G527" s="2">
        <v>0</v>
      </c>
      <c r="H527" s="2">
        <v>0</v>
      </c>
      <c r="I527" s="2">
        <v>0</v>
      </c>
      <c r="J527" s="4">
        <v>0</v>
      </c>
      <c r="K527" s="4">
        <v>0</v>
      </c>
      <c r="L527" s="3">
        <v>0</v>
      </c>
      <c r="M527" s="3">
        <v>0</v>
      </c>
      <c r="N527" s="3">
        <v>0</v>
      </c>
      <c r="O527" s="3">
        <v>0</v>
      </c>
      <c r="P527" s="3">
        <v>0</v>
      </c>
      <c r="Q527" s="3">
        <v>0</v>
      </c>
      <c r="R527" s="3">
        <v>0</v>
      </c>
      <c r="S527" s="54">
        <v>5</v>
      </c>
      <c r="V527" s="54">
        <v>0.25</v>
      </c>
      <c r="W527" s="2">
        <f>G523</f>
        <v>0</v>
      </c>
      <c r="X527" s="2">
        <f>G524</f>
        <v>0</v>
      </c>
      <c r="Y527" s="2">
        <f>G525</f>
        <v>0</v>
      </c>
      <c r="Z527" s="2">
        <f>G526</f>
        <v>2</v>
      </c>
      <c r="AA527" s="2">
        <f>G527</f>
        <v>0</v>
      </c>
      <c r="AB527" s="2">
        <f>G528</f>
        <v>0</v>
      </c>
      <c r="AC527" s="2">
        <f>G529</f>
        <v>0</v>
      </c>
      <c r="AD527" s="54">
        <f>G530</f>
        <v>0</v>
      </c>
      <c r="AE527" s="2">
        <f>G531</f>
        <v>4</v>
      </c>
      <c r="AF527" s="2">
        <f>G532</f>
        <v>0</v>
      </c>
      <c r="AG527" s="2">
        <f>G533</f>
        <v>2</v>
      </c>
      <c r="AH527" s="2">
        <f>G534</f>
        <v>1</v>
      </c>
      <c r="AI527" s="2">
        <f>G535</f>
        <v>5</v>
      </c>
      <c r="AJ527" s="2">
        <f>G536</f>
        <v>5</v>
      </c>
      <c r="AK527" s="2">
        <f>G537</f>
        <v>0</v>
      </c>
      <c r="AL527" s="2">
        <f>G538</f>
        <v>0</v>
      </c>
      <c r="AM527" s="2">
        <f>G539</f>
        <v>0</v>
      </c>
      <c r="AN527" s="2">
        <f>G540</f>
        <v>0</v>
      </c>
      <c r="AO527" s="2">
        <f>G541</f>
        <v>0</v>
      </c>
      <c r="AP527" s="54">
        <f>G542</f>
        <v>0</v>
      </c>
      <c r="AQ527" s="55">
        <f>G543</f>
        <v>0</v>
      </c>
      <c r="AT527" s="54">
        <v>0.25</v>
      </c>
      <c r="AU527" s="31">
        <f t="shared" ref="AU527" si="8250">PRODUCT(W527*100*1/W539)</f>
        <v>0</v>
      </c>
      <c r="AV527" s="31">
        <f t="shared" ref="AV527" si="8251">PRODUCT(X527*100*1/X539)</f>
        <v>0</v>
      </c>
      <c r="AW527" s="31">
        <f t="shared" ref="AW527" si="8252">PRODUCT(Y527*100*1/Y539)</f>
        <v>0</v>
      </c>
      <c r="AX527" s="31">
        <f t="shared" ref="AX527" si="8253">PRODUCT(Z527*100*1/Z539)</f>
        <v>40</v>
      </c>
      <c r="AY527" s="31">
        <f t="shared" ref="AY527" si="8254">PRODUCT(AA527*100*1/AA539)</f>
        <v>0</v>
      </c>
      <c r="AZ527" s="31">
        <f t="shared" ref="AZ527" si="8255">PRODUCT(AB527*100*1/AB539)</f>
        <v>0</v>
      </c>
      <c r="BA527" s="31">
        <f t="shared" ref="BA527" si="8256">PRODUCT(AC527*100*1/AC539)</f>
        <v>0</v>
      </c>
      <c r="BB527" s="56">
        <f t="shared" ref="BB527" si="8257">PRODUCT(AD527*100*1/AD539)</f>
        <v>0</v>
      </c>
      <c r="BC527" s="31">
        <f t="shared" ref="BC527" si="8258">PRODUCT(AE527*100*1/AE539)</f>
        <v>80</v>
      </c>
      <c r="BD527" s="31">
        <f t="shared" ref="BD527" si="8259">PRODUCT(AF527*100*1/AF539)</f>
        <v>0</v>
      </c>
      <c r="BE527" s="31">
        <f t="shared" ref="BE527" si="8260">PRODUCT(AG527*100*1/AG539)</f>
        <v>40</v>
      </c>
      <c r="BF527" s="31">
        <f t="shared" ref="BF527" si="8261">PRODUCT(AH527*100*1/AH539)</f>
        <v>20</v>
      </c>
      <c r="BG527" s="31">
        <f t="shared" ref="BG527" si="8262">PRODUCT(AI527*100*1/AI539)</f>
        <v>100</v>
      </c>
      <c r="BH527" s="31">
        <f t="shared" ref="BH527" si="8263">PRODUCT(AJ527*100*1/AJ539)</f>
        <v>100</v>
      </c>
      <c r="BI527" s="31">
        <f t="shared" ref="BI527" si="8264">PRODUCT(AK527*100*1/AK539)</f>
        <v>0</v>
      </c>
      <c r="BJ527" s="31">
        <f t="shared" ref="BJ527" si="8265">PRODUCT(AL527*100*1/AL539)</f>
        <v>0</v>
      </c>
      <c r="BK527" s="31">
        <f t="shared" ref="BK527" si="8266">PRODUCT(AM527*100*1/AM539)</f>
        <v>0</v>
      </c>
      <c r="BL527" s="31">
        <f t="shared" ref="BL527" si="8267">PRODUCT(AN527*100*1/AN539)</f>
        <v>0</v>
      </c>
      <c r="BM527" s="31">
        <f t="shared" ref="BM527" si="8268">PRODUCT(AO527*100*1/AO539)</f>
        <v>0</v>
      </c>
      <c r="BN527" s="30">
        <f t="shared" ref="BN527" si="8269">PRODUCT(AP527*100*1/AP539)</f>
        <v>0</v>
      </c>
      <c r="BO527" s="57">
        <f t="shared" ref="BO527" si="8270">PRODUCT(AQ527*100*1/AQ539)</f>
        <v>0</v>
      </c>
      <c r="BR527" s="54">
        <v>0.25</v>
      </c>
      <c r="BS527" s="31">
        <f t="shared" ref="BS527" si="8271">AU523+AU524+AU525+AU526+AU527</f>
        <v>0</v>
      </c>
      <c r="BT527" s="31">
        <f t="shared" ref="BT527" si="8272">AV523+AV524+AV525+AV526+AV527</f>
        <v>0</v>
      </c>
      <c r="BU527" s="31">
        <f t="shared" ref="BU527" si="8273">AW523+AW524+AW525+AW526+AW527</f>
        <v>0</v>
      </c>
      <c r="BV527" s="31">
        <f t="shared" ref="BV527" si="8274">AX523+AX524+AX525+AX526+AX527</f>
        <v>40</v>
      </c>
      <c r="BW527" s="31">
        <f t="shared" ref="BW527" si="8275">AY523+AY524+AY525+AY526+AY527</f>
        <v>100</v>
      </c>
      <c r="BX527" s="31">
        <f t="shared" ref="BX527" si="8276">AZ523+AZ524+AZ525+AZ526+AZ527</f>
        <v>100</v>
      </c>
      <c r="BY527" s="31">
        <f t="shared" ref="BY527" si="8277">BA523+BA524+BA525+BA526+BA527</f>
        <v>100</v>
      </c>
      <c r="BZ527" s="56">
        <f t="shared" ref="BZ527" si="8278">BB523+BB524+BB525+BB526+BB527</f>
        <v>0</v>
      </c>
      <c r="CA527" s="31">
        <f t="shared" ref="CA527" si="8279">BC523+BC524+BC525+BC526+BC527</f>
        <v>100</v>
      </c>
      <c r="CB527" s="31">
        <f t="shared" ref="CB527" si="8280">BD523+BD524+BD525+BD526+BD527</f>
        <v>100</v>
      </c>
      <c r="CC527" s="31">
        <f t="shared" ref="CC527" si="8281">BE523+BE524+BE525+BE526+BE527</f>
        <v>60</v>
      </c>
      <c r="CD527" s="31">
        <f t="shared" ref="CD527" si="8282">BF523+BF524+BF525+BF526+BF527</f>
        <v>20</v>
      </c>
      <c r="CE527" s="31">
        <f t="shared" ref="CE527" si="8283">BG523+BG524+BG525+BG526+BG527</f>
        <v>100</v>
      </c>
      <c r="CF527" s="31">
        <f t="shared" ref="CF527" si="8284">BH523+BH524+BH525+BH526+BH527</f>
        <v>100</v>
      </c>
      <c r="CG527" s="31">
        <f t="shared" ref="CG527" si="8285">BI523+BI524+BI525+BI526+BI527</f>
        <v>0</v>
      </c>
      <c r="CH527" s="31">
        <f t="shared" ref="CH527" si="8286">BJ523+BJ524+BJ525+BJ526+BJ527</f>
        <v>100</v>
      </c>
      <c r="CI527" s="31">
        <f t="shared" ref="CI527" si="8287">BK523+BK524+BK525+BK526+BK527</f>
        <v>100</v>
      </c>
      <c r="CJ527" s="31">
        <f t="shared" ref="CJ527" si="8288">BL523+BL524+BL525+BL526+BL527</f>
        <v>100</v>
      </c>
      <c r="CK527" s="31">
        <f t="shared" ref="CK527" si="8289">BM523+BM524+BM525+BM526+BM527</f>
        <v>100</v>
      </c>
      <c r="CL527" s="30">
        <f t="shared" ref="CL527" si="8290">BN523+BN524+BN525+BN526+BN527</f>
        <v>0</v>
      </c>
      <c r="CM527" s="57">
        <f t="shared" ref="CM527" si="8291">BO523+BO524+BO525+BO526+BO527</f>
        <v>100</v>
      </c>
      <c r="CN527" s="5"/>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row>
    <row r="528" spans="1:118" x14ac:dyDescent="0.25">
      <c r="B528" s="54" t="s">
        <v>7</v>
      </c>
      <c r="C528" s="2">
        <v>0</v>
      </c>
      <c r="D528" s="2">
        <v>4</v>
      </c>
      <c r="E528" s="2">
        <v>0</v>
      </c>
      <c r="F528" s="2">
        <v>1</v>
      </c>
      <c r="G528" s="2">
        <v>0</v>
      </c>
      <c r="H528" s="2">
        <v>0</v>
      </c>
      <c r="I528" s="2">
        <v>0</v>
      </c>
      <c r="J528" s="4">
        <v>0</v>
      </c>
      <c r="K528" s="3">
        <v>0</v>
      </c>
      <c r="L528" s="3">
        <v>0</v>
      </c>
      <c r="M528" s="3">
        <v>0</v>
      </c>
      <c r="N528" s="3">
        <v>0</v>
      </c>
      <c r="O528" s="3">
        <v>0</v>
      </c>
      <c r="P528" s="3">
        <v>0</v>
      </c>
      <c r="Q528" s="3">
        <v>0</v>
      </c>
      <c r="R528" s="3">
        <v>0</v>
      </c>
      <c r="S528" s="54">
        <v>5</v>
      </c>
      <c r="V528" s="54">
        <v>0.5</v>
      </c>
      <c r="W528" s="2">
        <f>H523</f>
        <v>0</v>
      </c>
      <c r="X528" s="2">
        <f>H524</f>
        <v>1</v>
      </c>
      <c r="Y528" s="2">
        <f>H525</f>
        <v>0</v>
      </c>
      <c r="Z528" s="2">
        <f>H526</f>
        <v>0</v>
      </c>
      <c r="AA528" s="2">
        <f>H527</f>
        <v>0</v>
      </c>
      <c r="AB528" s="2">
        <f>H528</f>
        <v>0</v>
      </c>
      <c r="AC528" s="2">
        <f>H529</f>
        <v>0</v>
      </c>
      <c r="AD528" s="54">
        <f>H530</f>
        <v>0</v>
      </c>
      <c r="AE528" s="2">
        <f>H531</f>
        <v>0</v>
      </c>
      <c r="AF528" s="2">
        <f>H532</f>
        <v>0</v>
      </c>
      <c r="AG528" s="2">
        <f>H533</f>
        <v>1</v>
      </c>
      <c r="AH528" s="2">
        <f>H534</f>
        <v>0</v>
      </c>
      <c r="AI528" s="2">
        <f>H535</f>
        <v>0</v>
      </c>
      <c r="AJ528" s="2">
        <f>H536</f>
        <v>0</v>
      </c>
      <c r="AK528" s="2">
        <f>H537</f>
        <v>0</v>
      </c>
      <c r="AL528" s="2">
        <f>H538</f>
        <v>0</v>
      </c>
      <c r="AM528" s="4">
        <f>H539</f>
        <v>0</v>
      </c>
      <c r="AN528" s="2">
        <f>H540</f>
        <v>0</v>
      </c>
      <c r="AO528" s="3">
        <f>H541</f>
        <v>0</v>
      </c>
      <c r="AP528" s="54">
        <f>H542</f>
        <v>0</v>
      </c>
      <c r="AQ528" s="55">
        <f>H543</f>
        <v>0</v>
      </c>
      <c r="AT528" s="54">
        <v>0.5</v>
      </c>
      <c r="AU528" s="31">
        <f t="shared" ref="AU528" si="8292">PRODUCT(W528*100*1/W539)</f>
        <v>0</v>
      </c>
      <c r="AV528" s="31">
        <f t="shared" ref="AV528" si="8293">PRODUCT(X528*100*1/X539)</f>
        <v>20</v>
      </c>
      <c r="AW528" s="31">
        <f t="shared" ref="AW528" si="8294">PRODUCT(Y528*100*1/Y539)</f>
        <v>0</v>
      </c>
      <c r="AX528" s="31">
        <f t="shared" ref="AX528" si="8295">PRODUCT(Z528*100*1/Z539)</f>
        <v>0</v>
      </c>
      <c r="AY528" s="31">
        <f t="shared" ref="AY528" si="8296">PRODUCT(AA528*100*1/AA539)</f>
        <v>0</v>
      </c>
      <c r="AZ528" s="31">
        <f t="shared" ref="AZ528" si="8297">PRODUCT(AB528*100*1/AB539)</f>
        <v>0</v>
      </c>
      <c r="BA528" s="31">
        <f t="shared" ref="BA528" si="8298">PRODUCT(AC528*100*1/AC539)</f>
        <v>0</v>
      </c>
      <c r="BB528" s="56">
        <f t="shared" ref="BB528" si="8299">PRODUCT(AD528*100*1/AD539)</f>
        <v>0</v>
      </c>
      <c r="BC528" s="31">
        <f t="shared" ref="BC528" si="8300">PRODUCT(AE528*100*1/AE539)</f>
        <v>0</v>
      </c>
      <c r="BD528" s="31">
        <f t="shared" ref="BD528" si="8301">PRODUCT(AF528*100*1/AF539)</f>
        <v>0</v>
      </c>
      <c r="BE528" s="31">
        <f t="shared" ref="BE528" si="8302">PRODUCT(AG528*100*1/AG539)</f>
        <v>20</v>
      </c>
      <c r="BF528" s="31">
        <f t="shared" ref="BF528" si="8303">PRODUCT(AH528*100*1/AH539)</f>
        <v>0</v>
      </c>
      <c r="BG528" s="31">
        <f t="shared" ref="BG528" si="8304">PRODUCT(AI528*100*1/AI539)</f>
        <v>0</v>
      </c>
      <c r="BH528" s="31">
        <f t="shared" ref="BH528" si="8305">PRODUCT(AJ528*100*1/AJ539)</f>
        <v>0</v>
      </c>
      <c r="BI528" s="31">
        <f t="shared" ref="BI528" si="8306">PRODUCT(AK528*100*1/AK539)</f>
        <v>0</v>
      </c>
      <c r="BJ528" s="31">
        <f t="shared" ref="BJ528" si="8307">PRODUCT(AL528*100*1/AL539)</f>
        <v>0</v>
      </c>
      <c r="BK528" s="32">
        <f t="shared" ref="BK528" si="8308">PRODUCT(AM528*100*1/AM539)</f>
        <v>0</v>
      </c>
      <c r="BL528" s="31">
        <f t="shared" ref="BL528" si="8309">PRODUCT(AN528*100*1/AN539)</f>
        <v>0</v>
      </c>
      <c r="BM528" s="33">
        <f t="shared" ref="BM528" si="8310">PRODUCT(AO528*100*1/AO539)</f>
        <v>0</v>
      </c>
      <c r="BN528" s="30">
        <f t="shared" ref="BN528" si="8311">PRODUCT(AP528*100*1/AP539)</f>
        <v>0</v>
      </c>
      <c r="BO528" s="57">
        <f t="shared" ref="BO528" si="8312">PRODUCT(AQ528*100*1/AQ539)</f>
        <v>0</v>
      </c>
      <c r="BR528" s="54">
        <v>0.5</v>
      </c>
      <c r="BS528" s="31">
        <f t="shared" ref="BS528" si="8313">AU523+AU524+AU525+AU526+AU527+AU528</f>
        <v>0</v>
      </c>
      <c r="BT528" s="31">
        <f t="shared" ref="BT528" si="8314">AV523+AV524+AV525+AV526+AV527+AV528</f>
        <v>20</v>
      </c>
      <c r="BU528" s="31">
        <f t="shared" ref="BU528" si="8315">AW523+AW524+AW525+AW526+AW527+AW528</f>
        <v>0</v>
      </c>
      <c r="BV528" s="31">
        <f t="shared" ref="BV528" si="8316">AX523+AX524+AX525+AX526+AX527+AX528</f>
        <v>40</v>
      </c>
      <c r="BW528" s="31">
        <f t="shared" ref="BW528" si="8317">AY523+AY524+AY525+AY526+AY527+AY528</f>
        <v>100</v>
      </c>
      <c r="BX528" s="31">
        <f t="shared" ref="BX528" si="8318">AZ523+AZ524+AZ525+AZ526+AZ527+AZ528</f>
        <v>100</v>
      </c>
      <c r="BY528" s="31">
        <f t="shared" ref="BY528" si="8319">BA523+BA524+BA525+BA526+BA527+BA528</f>
        <v>100</v>
      </c>
      <c r="BZ528" s="56">
        <f t="shared" ref="BZ528" si="8320">BB523+BB524+BB525+BB526+BB527+BB528</f>
        <v>0</v>
      </c>
      <c r="CA528" s="31">
        <f t="shared" ref="CA528" si="8321">BC523+BC524+BC525+BC526+BC527+BC528</f>
        <v>100</v>
      </c>
      <c r="CB528" s="31">
        <f t="shared" ref="CB528" si="8322">BD523+BD524+BD525+BD526+BD527+BD528</f>
        <v>100</v>
      </c>
      <c r="CC528" s="31">
        <f t="shared" ref="CC528" si="8323">BE523+BE524+BE525+BE526+BE527+BE528</f>
        <v>80</v>
      </c>
      <c r="CD528" s="31">
        <f t="shared" ref="CD528" si="8324">BF523+BF524+BF525+BF526+BF527+BF528</f>
        <v>20</v>
      </c>
      <c r="CE528" s="31">
        <f t="shared" ref="CE528" si="8325">BG523+BG524+BG525+BG526+BG527+BG528</f>
        <v>100</v>
      </c>
      <c r="CF528" s="31">
        <f t="shared" ref="CF528" si="8326">BH523+BH524+BH525+BH526+BH527+BH528</f>
        <v>100</v>
      </c>
      <c r="CG528" s="31">
        <f t="shared" ref="CG528" si="8327">BI523+BI524+BI525+BI526+BI527+BI528</f>
        <v>0</v>
      </c>
      <c r="CH528" s="31">
        <f t="shared" ref="CH528" si="8328">BJ523+BJ524+BJ525+BJ526+BJ527+BJ528</f>
        <v>100</v>
      </c>
      <c r="CI528" s="32">
        <f t="shared" ref="CI528" si="8329">BK523+BK524+BK525+BK526+BK527+BK528</f>
        <v>100</v>
      </c>
      <c r="CJ528" s="31">
        <f t="shared" ref="CJ528" si="8330">BL523+BL524+BL525+BL526+BL527+BL528</f>
        <v>100</v>
      </c>
      <c r="CK528" s="33">
        <f t="shared" ref="CK528" si="8331">BM523+BM524+BM525+BM526+BM527+BM528</f>
        <v>100</v>
      </c>
      <c r="CL528" s="30">
        <f t="shared" ref="CL528" si="8332">BN523+BN524+BN525+BN526+BN527+BN528</f>
        <v>0</v>
      </c>
      <c r="CM528" s="57">
        <f t="shared" ref="CM528" si="8333">BO523+BO524+BO525+BO526+BO527+BO528</f>
        <v>100</v>
      </c>
      <c r="CN528" s="5"/>
      <c r="CQ528" s="10"/>
      <c r="CR528" s="10" t="str">
        <f>A522</f>
        <v xml:space="preserve">Raoultella planticola  </v>
      </c>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row>
    <row r="529" spans="2:118" x14ac:dyDescent="0.25">
      <c r="B529" s="54" t="s">
        <v>8</v>
      </c>
      <c r="C529" s="2">
        <v>0</v>
      </c>
      <c r="D529" s="2">
        <v>0</v>
      </c>
      <c r="E529" s="2">
        <v>0</v>
      </c>
      <c r="F529" s="2">
        <v>5</v>
      </c>
      <c r="G529" s="2">
        <v>0</v>
      </c>
      <c r="H529" s="2">
        <v>0</v>
      </c>
      <c r="I529" s="2">
        <v>0</v>
      </c>
      <c r="J529" s="4">
        <v>0</v>
      </c>
      <c r="K529" s="4">
        <v>0</v>
      </c>
      <c r="L529" s="3">
        <v>0</v>
      </c>
      <c r="M529" s="3">
        <v>0</v>
      </c>
      <c r="N529" s="3">
        <v>0</v>
      </c>
      <c r="O529" s="3">
        <v>0</v>
      </c>
      <c r="P529" s="3">
        <v>0</v>
      </c>
      <c r="Q529" s="3">
        <v>0</v>
      </c>
      <c r="R529" s="3">
        <v>0</v>
      </c>
      <c r="S529" s="54">
        <v>5</v>
      </c>
      <c r="V529" s="54">
        <v>1</v>
      </c>
      <c r="W529" s="2">
        <f>I523</f>
        <v>0</v>
      </c>
      <c r="X529" s="2">
        <f>I524</f>
        <v>3</v>
      </c>
      <c r="Y529" s="2">
        <f>I525</f>
        <v>0</v>
      </c>
      <c r="Z529" s="2">
        <f>I526</f>
        <v>1</v>
      </c>
      <c r="AA529" s="2">
        <f>I527</f>
        <v>0</v>
      </c>
      <c r="AB529" s="2">
        <f>I528</f>
        <v>0</v>
      </c>
      <c r="AC529" s="2">
        <f>I529</f>
        <v>0</v>
      </c>
      <c r="AD529" s="54">
        <f>I530</f>
        <v>3</v>
      </c>
      <c r="AE529" s="2">
        <f>I531</f>
        <v>0</v>
      </c>
      <c r="AF529" s="2">
        <f>I532</f>
        <v>0</v>
      </c>
      <c r="AG529" s="2">
        <f>I533</f>
        <v>1</v>
      </c>
      <c r="AH529" s="2">
        <f>I534</f>
        <v>4</v>
      </c>
      <c r="AI529" s="2">
        <f>I535</f>
        <v>0</v>
      </c>
      <c r="AJ529" s="2">
        <f>I536</f>
        <v>0</v>
      </c>
      <c r="AK529" s="2">
        <f>I537</f>
        <v>0</v>
      </c>
      <c r="AL529" s="2">
        <f>I538</f>
        <v>0</v>
      </c>
      <c r="AM529" s="3">
        <f>I539</f>
        <v>0</v>
      </c>
      <c r="AN529" s="4">
        <f>I540</f>
        <v>0</v>
      </c>
      <c r="AO529" s="3">
        <f>I541</f>
        <v>0</v>
      </c>
      <c r="AP529" s="54">
        <f>I542</f>
        <v>4</v>
      </c>
      <c r="AQ529" s="58">
        <f>I543</f>
        <v>0</v>
      </c>
      <c r="AT529" s="54">
        <v>1</v>
      </c>
      <c r="AU529" s="31">
        <f t="shared" ref="AU529" si="8334">PRODUCT(W529*100*1/W539)</f>
        <v>0</v>
      </c>
      <c r="AV529" s="31">
        <f t="shared" ref="AV529" si="8335">PRODUCT(X529*100*1/X539)</f>
        <v>60</v>
      </c>
      <c r="AW529" s="31">
        <f t="shared" ref="AW529" si="8336">PRODUCT(Y529*100*1/Y539)</f>
        <v>0</v>
      </c>
      <c r="AX529" s="31">
        <f t="shared" ref="AX529" si="8337">PRODUCT(Z529*100*1/Z539)</f>
        <v>20</v>
      </c>
      <c r="AY529" s="31">
        <f t="shared" ref="AY529" si="8338">PRODUCT(AA529*100*1/AA539)</f>
        <v>0</v>
      </c>
      <c r="AZ529" s="31">
        <f t="shared" ref="AZ529" si="8339">PRODUCT(AB529*100*1/AB539)</f>
        <v>0</v>
      </c>
      <c r="BA529" s="31">
        <f t="shared" ref="BA529" si="8340">PRODUCT(AC529*100*1/AC539)</f>
        <v>0</v>
      </c>
      <c r="BB529" s="56">
        <f t="shared" ref="BB529" si="8341">PRODUCT(AD529*100*1/AD539)</f>
        <v>60</v>
      </c>
      <c r="BC529" s="31">
        <f t="shared" ref="BC529" si="8342">PRODUCT(AE529*100*1/AE539)</f>
        <v>0</v>
      </c>
      <c r="BD529" s="31">
        <f t="shared" ref="BD529" si="8343">PRODUCT(AF529*100*1/AF539)</f>
        <v>0</v>
      </c>
      <c r="BE529" s="31">
        <f t="shared" ref="BE529" si="8344">PRODUCT(AG529*100*1/AG539)</f>
        <v>20</v>
      </c>
      <c r="BF529" s="31">
        <f t="shared" ref="BF529" si="8345">PRODUCT(AH529*100*1/AH539)</f>
        <v>80</v>
      </c>
      <c r="BG529" s="31">
        <f t="shared" ref="BG529" si="8346">PRODUCT(AI529*100*1/AI539)</f>
        <v>0</v>
      </c>
      <c r="BH529" s="31">
        <f t="shared" ref="BH529" si="8347">PRODUCT(AJ529*100*1/AJ539)</f>
        <v>0</v>
      </c>
      <c r="BI529" s="31">
        <f t="shared" ref="BI529" si="8348">PRODUCT(AK529*100*1/AK539)</f>
        <v>0</v>
      </c>
      <c r="BJ529" s="31">
        <f t="shared" ref="BJ529" si="8349">PRODUCT(AL529*100*1/AL539)</f>
        <v>0</v>
      </c>
      <c r="BK529" s="33">
        <f t="shared" ref="BK529" si="8350">PRODUCT(AM529*100*1/AM539)</f>
        <v>0</v>
      </c>
      <c r="BL529" s="32">
        <f t="shared" ref="BL529" si="8351">PRODUCT(AN529*100*1/AN539)</f>
        <v>0</v>
      </c>
      <c r="BM529" s="33">
        <f t="shared" ref="BM529" si="8352">PRODUCT(AO529*100*1/AO539)</f>
        <v>0</v>
      </c>
      <c r="BN529" s="30">
        <f t="shared" ref="BN529" si="8353">PRODUCT(AP529*100*1/AP539)</f>
        <v>80</v>
      </c>
      <c r="BO529" s="59">
        <f t="shared" ref="BO529" si="8354">PRODUCT(AQ529*100*1/AQ539)</f>
        <v>0</v>
      </c>
      <c r="BR529" s="54">
        <v>1</v>
      </c>
      <c r="BS529" s="31">
        <f t="shared" ref="BS529" si="8355">AU523+AU524+AU525+AU526+AU527+AU528+AU529</f>
        <v>0</v>
      </c>
      <c r="BT529" s="31">
        <f t="shared" ref="BT529" si="8356">AV523+AV524+AV525+AV526+AV527+AV528+AV529</f>
        <v>80</v>
      </c>
      <c r="BU529" s="31">
        <f t="shared" ref="BU529" si="8357">AW523+AW524+AW525+AW526+AW527+AW528+AW529</f>
        <v>0</v>
      </c>
      <c r="BV529" s="31">
        <f t="shared" ref="BV529" si="8358">AX523+AX524+AX525+AX526+AX527+AX528+AX529</f>
        <v>60</v>
      </c>
      <c r="BW529" s="31">
        <f t="shared" ref="BW529" si="8359">AY523+AY524+AY525+AY526+AY527+AY528+AY529</f>
        <v>100</v>
      </c>
      <c r="BX529" s="31">
        <f t="shared" ref="BX529" si="8360">AZ523+AZ524+AZ525+AZ526+AZ527+AZ528+AZ529</f>
        <v>100</v>
      </c>
      <c r="BY529" s="31">
        <f t="shared" ref="BY529" si="8361">BA523+BA524+BA525+BA526+BA527+BA528+BA529</f>
        <v>100</v>
      </c>
      <c r="BZ529" s="56">
        <f t="shared" ref="BZ529" si="8362">BB523+BB524+BB525+BB526+BB527+BB528+BB529</f>
        <v>60</v>
      </c>
      <c r="CA529" s="31">
        <f t="shared" ref="CA529" si="8363">BC523+BC524+BC525+BC526+BC527+BC528+BC529</f>
        <v>100</v>
      </c>
      <c r="CB529" s="31">
        <f t="shared" ref="CB529" si="8364">BD523+BD524+BD525+BD526+BD527+BD528+BD529</f>
        <v>100</v>
      </c>
      <c r="CC529" s="31">
        <f t="shared" ref="CC529" si="8365">BE523+BE524+BE525+BE526+BE527+BE528+BE529</f>
        <v>100</v>
      </c>
      <c r="CD529" s="31">
        <f t="shared" ref="CD529" si="8366">BF523+BF524+BF525+BF526+BF527+BF528+BF529</f>
        <v>100</v>
      </c>
      <c r="CE529" s="31">
        <f t="shared" ref="CE529" si="8367">BG523+BG524+BG525+BG526+BG527+BG528+BG529</f>
        <v>100</v>
      </c>
      <c r="CF529" s="31">
        <f t="shared" ref="CF529" si="8368">BH523+BH524+BH525+BH526+BH527+BH528+BH529</f>
        <v>100</v>
      </c>
      <c r="CG529" s="31">
        <f t="shared" ref="CG529" si="8369">BI523+BI524+BI525+BI526+BI527+BI528+BI529</f>
        <v>0</v>
      </c>
      <c r="CH529" s="31">
        <f t="shared" ref="CH529" si="8370">BJ523+BJ524+BJ525+BJ526+BJ527+BJ528+BJ529</f>
        <v>100</v>
      </c>
      <c r="CI529" s="33">
        <f t="shared" ref="CI529" si="8371">BK523+BK524+BK525+BK526+BK527+BK528+BK529</f>
        <v>100</v>
      </c>
      <c r="CJ529" s="32">
        <f t="shared" ref="CJ529" si="8372">BL523+BL524+BL525+BL526+BL527+BL528+BL529</f>
        <v>100</v>
      </c>
      <c r="CK529" s="33">
        <f t="shared" ref="CK529" si="8373">BM523+BM524+BM525+BM526+BM527+BM528+BM529</f>
        <v>100</v>
      </c>
      <c r="CL529" s="30">
        <f t="shared" ref="CL529" si="8374">BN523+BN524+BN525+BN526+BN527+BN528+BN529</f>
        <v>80</v>
      </c>
      <c r="CM529" s="59">
        <f t="shared" ref="CM529" si="8375">BO523+BO524+BO525+BO526+BO527+BO528+BO529</f>
        <v>100</v>
      </c>
      <c r="CN529" s="5"/>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row>
    <row r="530" spans="2:118" x14ac:dyDescent="0.25">
      <c r="B530" s="54" t="s">
        <v>9</v>
      </c>
      <c r="C530" s="54">
        <v>0</v>
      </c>
      <c r="D530" s="54">
        <v>0</v>
      </c>
      <c r="E530" s="54">
        <v>0</v>
      </c>
      <c r="F530" s="54">
        <v>0</v>
      </c>
      <c r="G530" s="54">
        <v>0</v>
      </c>
      <c r="H530" s="54">
        <v>0</v>
      </c>
      <c r="I530" s="54">
        <v>3</v>
      </c>
      <c r="J530" s="54">
        <v>2</v>
      </c>
      <c r="K530" s="54">
        <v>0</v>
      </c>
      <c r="L530" s="54">
        <v>0</v>
      </c>
      <c r="M530" s="54">
        <v>0</v>
      </c>
      <c r="N530" s="54">
        <v>0</v>
      </c>
      <c r="O530" s="54">
        <v>0</v>
      </c>
      <c r="P530" s="54">
        <v>0</v>
      </c>
      <c r="Q530" s="54">
        <v>0</v>
      </c>
      <c r="R530" s="54">
        <v>0</v>
      </c>
      <c r="S530" s="54">
        <v>5</v>
      </c>
      <c r="V530" s="54">
        <v>2</v>
      </c>
      <c r="W530" s="2">
        <f>J523</f>
        <v>0</v>
      </c>
      <c r="X530" s="2">
        <f>J524</f>
        <v>1</v>
      </c>
      <c r="Y530" s="2">
        <f>J525</f>
        <v>1</v>
      </c>
      <c r="Z530" s="2">
        <f>J526</f>
        <v>2</v>
      </c>
      <c r="AA530" s="4">
        <f>J527</f>
        <v>0</v>
      </c>
      <c r="AB530" s="4">
        <f>J528</f>
        <v>0</v>
      </c>
      <c r="AC530" s="4">
        <f>J529</f>
        <v>0</v>
      </c>
      <c r="AD530" s="54">
        <f>J530</f>
        <v>2</v>
      </c>
      <c r="AE530" s="2">
        <f>J531</f>
        <v>0</v>
      </c>
      <c r="AF530" s="2">
        <f>J532</f>
        <v>0</v>
      </c>
      <c r="AG530" s="2">
        <f>J533</f>
        <v>0</v>
      </c>
      <c r="AH530" s="2">
        <f>J534</f>
        <v>0</v>
      </c>
      <c r="AI530" s="2">
        <f>J535</f>
        <v>0</v>
      </c>
      <c r="AJ530" s="2">
        <f>J536</f>
        <v>0</v>
      </c>
      <c r="AK530" s="2">
        <f>J537</f>
        <v>0</v>
      </c>
      <c r="AL530" s="2">
        <f>J538</f>
        <v>0</v>
      </c>
      <c r="AM530" s="3">
        <f>J539</f>
        <v>0</v>
      </c>
      <c r="AN530" s="3">
        <f>J540</f>
        <v>0</v>
      </c>
      <c r="AO530" s="3">
        <f>J541</f>
        <v>0</v>
      </c>
      <c r="AP530" s="54">
        <f>J542</f>
        <v>1</v>
      </c>
      <c r="AQ530" s="58">
        <f>J543</f>
        <v>0</v>
      </c>
      <c r="AT530" s="54">
        <v>2</v>
      </c>
      <c r="AU530" s="31">
        <f t="shared" ref="AU530" si="8376">PRODUCT(W530*100*1/W539)</f>
        <v>0</v>
      </c>
      <c r="AV530" s="31">
        <f t="shared" ref="AV530" si="8377">PRODUCT(X530*100*1/X539)</f>
        <v>20</v>
      </c>
      <c r="AW530" s="31">
        <f t="shared" ref="AW530" si="8378">PRODUCT(Y530*100*1/Y539)</f>
        <v>20</v>
      </c>
      <c r="AX530" s="31">
        <f t="shared" ref="AX530" si="8379">PRODUCT(Z530*100*1/Z539)</f>
        <v>40</v>
      </c>
      <c r="AY530" s="32">
        <f t="shared" ref="AY530" si="8380">PRODUCT(AA530*100*1/AA539)</f>
        <v>0</v>
      </c>
      <c r="AZ530" s="32">
        <f t="shared" ref="AZ530" si="8381">PRODUCT(AB530*100*1/AB539)</f>
        <v>0</v>
      </c>
      <c r="BA530" s="32">
        <f t="shared" ref="BA530" si="8382">PRODUCT(AC530*100*1/AC539)</f>
        <v>0</v>
      </c>
      <c r="BB530" s="56">
        <f t="shared" ref="BB530" si="8383">PRODUCT(AD530*100*1/AD539)</f>
        <v>40</v>
      </c>
      <c r="BC530" s="31">
        <f t="shared" ref="BC530" si="8384">PRODUCT(AE530*100*1/AE539)</f>
        <v>0</v>
      </c>
      <c r="BD530" s="31">
        <f t="shared" ref="BD530" si="8385">PRODUCT(AF530*100*1/AF539)</f>
        <v>0</v>
      </c>
      <c r="BE530" s="31">
        <f t="shared" ref="BE530" si="8386">PRODUCT(AG530*100*1/AG539)</f>
        <v>0</v>
      </c>
      <c r="BF530" s="31">
        <f t="shared" ref="BF530" si="8387">PRODUCT(AH530*100*1/AH539)</f>
        <v>0</v>
      </c>
      <c r="BG530" s="31">
        <f t="shared" ref="BG530" si="8388">PRODUCT(AI530*100*1/AI539)</f>
        <v>0</v>
      </c>
      <c r="BH530" s="31">
        <f t="shared" ref="BH530" si="8389">PRODUCT(AJ530*100*1/AJ539)</f>
        <v>0</v>
      </c>
      <c r="BI530" s="31">
        <f t="shared" ref="BI530" si="8390">PRODUCT(AK530*100*1/AK539)</f>
        <v>0</v>
      </c>
      <c r="BJ530" s="31">
        <f t="shared" ref="BJ530" si="8391">PRODUCT(AL530*100*1/AL539)</f>
        <v>0</v>
      </c>
      <c r="BK530" s="33">
        <f t="shared" ref="BK530" si="8392">PRODUCT(AM530*100*1/AM539)</f>
        <v>0</v>
      </c>
      <c r="BL530" s="33">
        <f t="shared" ref="BL530" si="8393">PRODUCT(AN530*100*1/AN539)</f>
        <v>0</v>
      </c>
      <c r="BM530" s="33">
        <f t="shared" ref="BM530" si="8394">PRODUCT(AO530*100*1/AO539)</f>
        <v>0</v>
      </c>
      <c r="BN530" s="30">
        <f t="shared" ref="BN530" si="8395">PRODUCT(AP530*100*1/AP539)</f>
        <v>20</v>
      </c>
      <c r="BO530" s="59">
        <f t="shared" ref="BO530" si="8396">PRODUCT(AQ530*100*1/AQ539)</f>
        <v>0</v>
      </c>
      <c r="BR530" s="54">
        <v>2</v>
      </c>
      <c r="BS530" s="31">
        <f t="shared" ref="BS530" si="8397">AU523+AU524+AU525+AU526+AU527+AU528+AU529+AU530</f>
        <v>0</v>
      </c>
      <c r="BT530" s="31">
        <f t="shared" ref="BT530" si="8398">AV523+AV524+AV525+AV526+AV527+AV528+AV529+AV530</f>
        <v>100</v>
      </c>
      <c r="BU530" s="31">
        <f t="shared" ref="BU530" si="8399">AW523+AW524+AW525+AW526+AW527+AW528+AW529+AW530</f>
        <v>20</v>
      </c>
      <c r="BV530" s="31">
        <f t="shared" ref="BV530" si="8400">AX523+AX524+AX525+AX526+AX527+AX528+AX529+AX530</f>
        <v>100</v>
      </c>
      <c r="BW530" s="32">
        <f t="shared" ref="BW530" si="8401">AY523+AY524+AY525+AY526+AY527+AY528+AY529+AY530</f>
        <v>100</v>
      </c>
      <c r="BX530" s="32">
        <f t="shared" ref="BX530" si="8402">AZ523+AZ524+AZ525+AZ526+AZ527+AZ528+AZ529+AZ530</f>
        <v>100</v>
      </c>
      <c r="BY530" s="32">
        <f t="shared" ref="BY530" si="8403">BA523+BA524+BA525+BA526+BA527+BA528+BA529+BA530</f>
        <v>100</v>
      </c>
      <c r="BZ530" s="56">
        <f t="shared" ref="BZ530" si="8404">BB523+BB524+BB525+BB526+BB527+BB528+BB529+BB530</f>
        <v>100</v>
      </c>
      <c r="CA530" s="31">
        <f t="shared" ref="CA530" si="8405">BC523+BC524+BC525+BC526+BC527+BC528+BC529+BC530</f>
        <v>100</v>
      </c>
      <c r="CB530" s="31">
        <f t="shared" ref="CB530" si="8406">BD523+BD524+BD525+BD526+BD527+BD528+BD529+BD530</f>
        <v>100</v>
      </c>
      <c r="CC530" s="31">
        <f t="shared" ref="CC530" si="8407">BE523+BE524+BE525+BE526+BE527+BE528+BE529+BE530</f>
        <v>100</v>
      </c>
      <c r="CD530" s="31">
        <f t="shared" ref="CD530" si="8408">BF523+BF524+BF525+BF526+BF527+BF528+BF529+BF530</f>
        <v>100</v>
      </c>
      <c r="CE530" s="31">
        <f t="shared" ref="CE530" si="8409">BG523+BG524+BG525+BG526+BG527+BG528+BG529+BG530</f>
        <v>100</v>
      </c>
      <c r="CF530" s="31">
        <f t="shared" ref="CF530" si="8410">BH523+BH524+BH525+BH526+BH527+BH528+BH529+BH530</f>
        <v>100</v>
      </c>
      <c r="CG530" s="31">
        <f t="shared" ref="CG530" si="8411">BI523+BI524+BI525+BI526+BI527+BI528+BI529+BI530</f>
        <v>0</v>
      </c>
      <c r="CH530" s="31">
        <f t="shared" ref="CH530" si="8412">BJ523+BJ524+BJ525+BJ526+BJ527+BJ528+BJ529+BJ530</f>
        <v>100</v>
      </c>
      <c r="CI530" s="33">
        <f t="shared" ref="CI530" si="8413">BK523+BK524+BK525+BK526+BK527+BK528+BK529+BK530</f>
        <v>100</v>
      </c>
      <c r="CJ530" s="33">
        <f t="shared" ref="CJ530" si="8414">BL523+BL524+BL525+BL526+BL527+BL528+BL529+BL530</f>
        <v>100</v>
      </c>
      <c r="CK530" s="33">
        <f t="shared" ref="CK530" si="8415">BM523+BM524+BM525+BM526+BM527+BM528+BM529+BM530</f>
        <v>100</v>
      </c>
      <c r="CL530" s="30">
        <f t="shared" ref="CL530" si="8416">BN523+BN524+BN525+BN526+BN527+BN528+BN529+BN530</f>
        <v>100</v>
      </c>
      <c r="CM530" s="59">
        <f t="shared" ref="CM530" si="8417">BO523+BO524+BO525+BO526+BO527+BO528+BO529+BO530</f>
        <v>100</v>
      </c>
      <c r="CN530" s="34"/>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row>
    <row r="531" spans="2:118" x14ac:dyDescent="0.25">
      <c r="B531" s="54" t="s">
        <v>10</v>
      </c>
      <c r="C531" s="2">
        <v>0</v>
      </c>
      <c r="D531" s="2">
        <v>0</v>
      </c>
      <c r="E531" s="2">
        <v>1</v>
      </c>
      <c r="F531" s="2">
        <v>0</v>
      </c>
      <c r="G531" s="2">
        <v>4</v>
      </c>
      <c r="H531" s="2">
        <v>0</v>
      </c>
      <c r="I531" s="2">
        <v>0</v>
      </c>
      <c r="J531" s="2">
        <v>0</v>
      </c>
      <c r="K531" s="4">
        <v>0</v>
      </c>
      <c r="L531" s="3">
        <v>0</v>
      </c>
      <c r="M531" s="3">
        <v>0</v>
      </c>
      <c r="N531" s="3">
        <v>0</v>
      </c>
      <c r="O531" s="3">
        <v>0</v>
      </c>
      <c r="P531" s="3">
        <v>0</v>
      </c>
      <c r="Q531" s="3">
        <v>0</v>
      </c>
      <c r="R531" s="3">
        <v>0</v>
      </c>
      <c r="S531" s="54">
        <v>5</v>
      </c>
      <c r="V531" s="54">
        <v>4</v>
      </c>
      <c r="W531" s="2">
        <f>K523</f>
        <v>1</v>
      </c>
      <c r="X531" s="2">
        <f>K524</f>
        <v>0</v>
      </c>
      <c r="Y531" s="2">
        <f>K525</f>
        <v>3</v>
      </c>
      <c r="Z531" s="2">
        <f>K526</f>
        <v>0</v>
      </c>
      <c r="AA531" s="4">
        <f>K527</f>
        <v>0</v>
      </c>
      <c r="AB531" s="3">
        <f>K528</f>
        <v>0</v>
      </c>
      <c r="AC531" s="4">
        <f>K529</f>
        <v>0</v>
      </c>
      <c r="AD531" s="54">
        <f>K530</f>
        <v>0</v>
      </c>
      <c r="AE531" s="4">
        <f>K531</f>
        <v>0</v>
      </c>
      <c r="AF531" s="4">
        <f>K532</f>
        <v>0</v>
      </c>
      <c r="AG531" s="3">
        <f>K533</f>
        <v>0</v>
      </c>
      <c r="AH531" s="2">
        <f>K534</f>
        <v>0</v>
      </c>
      <c r="AI531" s="3">
        <f>K535</f>
        <v>0</v>
      </c>
      <c r="AJ531" s="3">
        <f>K536</f>
        <v>0</v>
      </c>
      <c r="AK531" s="2">
        <f>K537</f>
        <v>0</v>
      </c>
      <c r="AL531" s="4">
        <f>K538</f>
        <v>0</v>
      </c>
      <c r="AM531" s="3">
        <f>K539</f>
        <v>0</v>
      </c>
      <c r="AN531" s="3">
        <f>K540</f>
        <v>0</v>
      </c>
      <c r="AO531" s="3">
        <f>K541</f>
        <v>0</v>
      </c>
      <c r="AP531" s="54">
        <f>K542</f>
        <v>0</v>
      </c>
      <c r="AQ531" s="58">
        <f>K543</f>
        <v>0</v>
      </c>
      <c r="AT531" s="54">
        <v>4</v>
      </c>
      <c r="AU531" s="31">
        <f t="shared" ref="AU531" si="8418">PRODUCT(W531*100*1/W539)</f>
        <v>20</v>
      </c>
      <c r="AV531" s="31">
        <f t="shared" ref="AV531" si="8419">PRODUCT(X531*100*1/X539)</f>
        <v>0</v>
      </c>
      <c r="AW531" s="31">
        <f t="shared" ref="AW531" si="8420">PRODUCT(Y531*100*1/Y539)</f>
        <v>60</v>
      </c>
      <c r="AX531" s="31">
        <f t="shared" ref="AX531" si="8421">PRODUCT(Z531*100*1/Z539)</f>
        <v>0</v>
      </c>
      <c r="AY531" s="32">
        <f t="shared" ref="AY531" si="8422">PRODUCT(AA531*100*1/AA539)</f>
        <v>0</v>
      </c>
      <c r="AZ531" s="33">
        <f t="shared" ref="AZ531" si="8423">PRODUCT(AB531*100*1/AB539)</f>
        <v>0</v>
      </c>
      <c r="BA531" s="32">
        <f t="shared" ref="BA531" si="8424">PRODUCT(AC531*100*1/AC539)</f>
        <v>0</v>
      </c>
      <c r="BB531" s="56">
        <f t="shared" ref="BB531" si="8425">PRODUCT(AD531*100*1/AD539)</f>
        <v>0</v>
      </c>
      <c r="BC531" s="32">
        <f t="shared" ref="BC531" si="8426">PRODUCT(AE531*100*1/AE539)</f>
        <v>0</v>
      </c>
      <c r="BD531" s="32">
        <f t="shared" ref="BD531" si="8427">PRODUCT(AF531*100*1/AF539)</f>
        <v>0</v>
      </c>
      <c r="BE531" s="33">
        <f t="shared" ref="BE531" si="8428">PRODUCT(AG531*100*1/AG539)</f>
        <v>0</v>
      </c>
      <c r="BF531" s="2">
        <f t="shared" ref="BF531" si="8429">PRODUCT(AH531*100*1/AH539)</f>
        <v>0</v>
      </c>
      <c r="BG531" s="33">
        <f t="shared" ref="BG531" si="8430">PRODUCT(AI531*100*1/AI539)</f>
        <v>0</v>
      </c>
      <c r="BH531" s="33">
        <f t="shared" ref="BH531" si="8431">PRODUCT(AJ531*100*1/AJ539)</f>
        <v>0</v>
      </c>
      <c r="BI531" s="31">
        <f t="shared" ref="BI531" si="8432">PRODUCT(AK531*100*1/AK539)</f>
        <v>0</v>
      </c>
      <c r="BJ531" s="32">
        <f t="shared" ref="BJ531" si="8433">PRODUCT(AL531*100*1/AL539)</f>
        <v>0</v>
      </c>
      <c r="BK531" s="33">
        <f t="shared" ref="BK531" si="8434">PRODUCT(AM531*100*1/AM539)</f>
        <v>0</v>
      </c>
      <c r="BL531" s="33">
        <f t="shared" ref="BL531" si="8435">PRODUCT(AN531*100*1/AN539)</f>
        <v>0</v>
      </c>
      <c r="BM531" s="33">
        <f t="shared" ref="BM531" si="8436">PRODUCT(AO531*100*1/AO539)</f>
        <v>0</v>
      </c>
      <c r="BN531" s="30">
        <f t="shared" ref="BN531" si="8437">PRODUCT(AP531*100*1/AP539)</f>
        <v>0</v>
      </c>
      <c r="BO531" s="59">
        <f t="shared" ref="BO531" si="8438">PRODUCT(AQ531*100*1/AQ539)</f>
        <v>0</v>
      </c>
      <c r="BR531" s="54">
        <v>4</v>
      </c>
      <c r="BS531" s="31">
        <f t="shared" ref="BS531" si="8439">AU523+AU524+AU525+AU526+AU527+AU528+AU529+AU530+AU531</f>
        <v>20</v>
      </c>
      <c r="BT531" s="31">
        <f t="shared" ref="BT531" si="8440">AV523+AV524+AV525+AV526+AV527+AV528+AV529+AV530+AV531</f>
        <v>100</v>
      </c>
      <c r="BU531" s="31">
        <f t="shared" ref="BU531" si="8441">AW523+AW524+AW525+AW526+AW527+AW528+AW529+AW530+AW531</f>
        <v>80</v>
      </c>
      <c r="BV531" s="31">
        <f t="shared" ref="BV531" si="8442">AX523+AX524+AX525+AX526+AX527+AX528+AX529+AX530+AX531</f>
        <v>100</v>
      </c>
      <c r="BW531" s="32">
        <f t="shared" ref="BW531" si="8443">AY523+AY524+AY525+AY526+AY527+AY528+AY529+AY530+AY531</f>
        <v>100</v>
      </c>
      <c r="BX531" s="33">
        <f t="shared" ref="BX531" si="8444">AZ523+AZ524+AZ525+AZ526+AZ527+AZ528+AZ529+AZ530+AZ531</f>
        <v>100</v>
      </c>
      <c r="BY531" s="32">
        <f t="shared" ref="BY531" si="8445">BA523+BA524+BA525+BA526+BA527+BA528+BA529+BA530+BA531</f>
        <v>100</v>
      </c>
      <c r="BZ531" s="56">
        <f t="shared" ref="BZ531" si="8446">BB523+BB524+BB525+BB526+BB527+BB528+BB529+BB530+BB531</f>
        <v>100</v>
      </c>
      <c r="CA531" s="32">
        <f t="shared" ref="CA531" si="8447">BC523+BC524+BC525+BC526+BC527+BC528+BC529+BC530+BC531</f>
        <v>100</v>
      </c>
      <c r="CB531" s="32">
        <f t="shared" ref="CB531" si="8448">BD523+BD524+BD525+BD526+BD527+BD528+BD529+BD530+BD531</f>
        <v>100</v>
      </c>
      <c r="CC531" s="33">
        <f t="shared" ref="CC531" si="8449">BE523+BE524+BE525+BE526+BE527+BE528+BE529+BE530+BE531</f>
        <v>100</v>
      </c>
      <c r="CD531" s="31">
        <f t="shared" ref="CD531" si="8450">BF523+BF524+BF525+BF526+BF527+BF528+BF529+BF530+BF531</f>
        <v>100</v>
      </c>
      <c r="CE531" s="31">
        <f t="shared" ref="CE531" si="8451">BG523+BG524+BG525+BG526+BG527+BG528+BG529+BG530+BG531</f>
        <v>100</v>
      </c>
      <c r="CF531" s="31">
        <f t="shared" ref="CF531" si="8452">BH523+BH524+BH525+BH526+BH527+BH528+BH529+BH530+BH531</f>
        <v>100</v>
      </c>
      <c r="CG531" s="31">
        <f t="shared" ref="CG531" si="8453">BI523+BI524+BI525+BI526+BI527+BI528+BI529+BI530+BI531</f>
        <v>0</v>
      </c>
      <c r="CH531" s="32">
        <f t="shared" ref="CH531" si="8454">BJ523+BJ524+BJ525+BJ526+BJ527+BJ528+BJ529+BJ530+BJ531</f>
        <v>100</v>
      </c>
      <c r="CI531" s="33">
        <f t="shared" ref="CI531" si="8455">BK523+BK524+BK525+BK526+BK527+BK528+BK529+BK530+BK531</f>
        <v>100</v>
      </c>
      <c r="CJ531" s="33">
        <f t="shared" ref="CJ531" si="8456">BL523+BL524+BL525+BL526+BL527+BL528+BL529+BL530+BL531</f>
        <v>100</v>
      </c>
      <c r="CK531" s="33">
        <f t="shared" ref="CK531" si="8457">BM523+BM524+BM525+BM526+BM527+BM528+BM529+BM530+BM531</f>
        <v>100</v>
      </c>
      <c r="CL531" s="30">
        <f t="shared" ref="CL531" si="8458">BN523+BN524+BN525+BN526+BN527+BN528+BN529+BN530+BN531</f>
        <v>100</v>
      </c>
      <c r="CM531" s="59">
        <f t="shared" ref="CM531" si="8459">BO523+BO524+BO525+BO526+BO527+BO528+BO529+BO530+BO531</f>
        <v>100</v>
      </c>
      <c r="CN531" s="7"/>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row>
    <row r="532" spans="2:118" x14ac:dyDescent="0.25">
      <c r="B532" s="54" t="s">
        <v>11</v>
      </c>
      <c r="C532" s="2">
        <v>0</v>
      </c>
      <c r="D532" s="2">
        <v>0</v>
      </c>
      <c r="E532" s="2">
        <v>5</v>
      </c>
      <c r="F532" s="2">
        <v>0</v>
      </c>
      <c r="G532" s="2">
        <v>0</v>
      </c>
      <c r="H532" s="2">
        <v>0</v>
      </c>
      <c r="I532" s="2">
        <v>0</v>
      </c>
      <c r="J532" s="2">
        <v>0</v>
      </c>
      <c r="K532" s="4">
        <v>0</v>
      </c>
      <c r="L532" s="4">
        <v>0</v>
      </c>
      <c r="M532" s="3">
        <v>0</v>
      </c>
      <c r="N532" s="3">
        <v>0</v>
      </c>
      <c r="O532" s="3">
        <v>0</v>
      </c>
      <c r="P532" s="3">
        <v>0</v>
      </c>
      <c r="Q532" s="3">
        <v>0</v>
      </c>
      <c r="R532" s="3">
        <v>0</v>
      </c>
      <c r="S532" s="54">
        <v>5</v>
      </c>
      <c r="V532" s="54">
        <v>8</v>
      </c>
      <c r="W532" s="2">
        <f>L523</f>
        <v>0</v>
      </c>
      <c r="X532" s="2">
        <f>L524</f>
        <v>0</v>
      </c>
      <c r="Y532" s="2">
        <f>L525</f>
        <v>1</v>
      </c>
      <c r="Z532" s="2">
        <f>L526</f>
        <v>0</v>
      </c>
      <c r="AA532" s="3">
        <f>L527</f>
        <v>0</v>
      </c>
      <c r="AB532" s="3">
        <f>L528</f>
        <v>0</v>
      </c>
      <c r="AC532" s="3">
        <f>L529</f>
        <v>0</v>
      </c>
      <c r="AD532" s="54">
        <f>L530</f>
        <v>0</v>
      </c>
      <c r="AE532" s="3">
        <f>L531</f>
        <v>0</v>
      </c>
      <c r="AF532" s="4">
        <f>L532</f>
        <v>0</v>
      </c>
      <c r="AG532" s="3">
        <f>L533</f>
        <v>0</v>
      </c>
      <c r="AH532" s="2">
        <f>L534</f>
        <v>0</v>
      </c>
      <c r="AI532" s="3">
        <f>L535</f>
        <v>0</v>
      </c>
      <c r="AJ532" s="3">
        <f>L536</f>
        <v>0</v>
      </c>
      <c r="AK532" s="2">
        <f>L537</f>
        <v>1</v>
      </c>
      <c r="AL532" s="3">
        <f>L538</f>
        <v>0</v>
      </c>
      <c r="AM532" s="3">
        <f>L539</f>
        <v>0</v>
      </c>
      <c r="AN532" s="3">
        <f>L540</f>
        <v>0</v>
      </c>
      <c r="AO532" s="3">
        <f>L541</f>
        <v>0</v>
      </c>
      <c r="AP532" s="54">
        <f>L542</f>
        <v>0</v>
      </c>
      <c r="AQ532" s="58">
        <f>L543</f>
        <v>0</v>
      </c>
      <c r="AT532" s="54">
        <v>8</v>
      </c>
      <c r="AU532" s="31">
        <f t="shared" ref="AU532" si="8460">PRODUCT(W532*100*1/W539)</f>
        <v>0</v>
      </c>
      <c r="AV532" s="31">
        <f t="shared" ref="AV532" si="8461">PRODUCT(X532*100*1/X539)</f>
        <v>0</v>
      </c>
      <c r="AW532" s="31">
        <f t="shared" ref="AW532" si="8462">PRODUCT(Y532*100*1/Y539)</f>
        <v>20</v>
      </c>
      <c r="AX532" s="31">
        <f t="shared" ref="AX532" si="8463">PRODUCT(Z532*100*1/Z539)</f>
        <v>0</v>
      </c>
      <c r="AY532" s="33">
        <f t="shared" ref="AY532" si="8464">PRODUCT(AA532*100*1/AA539)</f>
        <v>0</v>
      </c>
      <c r="AZ532" s="33">
        <f t="shared" ref="AZ532" si="8465">PRODUCT(AB532*100*1/AB539)</f>
        <v>0</v>
      </c>
      <c r="BA532" s="33">
        <f t="shared" ref="BA532" si="8466">PRODUCT(AC532*100*1/AC539)</f>
        <v>0</v>
      </c>
      <c r="BB532" s="56">
        <f t="shared" ref="BB532" si="8467">PRODUCT(AD532*100*1/AD539)</f>
        <v>0</v>
      </c>
      <c r="BC532" s="33">
        <f t="shared" ref="BC532" si="8468">PRODUCT(AE532*100*1/AE539)</f>
        <v>0</v>
      </c>
      <c r="BD532" s="32">
        <f t="shared" ref="BD532" si="8469">PRODUCT(AF532*100*1/AF539)</f>
        <v>0</v>
      </c>
      <c r="BE532" s="33">
        <f t="shared" ref="BE532" si="8470">PRODUCT(AG532*100*1/AG539)</f>
        <v>0</v>
      </c>
      <c r="BF532" s="2">
        <f t="shared" ref="BF532" si="8471">PRODUCT(AH532*100*1/AH539)</f>
        <v>0</v>
      </c>
      <c r="BG532" s="3">
        <f t="shared" ref="BG532" si="8472">PRODUCT(AI532*100*1/AI539)</f>
        <v>0</v>
      </c>
      <c r="BH532" s="33">
        <f t="shared" ref="BH532" si="8473">PRODUCT(AJ532*100*1/AJ539)</f>
        <v>0</v>
      </c>
      <c r="BI532" s="31">
        <f t="shared" ref="BI532" si="8474">PRODUCT(AK532*100*1/AK539)</f>
        <v>20</v>
      </c>
      <c r="BJ532" s="33">
        <f t="shared" ref="BJ532" si="8475">PRODUCT(AL532*100*1/AL539)</f>
        <v>0</v>
      </c>
      <c r="BK532" s="33">
        <f t="shared" ref="BK532" si="8476">PRODUCT(AM532*100*1/AM539)</f>
        <v>0</v>
      </c>
      <c r="BL532" s="33">
        <f t="shared" ref="BL532" si="8477">PRODUCT(AN532*100*1/AN539)</f>
        <v>0</v>
      </c>
      <c r="BM532" s="33">
        <f t="shared" ref="BM532" si="8478">PRODUCT(AO532*100*1/AO539)</f>
        <v>0</v>
      </c>
      <c r="BN532" s="30">
        <f t="shared" ref="BN532" si="8479">PRODUCT(AP532*100*1/AP539)</f>
        <v>0</v>
      </c>
      <c r="BO532" s="59">
        <f t="shared" ref="BO532" si="8480">PRODUCT(AQ532*100*1/AQ539)</f>
        <v>0</v>
      </c>
      <c r="BR532" s="54">
        <v>8</v>
      </c>
      <c r="BS532" s="31">
        <f t="shared" ref="BS532" si="8481">AU523+AU524+AU525+AU526+AU527+AU528+AU529+AU530+AU531+AU532</f>
        <v>20</v>
      </c>
      <c r="BT532" s="31">
        <f t="shared" ref="BT532" si="8482">AV523+AV524+AV525+AV526+AV527+AV528+AV529+AV530+AV531+AV532</f>
        <v>100</v>
      </c>
      <c r="BU532" s="31">
        <f t="shared" ref="BU532" si="8483">AW523+AW524+AW525+AW526+AW527+AW528+AW529+AW530+AW531+AW532</f>
        <v>100</v>
      </c>
      <c r="BV532" s="31">
        <f t="shared" ref="BV532" si="8484">AX523+AX524+AX525+AX526+AX527+AX528+AX529+AX530+AX531+AX532</f>
        <v>100</v>
      </c>
      <c r="BW532" s="33">
        <f t="shared" ref="BW532" si="8485">AY523+AY524+AY525+AY526+AY527+AY528+AY529+AY530+AY531+AY532</f>
        <v>100</v>
      </c>
      <c r="BX532" s="33">
        <f t="shared" ref="BX532" si="8486">AZ523+AZ524+AZ525+AZ526+AZ527+AZ528+AZ529+AZ530+AZ531+AZ532</f>
        <v>100</v>
      </c>
      <c r="BY532" s="33">
        <f t="shared" ref="BY532" si="8487">BA523+BA524+BA525+BA526+BA527+BA528+BA529+BA530+BA531+BA532</f>
        <v>100</v>
      </c>
      <c r="BZ532" s="56">
        <f t="shared" ref="BZ532" si="8488">BB523+BB524+BB525+BB526+BB527+BB528+BB529+BB530+BB531+BB532</f>
        <v>100</v>
      </c>
      <c r="CA532" s="33">
        <f t="shared" ref="CA532" si="8489">BC523+BC524+BC525+BC526+BC527+BC528+BC529+BC530+BC531+BC532</f>
        <v>100</v>
      </c>
      <c r="CB532" s="32">
        <f t="shared" ref="CB532" si="8490">BD523+BD524+BD525+BD526+BD527+BD528+BD529+BD530+BD531+BD532</f>
        <v>100</v>
      </c>
      <c r="CC532" s="33">
        <f t="shared" ref="CC532" si="8491">BE523+BE524+BE525+BE526+BE527+BE528+BE529+BE530+BE531+BE532</f>
        <v>100</v>
      </c>
      <c r="CD532" s="31">
        <f t="shared" ref="CD532" si="8492">BF523+BF524+BF525+BF526+BF527+BF528+BF529+BF530+BF531+BF532</f>
        <v>100</v>
      </c>
      <c r="CE532" s="33">
        <f t="shared" ref="CE532" si="8493">BG523+BG524+BG525+BG526+BG527+BG528+BG529+BG530+BG531+BG532</f>
        <v>100</v>
      </c>
      <c r="CF532" s="33">
        <f t="shared" ref="CF532" si="8494">BH523+BH524+BH525+BH526+BH527+BH528+BH529+BH530+BH531+BH532</f>
        <v>100</v>
      </c>
      <c r="CG532" s="31">
        <f t="shared" ref="CG532" si="8495">BI523+BI524+BI525+BI526+BI527+BI528+BI529+BI530+BI531+BI532</f>
        <v>20</v>
      </c>
      <c r="CH532" s="33">
        <f t="shared" ref="CH532" si="8496">BJ523+BJ524+BJ525+BJ526+BJ527+BJ528+BJ529+BJ530+BJ531+BJ532</f>
        <v>100</v>
      </c>
      <c r="CI532" s="33">
        <f t="shared" ref="CI532" si="8497">BK523+BK524+BK525+BK526+BK527+BK528+BK529+BK530+BK531+BK532</f>
        <v>100</v>
      </c>
      <c r="CJ532" s="33">
        <f t="shared" ref="CJ532" si="8498">BL523+BL524+BL525+BL526+BL527+BL528+BL529+BL530+BL531+BL532</f>
        <v>100</v>
      </c>
      <c r="CK532" s="33">
        <f t="shared" ref="CK532" si="8499">BM523+BM524+BM525+BM526+BM527+BM528+BM529+BM530+BM531+BM532</f>
        <v>100</v>
      </c>
      <c r="CL532" s="30">
        <f t="shared" ref="CL532" si="8500">BN523+BN524+BN525+BN526+BN527+BN528+BN529+BN530+BN531+BN532</f>
        <v>100</v>
      </c>
      <c r="CM532" s="59">
        <f t="shared" ref="CM532" si="8501">BO523+BO524+BO525+BO526+BO527+BO528+BO529+BO530+BO531+BO532</f>
        <v>100</v>
      </c>
      <c r="CN532" s="7"/>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row>
    <row r="533" spans="2:118" x14ac:dyDescent="0.25">
      <c r="B533" s="54" t="s">
        <v>12</v>
      </c>
      <c r="C533" s="2">
        <v>0</v>
      </c>
      <c r="D533" s="2">
        <v>0</v>
      </c>
      <c r="E533" s="2">
        <v>0</v>
      </c>
      <c r="F533" s="2">
        <v>1</v>
      </c>
      <c r="G533" s="2">
        <v>2</v>
      </c>
      <c r="H533" s="2">
        <v>1</v>
      </c>
      <c r="I533" s="2">
        <v>1</v>
      </c>
      <c r="J533" s="2">
        <v>0</v>
      </c>
      <c r="K533" s="3">
        <v>0</v>
      </c>
      <c r="L533" s="3">
        <v>0</v>
      </c>
      <c r="M533" s="3">
        <v>0</v>
      </c>
      <c r="N533" s="3">
        <v>0</v>
      </c>
      <c r="O533" s="3">
        <v>0</v>
      </c>
      <c r="P533" s="3">
        <v>0</v>
      </c>
      <c r="Q533" s="3">
        <v>0</v>
      </c>
      <c r="R533" s="3">
        <v>0</v>
      </c>
      <c r="S533" s="54">
        <v>5</v>
      </c>
      <c r="V533" s="54">
        <v>16</v>
      </c>
      <c r="W533" s="3">
        <f>M523</f>
        <v>0</v>
      </c>
      <c r="X533" s="3">
        <f>M524</f>
        <v>0</v>
      </c>
      <c r="Y533" s="3">
        <f>M525</f>
        <v>0</v>
      </c>
      <c r="Z533" s="3">
        <f>M526</f>
        <v>0</v>
      </c>
      <c r="AA533" s="3">
        <f>M527</f>
        <v>0</v>
      </c>
      <c r="AB533" s="3">
        <f>M528</f>
        <v>0</v>
      </c>
      <c r="AC533" s="3">
        <f>M529</f>
        <v>0</v>
      </c>
      <c r="AD533" s="54">
        <f>M530</f>
        <v>0</v>
      </c>
      <c r="AE533" s="3">
        <f>M531</f>
        <v>0</v>
      </c>
      <c r="AF533" s="3">
        <f>M532</f>
        <v>0</v>
      </c>
      <c r="AG533" s="3">
        <f>M533</f>
        <v>0</v>
      </c>
      <c r="AH533" s="3">
        <f>M534</f>
        <v>0</v>
      </c>
      <c r="AI533" s="3">
        <f>M535</f>
        <v>0</v>
      </c>
      <c r="AJ533" s="3">
        <f>M536</f>
        <v>0</v>
      </c>
      <c r="AK533" s="2">
        <f>M537</f>
        <v>1</v>
      </c>
      <c r="AL533" s="3">
        <f>M538</f>
        <v>0</v>
      </c>
      <c r="AM533" s="3">
        <f>M539</f>
        <v>0</v>
      </c>
      <c r="AN533" s="3">
        <f>M540</f>
        <v>0</v>
      </c>
      <c r="AO533" s="3">
        <f>M541</f>
        <v>0</v>
      </c>
      <c r="AP533" s="54">
        <f>M542</f>
        <v>0</v>
      </c>
      <c r="AQ533" s="58">
        <f>M543</f>
        <v>0</v>
      </c>
      <c r="AT533" s="54">
        <v>16</v>
      </c>
      <c r="AU533" s="33">
        <f t="shared" ref="AU533" si="8502">PRODUCT(W533*100*1/W539)</f>
        <v>0</v>
      </c>
      <c r="AV533" s="33">
        <f t="shared" ref="AV533" si="8503">PRODUCT(X533*100*1/X539)</f>
        <v>0</v>
      </c>
      <c r="AW533" s="33">
        <f t="shared" ref="AW533" si="8504">PRODUCT(Y533*100*1/Y539)</f>
        <v>0</v>
      </c>
      <c r="AX533" s="33">
        <f t="shared" ref="AX533" si="8505">PRODUCT(Z533*100*1/Z539)</f>
        <v>0</v>
      </c>
      <c r="AY533" s="33">
        <f t="shared" ref="AY533" si="8506">PRODUCT(AA533*100*1/AA539)</f>
        <v>0</v>
      </c>
      <c r="AZ533" s="33">
        <f t="shared" ref="AZ533" si="8507">PRODUCT(AB533*100*1/AB539)</f>
        <v>0</v>
      </c>
      <c r="BA533" s="33">
        <f t="shared" ref="BA533" si="8508">PRODUCT(AC533*100*1/AC539)</f>
        <v>0</v>
      </c>
      <c r="BB533" s="59">
        <f t="shared" ref="BB533" si="8509">PRODUCT(AD533*100*1/AD539)</f>
        <v>0</v>
      </c>
      <c r="BC533" s="33">
        <f t="shared" ref="BC533" si="8510">PRODUCT(AE533*100*1/AE539)</f>
        <v>0</v>
      </c>
      <c r="BD533" s="33">
        <f t="shared" ref="BD533" si="8511">PRODUCT(AF533*100*1/AF539)</f>
        <v>0</v>
      </c>
      <c r="BE533" s="33">
        <f t="shared" ref="BE533" si="8512">PRODUCT(AG533*100*1/AG539)</f>
        <v>0</v>
      </c>
      <c r="BF533" s="33">
        <f t="shared" ref="BF533" si="8513">PRODUCT(AH533*100*1/AH539)</f>
        <v>0</v>
      </c>
      <c r="BG533" s="3">
        <f t="shared" ref="BG533" si="8514">PRODUCT(AI533*100*1/AI539)</f>
        <v>0</v>
      </c>
      <c r="BH533" s="33">
        <f t="shared" ref="BH533" si="8515">PRODUCT(AJ533*100*1/AJ539)</f>
        <v>0</v>
      </c>
      <c r="BI533" s="31">
        <f t="shared" ref="BI533" si="8516">PRODUCT(AK533*100*1/AK539)</f>
        <v>20</v>
      </c>
      <c r="BJ533" s="33">
        <f t="shared" ref="BJ533" si="8517">PRODUCT(AL533*100*1/AL539)</f>
        <v>0</v>
      </c>
      <c r="BK533" s="33">
        <f t="shared" ref="BK533" si="8518">PRODUCT(AM533*100*1/AM539)</f>
        <v>0</v>
      </c>
      <c r="BL533" s="33">
        <f t="shared" ref="BL533" si="8519">PRODUCT(AN533*100*1/AN539)</f>
        <v>0</v>
      </c>
      <c r="BM533" s="33">
        <f t="shared" ref="BM533" si="8520">PRODUCT(AO533*100*1/AO539)</f>
        <v>0</v>
      </c>
      <c r="BN533" s="30">
        <f t="shared" ref="BN533" si="8521">PRODUCT(AP533*100*1/AP539)</f>
        <v>0</v>
      </c>
      <c r="BO533" s="59">
        <f t="shared" ref="BO533" si="8522">PRODUCT(AQ533*100*1/AQ539)</f>
        <v>0</v>
      </c>
      <c r="BR533" s="54">
        <v>16</v>
      </c>
      <c r="BS533" s="33">
        <f t="shared" ref="BS533" si="8523">AU523+AU524+AU525+AU526+AU527+AU528+AU529+AU530+AU531+AU532+AU533</f>
        <v>20</v>
      </c>
      <c r="BT533" s="33">
        <f t="shared" ref="BT533" si="8524">AV523+AV524+AV525+AV526+AV527+AV528+AV529+AV530+AV531+AV532+AV533</f>
        <v>100</v>
      </c>
      <c r="BU533" s="31">
        <f t="shared" ref="BU533" si="8525">AW523+AW524+AW525+AW526+AW527+AW528+AW529+AW530+AW531+AW532+AW533</f>
        <v>100</v>
      </c>
      <c r="BV533" s="31">
        <f t="shared" ref="BV533" si="8526">AX523+AX524+AX525+AX526+AX527+AX528+AX529+AX530+AX531+AX532+AX533</f>
        <v>100</v>
      </c>
      <c r="BW533" s="33">
        <f t="shared" ref="BW533" si="8527">AY523+AY524+AY525+AY526+AY527+AY528+AY529+AY530+AY531+AY532+AY533</f>
        <v>100</v>
      </c>
      <c r="BX533" s="33">
        <f t="shared" ref="BX533" si="8528">AZ523+AZ524+AZ525+AZ526+AZ527+AZ528+AZ529+AZ530+AZ531+AZ532+AZ533</f>
        <v>100</v>
      </c>
      <c r="BY533" s="33">
        <f t="shared" ref="BY533" si="8529">BA523+BA524+BA525+BA526+BA527+BA528+BA529+BA530+BA531+BA532+BA533</f>
        <v>100</v>
      </c>
      <c r="BZ533" s="59">
        <f t="shared" ref="BZ533" si="8530">BB523+BB524+BB525+BB526+BB527+BB528+BB529+BB530+BB531+BB532+BB533</f>
        <v>100</v>
      </c>
      <c r="CA533" s="33">
        <f t="shared" ref="CA533" si="8531">BC523+BC524+BC525+BC526+BC527+BC528+BC529+BC530+BC531+BC532+BC533</f>
        <v>100</v>
      </c>
      <c r="CB533" s="33">
        <f t="shared" ref="CB533" si="8532">BD523+BD524+BD525+BD526+BD527+BD528+BD529+BD530+BD531+BD532+BD533</f>
        <v>100</v>
      </c>
      <c r="CC533" s="33">
        <f t="shared" ref="CC533" si="8533">BE523+BE524+BE525+BE526+BE527+BE528+BE529+BE530+BE531+BE532+BE533</f>
        <v>100</v>
      </c>
      <c r="CD533" s="31">
        <f t="shared" ref="CD533" si="8534">BF523+BF524+BF525+BF526+BF527+BF528+BF529+BF530+BF531+BF532+BF533</f>
        <v>100</v>
      </c>
      <c r="CE533" s="33">
        <f t="shared" ref="CE533" si="8535">BG523+BG524+BG525+BG526+BG527+BG528+BG529+BG530+BG531+BG532+BG533</f>
        <v>100</v>
      </c>
      <c r="CF533" s="33">
        <f t="shared" ref="CF533" si="8536">BH523+BH524+BH525+BH526+BH527+BH528+BH529+BH530+BH531+BH532+BH533</f>
        <v>100</v>
      </c>
      <c r="CG533" s="31">
        <f t="shared" ref="CG533" si="8537">BI523+BI524+BI525+BI526+BI527+BI528+BI529+BI530+BI531+BI532+BI533</f>
        <v>40</v>
      </c>
      <c r="CH533" s="33">
        <f t="shared" ref="CH533" si="8538">BJ523+BJ524+BJ525+BJ526+BJ527+BJ528+BJ529+BJ530+BJ531+BJ532+BJ533</f>
        <v>100</v>
      </c>
      <c r="CI533" s="33">
        <f t="shared" ref="CI533" si="8539">BK523+BK524+BK525+BK526+BK527+BK528+BK529+BK530+BK531+BK532+BK533</f>
        <v>100</v>
      </c>
      <c r="CJ533" s="33">
        <f t="shared" ref="CJ533" si="8540">BL523+BL524+BL525+BL526+BL527+BL528+BL529+BL530+BL531+BL532+BL533</f>
        <v>100</v>
      </c>
      <c r="CK533" s="33">
        <f t="shared" ref="CK533" si="8541">BM523+BM524+BM525+BM526+BM527+BM528+BM529+BM530+BM531+BM532+BM533</f>
        <v>100</v>
      </c>
      <c r="CL533" s="30">
        <f t="shared" ref="CL533" si="8542">BN523+BN524+BN525+BN526+BN527+BN528+BN529+BN530+BN531+BN532+BN533</f>
        <v>100</v>
      </c>
      <c r="CM533" s="59">
        <f t="shared" ref="CM533" si="8543">BO523+BO524+BO525+BO526+BO527+BO528+BO529+BO530+BO531+BO532+BO533</f>
        <v>100</v>
      </c>
      <c r="CN533" s="7"/>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row>
    <row r="534" spans="2:118" x14ac:dyDescent="0.25">
      <c r="B534" s="54" t="s">
        <v>13</v>
      </c>
      <c r="C534" s="2">
        <v>0</v>
      </c>
      <c r="D534" s="2">
        <v>0</v>
      </c>
      <c r="E534" s="2">
        <v>0</v>
      </c>
      <c r="F534" s="2">
        <v>0</v>
      </c>
      <c r="G534" s="2">
        <v>1</v>
      </c>
      <c r="H534" s="2">
        <v>0</v>
      </c>
      <c r="I534" s="2">
        <v>4</v>
      </c>
      <c r="J534" s="2">
        <v>0</v>
      </c>
      <c r="K534" s="2">
        <v>0</v>
      </c>
      <c r="L534" s="2">
        <v>0</v>
      </c>
      <c r="M534" s="3">
        <v>0</v>
      </c>
      <c r="N534" s="3">
        <v>0</v>
      </c>
      <c r="O534" s="3">
        <v>0</v>
      </c>
      <c r="P534" s="3">
        <v>0</v>
      </c>
      <c r="Q534" s="3">
        <v>0</v>
      </c>
      <c r="R534" s="3">
        <v>0</v>
      </c>
      <c r="S534" s="54">
        <v>5</v>
      </c>
      <c r="V534" s="54">
        <v>32</v>
      </c>
      <c r="W534" s="3">
        <f>N523</f>
        <v>3</v>
      </c>
      <c r="X534" s="3">
        <f>N524</f>
        <v>0</v>
      </c>
      <c r="Y534" s="3">
        <f>N525</f>
        <v>0</v>
      </c>
      <c r="Z534" s="3">
        <f>N526</f>
        <v>0</v>
      </c>
      <c r="AA534" s="3">
        <f>N527</f>
        <v>0</v>
      </c>
      <c r="AB534" s="3">
        <f>N528</f>
        <v>0</v>
      </c>
      <c r="AC534" s="3">
        <f>N529</f>
        <v>0</v>
      </c>
      <c r="AD534" s="54">
        <f>N530</f>
        <v>0</v>
      </c>
      <c r="AE534" s="3">
        <f>N531</f>
        <v>0</v>
      </c>
      <c r="AF534" s="3">
        <f>N532</f>
        <v>0</v>
      </c>
      <c r="AG534" s="3">
        <f>N533</f>
        <v>0</v>
      </c>
      <c r="AH534" s="3">
        <f>N534</f>
        <v>0</v>
      </c>
      <c r="AI534" s="3">
        <f>N535</f>
        <v>0</v>
      </c>
      <c r="AJ534" s="3">
        <f>N536</f>
        <v>0</v>
      </c>
      <c r="AK534" s="2">
        <f>N537</f>
        <v>2</v>
      </c>
      <c r="AL534" s="3">
        <f>N538</f>
        <v>0</v>
      </c>
      <c r="AM534" s="3">
        <f>N539</f>
        <v>0</v>
      </c>
      <c r="AN534" s="3">
        <f>N540</f>
        <v>0</v>
      </c>
      <c r="AO534" s="3">
        <f>N541</f>
        <v>0</v>
      </c>
      <c r="AP534" s="54">
        <f>N542</f>
        <v>0</v>
      </c>
      <c r="AQ534" s="58">
        <f>N543</f>
        <v>0</v>
      </c>
      <c r="AT534" s="54">
        <v>32</v>
      </c>
      <c r="AU534" s="33">
        <f t="shared" ref="AU534" si="8544">PRODUCT(W534*100*1/W539)</f>
        <v>60</v>
      </c>
      <c r="AV534" s="33">
        <f t="shared" ref="AV534" si="8545">PRODUCT(X534*100*1/X539)</f>
        <v>0</v>
      </c>
      <c r="AW534" s="33">
        <f t="shared" ref="AW534" si="8546">PRODUCT(Y534*100*1/Y539)</f>
        <v>0</v>
      </c>
      <c r="AX534" s="33">
        <f t="shared" ref="AX534" si="8547">PRODUCT(Z534*100*1/Z539)</f>
        <v>0</v>
      </c>
      <c r="AY534" s="33">
        <f t="shared" ref="AY534" si="8548">PRODUCT(AA534*100*1/AA539)</f>
        <v>0</v>
      </c>
      <c r="AZ534" s="33">
        <f t="shared" ref="AZ534" si="8549">PRODUCT(AB534*100*1/AB539)</f>
        <v>0</v>
      </c>
      <c r="BA534" s="33">
        <f t="shared" ref="BA534" si="8550">PRODUCT(AC534*100*1/AC539)</f>
        <v>0</v>
      </c>
      <c r="BB534" s="59">
        <f t="shared" ref="BB534" si="8551">PRODUCT(AD534*100*1/AD539)</f>
        <v>0</v>
      </c>
      <c r="BC534" s="33">
        <f t="shared" ref="BC534" si="8552">PRODUCT(AE534*100*1/AE539)</f>
        <v>0</v>
      </c>
      <c r="BD534" s="33">
        <f t="shared" ref="BD534" si="8553">PRODUCT(AF534*100*1/AF539)</f>
        <v>0</v>
      </c>
      <c r="BE534" s="33">
        <f t="shared" ref="BE534" si="8554">PRODUCT(AG534*100*1/AG539)</f>
        <v>0</v>
      </c>
      <c r="BF534" s="33">
        <f t="shared" ref="BF534" si="8555">PRODUCT(AH534*100*1/AH539)</f>
        <v>0</v>
      </c>
      <c r="BG534" s="33">
        <f t="shared" ref="BG534" si="8556">PRODUCT(AI534*100*1/AI539)</f>
        <v>0</v>
      </c>
      <c r="BH534" s="33">
        <f t="shared" ref="BH534" si="8557">PRODUCT(AJ534*100*1/AJ539)</f>
        <v>0</v>
      </c>
      <c r="BI534" s="31">
        <f t="shared" ref="BI534" si="8558">PRODUCT(AK534*100*1/AK539)</f>
        <v>40</v>
      </c>
      <c r="BJ534" s="33">
        <f t="shared" ref="BJ534" si="8559">PRODUCT(AL534*100*1/AL539)</f>
        <v>0</v>
      </c>
      <c r="BK534" s="33">
        <f t="shared" ref="BK534" si="8560">PRODUCT(AM534*100*1/AM539)</f>
        <v>0</v>
      </c>
      <c r="BL534" s="33">
        <f t="shared" ref="BL534" si="8561">PRODUCT(AN534*100*1/AN539)</f>
        <v>0</v>
      </c>
      <c r="BM534" s="33">
        <f t="shared" ref="BM534" si="8562">PRODUCT(AO534*100*1/AO539)</f>
        <v>0</v>
      </c>
      <c r="BN534" s="30">
        <f t="shared" ref="BN534" si="8563">PRODUCT(AP534*100*1/AP539)</f>
        <v>0</v>
      </c>
      <c r="BO534" s="59">
        <f t="shared" ref="BO534" si="8564">PRODUCT(AQ534*100*1/AQ539)</f>
        <v>0</v>
      </c>
      <c r="BR534" s="54">
        <v>32</v>
      </c>
      <c r="BS534" s="33">
        <f t="shared" ref="BS534" si="8565">AU523+AU524+AU525+AU526+AU527+AU528+AU529+AU530+AU531+AU532+AU533+AU534</f>
        <v>80</v>
      </c>
      <c r="BT534" s="33">
        <f t="shared" ref="BT534" si="8566">AV523+AV524+AV525+AV526+AV527+AV528+AV529+AV530+AV531+AV532+AV533+AV534</f>
        <v>100</v>
      </c>
      <c r="BU534" s="33">
        <f t="shared" ref="BU534" si="8567">AW523+AW524+AW525+AW526+AW527+AW528+AW529+AW530+AW531+AW532+AW533+AW534</f>
        <v>100</v>
      </c>
      <c r="BV534" s="33">
        <f t="shared" ref="BV534" si="8568">AX523+AX524+AX525+AX526+AX527+AX528+AX529+AX530+AX531+AX532+AX533+AX534</f>
        <v>100</v>
      </c>
      <c r="BW534" s="33">
        <f t="shared" ref="BW534" si="8569">AY523+AY524+AY525+AY526+AY527+AY528+AY529+AY530+AY531+AY532+AY533+AY534</f>
        <v>100</v>
      </c>
      <c r="BX534" s="33">
        <f t="shared" ref="BX534" si="8570">AZ523+AZ524+AZ525+AZ526+AZ527+AZ528+AZ529+AZ530+AZ531+AZ532+AZ533+AZ534</f>
        <v>100</v>
      </c>
      <c r="BY534" s="33">
        <f t="shared" ref="BY534" si="8571">BA523+BA524+BA525+BA526+BA527+BA528+BA529+BA530+BA531+BA532+BA533+BA534</f>
        <v>100</v>
      </c>
      <c r="BZ534" s="59">
        <f t="shared" ref="BZ534" si="8572">BB523+BB524+BB525+BB526+BB527+BB528+BB529+BB530+BB531+BB532+BB533+BB534</f>
        <v>100</v>
      </c>
      <c r="CA534" s="33">
        <f t="shared" ref="CA534" si="8573">BC523+BC524+BC525+BC526+BC527+BC528+BC529+BC530+BC531+BC532+BC533+BC534</f>
        <v>100</v>
      </c>
      <c r="CB534" s="33">
        <f t="shared" ref="CB534" si="8574">BD523+BD524+BD525+BD526+BD527+BD528+BD529+BD530+BD531+BD532+BD533+BD534</f>
        <v>100</v>
      </c>
      <c r="CC534" s="33">
        <f t="shared" ref="CC534" si="8575">BE523+BE524+BE525+BE526+BE527+BE528+BE529+BE530+BE531+BE532+BE533+BE534</f>
        <v>100</v>
      </c>
      <c r="CD534" s="33">
        <f t="shared" ref="CD534" si="8576">BF523+BF524+BF525+BF526+BF527+BF528+BF529+BF530+BF531+BF532+BF533+BF534</f>
        <v>100</v>
      </c>
      <c r="CE534" s="33">
        <f t="shared" ref="CE534" si="8577">BG523+BG524+BG525+BG526+BG527+BG528+BG529+BG530+BG531+BG532+BG533+BG534</f>
        <v>100</v>
      </c>
      <c r="CF534" s="33">
        <f t="shared" ref="CF534" si="8578">BH523+BH524+BH525+BH526+BH527+BH528+BH529+BH530+BH531+BH532+BH533+BH534</f>
        <v>100</v>
      </c>
      <c r="CG534" s="31">
        <f t="shared" ref="CG534" si="8579">BI523+BI524+BI525+BI526+BI527+BI528+BI529+BI530+BI531+BI532+BI533+BI534</f>
        <v>80</v>
      </c>
      <c r="CH534" s="33">
        <f t="shared" ref="CH534" si="8580">BJ523+BJ524+BJ525+BJ526+BJ527+BJ528+BJ529+BJ530+BJ531+BJ532+BJ533+BJ534</f>
        <v>100</v>
      </c>
      <c r="CI534" s="33">
        <f t="shared" ref="CI534" si="8581">BK523+BK524+BK525+BK526+BK527+BK528+BK529+BK530+BK531+BK532+BK533+BK534</f>
        <v>100</v>
      </c>
      <c r="CJ534" s="33">
        <f t="shared" ref="CJ534" si="8582">BL523+BL524+BL525+BL526+BL527+BL528+BL529+BL530+BL531+BL532+BL533+BL534</f>
        <v>100</v>
      </c>
      <c r="CK534" s="33">
        <f t="shared" ref="CK534" si="8583">BM523+BM524+BM525+BM526+BM527+BM528+BM529+BM530+BM531+BM532+BM533+BM534</f>
        <v>100</v>
      </c>
      <c r="CL534" s="30">
        <f t="shared" ref="CL534" si="8584">BN523+BN524+BN525+BN526+BN527+BN528+BN529+BN530+BN531+BN532+BN533+BN534</f>
        <v>100</v>
      </c>
      <c r="CM534" s="59">
        <f t="shared" ref="CM534" si="8585">BO523+BO524+BO525+BO526+BO527+BO528+BO529+BO530+BO531+BO532+BO533+BO534</f>
        <v>100</v>
      </c>
      <c r="CN534" s="7"/>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row>
    <row r="535" spans="2:118" x14ac:dyDescent="0.25">
      <c r="B535" s="54" t="s">
        <v>14</v>
      </c>
      <c r="C535" s="2">
        <v>0</v>
      </c>
      <c r="D535" s="2">
        <v>0</v>
      </c>
      <c r="E535" s="2">
        <v>0</v>
      </c>
      <c r="F535" s="2">
        <v>0</v>
      </c>
      <c r="G535" s="2">
        <v>5</v>
      </c>
      <c r="H535" s="2">
        <v>0</v>
      </c>
      <c r="I535" s="2">
        <v>0</v>
      </c>
      <c r="J535" s="2">
        <v>0</v>
      </c>
      <c r="K535" s="3">
        <v>0</v>
      </c>
      <c r="L535" s="3">
        <v>0</v>
      </c>
      <c r="M535" s="3">
        <v>0</v>
      </c>
      <c r="N535" s="3">
        <v>0</v>
      </c>
      <c r="O535" s="3">
        <v>0</v>
      </c>
      <c r="P535" s="3">
        <v>0</v>
      </c>
      <c r="Q535" s="3">
        <v>0</v>
      </c>
      <c r="R535" s="3">
        <v>0</v>
      </c>
      <c r="S535" s="54">
        <v>5</v>
      </c>
      <c r="V535" s="54">
        <v>64</v>
      </c>
      <c r="W535" s="3">
        <f>O523</f>
        <v>1</v>
      </c>
      <c r="X535" s="3">
        <f>O524</f>
        <v>0</v>
      </c>
      <c r="Y535" s="3">
        <f>O525</f>
        <v>0</v>
      </c>
      <c r="Z535" s="3">
        <f>O526</f>
        <v>0</v>
      </c>
      <c r="AA535" s="3">
        <f>O527</f>
        <v>0</v>
      </c>
      <c r="AB535" s="3">
        <f>O528</f>
        <v>0</v>
      </c>
      <c r="AC535" s="3">
        <f>O529</f>
        <v>0</v>
      </c>
      <c r="AD535" s="54">
        <f>O530</f>
        <v>0</v>
      </c>
      <c r="AE535" s="3">
        <f>O531</f>
        <v>0</v>
      </c>
      <c r="AF535" s="3">
        <f>O532</f>
        <v>0</v>
      </c>
      <c r="AG535" s="3">
        <f>O533</f>
        <v>0</v>
      </c>
      <c r="AH535" s="3">
        <f>O534</f>
        <v>0</v>
      </c>
      <c r="AI535" s="3">
        <f>O535</f>
        <v>0</v>
      </c>
      <c r="AJ535" s="3">
        <f>O536</f>
        <v>0</v>
      </c>
      <c r="AK535" s="3">
        <f>O537</f>
        <v>0</v>
      </c>
      <c r="AL535" s="3">
        <f>O538</f>
        <v>0</v>
      </c>
      <c r="AM535" s="3">
        <f>O539</f>
        <v>0</v>
      </c>
      <c r="AN535" s="3">
        <f>O540</f>
        <v>0</v>
      </c>
      <c r="AO535" s="3">
        <f>O541</f>
        <v>0</v>
      </c>
      <c r="AP535" s="54">
        <f>O542</f>
        <v>0</v>
      </c>
      <c r="AQ535" s="58">
        <f>O543</f>
        <v>0</v>
      </c>
      <c r="AT535" s="54">
        <v>64</v>
      </c>
      <c r="AU535" s="33">
        <f t="shared" ref="AU535" si="8586">PRODUCT(W535*100*1/W539)</f>
        <v>20</v>
      </c>
      <c r="AV535" s="33">
        <f t="shared" ref="AV535" si="8587">PRODUCT(X535*100*1/X539)</f>
        <v>0</v>
      </c>
      <c r="AW535" s="33">
        <f t="shared" ref="AW535" si="8588">PRODUCT(Y535*100*1/Y539)</f>
        <v>0</v>
      </c>
      <c r="AX535" s="33">
        <f t="shared" ref="AX535" si="8589">PRODUCT(Z535*100*1/Z539)</f>
        <v>0</v>
      </c>
      <c r="AY535" s="33">
        <f t="shared" ref="AY535" si="8590">PRODUCT(AA535*100*1/AA539)</f>
        <v>0</v>
      </c>
      <c r="AZ535" s="33">
        <f t="shared" ref="AZ535" si="8591">PRODUCT(AB535*100*1/AB539)</f>
        <v>0</v>
      </c>
      <c r="BA535" s="33">
        <f t="shared" ref="BA535" si="8592">PRODUCT(AC535*100*1/AC539)</f>
        <v>0</v>
      </c>
      <c r="BB535" s="59">
        <f t="shared" ref="BB535" si="8593">PRODUCT(AD535*100*1/AD539)</f>
        <v>0</v>
      </c>
      <c r="BC535" s="33">
        <f t="shared" ref="BC535" si="8594">PRODUCT(AE535*100*1/AE539)</f>
        <v>0</v>
      </c>
      <c r="BD535" s="33">
        <f t="shared" ref="BD535" si="8595">PRODUCT(AF535*100*1/AF539)</f>
        <v>0</v>
      </c>
      <c r="BE535" s="33">
        <f t="shared" ref="BE535" si="8596">PRODUCT(AG535*100*1/AG539)</f>
        <v>0</v>
      </c>
      <c r="BF535" s="33">
        <f t="shared" ref="BF535" si="8597">PRODUCT(AH535*100*1/AH539)</f>
        <v>0</v>
      </c>
      <c r="BG535" s="33">
        <f t="shared" ref="BG535" si="8598">PRODUCT(AI535*100*1/AI539)</f>
        <v>0</v>
      </c>
      <c r="BH535" s="33">
        <f t="shared" ref="BH535" si="8599">PRODUCT(AJ535*100*1/AJ539)</f>
        <v>0</v>
      </c>
      <c r="BI535" s="33">
        <f t="shared" ref="BI535" si="8600">PRODUCT(AK535*100*1/AK539)</f>
        <v>0</v>
      </c>
      <c r="BJ535" s="33">
        <f t="shared" ref="BJ535" si="8601">PRODUCT(AL535*100*1/AL539)</f>
        <v>0</v>
      </c>
      <c r="BK535" s="33">
        <f t="shared" ref="BK535" si="8602">PRODUCT(AM535*100*1/AM539)</f>
        <v>0</v>
      </c>
      <c r="BL535" s="33">
        <f t="shared" ref="BL535" si="8603">PRODUCT(AN535*100*1/AN539)</f>
        <v>0</v>
      </c>
      <c r="BM535" s="33">
        <f t="shared" ref="BM535" si="8604">PRODUCT(AO535*100*1/AO539)</f>
        <v>0</v>
      </c>
      <c r="BN535" s="30">
        <f t="shared" ref="BN535" si="8605">PRODUCT(AP535*100*1/AP539)</f>
        <v>0</v>
      </c>
      <c r="BO535" s="59">
        <f t="shared" ref="BO535" si="8606">PRODUCT(AQ535*100*1/AQ539)</f>
        <v>0</v>
      </c>
      <c r="BR535" s="54">
        <v>64</v>
      </c>
      <c r="BS535" s="33">
        <f t="shared" ref="BS535" si="8607">AU523+AU524+AU525+AU526+AU527+AU528+AU529+AU530+AU531+AU532+AU533+AU534+AU535</f>
        <v>100</v>
      </c>
      <c r="BT535" s="33">
        <f t="shared" ref="BT535" si="8608">AV523+AV524+AV525+AV526+AV527+AV528+AV529+AV530+AV531+AV532+AV533+AV534+AV535</f>
        <v>100</v>
      </c>
      <c r="BU535" s="33">
        <f t="shared" ref="BU535" si="8609">AW523+AW524+AW525+AW526+AW527+AW528+AW529+AW530+AW531+AW532+AW533+AW534+AW535</f>
        <v>100</v>
      </c>
      <c r="BV535" s="33">
        <f t="shared" ref="BV535" si="8610">AX523+AX524+AX525+AX526+AX527+AX528+AX529+AX530+AX531+AX532+AX533+AX534+AX535</f>
        <v>100</v>
      </c>
      <c r="BW535" s="33">
        <f t="shared" ref="BW535" si="8611">AY523+AY524+AY525+AY526+AY527+AY528+AY529+AY530+AY531+AY532+AY533+AY534+AY535</f>
        <v>100</v>
      </c>
      <c r="BX535" s="33">
        <f t="shared" ref="BX535" si="8612">AZ523+AZ524+AZ525+AZ526+AZ527+AZ528+AZ529+AZ530+AZ531+AZ532+AZ533+AZ534+AZ535</f>
        <v>100</v>
      </c>
      <c r="BY535" s="33">
        <f t="shared" ref="BY535" si="8613">BA523+BA524+BA525+BA526+BA527+BA528+BA529+BA530+BA531+BA532+BA533+BA534+BA535</f>
        <v>100</v>
      </c>
      <c r="BZ535" s="59">
        <f t="shared" ref="BZ535" si="8614">BB523+BB524+BB525+BB526+BB527+BB528+BB529+BB530+BB531+BB532+BB533+BB534+BB535</f>
        <v>100</v>
      </c>
      <c r="CA535" s="33">
        <f t="shared" ref="CA535" si="8615">BC523+BC524+BC525+BC526+BC527+BC528+BC529+BC530+BC531+BC532+BC533+BC534+BC535</f>
        <v>100</v>
      </c>
      <c r="CB535" s="33">
        <f t="shared" ref="CB535" si="8616">BD523+BD524+BD525+BD526+BD527+BD528+BD529+BD530+BD531+BD532+BD533+BD534+BD535</f>
        <v>100</v>
      </c>
      <c r="CC535" s="33">
        <f t="shared" ref="CC535" si="8617">BE523+BE524+BE525+BE526+BE527+BE528+BE529+BE530+BE531+BE532+BE533+BE534+BE535</f>
        <v>100</v>
      </c>
      <c r="CD535" s="33">
        <f t="shared" ref="CD535" si="8618">BF523+BF524+BF525+BF526+BF527+BF528+BF529+BF530+BF531+BF532+BF533+BF534+BF535</f>
        <v>100</v>
      </c>
      <c r="CE535" s="33">
        <f t="shared" ref="CE535" si="8619">BG523+BG524+BG525+BG526+BG527+BG528+BG529+BG530+BG531+BG532+BG533+BG534+BG535</f>
        <v>100</v>
      </c>
      <c r="CF535" s="33">
        <f t="shared" ref="CF535" si="8620">BH523+BH524+BH525+BH526+BH527+BH528+BH529+BH530+BH531+BH532+BH533+BH534+BH535</f>
        <v>100</v>
      </c>
      <c r="CG535" s="33">
        <f t="shared" ref="CG535" si="8621">BI523+BI524+BI525+BI526+BI527+BI528+BI529+BI530+BI531+BI532+BI533+BI534+BI535</f>
        <v>80</v>
      </c>
      <c r="CH535" s="33">
        <f t="shared" ref="CH535" si="8622">BJ523+BJ524+BJ525+BJ526+BJ527+BJ528+BJ529+BJ530+BJ531+BJ532+BJ533+BJ534+BJ535</f>
        <v>100</v>
      </c>
      <c r="CI535" s="33">
        <f t="shared" ref="CI535" si="8623">BK523+BK524+BK525+BK526+BK527+BK528+BK529+BK530+BK531+BK532+BK533+BK534+BK535</f>
        <v>100</v>
      </c>
      <c r="CJ535" s="33">
        <f t="shared" ref="CJ535" si="8624">BL523+BL524+BL525+BL526+BL527+BL528+BL529+BL530+BL531+BL532+BL533+BL534+BL535</f>
        <v>100</v>
      </c>
      <c r="CK535" s="33">
        <f t="shared" ref="CK535" si="8625">BM523+BM524+BM525+BM526+BM527+BM528+BM529+BM530+BM531+BM532+BM533+BM534+BM535</f>
        <v>100</v>
      </c>
      <c r="CL535" s="30">
        <f t="shared" ref="CL535" si="8626">BN523+BN524+BN525+BN526+BN527+BN528+BN529+BN530+BN531+BN532+BN533+BN534+BN535</f>
        <v>100</v>
      </c>
      <c r="CM535" s="59">
        <f t="shared" ref="CM535" si="8627">BO523+BO524+BO525+BO526+BO527+BO528+BO529+BO530+BO531+BO532+BO533+BO534+BO535</f>
        <v>100</v>
      </c>
      <c r="CN535" s="7"/>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row>
    <row r="536" spans="2:118" x14ac:dyDescent="0.25">
      <c r="B536" s="54" t="s">
        <v>15</v>
      </c>
      <c r="C536" s="2">
        <v>0</v>
      </c>
      <c r="D536" s="2">
        <v>0</v>
      </c>
      <c r="E536" s="2">
        <v>0</v>
      </c>
      <c r="F536" s="2">
        <v>0</v>
      </c>
      <c r="G536" s="2">
        <v>5</v>
      </c>
      <c r="H536" s="2">
        <v>0</v>
      </c>
      <c r="I536" s="2">
        <v>0</v>
      </c>
      <c r="J536" s="2">
        <v>0</v>
      </c>
      <c r="K536" s="3">
        <v>0</v>
      </c>
      <c r="L536" s="3">
        <v>0</v>
      </c>
      <c r="M536" s="3">
        <v>0</v>
      </c>
      <c r="N536" s="3">
        <v>0</v>
      </c>
      <c r="O536" s="3">
        <v>0</v>
      </c>
      <c r="P536" s="3">
        <v>0</v>
      </c>
      <c r="Q536" s="3">
        <v>0</v>
      </c>
      <c r="R536" s="3">
        <v>0</v>
      </c>
      <c r="S536" s="54">
        <v>5</v>
      </c>
      <c r="V536" s="54">
        <v>128</v>
      </c>
      <c r="W536" s="3">
        <f>P523</f>
        <v>0</v>
      </c>
      <c r="X536" s="3">
        <f>P524</f>
        <v>0</v>
      </c>
      <c r="Y536" s="3">
        <f>P525</f>
        <v>0</v>
      </c>
      <c r="Z536" s="3">
        <f>P526</f>
        <v>0</v>
      </c>
      <c r="AA536" s="3">
        <f>P527</f>
        <v>0</v>
      </c>
      <c r="AB536" s="3">
        <f>P528</f>
        <v>0</v>
      </c>
      <c r="AC536" s="3">
        <f>P529</f>
        <v>0</v>
      </c>
      <c r="AD536" s="54">
        <f>P530</f>
        <v>0</v>
      </c>
      <c r="AE536" s="3">
        <f>P531</f>
        <v>0</v>
      </c>
      <c r="AF536" s="3">
        <f>P532</f>
        <v>0</v>
      </c>
      <c r="AG536" s="3">
        <f>P533</f>
        <v>0</v>
      </c>
      <c r="AH536" s="3">
        <f>P534</f>
        <v>0</v>
      </c>
      <c r="AI536" s="3">
        <f>P535</f>
        <v>0</v>
      </c>
      <c r="AJ536" s="3">
        <f>P536</f>
        <v>0</v>
      </c>
      <c r="AK536" s="3">
        <f>P537</f>
        <v>1</v>
      </c>
      <c r="AL536" s="3">
        <f>P538</f>
        <v>0</v>
      </c>
      <c r="AM536" s="3">
        <f>P539</f>
        <v>0</v>
      </c>
      <c r="AN536" s="3">
        <f>P540</f>
        <v>0</v>
      </c>
      <c r="AO536" s="3">
        <f>P541</f>
        <v>0</v>
      </c>
      <c r="AP536" s="54">
        <f>P542</f>
        <v>0</v>
      </c>
      <c r="AQ536" s="58">
        <f>P543</f>
        <v>0</v>
      </c>
      <c r="AT536" s="54">
        <v>128</v>
      </c>
      <c r="AU536" s="33">
        <f t="shared" ref="AU536" si="8628">PRODUCT(W536*100*1/W539)</f>
        <v>0</v>
      </c>
      <c r="AV536" s="33">
        <f t="shared" ref="AV536" si="8629">PRODUCT(X536*100*1/X539)</f>
        <v>0</v>
      </c>
      <c r="AW536" s="33">
        <f t="shared" ref="AW536" si="8630">PRODUCT(Y536*100*1/Y539)</f>
        <v>0</v>
      </c>
      <c r="AX536" s="33">
        <f t="shared" ref="AX536" si="8631">PRODUCT(Z536*100*1/Z539)</f>
        <v>0</v>
      </c>
      <c r="AY536" s="33">
        <f t="shared" ref="AY536" si="8632">PRODUCT(AA536*100*1/AA539)</f>
        <v>0</v>
      </c>
      <c r="AZ536" s="33">
        <f t="shared" ref="AZ536" si="8633">PRODUCT(AB536*100*1/AB539)</f>
        <v>0</v>
      </c>
      <c r="BA536" s="33">
        <f t="shared" ref="BA536" si="8634">PRODUCT(AC536*100*1/AC539)</f>
        <v>0</v>
      </c>
      <c r="BB536" s="59">
        <f t="shared" ref="BB536" si="8635">PRODUCT(AD536*100*1/AD539)</f>
        <v>0</v>
      </c>
      <c r="BC536" s="33">
        <f t="shared" ref="BC536" si="8636">PRODUCT(AE536*100*1/AE539)</f>
        <v>0</v>
      </c>
      <c r="BD536" s="33">
        <f t="shared" ref="BD536" si="8637">PRODUCT(AF536*100*1/AF539)</f>
        <v>0</v>
      </c>
      <c r="BE536" s="33">
        <f t="shared" ref="BE536" si="8638">PRODUCT(AG536*100*1/AG539)</f>
        <v>0</v>
      </c>
      <c r="BF536" s="33">
        <f t="shared" ref="BF536" si="8639">PRODUCT(AH536*100*1/AH539)</f>
        <v>0</v>
      </c>
      <c r="BG536" s="33">
        <f t="shared" ref="BG536" si="8640">PRODUCT(AI536*100*1/AI539)</f>
        <v>0</v>
      </c>
      <c r="BH536" s="33">
        <f t="shared" ref="BH536" si="8641">PRODUCT(AJ536*100*1/AJ539)</f>
        <v>0</v>
      </c>
      <c r="BI536" s="33">
        <f t="shared" ref="BI536" si="8642">PRODUCT(AK536*100*1/AK539)</f>
        <v>20</v>
      </c>
      <c r="BJ536" s="33">
        <f t="shared" ref="BJ536" si="8643">PRODUCT(AL536*100*1/AL539)</f>
        <v>0</v>
      </c>
      <c r="BK536" s="33">
        <f t="shared" ref="BK536" si="8644">PRODUCT(AM536*100*1/AM539)</f>
        <v>0</v>
      </c>
      <c r="BL536" s="33">
        <f t="shared" ref="BL536" si="8645">PRODUCT(AN536*100*1/AN539)</f>
        <v>0</v>
      </c>
      <c r="BM536" s="33">
        <f t="shared" ref="BM536" si="8646">PRODUCT(AO536*100*1/AO539)</f>
        <v>0</v>
      </c>
      <c r="BN536" s="30">
        <f t="shared" ref="BN536" si="8647">PRODUCT(AP536*100*1/AP539)</f>
        <v>0</v>
      </c>
      <c r="BO536" s="59">
        <f t="shared" ref="BO536" si="8648">PRODUCT(AQ536*100*1/AQ539)</f>
        <v>0</v>
      </c>
      <c r="BR536" s="54">
        <v>128</v>
      </c>
      <c r="BS536" s="33">
        <f t="shared" ref="BS536" si="8649">AU523+AU524+AU525+AU526+AU527+AU528+AU529+AU530+AU531+AU532+AU533+AU534+AU535+AU536</f>
        <v>100</v>
      </c>
      <c r="BT536" s="33">
        <f t="shared" ref="BT536" si="8650">AV523+AV524+AV525+AV526+AV527+AV528+AV529+AV530+AV531+AV532+AV533+AV534+AV535+AV536</f>
        <v>100</v>
      </c>
      <c r="BU536" s="33">
        <f t="shared" ref="BU536" si="8651">AW523+AW524+AW525+AW526+AW527+AW528+AW529+AW530+AW531+AW532+AW533+AW534+AW535+AW536</f>
        <v>100</v>
      </c>
      <c r="BV536" s="33">
        <f t="shared" ref="BV536" si="8652">AX523+AX524+AX525+AX526+AX527+AX528+AX529+AX530+AX531+AX532+AX533+AX534+AX535+AX536</f>
        <v>100</v>
      </c>
      <c r="BW536" s="33">
        <f t="shared" ref="BW536" si="8653">AY523+AY524+AY525+AY526+AY527+AY528+AY529+AY530+AY531+AY532+AY533+AY534+AY535+AY536</f>
        <v>100</v>
      </c>
      <c r="BX536" s="33">
        <f t="shared" ref="BX536" si="8654">AZ523+AZ524+AZ525+AZ526+AZ527+AZ528+AZ529+AZ530+AZ531+AZ532+AZ533+AZ534+AZ535+AZ536</f>
        <v>100</v>
      </c>
      <c r="BY536" s="33">
        <f t="shared" ref="BY536" si="8655">BA523+BA524+BA525+BA526+BA527+BA528+BA529+BA530+BA531+BA532+BA533+BA534+BA535+BA536</f>
        <v>100</v>
      </c>
      <c r="BZ536" s="59">
        <f t="shared" ref="BZ536" si="8656">BB523+BB524+BB525+BB526+BB527+BB528+BB529+BB530+BB531+BB532+BB533+BB534+BB535+BB536</f>
        <v>100</v>
      </c>
      <c r="CA536" s="33">
        <f t="shared" ref="CA536" si="8657">BC523+BC524+BC525+BC526+BC527+BC528+BC529+BC530+BC531+BC532+BC533+BC534+BC535+BC536</f>
        <v>100</v>
      </c>
      <c r="CB536" s="33">
        <f t="shared" ref="CB536" si="8658">BD523+BD524+BD525+BD526+BD527+BD528+BD529+BD530+BD531+BD532+BD533+BD534+BD535+BD536</f>
        <v>100</v>
      </c>
      <c r="CC536" s="33">
        <f t="shared" ref="CC536" si="8659">BE523+BE524+BE525+BE526+BE527+BE528+BE529+BE530+BE531+BE532+BE533+BE534+BE535+BE536</f>
        <v>100</v>
      </c>
      <c r="CD536" s="33">
        <f t="shared" ref="CD536" si="8660">BF523+BF524+BF525+BF526+BF527+BF528+BF529+BF530+BF531+BF532+BF533+BF534+BF535+BF536</f>
        <v>100</v>
      </c>
      <c r="CE536" s="33">
        <f t="shared" ref="CE536" si="8661">BG523+BG524+BG525+BG526+BG527+BG528+BG529+BG530+BG531+BG532+BG533+BG534+BG535+BG536</f>
        <v>100</v>
      </c>
      <c r="CF536" s="33">
        <f t="shared" ref="CF536" si="8662">BH523+BH524+BH525+BH526+BH527+BH528+BH529+BH530+BH531+BH532+BH533+BH534+BH535+BH536</f>
        <v>100</v>
      </c>
      <c r="CG536" s="33">
        <f t="shared" ref="CG536" si="8663">BI523+BI524+BI525+BI526+BI527+BI528+BI529+BI530+BI531+BI532+BI533+BI534+BI535+BI536</f>
        <v>100</v>
      </c>
      <c r="CH536" s="33">
        <f t="shared" ref="CH536" si="8664">BJ523+BJ524+BJ525+BJ526+BJ527+BJ528+BJ529+BJ530+BJ531+BJ532+BJ533+BJ534+BJ535+BJ536</f>
        <v>100</v>
      </c>
      <c r="CI536" s="33">
        <f t="shared" ref="CI536" si="8665">BK523+BK524+BK525+BK526+BK527+BK528+BK529+BK530+BK531+BK532+BK533+BK534+BK535+BK536</f>
        <v>100</v>
      </c>
      <c r="CJ536" s="33">
        <f t="shared" ref="CJ536" si="8666">BL523+BL524+BL525+BL526+BL527+BL528+BL529+BL530+BL531+BL532+BL533+BL534+BL535+BL536</f>
        <v>100</v>
      </c>
      <c r="CK536" s="33">
        <f t="shared" ref="CK536" si="8667">BM523+BM524+BM525+BM526+BM527+BM528+BM529+BM530+BM531+BM532+BM533+BM534+BM535+BM536</f>
        <v>100</v>
      </c>
      <c r="CL536" s="30">
        <f t="shared" ref="CL536" si="8668">BN523+BN524+BN525+BN526+BN527+BN528+BN529+BN530+BN531+BN532+BN533+BN534+BN535+BN536</f>
        <v>100</v>
      </c>
      <c r="CM536" s="59">
        <f t="shared" ref="CM536" si="8669">BO523+BO524+BO525+BO526+BO527+BO528+BO529+BO530+BO531+BO532+BO533+BO534+BO535+BO536</f>
        <v>100</v>
      </c>
      <c r="CN536" s="7"/>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row>
    <row r="537" spans="2:118" x14ac:dyDescent="0.25">
      <c r="B537" s="54" t="s">
        <v>16</v>
      </c>
      <c r="C537" s="2">
        <v>0</v>
      </c>
      <c r="D537" s="2">
        <v>0</v>
      </c>
      <c r="E537" s="2">
        <v>0</v>
      </c>
      <c r="F537" s="2">
        <v>0</v>
      </c>
      <c r="G537" s="2">
        <v>0</v>
      </c>
      <c r="H537" s="2">
        <v>0</v>
      </c>
      <c r="I537" s="2">
        <v>0</v>
      </c>
      <c r="J537" s="2">
        <v>0</v>
      </c>
      <c r="K537" s="2">
        <v>0</v>
      </c>
      <c r="L537" s="2">
        <v>1</v>
      </c>
      <c r="M537" s="2">
        <v>1</v>
      </c>
      <c r="N537" s="2">
        <v>2</v>
      </c>
      <c r="O537" s="3">
        <v>0</v>
      </c>
      <c r="P537" s="3">
        <v>1</v>
      </c>
      <c r="Q537" s="3">
        <v>0</v>
      </c>
      <c r="R537" s="3">
        <v>0</v>
      </c>
      <c r="S537" s="54">
        <v>5</v>
      </c>
      <c r="V537" s="54">
        <v>256</v>
      </c>
      <c r="W537" s="3">
        <f>Q523</f>
        <v>0</v>
      </c>
      <c r="X537" s="3">
        <f>Q524</f>
        <v>0</v>
      </c>
      <c r="Y537" s="3">
        <f>Q525</f>
        <v>0</v>
      </c>
      <c r="Z537" s="3">
        <f>Q526</f>
        <v>0</v>
      </c>
      <c r="AA537" s="3">
        <f>Q527</f>
        <v>0</v>
      </c>
      <c r="AB537" s="3">
        <f>Q528</f>
        <v>0</v>
      </c>
      <c r="AC537" s="3">
        <f>Q529</f>
        <v>0</v>
      </c>
      <c r="AD537" s="54">
        <f>Q530</f>
        <v>0</v>
      </c>
      <c r="AE537" s="3">
        <f>Q531</f>
        <v>0</v>
      </c>
      <c r="AF537" s="3">
        <f>Q532</f>
        <v>0</v>
      </c>
      <c r="AG537" s="3">
        <f>Q533</f>
        <v>0</v>
      </c>
      <c r="AH537" s="3">
        <f>Q534</f>
        <v>0</v>
      </c>
      <c r="AI537" s="3">
        <f>Q535</f>
        <v>0</v>
      </c>
      <c r="AJ537" s="3">
        <f>Q536</f>
        <v>0</v>
      </c>
      <c r="AK537" s="3">
        <f>Q537</f>
        <v>0</v>
      </c>
      <c r="AL537" s="3">
        <f>Q538</f>
        <v>0</v>
      </c>
      <c r="AM537" s="3">
        <f>Q539</f>
        <v>0</v>
      </c>
      <c r="AN537" s="3">
        <f>Q540</f>
        <v>0</v>
      </c>
      <c r="AO537" s="3">
        <f>Q541</f>
        <v>0</v>
      </c>
      <c r="AP537" s="54">
        <f>Q542</f>
        <v>0</v>
      </c>
      <c r="AQ537" s="58">
        <f>Q543</f>
        <v>0</v>
      </c>
      <c r="AT537" s="54">
        <v>256</v>
      </c>
      <c r="AU537" s="33">
        <f t="shared" ref="AU537" si="8670">PRODUCT(W537*100*1/W539)</f>
        <v>0</v>
      </c>
      <c r="AV537" s="33">
        <f t="shared" ref="AV537" si="8671">PRODUCT(X537*100*1/X539)</f>
        <v>0</v>
      </c>
      <c r="AW537" s="33">
        <f t="shared" ref="AW537" si="8672">PRODUCT(Y537*100*1/Y539)</f>
        <v>0</v>
      </c>
      <c r="AX537" s="33">
        <f t="shared" ref="AX537" si="8673">PRODUCT(Z537*100*1/Z539)</f>
        <v>0</v>
      </c>
      <c r="AY537" s="33">
        <f t="shared" ref="AY537" si="8674">PRODUCT(AA537*100*1/AA539)</f>
        <v>0</v>
      </c>
      <c r="AZ537" s="33">
        <f t="shared" ref="AZ537" si="8675">PRODUCT(AB537*100*1/AB539)</f>
        <v>0</v>
      </c>
      <c r="BA537" s="33">
        <f t="shared" ref="BA537" si="8676">PRODUCT(AC537*100*1/AC539)</f>
        <v>0</v>
      </c>
      <c r="BB537" s="59">
        <f t="shared" ref="BB537" si="8677">PRODUCT(AD537*100*1/AD539)</f>
        <v>0</v>
      </c>
      <c r="BC537" s="33">
        <f t="shared" ref="BC537" si="8678">PRODUCT(AE537*100*1/AE539)</f>
        <v>0</v>
      </c>
      <c r="BD537" s="33">
        <f t="shared" ref="BD537" si="8679">PRODUCT(AF537*100*1/AF539)</f>
        <v>0</v>
      </c>
      <c r="BE537" s="33">
        <f t="shared" ref="BE537" si="8680">PRODUCT(AG537*100*1/AG539)</f>
        <v>0</v>
      </c>
      <c r="BF537" s="33">
        <f t="shared" ref="BF537" si="8681">PRODUCT(AH537*100*1/AH539)</f>
        <v>0</v>
      </c>
      <c r="BG537" s="33">
        <f t="shared" ref="BG537" si="8682">PRODUCT(AI537*100*1/AI539)</f>
        <v>0</v>
      </c>
      <c r="BH537" s="33">
        <f t="shared" ref="BH537" si="8683">PRODUCT(AJ537*100*1/AJ539)</f>
        <v>0</v>
      </c>
      <c r="BI537" s="33">
        <f t="shared" ref="BI537" si="8684">PRODUCT(AK537*100*1/AK539)</f>
        <v>0</v>
      </c>
      <c r="BJ537" s="33">
        <f t="shared" ref="BJ537" si="8685">PRODUCT(AL537*100*1/AL539)</f>
        <v>0</v>
      </c>
      <c r="BK537" s="33">
        <f t="shared" ref="BK537" si="8686">PRODUCT(AM537*100*1/AM539)</f>
        <v>0</v>
      </c>
      <c r="BL537" s="33">
        <f t="shared" ref="BL537" si="8687">PRODUCT(AN537*100*1/AN539)</f>
        <v>0</v>
      </c>
      <c r="BM537" s="33">
        <f t="shared" ref="BM537" si="8688">PRODUCT(AO537*100*1/AO539)</f>
        <v>0</v>
      </c>
      <c r="BN537" s="30">
        <f t="shared" ref="BN537" si="8689">PRODUCT(AP537*100*1/AP539)</f>
        <v>0</v>
      </c>
      <c r="BO537" s="59">
        <f t="shared" ref="BO537" si="8690">PRODUCT(AQ537*100*1/AQ539)</f>
        <v>0</v>
      </c>
      <c r="BR537" s="54">
        <v>256</v>
      </c>
      <c r="BS537" s="33">
        <f t="shared" ref="BS537" si="8691">AU523+AU524+AU525+AU526+AU527+AU528+AU529+AU530+AU531+AU532+AU533+AU534+AU535+AU536+AU537</f>
        <v>100</v>
      </c>
      <c r="BT537" s="33">
        <f t="shared" ref="BT537" si="8692">AV523+AV524+AV525+AV526+AV527+AV528+AV529+AV530+AV531+AV532+AV533+AV534+AV535+AV536+AV537</f>
        <v>100</v>
      </c>
      <c r="BU537" s="33">
        <f t="shared" ref="BU537" si="8693">AW523+AW524+AW525+AW526+AW527+AW528+AW529+AW530+AW531+AW532+AW533+AW534+AW535+AW536+AW537</f>
        <v>100</v>
      </c>
      <c r="BV537" s="33">
        <f t="shared" ref="BV537" si="8694">AX523+AX524+AX525+AX526+AX527+AX528+AX529+AX530+AX531+AX532+AX533+AX534+AX535+AX536+AX537</f>
        <v>100</v>
      </c>
      <c r="BW537" s="33">
        <f t="shared" ref="BW537" si="8695">AY523+AY524+AY525+AY526+AY527+AY528+AY529+AY530+AY531+AY532+AY533+AY534+AY535+AY536+AY537</f>
        <v>100</v>
      </c>
      <c r="BX537" s="33">
        <f t="shared" ref="BX537" si="8696">AZ523+AZ524+AZ525+AZ526+AZ527+AZ528+AZ529+AZ530+AZ531+AZ532+AZ533+AZ534+AZ535+AZ536+AZ537</f>
        <v>100</v>
      </c>
      <c r="BY537" s="33">
        <f t="shared" ref="BY537" si="8697">BA523+BA524+BA525+BA526+BA527+BA528+BA529+BA530+BA531+BA532+BA533+BA534+BA535+BA536+BA537</f>
        <v>100</v>
      </c>
      <c r="BZ537" s="59">
        <f t="shared" ref="BZ537" si="8698">BB523+BB524+BB525+BB526+BB527+BB528+BB529+BB530+BB531+BB532+BB533+BB534+BB535+BB536+BB537</f>
        <v>100</v>
      </c>
      <c r="CA537" s="33">
        <f t="shared" ref="CA537" si="8699">BC523+BC524+BC525+BC526+BC527+BC528+BC529+BC530+BC531+BC532+BC533+BC534+BC535+BC536+BC537</f>
        <v>100</v>
      </c>
      <c r="CB537" s="33">
        <f t="shared" ref="CB537" si="8700">BD523+BD524+BD525+BD526+BD527+BD528+BD529+BD530+BD531+BD532+BD533+BD534+BD535+BD536+BD537</f>
        <v>100</v>
      </c>
      <c r="CC537" s="33">
        <f t="shared" ref="CC537" si="8701">BE523+BE524+BE525+BE526+BE527+BE528+BE529+BE530+BE531+BE532+BE533+BE534+BE535+BE536+BE537</f>
        <v>100</v>
      </c>
      <c r="CD537" s="33">
        <f t="shared" ref="CD537" si="8702">BF523+BF524+BF525+BF526+BF527+BF528+BF529+BF530+BF531+BF532+BF533+BF534+BF535+BF536+BF537</f>
        <v>100</v>
      </c>
      <c r="CE537" s="33">
        <f t="shared" ref="CE537" si="8703">BG523+BG524+BG525+BG526+BG527+BG528+BG529+BG530+BG531+BG532+BG533+BG534+BG535+BG536+BG537</f>
        <v>100</v>
      </c>
      <c r="CF537" s="33">
        <f t="shared" ref="CF537" si="8704">BH523+BH524+BH525+BH526+BH527+BH528+BH529+BH530+BH531+BH532+BH533+BH534+BH535+BH536+BH537</f>
        <v>100</v>
      </c>
      <c r="CG537" s="33">
        <f t="shared" ref="CG537" si="8705">BI523+BI524+BI525+BI526+BI527+BI528+BI529+BI530+BI531+BI532+BI533+BI534+BI535+BI536+BI537</f>
        <v>100</v>
      </c>
      <c r="CH537" s="33">
        <f t="shared" ref="CH537" si="8706">BJ523+BJ524+BJ525+BJ526+BJ527+BJ528+BJ529+BJ530+BJ531+BJ532+BJ533+BJ534+BJ535+BJ536+BJ537</f>
        <v>100</v>
      </c>
      <c r="CI537" s="33">
        <f t="shared" ref="CI537" si="8707">BK523+BK524+BK525+BK526+BK527+BK528+BK529+BK530+BK531+BK532+BK533+BK534+BK535+BK536+BK537</f>
        <v>100</v>
      </c>
      <c r="CJ537" s="33">
        <f t="shared" ref="CJ537" si="8708">BL523+BL524+BL525+BL526+BL527+BL528+BL529+BL530+BL531+BL532+BL533+BL534+BL535+BL536+BL537</f>
        <v>100</v>
      </c>
      <c r="CK537" s="33">
        <f t="shared" ref="CK537" si="8709">BM523+BM524+BM525+BM526+BM527+BM528+BM529+BM530+BM531+BM532+BM533+BM534+BM535+BM536+BM537</f>
        <v>100</v>
      </c>
      <c r="CL537" s="30">
        <f t="shared" ref="CL537" si="8710">BN523+BN524+BN525+BN526+BN527+BN528+BN529+BN530+BN531+BN532+BN533+BN534+BN535+BN536+BN537</f>
        <v>100</v>
      </c>
      <c r="CM537" s="59">
        <f t="shared" ref="CM537" si="8711">BO523+BO524+BO525+BO526+BO527+BO528+BO529+BO530+BO531+BO532+BO533+BO534+BO535+BO536+BO537</f>
        <v>100</v>
      </c>
      <c r="CN537" s="7"/>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row>
    <row r="538" spans="2:118" x14ac:dyDescent="0.25">
      <c r="B538" s="54" t="s">
        <v>17</v>
      </c>
      <c r="C538" s="2">
        <v>0</v>
      </c>
      <c r="D538" s="2">
        <v>0</v>
      </c>
      <c r="E538" s="2">
        <v>5</v>
      </c>
      <c r="F538" s="2">
        <v>0</v>
      </c>
      <c r="G538" s="2">
        <v>0</v>
      </c>
      <c r="H538" s="2">
        <v>0</v>
      </c>
      <c r="I538" s="2">
        <v>0</v>
      </c>
      <c r="J538" s="2">
        <v>0</v>
      </c>
      <c r="K538" s="4">
        <v>0</v>
      </c>
      <c r="L538" s="3">
        <v>0</v>
      </c>
      <c r="M538" s="3">
        <v>0</v>
      </c>
      <c r="N538" s="3">
        <v>0</v>
      </c>
      <c r="O538" s="3">
        <v>0</v>
      </c>
      <c r="P538" s="3">
        <v>0</v>
      </c>
      <c r="Q538" s="3">
        <v>0</v>
      </c>
      <c r="R538" s="3">
        <v>0</v>
      </c>
      <c r="S538" s="54">
        <v>5</v>
      </c>
      <c r="V538" s="54">
        <v>512</v>
      </c>
      <c r="W538" s="3">
        <f>R523</f>
        <v>0</v>
      </c>
      <c r="X538" s="3">
        <f>R524</f>
        <v>0</v>
      </c>
      <c r="Y538" s="3">
        <f>R525</f>
        <v>0</v>
      </c>
      <c r="Z538" s="3">
        <f>R526</f>
        <v>0</v>
      </c>
      <c r="AA538" s="3">
        <f>R527</f>
        <v>0</v>
      </c>
      <c r="AB538" s="3">
        <f>R528</f>
        <v>0</v>
      </c>
      <c r="AC538" s="3">
        <f>R529</f>
        <v>0</v>
      </c>
      <c r="AD538" s="54">
        <f>R530</f>
        <v>0</v>
      </c>
      <c r="AE538" s="3">
        <f>R531</f>
        <v>0</v>
      </c>
      <c r="AF538" s="3">
        <f>R532</f>
        <v>0</v>
      </c>
      <c r="AG538" s="3">
        <f>R533</f>
        <v>0</v>
      </c>
      <c r="AH538" s="3">
        <f>R534</f>
        <v>0</v>
      </c>
      <c r="AI538" s="3">
        <f>R535</f>
        <v>0</v>
      </c>
      <c r="AJ538" s="3">
        <f>R536</f>
        <v>0</v>
      </c>
      <c r="AK538" s="3">
        <f>R537</f>
        <v>0</v>
      </c>
      <c r="AL538" s="3">
        <f>R538</f>
        <v>0</v>
      </c>
      <c r="AM538" s="3">
        <f>R539</f>
        <v>0</v>
      </c>
      <c r="AN538" s="3">
        <f>R540</f>
        <v>0</v>
      </c>
      <c r="AO538" s="3">
        <f>R541</f>
        <v>0</v>
      </c>
      <c r="AP538" s="54">
        <f>R542</f>
        <v>0</v>
      </c>
      <c r="AQ538" s="58">
        <f>R543</f>
        <v>0</v>
      </c>
      <c r="AT538" s="54">
        <v>512</v>
      </c>
      <c r="AU538" s="33">
        <f t="shared" ref="AU538" si="8712">PRODUCT(W538*100*1/W539)</f>
        <v>0</v>
      </c>
      <c r="AV538" s="33">
        <f t="shared" ref="AV538" si="8713">PRODUCT(X538*100*1/X539)</f>
        <v>0</v>
      </c>
      <c r="AW538" s="33">
        <f t="shared" ref="AW538" si="8714">PRODUCT(Y538*100*1/Y539)</f>
        <v>0</v>
      </c>
      <c r="AX538" s="33">
        <f t="shared" ref="AX538" si="8715">PRODUCT(Z538*100*1/Z539)</f>
        <v>0</v>
      </c>
      <c r="AY538" s="33">
        <f t="shared" ref="AY538" si="8716">PRODUCT(AA538*100*1/AA539)</f>
        <v>0</v>
      </c>
      <c r="AZ538" s="33">
        <f t="shared" ref="AZ538" si="8717">PRODUCT(AB538*100*1/AB539)</f>
        <v>0</v>
      </c>
      <c r="BA538" s="33">
        <f t="shared" ref="BA538" si="8718">PRODUCT(AC538*100*1/AC539)</f>
        <v>0</v>
      </c>
      <c r="BB538" s="59">
        <f t="shared" ref="BB538" si="8719">PRODUCT(AD538*100*1/AD539)</f>
        <v>0</v>
      </c>
      <c r="BC538" s="33">
        <f t="shared" ref="BC538" si="8720">PRODUCT(AE538*100*1/AE539)</f>
        <v>0</v>
      </c>
      <c r="BD538" s="33">
        <f t="shared" ref="BD538" si="8721">PRODUCT(AF538*100*1/AF539)</f>
        <v>0</v>
      </c>
      <c r="BE538" s="33">
        <f t="shared" ref="BE538" si="8722">PRODUCT(AG538*100*1/AG539)</f>
        <v>0</v>
      </c>
      <c r="BF538" s="33">
        <f t="shared" ref="BF538" si="8723">PRODUCT(AH538*100*1/AH539)</f>
        <v>0</v>
      </c>
      <c r="BG538" s="33">
        <f t="shared" ref="BG538" si="8724">PRODUCT(AI538*100*1/AI539)</f>
        <v>0</v>
      </c>
      <c r="BH538" s="33">
        <f t="shared" ref="BH538" si="8725">PRODUCT(AJ538*100*1/AJ539)</f>
        <v>0</v>
      </c>
      <c r="BI538" s="33">
        <f t="shared" ref="BI538" si="8726">PRODUCT(AK538*100*1/AK539)</f>
        <v>0</v>
      </c>
      <c r="BJ538" s="33">
        <f t="shared" ref="BJ538" si="8727">PRODUCT(AL538*100*1/AL539)</f>
        <v>0</v>
      </c>
      <c r="BK538" s="33">
        <f t="shared" ref="BK538" si="8728">PRODUCT(AM538*100*1/AM539)</f>
        <v>0</v>
      </c>
      <c r="BL538" s="33">
        <f t="shared" ref="BL538" si="8729">PRODUCT(AN538*100*1/AN539)</f>
        <v>0</v>
      </c>
      <c r="BM538" s="33">
        <f t="shared" ref="BM538" si="8730">PRODUCT(AO538*100*1/AO539)</f>
        <v>0</v>
      </c>
      <c r="BN538" s="30">
        <f t="shared" ref="BN538" si="8731">PRODUCT(AP538*100*1/AP539)</f>
        <v>0</v>
      </c>
      <c r="BO538" s="59">
        <f t="shared" ref="BO538" si="8732">PRODUCT(AQ538*100*1/AQ539)</f>
        <v>0</v>
      </c>
      <c r="BR538" s="54">
        <v>512</v>
      </c>
      <c r="BS538" s="33">
        <f t="shared" ref="BS538" si="8733">AU523+AU524+AU525+AU526+AU527+AU528+AU529+AU530+AU531+AU532+AU533+AU534+AU535+AU536+AU537+AU538</f>
        <v>100</v>
      </c>
      <c r="BT538" s="33">
        <f t="shared" ref="BT538" si="8734">AV523+AV524+AV525+AV526+AV527+AV528+AV529+AV530+AV531+AV532+AV533+AV534+AV535+AV536+AV537+AV538</f>
        <v>100</v>
      </c>
      <c r="BU538" s="33">
        <f t="shared" ref="BU538" si="8735">AW523+AW524+AW525+AW526+AW527+AW528+AW529+AW530+AW531+AW532+AW533+AW534+AW535+AW536+AW537+AW538</f>
        <v>100</v>
      </c>
      <c r="BV538" s="33">
        <f t="shared" ref="BV538" si="8736">AX523+AX524+AX525+AX526+AX527+AX528+AX529+AX530+AX531+AX532+AX533+AX534+AX535+AX536+AX537+AX538</f>
        <v>100</v>
      </c>
      <c r="BW538" s="33">
        <f t="shared" ref="BW538" si="8737">AY523+AY524+AY525+AY526+AY527+AY528+AY529+AY530+AY531+AY532+AY533+AY534+AY535+AY536+AY537+AY538</f>
        <v>100</v>
      </c>
      <c r="BX538" s="33">
        <f t="shared" ref="BX538" si="8738">AZ523+AZ524+AZ525+AZ526+AZ527+AZ528+AZ529+AZ530+AZ531+AZ532+AZ533+AZ534+AZ535+AZ536+AZ537+AZ538</f>
        <v>100</v>
      </c>
      <c r="BY538" s="33">
        <f t="shared" ref="BY538" si="8739">BA523+BA524+BA525+BA526+BA527+BA528+BA529+BA530+BA531+BA532+BA533+BA534+BA535+BA536+BA537+BA538</f>
        <v>100</v>
      </c>
      <c r="BZ538" s="59">
        <f t="shared" ref="BZ538" si="8740">BB523+BB524+BB525+BB526+BB527+BB528+BB529+BB530+BB531+BB532+BB533+BB534+BB535+BB536+BB537+BB538</f>
        <v>100</v>
      </c>
      <c r="CA538" s="33">
        <f t="shared" ref="CA538" si="8741">BC523+BC524+BC525+BC526+BC527+BC528+BC529+BC530+BC531+BC532+BC533+BC534+BC535+BC536+BC537+BC538</f>
        <v>100</v>
      </c>
      <c r="CB538" s="33">
        <f t="shared" ref="CB538" si="8742">BD523+BD524+BD525+BD526+BD527+BD528+BD529+BD530+BD531+BD532+BD533+BD534+BD535+BD536+BD537+BD538</f>
        <v>100</v>
      </c>
      <c r="CC538" s="33">
        <f t="shared" ref="CC538" si="8743">BE523+BE524+BE525+BE526+BE527+BE528+BE529+BE530+BE531+BE532+BE533+BE534+BE535+BE536+BE537+BE538</f>
        <v>100</v>
      </c>
      <c r="CD538" s="33">
        <f t="shared" ref="CD538" si="8744">BF523+BF524+BF525+BF526+BF527+BF528+BF529+BF530+BF531+BF532+BF533+BF534+BF535+BF536+BF537+BF538</f>
        <v>100</v>
      </c>
      <c r="CE538" s="33">
        <f t="shared" ref="CE538" si="8745">BG523+BG524+BG525+BG526+BG527+BG528+BG529+BG530+BG531+BG532+BG533+BG534+BG535+BG536+BG537+BG538</f>
        <v>100</v>
      </c>
      <c r="CF538" s="33">
        <f t="shared" ref="CF538" si="8746">BH523+BH524+BH525+BH526+BH527+BH528+BH529+BH530+BH531+BH532+BH533+BH534+BH535+BH536+BH537+BH538</f>
        <v>100</v>
      </c>
      <c r="CG538" s="33">
        <f t="shared" ref="CG538" si="8747">BI523+BI524+BI525+BI526+BI527+BI528+BI529+BI530+BI531+BI532+BI533+BI534+BI535+BI536+BI537+BI538</f>
        <v>100</v>
      </c>
      <c r="CH538" s="33">
        <f t="shared" ref="CH538" si="8748">BJ523+BJ524+BJ525+BJ526+BJ527+BJ528+BJ529+BJ530+BJ531+BJ532+BJ533+BJ534+BJ535+BJ536+BJ537+BJ538</f>
        <v>100</v>
      </c>
      <c r="CI538" s="33">
        <f t="shared" ref="CI538" si="8749">BK523+BK524+BK525+BK526+BK527+BK528+BK529+BK530+BK531+BK532+BK533+BK534+BK535+BK536+BK537+BK538</f>
        <v>100</v>
      </c>
      <c r="CJ538" s="33">
        <f t="shared" ref="CJ538" si="8750">BL523+BL524+BL525+BL526+BL527+BL528+BL529+BL530+BL531+BL532+BL533+BL534+BL535+BL536+BL537+BL538</f>
        <v>100</v>
      </c>
      <c r="CK538" s="33">
        <f t="shared" ref="CK538" si="8751">BM523+BM524+BM525+BM526+BM527+BM528+BM529+BM530+BM531+BM532+BM533+BM534+BM535+BM536+BM537+BM538</f>
        <v>100</v>
      </c>
      <c r="CL538" s="30">
        <f t="shared" ref="CL538" si="8752">BN523+BN524+BN525+BN526+BN527+BN528+BN529+BN530+BN531+BN532+BN533+BN534+BN535+BN536+BN537+BN538</f>
        <v>100</v>
      </c>
      <c r="CM538" s="59">
        <f t="shared" ref="CM538" si="8753">BO523+BO524+BO525+BO526+BO527+BO528+BO529+BO530+BO531+BO532+BO533+BO534+BO535+BO536+BO537+BO538</f>
        <v>100</v>
      </c>
      <c r="CN538" s="7"/>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row>
    <row r="539" spans="2:118" x14ac:dyDescent="0.25">
      <c r="B539" s="54" t="s">
        <v>18</v>
      </c>
      <c r="C539" s="2">
        <v>0</v>
      </c>
      <c r="D539" s="2">
        <v>4</v>
      </c>
      <c r="E539" s="2">
        <v>1</v>
      </c>
      <c r="F539" s="2">
        <v>0</v>
      </c>
      <c r="G539" s="2">
        <v>0</v>
      </c>
      <c r="H539" s="4">
        <v>0</v>
      </c>
      <c r="I539" s="3">
        <v>0</v>
      </c>
      <c r="J539" s="3">
        <v>0</v>
      </c>
      <c r="K539" s="3">
        <v>0</v>
      </c>
      <c r="L539" s="3">
        <v>0</v>
      </c>
      <c r="M539" s="3">
        <v>0</v>
      </c>
      <c r="N539" s="3">
        <v>0</v>
      </c>
      <c r="O539" s="3">
        <v>0</v>
      </c>
      <c r="P539" s="3">
        <v>0</v>
      </c>
      <c r="Q539" s="3">
        <v>0</v>
      </c>
      <c r="R539" s="3">
        <v>0</v>
      </c>
      <c r="S539" s="54">
        <v>5</v>
      </c>
      <c r="V539" s="54" t="s">
        <v>1</v>
      </c>
      <c r="W539" s="54">
        <f>S523</f>
        <v>5</v>
      </c>
      <c r="X539" s="54">
        <f>S524</f>
        <v>5</v>
      </c>
      <c r="Y539" s="54">
        <f>S525</f>
        <v>5</v>
      </c>
      <c r="Z539" s="54">
        <f>S526</f>
        <v>5</v>
      </c>
      <c r="AA539" s="54">
        <f>S527</f>
        <v>5</v>
      </c>
      <c r="AB539" s="54">
        <f>S528</f>
        <v>5</v>
      </c>
      <c r="AC539" s="54">
        <f>S529</f>
        <v>5</v>
      </c>
      <c r="AD539" s="54">
        <f>S530</f>
        <v>5</v>
      </c>
      <c r="AE539" s="54">
        <f>S531</f>
        <v>5</v>
      </c>
      <c r="AF539" s="54">
        <f>S532</f>
        <v>5</v>
      </c>
      <c r="AG539" s="54">
        <f>S533</f>
        <v>5</v>
      </c>
      <c r="AH539" s="54">
        <f>S534</f>
        <v>5</v>
      </c>
      <c r="AI539" s="54">
        <f>S535</f>
        <v>5</v>
      </c>
      <c r="AJ539" s="54">
        <f>S536</f>
        <v>5</v>
      </c>
      <c r="AK539" s="54">
        <f>S537</f>
        <v>5</v>
      </c>
      <c r="AL539" s="54">
        <f>S538</f>
        <v>5</v>
      </c>
      <c r="AM539" s="54">
        <f>S539</f>
        <v>5</v>
      </c>
      <c r="AN539" s="54">
        <f>S540</f>
        <v>5</v>
      </c>
      <c r="AO539" s="54">
        <f>S541</f>
        <v>5</v>
      </c>
      <c r="AP539" s="54">
        <f>S542</f>
        <v>5</v>
      </c>
      <c r="AQ539" s="54">
        <f>S543</f>
        <v>5</v>
      </c>
      <c r="AT539" s="54" t="s">
        <v>47</v>
      </c>
      <c r="AU539" s="30">
        <f t="shared" ref="AU539:BO539" si="8754">SUM(AU523:AU538)</f>
        <v>100</v>
      </c>
      <c r="AV539" s="30">
        <f t="shared" si="8754"/>
        <v>100</v>
      </c>
      <c r="AW539" s="30">
        <f t="shared" si="8754"/>
        <v>100</v>
      </c>
      <c r="AX539" s="30">
        <f t="shared" si="8754"/>
        <v>100</v>
      </c>
      <c r="AY539" s="30">
        <f t="shared" si="8754"/>
        <v>100</v>
      </c>
      <c r="AZ539" s="30">
        <f t="shared" si="8754"/>
        <v>100</v>
      </c>
      <c r="BA539" s="30">
        <f t="shared" si="8754"/>
        <v>100</v>
      </c>
      <c r="BB539" s="30">
        <f t="shared" si="8754"/>
        <v>100</v>
      </c>
      <c r="BC539" s="30">
        <f t="shared" si="8754"/>
        <v>100</v>
      </c>
      <c r="BD539" s="30">
        <f t="shared" si="8754"/>
        <v>100</v>
      </c>
      <c r="BE539" s="30">
        <f t="shared" si="8754"/>
        <v>100</v>
      </c>
      <c r="BF539" s="30">
        <f t="shared" si="8754"/>
        <v>100</v>
      </c>
      <c r="BG539" s="30">
        <f t="shared" si="8754"/>
        <v>100</v>
      </c>
      <c r="BH539" s="30">
        <f t="shared" si="8754"/>
        <v>100</v>
      </c>
      <c r="BI539" s="30">
        <f t="shared" si="8754"/>
        <v>100</v>
      </c>
      <c r="BJ539" s="30">
        <f t="shared" si="8754"/>
        <v>100</v>
      </c>
      <c r="BK539" s="30">
        <f t="shared" si="8754"/>
        <v>100</v>
      </c>
      <c r="BL539" s="30">
        <f t="shared" si="8754"/>
        <v>100</v>
      </c>
      <c r="BM539" s="30">
        <f t="shared" si="8754"/>
        <v>100</v>
      </c>
      <c r="BN539" s="30">
        <f t="shared" si="8754"/>
        <v>100</v>
      </c>
      <c r="BO539" s="30">
        <f t="shared" si="8754"/>
        <v>100</v>
      </c>
      <c r="BS539" s="30"/>
      <c r="BT539" s="30"/>
      <c r="BU539" s="30"/>
      <c r="BV539" s="30"/>
      <c r="BW539" s="30"/>
      <c r="BX539" s="30"/>
      <c r="BY539" s="30"/>
      <c r="BZ539" s="30"/>
      <c r="CA539" s="30"/>
      <c r="CB539" s="30"/>
      <c r="CC539" s="30"/>
      <c r="CD539" s="30"/>
      <c r="CE539" s="30"/>
      <c r="CF539" s="30"/>
      <c r="CG539" s="30"/>
      <c r="CH539" s="30"/>
      <c r="CI539" s="30"/>
      <c r="CJ539" s="30"/>
      <c r="CK539" s="30"/>
      <c r="CL539" s="30"/>
      <c r="CM539" s="3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row>
    <row r="540" spans="2:118" x14ac:dyDescent="0.25">
      <c r="B540" s="54" t="s">
        <v>19</v>
      </c>
      <c r="C540" s="2">
        <v>0</v>
      </c>
      <c r="D540" s="2">
        <v>5</v>
      </c>
      <c r="E540" s="2">
        <v>0</v>
      </c>
      <c r="F540" s="2">
        <v>0</v>
      </c>
      <c r="G540" s="2">
        <v>0</v>
      </c>
      <c r="H540" s="2">
        <v>0</v>
      </c>
      <c r="I540" s="4">
        <v>0</v>
      </c>
      <c r="J540" s="3">
        <v>0</v>
      </c>
      <c r="K540" s="3">
        <v>0</v>
      </c>
      <c r="L540" s="3">
        <v>0</v>
      </c>
      <c r="M540" s="3">
        <v>0</v>
      </c>
      <c r="N540" s="3">
        <v>0</v>
      </c>
      <c r="O540" s="3">
        <v>0</v>
      </c>
      <c r="P540" s="3">
        <v>0</v>
      </c>
      <c r="Q540" s="3">
        <v>0</v>
      </c>
      <c r="R540" s="3">
        <v>0</v>
      </c>
      <c r="S540" s="54">
        <v>5</v>
      </c>
      <c r="AU540" s="30"/>
      <c r="AV540" s="30"/>
      <c r="AW540" s="30"/>
      <c r="AX540" s="30"/>
      <c r="AY540" s="30"/>
      <c r="AZ540" s="30"/>
      <c r="BA540" s="30"/>
      <c r="BB540" s="30"/>
      <c r="BC540" s="30"/>
      <c r="BD540" s="30"/>
      <c r="BE540" s="30"/>
      <c r="BF540" s="30"/>
      <c r="BG540" s="30"/>
      <c r="BH540" s="30"/>
      <c r="BI540" s="30"/>
      <c r="BJ540" s="30"/>
      <c r="BK540" s="30"/>
      <c r="BL540" s="30"/>
      <c r="BM540" s="30"/>
      <c r="BN540" s="30"/>
      <c r="BO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row>
    <row r="541" spans="2:118" x14ac:dyDescent="0.25">
      <c r="B541" s="54" t="s">
        <v>20</v>
      </c>
      <c r="C541" s="2">
        <v>0</v>
      </c>
      <c r="D541" s="2">
        <v>0</v>
      </c>
      <c r="E541" s="2">
        <v>2</v>
      </c>
      <c r="F541" s="2">
        <v>3</v>
      </c>
      <c r="G541" s="2">
        <v>0</v>
      </c>
      <c r="H541" s="3">
        <v>0</v>
      </c>
      <c r="I541" s="3">
        <v>0</v>
      </c>
      <c r="J541" s="3">
        <v>0</v>
      </c>
      <c r="K541" s="3">
        <v>0</v>
      </c>
      <c r="L541" s="3">
        <v>0</v>
      </c>
      <c r="M541" s="3">
        <v>0</v>
      </c>
      <c r="N541" s="3">
        <v>0</v>
      </c>
      <c r="O541" s="3">
        <v>0</v>
      </c>
      <c r="P541" s="3">
        <v>0</v>
      </c>
      <c r="Q541" s="3">
        <v>0</v>
      </c>
      <c r="R541" s="3">
        <v>0</v>
      </c>
      <c r="S541" s="54">
        <v>5</v>
      </c>
      <c r="AU541" s="30"/>
      <c r="AV541" s="30"/>
      <c r="AW541" s="30"/>
      <c r="AX541" s="30"/>
      <c r="AY541" s="30"/>
      <c r="AZ541" s="30"/>
      <c r="BA541" s="30"/>
      <c r="BB541" s="30"/>
      <c r="BC541" s="30"/>
      <c r="BD541" s="30"/>
      <c r="BE541" s="30"/>
      <c r="BF541" s="30"/>
      <c r="BG541" s="30"/>
      <c r="BH541" s="30"/>
      <c r="BI541" s="30"/>
      <c r="BJ541" s="30"/>
      <c r="BK541" s="30"/>
      <c r="BL541" s="30"/>
      <c r="BM541" s="30"/>
      <c r="BN541" s="30"/>
      <c r="BO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row>
    <row r="542" spans="2:118" x14ac:dyDescent="0.25">
      <c r="B542" s="54" t="s">
        <v>21</v>
      </c>
      <c r="C542" s="54">
        <v>0</v>
      </c>
      <c r="D542" s="54">
        <v>0</v>
      </c>
      <c r="E542" s="54">
        <v>0</v>
      </c>
      <c r="F542" s="54">
        <v>0</v>
      </c>
      <c r="G542" s="54">
        <v>0</v>
      </c>
      <c r="H542" s="54">
        <v>0</v>
      </c>
      <c r="I542" s="54">
        <v>4</v>
      </c>
      <c r="J542" s="54">
        <v>1</v>
      </c>
      <c r="K542" s="54">
        <v>0</v>
      </c>
      <c r="L542" s="54">
        <v>0</v>
      </c>
      <c r="M542" s="54">
        <v>0</v>
      </c>
      <c r="N542" s="54">
        <v>0</v>
      </c>
      <c r="O542" s="54">
        <v>0</v>
      </c>
      <c r="P542" s="54">
        <v>0</v>
      </c>
      <c r="Q542" s="54">
        <v>0</v>
      </c>
      <c r="R542" s="54">
        <v>0</v>
      </c>
      <c r="S542" s="54">
        <v>5</v>
      </c>
      <c r="AU542" s="30"/>
      <c r="AV542" s="30"/>
      <c r="AW542" s="30"/>
      <c r="AX542" s="30"/>
      <c r="AY542" s="30"/>
      <c r="AZ542" s="30"/>
      <c r="BA542" s="30"/>
      <c r="BB542" s="30"/>
      <c r="BC542" s="30"/>
      <c r="BD542" s="30"/>
      <c r="BE542" s="30"/>
      <c r="BF542" s="30"/>
      <c r="BG542" s="30"/>
      <c r="BH542" s="30"/>
      <c r="BI542" s="30"/>
      <c r="BJ542" s="30"/>
      <c r="BK542" s="30"/>
      <c r="BL542" s="30"/>
      <c r="BM542" s="30"/>
      <c r="BN542" s="30"/>
      <c r="BO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row>
    <row r="543" spans="2:118" x14ac:dyDescent="0.25">
      <c r="B543" s="54" t="s">
        <v>22</v>
      </c>
      <c r="C543" s="54">
        <v>0</v>
      </c>
      <c r="D543" s="54">
        <v>0</v>
      </c>
      <c r="E543" s="54">
        <v>0</v>
      </c>
      <c r="F543" s="54">
        <v>5</v>
      </c>
      <c r="G543" s="54">
        <v>0</v>
      </c>
      <c r="H543" s="54">
        <v>0</v>
      </c>
      <c r="I543" s="54">
        <v>0</v>
      </c>
      <c r="J543" s="54">
        <v>0</v>
      </c>
      <c r="K543" s="54">
        <v>0</v>
      </c>
      <c r="L543" s="54">
        <v>0</v>
      </c>
      <c r="M543" s="54">
        <v>0</v>
      </c>
      <c r="N543" s="54">
        <v>0</v>
      </c>
      <c r="O543" s="54">
        <v>0</v>
      </c>
      <c r="P543" s="54">
        <v>0</v>
      </c>
      <c r="Q543" s="54">
        <v>0</v>
      </c>
      <c r="R543" s="54">
        <v>0</v>
      </c>
      <c r="S543" s="54">
        <v>5</v>
      </c>
      <c r="AU543" s="30"/>
      <c r="AV543" s="30"/>
      <c r="AW543" s="30"/>
      <c r="AX543" s="30"/>
      <c r="AY543" s="30"/>
      <c r="AZ543" s="30"/>
      <c r="BA543" s="30"/>
      <c r="BB543" s="30"/>
      <c r="BC543" s="30"/>
      <c r="BD543" s="30"/>
      <c r="BE543" s="30"/>
      <c r="BF543" s="30"/>
      <c r="BG543" s="30"/>
      <c r="BH543" s="30"/>
      <c r="BI543" s="30"/>
      <c r="BJ543" s="30"/>
      <c r="BK543" s="30"/>
      <c r="BL543" s="30"/>
      <c r="BM543" s="30"/>
      <c r="BN543" s="30"/>
      <c r="BO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row>
    <row r="544" spans="2:118" x14ac:dyDescent="0.25">
      <c r="B544" s="54" t="s">
        <v>90</v>
      </c>
      <c r="C544" s="54">
        <v>0</v>
      </c>
      <c r="D544" s="54">
        <v>0</v>
      </c>
      <c r="E544" s="54">
        <v>0</v>
      </c>
      <c r="F544" s="54">
        <v>0</v>
      </c>
      <c r="G544" s="54">
        <v>0</v>
      </c>
      <c r="H544" s="54">
        <v>0</v>
      </c>
      <c r="I544" s="54">
        <v>0</v>
      </c>
      <c r="J544" s="54">
        <v>0</v>
      </c>
      <c r="K544" s="54">
        <v>5</v>
      </c>
      <c r="L544" s="54">
        <v>0</v>
      </c>
      <c r="M544" s="54">
        <v>0</v>
      </c>
      <c r="N544" s="54">
        <v>0</v>
      </c>
      <c r="O544" s="54">
        <v>0</v>
      </c>
      <c r="P544" s="54">
        <v>0</v>
      </c>
      <c r="Q544" s="54">
        <v>0</v>
      </c>
      <c r="R544" s="54">
        <v>0</v>
      </c>
      <c r="S544" s="54">
        <v>5</v>
      </c>
      <c r="AU544" s="30"/>
      <c r="AV544" s="30"/>
      <c r="AW544" s="30"/>
      <c r="AX544" s="30"/>
      <c r="AY544" s="30"/>
      <c r="AZ544" s="30"/>
      <c r="BA544" s="30"/>
      <c r="BB544" s="30"/>
      <c r="BC544" s="30"/>
      <c r="BD544" s="30"/>
      <c r="BE544" s="30"/>
      <c r="BF544" s="30"/>
      <c r="BG544" s="30"/>
      <c r="BH544" s="30"/>
      <c r="BI544" s="30"/>
      <c r="BJ544" s="30"/>
      <c r="BK544" s="30"/>
      <c r="BL544" s="30"/>
      <c r="BM544" s="30"/>
      <c r="BN544" s="30"/>
      <c r="BO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row>
    <row r="545" spans="1:118" x14ac:dyDescent="0.25">
      <c r="B545" s="54" t="s">
        <v>177</v>
      </c>
      <c r="C545" s="54">
        <v>0</v>
      </c>
      <c r="D545" s="54">
        <v>0</v>
      </c>
      <c r="E545" s="54">
        <v>0</v>
      </c>
      <c r="F545" s="54">
        <v>0</v>
      </c>
      <c r="G545" s="54">
        <v>0</v>
      </c>
      <c r="H545" s="54">
        <v>0</v>
      </c>
      <c r="I545" s="54">
        <v>0</v>
      </c>
      <c r="J545" s="54">
        <v>0</v>
      </c>
      <c r="K545" s="54">
        <v>0</v>
      </c>
      <c r="L545" s="54">
        <v>0</v>
      </c>
      <c r="M545" s="54">
        <v>5</v>
      </c>
      <c r="N545" s="54">
        <v>0</v>
      </c>
      <c r="O545" s="54">
        <v>0</v>
      </c>
      <c r="P545" s="54">
        <v>0</v>
      </c>
      <c r="Q545" s="54">
        <v>0</v>
      </c>
      <c r="R545" s="54">
        <v>0</v>
      </c>
      <c r="S545" s="54">
        <v>5</v>
      </c>
      <c r="AU545" s="30"/>
      <c r="AV545" s="30"/>
      <c r="AW545" s="30"/>
      <c r="AX545" s="30"/>
      <c r="AY545" s="30"/>
      <c r="AZ545" s="30"/>
      <c r="BA545" s="30"/>
      <c r="BB545" s="30"/>
      <c r="BC545" s="30"/>
      <c r="BD545" s="30"/>
      <c r="BE545" s="30"/>
      <c r="BF545" s="30"/>
      <c r="BG545" s="30"/>
      <c r="BH545" s="30"/>
      <c r="BI545" s="30"/>
      <c r="BJ545" s="30"/>
      <c r="BK545" s="30"/>
      <c r="BL545" s="30"/>
      <c r="BM545" s="30"/>
      <c r="BN545" s="30"/>
      <c r="BO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row>
    <row r="546" spans="1:118" x14ac:dyDescent="0.25">
      <c r="B546" s="54" t="s">
        <v>96</v>
      </c>
      <c r="C546" s="54">
        <v>0</v>
      </c>
      <c r="D546" s="54">
        <v>0</v>
      </c>
      <c r="E546" s="54">
        <v>0</v>
      </c>
      <c r="F546" s="54">
        <v>5</v>
      </c>
      <c r="G546" s="54">
        <v>0</v>
      </c>
      <c r="H546" s="54">
        <v>0</v>
      </c>
      <c r="I546" s="54">
        <v>0</v>
      </c>
      <c r="J546" s="54">
        <v>0</v>
      </c>
      <c r="K546" s="54">
        <v>0</v>
      </c>
      <c r="L546" s="54">
        <v>0</v>
      </c>
      <c r="M546" s="54">
        <v>0</v>
      </c>
      <c r="N546" s="54">
        <v>0</v>
      </c>
      <c r="O546" s="54">
        <v>0</v>
      </c>
      <c r="P546" s="54">
        <v>0</v>
      </c>
      <c r="Q546" s="54">
        <v>0</v>
      </c>
      <c r="R546" s="54">
        <v>0</v>
      </c>
      <c r="S546" s="54">
        <v>5</v>
      </c>
    </row>
    <row r="552" spans="1:118" x14ac:dyDescent="0.25">
      <c r="V552" s="54" t="str">
        <f>A553</f>
        <v>Serratia marcescens</v>
      </c>
      <c r="AT552" s="54" t="str">
        <f>A553</f>
        <v>Serratia marcescens</v>
      </c>
      <c r="BR552" s="54" t="str">
        <f>A553</f>
        <v>Serratia marcescens</v>
      </c>
    </row>
    <row r="553" spans="1:118" ht="18.75" x14ac:dyDescent="0.25">
      <c r="A553" s="54" t="s">
        <v>91</v>
      </c>
      <c r="B553" s="54" t="s">
        <v>0</v>
      </c>
      <c r="C553" s="54">
        <v>1.5625E-2</v>
      </c>
      <c r="D553" s="54">
        <v>3.125E-2</v>
      </c>
      <c r="E553" s="54">
        <v>6.25E-2</v>
      </c>
      <c r="F553" s="54">
        <v>0.125</v>
      </c>
      <c r="G553" s="54">
        <v>0.25</v>
      </c>
      <c r="H553" s="54">
        <v>0.5</v>
      </c>
      <c r="I553" s="54">
        <v>1</v>
      </c>
      <c r="J553" s="54">
        <v>2</v>
      </c>
      <c r="K553" s="54">
        <v>4</v>
      </c>
      <c r="L553" s="54">
        <v>8</v>
      </c>
      <c r="M553" s="54">
        <v>16</v>
      </c>
      <c r="N553" s="54">
        <v>32</v>
      </c>
      <c r="O553" s="54">
        <v>64</v>
      </c>
      <c r="P553" s="54">
        <v>128</v>
      </c>
      <c r="Q553" s="54">
        <v>256</v>
      </c>
      <c r="R553" s="54">
        <v>512</v>
      </c>
      <c r="S553" s="54" t="s">
        <v>1</v>
      </c>
      <c r="V553" s="54" t="s">
        <v>0</v>
      </c>
      <c r="W553" s="54" t="str">
        <f>B554</f>
        <v>Ampicillin</v>
      </c>
      <c r="X553" s="54" t="str">
        <f>B555</f>
        <v>Ampicillin/ Sulbactam</v>
      </c>
      <c r="Y553" s="54" t="str">
        <f>B556</f>
        <v>Piperacillin</v>
      </c>
      <c r="Z553" s="54" t="str">
        <f>B557</f>
        <v>Piperacillin/ Tazobactam</v>
      </c>
      <c r="AA553" s="54" t="str">
        <f>B558</f>
        <v>Aztreonam</v>
      </c>
      <c r="AB553" s="54" t="str">
        <f>B559</f>
        <v>Cefotaxim</v>
      </c>
      <c r="AC553" s="54" t="str">
        <f>B560</f>
        <v>Ceftazidim</v>
      </c>
      <c r="AD553" s="54" t="str">
        <f>B561</f>
        <v>Cefuroxim</v>
      </c>
      <c r="AE553" s="54" t="str">
        <f>B562</f>
        <v>Imipenem</v>
      </c>
      <c r="AF553" s="54" t="str">
        <f>B563</f>
        <v>Meropenem</v>
      </c>
      <c r="AG553" s="54" t="str">
        <f>B564</f>
        <v>Colistin</v>
      </c>
      <c r="AH553" s="54" t="str">
        <f>B565</f>
        <v>Amikacin</v>
      </c>
      <c r="AI553" s="54" t="str">
        <f>B566</f>
        <v>Gentamicin</v>
      </c>
      <c r="AJ553" s="54" t="str">
        <f>B567</f>
        <v>Tobramycin</v>
      </c>
      <c r="AK553" s="54" t="str">
        <f>B568</f>
        <v>Fosfomycin</v>
      </c>
      <c r="AL553" s="54" t="str">
        <f>B569</f>
        <v>Cotrimoxazol</v>
      </c>
      <c r="AM553" s="54" t="str">
        <f>B570</f>
        <v>Ciprofloxacin</v>
      </c>
      <c r="AN553" s="54" t="str">
        <f>B571</f>
        <v>Levofloxacin</v>
      </c>
      <c r="AO553" s="54" t="str">
        <f>B572</f>
        <v>Moxifloxacin</v>
      </c>
      <c r="AP553" s="54" t="str">
        <f>B573</f>
        <v>Doxycyclin</v>
      </c>
      <c r="AQ553" s="54" t="str">
        <f>B574</f>
        <v>Tigecyclin</v>
      </c>
      <c r="AT553" s="54" t="s">
        <v>0</v>
      </c>
      <c r="AU553" s="30" t="str">
        <f t="shared" ref="AU553:BO553" si="8755">W553</f>
        <v>Ampicillin</v>
      </c>
      <c r="AV553" s="30" t="str">
        <f t="shared" si="8755"/>
        <v>Ampicillin/ Sulbactam</v>
      </c>
      <c r="AW553" s="30" t="str">
        <f t="shared" si="8755"/>
        <v>Piperacillin</v>
      </c>
      <c r="AX553" s="30" t="str">
        <f t="shared" si="8755"/>
        <v>Piperacillin/ Tazobactam</v>
      </c>
      <c r="AY553" s="30" t="str">
        <f t="shared" si="8755"/>
        <v>Aztreonam</v>
      </c>
      <c r="AZ553" s="30" t="str">
        <f t="shared" si="8755"/>
        <v>Cefotaxim</v>
      </c>
      <c r="BA553" s="30" t="str">
        <f t="shared" si="8755"/>
        <v>Ceftazidim</v>
      </c>
      <c r="BB553" s="30" t="str">
        <f t="shared" si="8755"/>
        <v>Cefuroxim</v>
      </c>
      <c r="BC553" s="30" t="str">
        <f t="shared" si="8755"/>
        <v>Imipenem</v>
      </c>
      <c r="BD553" s="30" t="str">
        <f t="shared" si="8755"/>
        <v>Meropenem</v>
      </c>
      <c r="BE553" s="30" t="str">
        <f t="shared" si="8755"/>
        <v>Colistin</v>
      </c>
      <c r="BF553" s="30" t="str">
        <f t="shared" si="8755"/>
        <v>Amikacin</v>
      </c>
      <c r="BG553" s="30" t="str">
        <f t="shared" si="8755"/>
        <v>Gentamicin</v>
      </c>
      <c r="BH553" s="30" t="str">
        <f t="shared" si="8755"/>
        <v>Tobramycin</v>
      </c>
      <c r="BI553" s="30" t="str">
        <f t="shared" si="8755"/>
        <v>Fosfomycin</v>
      </c>
      <c r="BJ553" s="30" t="str">
        <f t="shared" si="8755"/>
        <v>Cotrimoxazol</v>
      </c>
      <c r="BK553" s="30" t="str">
        <f t="shared" si="8755"/>
        <v>Ciprofloxacin</v>
      </c>
      <c r="BL553" s="30" t="str">
        <f t="shared" si="8755"/>
        <v>Levofloxacin</v>
      </c>
      <c r="BM553" s="30" t="str">
        <f t="shared" si="8755"/>
        <v>Moxifloxacin</v>
      </c>
      <c r="BN553" s="30" t="str">
        <f t="shared" si="8755"/>
        <v>Doxycyclin</v>
      </c>
      <c r="BO553" s="30" t="str">
        <f t="shared" si="8755"/>
        <v>Tigecyclin</v>
      </c>
      <c r="BR553" s="54" t="s">
        <v>0</v>
      </c>
      <c r="BS553" s="54" t="str">
        <f t="shared" ref="BS553:CM553" si="8756">W553</f>
        <v>Ampicillin</v>
      </c>
      <c r="BT553" s="54" t="str">
        <f t="shared" si="8756"/>
        <v>Ampicillin/ Sulbactam</v>
      </c>
      <c r="BU553" s="54" t="str">
        <f t="shared" si="8756"/>
        <v>Piperacillin</v>
      </c>
      <c r="BV553" s="54" t="str">
        <f t="shared" si="8756"/>
        <v>Piperacillin/ Tazobactam</v>
      </c>
      <c r="BW553" s="54" t="str">
        <f t="shared" si="8756"/>
        <v>Aztreonam</v>
      </c>
      <c r="BX553" s="54" t="str">
        <f t="shared" si="8756"/>
        <v>Cefotaxim</v>
      </c>
      <c r="BY553" s="54" t="str">
        <f t="shared" si="8756"/>
        <v>Ceftazidim</v>
      </c>
      <c r="BZ553" s="54" t="str">
        <f t="shared" si="8756"/>
        <v>Cefuroxim</v>
      </c>
      <c r="CA553" s="54" t="str">
        <f t="shared" si="8756"/>
        <v>Imipenem</v>
      </c>
      <c r="CB553" s="54" t="str">
        <f t="shared" si="8756"/>
        <v>Meropenem</v>
      </c>
      <c r="CC553" s="54" t="str">
        <f t="shared" si="8756"/>
        <v>Colistin</v>
      </c>
      <c r="CD553" s="54" t="str">
        <f t="shared" si="8756"/>
        <v>Amikacin</v>
      </c>
      <c r="CE553" s="54" t="str">
        <f t="shared" si="8756"/>
        <v>Gentamicin</v>
      </c>
      <c r="CF553" s="54" t="str">
        <f t="shared" si="8756"/>
        <v>Tobramycin</v>
      </c>
      <c r="CG553" s="54" t="str">
        <f t="shared" si="8756"/>
        <v>Fosfomycin</v>
      </c>
      <c r="CH553" s="54" t="str">
        <f t="shared" si="8756"/>
        <v>Cotrimoxazol</v>
      </c>
      <c r="CI553" s="54" t="str">
        <f t="shared" si="8756"/>
        <v>Ciprofloxacin</v>
      </c>
      <c r="CJ553" s="54" t="str">
        <f t="shared" si="8756"/>
        <v>Levofloxacin</v>
      </c>
      <c r="CK553" s="54" t="str">
        <f t="shared" si="8756"/>
        <v>Moxifloxacin</v>
      </c>
      <c r="CL553" s="54" t="str">
        <f t="shared" si="8756"/>
        <v>Doxycyclin</v>
      </c>
      <c r="CM553" s="54" t="str">
        <f t="shared" si="8756"/>
        <v>Tigecyclin</v>
      </c>
      <c r="CQ553" s="11"/>
      <c r="CR553" s="12" t="s">
        <v>48</v>
      </c>
      <c r="CS553" s="12" t="s">
        <v>53</v>
      </c>
      <c r="CT553" s="12" t="s">
        <v>54</v>
      </c>
      <c r="CU553" s="12" t="s">
        <v>55</v>
      </c>
      <c r="CV553" s="12" t="s">
        <v>56</v>
      </c>
      <c r="CW553" s="12" t="s">
        <v>57</v>
      </c>
      <c r="CX553" s="12" t="s">
        <v>58</v>
      </c>
      <c r="CY553" s="12" t="s">
        <v>71</v>
      </c>
      <c r="CZ553" s="12" t="s">
        <v>59</v>
      </c>
      <c r="DA553" s="12" t="s">
        <v>60</v>
      </c>
      <c r="DB553" s="12" t="s">
        <v>61</v>
      </c>
      <c r="DC553" s="12" t="s">
        <v>62</v>
      </c>
      <c r="DD553" s="12" t="s">
        <v>63</v>
      </c>
      <c r="DE553" s="12" t="s">
        <v>64</v>
      </c>
      <c r="DF553" s="12" t="s">
        <v>65</v>
      </c>
      <c r="DG553" s="12" t="s">
        <v>66</v>
      </c>
      <c r="DH553" s="12" t="s">
        <v>67</v>
      </c>
      <c r="DI553" s="12" t="s">
        <v>68</v>
      </c>
      <c r="DJ553" s="12" t="s">
        <v>69</v>
      </c>
      <c r="DK553" s="12" t="s">
        <v>70</v>
      </c>
      <c r="DL553" s="12" t="s">
        <v>72</v>
      </c>
      <c r="DM553" s="10"/>
      <c r="DN553" s="10"/>
    </row>
    <row r="554" spans="1:118" ht="18.75" x14ac:dyDescent="0.25">
      <c r="B554" s="54" t="s">
        <v>2</v>
      </c>
      <c r="C554" s="2">
        <v>0</v>
      </c>
      <c r="D554" s="2">
        <v>0</v>
      </c>
      <c r="E554" s="2">
        <v>0</v>
      </c>
      <c r="F554" s="2">
        <v>1</v>
      </c>
      <c r="G554" s="2">
        <v>0</v>
      </c>
      <c r="H554" s="2">
        <v>0</v>
      </c>
      <c r="I554" s="2">
        <v>0</v>
      </c>
      <c r="J554" s="2">
        <v>3</v>
      </c>
      <c r="K554" s="2">
        <v>7</v>
      </c>
      <c r="L554" s="2">
        <v>25</v>
      </c>
      <c r="M554" s="3">
        <v>57</v>
      </c>
      <c r="N554" s="3">
        <v>57</v>
      </c>
      <c r="O554" s="3">
        <v>119</v>
      </c>
      <c r="P554" s="3">
        <v>0</v>
      </c>
      <c r="Q554" s="3">
        <v>0</v>
      </c>
      <c r="R554" s="3">
        <v>0</v>
      </c>
      <c r="S554" s="54">
        <v>269</v>
      </c>
      <c r="V554" s="54">
        <v>1.5625E-2</v>
      </c>
      <c r="W554" s="2">
        <f>C554</f>
        <v>0</v>
      </c>
      <c r="X554" s="2">
        <f>C555</f>
        <v>0</v>
      </c>
      <c r="Y554" s="2">
        <f>C556</f>
        <v>0</v>
      </c>
      <c r="Z554" s="2">
        <f>C557</f>
        <v>0</v>
      </c>
      <c r="AA554" s="2">
        <f>C558</f>
        <v>0</v>
      </c>
      <c r="AB554" s="2">
        <f>C559</f>
        <v>0</v>
      </c>
      <c r="AC554" s="2">
        <f>C560</f>
        <v>0</v>
      </c>
      <c r="AD554" s="54">
        <f>C561</f>
        <v>0</v>
      </c>
      <c r="AE554" s="2">
        <f>C562</f>
        <v>0</v>
      </c>
      <c r="AF554" s="2">
        <f>C563</f>
        <v>0</v>
      </c>
      <c r="AG554" s="2">
        <f>C564</f>
        <v>0</v>
      </c>
      <c r="AH554" s="2">
        <f>C565</f>
        <v>0</v>
      </c>
      <c r="AI554" s="2">
        <f>C566</f>
        <v>0</v>
      </c>
      <c r="AJ554" s="2">
        <f>C567</f>
        <v>0</v>
      </c>
      <c r="AK554" s="2">
        <f>C568</f>
        <v>0</v>
      </c>
      <c r="AL554" s="2">
        <f>C569</f>
        <v>0</v>
      </c>
      <c r="AM554" s="2">
        <f>C570</f>
        <v>0</v>
      </c>
      <c r="AN554" s="2">
        <f>C571</f>
        <v>0</v>
      </c>
      <c r="AO554" s="2">
        <f>C572</f>
        <v>0</v>
      </c>
      <c r="AP554" s="54">
        <f>C573</f>
        <v>0</v>
      </c>
      <c r="AQ554" s="55">
        <f>C574</f>
        <v>0</v>
      </c>
      <c r="AT554" s="54">
        <v>1.4999999999999999E-2</v>
      </c>
      <c r="AU554" s="31">
        <f t="shared" ref="AU554:BO554" si="8757">PRODUCT(W554*100*1/W570)</f>
        <v>0</v>
      </c>
      <c r="AV554" s="31">
        <f t="shared" si="8757"/>
        <v>0</v>
      </c>
      <c r="AW554" s="31">
        <f t="shared" si="8757"/>
        <v>0</v>
      </c>
      <c r="AX554" s="31">
        <f t="shared" si="8757"/>
        <v>0</v>
      </c>
      <c r="AY554" s="31">
        <f t="shared" si="8757"/>
        <v>0</v>
      </c>
      <c r="AZ554" s="31">
        <f t="shared" si="8757"/>
        <v>0</v>
      </c>
      <c r="BA554" s="31">
        <f t="shared" si="8757"/>
        <v>0</v>
      </c>
      <c r="BB554" s="56">
        <f t="shared" si="8757"/>
        <v>0</v>
      </c>
      <c r="BC554" s="31">
        <f t="shared" si="8757"/>
        <v>0</v>
      </c>
      <c r="BD554" s="31">
        <f t="shared" si="8757"/>
        <v>0</v>
      </c>
      <c r="BE554" s="31">
        <f t="shared" si="8757"/>
        <v>0</v>
      </c>
      <c r="BF554" s="31">
        <f t="shared" si="8757"/>
        <v>0</v>
      </c>
      <c r="BG554" s="31">
        <f t="shared" si="8757"/>
        <v>0</v>
      </c>
      <c r="BH554" s="31">
        <f t="shared" si="8757"/>
        <v>0</v>
      </c>
      <c r="BI554" s="31">
        <f t="shared" si="8757"/>
        <v>0</v>
      </c>
      <c r="BJ554" s="31">
        <f t="shared" si="8757"/>
        <v>0</v>
      </c>
      <c r="BK554" s="31">
        <f t="shared" si="8757"/>
        <v>0</v>
      </c>
      <c r="BL554" s="31">
        <f t="shared" si="8757"/>
        <v>0</v>
      </c>
      <c r="BM554" s="31">
        <f t="shared" si="8757"/>
        <v>0</v>
      </c>
      <c r="BN554" s="30">
        <f t="shared" si="8757"/>
        <v>0</v>
      </c>
      <c r="BO554" s="57">
        <f t="shared" si="8757"/>
        <v>0</v>
      </c>
      <c r="BR554" s="54">
        <v>1.4999999999999999E-2</v>
      </c>
      <c r="BS554" s="31">
        <f t="shared" ref="BS554:CM554" si="8758">AU554</f>
        <v>0</v>
      </c>
      <c r="BT554" s="31">
        <f t="shared" si="8758"/>
        <v>0</v>
      </c>
      <c r="BU554" s="31">
        <f t="shared" si="8758"/>
        <v>0</v>
      </c>
      <c r="BV554" s="31">
        <f t="shared" si="8758"/>
        <v>0</v>
      </c>
      <c r="BW554" s="31">
        <f t="shared" si="8758"/>
        <v>0</v>
      </c>
      <c r="BX554" s="31">
        <f t="shared" si="8758"/>
        <v>0</v>
      </c>
      <c r="BY554" s="31">
        <f t="shared" si="8758"/>
        <v>0</v>
      </c>
      <c r="BZ554" s="56">
        <f t="shared" si="8758"/>
        <v>0</v>
      </c>
      <c r="CA554" s="31">
        <f t="shared" si="8758"/>
        <v>0</v>
      </c>
      <c r="CB554" s="31">
        <f t="shared" si="8758"/>
        <v>0</v>
      </c>
      <c r="CC554" s="31">
        <f t="shared" si="8758"/>
        <v>0</v>
      </c>
      <c r="CD554" s="31">
        <f t="shared" si="8758"/>
        <v>0</v>
      </c>
      <c r="CE554" s="31">
        <f t="shared" si="8758"/>
        <v>0</v>
      </c>
      <c r="CF554" s="31">
        <f t="shared" si="8758"/>
        <v>0</v>
      </c>
      <c r="CG554" s="31">
        <f t="shared" si="8758"/>
        <v>0</v>
      </c>
      <c r="CH554" s="31">
        <f t="shared" si="8758"/>
        <v>0</v>
      </c>
      <c r="CI554" s="31">
        <f t="shared" si="8758"/>
        <v>0</v>
      </c>
      <c r="CJ554" s="31">
        <f t="shared" si="8758"/>
        <v>0</v>
      </c>
      <c r="CK554" s="31">
        <f t="shared" si="8758"/>
        <v>0</v>
      </c>
      <c r="CL554" s="30">
        <f t="shared" si="8758"/>
        <v>0</v>
      </c>
      <c r="CM554" s="57">
        <f t="shared" si="8758"/>
        <v>0</v>
      </c>
      <c r="CN554" s="5"/>
      <c r="CQ554" s="12" t="s">
        <v>49</v>
      </c>
      <c r="CR554" s="16">
        <f>S554</f>
        <v>269</v>
      </c>
      <c r="CS554" s="16">
        <f>S555</f>
        <v>269</v>
      </c>
      <c r="CT554" s="16">
        <f>S556</f>
        <v>269</v>
      </c>
      <c r="CU554" s="16">
        <f>S557</f>
        <v>268</v>
      </c>
      <c r="CV554" s="16">
        <f>S558</f>
        <v>269</v>
      </c>
      <c r="CW554" s="16">
        <f>S559</f>
        <v>269</v>
      </c>
      <c r="CX554" s="16">
        <f>S560</f>
        <v>269</v>
      </c>
      <c r="CY554" s="16">
        <f>S561</f>
        <v>269</v>
      </c>
      <c r="CZ554" s="16">
        <f>S562</f>
        <v>269</v>
      </c>
      <c r="DA554" s="16">
        <f>S563</f>
        <v>269</v>
      </c>
      <c r="DB554" s="16">
        <f>S564</f>
        <v>255</v>
      </c>
      <c r="DC554" s="16">
        <f>S565</f>
        <v>255</v>
      </c>
      <c r="DD554" s="16">
        <f>S566</f>
        <v>256</v>
      </c>
      <c r="DE554" s="16">
        <f>S567</f>
        <v>232</v>
      </c>
      <c r="DF554" s="16">
        <f>S568</f>
        <v>268</v>
      </c>
      <c r="DG554" s="16">
        <f>S569</f>
        <v>267</v>
      </c>
      <c r="DH554" s="16">
        <f>S570</f>
        <v>269</v>
      </c>
      <c r="DI554" s="16">
        <f>S571</f>
        <v>269</v>
      </c>
      <c r="DJ554" s="16">
        <f>S572</f>
        <v>269</v>
      </c>
      <c r="DK554" s="16">
        <f>S573</f>
        <v>269</v>
      </c>
      <c r="DL554" s="16">
        <f>S574</f>
        <v>269</v>
      </c>
      <c r="DM554" s="10"/>
      <c r="DN554" s="10"/>
    </row>
    <row r="555" spans="1:118" ht="18.75" x14ac:dyDescent="0.25">
      <c r="B555" s="54" t="s">
        <v>3</v>
      </c>
      <c r="C555" s="2">
        <v>0</v>
      </c>
      <c r="D555" s="2">
        <v>0</v>
      </c>
      <c r="E555" s="2">
        <v>0</v>
      </c>
      <c r="F555" s="2">
        <v>2</v>
      </c>
      <c r="G555" s="2">
        <v>0</v>
      </c>
      <c r="H555" s="2">
        <v>1</v>
      </c>
      <c r="I555" s="2">
        <v>1</v>
      </c>
      <c r="J555" s="2">
        <v>4</v>
      </c>
      <c r="K555" s="2">
        <v>18</v>
      </c>
      <c r="L555" s="2">
        <v>38</v>
      </c>
      <c r="M555" s="3">
        <v>73</v>
      </c>
      <c r="N555" s="3">
        <v>67</v>
      </c>
      <c r="O555" s="3">
        <v>65</v>
      </c>
      <c r="P555" s="3">
        <v>0</v>
      </c>
      <c r="Q555" s="3">
        <v>0</v>
      </c>
      <c r="R555" s="3">
        <v>0</v>
      </c>
      <c r="S555" s="54">
        <v>269</v>
      </c>
      <c r="V555" s="54">
        <v>3.125E-2</v>
      </c>
      <c r="W555" s="2">
        <f>D554</f>
        <v>0</v>
      </c>
      <c r="X555" s="2">
        <f>D555</f>
        <v>0</v>
      </c>
      <c r="Y555" s="2">
        <f>D556</f>
        <v>0</v>
      </c>
      <c r="Z555" s="2">
        <f>D557</f>
        <v>0</v>
      </c>
      <c r="AA555" s="2">
        <f>D558</f>
        <v>0</v>
      </c>
      <c r="AB555" s="2">
        <f>D559</f>
        <v>31</v>
      </c>
      <c r="AC555" s="2">
        <f>D560</f>
        <v>0</v>
      </c>
      <c r="AD555" s="54">
        <f>D561</f>
        <v>0</v>
      </c>
      <c r="AE555" s="2">
        <f>D562</f>
        <v>0</v>
      </c>
      <c r="AF555" s="2">
        <f>D563</f>
        <v>0</v>
      </c>
      <c r="AG555" s="2">
        <f>D564</f>
        <v>0</v>
      </c>
      <c r="AH555" s="2">
        <f>D565</f>
        <v>0</v>
      </c>
      <c r="AI555" s="2">
        <f>D566</f>
        <v>0</v>
      </c>
      <c r="AJ555" s="2">
        <f>D567</f>
        <v>0</v>
      </c>
      <c r="AK555" s="2">
        <f>D568</f>
        <v>0</v>
      </c>
      <c r="AL555" s="2">
        <f>D569</f>
        <v>0</v>
      </c>
      <c r="AM555" s="2">
        <f>D570</f>
        <v>15</v>
      </c>
      <c r="AN555" s="2">
        <f>D571</f>
        <v>63</v>
      </c>
      <c r="AO555" s="2">
        <f>D572</f>
        <v>1</v>
      </c>
      <c r="AP555" s="54">
        <f>D573</f>
        <v>0</v>
      </c>
      <c r="AQ555" s="55">
        <f>D574</f>
        <v>1</v>
      </c>
      <c r="AT555" s="54">
        <v>3.1E-2</v>
      </c>
      <c r="AU555" s="31">
        <f t="shared" ref="AU555:BO555" si="8759">PRODUCT(W555*100*1/W570)</f>
        <v>0</v>
      </c>
      <c r="AV555" s="31">
        <f t="shared" si="8759"/>
        <v>0</v>
      </c>
      <c r="AW555" s="31">
        <f t="shared" si="8759"/>
        <v>0</v>
      </c>
      <c r="AX555" s="31">
        <f t="shared" si="8759"/>
        <v>0</v>
      </c>
      <c r="AY555" s="31">
        <f t="shared" si="8759"/>
        <v>0</v>
      </c>
      <c r="AZ555" s="31">
        <f t="shared" si="8759"/>
        <v>11.524163568773234</v>
      </c>
      <c r="BA555" s="31">
        <f t="shared" si="8759"/>
        <v>0</v>
      </c>
      <c r="BB555" s="56">
        <f t="shared" si="8759"/>
        <v>0</v>
      </c>
      <c r="BC555" s="31">
        <f t="shared" si="8759"/>
        <v>0</v>
      </c>
      <c r="BD555" s="31">
        <f t="shared" si="8759"/>
        <v>0</v>
      </c>
      <c r="BE555" s="31">
        <f t="shared" si="8759"/>
        <v>0</v>
      </c>
      <c r="BF555" s="31">
        <f t="shared" si="8759"/>
        <v>0</v>
      </c>
      <c r="BG555" s="31">
        <f t="shared" si="8759"/>
        <v>0</v>
      </c>
      <c r="BH555" s="31">
        <f t="shared" si="8759"/>
        <v>0</v>
      </c>
      <c r="BI555" s="31">
        <f t="shared" si="8759"/>
        <v>0</v>
      </c>
      <c r="BJ555" s="31">
        <f t="shared" si="8759"/>
        <v>0</v>
      </c>
      <c r="BK555" s="31">
        <f t="shared" si="8759"/>
        <v>5.5762081784386615</v>
      </c>
      <c r="BL555" s="31">
        <f t="shared" si="8759"/>
        <v>23.42007434944238</v>
      </c>
      <c r="BM555" s="31">
        <f t="shared" si="8759"/>
        <v>0.37174721189591076</v>
      </c>
      <c r="BN555" s="30">
        <f t="shared" si="8759"/>
        <v>0</v>
      </c>
      <c r="BO555" s="57">
        <f t="shared" si="8759"/>
        <v>0.37174721189591076</v>
      </c>
      <c r="BR555" s="54">
        <v>3.1E-2</v>
      </c>
      <c r="BS555" s="31">
        <f t="shared" ref="BS555:CM555" si="8760">AU554+AU555</f>
        <v>0</v>
      </c>
      <c r="BT555" s="31">
        <f t="shared" si="8760"/>
        <v>0</v>
      </c>
      <c r="BU555" s="31">
        <f t="shared" si="8760"/>
        <v>0</v>
      </c>
      <c r="BV555" s="31">
        <f t="shared" si="8760"/>
        <v>0</v>
      </c>
      <c r="BW555" s="31">
        <f t="shared" si="8760"/>
        <v>0</v>
      </c>
      <c r="BX555" s="31">
        <f t="shared" si="8760"/>
        <v>11.524163568773234</v>
      </c>
      <c r="BY555" s="31">
        <f t="shared" si="8760"/>
        <v>0</v>
      </c>
      <c r="BZ555" s="56">
        <f t="shared" si="8760"/>
        <v>0</v>
      </c>
      <c r="CA555" s="31">
        <f t="shared" si="8760"/>
        <v>0</v>
      </c>
      <c r="CB555" s="31">
        <f t="shared" si="8760"/>
        <v>0</v>
      </c>
      <c r="CC555" s="31">
        <f t="shared" si="8760"/>
        <v>0</v>
      </c>
      <c r="CD555" s="31">
        <f t="shared" si="8760"/>
        <v>0</v>
      </c>
      <c r="CE555" s="31">
        <f t="shared" si="8760"/>
        <v>0</v>
      </c>
      <c r="CF555" s="31">
        <f t="shared" si="8760"/>
        <v>0</v>
      </c>
      <c r="CG555" s="31">
        <f t="shared" si="8760"/>
        <v>0</v>
      </c>
      <c r="CH555" s="31">
        <f t="shared" si="8760"/>
        <v>0</v>
      </c>
      <c r="CI555" s="31">
        <f t="shared" si="8760"/>
        <v>5.5762081784386615</v>
      </c>
      <c r="CJ555" s="31">
        <f t="shared" si="8760"/>
        <v>23.42007434944238</v>
      </c>
      <c r="CK555" s="31">
        <f t="shared" si="8760"/>
        <v>0.37174721189591076</v>
      </c>
      <c r="CL555" s="30">
        <f t="shared" si="8760"/>
        <v>0</v>
      </c>
      <c r="CM555" s="57">
        <f t="shared" si="8760"/>
        <v>0.37174721189591076</v>
      </c>
      <c r="CN555" s="5"/>
      <c r="CQ555" s="12" t="s">
        <v>50</v>
      </c>
      <c r="CR555" s="13">
        <f>BS563</f>
        <v>13.382899628252787</v>
      </c>
      <c r="CS555" s="13">
        <f>BT563</f>
        <v>23.791821561338288</v>
      </c>
      <c r="CT555" s="13">
        <f>BU563</f>
        <v>85.501858736059475</v>
      </c>
      <c r="CU555" s="13">
        <f>BV563</f>
        <v>92.537313432835816</v>
      </c>
      <c r="CV555" s="13">
        <f>BW560</f>
        <v>87.360594795539029</v>
      </c>
      <c r="CW555" s="13">
        <f>BX560</f>
        <v>83.643122676579935</v>
      </c>
      <c r="CX555" s="13">
        <f>BY560</f>
        <v>89.591078066914491</v>
      </c>
      <c r="CY555" s="13"/>
      <c r="CZ555" s="13">
        <f>CA561</f>
        <v>98.513011152416354</v>
      </c>
      <c r="DA555" s="13">
        <f>CB561</f>
        <v>99.25650557620817</v>
      </c>
      <c r="DB555" s="13">
        <f>CC561</f>
        <v>5.4901960784313726</v>
      </c>
      <c r="DC555" s="13">
        <f>CD563</f>
        <v>97.647058823529406</v>
      </c>
      <c r="DD555" s="13">
        <f>CE561</f>
        <v>96.875</v>
      </c>
      <c r="DE555" s="13">
        <f>CF561</f>
        <v>94.827586206896555</v>
      </c>
      <c r="DF555" s="13">
        <f>CG565</f>
        <v>92.537313432835816</v>
      </c>
      <c r="DG555" s="13">
        <f>CH561</f>
        <v>89.513108614232209</v>
      </c>
      <c r="DH555" s="13">
        <f>CI558</f>
        <v>90.334572490706321</v>
      </c>
      <c r="DI555" s="13">
        <f>CJ559</f>
        <v>94.423791821561352</v>
      </c>
      <c r="DJ555" s="13">
        <f>CK558</f>
        <v>61.338289962825279</v>
      </c>
      <c r="DK555" s="13"/>
      <c r="DL555" s="13"/>
      <c r="DM555" s="10"/>
      <c r="DN555" s="10"/>
    </row>
    <row r="556" spans="1:118" ht="18.75" x14ac:dyDescent="0.25">
      <c r="B556" s="54" t="s">
        <v>4</v>
      </c>
      <c r="C556" s="2">
        <v>0</v>
      </c>
      <c r="D556" s="2">
        <v>0</v>
      </c>
      <c r="E556" s="2">
        <v>0</v>
      </c>
      <c r="F556" s="2">
        <v>0</v>
      </c>
      <c r="G556" s="2">
        <v>29</v>
      </c>
      <c r="H556" s="2">
        <v>0</v>
      </c>
      <c r="I556" s="2">
        <v>102</v>
      </c>
      <c r="J556" s="2">
        <v>67</v>
      </c>
      <c r="K556" s="2">
        <v>20</v>
      </c>
      <c r="L556" s="2">
        <v>12</v>
      </c>
      <c r="M556" s="3">
        <v>11</v>
      </c>
      <c r="N556" s="3">
        <v>14</v>
      </c>
      <c r="O556" s="3">
        <v>7</v>
      </c>
      <c r="P556" s="3">
        <v>7</v>
      </c>
      <c r="Q556" s="3">
        <v>0</v>
      </c>
      <c r="R556" s="3">
        <v>0</v>
      </c>
      <c r="S556" s="54">
        <v>269</v>
      </c>
      <c r="V556" s="54">
        <v>6.25E-2</v>
      </c>
      <c r="W556" s="2">
        <f>E554</f>
        <v>0</v>
      </c>
      <c r="X556" s="2">
        <f>E555</f>
        <v>0</v>
      </c>
      <c r="Y556" s="2">
        <f>E556</f>
        <v>0</v>
      </c>
      <c r="Z556" s="2">
        <f>E557</f>
        <v>0</v>
      </c>
      <c r="AA556" s="2">
        <f>E558</f>
        <v>0</v>
      </c>
      <c r="AB556" s="2">
        <f>E559</f>
        <v>0</v>
      </c>
      <c r="AC556" s="2">
        <f>E560</f>
        <v>1</v>
      </c>
      <c r="AD556" s="54">
        <f>E561</f>
        <v>0</v>
      </c>
      <c r="AE556" s="2">
        <f>E562</f>
        <v>19</v>
      </c>
      <c r="AF556" s="2">
        <f>E563</f>
        <v>263</v>
      </c>
      <c r="AG556" s="2">
        <f>E564</f>
        <v>0</v>
      </c>
      <c r="AH556" s="2">
        <f>E565</f>
        <v>0</v>
      </c>
      <c r="AI556" s="2">
        <f>E566</f>
        <v>3</v>
      </c>
      <c r="AJ556" s="2">
        <f>E567</f>
        <v>0</v>
      </c>
      <c r="AK556" s="2">
        <f>E568</f>
        <v>0</v>
      </c>
      <c r="AL556" s="2">
        <f>E569</f>
        <v>94</v>
      </c>
      <c r="AM556" s="2">
        <f>E570</f>
        <v>156</v>
      </c>
      <c r="AN556" s="2">
        <f>E571</f>
        <v>0</v>
      </c>
      <c r="AO556" s="2">
        <f>E572</f>
        <v>4</v>
      </c>
      <c r="AP556" s="54">
        <f>E573</f>
        <v>0</v>
      </c>
      <c r="AQ556" s="55">
        <f>E574</f>
        <v>0</v>
      </c>
      <c r="AT556" s="54">
        <v>6.2E-2</v>
      </c>
      <c r="AU556" s="31">
        <f t="shared" ref="AU556:BO556" si="8761">PRODUCT(W556*100*1/W570)</f>
        <v>0</v>
      </c>
      <c r="AV556" s="31">
        <f t="shared" si="8761"/>
        <v>0</v>
      </c>
      <c r="AW556" s="31">
        <f t="shared" si="8761"/>
        <v>0</v>
      </c>
      <c r="AX556" s="31">
        <f t="shared" si="8761"/>
        <v>0</v>
      </c>
      <c r="AY556" s="31">
        <f t="shared" si="8761"/>
        <v>0</v>
      </c>
      <c r="AZ556" s="31">
        <f t="shared" si="8761"/>
        <v>0</v>
      </c>
      <c r="BA556" s="31">
        <f t="shared" si="8761"/>
        <v>0.37174721189591076</v>
      </c>
      <c r="BB556" s="56">
        <f t="shared" si="8761"/>
        <v>0</v>
      </c>
      <c r="BC556" s="31">
        <f t="shared" si="8761"/>
        <v>7.0631970260223049</v>
      </c>
      <c r="BD556" s="31">
        <f t="shared" si="8761"/>
        <v>97.769516728624538</v>
      </c>
      <c r="BE556" s="31">
        <f t="shared" si="8761"/>
        <v>0</v>
      </c>
      <c r="BF556" s="31">
        <f t="shared" si="8761"/>
        <v>0</v>
      </c>
      <c r="BG556" s="31">
        <f t="shared" si="8761"/>
        <v>1.171875</v>
      </c>
      <c r="BH556" s="31">
        <f t="shared" si="8761"/>
        <v>0</v>
      </c>
      <c r="BI556" s="31">
        <f t="shared" si="8761"/>
        <v>0</v>
      </c>
      <c r="BJ556" s="31">
        <f t="shared" si="8761"/>
        <v>35.205992509363298</v>
      </c>
      <c r="BK556" s="31">
        <f t="shared" si="8761"/>
        <v>57.992565055762078</v>
      </c>
      <c r="BL556" s="31">
        <f t="shared" si="8761"/>
        <v>0</v>
      </c>
      <c r="BM556" s="31">
        <f t="shared" si="8761"/>
        <v>1.486988847583643</v>
      </c>
      <c r="BN556" s="30">
        <f t="shared" si="8761"/>
        <v>0</v>
      </c>
      <c r="BO556" s="57">
        <f t="shared" si="8761"/>
        <v>0</v>
      </c>
      <c r="BR556" s="54">
        <v>6.2E-2</v>
      </c>
      <c r="BS556" s="31">
        <f t="shared" ref="BS556:CM556" si="8762">AU554+AU555+AU556</f>
        <v>0</v>
      </c>
      <c r="BT556" s="31">
        <f t="shared" si="8762"/>
        <v>0</v>
      </c>
      <c r="BU556" s="31">
        <f t="shared" si="8762"/>
        <v>0</v>
      </c>
      <c r="BV556" s="31">
        <f t="shared" si="8762"/>
        <v>0</v>
      </c>
      <c r="BW556" s="31">
        <f t="shared" si="8762"/>
        <v>0</v>
      </c>
      <c r="BX556" s="31">
        <f t="shared" si="8762"/>
        <v>11.524163568773234</v>
      </c>
      <c r="BY556" s="31">
        <f t="shared" si="8762"/>
        <v>0.37174721189591076</v>
      </c>
      <c r="BZ556" s="56">
        <f t="shared" si="8762"/>
        <v>0</v>
      </c>
      <c r="CA556" s="31">
        <f t="shared" si="8762"/>
        <v>7.0631970260223049</v>
      </c>
      <c r="CB556" s="31">
        <f t="shared" si="8762"/>
        <v>97.769516728624538</v>
      </c>
      <c r="CC556" s="31">
        <f t="shared" si="8762"/>
        <v>0</v>
      </c>
      <c r="CD556" s="31">
        <f t="shared" si="8762"/>
        <v>0</v>
      </c>
      <c r="CE556" s="31">
        <f t="shared" si="8762"/>
        <v>1.171875</v>
      </c>
      <c r="CF556" s="31">
        <f t="shared" si="8762"/>
        <v>0</v>
      </c>
      <c r="CG556" s="31">
        <f t="shared" si="8762"/>
        <v>0</v>
      </c>
      <c r="CH556" s="31">
        <f t="shared" si="8762"/>
        <v>35.205992509363298</v>
      </c>
      <c r="CI556" s="31">
        <f t="shared" si="8762"/>
        <v>63.568773234200741</v>
      </c>
      <c r="CJ556" s="31">
        <f t="shared" si="8762"/>
        <v>23.42007434944238</v>
      </c>
      <c r="CK556" s="31">
        <f t="shared" si="8762"/>
        <v>1.8587360594795537</v>
      </c>
      <c r="CL556" s="30">
        <f t="shared" si="8762"/>
        <v>0</v>
      </c>
      <c r="CM556" s="57">
        <f t="shared" si="8762"/>
        <v>0.37174721189591076</v>
      </c>
      <c r="CN556" s="5"/>
      <c r="CQ556" s="12" t="s">
        <v>51</v>
      </c>
      <c r="CR556" s="13"/>
      <c r="CS556" s="13"/>
      <c r="CT556" s="13"/>
      <c r="CU556" s="13"/>
      <c r="CV556" s="13">
        <f>BW562-BW560</f>
        <v>4.4609665427509242</v>
      </c>
      <c r="CW556" s="13">
        <f>SUM(BX561,-BX560)</f>
        <v>3.7174721189591082</v>
      </c>
      <c r="CX556" s="14">
        <f>SUM(BY561-BY560)</f>
        <v>2.9739776951672923</v>
      </c>
      <c r="CY556" s="13"/>
      <c r="CZ556" s="13">
        <f>CA562-CA561</f>
        <v>0.74349442379181596</v>
      </c>
      <c r="DA556" s="13">
        <f>CB563-CB561</f>
        <v>0.37174721189590798</v>
      </c>
      <c r="DB556" s="13"/>
      <c r="DC556" s="13"/>
      <c r="DD556" s="13"/>
      <c r="DE556" s="13"/>
      <c r="DF556" s="13"/>
      <c r="DG556" s="13">
        <f>CH562-CH561</f>
        <v>3.7453183520599254</v>
      </c>
      <c r="DH556" s="13">
        <f>CI559-CI558</f>
        <v>3.7174721189591082</v>
      </c>
      <c r="DI556" s="13">
        <f>CJ560-CJ559</f>
        <v>3.3457249070632002</v>
      </c>
      <c r="DJ556" s="13"/>
      <c r="DK556" s="13"/>
      <c r="DL556" s="13"/>
      <c r="DM556" s="10"/>
      <c r="DN556" s="10"/>
    </row>
    <row r="557" spans="1:118" ht="18.75" x14ac:dyDescent="0.25">
      <c r="B557" s="54" t="s">
        <v>5</v>
      </c>
      <c r="C557" s="2">
        <v>0</v>
      </c>
      <c r="D557" s="2">
        <v>0</v>
      </c>
      <c r="E557" s="2">
        <v>0</v>
      </c>
      <c r="F557" s="2">
        <v>0</v>
      </c>
      <c r="G557" s="2">
        <v>67</v>
      </c>
      <c r="H557" s="2">
        <v>0</v>
      </c>
      <c r="I557" s="2">
        <v>124</v>
      </c>
      <c r="J557" s="2">
        <v>32</v>
      </c>
      <c r="K557" s="2">
        <v>13</v>
      </c>
      <c r="L557" s="2">
        <v>12</v>
      </c>
      <c r="M557" s="3">
        <v>10</v>
      </c>
      <c r="N557" s="3">
        <v>4</v>
      </c>
      <c r="O557" s="3">
        <v>2</v>
      </c>
      <c r="P557" s="3">
        <v>4</v>
      </c>
      <c r="Q557" s="3">
        <v>0</v>
      </c>
      <c r="R557" s="3">
        <v>0</v>
      </c>
      <c r="S557" s="54">
        <v>268</v>
      </c>
      <c r="V557" s="54">
        <v>0.125</v>
      </c>
      <c r="W557" s="2">
        <f>F554</f>
        <v>1</v>
      </c>
      <c r="X557" s="2">
        <f>F555</f>
        <v>2</v>
      </c>
      <c r="Y557" s="2">
        <f>F556</f>
        <v>0</v>
      </c>
      <c r="Z557" s="2">
        <f>F557</f>
        <v>0</v>
      </c>
      <c r="AA557" s="2">
        <f>F558</f>
        <v>217</v>
      </c>
      <c r="AB557" s="2">
        <f>F559</f>
        <v>71</v>
      </c>
      <c r="AC557" s="2">
        <f>F560</f>
        <v>212</v>
      </c>
      <c r="AD557" s="54">
        <f>F561</f>
        <v>0</v>
      </c>
      <c r="AE557" s="2">
        <f>F562</f>
        <v>0</v>
      </c>
      <c r="AF557" s="2">
        <f>F563</f>
        <v>0</v>
      </c>
      <c r="AG557" s="2">
        <f>F564</f>
        <v>0</v>
      </c>
      <c r="AH557" s="2">
        <f>F565</f>
        <v>0</v>
      </c>
      <c r="AI557" s="2">
        <f>F566</f>
        <v>0</v>
      </c>
      <c r="AJ557" s="2">
        <f>F567</f>
        <v>0</v>
      </c>
      <c r="AK557" s="2">
        <f>F568</f>
        <v>0</v>
      </c>
      <c r="AL557" s="2">
        <f>F569</f>
        <v>0</v>
      </c>
      <c r="AM557" s="2">
        <f>F570</f>
        <v>62</v>
      </c>
      <c r="AN557" s="2">
        <f>F571</f>
        <v>157</v>
      </c>
      <c r="AO557" s="2">
        <f>F572</f>
        <v>33</v>
      </c>
      <c r="AP557" s="54">
        <f>F573</f>
        <v>0</v>
      </c>
      <c r="AQ557" s="55">
        <f>F574</f>
        <v>4</v>
      </c>
      <c r="AT557" s="54">
        <v>0.125</v>
      </c>
      <c r="AU557" s="31">
        <f t="shared" ref="AU557:BO557" si="8763">PRODUCT(W557*100*1/W570)</f>
        <v>0.37174721189591076</v>
      </c>
      <c r="AV557" s="31">
        <f t="shared" si="8763"/>
        <v>0.74349442379182151</v>
      </c>
      <c r="AW557" s="31">
        <f t="shared" si="8763"/>
        <v>0</v>
      </c>
      <c r="AX557" s="31">
        <f t="shared" si="8763"/>
        <v>0</v>
      </c>
      <c r="AY557" s="31">
        <f t="shared" si="8763"/>
        <v>80.669144981412643</v>
      </c>
      <c r="AZ557" s="31">
        <f t="shared" si="8763"/>
        <v>26.394052044609666</v>
      </c>
      <c r="BA557" s="31">
        <f t="shared" si="8763"/>
        <v>78.810408921933089</v>
      </c>
      <c r="BB557" s="56">
        <f t="shared" si="8763"/>
        <v>0</v>
      </c>
      <c r="BC557" s="31">
        <f t="shared" si="8763"/>
        <v>0</v>
      </c>
      <c r="BD557" s="31">
        <f t="shared" si="8763"/>
        <v>0</v>
      </c>
      <c r="BE557" s="31">
        <f t="shared" si="8763"/>
        <v>0</v>
      </c>
      <c r="BF557" s="31">
        <f t="shared" si="8763"/>
        <v>0</v>
      </c>
      <c r="BG557" s="31">
        <f t="shared" si="8763"/>
        <v>0</v>
      </c>
      <c r="BH557" s="31">
        <f t="shared" si="8763"/>
        <v>0</v>
      </c>
      <c r="BI557" s="31">
        <f t="shared" si="8763"/>
        <v>0</v>
      </c>
      <c r="BJ557" s="31">
        <f t="shared" si="8763"/>
        <v>0</v>
      </c>
      <c r="BK557" s="31">
        <f t="shared" si="8763"/>
        <v>23.048327137546469</v>
      </c>
      <c r="BL557" s="31">
        <f t="shared" si="8763"/>
        <v>58.364312267657994</v>
      </c>
      <c r="BM557" s="31">
        <f t="shared" si="8763"/>
        <v>12.267657992565056</v>
      </c>
      <c r="BN557" s="30">
        <f t="shared" si="8763"/>
        <v>0</v>
      </c>
      <c r="BO557" s="57">
        <f t="shared" si="8763"/>
        <v>1.486988847583643</v>
      </c>
      <c r="BR557" s="54">
        <v>0.125</v>
      </c>
      <c r="BS557" s="31">
        <f t="shared" ref="BS557:CM557" si="8764">AU554+AU555+AU556+AU557</f>
        <v>0.37174721189591076</v>
      </c>
      <c r="BT557" s="31">
        <f t="shared" si="8764"/>
        <v>0.74349442379182151</v>
      </c>
      <c r="BU557" s="31">
        <f t="shared" si="8764"/>
        <v>0</v>
      </c>
      <c r="BV557" s="31">
        <f t="shared" si="8764"/>
        <v>0</v>
      </c>
      <c r="BW557" s="31">
        <f t="shared" si="8764"/>
        <v>80.669144981412643</v>
      </c>
      <c r="BX557" s="31">
        <f t="shared" si="8764"/>
        <v>37.918215613382898</v>
      </c>
      <c r="BY557" s="31">
        <f t="shared" si="8764"/>
        <v>79.182156133828997</v>
      </c>
      <c r="BZ557" s="56">
        <f t="shared" si="8764"/>
        <v>0</v>
      </c>
      <c r="CA557" s="31">
        <f t="shared" si="8764"/>
        <v>7.0631970260223049</v>
      </c>
      <c r="CB557" s="31">
        <f t="shared" si="8764"/>
        <v>97.769516728624538</v>
      </c>
      <c r="CC557" s="31">
        <f t="shared" si="8764"/>
        <v>0</v>
      </c>
      <c r="CD557" s="31">
        <f t="shared" si="8764"/>
        <v>0</v>
      </c>
      <c r="CE557" s="31">
        <f t="shared" si="8764"/>
        <v>1.171875</v>
      </c>
      <c r="CF557" s="31">
        <f t="shared" si="8764"/>
        <v>0</v>
      </c>
      <c r="CG557" s="31">
        <f t="shared" si="8764"/>
        <v>0</v>
      </c>
      <c r="CH557" s="31">
        <f t="shared" si="8764"/>
        <v>35.205992509363298</v>
      </c>
      <c r="CI557" s="31">
        <f t="shared" si="8764"/>
        <v>86.617100371747213</v>
      </c>
      <c r="CJ557" s="31">
        <f t="shared" si="8764"/>
        <v>81.784386617100381</v>
      </c>
      <c r="CK557" s="31">
        <f t="shared" si="8764"/>
        <v>14.12639405204461</v>
      </c>
      <c r="CL557" s="30">
        <f t="shared" si="8764"/>
        <v>0</v>
      </c>
      <c r="CM557" s="57">
        <f t="shared" si="8764"/>
        <v>1.8587360594795537</v>
      </c>
      <c r="CN557" s="5"/>
      <c r="CQ557" s="12" t="s">
        <v>52</v>
      </c>
      <c r="CR557" s="13">
        <f>BS569-CR555</f>
        <v>86.617100371747213</v>
      </c>
      <c r="CS557" s="13">
        <f>BT569-CS555</f>
        <v>76.208178438661719</v>
      </c>
      <c r="CT557" s="13">
        <f>BU569-BU563</f>
        <v>14.498141263940511</v>
      </c>
      <c r="CU557" s="13">
        <f>BV569-BV563</f>
        <v>7.4626865671641838</v>
      </c>
      <c r="CV557" s="13">
        <f>BW569-CV556-CV555</f>
        <v>8.1784386617100324</v>
      </c>
      <c r="CW557" s="13">
        <f>BX569-BX561</f>
        <v>12.639405204460971</v>
      </c>
      <c r="CX557" s="13">
        <f>BY569-BY561</f>
        <v>7.4349442379182307</v>
      </c>
      <c r="CY557" s="13"/>
      <c r="CZ557" s="13">
        <f>CA569-CA562</f>
        <v>0.74349442379181596</v>
      </c>
      <c r="DA557" s="13">
        <f>CB569-CB563</f>
        <v>0.37174721189590798</v>
      </c>
      <c r="DB557" s="13">
        <f>CC569-CC561</f>
        <v>94.509803921568633</v>
      </c>
      <c r="DC557" s="13">
        <f>CD569-CD563</f>
        <v>2.3529411764705799</v>
      </c>
      <c r="DD557" s="13">
        <f>CE569-CE561</f>
        <v>3.125</v>
      </c>
      <c r="DE557" s="13">
        <f>CF569-CF561</f>
        <v>5.1724137931034591</v>
      </c>
      <c r="DF557" s="13">
        <f>CG569-CG565</f>
        <v>7.4626865671641838</v>
      </c>
      <c r="DG557" s="13">
        <f>CH569-CH562</f>
        <v>6.7415730337078656</v>
      </c>
      <c r="DH557" s="13">
        <f>CI569-CI559</f>
        <v>5.9479553903345561</v>
      </c>
      <c r="DI557" s="13">
        <f>CJ569-CJ560</f>
        <v>2.2304832713754621</v>
      </c>
      <c r="DJ557" s="13">
        <f>CK569-CK558</f>
        <v>38.661710037174736</v>
      </c>
      <c r="DK557" s="13"/>
      <c r="DL557" s="13"/>
      <c r="DM557" s="10"/>
      <c r="DN557" s="10"/>
    </row>
    <row r="558" spans="1:118" x14ac:dyDescent="0.25">
      <c r="B558" s="54" t="s">
        <v>6</v>
      </c>
      <c r="C558" s="2">
        <v>0</v>
      </c>
      <c r="D558" s="2">
        <v>0</v>
      </c>
      <c r="E558" s="2">
        <v>0</v>
      </c>
      <c r="F558" s="2">
        <v>217</v>
      </c>
      <c r="G558" s="2">
        <v>0</v>
      </c>
      <c r="H558" s="2">
        <v>11</v>
      </c>
      <c r="I558" s="2">
        <v>7</v>
      </c>
      <c r="J558" s="4">
        <v>5</v>
      </c>
      <c r="K558" s="4">
        <v>7</v>
      </c>
      <c r="L558" s="3">
        <v>9</v>
      </c>
      <c r="M558" s="3">
        <v>2</v>
      </c>
      <c r="N558" s="3">
        <v>11</v>
      </c>
      <c r="O558" s="3">
        <v>0</v>
      </c>
      <c r="P558" s="3">
        <v>0</v>
      </c>
      <c r="Q558" s="3">
        <v>0</v>
      </c>
      <c r="R558" s="3">
        <v>0</v>
      </c>
      <c r="S558" s="54">
        <v>269</v>
      </c>
      <c r="V558" s="54">
        <v>0.25</v>
      </c>
      <c r="W558" s="2">
        <f>G554</f>
        <v>0</v>
      </c>
      <c r="X558" s="2">
        <f>G555</f>
        <v>0</v>
      </c>
      <c r="Y558" s="2">
        <f>G556</f>
        <v>29</v>
      </c>
      <c r="Z558" s="2">
        <f>G557</f>
        <v>67</v>
      </c>
      <c r="AA558" s="2">
        <f>G558</f>
        <v>0</v>
      </c>
      <c r="AB558" s="2">
        <f>G559</f>
        <v>80</v>
      </c>
      <c r="AC558" s="2">
        <f>G560</f>
        <v>0</v>
      </c>
      <c r="AD558" s="54">
        <f>G561</f>
        <v>0</v>
      </c>
      <c r="AE558" s="2">
        <f>G562</f>
        <v>72</v>
      </c>
      <c r="AF558" s="2">
        <f>G563</f>
        <v>2</v>
      </c>
      <c r="AG558" s="2">
        <f>G564</f>
        <v>0</v>
      </c>
      <c r="AH558" s="2">
        <f>G565</f>
        <v>25</v>
      </c>
      <c r="AI558" s="2">
        <f>G566</f>
        <v>148</v>
      </c>
      <c r="AJ558" s="2">
        <f>G567</f>
        <v>16</v>
      </c>
      <c r="AK558" s="2">
        <f>G568</f>
        <v>0</v>
      </c>
      <c r="AL558" s="2">
        <f>G569</f>
        <v>114</v>
      </c>
      <c r="AM558" s="2">
        <f>G570</f>
        <v>10</v>
      </c>
      <c r="AN558" s="2">
        <f>G571</f>
        <v>19</v>
      </c>
      <c r="AO558" s="2">
        <f>G572</f>
        <v>127</v>
      </c>
      <c r="AP558" s="54">
        <f>G573</f>
        <v>2</v>
      </c>
      <c r="AQ558" s="55">
        <f>G574</f>
        <v>98</v>
      </c>
      <c r="AT558" s="54">
        <v>0.25</v>
      </c>
      <c r="AU558" s="31">
        <f t="shared" ref="AU558:BO558" si="8765">PRODUCT(W558*100*1/W570)</f>
        <v>0</v>
      </c>
      <c r="AV558" s="31">
        <f t="shared" si="8765"/>
        <v>0</v>
      </c>
      <c r="AW558" s="31">
        <f t="shared" si="8765"/>
        <v>10.780669144981413</v>
      </c>
      <c r="AX558" s="31">
        <f t="shared" si="8765"/>
        <v>25</v>
      </c>
      <c r="AY558" s="31">
        <f t="shared" si="8765"/>
        <v>0</v>
      </c>
      <c r="AZ558" s="31">
        <f t="shared" si="8765"/>
        <v>29.739776951672862</v>
      </c>
      <c r="BA558" s="31">
        <f t="shared" si="8765"/>
        <v>0</v>
      </c>
      <c r="BB558" s="56">
        <f t="shared" si="8765"/>
        <v>0</v>
      </c>
      <c r="BC558" s="31">
        <f t="shared" si="8765"/>
        <v>26.765799256505577</v>
      </c>
      <c r="BD558" s="31">
        <f t="shared" si="8765"/>
        <v>0.74349442379182151</v>
      </c>
      <c r="BE558" s="31">
        <f t="shared" si="8765"/>
        <v>0</v>
      </c>
      <c r="BF558" s="31">
        <f t="shared" si="8765"/>
        <v>9.8039215686274517</v>
      </c>
      <c r="BG558" s="31">
        <f t="shared" si="8765"/>
        <v>57.8125</v>
      </c>
      <c r="BH558" s="31">
        <f t="shared" si="8765"/>
        <v>6.8965517241379306</v>
      </c>
      <c r="BI558" s="31">
        <f t="shared" si="8765"/>
        <v>0</v>
      </c>
      <c r="BJ558" s="31">
        <f t="shared" si="8765"/>
        <v>42.696629213483149</v>
      </c>
      <c r="BK558" s="31">
        <f t="shared" si="8765"/>
        <v>3.7174721189591078</v>
      </c>
      <c r="BL558" s="31">
        <f t="shared" si="8765"/>
        <v>7.0631970260223049</v>
      </c>
      <c r="BM558" s="31">
        <f t="shared" si="8765"/>
        <v>47.211895910780669</v>
      </c>
      <c r="BN558" s="30">
        <f t="shared" si="8765"/>
        <v>0.74349442379182151</v>
      </c>
      <c r="BO558" s="57">
        <f t="shared" si="8765"/>
        <v>36.431226765799259</v>
      </c>
      <c r="BR558" s="54">
        <v>0.25</v>
      </c>
      <c r="BS558" s="31">
        <f t="shared" ref="BS558:CM558" si="8766">AU554+AU555+AU556+AU557+AU558</f>
        <v>0.37174721189591076</v>
      </c>
      <c r="BT558" s="31">
        <f t="shared" si="8766"/>
        <v>0.74349442379182151</v>
      </c>
      <c r="BU558" s="31">
        <f t="shared" si="8766"/>
        <v>10.780669144981413</v>
      </c>
      <c r="BV558" s="31">
        <f t="shared" si="8766"/>
        <v>25</v>
      </c>
      <c r="BW558" s="31">
        <f t="shared" si="8766"/>
        <v>80.669144981412643</v>
      </c>
      <c r="BX558" s="31">
        <f t="shared" si="8766"/>
        <v>67.657992565055764</v>
      </c>
      <c r="BY558" s="31">
        <f t="shared" si="8766"/>
        <v>79.182156133828997</v>
      </c>
      <c r="BZ558" s="56">
        <f t="shared" si="8766"/>
        <v>0</v>
      </c>
      <c r="CA558" s="31">
        <f t="shared" si="8766"/>
        <v>33.828996282527882</v>
      </c>
      <c r="CB558" s="31">
        <f t="shared" si="8766"/>
        <v>98.513011152416354</v>
      </c>
      <c r="CC558" s="31">
        <f t="shared" si="8766"/>
        <v>0</v>
      </c>
      <c r="CD558" s="31">
        <f t="shared" si="8766"/>
        <v>9.8039215686274517</v>
      </c>
      <c r="CE558" s="31">
        <f t="shared" si="8766"/>
        <v>58.984375</v>
      </c>
      <c r="CF558" s="31">
        <f t="shared" si="8766"/>
        <v>6.8965517241379306</v>
      </c>
      <c r="CG558" s="31">
        <f t="shared" si="8766"/>
        <v>0</v>
      </c>
      <c r="CH558" s="31">
        <f t="shared" si="8766"/>
        <v>77.902621722846447</v>
      </c>
      <c r="CI558" s="31">
        <f t="shared" si="8766"/>
        <v>90.334572490706321</v>
      </c>
      <c r="CJ558" s="31">
        <f t="shared" si="8766"/>
        <v>88.84758364312269</v>
      </c>
      <c r="CK558" s="31">
        <f t="shared" si="8766"/>
        <v>61.338289962825279</v>
      </c>
      <c r="CL558" s="30">
        <f t="shared" si="8766"/>
        <v>0.74349442379182151</v>
      </c>
      <c r="CM558" s="57">
        <f t="shared" si="8766"/>
        <v>38.289962825278813</v>
      </c>
      <c r="CN558" s="5"/>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row>
    <row r="559" spans="1:118" x14ac:dyDescent="0.25">
      <c r="B559" s="54" t="s">
        <v>7</v>
      </c>
      <c r="C559" s="2">
        <v>0</v>
      </c>
      <c r="D559" s="2">
        <v>31</v>
      </c>
      <c r="E559" s="2">
        <v>0</v>
      </c>
      <c r="F559" s="2">
        <v>71</v>
      </c>
      <c r="G559" s="2">
        <v>80</v>
      </c>
      <c r="H559" s="2">
        <v>30</v>
      </c>
      <c r="I559" s="2">
        <v>13</v>
      </c>
      <c r="J559" s="4">
        <v>10</v>
      </c>
      <c r="K559" s="3">
        <v>5</v>
      </c>
      <c r="L559" s="3">
        <v>14</v>
      </c>
      <c r="M559" s="3">
        <v>15</v>
      </c>
      <c r="N559" s="3">
        <v>0</v>
      </c>
      <c r="O559" s="3">
        <v>0</v>
      </c>
      <c r="P559" s="3">
        <v>0</v>
      </c>
      <c r="Q559" s="3">
        <v>0</v>
      </c>
      <c r="R559" s="3">
        <v>0</v>
      </c>
      <c r="S559" s="54">
        <v>269</v>
      </c>
      <c r="V559" s="54">
        <v>0.5</v>
      </c>
      <c r="W559" s="2">
        <f>H554</f>
        <v>0</v>
      </c>
      <c r="X559" s="2">
        <f>H555</f>
        <v>1</v>
      </c>
      <c r="Y559" s="2">
        <f>H556</f>
        <v>0</v>
      </c>
      <c r="Z559" s="2">
        <f>H557</f>
        <v>0</v>
      </c>
      <c r="AA559" s="2">
        <f>H558</f>
        <v>11</v>
      </c>
      <c r="AB559" s="2">
        <f>H559</f>
        <v>30</v>
      </c>
      <c r="AC559" s="2">
        <f>H560</f>
        <v>23</v>
      </c>
      <c r="AD559" s="54">
        <f>H561</f>
        <v>1</v>
      </c>
      <c r="AE559" s="2">
        <f>H562</f>
        <v>102</v>
      </c>
      <c r="AF559" s="2">
        <f>H563</f>
        <v>1</v>
      </c>
      <c r="AG559" s="2">
        <f>H564</f>
        <v>6</v>
      </c>
      <c r="AH559" s="2">
        <f>H565</f>
        <v>0</v>
      </c>
      <c r="AI559" s="2">
        <f>H566</f>
        <v>88</v>
      </c>
      <c r="AJ559" s="2">
        <f>H567</f>
        <v>85</v>
      </c>
      <c r="AK559" s="2">
        <f>H568</f>
        <v>4</v>
      </c>
      <c r="AL559" s="2">
        <f>H569</f>
        <v>18</v>
      </c>
      <c r="AM559" s="4">
        <f>H570</f>
        <v>10</v>
      </c>
      <c r="AN559" s="2">
        <f>H571</f>
        <v>15</v>
      </c>
      <c r="AO559" s="3">
        <f>H572</f>
        <v>69</v>
      </c>
      <c r="AP559" s="54">
        <f>H573</f>
        <v>2</v>
      </c>
      <c r="AQ559" s="55">
        <f>H574</f>
        <v>145</v>
      </c>
      <c r="AT559" s="54">
        <v>0.5</v>
      </c>
      <c r="AU559" s="31">
        <f t="shared" ref="AU559:BO559" si="8767">PRODUCT(W559*100*1/W570)</f>
        <v>0</v>
      </c>
      <c r="AV559" s="31">
        <f t="shared" si="8767"/>
        <v>0.37174721189591076</v>
      </c>
      <c r="AW559" s="31">
        <f t="shared" si="8767"/>
        <v>0</v>
      </c>
      <c r="AX559" s="31">
        <f t="shared" si="8767"/>
        <v>0</v>
      </c>
      <c r="AY559" s="31">
        <f t="shared" si="8767"/>
        <v>4.0892193308550189</v>
      </c>
      <c r="AZ559" s="31">
        <f t="shared" si="8767"/>
        <v>11.152416356877323</v>
      </c>
      <c r="BA559" s="31">
        <f t="shared" si="8767"/>
        <v>8.5501858736059475</v>
      </c>
      <c r="BB559" s="56">
        <f t="shared" si="8767"/>
        <v>0.37174721189591076</v>
      </c>
      <c r="BC559" s="31">
        <f t="shared" si="8767"/>
        <v>37.918215613382898</v>
      </c>
      <c r="BD559" s="31">
        <f t="shared" si="8767"/>
        <v>0.37174721189591076</v>
      </c>
      <c r="BE559" s="31">
        <f t="shared" si="8767"/>
        <v>2.3529411764705883</v>
      </c>
      <c r="BF559" s="31">
        <f t="shared" si="8767"/>
        <v>0</v>
      </c>
      <c r="BG559" s="31">
        <f t="shared" si="8767"/>
        <v>34.375</v>
      </c>
      <c r="BH559" s="31">
        <f t="shared" si="8767"/>
        <v>36.637931034482762</v>
      </c>
      <c r="BI559" s="31">
        <f t="shared" si="8767"/>
        <v>1.4925373134328359</v>
      </c>
      <c r="BJ559" s="31">
        <f t="shared" si="8767"/>
        <v>6.7415730337078648</v>
      </c>
      <c r="BK559" s="32">
        <f t="shared" si="8767"/>
        <v>3.7174721189591078</v>
      </c>
      <c r="BL559" s="31">
        <f t="shared" si="8767"/>
        <v>5.5762081784386615</v>
      </c>
      <c r="BM559" s="33">
        <f t="shared" si="8767"/>
        <v>25.650557620817843</v>
      </c>
      <c r="BN559" s="30">
        <f t="shared" si="8767"/>
        <v>0.74349442379182151</v>
      </c>
      <c r="BO559" s="57">
        <f t="shared" si="8767"/>
        <v>53.903345724907062</v>
      </c>
      <c r="BR559" s="54">
        <v>0.5</v>
      </c>
      <c r="BS559" s="31">
        <f t="shared" ref="BS559:CM559" si="8768">AU554+AU555+AU556+AU557+AU558+AU559</f>
        <v>0.37174721189591076</v>
      </c>
      <c r="BT559" s="31">
        <f t="shared" si="8768"/>
        <v>1.1152416356877324</v>
      </c>
      <c r="BU559" s="31">
        <f t="shared" si="8768"/>
        <v>10.780669144981413</v>
      </c>
      <c r="BV559" s="31">
        <f t="shared" si="8768"/>
        <v>25</v>
      </c>
      <c r="BW559" s="31">
        <f t="shared" si="8768"/>
        <v>84.758364312267659</v>
      </c>
      <c r="BX559" s="31">
        <f t="shared" si="8768"/>
        <v>78.810408921933089</v>
      </c>
      <c r="BY559" s="31">
        <f t="shared" si="8768"/>
        <v>87.732342007434937</v>
      </c>
      <c r="BZ559" s="56">
        <f t="shared" si="8768"/>
        <v>0.37174721189591076</v>
      </c>
      <c r="CA559" s="31">
        <f t="shared" si="8768"/>
        <v>71.74721189591078</v>
      </c>
      <c r="CB559" s="31">
        <f t="shared" si="8768"/>
        <v>98.884758364312262</v>
      </c>
      <c r="CC559" s="31">
        <f t="shared" si="8768"/>
        <v>2.3529411764705883</v>
      </c>
      <c r="CD559" s="31">
        <f t="shared" si="8768"/>
        <v>9.8039215686274517</v>
      </c>
      <c r="CE559" s="31">
        <f t="shared" si="8768"/>
        <v>93.359375</v>
      </c>
      <c r="CF559" s="31">
        <f t="shared" si="8768"/>
        <v>43.53448275862069</v>
      </c>
      <c r="CG559" s="31">
        <f t="shared" si="8768"/>
        <v>1.4925373134328359</v>
      </c>
      <c r="CH559" s="31">
        <f t="shared" si="8768"/>
        <v>84.644194756554313</v>
      </c>
      <c r="CI559" s="32">
        <f t="shared" si="8768"/>
        <v>94.05204460966543</v>
      </c>
      <c r="CJ559" s="31">
        <f t="shared" si="8768"/>
        <v>94.423791821561352</v>
      </c>
      <c r="CK559" s="33">
        <f t="shared" si="8768"/>
        <v>86.988847583643121</v>
      </c>
      <c r="CL559" s="30">
        <f t="shared" si="8768"/>
        <v>1.486988847583643</v>
      </c>
      <c r="CM559" s="57">
        <f t="shared" si="8768"/>
        <v>92.193308550185876</v>
      </c>
      <c r="CN559" s="5"/>
      <c r="CQ559" s="10"/>
      <c r="CR559" s="10" t="str">
        <f>A553</f>
        <v>Serratia marcescens</v>
      </c>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row>
    <row r="560" spans="1:118" x14ac:dyDescent="0.25">
      <c r="B560" s="54" t="s">
        <v>8</v>
      </c>
      <c r="C560" s="2">
        <v>0</v>
      </c>
      <c r="D560" s="2">
        <v>0</v>
      </c>
      <c r="E560" s="2">
        <v>1</v>
      </c>
      <c r="F560" s="2">
        <v>212</v>
      </c>
      <c r="G560" s="2">
        <v>0</v>
      </c>
      <c r="H560" s="2">
        <v>23</v>
      </c>
      <c r="I560" s="2">
        <v>5</v>
      </c>
      <c r="J560" s="4">
        <v>8</v>
      </c>
      <c r="K560" s="4">
        <v>3</v>
      </c>
      <c r="L560" s="3">
        <v>3</v>
      </c>
      <c r="M560" s="3">
        <v>3</v>
      </c>
      <c r="N560" s="3">
        <v>6</v>
      </c>
      <c r="O560" s="3">
        <v>5</v>
      </c>
      <c r="P560" s="3">
        <v>0</v>
      </c>
      <c r="Q560" s="3">
        <v>0</v>
      </c>
      <c r="R560" s="3">
        <v>0</v>
      </c>
      <c r="S560" s="54">
        <v>269</v>
      </c>
      <c r="V560" s="54">
        <v>1</v>
      </c>
      <c r="W560" s="2">
        <f>I554</f>
        <v>0</v>
      </c>
      <c r="X560" s="2">
        <f>I555</f>
        <v>1</v>
      </c>
      <c r="Y560" s="2">
        <f>I556</f>
        <v>102</v>
      </c>
      <c r="Z560" s="2">
        <f>I557</f>
        <v>124</v>
      </c>
      <c r="AA560" s="2">
        <f>I558</f>
        <v>7</v>
      </c>
      <c r="AB560" s="2">
        <f>I559</f>
        <v>13</v>
      </c>
      <c r="AC560" s="2">
        <f>I560</f>
        <v>5</v>
      </c>
      <c r="AD560" s="54">
        <f>I561</f>
        <v>3</v>
      </c>
      <c r="AE560" s="2">
        <f>I562</f>
        <v>52</v>
      </c>
      <c r="AF560" s="2">
        <f>I563</f>
        <v>0</v>
      </c>
      <c r="AG560" s="2">
        <f>I564</f>
        <v>6</v>
      </c>
      <c r="AH560" s="2">
        <f>I565</f>
        <v>138</v>
      </c>
      <c r="AI560" s="2">
        <f>I566</f>
        <v>6</v>
      </c>
      <c r="AJ560" s="2">
        <f>I567</f>
        <v>93</v>
      </c>
      <c r="AK560" s="2">
        <f>I568</f>
        <v>0</v>
      </c>
      <c r="AL560" s="2">
        <f>I569</f>
        <v>6</v>
      </c>
      <c r="AM560" s="3">
        <f>I570</f>
        <v>6</v>
      </c>
      <c r="AN560" s="4">
        <f>I571</f>
        <v>9</v>
      </c>
      <c r="AO560" s="3">
        <f>I572</f>
        <v>19</v>
      </c>
      <c r="AP560" s="54">
        <f>I573</f>
        <v>5</v>
      </c>
      <c r="AQ560" s="58">
        <f>I574</f>
        <v>12</v>
      </c>
      <c r="AT560" s="54">
        <v>1</v>
      </c>
      <c r="AU560" s="31">
        <f t="shared" ref="AU560:BO560" si="8769">PRODUCT(W560*100*1/W570)</f>
        <v>0</v>
      </c>
      <c r="AV560" s="31">
        <f t="shared" si="8769"/>
        <v>0.37174721189591076</v>
      </c>
      <c r="AW560" s="31">
        <f t="shared" si="8769"/>
        <v>37.918215613382898</v>
      </c>
      <c r="AX560" s="31">
        <f t="shared" si="8769"/>
        <v>46.268656716417908</v>
      </c>
      <c r="AY560" s="31">
        <f t="shared" si="8769"/>
        <v>2.6022304832713754</v>
      </c>
      <c r="AZ560" s="31">
        <f t="shared" si="8769"/>
        <v>4.8327137546468402</v>
      </c>
      <c r="BA560" s="31">
        <f t="shared" si="8769"/>
        <v>1.8587360594795539</v>
      </c>
      <c r="BB560" s="56">
        <f t="shared" si="8769"/>
        <v>1.1152416356877324</v>
      </c>
      <c r="BC560" s="31">
        <f t="shared" si="8769"/>
        <v>19.330855018587361</v>
      </c>
      <c r="BD560" s="31">
        <f t="shared" si="8769"/>
        <v>0</v>
      </c>
      <c r="BE560" s="31">
        <f t="shared" si="8769"/>
        <v>2.3529411764705883</v>
      </c>
      <c r="BF560" s="31">
        <f t="shared" si="8769"/>
        <v>54.117647058823529</v>
      </c>
      <c r="BG560" s="31">
        <f t="shared" si="8769"/>
        <v>2.34375</v>
      </c>
      <c r="BH560" s="31">
        <f t="shared" si="8769"/>
        <v>40.086206896551722</v>
      </c>
      <c r="BI560" s="31">
        <f t="shared" si="8769"/>
        <v>0</v>
      </c>
      <c r="BJ560" s="31">
        <f t="shared" si="8769"/>
        <v>2.2471910112359552</v>
      </c>
      <c r="BK560" s="33">
        <f t="shared" si="8769"/>
        <v>2.2304832713754648</v>
      </c>
      <c r="BL560" s="32">
        <f t="shared" si="8769"/>
        <v>3.3457249070631971</v>
      </c>
      <c r="BM560" s="33">
        <f t="shared" si="8769"/>
        <v>7.0631970260223049</v>
      </c>
      <c r="BN560" s="30">
        <f t="shared" si="8769"/>
        <v>1.8587360594795539</v>
      </c>
      <c r="BO560" s="59">
        <f t="shared" si="8769"/>
        <v>4.4609665427509295</v>
      </c>
      <c r="BR560" s="54">
        <v>1</v>
      </c>
      <c r="BS560" s="31">
        <f t="shared" ref="BS560:CM560" si="8770">AU554+AU555+AU556+AU557+AU558+AU559+AU560</f>
        <v>0.37174721189591076</v>
      </c>
      <c r="BT560" s="31">
        <f t="shared" si="8770"/>
        <v>1.486988847583643</v>
      </c>
      <c r="BU560" s="31">
        <f t="shared" si="8770"/>
        <v>48.698884758364315</v>
      </c>
      <c r="BV560" s="31">
        <f t="shared" si="8770"/>
        <v>71.268656716417908</v>
      </c>
      <c r="BW560" s="31">
        <f t="shared" si="8770"/>
        <v>87.360594795539029</v>
      </c>
      <c r="BX560" s="31">
        <f t="shared" si="8770"/>
        <v>83.643122676579935</v>
      </c>
      <c r="BY560" s="31">
        <f t="shared" si="8770"/>
        <v>89.591078066914491</v>
      </c>
      <c r="BZ560" s="56">
        <f t="shared" si="8770"/>
        <v>1.486988847583643</v>
      </c>
      <c r="CA560" s="31">
        <f t="shared" si="8770"/>
        <v>91.078066914498137</v>
      </c>
      <c r="CB560" s="31">
        <f t="shared" si="8770"/>
        <v>98.884758364312262</v>
      </c>
      <c r="CC560" s="31">
        <f t="shared" si="8770"/>
        <v>4.7058823529411766</v>
      </c>
      <c r="CD560" s="31">
        <f t="shared" si="8770"/>
        <v>63.921568627450981</v>
      </c>
      <c r="CE560" s="31">
        <f t="shared" si="8770"/>
        <v>95.703125</v>
      </c>
      <c r="CF560" s="31">
        <f t="shared" si="8770"/>
        <v>83.620689655172413</v>
      </c>
      <c r="CG560" s="31">
        <f t="shared" si="8770"/>
        <v>1.4925373134328359</v>
      </c>
      <c r="CH560" s="31">
        <f t="shared" si="8770"/>
        <v>86.891385767790268</v>
      </c>
      <c r="CI560" s="33">
        <f t="shared" si="8770"/>
        <v>96.282527881040892</v>
      </c>
      <c r="CJ560" s="32">
        <f t="shared" si="8770"/>
        <v>97.769516728624552</v>
      </c>
      <c r="CK560" s="33">
        <f t="shared" si="8770"/>
        <v>94.05204460966543</v>
      </c>
      <c r="CL560" s="30">
        <f t="shared" si="8770"/>
        <v>3.3457249070631967</v>
      </c>
      <c r="CM560" s="59">
        <f t="shared" si="8770"/>
        <v>96.6542750929368</v>
      </c>
      <c r="CN560" s="5"/>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row>
    <row r="561" spans="2:118" x14ac:dyDescent="0.25">
      <c r="B561" s="54" t="s">
        <v>9</v>
      </c>
      <c r="C561" s="54">
        <v>0</v>
      </c>
      <c r="D561" s="54">
        <v>0</v>
      </c>
      <c r="E561" s="54">
        <v>0</v>
      </c>
      <c r="F561" s="54">
        <v>0</v>
      </c>
      <c r="G561" s="54">
        <v>0</v>
      </c>
      <c r="H561" s="54">
        <v>1</v>
      </c>
      <c r="I561" s="54">
        <v>3</v>
      </c>
      <c r="J561" s="54">
        <v>1</v>
      </c>
      <c r="K561" s="54">
        <v>0</v>
      </c>
      <c r="L561" s="54">
        <v>6</v>
      </c>
      <c r="M561" s="54">
        <v>18</v>
      </c>
      <c r="N561" s="54">
        <v>51</v>
      </c>
      <c r="O561" s="54">
        <v>189</v>
      </c>
      <c r="P561" s="54">
        <v>0</v>
      </c>
      <c r="Q561" s="54">
        <v>0</v>
      </c>
      <c r="R561" s="54">
        <v>0</v>
      </c>
      <c r="S561" s="54">
        <v>269</v>
      </c>
      <c r="V561" s="54">
        <v>2</v>
      </c>
      <c r="W561" s="2">
        <f>J554</f>
        <v>3</v>
      </c>
      <c r="X561" s="2">
        <f>J555</f>
        <v>4</v>
      </c>
      <c r="Y561" s="2">
        <f>J556</f>
        <v>67</v>
      </c>
      <c r="Z561" s="2">
        <f>J557</f>
        <v>32</v>
      </c>
      <c r="AA561" s="4">
        <f>J558</f>
        <v>5</v>
      </c>
      <c r="AB561" s="4">
        <f>J559</f>
        <v>10</v>
      </c>
      <c r="AC561" s="4">
        <f>J560</f>
        <v>8</v>
      </c>
      <c r="AD561" s="54">
        <f>J561</f>
        <v>1</v>
      </c>
      <c r="AE561" s="2">
        <f>J562</f>
        <v>20</v>
      </c>
      <c r="AF561" s="2">
        <f>J563</f>
        <v>1</v>
      </c>
      <c r="AG561" s="2">
        <f>J564</f>
        <v>2</v>
      </c>
      <c r="AH561" s="2">
        <f>J565</f>
        <v>70</v>
      </c>
      <c r="AI561" s="2">
        <f>J566</f>
        <v>3</v>
      </c>
      <c r="AJ561" s="2">
        <f>J567</f>
        <v>26</v>
      </c>
      <c r="AK561" s="2">
        <f>J568</f>
        <v>5</v>
      </c>
      <c r="AL561" s="2">
        <f>J569</f>
        <v>7</v>
      </c>
      <c r="AM561" s="3">
        <f>J570</f>
        <v>7</v>
      </c>
      <c r="AN561" s="3">
        <f>J571</f>
        <v>3</v>
      </c>
      <c r="AO561" s="3">
        <f>J572</f>
        <v>8</v>
      </c>
      <c r="AP561" s="54">
        <f>J573</f>
        <v>96</v>
      </c>
      <c r="AQ561" s="58">
        <f>J574</f>
        <v>7</v>
      </c>
      <c r="AT561" s="54">
        <v>2</v>
      </c>
      <c r="AU561" s="31">
        <f t="shared" ref="AU561:BO561" si="8771">PRODUCT(W561*100*1/W570)</f>
        <v>1.1152416356877324</v>
      </c>
      <c r="AV561" s="31">
        <f t="shared" si="8771"/>
        <v>1.486988847583643</v>
      </c>
      <c r="AW561" s="31">
        <f t="shared" si="8771"/>
        <v>24.907063197026023</v>
      </c>
      <c r="AX561" s="31">
        <f t="shared" si="8771"/>
        <v>11.940298507462687</v>
      </c>
      <c r="AY561" s="32">
        <f t="shared" si="8771"/>
        <v>1.8587360594795539</v>
      </c>
      <c r="AZ561" s="32">
        <f t="shared" si="8771"/>
        <v>3.7174721189591078</v>
      </c>
      <c r="BA561" s="32">
        <f t="shared" si="8771"/>
        <v>2.9739776951672861</v>
      </c>
      <c r="BB561" s="56">
        <f t="shared" si="8771"/>
        <v>0.37174721189591076</v>
      </c>
      <c r="BC561" s="31">
        <f t="shared" si="8771"/>
        <v>7.4349442379182156</v>
      </c>
      <c r="BD561" s="31">
        <f t="shared" si="8771"/>
        <v>0.37174721189591076</v>
      </c>
      <c r="BE561" s="31">
        <f t="shared" si="8771"/>
        <v>0.78431372549019607</v>
      </c>
      <c r="BF561" s="31">
        <f t="shared" si="8771"/>
        <v>27.450980392156861</v>
      </c>
      <c r="BG561" s="31">
        <f t="shared" si="8771"/>
        <v>1.171875</v>
      </c>
      <c r="BH561" s="31">
        <f t="shared" si="8771"/>
        <v>11.206896551724139</v>
      </c>
      <c r="BI561" s="31">
        <f t="shared" si="8771"/>
        <v>1.8656716417910448</v>
      </c>
      <c r="BJ561" s="31">
        <f t="shared" si="8771"/>
        <v>2.6217228464419478</v>
      </c>
      <c r="BK561" s="33">
        <f t="shared" si="8771"/>
        <v>2.6022304832713754</v>
      </c>
      <c r="BL561" s="33">
        <f t="shared" si="8771"/>
        <v>1.1152416356877324</v>
      </c>
      <c r="BM561" s="33">
        <f t="shared" si="8771"/>
        <v>2.9739776951672861</v>
      </c>
      <c r="BN561" s="30">
        <f t="shared" si="8771"/>
        <v>35.687732342007436</v>
      </c>
      <c r="BO561" s="59">
        <f t="shared" si="8771"/>
        <v>2.6022304832713754</v>
      </c>
      <c r="BR561" s="54">
        <v>2</v>
      </c>
      <c r="BS561" s="31">
        <f t="shared" ref="BS561:CM561" si="8772">AU554+AU555+AU556+AU557+AU558+AU559+AU560+AU561</f>
        <v>1.486988847583643</v>
      </c>
      <c r="BT561" s="31">
        <f t="shared" si="8772"/>
        <v>2.9739776951672861</v>
      </c>
      <c r="BU561" s="31">
        <f t="shared" si="8772"/>
        <v>73.605947955390334</v>
      </c>
      <c r="BV561" s="31">
        <f t="shared" si="8772"/>
        <v>83.208955223880594</v>
      </c>
      <c r="BW561" s="32">
        <f t="shared" si="8772"/>
        <v>89.219330855018583</v>
      </c>
      <c r="BX561" s="32">
        <f t="shared" si="8772"/>
        <v>87.360594795539043</v>
      </c>
      <c r="BY561" s="32">
        <f t="shared" si="8772"/>
        <v>92.565055762081784</v>
      </c>
      <c r="BZ561" s="56">
        <f t="shared" si="8772"/>
        <v>1.8587360594795537</v>
      </c>
      <c r="CA561" s="31">
        <f t="shared" si="8772"/>
        <v>98.513011152416354</v>
      </c>
      <c r="CB561" s="31">
        <f t="shared" si="8772"/>
        <v>99.25650557620817</v>
      </c>
      <c r="CC561" s="31">
        <f t="shared" si="8772"/>
        <v>5.4901960784313726</v>
      </c>
      <c r="CD561" s="31">
        <f t="shared" si="8772"/>
        <v>91.372549019607845</v>
      </c>
      <c r="CE561" s="31">
        <f t="shared" si="8772"/>
        <v>96.875</v>
      </c>
      <c r="CF561" s="31">
        <f t="shared" si="8772"/>
        <v>94.827586206896555</v>
      </c>
      <c r="CG561" s="31">
        <f t="shared" si="8772"/>
        <v>3.3582089552238807</v>
      </c>
      <c r="CH561" s="31">
        <f t="shared" si="8772"/>
        <v>89.513108614232209</v>
      </c>
      <c r="CI561" s="33">
        <f t="shared" si="8772"/>
        <v>98.884758364312262</v>
      </c>
      <c r="CJ561" s="33">
        <f t="shared" si="8772"/>
        <v>98.88475836431229</v>
      </c>
      <c r="CK561" s="33">
        <f t="shared" si="8772"/>
        <v>97.026022304832722</v>
      </c>
      <c r="CL561" s="30">
        <f t="shared" si="8772"/>
        <v>39.033457249070636</v>
      </c>
      <c r="CM561" s="59">
        <f t="shared" si="8772"/>
        <v>99.25650557620817</v>
      </c>
      <c r="CN561" s="34"/>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row>
    <row r="562" spans="2:118" x14ac:dyDescent="0.25">
      <c r="B562" s="54" t="s">
        <v>10</v>
      </c>
      <c r="C562" s="2">
        <v>0</v>
      </c>
      <c r="D562" s="2">
        <v>0</v>
      </c>
      <c r="E562" s="2">
        <v>19</v>
      </c>
      <c r="F562" s="2">
        <v>0</v>
      </c>
      <c r="G562" s="2">
        <v>72</v>
      </c>
      <c r="H562" s="2">
        <v>102</v>
      </c>
      <c r="I562" s="2">
        <v>52</v>
      </c>
      <c r="J562" s="2">
        <v>20</v>
      </c>
      <c r="K562" s="4">
        <v>2</v>
      </c>
      <c r="L562" s="3">
        <v>1</v>
      </c>
      <c r="M562" s="3">
        <v>1</v>
      </c>
      <c r="N562" s="3">
        <v>0</v>
      </c>
      <c r="O562" s="3">
        <v>0</v>
      </c>
      <c r="P562" s="3">
        <v>0</v>
      </c>
      <c r="Q562" s="3">
        <v>0</v>
      </c>
      <c r="R562" s="3">
        <v>0</v>
      </c>
      <c r="S562" s="54">
        <v>269</v>
      </c>
      <c r="V562" s="54">
        <v>4</v>
      </c>
      <c r="W562" s="2">
        <f>K554</f>
        <v>7</v>
      </c>
      <c r="X562" s="2">
        <f>K555</f>
        <v>18</v>
      </c>
      <c r="Y562" s="2">
        <f>K556</f>
        <v>20</v>
      </c>
      <c r="Z562" s="2">
        <f>K557</f>
        <v>13</v>
      </c>
      <c r="AA562" s="4">
        <f>K558</f>
        <v>7</v>
      </c>
      <c r="AB562" s="3">
        <f>K559</f>
        <v>5</v>
      </c>
      <c r="AC562" s="4">
        <f>K560</f>
        <v>3</v>
      </c>
      <c r="AD562" s="54">
        <f>K561</f>
        <v>0</v>
      </c>
      <c r="AE562" s="4">
        <f>K562</f>
        <v>2</v>
      </c>
      <c r="AF562" s="4">
        <f>K563</f>
        <v>0</v>
      </c>
      <c r="AG562" s="3">
        <f>K564</f>
        <v>2</v>
      </c>
      <c r="AH562" s="2">
        <f>K565</f>
        <v>13</v>
      </c>
      <c r="AI562" s="3">
        <f>K566</f>
        <v>3</v>
      </c>
      <c r="AJ562" s="3">
        <f>K567</f>
        <v>5</v>
      </c>
      <c r="AK562" s="2">
        <f>K568</f>
        <v>32</v>
      </c>
      <c r="AL562" s="4">
        <f>K569</f>
        <v>10</v>
      </c>
      <c r="AM562" s="3">
        <f>K570</f>
        <v>2</v>
      </c>
      <c r="AN562" s="3">
        <f>K571</f>
        <v>2</v>
      </c>
      <c r="AO562" s="3">
        <f>K572</f>
        <v>5</v>
      </c>
      <c r="AP562" s="54">
        <f>K573</f>
        <v>101</v>
      </c>
      <c r="AQ562" s="58">
        <f>K574</f>
        <v>0</v>
      </c>
      <c r="AT562" s="54">
        <v>4</v>
      </c>
      <c r="AU562" s="31">
        <f t="shared" ref="AU562:BO562" si="8773">PRODUCT(W562*100*1/W570)</f>
        <v>2.6022304832713754</v>
      </c>
      <c r="AV562" s="31">
        <f t="shared" si="8773"/>
        <v>6.6914498141263943</v>
      </c>
      <c r="AW562" s="31">
        <f t="shared" si="8773"/>
        <v>7.4349442379182156</v>
      </c>
      <c r="AX562" s="31">
        <f t="shared" si="8773"/>
        <v>4.8507462686567164</v>
      </c>
      <c r="AY562" s="32">
        <f t="shared" si="8773"/>
        <v>2.6022304832713754</v>
      </c>
      <c r="AZ562" s="33">
        <f t="shared" si="8773"/>
        <v>1.8587360594795539</v>
      </c>
      <c r="BA562" s="32">
        <f t="shared" si="8773"/>
        <v>1.1152416356877324</v>
      </c>
      <c r="BB562" s="56">
        <f t="shared" si="8773"/>
        <v>0</v>
      </c>
      <c r="BC562" s="32">
        <f t="shared" si="8773"/>
        <v>0.74349442379182151</v>
      </c>
      <c r="BD562" s="32">
        <f t="shared" si="8773"/>
        <v>0</v>
      </c>
      <c r="BE562" s="33">
        <f t="shared" si="8773"/>
        <v>0.78431372549019607</v>
      </c>
      <c r="BF562" s="2">
        <f t="shared" si="8773"/>
        <v>5.0980392156862742</v>
      </c>
      <c r="BG562" s="33">
        <f t="shared" si="8773"/>
        <v>1.171875</v>
      </c>
      <c r="BH562" s="33">
        <f t="shared" si="8773"/>
        <v>2.1551724137931036</v>
      </c>
      <c r="BI562" s="31">
        <f t="shared" si="8773"/>
        <v>11.940298507462687</v>
      </c>
      <c r="BJ562" s="32">
        <f t="shared" si="8773"/>
        <v>3.7453183520599249</v>
      </c>
      <c r="BK562" s="33">
        <f t="shared" si="8773"/>
        <v>0.74349442379182151</v>
      </c>
      <c r="BL562" s="33">
        <f t="shared" si="8773"/>
        <v>0.74349442379182151</v>
      </c>
      <c r="BM562" s="33">
        <f t="shared" si="8773"/>
        <v>1.8587360594795539</v>
      </c>
      <c r="BN562" s="30">
        <f t="shared" si="8773"/>
        <v>37.54646840148699</v>
      </c>
      <c r="BO562" s="59">
        <f t="shared" si="8773"/>
        <v>0</v>
      </c>
      <c r="BR562" s="54">
        <v>4</v>
      </c>
      <c r="BS562" s="31">
        <f t="shared" ref="BS562:CM562" si="8774">AU554+AU555+AU556+AU557+AU558+AU559+AU560+AU561+AU562</f>
        <v>4.089219330855018</v>
      </c>
      <c r="BT562" s="31">
        <f t="shared" si="8774"/>
        <v>9.6654275092936803</v>
      </c>
      <c r="BU562" s="31">
        <f t="shared" si="8774"/>
        <v>81.040892193308551</v>
      </c>
      <c r="BV562" s="31">
        <f t="shared" si="8774"/>
        <v>88.059701492537314</v>
      </c>
      <c r="BW562" s="32">
        <f t="shared" si="8774"/>
        <v>91.821561338289953</v>
      </c>
      <c r="BX562" s="33">
        <f t="shared" si="8774"/>
        <v>89.219330855018598</v>
      </c>
      <c r="BY562" s="32">
        <f t="shared" si="8774"/>
        <v>93.680297397769522</v>
      </c>
      <c r="BZ562" s="56">
        <f t="shared" si="8774"/>
        <v>1.8587360594795537</v>
      </c>
      <c r="CA562" s="32">
        <f t="shared" si="8774"/>
        <v>99.25650557620817</v>
      </c>
      <c r="CB562" s="32">
        <f t="shared" si="8774"/>
        <v>99.25650557620817</v>
      </c>
      <c r="CC562" s="33">
        <f t="shared" si="8774"/>
        <v>6.2745098039215685</v>
      </c>
      <c r="CD562" s="31">
        <f t="shared" si="8774"/>
        <v>96.470588235294116</v>
      </c>
      <c r="CE562" s="31">
        <f t="shared" si="8774"/>
        <v>98.046875</v>
      </c>
      <c r="CF562" s="31">
        <f t="shared" si="8774"/>
        <v>96.982758620689665</v>
      </c>
      <c r="CG562" s="31">
        <f t="shared" si="8774"/>
        <v>15.298507462686569</v>
      </c>
      <c r="CH562" s="32">
        <f t="shared" si="8774"/>
        <v>93.258426966292134</v>
      </c>
      <c r="CI562" s="33">
        <f t="shared" si="8774"/>
        <v>99.628252788104078</v>
      </c>
      <c r="CJ562" s="33">
        <f t="shared" si="8774"/>
        <v>99.628252788104106</v>
      </c>
      <c r="CK562" s="33">
        <f t="shared" si="8774"/>
        <v>98.884758364312276</v>
      </c>
      <c r="CL562" s="30">
        <f t="shared" si="8774"/>
        <v>76.579925650557627</v>
      </c>
      <c r="CM562" s="59">
        <f t="shared" si="8774"/>
        <v>99.25650557620817</v>
      </c>
      <c r="CN562" s="7"/>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row>
    <row r="563" spans="2:118" x14ac:dyDescent="0.25">
      <c r="B563" s="54" t="s">
        <v>11</v>
      </c>
      <c r="C563" s="2">
        <v>0</v>
      </c>
      <c r="D563" s="2">
        <v>0</v>
      </c>
      <c r="E563" s="2">
        <v>263</v>
      </c>
      <c r="F563" s="2">
        <v>0</v>
      </c>
      <c r="G563" s="2">
        <v>2</v>
      </c>
      <c r="H563" s="2">
        <v>1</v>
      </c>
      <c r="I563" s="2">
        <v>0</v>
      </c>
      <c r="J563" s="2">
        <v>1</v>
      </c>
      <c r="K563" s="4">
        <v>0</v>
      </c>
      <c r="L563" s="4">
        <v>1</v>
      </c>
      <c r="M563" s="3">
        <v>1</v>
      </c>
      <c r="N563" s="3">
        <v>0</v>
      </c>
      <c r="O563" s="3">
        <v>0</v>
      </c>
      <c r="P563" s="3">
        <v>0</v>
      </c>
      <c r="Q563" s="3">
        <v>0</v>
      </c>
      <c r="R563" s="3">
        <v>0</v>
      </c>
      <c r="S563" s="54">
        <v>269</v>
      </c>
      <c r="V563" s="54">
        <v>8</v>
      </c>
      <c r="W563" s="2">
        <f>L554</f>
        <v>25</v>
      </c>
      <c r="X563" s="2">
        <f>L555</f>
        <v>38</v>
      </c>
      <c r="Y563" s="2">
        <f>L556</f>
        <v>12</v>
      </c>
      <c r="Z563" s="2">
        <f>L557</f>
        <v>12</v>
      </c>
      <c r="AA563" s="3">
        <f>L558</f>
        <v>9</v>
      </c>
      <c r="AB563" s="3">
        <f>L559</f>
        <v>14</v>
      </c>
      <c r="AC563" s="3">
        <f>L560</f>
        <v>3</v>
      </c>
      <c r="AD563" s="54">
        <f>L561</f>
        <v>6</v>
      </c>
      <c r="AE563" s="3">
        <f>L562</f>
        <v>1</v>
      </c>
      <c r="AF563" s="4">
        <f>L563</f>
        <v>1</v>
      </c>
      <c r="AG563" s="3">
        <f>L564</f>
        <v>0</v>
      </c>
      <c r="AH563" s="2">
        <f>L565</f>
        <v>3</v>
      </c>
      <c r="AI563" s="3">
        <f>L566</f>
        <v>1</v>
      </c>
      <c r="AJ563" s="3">
        <f>L567</f>
        <v>5</v>
      </c>
      <c r="AK563" s="2">
        <f>L568</f>
        <v>65</v>
      </c>
      <c r="AL563" s="3">
        <f>L569</f>
        <v>3</v>
      </c>
      <c r="AM563" s="3">
        <f>L570</f>
        <v>1</v>
      </c>
      <c r="AN563" s="3">
        <f>L571</f>
        <v>1</v>
      </c>
      <c r="AO563" s="3">
        <f>L572</f>
        <v>3</v>
      </c>
      <c r="AP563" s="54">
        <f>L573</f>
        <v>52</v>
      </c>
      <c r="AQ563" s="58">
        <f>L574</f>
        <v>1</v>
      </c>
      <c r="AT563" s="54">
        <v>8</v>
      </c>
      <c r="AU563" s="31">
        <f t="shared" ref="AU563:BO563" si="8775">PRODUCT(W563*100*1/W570)</f>
        <v>9.2936802973977688</v>
      </c>
      <c r="AV563" s="31">
        <f t="shared" si="8775"/>
        <v>14.12639405204461</v>
      </c>
      <c r="AW563" s="31">
        <f t="shared" si="8775"/>
        <v>4.4609665427509295</v>
      </c>
      <c r="AX563" s="31">
        <f t="shared" si="8775"/>
        <v>4.4776119402985071</v>
      </c>
      <c r="AY563" s="33">
        <f t="shared" si="8775"/>
        <v>3.3457249070631971</v>
      </c>
      <c r="AZ563" s="33">
        <f t="shared" si="8775"/>
        <v>5.2044609665427508</v>
      </c>
      <c r="BA563" s="33">
        <f t="shared" si="8775"/>
        <v>1.1152416356877324</v>
      </c>
      <c r="BB563" s="56">
        <f t="shared" si="8775"/>
        <v>2.2304832713754648</v>
      </c>
      <c r="BC563" s="33">
        <f t="shared" si="8775"/>
        <v>0.37174721189591076</v>
      </c>
      <c r="BD563" s="32">
        <f t="shared" si="8775"/>
        <v>0.37174721189591076</v>
      </c>
      <c r="BE563" s="33">
        <f t="shared" si="8775"/>
        <v>0</v>
      </c>
      <c r="BF563" s="2">
        <f t="shared" si="8775"/>
        <v>1.1764705882352942</v>
      </c>
      <c r="BG563" s="3">
        <f t="shared" si="8775"/>
        <v>0.390625</v>
      </c>
      <c r="BH563" s="33">
        <f t="shared" si="8775"/>
        <v>2.1551724137931036</v>
      </c>
      <c r="BI563" s="31">
        <f t="shared" si="8775"/>
        <v>24.253731343283583</v>
      </c>
      <c r="BJ563" s="33">
        <f t="shared" si="8775"/>
        <v>1.1235955056179776</v>
      </c>
      <c r="BK563" s="33">
        <f t="shared" si="8775"/>
        <v>0.37174721189591076</v>
      </c>
      <c r="BL563" s="33">
        <f t="shared" si="8775"/>
        <v>0.37174721189591076</v>
      </c>
      <c r="BM563" s="33">
        <f t="shared" si="8775"/>
        <v>1.1152416356877324</v>
      </c>
      <c r="BN563" s="30">
        <f t="shared" si="8775"/>
        <v>19.330855018587361</v>
      </c>
      <c r="BO563" s="59">
        <f t="shared" si="8775"/>
        <v>0.37174721189591076</v>
      </c>
      <c r="BR563" s="54">
        <v>8</v>
      </c>
      <c r="BS563" s="31">
        <f t="shared" ref="BS563:CM563" si="8776">AU554+AU555+AU556+AU557+AU558+AU559+AU560+AU561+AU562+AU563</f>
        <v>13.382899628252787</v>
      </c>
      <c r="BT563" s="31">
        <f t="shared" si="8776"/>
        <v>23.791821561338288</v>
      </c>
      <c r="BU563" s="31">
        <f t="shared" si="8776"/>
        <v>85.501858736059475</v>
      </c>
      <c r="BV563" s="31">
        <f t="shared" si="8776"/>
        <v>92.537313432835816</v>
      </c>
      <c r="BW563" s="33">
        <f t="shared" si="8776"/>
        <v>95.167286245353154</v>
      </c>
      <c r="BX563" s="33">
        <f t="shared" si="8776"/>
        <v>94.423791821561352</v>
      </c>
      <c r="BY563" s="33">
        <f t="shared" si="8776"/>
        <v>94.79553903345726</v>
      </c>
      <c r="BZ563" s="56">
        <f t="shared" si="8776"/>
        <v>4.089219330855018</v>
      </c>
      <c r="CA563" s="33">
        <f t="shared" si="8776"/>
        <v>99.628252788104078</v>
      </c>
      <c r="CB563" s="32">
        <f t="shared" si="8776"/>
        <v>99.628252788104078</v>
      </c>
      <c r="CC563" s="33">
        <f t="shared" si="8776"/>
        <v>6.2745098039215685</v>
      </c>
      <c r="CD563" s="31">
        <f t="shared" si="8776"/>
        <v>97.647058823529406</v>
      </c>
      <c r="CE563" s="33">
        <f t="shared" si="8776"/>
        <v>98.4375</v>
      </c>
      <c r="CF563" s="33">
        <f t="shared" si="8776"/>
        <v>99.137931034482776</v>
      </c>
      <c r="CG563" s="31">
        <f t="shared" si="8776"/>
        <v>39.552238805970148</v>
      </c>
      <c r="CH563" s="33">
        <f t="shared" si="8776"/>
        <v>94.382022471910119</v>
      </c>
      <c r="CI563" s="33">
        <f t="shared" si="8776"/>
        <v>99.999999999999986</v>
      </c>
      <c r="CJ563" s="33">
        <f t="shared" si="8776"/>
        <v>100.00000000000001</v>
      </c>
      <c r="CK563" s="33">
        <f t="shared" si="8776"/>
        <v>100.00000000000001</v>
      </c>
      <c r="CL563" s="30">
        <f t="shared" si="8776"/>
        <v>95.910780669144984</v>
      </c>
      <c r="CM563" s="59">
        <f t="shared" si="8776"/>
        <v>99.628252788104078</v>
      </c>
      <c r="CN563" s="7"/>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row>
    <row r="564" spans="2:118" x14ac:dyDescent="0.25">
      <c r="B564" s="54" t="s">
        <v>12</v>
      </c>
      <c r="C564" s="2">
        <v>0</v>
      </c>
      <c r="D564" s="2">
        <v>0</v>
      </c>
      <c r="E564" s="2">
        <v>0</v>
      </c>
      <c r="F564" s="2">
        <v>0</v>
      </c>
      <c r="G564" s="2">
        <v>0</v>
      </c>
      <c r="H564" s="2">
        <v>6</v>
      </c>
      <c r="I564" s="2">
        <v>6</v>
      </c>
      <c r="J564" s="2">
        <v>2</v>
      </c>
      <c r="K564" s="3">
        <v>2</v>
      </c>
      <c r="L564" s="3">
        <v>0</v>
      </c>
      <c r="M564" s="3">
        <v>239</v>
      </c>
      <c r="N564" s="3">
        <v>0</v>
      </c>
      <c r="O564" s="3">
        <v>0</v>
      </c>
      <c r="P564" s="3">
        <v>0</v>
      </c>
      <c r="Q564" s="3">
        <v>0</v>
      </c>
      <c r="R564" s="3">
        <v>0</v>
      </c>
      <c r="S564" s="54">
        <v>255</v>
      </c>
      <c r="V564" s="54">
        <v>16</v>
      </c>
      <c r="W564" s="3">
        <f>M554</f>
        <v>57</v>
      </c>
      <c r="X564" s="3">
        <f>M555</f>
        <v>73</v>
      </c>
      <c r="Y564" s="3">
        <f>M556</f>
        <v>11</v>
      </c>
      <c r="Z564" s="3">
        <f>M557</f>
        <v>10</v>
      </c>
      <c r="AA564" s="3">
        <f>M558</f>
        <v>2</v>
      </c>
      <c r="AB564" s="3">
        <f>M559</f>
        <v>15</v>
      </c>
      <c r="AC564" s="3">
        <f>M560</f>
        <v>3</v>
      </c>
      <c r="AD564" s="54">
        <f>M561</f>
        <v>18</v>
      </c>
      <c r="AE564" s="3">
        <f>M562</f>
        <v>1</v>
      </c>
      <c r="AF564" s="3">
        <f>M563</f>
        <v>1</v>
      </c>
      <c r="AG564" s="3">
        <f>M564</f>
        <v>239</v>
      </c>
      <c r="AH564" s="3">
        <f>M565</f>
        <v>3</v>
      </c>
      <c r="AI564" s="3">
        <f>M566</f>
        <v>4</v>
      </c>
      <c r="AJ564" s="3">
        <f>M567</f>
        <v>2</v>
      </c>
      <c r="AK564" s="2">
        <f>M568</f>
        <v>87</v>
      </c>
      <c r="AL564" s="3">
        <f>M569</f>
        <v>6</v>
      </c>
      <c r="AM564" s="3">
        <f>M570</f>
        <v>0</v>
      </c>
      <c r="AN564" s="3">
        <f>M571</f>
        <v>0</v>
      </c>
      <c r="AO564" s="3">
        <f>M572</f>
        <v>0</v>
      </c>
      <c r="AP564" s="54">
        <f>M573</f>
        <v>11</v>
      </c>
      <c r="AQ564" s="58">
        <f>M574</f>
        <v>1</v>
      </c>
      <c r="AT564" s="54">
        <v>16</v>
      </c>
      <c r="AU564" s="33">
        <f t="shared" ref="AU564:BO564" si="8777">PRODUCT(W564*100*1/W570)</f>
        <v>21.189591078066915</v>
      </c>
      <c r="AV564" s="33">
        <f t="shared" si="8777"/>
        <v>27.137546468401489</v>
      </c>
      <c r="AW564" s="33">
        <f t="shared" si="8777"/>
        <v>4.0892193308550189</v>
      </c>
      <c r="AX564" s="33">
        <f t="shared" si="8777"/>
        <v>3.7313432835820897</v>
      </c>
      <c r="AY564" s="33">
        <f t="shared" si="8777"/>
        <v>0.74349442379182151</v>
      </c>
      <c r="AZ564" s="33">
        <f t="shared" si="8777"/>
        <v>5.5762081784386615</v>
      </c>
      <c r="BA564" s="33">
        <f t="shared" si="8777"/>
        <v>1.1152416356877324</v>
      </c>
      <c r="BB564" s="59">
        <f t="shared" si="8777"/>
        <v>6.6914498141263943</v>
      </c>
      <c r="BC564" s="33">
        <f t="shared" si="8777"/>
        <v>0.37174721189591076</v>
      </c>
      <c r="BD564" s="33">
        <f t="shared" si="8777"/>
        <v>0.37174721189591076</v>
      </c>
      <c r="BE564" s="33">
        <f t="shared" si="8777"/>
        <v>93.725490196078425</v>
      </c>
      <c r="BF564" s="33">
        <f t="shared" si="8777"/>
        <v>1.1764705882352942</v>
      </c>
      <c r="BG564" s="3">
        <f t="shared" si="8777"/>
        <v>1.5625</v>
      </c>
      <c r="BH564" s="33">
        <f t="shared" si="8777"/>
        <v>0.86206896551724133</v>
      </c>
      <c r="BI564" s="31">
        <f t="shared" si="8777"/>
        <v>32.462686567164177</v>
      </c>
      <c r="BJ564" s="33">
        <f t="shared" si="8777"/>
        <v>2.2471910112359552</v>
      </c>
      <c r="BK564" s="33">
        <f t="shared" si="8777"/>
        <v>0</v>
      </c>
      <c r="BL564" s="33">
        <f t="shared" si="8777"/>
        <v>0</v>
      </c>
      <c r="BM564" s="33">
        <f t="shared" si="8777"/>
        <v>0</v>
      </c>
      <c r="BN564" s="30">
        <f t="shared" si="8777"/>
        <v>4.0892193308550189</v>
      </c>
      <c r="BO564" s="59">
        <f t="shared" si="8777"/>
        <v>0.37174721189591076</v>
      </c>
      <c r="BR564" s="54">
        <v>16</v>
      </c>
      <c r="BS564" s="33">
        <f t="shared" ref="BS564:CM564" si="8778">AU554+AU555+AU556+AU557+AU558+AU559+AU560+AU561+AU562+AU563+AU564</f>
        <v>34.572490706319698</v>
      </c>
      <c r="BT564" s="33">
        <f t="shared" si="8778"/>
        <v>50.929368029739777</v>
      </c>
      <c r="BU564" s="31">
        <f t="shared" si="8778"/>
        <v>89.591078066914491</v>
      </c>
      <c r="BV564" s="31">
        <f t="shared" si="8778"/>
        <v>96.268656716417908</v>
      </c>
      <c r="BW564" s="33">
        <f t="shared" si="8778"/>
        <v>95.91078066914497</v>
      </c>
      <c r="BX564" s="33">
        <f t="shared" si="8778"/>
        <v>100.00000000000001</v>
      </c>
      <c r="BY564" s="33">
        <f t="shared" si="8778"/>
        <v>95.910780669144998</v>
      </c>
      <c r="BZ564" s="59">
        <f t="shared" si="8778"/>
        <v>10.780669144981413</v>
      </c>
      <c r="CA564" s="33">
        <f t="shared" si="8778"/>
        <v>99.999999999999986</v>
      </c>
      <c r="CB564" s="33">
        <f t="shared" si="8778"/>
        <v>99.999999999999986</v>
      </c>
      <c r="CC564" s="33">
        <f t="shared" si="8778"/>
        <v>100</v>
      </c>
      <c r="CD564" s="31">
        <f t="shared" si="8778"/>
        <v>98.823529411764696</v>
      </c>
      <c r="CE564" s="33">
        <f t="shared" si="8778"/>
        <v>100</v>
      </c>
      <c r="CF564" s="33">
        <f t="shared" si="8778"/>
        <v>100.00000000000001</v>
      </c>
      <c r="CG564" s="31">
        <f t="shared" si="8778"/>
        <v>72.014925373134332</v>
      </c>
      <c r="CH564" s="33">
        <f t="shared" si="8778"/>
        <v>96.629213483146074</v>
      </c>
      <c r="CI564" s="33">
        <f t="shared" si="8778"/>
        <v>99.999999999999986</v>
      </c>
      <c r="CJ564" s="33">
        <f t="shared" si="8778"/>
        <v>100.00000000000001</v>
      </c>
      <c r="CK564" s="33">
        <f t="shared" si="8778"/>
        <v>100.00000000000001</v>
      </c>
      <c r="CL564" s="30">
        <f t="shared" si="8778"/>
        <v>100</v>
      </c>
      <c r="CM564" s="59">
        <f t="shared" si="8778"/>
        <v>99.999999999999986</v>
      </c>
      <c r="CN564" s="7"/>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row>
    <row r="565" spans="2:118" x14ac:dyDescent="0.25">
      <c r="B565" s="54" t="s">
        <v>13</v>
      </c>
      <c r="C565" s="2">
        <v>0</v>
      </c>
      <c r="D565" s="2">
        <v>0</v>
      </c>
      <c r="E565" s="2">
        <v>0</v>
      </c>
      <c r="F565" s="2">
        <v>0</v>
      </c>
      <c r="G565" s="2">
        <v>25</v>
      </c>
      <c r="H565" s="2">
        <v>0</v>
      </c>
      <c r="I565" s="2">
        <v>138</v>
      </c>
      <c r="J565" s="2">
        <v>70</v>
      </c>
      <c r="K565" s="2">
        <v>13</v>
      </c>
      <c r="L565" s="2">
        <v>3</v>
      </c>
      <c r="M565" s="3">
        <v>3</v>
      </c>
      <c r="N565" s="3">
        <v>1</v>
      </c>
      <c r="O565" s="3">
        <v>2</v>
      </c>
      <c r="P565" s="3">
        <v>0</v>
      </c>
      <c r="Q565" s="3">
        <v>0</v>
      </c>
      <c r="R565" s="3">
        <v>0</v>
      </c>
      <c r="S565" s="54">
        <v>255</v>
      </c>
      <c r="V565" s="54">
        <v>32</v>
      </c>
      <c r="W565" s="3">
        <f>N554</f>
        <v>57</v>
      </c>
      <c r="X565" s="3">
        <f>N555</f>
        <v>67</v>
      </c>
      <c r="Y565" s="3">
        <f>N556</f>
        <v>14</v>
      </c>
      <c r="Z565" s="3">
        <f>N557</f>
        <v>4</v>
      </c>
      <c r="AA565" s="3">
        <f>N558</f>
        <v>11</v>
      </c>
      <c r="AB565" s="3">
        <f>N559</f>
        <v>0</v>
      </c>
      <c r="AC565" s="3">
        <f>N560</f>
        <v>6</v>
      </c>
      <c r="AD565" s="54">
        <f>N561</f>
        <v>51</v>
      </c>
      <c r="AE565" s="3">
        <f>N562</f>
        <v>0</v>
      </c>
      <c r="AF565" s="3">
        <f>N563</f>
        <v>0</v>
      </c>
      <c r="AG565" s="3">
        <f>N564</f>
        <v>0</v>
      </c>
      <c r="AH565" s="3">
        <f>N565</f>
        <v>1</v>
      </c>
      <c r="AI565" s="3">
        <f>N566</f>
        <v>0</v>
      </c>
      <c r="AJ565" s="3">
        <f>N567</f>
        <v>0</v>
      </c>
      <c r="AK565" s="2">
        <f>N568</f>
        <v>55</v>
      </c>
      <c r="AL565" s="3">
        <f>N569</f>
        <v>9</v>
      </c>
      <c r="AM565" s="3">
        <f>N570</f>
        <v>0</v>
      </c>
      <c r="AN565" s="3">
        <f>N571</f>
        <v>0</v>
      </c>
      <c r="AO565" s="3">
        <f>N572</f>
        <v>0</v>
      </c>
      <c r="AP565" s="54">
        <f>N573</f>
        <v>0</v>
      </c>
      <c r="AQ565" s="58">
        <f>N574</f>
        <v>0</v>
      </c>
      <c r="AT565" s="54">
        <v>32</v>
      </c>
      <c r="AU565" s="33">
        <f t="shared" ref="AU565:BO565" si="8779">PRODUCT(W565*100*1/W570)</f>
        <v>21.189591078066915</v>
      </c>
      <c r="AV565" s="33">
        <f t="shared" si="8779"/>
        <v>24.907063197026023</v>
      </c>
      <c r="AW565" s="33">
        <f t="shared" si="8779"/>
        <v>5.2044609665427508</v>
      </c>
      <c r="AX565" s="33">
        <f t="shared" si="8779"/>
        <v>1.4925373134328359</v>
      </c>
      <c r="AY565" s="33">
        <f t="shared" si="8779"/>
        <v>4.0892193308550189</v>
      </c>
      <c r="AZ565" s="33">
        <f t="shared" si="8779"/>
        <v>0</v>
      </c>
      <c r="BA565" s="33">
        <f t="shared" si="8779"/>
        <v>2.2304832713754648</v>
      </c>
      <c r="BB565" s="59">
        <f t="shared" si="8779"/>
        <v>18.959107806691449</v>
      </c>
      <c r="BC565" s="33">
        <f t="shared" si="8779"/>
        <v>0</v>
      </c>
      <c r="BD565" s="33">
        <f t="shared" si="8779"/>
        <v>0</v>
      </c>
      <c r="BE565" s="33">
        <f t="shared" si="8779"/>
        <v>0</v>
      </c>
      <c r="BF565" s="33">
        <f t="shared" si="8779"/>
        <v>0.39215686274509803</v>
      </c>
      <c r="BG565" s="33">
        <f t="shared" si="8779"/>
        <v>0</v>
      </c>
      <c r="BH565" s="33">
        <f t="shared" si="8779"/>
        <v>0</v>
      </c>
      <c r="BI565" s="31">
        <f t="shared" si="8779"/>
        <v>20.522388059701491</v>
      </c>
      <c r="BJ565" s="33">
        <f t="shared" si="8779"/>
        <v>3.3707865168539324</v>
      </c>
      <c r="BK565" s="33">
        <f t="shared" si="8779"/>
        <v>0</v>
      </c>
      <c r="BL565" s="33">
        <f t="shared" si="8779"/>
        <v>0</v>
      </c>
      <c r="BM565" s="33">
        <f t="shared" si="8779"/>
        <v>0</v>
      </c>
      <c r="BN565" s="30">
        <f t="shared" si="8779"/>
        <v>0</v>
      </c>
      <c r="BO565" s="59">
        <f t="shared" si="8779"/>
        <v>0</v>
      </c>
      <c r="BR565" s="54">
        <v>32</v>
      </c>
      <c r="BS565" s="33">
        <f t="shared" ref="BS565:CM565" si="8780">AU554+AU555+AU556+AU557+AU558+AU559+AU560+AU561+AU562+AU563+AU564+AU565</f>
        <v>55.762081784386609</v>
      </c>
      <c r="BT565" s="33">
        <f t="shared" si="8780"/>
        <v>75.836431226765797</v>
      </c>
      <c r="BU565" s="33">
        <f t="shared" si="8780"/>
        <v>94.795539033457246</v>
      </c>
      <c r="BV565" s="33">
        <f t="shared" si="8780"/>
        <v>97.761194029850742</v>
      </c>
      <c r="BW565" s="33">
        <f t="shared" si="8780"/>
        <v>99.999999999999986</v>
      </c>
      <c r="BX565" s="33">
        <f t="shared" si="8780"/>
        <v>100.00000000000001</v>
      </c>
      <c r="BY565" s="33">
        <f t="shared" si="8780"/>
        <v>98.14126394052046</v>
      </c>
      <c r="BZ565" s="59">
        <f t="shared" si="8780"/>
        <v>29.739776951672862</v>
      </c>
      <c r="CA565" s="33">
        <f t="shared" si="8780"/>
        <v>99.999999999999986</v>
      </c>
      <c r="CB565" s="33">
        <f t="shared" si="8780"/>
        <v>99.999999999999986</v>
      </c>
      <c r="CC565" s="33">
        <f t="shared" si="8780"/>
        <v>100</v>
      </c>
      <c r="CD565" s="33">
        <f t="shared" si="8780"/>
        <v>99.215686274509792</v>
      </c>
      <c r="CE565" s="33">
        <f t="shared" si="8780"/>
        <v>100</v>
      </c>
      <c r="CF565" s="33">
        <f t="shared" si="8780"/>
        <v>100.00000000000001</v>
      </c>
      <c r="CG565" s="31">
        <f t="shared" si="8780"/>
        <v>92.537313432835816</v>
      </c>
      <c r="CH565" s="33">
        <f t="shared" si="8780"/>
        <v>100</v>
      </c>
      <c r="CI565" s="33">
        <f t="shared" si="8780"/>
        <v>99.999999999999986</v>
      </c>
      <c r="CJ565" s="33">
        <f t="shared" si="8780"/>
        <v>100.00000000000001</v>
      </c>
      <c r="CK565" s="33">
        <f t="shared" si="8780"/>
        <v>100.00000000000001</v>
      </c>
      <c r="CL565" s="30">
        <f t="shared" si="8780"/>
        <v>100</v>
      </c>
      <c r="CM565" s="59">
        <f t="shared" si="8780"/>
        <v>99.999999999999986</v>
      </c>
      <c r="CN565" s="7"/>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row>
    <row r="566" spans="2:118" x14ac:dyDescent="0.25">
      <c r="B566" s="54" t="s">
        <v>14</v>
      </c>
      <c r="C566" s="2">
        <v>0</v>
      </c>
      <c r="D566" s="2">
        <v>0</v>
      </c>
      <c r="E566" s="2">
        <v>3</v>
      </c>
      <c r="F566" s="2">
        <v>0</v>
      </c>
      <c r="G566" s="2">
        <v>148</v>
      </c>
      <c r="H566" s="2">
        <v>88</v>
      </c>
      <c r="I566" s="2">
        <v>6</v>
      </c>
      <c r="J566" s="2">
        <v>3</v>
      </c>
      <c r="K566" s="3">
        <v>3</v>
      </c>
      <c r="L566" s="3">
        <v>1</v>
      </c>
      <c r="M566" s="3">
        <v>4</v>
      </c>
      <c r="N566" s="3">
        <v>0</v>
      </c>
      <c r="O566" s="3">
        <v>0</v>
      </c>
      <c r="P566" s="3">
        <v>0</v>
      </c>
      <c r="Q566" s="3">
        <v>0</v>
      </c>
      <c r="R566" s="3">
        <v>0</v>
      </c>
      <c r="S566" s="54">
        <v>256</v>
      </c>
      <c r="V566" s="54">
        <v>64</v>
      </c>
      <c r="W566" s="3">
        <f>O554</f>
        <v>119</v>
      </c>
      <c r="X566" s="3">
        <f>O555</f>
        <v>65</v>
      </c>
      <c r="Y566" s="3">
        <f>O556</f>
        <v>7</v>
      </c>
      <c r="Z566" s="3">
        <f>O557</f>
        <v>2</v>
      </c>
      <c r="AA566" s="3">
        <f>O558</f>
        <v>0</v>
      </c>
      <c r="AB566" s="3">
        <f>O559</f>
        <v>0</v>
      </c>
      <c r="AC566" s="3">
        <f>O560</f>
        <v>5</v>
      </c>
      <c r="AD566" s="54">
        <f>O561</f>
        <v>189</v>
      </c>
      <c r="AE566" s="3">
        <f>O562</f>
        <v>0</v>
      </c>
      <c r="AF566" s="3">
        <f>O563</f>
        <v>0</v>
      </c>
      <c r="AG566" s="3">
        <f>O564</f>
        <v>0</v>
      </c>
      <c r="AH566" s="3">
        <f>O565</f>
        <v>2</v>
      </c>
      <c r="AI566" s="3">
        <f>O566</f>
        <v>0</v>
      </c>
      <c r="AJ566" s="3">
        <f>O567</f>
        <v>0</v>
      </c>
      <c r="AK566" s="3">
        <f>O568</f>
        <v>13</v>
      </c>
      <c r="AL566" s="3">
        <f>O569</f>
        <v>0</v>
      </c>
      <c r="AM566" s="3">
        <f>O570</f>
        <v>0</v>
      </c>
      <c r="AN566" s="3">
        <f>O571</f>
        <v>0</v>
      </c>
      <c r="AO566" s="3">
        <f>O572</f>
        <v>0</v>
      </c>
      <c r="AP566" s="54">
        <f>O573</f>
        <v>0</v>
      </c>
      <c r="AQ566" s="58">
        <f>O574</f>
        <v>0</v>
      </c>
      <c r="AT566" s="54">
        <v>64</v>
      </c>
      <c r="AU566" s="33">
        <f t="shared" ref="AU566:BO566" si="8781">PRODUCT(W566*100*1/W570)</f>
        <v>44.237918215613384</v>
      </c>
      <c r="AV566" s="33">
        <f t="shared" si="8781"/>
        <v>24.1635687732342</v>
      </c>
      <c r="AW566" s="33">
        <f t="shared" si="8781"/>
        <v>2.6022304832713754</v>
      </c>
      <c r="AX566" s="33">
        <f t="shared" si="8781"/>
        <v>0.74626865671641796</v>
      </c>
      <c r="AY566" s="33">
        <f t="shared" si="8781"/>
        <v>0</v>
      </c>
      <c r="AZ566" s="33">
        <f t="shared" si="8781"/>
        <v>0</v>
      </c>
      <c r="BA566" s="33">
        <f t="shared" si="8781"/>
        <v>1.8587360594795539</v>
      </c>
      <c r="BB566" s="59">
        <f t="shared" si="8781"/>
        <v>70.260223048327134</v>
      </c>
      <c r="BC566" s="33">
        <f t="shared" si="8781"/>
        <v>0</v>
      </c>
      <c r="BD566" s="33">
        <f t="shared" si="8781"/>
        <v>0</v>
      </c>
      <c r="BE566" s="33">
        <f t="shared" si="8781"/>
        <v>0</v>
      </c>
      <c r="BF566" s="33">
        <f t="shared" si="8781"/>
        <v>0.78431372549019607</v>
      </c>
      <c r="BG566" s="33">
        <f t="shared" si="8781"/>
        <v>0</v>
      </c>
      <c r="BH566" s="33">
        <f t="shared" si="8781"/>
        <v>0</v>
      </c>
      <c r="BI566" s="33">
        <f t="shared" si="8781"/>
        <v>4.8507462686567164</v>
      </c>
      <c r="BJ566" s="33">
        <f t="shared" si="8781"/>
        <v>0</v>
      </c>
      <c r="BK566" s="33">
        <f t="shared" si="8781"/>
        <v>0</v>
      </c>
      <c r="BL566" s="33">
        <f t="shared" si="8781"/>
        <v>0</v>
      </c>
      <c r="BM566" s="33">
        <f t="shared" si="8781"/>
        <v>0</v>
      </c>
      <c r="BN566" s="30">
        <f t="shared" si="8781"/>
        <v>0</v>
      </c>
      <c r="BO566" s="59">
        <f t="shared" si="8781"/>
        <v>0</v>
      </c>
      <c r="BR566" s="54">
        <v>64</v>
      </c>
      <c r="BS566" s="33">
        <f t="shared" ref="BS566:CM566" si="8782">AU554+AU555+AU556+AU557+AU558+AU559+AU560+AU561+AU562+AU563+AU564+AU565+AU566</f>
        <v>100</v>
      </c>
      <c r="BT566" s="33">
        <f t="shared" si="8782"/>
        <v>100</v>
      </c>
      <c r="BU566" s="33">
        <f t="shared" si="8782"/>
        <v>97.397769516728616</v>
      </c>
      <c r="BV566" s="33">
        <f t="shared" si="8782"/>
        <v>98.507462686567166</v>
      </c>
      <c r="BW566" s="33">
        <f t="shared" si="8782"/>
        <v>99.999999999999986</v>
      </c>
      <c r="BX566" s="33">
        <f t="shared" si="8782"/>
        <v>100.00000000000001</v>
      </c>
      <c r="BY566" s="33">
        <f t="shared" si="8782"/>
        <v>100.00000000000001</v>
      </c>
      <c r="BZ566" s="59">
        <f t="shared" si="8782"/>
        <v>100</v>
      </c>
      <c r="CA566" s="33">
        <f t="shared" si="8782"/>
        <v>99.999999999999986</v>
      </c>
      <c r="CB566" s="33">
        <f t="shared" si="8782"/>
        <v>99.999999999999986</v>
      </c>
      <c r="CC566" s="33">
        <f t="shared" si="8782"/>
        <v>100</v>
      </c>
      <c r="CD566" s="33">
        <f t="shared" si="8782"/>
        <v>99.999999999999986</v>
      </c>
      <c r="CE566" s="33">
        <f t="shared" si="8782"/>
        <v>100</v>
      </c>
      <c r="CF566" s="33">
        <f t="shared" si="8782"/>
        <v>100.00000000000001</v>
      </c>
      <c r="CG566" s="33">
        <f t="shared" si="8782"/>
        <v>97.388059701492537</v>
      </c>
      <c r="CH566" s="33">
        <f t="shared" si="8782"/>
        <v>100</v>
      </c>
      <c r="CI566" s="33">
        <f t="shared" si="8782"/>
        <v>99.999999999999986</v>
      </c>
      <c r="CJ566" s="33">
        <f t="shared" si="8782"/>
        <v>100.00000000000001</v>
      </c>
      <c r="CK566" s="33">
        <f t="shared" si="8782"/>
        <v>100.00000000000001</v>
      </c>
      <c r="CL566" s="30">
        <f t="shared" si="8782"/>
        <v>100</v>
      </c>
      <c r="CM566" s="59">
        <f t="shared" si="8782"/>
        <v>99.999999999999986</v>
      </c>
      <c r="CN566" s="7"/>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row>
    <row r="567" spans="2:118" x14ac:dyDescent="0.25">
      <c r="B567" s="54" t="s">
        <v>15</v>
      </c>
      <c r="C567" s="2">
        <v>0</v>
      </c>
      <c r="D567" s="2">
        <v>0</v>
      </c>
      <c r="E567" s="2">
        <v>0</v>
      </c>
      <c r="F567" s="2">
        <v>0</v>
      </c>
      <c r="G567" s="2">
        <v>16</v>
      </c>
      <c r="H567" s="2">
        <v>85</v>
      </c>
      <c r="I567" s="2">
        <v>93</v>
      </c>
      <c r="J567" s="2">
        <v>26</v>
      </c>
      <c r="K567" s="3">
        <v>5</v>
      </c>
      <c r="L567" s="3">
        <v>5</v>
      </c>
      <c r="M567" s="3">
        <v>2</v>
      </c>
      <c r="N567" s="3">
        <v>0</v>
      </c>
      <c r="O567" s="3">
        <v>0</v>
      </c>
      <c r="P567" s="3">
        <v>0</v>
      </c>
      <c r="Q567" s="3">
        <v>0</v>
      </c>
      <c r="R567" s="3">
        <v>0</v>
      </c>
      <c r="S567" s="54">
        <v>232</v>
      </c>
      <c r="V567" s="54">
        <v>128</v>
      </c>
      <c r="W567" s="3">
        <f>P554</f>
        <v>0</v>
      </c>
      <c r="X567" s="3">
        <f>P555</f>
        <v>0</v>
      </c>
      <c r="Y567" s="3">
        <f>P556</f>
        <v>7</v>
      </c>
      <c r="Z567" s="3">
        <f>P557</f>
        <v>4</v>
      </c>
      <c r="AA567" s="3">
        <f>P558</f>
        <v>0</v>
      </c>
      <c r="AB567" s="3">
        <f>P559</f>
        <v>0</v>
      </c>
      <c r="AC567" s="3">
        <f>P560</f>
        <v>0</v>
      </c>
      <c r="AD567" s="54">
        <f>P561</f>
        <v>0</v>
      </c>
      <c r="AE567" s="3">
        <f>P562</f>
        <v>0</v>
      </c>
      <c r="AF567" s="3">
        <f>P563</f>
        <v>0</v>
      </c>
      <c r="AG567" s="3">
        <f>P564</f>
        <v>0</v>
      </c>
      <c r="AH567" s="3">
        <f>P565</f>
        <v>0</v>
      </c>
      <c r="AI567" s="3">
        <f>P566</f>
        <v>0</v>
      </c>
      <c r="AJ567" s="3">
        <f>P567</f>
        <v>0</v>
      </c>
      <c r="AK567" s="3">
        <f>P568</f>
        <v>3</v>
      </c>
      <c r="AL567" s="3">
        <f>P569</f>
        <v>0</v>
      </c>
      <c r="AM567" s="3">
        <f>P570</f>
        <v>0</v>
      </c>
      <c r="AN567" s="3">
        <f>P571</f>
        <v>0</v>
      </c>
      <c r="AO567" s="3">
        <f>P572</f>
        <v>0</v>
      </c>
      <c r="AP567" s="54">
        <f>P573</f>
        <v>0</v>
      </c>
      <c r="AQ567" s="58">
        <f>P574</f>
        <v>0</v>
      </c>
      <c r="AT567" s="54">
        <v>128</v>
      </c>
      <c r="AU567" s="33">
        <f t="shared" ref="AU567:BO567" si="8783">PRODUCT(W567*100*1/W570)</f>
        <v>0</v>
      </c>
      <c r="AV567" s="33">
        <f t="shared" si="8783"/>
        <v>0</v>
      </c>
      <c r="AW567" s="33">
        <f t="shared" si="8783"/>
        <v>2.6022304832713754</v>
      </c>
      <c r="AX567" s="33">
        <f t="shared" si="8783"/>
        <v>1.4925373134328359</v>
      </c>
      <c r="AY567" s="33">
        <f t="shared" si="8783"/>
        <v>0</v>
      </c>
      <c r="AZ567" s="33">
        <f t="shared" si="8783"/>
        <v>0</v>
      </c>
      <c r="BA567" s="33">
        <f t="shared" si="8783"/>
        <v>0</v>
      </c>
      <c r="BB567" s="59">
        <f t="shared" si="8783"/>
        <v>0</v>
      </c>
      <c r="BC567" s="33">
        <f t="shared" si="8783"/>
        <v>0</v>
      </c>
      <c r="BD567" s="33">
        <f t="shared" si="8783"/>
        <v>0</v>
      </c>
      <c r="BE567" s="33">
        <f t="shared" si="8783"/>
        <v>0</v>
      </c>
      <c r="BF567" s="33">
        <f t="shared" si="8783"/>
        <v>0</v>
      </c>
      <c r="BG567" s="33">
        <f t="shared" si="8783"/>
        <v>0</v>
      </c>
      <c r="BH567" s="33">
        <f t="shared" si="8783"/>
        <v>0</v>
      </c>
      <c r="BI567" s="33">
        <f t="shared" si="8783"/>
        <v>1.1194029850746268</v>
      </c>
      <c r="BJ567" s="33">
        <f t="shared" si="8783"/>
        <v>0</v>
      </c>
      <c r="BK567" s="33">
        <f t="shared" si="8783"/>
        <v>0</v>
      </c>
      <c r="BL567" s="33">
        <f t="shared" si="8783"/>
        <v>0</v>
      </c>
      <c r="BM567" s="33">
        <f t="shared" si="8783"/>
        <v>0</v>
      </c>
      <c r="BN567" s="30">
        <f t="shared" si="8783"/>
        <v>0</v>
      </c>
      <c r="BO567" s="59">
        <f t="shared" si="8783"/>
        <v>0</v>
      </c>
      <c r="BR567" s="54">
        <v>128</v>
      </c>
      <c r="BS567" s="33">
        <f t="shared" ref="BS567:CM567" si="8784">AU554+AU555+AU556+AU557+AU558+AU559+AU560+AU561+AU562+AU563+AU564+AU565+AU566+AU567</f>
        <v>100</v>
      </c>
      <c r="BT567" s="33">
        <f t="shared" si="8784"/>
        <v>100</v>
      </c>
      <c r="BU567" s="33">
        <f t="shared" si="8784"/>
        <v>99.999999999999986</v>
      </c>
      <c r="BV567" s="33">
        <f t="shared" si="8784"/>
        <v>100</v>
      </c>
      <c r="BW567" s="33">
        <f t="shared" si="8784"/>
        <v>99.999999999999986</v>
      </c>
      <c r="BX567" s="33">
        <f t="shared" si="8784"/>
        <v>100.00000000000001</v>
      </c>
      <c r="BY567" s="33">
        <f t="shared" si="8784"/>
        <v>100.00000000000001</v>
      </c>
      <c r="BZ567" s="59">
        <f t="shared" si="8784"/>
        <v>100</v>
      </c>
      <c r="CA567" s="33">
        <f t="shared" si="8784"/>
        <v>99.999999999999986</v>
      </c>
      <c r="CB567" s="33">
        <f t="shared" si="8784"/>
        <v>99.999999999999986</v>
      </c>
      <c r="CC567" s="33">
        <f t="shared" si="8784"/>
        <v>100</v>
      </c>
      <c r="CD567" s="33">
        <f t="shared" si="8784"/>
        <v>99.999999999999986</v>
      </c>
      <c r="CE567" s="33">
        <f t="shared" si="8784"/>
        <v>100</v>
      </c>
      <c r="CF567" s="33">
        <f t="shared" si="8784"/>
        <v>100.00000000000001</v>
      </c>
      <c r="CG567" s="33">
        <f t="shared" si="8784"/>
        <v>98.507462686567166</v>
      </c>
      <c r="CH567" s="33">
        <f t="shared" si="8784"/>
        <v>100</v>
      </c>
      <c r="CI567" s="33">
        <f t="shared" si="8784"/>
        <v>99.999999999999986</v>
      </c>
      <c r="CJ567" s="33">
        <f t="shared" si="8784"/>
        <v>100.00000000000001</v>
      </c>
      <c r="CK567" s="33">
        <f t="shared" si="8784"/>
        <v>100.00000000000001</v>
      </c>
      <c r="CL567" s="30">
        <f t="shared" si="8784"/>
        <v>100</v>
      </c>
      <c r="CM567" s="59">
        <f t="shared" si="8784"/>
        <v>99.999999999999986</v>
      </c>
      <c r="CN567" s="7"/>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row>
    <row r="568" spans="2:118" x14ac:dyDescent="0.25">
      <c r="B568" s="54" t="s">
        <v>16</v>
      </c>
      <c r="C568" s="2">
        <v>0</v>
      </c>
      <c r="D568" s="2">
        <v>0</v>
      </c>
      <c r="E568" s="2">
        <v>0</v>
      </c>
      <c r="F568" s="2">
        <v>0</v>
      </c>
      <c r="G568" s="2">
        <v>0</v>
      </c>
      <c r="H568" s="2">
        <v>4</v>
      </c>
      <c r="I568" s="2">
        <v>0</v>
      </c>
      <c r="J568" s="2">
        <v>5</v>
      </c>
      <c r="K568" s="2">
        <v>32</v>
      </c>
      <c r="L568" s="2">
        <v>65</v>
      </c>
      <c r="M568" s="2">
        <v>87</v>
      </c>
      <c r="N568" s="2">
        <v>55</v>
      </c>
      <c r="O568" s="3">
        <v>13</v>
      </c>
      <c r="P568" s="3">
        <v>3</v>
      </c>
      <c r="Q568" s="3">
        <v>4</v>
      </c>
      <c r="R568" s="3">
        <v>0</v>
      </c>
      <c r="S568" s="54">
        <v>268</v>
      </c>
      <c r="V568" s="54">
        <v>256</v>
      </c>
      <c r="W568" s="3">
        <f>Q554</f>
        <v>0</v>
      </c>
      <c r="X568" s="3">
        <f>Q555</f>
        <v>0</v>
      </c>
      <c r="Y568" s="3">
        <f>Q556</f>
        <v>0</v>
      </c>
      <c r="Z568" s="3">
        <f>Q557</f>
        <v>0</v>
      </c>
      <c r="AA568" s="3">
        <f>Q558</f>
        <v>0</v>
      </c>
      <c r="AB568" s="3">
        <f>Q559</f>
        <v>0</v>
      </c>
      <c r="AC568" s="3">
        <f>Q560</f>
        <v>0</v>
      </c>
      <c r="AD568" s="54">
        <f>Q561</f>
        <v>0</v>
      </c>
      <c r="AE568" s="3">
        <f>Q562</f>
        <v>0</v>
      </c>
      <c r="AF568" s="3">
        <f>Q563</f>
        <v>0</v>
      </c>
      <c r="AG568" s="3">
        <f>Q564</f>
        <v>0</v>
      </c>
      <c r="AH568" s="3">
        <f>Q565</f>
        <v>0</v>
      </c>
      <c r="AI568" s="3">
        <f>Q566</f>
        <v>0</v>
      </c>
      <c r="AJ568" s="3">
        <f>Q567</f>
        <v>0</v>
      </c>
      <c r="AK568" s="3">
        <f>Q568</f>
        <v>4</v>
      </c>
      <c r="AL568" s="3">
        <f>Q569</f>
        <v>0</v>
      </c>
      <c r="AM568" s="3">
        <f>Q570</f>
        <v>0</v>
      </c>
      <c r="AN568" s="3">
        <f>Q571</f>
        <v>0</v>
      </c>
      <c r="AO568" s="3">
        <f>Q572</f>
        <v>0</v>
      </c>
      <c r="AP568" s="54">
        <f>Q573</f>
        <v>0</v>
      </c>
      <c r="AQ568" s="58">
        <f>Q574</f>
        <v>0</v>
      </c>
      <c r="AT568" s="54">
        <v>256</v>
      </c>
      <c r="AU568" s="33">
        <f t="shared" ref="AU568:BO568" si="8785">PRODUCT(W568*100*1/W570)</f>
        <v>0</v>
      </c>
      <c r="AV568" s="33">
        <f t="shared" si="8785"/>
        <v>0</v>
      </c>
      <c r="AW568" s="33">
        <f t="shared" si="8785"/>
        <v>0</v>
      </c>
      <c r="AX568" s="33">
        <f t="shared" si="8785"/>
        <v>0</v>
      </c>
      <c r="AY568" s="33">
        <f t="shared" si="8785"/>
        <v>0</v>
      </c>
      <c r="AZ568" s="33">
        <f t="shared" si="8785"/>
        <v>0</v>
      </c>
      <c r="BA568" s="33">
        <f t="shared" si="8785"/>
        <v>0</v>
      </c>
      <c r="BB568" s="59">
        <f t="shared" si="8785"/>
        <v>0</v>
      </c>
      <c r="BC568" s="33">
        <f t="shared" si="8785"/>
        <v>0</v>
      </c>
      <c r="BD568" s="33">
        <f t="shared" si="8785"/>
        <v>0</v>
      </c>
      <c r="BE568" s="33">
        <f t="shared" si="8785"/>
        <v>0</v>
      </c>
      <c r="BF568" s="33">
        <f t="shared" si="8785"/>
        <v>0</v>
      </c>
      <c r="BG568" s="33">
        <f t="shared" si="8785"/>
        <v>0</v>
      </c>
      <c r="BH568" s="33">
        <f t="shared" si="8785"/>
        <v>0</v>
      </c>
      <c r="BI568" s="33">
        <f t="shared" si="8785"/>
        <v>1.4925373134328359</v>
      </c>
      <c r="BJ568" s="33">
        <f t="shared" si="8785"/>
        <v>0</v>
      </c>
      <c r="BK568" s="33">
        <f t="shared" si="8785"/>
        <v>0</v>
      </c>
      <c r="BL568" s="33">
        <f t="shared" si="8785"/>
        <v>0</v>
      </c>
      <c r="BM568" s="33">
        <f t="shared" si="8785"/>
        <v>0</v>
      </c>
      <c r="BN568" s="30">
        <f t="shared" si="8785"/>
        <v>0</v>
      </c>
      <c r="BO568" s="59">
        <f t="shared" si="8785"/>
        <v>0</v>
      </c>
      <c r="BR568" s="54">
        <v>256</v>
      </c>
      <c r="BS568" s="33">
        <f t="shared" ref="BS568:CM568" si="8786">AU554+AU555+AU556+AU557+AU558+AU559+AU560+AU561+AU562+AU563+AU564+AU565+AU566+AU567+AU568</f>
        <v>100</v>
      </c>
      <c r="BT568" s="33">
        <f t="shared" si="8786"/>
        <v>100</v>
      </c>
      <c r="BU568" s="33">
        <f t="shared" si="8786"/>
        <v>99.999999999999986</v>
      </c>
      <c r="BV568" s="33">
        <f t="shared" si="8786"/>
        <v>100</v>
      </c>
      <c r="BW568" s="33">
        <f t="shared" si="8786"/>
        <v>99.999999999999986</v>
      </c>
      <c r="BX568" s="33">
        <f t="shared" si="8786"/>
        <v>100.00000000000001</v>
      </c>
      <c r="BY568" s="33">
        <f t="shared" si="8786"/>
        <v>100.00000000000001</v>
      </c>
      <c r="BZ568" s="59">
        <f t="shared" si="8786"/>
        <v>100</v>
      </c>
      <c r="CA568" s="33">
        <f t="shared" si="8786"/>
        <v>99.999999999999986</v>
      </c>
      <c r="CB568" s="33">
        <f t="shared" si="8786"/>
        <v>99.999999999999986</v>
      </c>
      <c r="CC568" s="33">
        <f t="shared" si="8786"/>
        <v>100</v>
      </c>
      <c r="CD568" s="33">
        <f t="shared" si="8786"/>
        <v>99.999999999999986</v>
      </c>
      <c r="CE568" s="33">
        <f t="shared" si="8786"/>
        <v>100</v>
      </c>
      <c r="CF568" s="33">
        <f t="shared" si="8786"/>
        <v>100.00000000000001</v>
      </c>
      <c r="CG568" s="33">
        <f t="shared" si="8786"/>
        <v>100</v>
      </c>
      <c r="CH568" s="33">
        <f t="shared" si="8786"/>
        <v>100</v>
      </c>
      <c r="CI568" s="33">
        <f t="shared" si="8786"/>
        <v>99.999999999999986</v>
      </c>
      <c r="CJ568" s="33">
        <f t="shared" si="8786"/>
        <v>100.00000000000001</v>
      </c>
      <c r="CK568" s="33">
        <f t="shared" si="8786"/>
        <v>100.00000000000001</v>
      </c>
      <c r="CL568" s="30">
        <f t="shared" si="8786"/>
        <v>100</v>
      </c>
      <c r="CM568" s="59">
        <f t="shared" si="8786"/>
        <v>99.999999999999986</v>
      </c>
      <c r="CN568" s="7"/>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row>
    <row r="569" spans="2:118" x14ac:dyDescent="0.25">
      <c r="B569" s="54" t="s">
        <v>17</v>
      </c>
      <c r="C569" s="2">
        <v>0</v>
      </c>
      <c r="D569" s="2">
        <v>0</v>
      </c>
      <c r="E569" s="2">
        <v>94</v>
      </c>
      <c r="F569" s="2">
        <v>0</v>
      </c>
      <c r="G569" s="2">
        <v>114</v>
      </c>
      <c r="H569" s="2">
        <v>18</v>
      </c>
      <c r="I569" s="2">
        <v>6</v>
      </c>
      <c r="J569" s="2">
        <v>7</v>
      </c>
      <c r="K569" s="4">
        <v>10</v>
      </c>
      <c r="L569" s="3">
        <v>3</v>
      </c>
      <c r="M569" s="3">
        <v>6</v>
      </c>
      <c r="N569" s="3">
        <v>9</v>
      </c>
      <c r="O569" s="3">
        <v>0</v>
      </c>
      <c r="P569" s="3">
        <v>0</v>
      </c>
      <c r="Q569" s="3">
        <v>0</v>
      </c>
      <c r="R569" s="3">
        <v>0</v>
      </c>
      <c r="S569" s="54">
        <v>267</v>
      </c>
      <c r="V569" s="54">
        <v>512</v>
      </c>
      <c r="W569" s="3">
        <f>R554</f>
        <v>0</v>
      </c>
      <c r="X569" s="3">
        <f>R555</f>
        <v>0</v>
      </c>
      <c r="Y569" s="3">
        <f>R556</f>
        <v>0</v>
      </c>
      <c r="Z569" s="3">
        <f>R557</f>
        <v>0</v>
      </c>
      <c r="AA569" s="3">
        <f>R558</f>
        <v>0</v>
      </c>
      <c r="AB569" s="3">
        <f>R559</f>
        <v>0</v>
      </c>
      <c r="AC569" s="3">
        <f>R560</f>
        <v>0</v>
      </c>
      <c r="AD569" s="54">
        <f>R561</f>
        <v>0</v>
      </c>
      <c r="AE569" s="3">
        <f>R562</f>
        <v>0</v>
      </c>
      <c r="AF569" s="3">
        <f>R563</f>
        <v>0</v>
      </c>
      <c r="AG569" s="3">
        <f>R564</f>
        <v>0</v>
      </c>
      <c r="AH569" s="3">
        <f>R565</f>
        <v>0</v>
      </c>
      <c r="AI569" s="3">
        <f>R566</f>
        <v>0</v>
      </c>
      <c r="AJ569" s="3">
        <f>R567</f>
        <v>0</v>
      </c>
      <c r="AK569" s="3">
        <f>R568</f>
        <v>0</v>
      </c>
      <c r="AL569" s="3">
        <f>R569</f>
        <v>0</v>
      </c>
      <c r="AM569" s="3">
        <f>R570</f>
        <v>0</v>
      </c>
      <c r="AN569" s="3">
        <f>R571</f>
        <v>0</v>
      </c>
      <c r="AO569" s="3">
        <f>R572</f>
        <v>0</v>
      </c>
      <c r="AP569" s="54">
        <f>R573</f>
        <v>0</v>
      </c>
      <c r="AQ569" s="58">
        <f>R574</f>
        <v>0</v>
      </c>
      <c r="AT569" s="54">
        <v>512</v>
      </c>
      <c r="AU569" s="33">
        <f t="shared" ref="AU569:BO569" si="8787">PRODUCT(W569*100*1/W570)</f>
        <v>0</v>
      </c>
      <c r="AV569" s="33">
        <f t="shared" si="8787"/>
        <v>0</v>
      </c>
      <c r="AW569" s="33">
        <f t="shared" si="8787"/>
        <v>0</v>
      </c>
      <c r="AX569" s="33">
        <f t="shared" si="8787"/>
        <v>0</v>
      </c>
      <c r="AY569" s="33">
        <f t="shared" si="8787"/>
        <v>0</v>
      </c>
      <c r="AZ569" s="33">
        <f t="shared" si="8787"/>
        <v>0</v>
      </c>
      <c r="BA569" s="33">
        <f t="shared" si="8787"/>
        <v>0</v>
      </c>
      <c r="BB569" s="59">
        <f t="shared" si="8787"/>
        <v>0</v>
      </c>
      <c r="BC569" s="33">
        <f t="shared" si="8787"/>
        <v>0</v>
      </c>
      <c r="BD569" s="33">
        <f t="shared" si="8787"/>
        <v>0</v>
      </c>
      <c r="BE569" s="33">
        <f t="shared" si="8787"/>
        <v>0</v>
      </c>
      <c r="BF569" s="33">
        <f t="shared" si="8787"/>
        <v>0</v>
      </c>
      <c r="BG569" s="33">
        <f t="shared" si="8787"/>
        <v>0</v>
      </c>
      <c r="BH569" s="33">
        <f t="shared" si="8787"/>
        <v>0</v>
      </c>
      <c r="BI569" s="33">
        <f t="shared" si="8787"/>
        <v>0</v>
      </c>
      <c r="BJ569" s="33">
        <f t="shared" si="8787"/>
        <v>0</v>
      </c>
      <c r="BK569" s="33">
        <f t="shared" si="8787"/>
        <v>0</v>
      </c>
      <c r="BL569" s="33">
        <f t="shared" si="8787"/>
        <v>0</v>
      </c>
      <c r="BM569" s="33">
        <f t="shared" si="8787"/>
        <v>0</v>
      </c>
      <c r="BN569" s="30">
        <f t="shared" si="8787"/>
        <v>0</v>
      </c>
      <c r="BO569" s="59">
        <f t="shared" si="8787"/>
        <v>0</v>
      </c>
      <c r="BR569" s="54">
        <v>512</v>
      </c>
      <c r="BS569" s="33">
        <f t="shared" ref="BS569:CM569" si="8788">AU554+AU555+AU556+AU557+AU558+AU559+AU560+AU561+AU562+AU563+AU564+AU565+AU566+AU567+AU568+AU569</f>
        <v>100</v>
      </c>
      <c r="BT569" s="33">
        <f t="shared" si="8788"/>
        <v>100</v>
      </c>
      <c r="BU569" s="33">
        <f t="shared" si="8788"/>
        <v>99.999999999999986</v>
      </c>
      <c r="BV569" s="33">
        <f t="shared" si="8788"/>
        <v>100</v>
      </c>
      <c r="BW569" s="33">
        <f t="shared" si="8788"/>
        <v>99.999999999999986</v>
      </c>
      <c r="BX569" s="33">
        <f t="shared" si="8788"/>
        <v>100.00000000000001</v>
      </c>
      <c r="BY569" s="33">
        <f t="shared" si="8788"/>
        <v>100.00000000000001</v>
      </c>
      <c r="BZ569" s="59">
        <f t="shared" si="8788"/>
        <v>100</v>
      </c>
      <c r="CA569" s="33">
        <f t="shared" si="8788"/>
        <v>99.999999999999986</v>
      </c>
      <c r="CB569" s="33">
        <f t="shared" si="8788"/>
        <v>99.999999999999986</v>
      </c>
      <c r="CC569" s="33">
        <f t="shared" si="8788"/>
        <v>100</v>
      </c>
      <c r="CD569" s="33">
        <f t="shared" si="8788"/>
        <v>99.999999999999986</v>
      </c>
      <c r="CE569" s="33">
        <f t="shared" si="8788"/>
        <v>100</v>
      </c>
      <c r="CF569" s="33">
        <f t="shared" si="8788"/>
        <v>100.00000000000001</v>
      </c>
      <c r="CG569" s="33">
        <f t="shared" si="8788"/>
        <v>100</v>
      </c>
      <c r="CH569" s="33">
        <f t="shared" si="8788"/>
        <v>100</v>
      </c>
      <c r="CI569" s="33">
        <f t="shared" si="8788"/>
        <v>99.999999999999986</v>
      </c>
      <c r="CJ569" s="33">
        <f t="shared" si="8788"/>
        <v>100.00000000000001</v>
      </c>
      <c r="CK569" s="33">
        <f t="shared" si="8788"/>
        <v>100.00000000000001</v>
      </c>
      <c r="CL569" s="30">
        <f t="shared" si="8788"/>
        <v>100</v>
      </c>
      <c r="CM569" s="59">
        <f t="shared" si="8788"/>
        <v>99.999999999999986</v>
      </c>
      <c r="CN569" s="7"/>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row>
    <row r="570" spans="2:118" x14ac:dyDescent="0.25">
      <c r="B570" s="54" t="s">
        <v>18</v>
      </c>
      <c r="C570" s="2">
        <v>0</v>
      </c>
      <c r="D570" s="2">
        <v>15</v>
      </c>
      <c r="E570" s="2">
        <v>156</v>
      </c>
      <c r="F570" s="2">
        <v>62</v>
      </c>
      <c r="G570" s="2">
        <v>10</v>
      </c>
      <c r="H570" s="4">
        <v>10</v>
      </c>
      <c r="I570" s="3">
        <v>6</v>
      </c>
      <c r="J570" s="3">
        <v>7</v>
      </c>
      <c r="K570" s="3">
        <v>2</v>
      </c>
      <c r="L570" s="3">
        <v>1</v>
      </c>
      <c r="M570" s="3">
        <v>0</v>
      </c>
      <c r="N570" s="3">
        <v>0</v>
      </c>
      <c r="O570" s="3">
        <v>0</v>
      </c>
      <c r="P570" s="3">
        <v>0</v>
      </c>
      <c r="Q570" s="3">
        <v>0</v>
      </c>
      <c r="R570" s="3">
        <v>0</v>
      </c>
      <c r="S570" s="54">
        <v>269</v>
      </c>
      <c r="V570" s="54" t="s">
        <v>1</v>
      </c>
      <c r="W570" s="54">
        <f>S554</f>
        <v>269</v>
      </c>
      <c r="X570" s="54">
        <f>S555</f>
        <v>269</v>
      </c>
      <c r="Y570" s="54">
        <f>S556</f>
        <v>269</v>
      </c>
      <c r="Z570" s="54">
        <f>S557</f>
        <v>268</v>
      </c>
      <c r="AA570" s="54">
        <f>S558</f>
        <v>269</v>
      </c>
      <c r="AB570" s="54">
        <f>S559</f>
        <v>269</v>
      </c>
      <c r="AC570" s="54">
        <f>S560</f>
        <v>269</v>
      </c>
      <c r="AD570" s="54">
        <f>S561</f>
        <v>269</v>
      </c>
      <c r="AE570" s="54">
        <f>S562</f>
        <v>269</v>
      </c>
      <c r="AF570" s="54">
        <f>S563</f>
        <v>269</v>
      </c>
      <c r="AG570" s="54">
        <f>S564</f>
        <v>255</v>
      </c>
      <c r="AH570" s="54">
        <f>S565</f>
        <v>255</v>
      </c>
      <c r="AI570" s="54">
        <f>S566</f>
        <v>256</v>
      </c>
      <c r="AJ570" s="54">
        <f>S567</f>
        <v>232</v>
      </c>
      <c r="AK570" s="54">
        <f>S568</f>
        <v>268</v>
      </c>
      <c r="AL570" s="54">
        <f>S569</f>
        <v>267</v>
      </c>
      <c r="AM570" s="54">
        <f>S570</f>
        <v>269</v>
      </c>
      <c r="AN570" s="54">
        <f>S571</f>
        <v>269</v>
      </c>
      <c r="AO570" s="54">
        <f>S572</f>
        <v>269</v>
      </c>
      <c r="AP570" s="54">
        <f>S573</f>
        <v>269</v>
      </c>
      <c r="AQ570" s="54">
        <f>S574</f>
        <v>269</v>
      </c>
      <c r="AT570" s="54" t="s">
        <v>47</v>
      </c>
      <c r="AU570" s="30">
        <f t="shared" ref="AU570:BO570" si="8789">SUM(AU554:AU569)</f>
        <v>100</v>
      </c>
      <c r="AV570" s="30">
        <f t="shared" si="8789"/>
        <v>100</v>
      </c>
      <c r="AW570" s="30">
        <f t="shared" si="8789"/>
        <v>99.999999999999986</v>
      </c>
      <c r="AX570" s="30">
        <f t="shared" si="8789"/>
        <v>100</v>
      </c>
      <c r="AY570" s="30">
        <f t="shared" si="8789"/>
        <v>99.999999999999986</v>
      </c>
      <c r="AZ570" s="30">
        <f t="shared" si="8789"/>
        <v>100.00000000000001</v>
      </c>
      <c r="BA570" s="30">
        <f t="shared" si="8789"/>
        <v>100.00000000000001</v>
      </c>
      <c r="BB570" s="30">
        <f t="shared" si="8789"/>
        <v>100</v>
      </c>
      <c r="BC570" s="30">
        <f t="shared" si="8789"/>
        <v>99.999999999999986</v>
      </c>
      <c r="BD570" s="30">
        <f t="shared" si="8789"/>
        <v>99.999999999999986</v>
      </c>
      <c r="BE570" s="30">
        <f t="shared" si="8789"/>
        <v>100</v>
      </c>
      <c r="BF570" s="30">
        <f t="shared" si="8789"/>
        <v>99.999999999999986</v>
      </c>
      <c r="BG570" s="30">
        <f t="shared" si="8789"/>
        <v>100</v>
      </c>
      <c r="BH570" s="30">
        <f t="shared" si="8789"/>
        <v>100.00000000000001</v>
      </c>
      <c r="BI570" s="30">
        <f t="shared" si="8789"/>
        <v>100</v>
      </c>
      <c r="BJ570" s="30">
        <f t="shared" si="8789"/>
        <v>100</v>
      </c>
      <c r="BK570" s="30">
        <f t="shared" si="8789"/>
        <v>99.999999999999986</v>
      </c>
      <c r="BL570" s="30">
        <f t="shared" si="8789"/>
        <v>100.00000000000001</v>
      </c>
      <c r="BM570" s="30">
        <f t="shared" si="8789"/>
        <v>100.00000000000001</v>
      </c>
      <c r="BN570" s="30">
        <f t="shared" si="8789"/>
        <v>100</v>
      </c>
      <c r="BO570" s="30">
        <f t="shared" si="8789"/>
        <v>99.999999999999986</v>
      </c>
      <c r="BS570" s="30"/>
      <c r="BT570" s="30"/>
      <c r="BU570" s="30"/>
      <c r="BV570" s="30"/>
      <c r="BW570" s="30"/>
      <c r="BX570" s="30"/>
      <c r="BY570" s="30"/>
      <c r="BZ570" s="30"/>
      <c r="CA570" s="30"/>
      <c r="CB570" s="30"/>
      <c r="CC570" s="30"/>
      <c r="CD570" s="30"/>
      <c r="CE570" s="30"/>
      <c r="CF570" s="30"/>
      <c r="CG570" s="30"/>
      <c r="CH570" s="30"/>
      <c r="CI570" s="30"/>
      <c r="CJ570" s="30"/>
      <c r="CK570" s="30"/>
      <c r="CL570" s="30"/>
      <c r="CM570" s="3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row>
    <row r="571" spans="2:118" x14ac:dyDescent="0.25">
      <c r="B571" s="54" t="s">
        <v>19</v>
      </c>
      <c r="C571" s="2">
        <v>0</v>
      </c>
      <c r="D571" s="2">
        <v>63</v>
      </c>
      <c r="E571" s="2">
        <v>0</v>
      </c>
      <c r="F571" s="2">
        <v>157</v>
      </c>
      <c r="G571" s="2">
        <v>19</v>
      </c>
      <c r="H571" s="2">
        <v>15</v>
      </c>
      <c r="I571" s="4">
        <v>9</v>
      </c>
      <c r="J571" s="3">
        <v>3</v>
      </c>
      <c r="K571" s="3">
        <v>2</v>
      </c>
      <c r="L571" s="3">
        <v>1</v>
      </c>
      <c r="M571" s="3">
        <v>0</v>
      </c>
      <c r="N571" s="3">
        <v>0</v>
      </c>
      <c r="O571" s="3">
        <v>0</v>
      </c>
      <c r="P571" s="3">
        <v>0</v>
      </c>
      <c r="Q571" s="3">
        <v>0</v>
      </c>
      <c r="R571" s="3">
        <v>0</v>
      </c>
      <c r="S571" s="54">
        <v>269</v>
      </c>
      <c r="AU571" s="30"/>
      <c r="AV571" s="30"/>
      <c r="AW571" s="30"/>
      <c r="AX571" s="30"/>
      <c r="AY571" s="30"/>
      <c r="AZ571" s="30"/>
      <c r="BA571" s="30"/>
      <c r="BB571" s="30"/>
      <c r="BC571" s="30"/>
      <c r="BD571" s="30"/>
      <c r="BE571" s="30"/>
      <c r="BF571" s="30"/>
      <c r="BG571" s="30"/>
      <c r="BH571" s="30"/>
      <c r="BI571" s="30"/>
      <c r="BJ571" s="30"/>
      <c r="BK571" s="30"/>
      <c r="BL571" s="30"/>
      <c r="BM571" s="30"/>
      <c r="BN571" s="30"/>
      <c r="BO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row>
    <row r="572" spans="2:118" x14ac:dyDescent="0.25">
      <c r="B572" s="54" t="s">
        <v>20</v>
      </c>
      <c r="C572" s="2">
        <v>0</v>
      </c>
      <c r="D572" s="2">
        <v>1</v>
      </c>
      <c r="E572" s="2">
        <v>4</v>
      </c>
      <c r="F572" s="2">
        <v>33</v>
      </c>
      <c r="G572" s="2">
        <v>127</v>
      </c>
      <c r="H572" s="3">
        <v>69</v>
      </c>
      <c r="I572" s="3">
        <v>19</v>
      </c>
      <c r="J572" s="3">
        <v>8</v>
      </c>
      <c r="K572" s="3">
        <v>5</v>
      </c>
      <c r="L572" s="3">
        <v>3</v>
      </c>
      <c r="M572" s="3">
        <v>0</v>
      </c>
      <c r="N572" s="3">
        <v>0</v>
      </c>
      <c r="O572" s="3">
        <v>0</v>
      </c>
      <c r="P572" s="3">
        <v>0</v>
      </c>
      <c r="Q572" s="3">
        <v>0</v>
      </c>
      <c r="R572" s="3">
        <v>0</v>
      </c>
      <c r="S572" s="54">
        <v>269</v>
      </c>
      <c r="AU572" s="30"/>
      <c r="AV572" s="30"/>
      <c r="AW572" s="30"/>
      <c r="AX572" s="30"/>
      <c r="AY572" s="30"/>
      <c r="AZ572" s="30"/>
      <c r="BA572" s="30"/>
      <c r="BB572" s="30"/>
      <c r="BC572" s="30"/>
      <c r="BD572" s="30"/>
      <c r="BE572" s="30"/>
      <c r="BF572" s="30"/>
      <c r="BG572" s="30"/>
      <c r="BH572" s="30"/>
      <c r="BI572" s="30"/>
      <c r="BJ572" s="30"/>
      <c r="BK572" s="30"/>
      <c r="BL572" s="30"/>
      <c r="BM572" s="30"/>
      <c r="BN572" s="30"/>
      <c r="BO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row>
    <row r="573" spans="2:118" x14ac:dyDescent="0.25">
      <c r="B573" s="54" t="s">
        <v>21</v>
      </c>
      <c r="C573" s="54">
        <v>0</v>
      </c>
      <c r="D573" s="54">
        <v>0</v>
      </c>
      <c r="E573" s="54">
        <v>0</v>
      </c>
      <c r="F573" s="54">
        <v>0</v>
      </c>
      <c r="G573" s="54">
        <v>2</v>
      </c>
      <c r="H573" s="54">
        <v>2</v>
      </c>
      <c r="I573" s="54">
        <v>5</v>
      </c>
      <c r="J573" s="54">
        <v>96</v>
      </c>
      <c r="K573" s="54">
        <v>101</v>
      </c>
      <c r="L573" s="54">
        <v>52</v>
      </c>
      <c r="M573" s="54">
        <v>11</v>
      </c>
      <c r="N573" s="54">
        <v>0</v>
      </c>
      <c r="O573" s="54">
        <v>0</v>
      </c>
      <c r="P573" s="54">
        <v>0</v>
      </c>
      <c r="Q573" s="54">
        <v>0</v>
      </c>
      <c r="R573" s="54">
        <v>0</v>
      </c>
      <c r="S573" s="54">
        <v>269</v>
      </c>
      <c r="AU573" s="30"/>
      <c r="AV573" s="30"/>
      <c r="AW573" s="30"/>
      <c r="AX573" s="30"/>
      <c r="AY573" s="30"/>
      <c r="AZ573" s="30"/>
      <c r="BA573" s="30"/>
      <c r="BB573" s="30"/>
      <c r="BC573" s="30"/>
      <c r="BD573" s="30"/>
      <c r="BE573" s="30"/>
      <c r="BF573" s="30"/>
      <c r="BG573" s="30"/>
      <c r="BH573" s="30"/>
      <c r="BI573" s="30"/>
      <c r="BJ573" s="30"/>
      <c r="BK573" s="30"/>
      <c r="BL573" s="30"/>
      <c r="BM573" s="30"/>
      <c r="BN573" s="30"/>
      <c r="BO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row>
    <row r="574" spans="2:118" x14ac:dyDescent="0.25">
      <c r="B574" s="54" t="s">
        <v>22</v>
      </c>
      <c r="C574" s="54">
        <v>0</v>
      </c>
      <c r="D574" s="54">
        <v>1</v>
      </c>
      <c r="E574" s="54">
        <v>0</v>
      </c>
      <c r="F574" s="54">
        <v>4</v>
      </c>
      <c r="G574" s="54">
        <v>98</v>
      </c>
      <c r="H574" s="54">
        <v>145</v>
      </c>
      <c r="I574" s="54">
        <v>12</v>
      </c>
      <c r="J574" s="54">
        <v>7</v>
      </c>
      <c r="K574" s="54">
        <v>0</v>
      </c>
      <c r="L574" s="54">
        <v>1</v>
      </c>
      <c r="M574" s="54">
        <v>1</v>
      </c>
      <c r="N574" s="54">
        <v>0</v>
      </c>
      <c r="O574" s="54">
        <v>0</v>
      </c>
      <c r="P574" s="54">
        <v>0</v>
      </c>
      <c r="Q574" s="54">
        <v>0</v>
      </c>
      <c r="R574" s="54">
        <v>0</v>
      </c>
      <c r="S574" s="54">
        <v>269</v>
      </c>
      <c r="AU574" s="30"/>
      <c r="AV574" s="30"/>
      <c r="AW574" s="30"/>
      <c r="AX574" s="30"/>
      <c r="AY574" s="30"/>
      <c r="AZ574" s="30"/>
      <c r="BA574" s="30"/>
      <c r="BB574" s="30"/>
      <c r="BC574" s="30"/>
      <c r="BD574" s="30"/>
      <c r="BE574" s="30"/>
      <c r="BF574" s="30"/>
      <c r="BG574" s="30"/>
      <c r="BH574" s="30"/>
      <c r="BI574" s="30"/>
      <c r="BJ574" s="30"/>
      <c r="BK574" s="30"/>
      <c r="BL574" s="30"/>
      <c r="BM574" s="30"/>
      <c r="BN574" s="30"/>
      <c r="BO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row>
    <row r="575" spans="2:118" x14ac:dyDescent="0.25">
      <c r="B575" s="54" t="s">
        <v>90</v>
      </c>
      <c r="C575" s="54">
        <v>0</v>
      </c>
      <c r="D575" s="54">
        <v>0</v>
      </c>
      <c r="E575" s="54">
        <v>0</v>
      </c>
      <c r="F575" s="54">
        <v>0</v>
      </c>
      <c r="G575" s="54">
        <v>0</v>
      </c>
      <c r="H575" s="54">
        <v>0</v>
      </c>
      <c r="I575" s="54">
        <v>0</v>
      </c>
      <c r="J575" s="54">
        <v>1</v>
      </c>
      <c r="K575" s="54">
        <v>12</v>
      </c>
      <c r="L575" s="54">
        <v>106</v>
      </c>
      <c r="M575" s="54">
        <v>143</v>
      </c>
      <c r="N575" s="54">
        <v>7</v>
      </c>
      <c r="O575" s="54">
        <v>0</v>
      </c>
      <c r="P575" s="54">
        <v>0</v>
      </c>
      <c r="Q575" s="54">
        <v>0</v>
      </c>
      <c r="R575" s="54">
        <v>0</v>
      </c>
      <c r="S575" s="54">
        <v>269</v>
      </c>
      <c r="AU575" s="30"/>
      <c r="AV575" s="30"/>
      <c r="AW575" s="30"/>
      <c r="AX575" s="30"/>
      <c r="AY575" s="30"/>
      <c r="AZ575" s="30"/>
      <c r="BA575" s="30"/>
      <c r="BB575" s="30"/>
      <c r="BC575" s="30"/>
      <c r="BD575" s="30"/>
      <c r="BE575" s="30"/>
      <c r="BF575" s="30"/>
      <c r="BG575" s="30"/>
      <c r="BH575" s="30"/>
      <c r="BI575" s="30"/>
      <c r="BJ575" s="30"/>
      <c r="BK575" s="30"/>
      <c r="BL575" s="30"/>
      <c r="BM575" s="30"/>
      <c r="BN575" s="30"/>
      <c r="BO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row>
    <row r="576" spans="2:118" x14ac:dyDescent="0.25">
      <c r="B576" s="54" t="s">
        <v>177</v>
      </c>
      <c r="C576" s="54">
        <v>0</v>
      </c>
      <c r="D576" s="54">
        <v>0</v>
      </c>
      <c r="E576" s="54">
        <v>0</v>
      </c>
      <c r="F576" s="54">
        <v>1</v>
      </c>
      <c r="G576" s="54">
        <v>0</v>
      </c>
      <c r="H576" s="54">
        <v>1</v>
      </c>
      <c r="I576" s="54">
        <v>1</v>
      </c>
      <c r="J576" s="54">
        <v>2</v>
      </c>
      <c r="K576" s="54">
        <v>2</v>
      </c>
      <c r="L576" s="54">
        <v>3</v>
      </c>
      <c r="M576" s="54">
        <v>249</v>
      </c>
      <c r="N576" s="54">
        <v>0</v>
      </c>
      <c r="O576" s="54">
        <v>0</v>
      </c>
      <c r="P576" s="54">
        <v>0</v>
      </c>
      <c r="Q576" s="54">
        <v>0</v>
      </c>
      <c r="R576" s="54">
        <v>0</v>
      </c>
      <c r="S576" s="54">
        <v>259</v>
      </c>
      <c r="AU576" s="30"/>
      <c r="AV576" s="30"/>
      <c r="AW576" s="30"/>
      <c r="AX576" s="30"/>
      <c r="AY576" s="30"/>
      <c r="AZ576" s="30"/>
      <c r="BA576" s="30"/>
      <c r="BB576" s="30"/>
      <c r="BC576" s="30"/>
      <c r="BD576" s="30"/>
      <c r="BE576" s="30"/>
      <c r="BF576" s="30"/>
      <c r="BG576" s="30"/>
      <c r="BH576" s="30"/>
      <c r="BI576" s="30"/>
      <c r="BJ576" s="30"/>
      <c r="BK576" s="30"/>
      <c r="BL576" s="30"/>
      <c r="BM576" s="30"/>
      <c r="BN576" s="30"/>
      <c r="BO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row>
    <row r="577" spans="2:19" x14ac:dyDescent="0.25">
      <c r="B577" s="54" t="s">
        <v>96</v>
      </c>
      <c r="C577" s="54">
        <v>0</v>
      </c>
      <c r="D577" s="54">
        <v>0</v>
      </c>
      <c r="E577" s="54">
        <v>0</v>
      </c>
      <c r="F577" s="54">
        <v>229</v>
      </c>
      <c r="G577" s="54">
        <v>0</v>
      </c>
      <c r="H577" s="54">
        <v>25</v>
      </c>
      <c r="I577" s="54">
        <v>5</v>
      </c>
      <c r="J577" s="54">
        <v>3</v>
      </c>
      <c r="K577" s="54">
        <v>2</v>
      </c>
      <c r="L577" s="54">
        <v>2</v>
      </c>
      <c r="M577" s="54">
        <v>2</v>
      </c>
      <c r="N577" s="54">
        <v>0</v>
      </c>
      <c r="O577" s="54">
        <v>1</v>
      </c>
      <c r="P577" s="54">
        <v>0</v>
      </c>
      <c r="Q577" s="54">
        <v>0</v>
      </c>
      <c r="R577" s="54">
        <v>0</v>
      </c>
      <c r="S577" s="54">
        <v>269</v>
      </c>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5"/>
  <sheetViews>
    <sheetView zoomScale="75" zoomScaleNormal="75" workbookViewId="0">
      <selection activeCell="T30" sqref="T30"/>
    </sheetView>
  </sheetViews>
  <sheetFormatPr baseColWidth="10" defaultRowHeight="15" x14ac:dyDescent="0.25"/>
  <cols>
    <col min="27" max="28" width="11.42578125" style="49"/>
    <col min="35" max="36" width="11.42578125" style="49"/>
    <col min="43" max="44" width="11.42578125" style="49"/>
  </cols>
  <sheetData>
    <row r="1" spans="1:54" s="1" customFormat="1" x14ac:dyDescent="0.25">
      <c r="AA1" s="49"/>
      <c r="AB1" s="49"/>
      <c r="AE1" s="30"/>
      <c r="AF1" s="30"/>
      <c r="AG1" s="30"/>
      <c r="AH1" s="30"/>
      <c r="AI1" s="30"/>
      <c r="AJ1" s="30"/>
      <c r="AK1" s="30"/>
      <c r="AM1" s="30"/>
      <c r="AN1" s="30"/>
      <c r="AO1" s="30"/>
      <c r="AP1" s="30"/>
      <c r="AQ1" s="30"/>
      <c r="AR1" s="30"/>
      <c r="AS1" s="30"/>
      <c r="AT1" s="30"/>
    </row>
    <row r="2" spans="1:54" s="1" customFormat="1" x14ac:dyDescent="0.25">
      <c r="AA2" s="49"/>
      <c r="AB2" s="49"/>
      <c r="AE2" s="30"/>
      <c r="AF2" s="30"/>
      <c r="AG2" s="30"/>
      <c r="AH2" s="30"/>
      <c r="AI2" s="30"/>
      <c r="AJ2" s="30"/>
      <c r="AK2" s="30"/>
      <c r="AM2" s="30"/>
      <c r="AN2" s="30"/>
      <c r="AO2" s="30"/>
      <c r="AP2" s="30"/>
      <c r="AQ2" s="30"/>
      <c r="AR2" s="30"/>
      <c r="AS2" s="30"/>
      <c r="AT2" s="30"/>
    </row>
    <row r="3" spans="1:54" s="1" customFormat="1" x14ac:dyDescent="0.25">
      <c r="A3" s="1" t="s">
        <v>165</v>
      </c>
      <c r="W3" s="1" t="str">
        <f>A3</f>
        <v>Aspergillus fumigatus</v>
      </c>
      <c r="AA3" s="49"/>
      <c r="AB3" s="49"/>
      <c r="AE3" s="30" t="str">
        <f>A3</f>
        <v>Aspergillus fumigatus</v>
      </c>
      <c r="AF3" s="30"/>
      <c r="AG3" s="30"/>
      <c r="AH3" s="30"/>
      <c r="AI3" s="30"/>
      <c r="AJ3" s="30"/>
      <c r="AK3" s="30"/>
      <c r="AM3" s="30" t="str">
        <f>A3</f>
        <v>Aspergillus fumigatus</v>
      </c>
      <c r="AN3" s="30"/>
      <c r="AO3" s="30"/>
      <c r="AP3" s="30"/>
      <c r="AQ3" s="30"/>
      <c r="AR3" s="30"/>
      <c r="AS3" s="30"/>
      <c r="AT3" s="30"/>
      <c r="AV3" s="10"/>
      <c r="AW3" s="10"/>
      <c r="AX3" s="10"/>
      <c r="AY3" s="10"/>
      <c r="AZ3" s="10"/>
      <c r="BA3" s="10"/>
      <c r="BB3" s="10"/>
    </row>
    <row r="4" spans="1:54"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Amphotericin B</v>
      </c>
      <c r="X4" s="1" t="str">
        <f>B6</f>
        <v>Posaconazol</v>
      </c>
      <c r="Y4" s="1" t="str">
        <f>B7</f>
        <v>Voriconazol</v>
      </c>
      <c r="Z4" s="1" t="str">
        <f>B8</f>
        <v>Caspofungin</v>
      </c>
      <c r="AA4" s="49" t="str">
        <f>B9</f>
        <v>Anidulafungin</v>
      </c>
      <c r="AB4" s="49" t="str">
        <f>B10</f>
        <v>Isavuconazol</v>
      </c>
      <c r="AE4" s="30" t="str">
        <f t="shared" ref="AE4:AJ4" si="0">W4</f>
        <v>Amphotericin B</v>
      </c>
      <c r="AF4" s="30" t="str">
        <f t="shared" si="0"/>
        <v>Posaconazol</v>
      </c>
      <c r="AG4" s="30" t="str">
        <f t="shared" si="0"/>
        <v>Voriconazol</v>
      </c>
      <c r="AH4" s="30" t="str">
        <f t="shared" si="0"/>
        <v>Caspofungin</v>
      </c>
      <c r="AI4" s="30" t="str">
        <f t="shared" si="0"/>
        <v>Anidulafungin</v>
      </c>
      <c r="AJ4" s="30" t="str">
        <f t="shared" si="0"/>
        <v>Isavuconazol</v>
      </c>
      <c r="AM4" s="30" t="str">
        <f t="shared" ref="AM4:AR4" si="1">W4</f>
        <v>Amphotericin B</v>
      </c>
      <c r="AN4" s="30" t="str">
        <f t="shared" si="1"/>
        <v>Posaconazol</v>
      </c>
      <c r="AO4" s="30" t="str">
        <f t="shared" si="1"/>
        <v>Voriconazol</v>
      </c>
      <c r="AP4" s="30" t="str">
        <f t="shared" si="1"/>
        <v>Caspofungin</v>
      </c>
      <c r="AQ4" s="30" t="str">
        <f t="shared" si="1"/>
        <v>Anidulafungin</v>
      </c>
      <c r="AR4" s="30" t="str">
        <f t="shared" si="1"/>
        <v>Isavuconazol</v>
      </c>
      <c r="AS4" s="30"/>
      <c r="AU4" s="39"/>
      <c r="AV4" s="24" t="s">
        <v>48</v>
      </c>
      <c r="AW4" s="24" t="s">
        <v>86</v>
      </c>
      <c r="AX4" s="24" t="s">
        <v>87</v>
      </c>
      <c r="AY4" s="24" t="s">
        <v>88</v>
      </c>
      <c r="AZ4" s="24" t="s">
        <v>173</v>
      </c>
      <c r="BA4" s="24" t="s">
        <v>176</v>
      </c>
    </row>
    <row r="5" spans="1:54" s="1" customFormat="1" ht="18.75" x14ac:dyDescent="0.25">
      <c r="B5" s="1" t="s">
        <v>27</v>
      </c>
      <c r="C5" s="2">
        <v>0</v>
      </c>
      <c r="D5" s="2">
        <v>2</v>
      </c>
      <c r="E5" s="2">
        <v>7</v>
      </c>
      <c r="F5" s="2">
        <v>21</v>
      </c>
      <c r="G5" s="2">
        <v>11</v>
      </c>
      <c r="H5" s="2">
        <v>5</v>
      </c>
      <c r="I5" s="2">
        <v>3</v>
      </c>
      <c r="J5" s="3">
        <v>4</v>
      </c>
      <c r="K5" s="3">
        <v>0</v>
      </c>
      <c r="L5" s="3">
        <v>0</v>
      </c>
      <c r="M5" s="3">
        <v>0</v>
      </c>
      <c r="N5" s="3">
        <v>0</v>
      </c>
      <c r="O5" s="3">
        <v>1</v>
      </c>
      <c r="P5" s="3">
        <v>0</v>
      </c>
      <c r="Q5" s="3">
        <v>0</v>
      </c>
      <c r="R5" s="3">
        <v>0</v>
      </c>
      <c r="S5" s="1">
        <v>54</v>
      </c>
      <c r="V5" s="1">
        <v>1.5625E-2</v>
      </c>
      <c r="W5" s="31">
        <f>C5</f>
        <v>0</v>
      </c>
      <c r="X5" s="31">
        <f>C6</f>
        <v>0</v>
      </c>
      <c r="Y5" s="31">
        <f>C7</f>
        <v>0</v>
      </c>
      <c r="Z5" s="30">
        <f>C8</f>
        <v>0</v>
      </c>
      <c r="AA5" s="30">
        <f>C9</f>
        <v>0</v>
      </c>
      <c r="AB5" s="31">
        <f>C10</f>
        <v>0</v>
      </c>
      <c r="AD5" s="1">
        <v>1.5625E-2</v>
      </c>
      <c r="AE5" s="31">
        <f t="shared" ref="AE5:AJ5" si="2">PRODUCT(W5*100*1/W21)</f>
        <v>0</v>
      </c>
      <c r="AF5" s="31">
        <f t="shared" si="2"/>
        <v>0</v>
      </c>
      <c r="AG5" s="31">
        <f t="shared" si="2"/>
        <v>0</v>
      </c>
      <c r="AH5" s="30">
        <f t="shared" si="2"/>
        <v>0</v>
      </c>
      <c r="AI5" s="30">
        <f t="shared" si="2"/>
        <v>0</v>
      </c>
      <c r="AJ5" s="31">
        <f t="shared" si="2"/>
        <v>0</v>
      </c>
      <c r="AL5" s="1">
        <v>1.5625E-2</v>
      </c>
      <c r="AM5" s="31">
        <f t="shared" ref="AM5:AR5" si="3">AE5</f>
        <v>0</v>
      </c>
      <c r="AN5" s="31">
        <f t="shared" si="3"/>
        <v>0</v>
      </c>
      <c r="AO5" s="31">
        <f t="shared" si="3"/>
        <v>0</v>
      </c>
      <c r="AP5" s="30">
        <f t="shared" si="3"/>
        <v>0</v>
      </c>
      <c r="AQ5" s="30">
        <f t="shared" si="3"/>
        <v>0</v>
      </c>
      <c r="AR5" s="31">
        <f t="shared" si="3"/>
        <v>0</v>
      </c>
      <c r="AU5" s="25" t="s">
        <v>49</v>
      </c>
      <c r="AV5" s="26">
        <f t="shared" ref="AV5:BA5" si="4">W21</f>
        <v>54</v>
      </c>
      <c r="AW5" s="26">
        <f t="shared" si="4"/>
        <v>54</v>
      </c>
      <c r="AX5" s="26">
        <f t="shared" si="4"/>
        <v>54</v>
      </c>
      <c r="AY5" s="26">
        <f t="shared" si="4"/>
        <v>54</v>
      </c>
      <c r="AZ5" s="26">
        <f t="shared" si="4"/>
        <v>54</v>
      </c>
      <c r="BA5" s="26">
        <f t="shared" si="4"/>
        <v>53</v>
      </c>
    </row>
    <row r="6" spans="1:54" s="1" customFormat="1" ht="18.75" x14ac:dyDescent="0.3">
      <c r="B6" s="1" t="s">
        <v>28</v>
      </c>
      <c r="C6" s="2">
        <v>0</v>
      </c>
      <c r="D6" s="2">
        <v>0</v>
      </c>
      <c r="E6" s="2">
        <v>12</v>
      </c>
      <c r="F6" s="2">
        <v>36</v>
      </c>
      <c r="G6" s="4">
        <v>5</v>
      </c>
      <c r="H6" s="3">
        <v>1</v>
      </c>
      <c r="I6" s="3">
        <v>0</v>
      </c>
      <c r="J6" s="3">
        <v>0</v>
      </c>
      <c r="K6" s="3">
        <v>0</v>
      </c>
      <c r="L6" s="3">
        <v>0</v>
      </c>
      <c r="M6" s="3">
        <v>0</v>
      </c>
      <c r="N6" s="3">
        <v>0</v>
      </c>
      <c r="O6" s="3">
        <v>0</v>
      </c>
      <c r="P6" s="3">
        <v>0</v>
      </c>
      <c r="Q6" s="3">
        <v>0</v>
      </c>
      <c r="R6" s="3">
        <v>0</v>
      </c>
      <c r="S6" s="1">
        <v>54</v>
      </c>
      <c r="V6" s="1">
        <v>3.125E-2</v>
      </c>
      <c r="W6" s="31">
        <f>D5</f>
        <v>2</v>
      </c>
      <c r="X6" s="31">
        <f>D6</f>
        <v>0</v>
      </c>
      <c r="Y6" s="31">
        <f>D7</f>
        <v>5</v>
      </c>
      <c r="Z6" s="30">
        <f>D8</f>
        <v>6</v>
      </c>
      <c r="AA6" s="30">
        <f>D9</f>
        <v>54</v>
      </c>
      <c r="AB6" s="31">
        <f>D10</f>
        <v>2</v>
      </c>
      <c r="AD6" s="1">
        <v>3.125E-2</v>
      </c>
      <c r="AE6" s="31">
        <f t="shared" ref="AE6:AJ6" si="5">PRODUCT(W6*100*1/W21)</f>
        <v>3.7037037037037037</v>
      </c>
      <c r="AF6" s="31">
        <f t="shared" si="5"/>
        <v>0</v>
      </c>
      <c r="AG6" s="31">
        <f t="shared" si="5"/>
        <v>9.2592592592592595</v>
      </c>
      <c r="AH6" s="30">
        <f t="shared" si="5"/>
        <v>11.111111111111111</v>
      </c>
      <c r="AI6" s="30">
        <f t="shared" si="5"/>
        <v>100</v>
      </c>
      <c r="AJ6" s="31">
        <f t="shared" si="5"/>
        <v>3.7735849056603774</v>
      </c>
      <c r="AL6" s="1">
        <v>3.125E-2</v>
      </c>
      <c r="AM6" s="31">
        <f t="shared" ref="AM6:AR6" si="6">AE5+AE6</f>
        <v>3.7037037037037037</v>
      </c>
      <c r="AN6" s="31">
        <f t="shared" si="6"/>
        <v>0</v>
      </c>
      <c r="AO6" s="31">
        <f t="shared" si="6"/>
        <v>9.2592592592592595</v>
      </c>
      <c r="AP6" s="30">
        <f t="shared" si="6"/>
        <v>11.111111111111111</v>
      </c>
      <c r="AQ6" s="30">
        <f t="shared" si="6"/>
        <v>100</v>
      </c>
      <c r="AR6" s="31">
        <f t="shared" si="6"/>
        <v>3.7735849056603774</v>
      </c>
      <c r="AU6" s="25" t="s">
        <v>50</v>
      </c>
      <c r="AV6" s="18">
        <f>AM11</f>
        <v>90.740740740740748</v>
      </c>
      <c r="AW6" s="18">
        <f>AN8</f>
        <v>88.888888888888886</v>
      </c>
      <c r="AX6" s="18">
        <f>AO11</f>
        <v>100</v>
      </c>
      <c r="AY6" s="18"/>
      <c r="AZ6" s="47"/>
      <c r="BA6" s="47">
        <f>AR11</f>
        <v>99.999999999999986</v>
      </c>
    </row>
    <row r="7" spans="1:54" s="1" customFormat="1" ht="18.75" x14ac:dyDescent="0.3">
      <c r="B7" s="1" t="s">
        <v>29</v>
      </c>
      <c r="C7" s="2">
        <v>0</v>
      </c>
      <c r="D7" s="2">
        <v>5</v>
      </c>
      <c r="E7" s="2">
        <v>8</v>
      </c>
      <c r="F7" s="2">
        <v>30</v>
      </c>
      <c r="G7" s="2">
        <v>10</v>
      </c>
      <c r="H7" s="2">
        <v>1</v>
      </c>
      <c r="I7" s="2">
        <v>0</v>
      </c>
      <c r="J7" s="3">
        <v>0</v>
      </c>
      <c r="K7" s="3">
        <v>0</v>
      </c>
      <c r="L7" s="3">
        <v>0</v>
      </c>
      <c r="M7" s="3">
        <v>0</v>
      </c>
      <c r="N7" s="3">
        <v>0</v>
      </c>
      <c r="O7" s="3">
        <v>0</v>
      </c>
      <c r="P7" s="3">
        <v>0</v>
      </c>
      <c r="Q7" s="3">
        <v>0</v>
      </c>
      <c r="R7" s="3">
        <v>0</v>
      </c>
      <c r="S7" s="1">
        <v>54</v>
      </c>
      <c r="V7" s="1">
        <v>6.25E-2</v>
      </c>
      <c r="W7" s="31">
        <f>E5</f>
        <v>7</v>
      </c>
      <c r="X7" s="31">
        <f>E6</f>
        <v>12</v>
      </c>
      <c r="Y7" s="31">
        <f>E7</f>
        <v>8</v>
      </c>
      <c r="Z7" s="30">
        <f>E8</f>
        <v>17</v>
      </c>
      <c r="AA7" s="30">
        <f>E9</f>
        <v>0</v>
      </c>
      <c r="AB7" s="31">
        <f>E10</f>
        <v>9</v>
      </c>
      <c r="AD7" s="1">
        <v>6.25E-2</v>
      </c>
      <c r="AE7" s="31">
        <f t="shared" ref="AE7:AJ7" si="7">PRODUCT(W7*100*1/W21)</f>
        <v>12.962962962962964</v>
      </c>
      <c r="AF7" s="31">
        <f t="shared" si="7"/>
        <v>22.222222222222221</v>
      </c>
      <c r="AG7" s="31">
        <f t="shared" si="7"/>
        <v>14.814814814814815</v>
      </c>
      <c r="AH7" s="30">
        <f t="shared" si="7"/>
        <v>31.481481481481481</v>
      </c>
      <c r="AI7" s="30">
        <f t="shared" si="7"/>
        <v>0</v>
      </c>
      <c r="AJ7" s="31">
        <f t="shared" si="7"/>
        <v>16.981132075471699</v>
      </c>
      <c r="AL7" s="1">
        <v>6.25E-2</v>
      </c>
      <c r="AM7" s="31">
        <f t="shared" ref="AM7:AR7" si="8">AE5+AE6+AE7</f>
        <v>16.666666666666668</v>
      </c>
      <c r="AN7" s="31">
        <f t="shared" si="8"/>
        <v>22.222222222222221</v>
      </c>
      <c r="AO7" s="31">
        <f t="shared" si="8"/>
        <v>24.074074074074076</v>
      </c>
      <c r="AP7" s="30">
        <f t="shared" si="8"/>
        <v>42.592592592592595</v>
      </c>
      <c r="AQ7" s="30">
        <f t="shared" si="8"/>
        <v>100</v>
      </c>
      <c r="AR7" s="31">
        <f t="shared" si="8"/>
        <v>20.754716981132077</v>
      </c>
      <c r="AU7" s="25" t="s">
        <v>51</v>
      </c>
      <c r="AV7" s="18"/>
      <c r="AW7" s="18">
        <f>AN9-AN8</f>
        <v>9.2592592592592666</v>
      </c>
      <c r="AX7" s="18"/>
      <c r="AY7" s="18"/>
      <c r="AZ7" s="9"/>
      <c r="BA7" s="47">
        <f>AR12-AR11</f>
        <v>0</v>
      </c>
    </row>
    <row r="8" spans="1:54" s="1" customFormat="1" ht="18.75" x14ac:dyDescent="0.25">
      <c r="B8" s="1" t="s">
        <v>30</v>
      </c>
      <c r="C8" s="1">
        <v>0</v>
      </c>
      <c r="D8" s="1">
        <v>6</v>
      </c>
      <c r="E8" s="1">
        <v>17</v>
      </c>
      <c r="F8" s="1">
        <v>28</v>
      </c>
      <c r="G8" s="1">
        <v>2</v>
      </c>
      <c r="H8" s="1">
        <v>1</v>
      </c>
      <c r="I8" s="1">
        <v>0</v>
      </c>
      <c r="J8" s="1">
        <v>0</v>
      </c>
      <c r="K8" s="1">
        <v>0</v>
      </c>
      <c r="L8" s="1">
        <v>0</v>
      </c>
      <c r="M8" s="1">
        <v>0</v>
      </c>
      <c r="N8" s="1">
        <v>0</v>
      </c>
      <c r="O8" s="1">
        <v>0</v>
      </c>
      <c r="P8" s="1">
        <v>0</v>
      </c>
      <c r="Q8" s="1">
        <v>0</v>
      </c>
      <c r="R8" s="1">
        <v>0</v>
      </c>
      <c r="S8" s="1">
        <v>54</v>
      </c>
      <c r="V8" s="1">
        <v>0.125</v>
      </c>
      <c r="W8" s="31">
        <f>F5</f>
        <v>21</v>
      </c>
      <c r="X8" s="31">
        <f>F6</f>
        <v>36</v>
      </c>
      <c r="Y8" s="31">
        <f>F7</f>
        <v>30</v>
      </c>
      <c r="Z8" s="30">
        <f>F8</f>
        <v>28</v>
      </c>
      <c r="AA8" s="30">
        <f>F9</f>
        <v>0</v>
      </c>
      <c r="AB8" s="31">
        <f>F10</f>
        <v>28</v>
      </c>
      <c r="AD8" s="1">
        <v>0.125</v>
      </c>
      <c r="AE8" s="31">
        <f t="shared" ref="AE8:AJ8" si="9">PRODUCT(W8*100*1/W21)</f>
        <v>38.888888888888886</v>
      </c>
      <c r="AF8" s="31">
        <f t="shared" si="9"/>
        <v>66.666666666666671</v>
      </c>
      <c r="AG8" s="31">
        <f t="shared" si="9"/>
        <v>55.555555555555557</v>
      </c>
      <c r="AH8" s="30">
        <f t="shared" si="9"/>
        <v>51.851851851851855</v>
      </c>
      <c r="AI8" s="30">
        <f t="shared" si="9"/>
        <v>0</v>
      </c>
      <c r="AJ8" s="31">
        <f t="shared" si="9"/>
        <v>52.830188679245282</v>
      </c>
      <c r="AL8" s="1">
        <v>0.125</v>
      </c>
      <c r="AM8" s="31">
        <f t="shared" ref="AM8:AR8" si="10">AE5+AE6+AE7+AE8</f>
        <v>55.555555555555557</v>
      </c>
      <c r="AN8" s="31">
        <f t="shared" si="10"/>
        <v>88.888888888888886</v>
      </c>
      <c r="AO8" s="31">
        <f t="shared" si="10"/>
        <v>79.629629629629633</v>
      </c>
      <c r="AP8" s="30">
        <f t="shared" si="10"/>
        <v>94.444444444444457</v>
      </c>
      <c r="AQ8" s="30">
        <f t="shared" si="10"/>
        <v>100</v>
      </c>
      <c r="AR8" s="31">
        <f t="shared" si="10"/>
        <v>73.584905660377359</v>
      </c>
      <c r="AU8" s="25" t="s">
        <v>52</v>
      </c>
      <c r="AV8" s="18">
        <f>AM20-AM11</f>
        <v>9.2592592592592524</v>
      </c>
      <c r="AW8" s="18">
        <f>AN20-AN8</f>
        <v>11.111111111111114</v>
      </c>
      <c r="AX8" s="18">
        <f>AO20-AO11</f>
        <v>0</v>
      </c>
      <c r="AY8" s="18"/>
      <c r="AZ8" s="18"/>
      <c r="BA8" s="18">
        <f>AR20-AR12</f>
        <v>0</v>
      </c>
    </row>
    <row r="9" spans="1:54" s="1" customFormat="1" x14ac:dyDescent="0.25">
      <c r="B9" s="1" t="s">
        <v>174</v>
      </c>
      <c r="C9" s="1">
        <v>0</v>
      </c>
      <c r="D9" s="1">
        <v>54</v>
      </c>
      <c r="E9" s="1">
        <v>0</v>
      </c>
      <c r="F9" s="1">
        <v>0</v>
      </c>
      <c r="G9" s="1">
        <v>0</v>
      </c>
      <c r="H9" s="1">
        <v>0</v>
      </c>
      <c r="I9" s="1">
        <v>0</v>
      </c>
      <c r="J9" s="1">
        <v>0</v>
      </c>
      <c r="K9" s="1">
        <v>0</v>
      </c>
      <c r="L9" s="1">
        <v>0</v>
      </c>
      <c r="M9" s="1">
        <v>0</v>
      </c>
      <c r="N9" s="1">
        <v>0</v>
      </c>
      <c r="O9" s="1">
        <v>0</v>
      </c>
      <c r="P9" s="1">
        <v>0</v>
      </c>
      <c r="Q9" s="1">
        <v>0</v>
      </c>
      <c r="R9" s="1">
        <v>0</v>
      </c>
      <c r="S9" s="1">
        <v>54</v>
      </c>
      <c r="V9" s="1">
        <v>0.25</v>
      </c>
      <c r="W9" s="31">
        <f>G5</f>
        <v>11</v>
      </c>
      <c r="X9" s="32">
        <f>G6</f>
        <v>5</v>
      </c>
      <c r="Y9" s="31">
        <f>G7</f>
        <v>10</v>
      </c>
      <c r="Z9" s="30">
        <f>G8</f>
        <v>2</v>
      </c>
      <c r="AA9" s="30">
        <f>G9</f>
        <v>0</v>
      </c>
      <c r="AB9" s="31">
        <f>G10</f>
        <v>12</v>
      </c>
      <c r="AD9" s="1">
        <v>0.25</v>
      </c>
      <c r="AE9" s="31">
        <f t="shared" ref="AE9:AJ9" si="11">PRODUCT(W9*100*1/W21)</f>
        <v>20.37037037037037</v>
      </c>
      <c r="AF9" s="32">
        <f t="shared" si="11"/>
        <v>9.2592592592592595</v>
      </c>
      <c r="AG9" s="31">
        <f t="shared" si="11"/>
        <v>18.518518518518519</v>
      </c>
      <c r="AH9" s="30">
        <f t="shared" si="11"/>
        <v>3.7037037037037037</v>
      </c>
      <c r="AI9" s="30">
        <f t="shared" si="11"/>
        <v>0</v>
      </c>
      <c r="AJ9" s="31">
        <f t="shared" si="11"/>
        <v>22.641509433962263</v>
      </c>
      <c r="AL9" s="1">
        <v>0.25</v>
      </c>
      <c r="AM9" s="31">
        <f t="shared" ref="AM9:AR9" si="12">AE5+AE6+AE7+AE8+AE9</f>
        <v>75.925925925925924</v>
      </c>
      <c r="AN9" s="32">
        <f t="shared" si="12"/>
        <v>98.148148148148152</v>
      </c>
      <c r="AO9" s="31">
        <f t="shared" si="12"/>
        <v>98.148148148148152</v>
      </c>
      <c r="AP9" s="30">
        <f t="shared" si="12"/>
        <v>98.148148148148167</v>
      </c>
      <c r="AQ9" s="30">
        <f t="shared" si="12"/>
        <v>100</v>
      </c>
      <c r="AR9" s="31">
        <f t="shared" si="12"/>
        <v>96.226415094339615</v>
      </c>
      <c r="AU9" s="10"/>
      <c r="AV9" s="10"/>
      <c r="AW9" s="10"/>
      <c r="AX9" s="10"/>
      <c r="AY9" s="10"/>
      <c r="AZ9" s="10"/>
    </row>
    <row r="10" spans="1:54" s="1" customFormat="1" x14ac:dyDescent="0.25">
      <c r="B10" s="1" t="s">
        <v>175</v>
      </c>
      <c r="C10" s="2">
        <v>0</v>
      </c>
      <c r="D10" s="2">
        <v>2</v>
      </c>
      <c r="E10" s="2">
        <v>9</v>
      </c>
      <c r="F10" s="2">
        <v>28</v>
      </c>
      <c r="G10" s="2">
        <v>12</v>
      </c>
      <c r="H10" s="2">
        <v>2</v>
      </c>
      <c r="I10" s="2">
        <v>0</v>
      </c>
      <c r="J10" s="4">
        <v>0</v>
      </c>
      <c r="K10" s="3">
        <v>0</v>
      </c>
      <c r="L10" s="3">
        <v>0</v>
      </c>
      <c r="M10" s="3">
        <v>0</v>
      </c>
      <c r="N10" s="3">
        <v>0</v>
      </c>
      <c r="O10" s="3">
        <v>0</v>
      </c>
      <c r="P10" s="3">
        <v>0</v>
      </c>
      <c r="Q10" s="3">
        <v>0</v>
      </c>
      <c r="R10" s="3">
        <v>0</v>
      </c>
      <c r="S10" s="1">
        <v>53</v>
      </c>
      <c r="V10" s="1">
        <v>0.5</v>
      </c>
      <c r="W10" s="31">
        <f>H5</f>
        <v>5</v>
      </c>
      <c r="X10" s="33">
        <f>H6</f>
        <v>1</v>
      </c>
      <c r="Y10" s="31">
        <f>H7</f>
        <v>1</v>
      </c>
      <c r="Z10" s="30">
        <f>H8</f>
        <v>1</v>
      </c>
      <c r="AA10" s="30">
        <f>H9</f>
        <v>0</v>
      </c>
      <c r="AB10" s="31">
        <f>H10</f>
        <v>2</v>
      </c>
      <c r="AD10" s="1">
        <v>0.5</v>
      </c>
      <c r="AE10" s="31">
        <f t="shared" ref="AE10:AJ10" si="13">PRODUCT(W10*100*1/W21)</f>
        <v>9.2592592592592595</v>
      </c>
      <c r="AF10" s="33">
        <f t="shared" si="13"/>
        <v>1.8518518518518519</v>
      </c>
      <c r="AG10" s="31">
        <f t="shared" si="13"/>
        <v>1.8518518518518519</v>
      </c>
      <c r="AH10" s="30">
        <f t="shared" si="13"/>
        <v>1.8518518518518519</v>
      </c>
      <c r="AI10" s="30">
        <f t="shared" si="13"/>
        <v>0</v>
      </c>
      <c r="AJ10" s="31">
        <f t="shared" si="13"/>
        <v>3.7735849056603774</v>
      </c>
      <c r="AL10" s="1">
        <v>0.5</v>
      </c>
      <c r="AM10" s="31">
        <f t="shared" ref="AM10:AR10" si="14">AE5+AE6+AE7+AE8+AE9+AE10</f>
        <v>85.18518518518519</v>
      </c>
      <c r="AN10" s="33">
        <f t="shared" si="14"/>
        <v>100</v>
      </c>
      <c r="AO10" s="31">
        <f t="shared" si="14"/>
        <v>100</v>
      </c>
      <c r="AP10" s="30">
        <f t="shared" si="14"/>
        <v>100.00000000000001</v>
      </c>
      <c r="AQ10" s="30">
        <f t="shared" si="14"/>
        <v>100</v>
      </c>
      <c r="AR10" s="31">
        <f t="shared" si="14"/>
        <v>99.999999999999986</v>
      </c>
      <c r="AU10" s="10"/>
      <c r="AV10" s="10"/>
      <c r="AW10" s="10"/>
      <c r="AX10" s="10"/>
      <c r="AY10" s="10"/>
      <c r="AZ10" s="10"/>
    </row>
    <row r="11" spans="1:54" s="1" customFormat="1" x14ac:dyDescent="0.25">
      <c r="V11" s="1">
        <v>1</v>
      </c>
      <c r="W11" s="31">
        <f>I5</f>
        <v>3</v>
      </c>
      <c r="X11" s="33">
        <f>I6</f>
        <v>0</v>
      </c>
      <c r="Y11" s="31">
        <f>I7</f>
        <v>0</v>
      </c>
      <c r="Z11" s="30">
        <f>I8</f>
        <v>0</v>
      </c>
      <c r="AA11" s="30">
        <f>I9</f>
        <v>0</v>
      </c>
      <c r="AB11" s="31">
        <f>I10</f>
        <v>0</v>
      </c>
      <c r="AD11" s="1">
        <v>1</v>
      </c>
      <c r="AE11" s="31">
        <f t="shared" ref="AE11:AJ11" si="15">PRODUCT(W11*100*1/W21)</f>
        <v>5.5555555555555554</v>
      </c>
      <c r="AF11" s="33">
        <f t="shared" si="15"/>
        <v>0</v>
      </c>
      <c r="AG11" s="31">
        <f t="shared" si="15"/>
        <v>0</v>
      </c>
      <c r="AH11" s="30">
        <f t="shared" si="15"/>
        <v>0</v>
      </c>
      <c r="AI11" s="30">
        <f t="shared" si="15"/>
        <v>0</v>
      </c>
      <c r="AJ11" s="31">
        <f t="shared" si="15"/>
        <v>0</v>
      </c>
      <c r="AL11" s="1">
        <v>1</v>
      </c>
      <c r="AM11" s="31">
        <f t="shared" ref="AM11:AR11" si="16">AE5+AE6+AE7+AE8+AE9+AE10+AE11</f>
        <v>90.740740740740748</v>
      </c>
      <c r="AN11" s="33">
        <f t="shared" si="16"/>
        <v>100</v>
      </c>
      <c r="AO11" s="31">
        <f t="shared" si="16"/>
        <v>100</v>
      </c>
      <c r="AP11" s="30">
        <f t="shared" si="16"/>
        <v>100.00000000000001</v>
      </c>
      <c r="AQ11" s="30">
        <f t="shared" si="16"/>
        <v>100</v>
      </c>
      <c r="AR11" s="31">
        <f t="shared" si="16"/>
        <v>99.999999999999986</v>
      </c>
      <c r="AU11" s="10"/>
      <c r="AV11" s="10" t="str">
        <f>A3</f>
        <v>Aspergillus fumigatus</v>
      </c>
      <c r="AW11" s="10"/>
      <c r="AX11" s="10"/>
      <c r="AY11" s="10"/>
      <c r="AZ11" s="10"/>
    </row>
    <row r="12" spans="1:54" s="1" customFormat="1" x14ac:dyDescent="0.25">
      <c r="V12" s="1">
        <v>2</v>
      </c>
      <c r="W12" s="33">
        <f>J5</f>
        <v>4</v>
      </c>
      <c r="X12" s="33">
        <f>J6</f>
        <v>0</v>
      </c>
      <c r="Y12" s="33">
        <f>J7</f>
        <v>0</v>
      </c>
      <c r="Z12" s="30">
        <f>J8</f>
        <v>0</v>
      </c>
      <c r="AA12" s="30">
        <f>J9</f>
        <v>0</v>
      </c>
      <c r="AB12" s="32">
        <f>J10</f>
        <v>0</v>
      </c>
      <c r="AD12" s="1">
        <v>2</v>
      </c>
      <c r="AE12" s="33">
        <f t="shared" ref="AE12:AJ12" si="17">PRODUCT(W12*100*1/W21)</f>
        <v>7.4074074074074074</v>
      </c>
      <c r="AF12" s="33">
        <f t="shared" si="17"/>
        <v>0</v>
      </c>
      <c r="AG12" s="33">
        <f t="shared" si="17"/>
        <v>0</v>
      </c>
      <c r="AH12" s="30">
        <f t="shared" si="17"/>
        <v>0</v>
      </c>
      <c r="AI12" s="30">
        <f t="shared" si="17"/>
        <v>0</v>
      </c>
      <c r="AJ12" s="32">
        <f t="shared" si="17"/>
        <v>0</v>
      </c>
      <c r="AL12" s="1">
        <v>2</v>
      </c>
      <c r="AM12" s="33">
        <f t="shared" ref="AM12:AR12" si="18">AE5+AE6+AE7+AE8+AE9+AE10+AE11+AE12</f>
        <v>98.148148148148152</v>
      </c>
      <c r="AN12" s="33">
        <f t="shared" si="18"/>
        <v>100</v>
      </c>
      <c r="AO12" s="33">
        <f t="shared" si="18"/>
        <v>100</v>
      </c>
      <c r="AP12" s="30">
        <f t="shared" si="18"/>
        <v>100.00000000000001</v>
      </c>
      <c r="AQ12" s="30">
        <f t="shared" si="18"/>
        <v>100</v>
      </c>
      <c r="AR12" s="32">
        <f t="shared" si="18"/>
        <v>99.999999999999986</v>
      </c>
      <c r="AU12" s="10"/>
      <c r="AV12" s="10"/>
      <c r="AW12" s="10"/>
      <c r="AX12" s="10"/>
      <c r="AY12" s="10"/>
      <c r="AZ12" s="10"/>
    </row>
    <row r="13" spans="1:54" s="1" customFormat="1" x14ac:dyDescent="0.25">
      <c r="V13" s="1">
        <v>4</v>
      </c>
      <c r="W13" s="33">
        <f>K5</f>
        <v>0</v>
      </c>
      <c r="X13" s="33">
        <f>K6</f>
        <v>0</v>
      </c>
      <c r="Y13" s="33">
        <f>K7</f>
        <v>0</v>
      </c>
      <c r="Z13" s="30">
        <f>K8</f>
        <v>0</v>
      </c>
      <c r="AA13" s="30">
        <f>K9</f>
        <v>0</v>
      </c>
      <c r="AB13" s="33">
        <f>K10</f>
        <v>0</v>
      </c>
      <c r="AD13" s="1">
        <v>4</v>
      </c>
      <c r="AE13" s="33">
        <f t="shared" ref="AE13:AJ13" si="19">PRODUCT(W13*100*1/W21)</f>
        <v>0</v>
      </c>
      <c r="AF13" s="33">
        <f t="shared" si="19"/>
        <v>0</v>
      </c>
      <c r="AG13" s="33">
        <f t="shared" si="19"/>
        <v>0</v>
      </c>
      <c r="AH13" s="30">
        <f t="shared" si="19"/>
        <v>0</v>
      </c>
      <c r="AI13" s="30">
        <f t="shared" si="19"/>
        <v>0</v>
      </c>
      <c r="AJ13" s="33">
        <f t="shared" si="19"/>
        <v>0</v>
      </c>
      <c r="AL13" s="1">
        <v>4</v>
      </c>
      <c r="AM13" s="33">
        <f t="shared" ref="AM13:AR13" si="20">AE5+AE6+AE7+AE8+AE9+AE10+AE11+AE12+AE13</f>
        <v>98.148148148148152</v>
      </c>
      <c r="AN13" s="33">
        <f t="shared" si="20"/>
        <v>100</v>
      </c>
      <c r="AO13" s="33">
        <f t="shared" si="20"/>
        <v>100</v>
      </c>
      <c r="AP13" s="30">
        <f t="shared" si="20"/>
        <v>100.00000000000001</v>
      </c>
      <c r="AQ13" s="30">
        <f t="shared" si="20"/>
        <v>100</v>
      </c>
      <c r="AR13" s="33">
        <f t="shared" si="20"/>
        <v>99.999999999999986</v>
      </c>
      <c r="AU13" s="10"/>
      <c r="AV13" s="10"/>
      <c r="AW13" s="10"/>
      <c r="AX13" s="10"/>
      <c r="AY13" s="10"/>
      <c r="AZ13" s="10"/>
    </row>
    <row r="14" spans="1:54" s="1" customFormat="1" x14ac:dyDescent="0.25">
      <c r="V14" s="1">
        <v>8</v>
      </c>
      <c r="W14" s="33">
        <f>L5</f>
        <v>0</v>
      </c>
      <c r="X14" s="33">
        <f>L6</f>
        <v>0</v>
      </c>
      <c r="Y14" s="33">
        <f>L7</f>
        <v>0</v>
      </c>
      <c r="Z14" s="30">
        <f>L8</f>
        <v>0</v>
      </c>
      <c r="AA14" s="30">
        <f>L9</f>
        <v>0</v>
      </c>
      <c r="AB14" s="33">
        <f>L10</f>
        <v>0</v>
      </c>
      <c r="AD14" s="1">
        <v>8</v>
      </c>
      <c r="AE14" s="33">
        <f t="shared" ref="AE14:AJ14" si="21">PRODUCT(W14*100*1/W21)</f>
        <v>0</v>
      </c>
      <c r="AF14" s="33">
        <f t="shared" si="21"/>
        <v>0</v>
      </c>
      <c r="AG14" s="33">
        <f t="shared" si="21"/>
        <v>0</v>
      </c>
      <c r="AH14" s="30">
        <f t="shared" si="21"/>
        <v>0</v>
      </c>
      <c r="AI14" s="30">
        <f t="shared" si="21"/>
        <v>0</v>
      </c>
      <c r="AJ14" s="33">
        <f t="shared" si="21"/>
        <v>0</v>
      </c>
      <c r="AL14" s="1">
        <v>8</v>
      </c>
      <c r="AM14" s="33">
        <f t="shared" ref="AM14:AR14" si="22">AE5+AE6+AE7+AE8+AE9+AE10+AE11+AE12+AE13+AE14</f>
        <v>98.148148148148152</v>
      </c>
      <c r="AN14" s="33">
        <f t="shared" si="22"/>
        <v>100</v>
      </c>
      <c r="AO14" s="33">
        <f t="shared" si="22"/>
        <v>100</v>
      </c>
      <c r="AP14" s="30">
        <f t="shared" si="22"/>
        <v>100.00000000000001</v>
      </c>
      <c r="AQ14" s="30">
        <f t="shared" si="22"/>
        <v>100</v>
      </c>
      <c r="AR14" s="33">
        <f t="shared" si="22"/>
        <v>99.999999999999986</v>
      </c>
      <c r="AU14" s="10"/>
      <c r="AV14" s="10"/>
      <c r="AW14" s="10"/>
      <c r="AX14" s="10"/>
      <c r="AY14" s="10"/>
      <c r="AZ14" s="10"/>
    </row>
    <row r="15" spans="1:54" s="1" customFormat="1" x14ac:dyDescent="0.25">
      <c r="V15" s="1">
        <v>16</v>
      </c>
      <c r="W15" s="33">
        <f>M5</f>
        <v>0</v>
      </c>
      <c r="X15" s="33">
        <f>M6</f>
        <v>0</v>
      </c>
      <c r="Y15" s="33">
        <f>M7</f>
        <v>0</v>
      </c>
      <c r="Z15" s="30">
        <f>M8</f>
        <v>0</v>
      </c>
      <c r="AA15" s="30">
        <f>M9</f>
        <v>0</v>
      </c>
      <c r="AB15" s="33">
        <f>M10</f>
        <v>0</v>
      </c>
      <c r="AD15" s="1">
        <v>16</v>
      </c>
      <c r="AE15" s="33">
        <f t="shared" ref="AE15:AJ15" si="23">PRODUCT(W15*100*1/W21)</f>
        <v>0</v>
      </c>
      <c r="AF15" s="33">
        <f t="shared" si="23"/>
        <v>0</v>
      </c>
      <c r="AG15" s="33">
        <f t="shared" si="23"/>
        <v>0</v>
      </c>
      <c r="AH15" s="30">
        <f t="shared" si="23"/>
        <v>0</v>
      </c>
      <c r="AI15" s="30">
        <f t="shared" si="23"/>
        <v>0</v>
      </c>
      <c r="AJ15" s="33">
        <f t="shared" si="23"/>
        <v>0</v>
      </c>
      <c r="AL15" s="1">
        <v>16</v>
      </c>
      <c r="AM15" s="33">
        <f t="shared" ref="AM15:AR15" si="24">AE5+AE6+AE7+AE8+AE9+AE10+AE11+AE12+AE13+AE14+AE15</f>
        <v>98.148148148148152</v>
      </c>
      <c r="AN15" s="33">
        <f t="shared" si="24"/>
        <v>100</v>
      </c>
      <c r="AO15" s="33">
        <f t="shared" si="24"/>
        <v>100</v>
      </c>
      <c r="AP15" s="30">
        <f t="shared" si="24"/>
        <v>100.00000000000001</v>
      </c>
      <c r="AQ15" s="30">
        <f t="shared" si="24"/>
        <v>100</v>
      </c>
      <c r="AR15" s="33">
        <f t="shared" si="24"/>
        <v>99.999999999999986</v>
      </c>
      <c r="AU15" s="10"/>
      <c r="AV15" s="10"/>
      <c r="AW15" s="10"/>
      <c r="AX15" s="10"/>
      <c r="AY15" s="10"/>
      <c r="AZ15" s="10"/>
    </row>
    <row r="16" spans="1:54" s="1" customFormat="1" x14ac:dyDescent="0.25">
      <c r="V16" s="1">
        <v>32</v>
      </c>
      <c r="W16" s="33">
        <f>N5</f>
        <v>0</v>
      </c>
      <c r="X16" s="33">
        <f>N6</f>
        <v>0</v>
      </c>
      <c r="Y16" s="33">
        <f>N7</f>
        <v>0</v>
      </c>
      <c r="Z16" s="30">
        <f>N8</f>
        <v>0</v>
      </c>
      <c r="AA16" s="30">
        <f>N9</f>
        <v>0</v>
      </c>
      <c r="AB16" s="33">
        <f>N10</f>
        <v>0</v>
      </c>
      <c r="AD16" s="1">
        <v>32</v>
      </c>
      <c r="AE16" s="33">
        <f t="shared" ref="AE16:AJ16" si="25">PRODUCT(W16*100*1/W21)</f>
        <v>0</v>
      </c>
      <c r="AF16" s="33">
        <f t="shared" si="25"/>
        <v>0</v>
      </c>
      <c r="AG16" s="33">
        <f t="shared" si="25"/>
        <v>0</v>
      </c>
      <c r="AH16" s="30">
        <f t="shared" si="25"/>
        <v>0</v>
      </c>
      <c r="AI16" s="30">
        <f t="shared" si="25"/>
        <v>0</v>
      </c>
      <c r="AJ16" s="33">
        <f t="shared" si="25"/>
        <v>0</v>
      </c>
      <c r="AL16" s="1">
        <v>32</v>
      </c>
      <c r="AM16" s="33">
        <f t="shared" ref="AM16:AR16" si="26">AE5+AE6+AE7+AE8+AE9+AE10+AE11+AE12+AE13+AE14+AE15+AE16</f>
        <v>98.148148148148152</v>
      </c>
      <c r="AN16" s="33">
        <f t="shared" si="26"/>
        <v>100</v>
      </c>
      <c r="AO16" s="33">
        <f t="shared" si="26"/>
        <v>100</v>
      </c>
      <c r="AP16" s="30">
        <f t="shared" si="26"/>
        <v>100.00000000000001</v>
      </c>
      <c r="AQ16" s="30">
        <f t="shared" si="26"/>
        <v>100</v>
      </c>
      <c r="AR16" s="33">
        <f t="shared" si="26"/>
        <v>99.999999999999986</v>
      </c>
      <c r="AU16" s="10"/>
      <c r="AV16" s="10"/>
      <c r="AW16" s="10"/>
      <c r="AX16" s="10"/>
      <c r="AY16" s="10"/>
      <c r="AZ16" s="10"/>
    </row>
    <row r="17" spans="22:54" s="1" customFormat="1" x14ac:dyDescent="0.25">
      <c r="V17" s="1">
        <v>64</v>
      </c>
      <c r="W17" s="33">
        <f>O5</f>
        <v>1</v>
      </c>
      <c r="X17" s="33">
        <f>O6</f>
        <v>0</v>
      </c>
      <c r="Y17" s="33">
        <f>O7</f>
        <v>0</v>
      </c>
      <c r="Z17" s="30">
        <f>O8</f>
        <v>0</v>
      </c>
      <c r="AA17" s="30">
        <f>O9</f>
        <v>0</v>
      </c>
      <c r="AB17" s="33">
        <f>O10</f>
        <v>0</v>
      </c>
      <c r="AD17" s="1">
        <v>64</v>
      </c>
      <c r="AE17" s="33">
        <f t="shared" ref="AE17:AJ17" si="27">PRODUCT(W17*100*1/W21)</f>
        <v>1.8518518518518519</v>
      </c>
      <c r="AF17" s="33">
        <f t="shared" si="27"/>
        <v>0</v>
      </c>
      <c r="AG17" s="33">
        <f t="shared" si="27"/>
        <v>0</v>
      </c>
      <c r="AH17" s="30">
        <f t="shared" si="27"/>
        <v>0</v>
      </c>
      <c r="AI17" s="30">
        <f t="shared" si="27"/>
        <v>0</v>
      </c>
      <c r="AJ17" s="33">
        <f t="shared" si="27"/>
        <v>0</v>
      </c>
      <c r="AL17" s="1">
        <v>64</v>
      </c>
      <c r="AM17" s="33">
        <f t="shared" ref="AM17:AR17" si="28">AE5+AE6+AE7+AE8+AE9+AE10+AE11+AE12+AE13+AE14+AE15+AE16+AE17</f>
        <v>100</v>
      </c>
      <c r="AN17" s="33">
        <f t="shared" si="28"/>
        <v>100</v>
      </c>
      <c r="AO17" s="33">
        <f t="shared" si="28"/>
        <v>100</v>
      </c>
      <c r="AP17" s="30">
        <f t="shared" si="28"/>
        <v>100.00000000000001</v>
      </c>
      <c r="AQ17" s="30">
        <f t="shared" si="28"/>
        <v>100</v>
      </c>
      <c r="AR17" s="33">
        <f t="shared" si="28"/>
        <v>99.999999999999986</v>
      </c>
      <c r="AU17" s="10"/>
      <c r="AV17" s="10"/>
      <c r="AW17" s="10"/>
      <c r="AX17" s="10"/>
      <c r="AY17" s="10"/>
      <c r="AZ17" s="10"/>
    </row>
    <row r="18" spans="22:54" s="1" customFormat="1" x14ac:dyDescent="0.25">
      <c r="V18" s="1">
        <v>128</v>
      </c>
      <c r="W18" s="33">
        <f>P5</f>
        <v>0</v>
      </c>
      <c r="X18" s="33">
        <f>P6</f>
        <v>0</v>
      </c>
      <c r="Y18" s="33">
        <f>P7</f>
        <v>0</v>
      </c>
      <c r="Z18" s="30">
        <f>P8</f>
        <v>0</v>
      </c>
      <c r="AA18" s="30">
        <f>P9</f>
        <v>0</v>
      </c>
      <c r="AB18" s="33">
        <f>P10</f>
        <v>0</v>
      </c>
      <c r="AD18" s="1">
        <v>128</v>
      </c>
      <c r="AE18" s="33">
        <f t="shared" ref="AE18:AJ18" si="29">PRODUCT(W18*100*1/W21)</f>
        <v>0</v>
      </c>
      <c r="AF18" s="33">
        <f t="shared" si="29"/>
        <v>0</v>
      </c>
      <c r="AG18" s="33">
        <f t="shared" si="29"/>
        <v>0</v>
      </c>
      <c r="AH18" s="30">
        <f t="shared" si="29"/>
        <v>0</v>
      </c>
      <c r="AI18" s="30">
        <f t="shared" si="29"/>
        <v>0</v>
      </c>
      <c r="AJ18" s="33">
        <f t="shared" si="29"/>
        <v>0</v>
      </c>
      <c r="AL18" s="1">
        <v>128</v>
      </c>
      <c r="AM18" s="33">
        <f t="shared" ref="AM18:AR18" si="30">AE5+AE6+AE7+AE8+AE9+AE10+AE11+AE12+AE13+AE14+AE15+AE16+AE17+AE18</f>
        <v>100</v>
      </c>
      <c r="AN18" s="33">
        <f t="shared" si="30"/>
        <v>100</v>
      </c>
      <c r="AO18" s="33">
        <f t="shared" si="30"/>
        <v>100</v>
      </c>
      <c r="AP18" s="30">
        <f t="shared" si="30"/>
        <v>100.00000000000001</v>
      </c>
      <c r="AQ18" s="30">
        <f t="shared" si="30"/>
        <v>100</v>
      </c>
      <c r="AR18" s="33">
        <f t="shared" si="30"/>
        <v>99.999999999999986</v>
      </c>
      <c r="AU18" s="10"/>
      <c r="AV18" s="10"/>
      <c r="AW18" s="10"/>
      <c r="AX18" s="10"/>
      <c r="AY18" s="10"/>
      <c r="AZ18" s="10"/>
    </row>
    <row r="19" spans="22:54" s="1" customFormat="1" x14ac:dyDescent="0.25">
      <c r="V19" s="1">
        <v>256</v>
      </c>
      <c r="W19" s="33">
        <f>Q5</f>
        <v>0</v>
      </c>
      <c r="X19" s="33">
        <f>Q6</f>
        <v>0</v>
      </c>
      <c r="Y19" s="33">
        <f>Q7</f>
        <v>0</v>
      </c>
      <c r="Z19" s="30">
        <f>Q8</f>
        <v>0</v>
      </c>
      <c r="AA19" s="30">
        <f>Q9</f>
        <v>0</v>
      </c>
      <c r="AB19" s="33">
        <f>Q10</f>
        <v>0</v>
      </c>
      <c r="AD19" s="1">
        <v>256</v>
      </c>
      <c r="AE19" s="33">
        <f t="shared" ref="AE19:AJ19" si="31">PRODUCT(W19*100*1/W21)</f>
        <v>0</v>
      </c>
      <c r="AF19" s="33">
        <f t="shared" si="31"/>
        <v>0</v>
      </c>
      <c r="AG19" s="33">
        <f t="shared" si="31"/>
        <v>0</v>
      </c>
      <c r="AH19" s="30">
        <f t="shared" si="31"/>
        <v>0</v>
      </c>
      <c r="AI19" s="30">
        <f t="shared" si="31"/>
        <v>0</v>
      </c>
      <c r="AJ19" s="33">
        <f t="shared" si="31"/>
        <v>0</v>
      </c>
      <c r="AL19" s="1">
        <v>256</v>
      </c>
      <c r="AM19" s="33">
        <f t="shared" ref="AM19:AR19" si="32">AE5+AE6+AE7+AE8+AE9+AE10+AE11+AE12+AE13+AE14+AE15+AE16+AE17+AE18+AE19</f>
        <v>100</v>
      </c>
      <c r="AN19" s="33">
        <f t="shared" si="32"/>
        <v>100</v>
      </c>
      <c r="AO19" s="33">
        <f t="shared" si="32"/>
        <v>100</v>
      </c>
      <c r="AP19" s="30">
        <f t="shared" si="32"/>
        <v>100.00000000000001</v>
      </c>
      <c r="AQ19" s="30">
        <f t="shared" si="32"/>
        <v>100</v>
      </c>
      <c r="AR19" s="33">
        <f t="shared" si="32"/>
        <v>99.999999999999986</v>
      </c>
      <c r="AU19" s="10"/>
      <c r="AV19" s="10"/>
      <c r="AW19" s="10"/>
      <c r="AX19" s="10"/>
      <c r="AY19" s="10"/>
      <c r="AZ19" s="10"/>
    </row>
    <row r="20" spans="22:54" s="1" customFormat="1" x14ac:dyDescent="0.25">
      <c r="V20" s="1">
        <v>512</v>
      </c>
      <c r="W20" s="33">
        <f>R5</f>
        <v>0</v>
      </c>
      <c r="X20" s="33">
        <f>R6</f>
        <v>0</v>
      </c>
      <c r="Y20" s="33">
        <f>R7</f>
        <v>0</v>
      </c>
      <c r="Z20" s="30">
        <f>R8</f>
        <v>0</v>
      </c>
      <c r="AA20" s="30">
        <f>R9</f>
        <v>0</v>
      </c>
      <c r="AB20" s="33">
        <f>R10</f>
        <v>0</v>
      </c>
      <c r="AD20" s="1">
        <v>512</v>
      </c>
      <c r="AE20" s="33">
        <f t="shared" ref="AE20:AJ20" si="33">PRODUCT(W20*100*1/W21)</f>
        <v>0</v>
      </c>
      <c r="AF20" s="33">
        <f t="shared" si="33"/>
        <v>0</v>
      </c>
      <c r="AG20" s="33">
        <f t="shared" si="33"/>
        <v>0</v>
      </c>
      <c r="AH20" s="30">
        <f t="shared" si="33"/>
        <v>0</v>
      </c>
      <c r="AI20" s="30">
        <f t="shared" si="33"/>
        <v>0</v>
      </c>
      <c r="AJ20" s="33">
        <f t="shared" si="33"/>
        <v>0</v>
      </c>
      <c r="AL20" s="1">
        <v>512</v>
      </c>
      <c r="AM20" s="33">
        <f t="shared" ref="AM20:AR20" si="34">AE5+AE6+AE7+AE8+AE9+AE10+AE11+AE12+AE13+AE14+AE15+AE16+AE17+AE18+AE19+AE20</f>
        <v>100</v>
      </c>
      <c r="AN20" s="33">
        <f t="shared" si="34"/>
        <v>100</v>
      </c>
      <c r="AO20" s="33">
        <f t="shared" si="34"/>
        <v>100</v>
      </c>
      <c r="AP20" s="30">
        <f t="shared" si="34"/>
        <v>100.00000000000001</v>
      </c>
      <c r="AQ20" s="30">
        <f t="shared" si="34"/>
        <v>100</v>
      </c>
      <c r="AR20" s="33">
        <f t="shared" si="34"/>
        <v>99.999999999999986</v>
      </c>
      <c r="AU20" s="10"/>
      <c r="AV20" s="10"/>
      <c r="AW20" s="10"/>
      <c r="AX20" s="10"/>
      <c r="AY20" s="10"/>
      <c r="AZ20" s="10"/>
    </row>
    <row r="21" spans="22:54" s="1" customFormat="1" x14ac:dyDescent="0.25">
      <c r="V21" s="1" t="s">
        <v>1</v>
      </c>
      <c r="W21" s="1">
        <f>S5</f>
        <v>54</v>
      </c>
      <c r="X21" s="1">
        <f>S6</f>
        <v>54</v>
      </c>
      <c r="Y21" s="1">
        <f>S7</f>
        <v>54</v>
      </c>
      <c r="Z21" s="1">
        <f>S8</f>
        <v>54</v>
      </c>
      <c r="AA21" s="49">
        <f>S9</f>
        <v>54</v>
      </c>
      <c r="AB21" s="49">
        <f>S10</f>
        <v>53</v>
      </c>
      <c r="AD21" s="1" t="s">
        <v>1</v>
      </c>
      <c r="AE21" s="30">
        <f t="shared" ref="AE21:AJ21" si="35">SUM(AE5:AE20)</f>
        <v>100</v>
      </c>
      <c r="AF21" s="30">
        <f t="shared" si="35"/>
        <v>100</v>
      </c>
      <c r="AG21" s="30">
        <f t="shared" si="35"/>
        <v>100</v>
      </c>
      <c r="AH21" s="30">
        <f t="shared" si="35"/>
        <v>100.00000000000001</v>
      </c>
      <c r="AI21" s="30">
        <f t="shared" si="35"/>
        <v>100</v>
      </c>
      <c r="AJ21" s="30">
        <f t="shared" si="35"/>
        <v>99.999999999999986</v>
      </c>
      <c r="AM21" s="30"/>
      <c r="AN21" s="30"/>
      <c r="AO21" s="30"/>
      <c r="AP21" s="30"/>
      <c r="AQ21" s="30"/>
      <c r="AR21" s="30"/>
      <c r="AS21" s="30"/>
      <c r="AV21" s="10"/>
      <c r="AW21" s="10"/>
      <c r="AX21" s="10"/>
      <c r="AY21" s="10"/>
      <c r="AZ21" s="10"/>
      <c r="BA21" s="10"/>
    </row>
    <row r="22" spans="22:54" s="1" customFormat="1" x14ac:dyDescent="0.25">
      <c r="AA22" s="49"/>
      <c r="AB22" s="49"/>
      <c r="AE22" s="30"/>
      <c r="AF22" s="30"/>
      <c r="AG22" s="30"/>
      <c r="AH22" s="30"/>
      <c r="AI22" s="30"/>
      <c r="AJ22" s="30"/>
      <c r="AK22" s="30"/>
      <c r="AM22" s="30"/>
      <c r="AN22" s="30"/>
      <c r="AO22" s="30"/>
      <c r="AP22" s="30"/>
      <c r="AQ22" s="30"/>
      <c r="AR22" s="30"/>
      <c r="AS22" s="30"/>
      <c r="AT22" s="30"/>
      <c r="AV22" s="10"/>
      <c r="AW22" s="10"/>
      <c r="AX22" s="10"/>
      <c r="AY22" s="10"/>
      <c r="AZ22" s="10"/>
      <c r="BA22" s="10"/>
      <c r="BB22" s="10"/>
    </row>
    <row r="23" spans="22:54" s="1" customFormat="1" x14ac:dyDescent="0.25">
      <c r="AA23" s="49"/>
      <c r="AB23" s="49"/>
      <c r="AE23" s="30"/>
      <c r="AF23" s="30"/>
      <c r="AG23" s="30"/>
      <c r="AH23" s="30"/>
      <c r="AI23" s="30"/>
      <c r="AJ23" s="30"/>
      <c r="AK23" s="30"/>
      <c r="AM23" s="30"/>
      <c r="AN23" s="30"/>
      <c r="AO23" s="30"/>
      <c r="AP23" s="30"/>
      <c r="AQ23" s="30"/>
      <c r="AR23" s="30"/>
      <c r="AS23" s="30"/>
      <c r="AT23" s="30"/>
      <c r="AV23" s="10"/>
      <c r="AW23" s="10"/>
      <c r="AX23" s="10"/>
      <c r="AY23" s="10"/>
      <c r="AZ23" s="10"/>
      <c r="BA23" s="10"/>
      <c r="BB23" s="10"/>
    </row>
    <row r="24" spans="22:54" s="1" customFormat="1" x14ac:dyDescent="0.25">
      <c r="AA24" s="49"/>
      <c r="AB24" s="49"/>
      <c r="AE24" s="30"/>
      <c r="AF24" s="30"/>
      <c r="AG24" s="30"/>
      <c r="AH24" s="30"/>
      <c r="AI24" s="30"/>
      <c r="AJ24" s="30"/>
      <c r="AK24" s="30"/>
      <c r="AM24" s="30"/>
      <c r="AN24" s="30"/>
      <c r="AO24" s="30"/>
      <c r="AP24" s="30"/>
      <c r="AQ24" s="30"/>
      <c r="AR24" s="30"/>
      <c r="AS24" s="30"/>
      <c r="AT24" s="30"/>
      <c r="AV24" s="10"/>
      <c r="AW24" s="10"/>
      <c r="AX24" s="10"/>
      <c r="AY24" s="10"/>
      <c r="AZ24" s="10"/>
      <c r="BA24" s="10"/>
      <c r="BB24" s="10"/>
    </row>
    <row r="25" spans="22:54" s="1" customFormat="1" x14ac:dyDescent="0.25">
      <c r="AA25" s="49"/>
      <c r="AB25" s="49"/>
      <c r="AE25" s="30"/>
      <c r="AF25" s="30"/>
      <c r="AG25" s="30"/>
      <c r="AH25" s="30"/>
      <c r="AI25" s="30"/>
      <c r="AJ25" s="30"/>
      <c r="AK25" s="30"/>
      <c r="AM25" s="30"/>
      <c r="AN25" s="30"/>
      <c r="AO25" s="30"/>
      <c r="AP25" s="30"/>
      <c r="AQ25" s="30"/>
      <c r="AR25" s="30"/>
      <c r="AS25" s="30"/>
      <c r="AT25" s="30"/>
      <c r="AV25" s="10"/>
      <c r="AW25" s="10"/>
      <c r="AX25" s="10"/>
      <c r="AY25" s="10"/>
      <c r="AZ25" s="10"/>
      <c r="BA25" s="10"/>
      <c r="BB25" s="10"/>
    </row>
    <row r="26" spans="22:54" s="1" customFormat="1" x14ac:dyDescent="0.25">
      <c r="AA26" s="49"/>
      <c r="AB26" s="49"/>
      <c r="AE26" s="30"/>
      <c r="AF26" s="30"/>
      <c r="AG26" s="30"/>
      <c r="AH26" s="30"/>
      <c r="AI26" s="30"/>
      <c r="AJ26" s="30"/>
      <c r="AK26" s="30"/>
      <c r="AM26" s="30"/>
      <c r="AN26" s="30"/>
      <c r="AO26" s="30"/>
      <c r="AP26" s="30"/>
      <c r="AQ26" s="30"/>
      <c r="AR26" s="30"/>
      <c r="AS26" s="30"/>
      <c r="AT26" s="30"/>
      <c r="AV26" s="10"/>
      <c r="AW26" s="10"/>
      <c r="AX26" s="10"/>
      <c r="AY26" s="10"/>
      <c r="AZ26" s="10"/>
      <c r="BA26" s="10"/>
      <c r="BB26" s="10"/>
    </row>
    <row r="27" spans="22:54" s="1" customFormat="1" x14ac:dyDescent="0.25">
      <c r="AA27" s="49"/>
      <c r="AB27" s="49"/>
      <c r="AE27" s="30"/>
      <c r="AF27" s="30"/>
      <c r="AG27" s="30"/>
      <c r="AH27" s="30"/>
      <c r="AI27" s="30"/>
      <c r="AJ27" s="30"/>
      <c r="AK27" s="30"/>
      <c r="AM27" s="30"/>
      <c r="AN27" s="30"/>
      <c r="AO27" s="30"/>
      <c r="AP27" s="30"/>
      <c r="AQ27" s="30"/>
      <c r="AR27" s="30"/>
      <c r="AS27" s="30"/>
      <c r="AT27" s="30"/>
      <c r="AV27" s="10"/>
      <c r="AW27" s="10"/>
      <c r="AX27" s="10"/>
      <c r="AY27" s="10"/>
      <c r="AZ27" s="10"/>
      <c r="BA27" s="10"/>
      <c r="BB27" s="10"/>
    </row>
    <row r="28" spans="22:54" s="1" customFormat="1" x14ac:dyDescent="0.25">
      <c r="AA28" s="49"/>
      <c r="AB28" s="49"/>
      <c r="AE28" s="30"/>
      <c r="AF28" s="30"/>
      <c r="AG28" s="30"/>
      <c r="AH28" s="30"/>
      <c r="AI28" s="30"/>
      <c r="AJ28" s="30"/>
      <c r="AK28" s="30"/>
      <c r="AM28" s="30"/>
      <c r="AN28" s="30"/>
      <c r="AO28" s="30"/>
      <c r="AP28" s="30"/>
      <c r="AQ28" s="30"/>
      <c r="AR28" s="30"/>
      <c r="AS28" s="30"/>
      <c r="AT28" s="30"/>
      <c r="AV28" s="10"/>
      <c r="AW28" s="10"/>
      <c r="AX28" s="10"/>
      <c r="AY28" s="10"/>
      <c r="AZ28" s="10"/>
      <c r="BA28" s="10"/>
      <c r="BB28" s="10"/>
    </row>
    <row r="29" spans="22:54" s="1" customFormat="1" x14ac:dyDescent="0.25">
      <c r="AA29" s="49"/>
      <c r="AB29" s="49"/>
      <c r="AE29" s="30"/>
      <c r="AF29" s="30"/>
      <c r="AG29" s="30"/>
      <c r="AH29" s="30"/>
      <c r="AI29" s="30"/>
      <c r="AJ29" s="30"/>
      <c r="AK29" s="30"/>
      <c r="AM29" s="30"/>
      <c r="AN29" s="30"/>
      <c r="AO29" s="30"/>
      <c r="AP29" s="30"/>
      <c r="AQ29" s="30"/>
      <c r="AR29" s="30"/>
      <c r="AS29" s="30"/>
      <c r="AT29" s="30"/>
      <c r="AV29" s="10"/>
      <c r="AW29" s="10"/>
      <c r="AX29" s="10"/>
      <c r="AY29" s="10"/>
      <c r="AZ29" s="10"/>
      <c r="BA29" s="10"/>
      <c r="BB29" s="10"/>
    </row>
    <row r="30" spans="22:54" s="1" customFormat="1" x14ac:dyDescent="0.25">
      <c r="AA30" s="49"/>
      <c r="AB30" s="49"/>
      <c r="AE30" s="30"/>
      <c r="AF30" s="30"/>
      <c r="AG30" s="30"/>
      <c r="AH30" s="30"/>
      <c r="AI30" s="30"/>
      <c r="AJ30" s="30"/>
      <c r="AK30" s="30"/>
      <c r="AM30" s="30"/>
      <c r="AN30" s="30"/>
      <c r="AO30" s="30"/>
      <c r="AP30" s="30"/>
      <c r="AQ30" s="30"/>
      <c r="AR30" s="30"/>
      <c r="AS30" s="30"/>
      <c r="AT30" s="30"/>
      <c r="AV30" s="10"/>
      <c r="AW30" s="10"/>
      <c r="AX30" s="10"/>
      <c r="AY30" s="10"/>
      <c r="AZ30" s="10"/>
      <c r="BA30" s="10"/>
      <c r="BB30" s="10"/>
    </row>
    <row r="31" spans="22:54" s="1" customFormat="1" x14ac:dyDescent="0.25">
      <c r="AA31" s="49"/>
      <c r="AB31" s="49"/>
      <c r="AE31" s="30"/>
      <c r="AF31" s="30"/>
      <c r="AG31" s="30"/>
      <c r="AH31" s="30"/>
      <c r="AI31" s="30"/>
      <c r="AJ31" s="30"/>
      <c r="AK31" s="30"/>
      <c r="AM31" s="30"/>
      <c r="AN31" s="30"/>
      <c r="AO31" s="30"/>
      <c r="AP31" s="30"/>
      <c r="AQ31" s="30"/>
      <c r="AR31" s="30"/>
      <c r="AS31" s="30"/>
      <c r="AT31" s="30"/>
      <c r="AV31" s="10"/>
      <c r="AW31" s="10"/>
      <c r="AX31" s="10"/>
      <c r="AY31" s="10"/>
      <c r="AZ31" s="10"/>
      <c r="BA31" s="10"/>
      <c r="BB31" s="10"/>
    </row>
    <row r="32" spans="22:54" s="1" customFormat="1" x14ac:dyDescent="0.25">
      <c r="AA32" s="49"/>
      <c r="AB32" s="49"/>
      <c r="AE32" s="30"/>
      <c r="AF32" s="30"/>
      <c r="AG32" s="30"/>
      <c r="AH32" s="30"/>
      <c r="AI32" s="30"/>
      <c r="AJ32" s="30"/>
      <c r="AK32" s="30"/>
      <c r="AM32" s="30"/>
      <c r="AN32" s="30"/>
      <c r="AO32" s="30"/>
      <c r="AP32" s="30"/>
      <c r="AQ32" s="30"/>
      <c r="AR32" s="30"/>
      <c r="AS32" s="30"/>
      <c r="AT32" s="30"/>
      <c r="AV32" s="10"/>
      <c r="AW32" s="10"/>
      <c r="AX32" s="10"/>
      <c r="AY32" s="10"/>
      <c r="AZ32" s="10"/>
      <c r="BA32" s="10"/>
      <c r="BB32" s="10"/>
    </row>
    <row r="33" spans="2:54" s="1" customFormat="1" x14ac:dyDescent="0.25">
      <c r="AA33" s="49"/>
      <c r="AB33" s="49"/>
      <c r="AE33" s="30"/>
      <c r="AF33" s="30"/>
      <c r="AG33" s="30"/>
      <c r="AH33" s="30"/>
      <c r="AI33" s="30"/>
      <c r="AJ33" s="30"/>
      <c r="AK33" s="30"/>
      <c r="AM33" s="30"/>
      <c r="AN33" s="30"/>
      <c r="AO33" s="30"/>
      <c r="AP33" s="30"/>
      <c r="AQ33" s="30"/>
      <c r="AR33" s="30"/>
      <c r="AS33" s="30"/>
      <c r="AT33" s="30"/>
      <c r="AV33" s="10"/>
      <c r="AW33" s="10"/>
      <c r="AX33" s="10"/>
      <c r="AY33" s="10"/>
      <c r="AZ33" s="10"/>
      <c r="BA33" s="10"/>
      <c r="BB33" s="10"/>
    </row>
    <row r="34" spans="2:54" s="1" customFormat="1" x14ac:dyDescent="0.25">
      <c r="AA34" s="49"/>
      <c r="AB34" s="49"/>
      <c r="AE34" s="30"/>
      <c r="AF34" s="30"/>
      <c r="AG34" s="30"/>
      <c r="AH34" s="30"/>
      <c r="AI34" s="30"/>
      <c r="AJ34" s="30"/>
      <c r="AK34" s="30"/>
      <c r="AM34" s="30"/>
      <c r="AN34" s="30"/>
      <c r="AO34" s="30"/>
      <c r="AP34" s="30"/>
      <c r="AQ34" s="30"/>
      <c r="AR34" s="30"/>
      <c r="AS34" s="30"/>
      <c r="AT34" s="30"/>
      <c r="AV34" s="10"/>
      <c r="AW34" s="10"/>
      <c r="AX34" s="10"/>
      <c r="AY34" s="10"/>
      <c r="AZ34" s="10"/>
      <c r="BA34" s="10"/>
      <c r="BB34" s="10"/>
    </row>
    <row r="35" spans="2:54" s="1" customFormat="1" x14ac:dyDescent="0.25">
      <c r="B35"/>
      <c r="C35"/>
      <c r="D35"/>
      <c r="E35"/>
      <c r="F35"/>
      <c r="G35"/>
      <c r="H35"/>
      <c r="I35"/>
      <c r="J35"/>
      <c r="K35"/>
      <c r="L35"/>
      <c r="M35"/>
      <c r="N35"/>
      <c r="O35"/>
      <c r="P35"/>
      <c r="Q35"/>
      <c r="R35"/>
      <c r="S35"/>
      <c r="AA35" s="49"/>
      <c r="AB35" s="49"/>
      <c r="AI35" s="49"/>
      <c r="AJ35" s="49"/>
      <c r="AQ35" s="49"/>
      <c r="AR35" s="49"/>
    </row>
  </sheetData>
  <pageMargins left="0.7" right="0.7" top="0.78740157499999996" bottom="0.78740157499999996"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P60"/>
  <sheetViews>
    <sheetView topLeftCell="A13" zoomScale="75" zoomScaleNormal="75" workbookViewId="0">
      <selection activeCell="S58" sqref="A58:S58"/>
    </sheetView>
  </sheetViews>
  <sheetFormatPr baseColWidth="10" defaultRowHeight="15" x14ac:dyDescent="0.25"/>
  <cols>
    <col min="1" max="1" width="11.42578125" style="54"/>
    <col min="2" max="2" width="14.42578125" style="54" customWidth="1"/>
    <col min="3" max="18" width="8.28515625" style="54" customWidth="1"/>
    <col min="19" max="22" width="11.42578125" style="54"/>
    <col min="23" max="44" width="8.28515625" style="54" customWidth="1"/>
    <col min="45" max="47" width="11.42578125" style="54"/>
    <col min="48" max="68" width="8.28515625" style="54" customWidth="1"/>
    <col min="69" max="71" width="11.42578125" style="54"/>
    <col min="72" max="91" width="8.28515625" style="54" customWidth="1"/>
    <col min="92" max="94" width="11.42578125" style="54"/>
    <col min="95" max="95" width="9" style="54" bestFit="1" customWidth="1"/>
    <col min="96" max="96" width="10" style="54" customWidth="1"/>
    <col min="97" max="115" width="9" style="54" bestFit="1" customWidth="1"/>
    <col min="116" max="16384" width="11.42578125" style="54"/>
  </cols>
  <sheetData>
    <row r="3" spans="1:120" x14ac:dyDescent="0.25">
      <c r="A3" s="54" t="s">
        <v>43</v>
      </c>
      <c r="V3" s="54" t="str">
        <f>A3</f>
        <v>Pseudomonas aeruginosa</v>
      </c>
      <c r="AU3" s="54" t="str">
        <f>A3</f>
        <v>Pseudomonas aeruginosa</v>
      </c>
      <c r="AV3" s="30"/>
      <c r="AW3" s="30"/>
      <c r="AX3" s="30"/>
      <c r="AY3" s="30"/>
      <c r="AZ3" s="30"/>
      <c r="BA3" s="30"/>
      <c r="BB3" s="30"/>
      <c r="BC3" s="30"/>
      <c r="BD3" s="30"/>
      <c r="BE3" s="30"/>
      <c r="BF3" s="30"/>
      <c r="BG3" s="30"/>
      <c r="BH3" s="30"/>
      <c r="BI3" s="30"/>
      <c r="BJ3" s="30"/>
      <c r="BK3" s="30"/>
      <c r="BL3" s="30"/>
      <c r="BM3" s="30"/>
      <c r="BN3" s="30"/>
      <c r="BO3" s="30"/>
      <c r="BP3" s="30"/>
      <c r="BS3" s="30"/>
      <c r="BT3" s="30" t="str">
        <f>A3</f>
        <v>Pseudomonas aeruginosa</v>
      </c>
      <c r="BU3" s="30"/>
      <c r="BV3" s="30"/>
      <c r="BW3" s="30"/>
      <c r="BX3" s="30"/>
      <c r="BY3" s="30"/>
      <c r="BZ3" s="30"/>
      <c r="CA3" s="30"/>
      <c r="CB3" s="30"/>
      <c r="CC3" s="30"/>
      <c r="CD3" s="30"/>
      <c r="CE3" s="30"/>
      <c r="CF3" s="30"/>
      <c r="CG3" s="30"/>
      <c r="CH3" s="30"/>
      <c r="CI3" s="30"/>
      <c r="CJ3" s="30"/>
      <c r="CK3" s="30"/>
      <c r="CL3" s="30"/>
      <c r="CM3" s="30"/>
      <c r="CQ3" s="15"/>
      <c r="CR3" s="15"/>
      <c r="CS3" s="15"/>
      <c r="CT3" s="15"/>
      <c r="CU3" s="15"/>
      <c r="CV3" s="15"/>
      <c r="CW3" s="15"/>
      <c r="CX3" s="15"/>
      <c r="CY3" s="15"/>
      <c r="CZ3" s="15"/>
      <c r="DA3" s="15"/>
      <c r="DB3" s="15"/>
      <c r="DC3" s="15"/>
      <c r="DD3" s="15"/>
      <c r="DE3" s="15"/>
      <c r="DF3" s="15"/>
      <c r="DG3" s="15"/>
      <c r="DH3" s="15"/>
      <c r="DI3" s="15"/>
      <c r="DJ3" s="15"/>
      <c r="DK3" s="15"/>
      <c r="DL3" s="10"/>
      <c r="DM3" s="10"/>
    </row>
    <row r="4" spans="1:120"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Ampicillin</v>
      </c>
      <c r="X4" s="54" t="str">
        <f>B6</f>
        <v>Ampicillin/ Sulbactam</v>
      </c>
      <c r="Y4" s="54" t="str">
        <f>B7</f>
        <v>Piperacillin</v>
      </c>
      <c r="Z4" s="54" t="str">
        <f>B8</f>
        <v>Piperacillin/ Tazobactam</v>
      </c>
      <c r="AA4" s="54" t="str">
        <f>B9</f>
        <v>Aztreonam</v>
      </c>
      <c r="AB4" s="54" t="str">
        <f>B10</f>
        <v>Cefotaxim</v>
      </c>
      <c r="AC4" s="54" t="str">
        <f>B11</f>
        <v>Ceftazidim</v>
      </c>
      <c r="AD4" s="54" t="str">
        <f>B12</f>
        <v>Cefuroxim</v>
      </c>
      <c r="AE4" s="54" t="str">
        <f>B13</f>
        <v>Imipenem</v>
      </c>
      <c r="AF4" s="54" t="str">
        <f>B14</f>
        <v>Meropenem</v>
      </c>
      <c r="AG4" s="54" t="str">
        <f>B15</f>
        <v>Colistin</v>
      </c>
      <c r="AH4" s="54" t="str">
        <f>B16</f>
        <v>Amikacin</v>
      </c>
      <c r="AI4" s="54" t="str">
        <f>B17</f>
        <v>Gentamicin</v>
      </c>
      <c r="AJ4" s="54" t="str">
        <f>B18</f>
        <v>Tobramycin</v>
      </c>
      <c r="AK4" s="54" t="str">
        <f>B19</f>
        <v>Fosfomycin</v>
      </c>
      <c r="AL4" s="54" t="str">
        <f>B20</f>
        <v>Cotrimoxazol</v>
      </c>
      <c r="AM4" s="54" t="str">
        <f>B21</f>
        <v>Ciprofloxacin</v>
      </c>
      <c r="AN4" s="54" t="str">
        <f>B22</f>
        <v>Levofloxacin</v>
      </c>
      <c r="AO4" s="54" t="str">
        <f>B23</f>
        <v>Moxifloxacin</v>
      </c>
      <c r="AP4" s="54" t="str">
        <f>B24</f>
        <v>Doxycyclin</v>
      </c>
      <c r="AQ4" s="54" t="str">
        <f>B25</f>
        <v>Tigecyclin</v>
      </c>
      <c r="AR4" s="54" t="s">
        <v>95</v>
      </c>
      <c r="AV4" s="30" t="str">
        <f t="shared" ref="AV4:BP4" si="0">W4</f>
        <v>Ampicillin</v>
      </c>
      <c r="AW4" s="30" t="str">
        <f t="shared" si="0"/>
        <v>Ampicillin/ Sulbactam</v>
      </c>
      <c r="AX4" s="30" t="str">
        <f t="shared" si="0"/>
        <v>Piperacillin</v>
      </c>
      <c r="AY4" s="30" t="str">
        <f t="shared" si="0"/>
        <v>Piperacillin/ Tazobactam</v>
      </c>
      <c r="AZ4" s="30" t="str">
        <f t="shared" si="0"/>
        <v>Aztreonam</v>
      </c>
      <c r="BA4" s="30" t="str">
        <f t="shared" si="0"/>
        <v>Cefotaxim</v>
      </c>
      <c r="BB4" s="30" t="str">
        <f t="shared" si="0"/>
        <v>Ceftazidim</v>
      </c>
      <c r="BC4" s="30" t="str">
        <f t="shared" si="0"/>
        <v>Cefuroxim</v>
      </c>
      <c r="BD4" s="30" t="str">
        <f t="shared" si="0"/>
        <v>Imipenem</v>
      </c>
      <c r="BE4" s="30" t="str">
        <f t="shared" si="0"/>
        <v>Meropenem</v>
      </c>
      <c r="BF4" s="30" t="str">
        <f t="shared" si="0"/>
        <v>Colistin</v>
      </c>
      <c r="BG4" s="30" t="str">
        <f t="shared" si="0"/>
        <v>Amikacin</v>
      </c>
      <c r="BH4" s="30" t="str">
        <f t="shared" si="0"/>
        <v>Gentamicin</v>
      </c>
      <c r="BI4" s="30" t="str">
        <f t="shared" si="0"/>
        <v>Tobramycin</v>
      </c>
      <c r="BJ4" s="30" t="str">
        <f t="shared" si="0"/>
        <v>Fosfomycin</v>
      </c>
      <c r="BK4" s="30" t="str">
        <f t="shared" si="0"/>
        <v>Cotrimoxazol</v>
      </c>
      <c r="BL4" s="30" t="str">
        <f t="shared" si="0"/>
        <v>Ciprofloxacin</v>
      </c>
      <c r="BM4" s="30" t="str">
        <f t="shared" si="0"/>
        <v>Levofloxacin</v>
      </c>
      <c r="BN4" s="30" t="str">
        <f t="shared" si="0"/>
        <v>Moxifloxacin</v>
      </c>
      <c r="BO4" s="30" t="str">
        <f t="shared" si="0"/>
        <v>Doxycyclin</v>
      </c>
      <c r="BP4" s="30" t="str">
        <f t="shared" si="0"/>
        <v>Tigecyclin</v>
      </c>
      <c r="BQ4" s="54" t="s">
        <v>95</v>
      </c>
      <c r="BT4" s="54" t="s">
        <v>0</v>
      </c>
      <c r="BU4" s="30" t="str">
        <f t="shared" ref="BU4:CP4" si="1">W4</f>
        <v>Ampicillin</v>
      </c>
      <c r="BV4" s="30" t="str">
        <f t="shared" si="1"/>
        <v>Ampicillin/ Sulbactam</v>
      </c>
      <c r="BW4" s="30" t="str">
        <f t="shared" si="1"/>
        <v>Piperacillin</v>
      </c>
      <c r="BX4" s="30" t="str">
        <f t="shared" si="1"/>
        <v>Piperacillin/ Tazobactam</v>
      </c>
      <c r="BY4" s="30" t="str">
        <f t="shared" si="1"/>
        <v>Aztreonam</v>
      </c>
      <c r="BZ4" s="30" t="str">
        <f t="shared" si="1"/>
        <v>Cefotaxim</v>
      </c>
      <c r="CA4" s="30" t="str">
        <f t="shared" si="1"/>
        <v>Ceftazidim</v>
      </c>
      <c r="CB4" s="30" t="str">
        <f t="shared" si="1"/>
        <v>Cefuroxim</v>
      </c>
      <c r="CC4" s="30" t="str">
        <f t="shared" si="1"/>
        <v>Imipenem</v>
      </c>
      <c r="CD4" s="30" t="str">
        <f t="shared" si="1"/>
        <v>Meropenem</v>
      </c>
      <c r="CE4" s="30" t="str">
        <f t="shared" si="1"/>
        <v>Colistin</v>
      </c>
      <c r="CF4" s="30" t="str">
        <f t="shared" si="1"/>
        <v>Amikacin</v>
      </c>
      <c r="CG4" s="30" t="str">
        <f t="shared" si="1"/>
        <v>Gentamicin</v>
      </c>
      <c r="CH4" s="30" t="str">
        <f t="shared" si="1"/>
        <v>Tobramycin</v>
      </c>
      <c r="CI4" s="30" t="str">
        <f t="shared" si="1"/>
        <v>Fosfomycin</v>
      </c>
      <c r="CJ4" s="30" t="str">
        <f t="shared" si="1"/>
        <v>Cotrimoxazol</v>
      </c>
      <c r="CK4" s="30" t="str">
        <f t="shared" si="1"/>
        <v>Ciprofloxacin</v>
      </c>
      <c r="CL4" s="30" t="str">
        <f t="shared" si="1"/>
        <v>Levofloxacin</v>
      </c>
      <c r="CM4" s="30" t="str">
        <f t="shared" si="1"/>
        <v>Moxifloxacin</v>
      </c>
      <c r="CN4" s="30" t="str">
        <f t="shared" si="1"/>
        <v>Doxycyclin</v>
      </c>
      <c r="CO4" s="30" t="str">
        <f t="shared" si="1"/>
        <v>Tigecyclin</v>
      </c>
      <c r="CP4" s="30" t="str">
        <f t="shared" si="1"/>
        <v>Caz/Avi</v>
      </c>
      <c r="CT4" s="11"/>
      <c r="CU4" s="12" t="s">
        <v>48</v>
      </c>
      <c r="CV4" s="12" t="s">
        <v>53</v>
      </c>
      <c r="CW4" s="12" t="s">
        <v>54</v>
      </c>
      <c r="CX4" s="12" t="s">
        <v>55</v>
      </c>
      <c r="CY4" s="12" t="s">
        <v>56</v>
      </c>
      <c r="CZ4" s="12" t="s">
        <v>57</v>
      </c>
      <c r="DA4" s="12" t="s">
        <v>58</v>
      </c>
      <c r="DB4" s="12" t="s">
        <v>71</v>
      </c>
      <c r="DC4" s="12" t="s">
        <v>59</v>
      </c>
      <c r="DD4" s="12" t="s">
        <v>60</v>
      </c>
      <c r="DE4" s="12" t="s">
        <v>61</v>
      </c>
      <c r="DF4" s="12" t="s">
        <v>62</v>
      </c>
      <c r="DG4" s="12" t="s">
        <v>63</v>
      </c>
      <c r="DH4" s="12" t="s">
        <v>64</v>
      </c>
      <c r="DI4" s="12" t="s">
        <v>65</v>
      </c>
      <c r="DJ4" s="12" t="s">
        <v>66</v>
      </c>
      <c r="DK4" s="12" t="s">
        <v>67</v>
      </c>
      <c r="DL4" s="12" t="s">
        <v>68</v>
      </c>
      <c r="DM4" s="12" t="s">
        <v>69</v>
      </c>
      <c r="DN4" s="12" t="s">
        <v>70</v>
      </c>
      <c r="DO4" s="12" t="s">
        <v>72</v>
      </c>
      <c r="DP4" s="12" t="s">
        <v>95</v>
      </c>
    </row>
    <row r="5" spans="1:120" ht="18.75" x14ac:dyDescent="0.25">
      <c r="B5" s="54" t="s">
        <v>2</v>
      </c>
      <c r="C5" s="54">
        <v>0</v>
      </c>
      <c r="D5" s="54">
        <v>0</v>
      </c>
      <c r="E5" s="54">
        <v>0</v>
      </c>
      <c r="F5" s="54">
        <v>1</v>
      </c>
      <c r="G5" s="54">
        <v>0</v>
      </c>
      <c r="H5" s="54">
        <v>1</v>
      </c>
      <c r="I5" s="54">
        <v>0</v>
      </c>
      <c r="J5" s="54">
        <v>3</v>
      </c>
      <c r="K5" s="54">
        <v>5</v>
      </c>
      <c r="L5" s="54">
        <v>5</v>
      </c>
      <c r="M5" s="54">
        <v>1</v>
      </c>
      <c r="N5" s="54">
        <v>14</v>
      </c>
      <c r="O5" s="54">
        <v>853</v>
      </c>
      <c r="P5" s="54">
        <v>0</v>
      </c>
      <c r="Q5" s="54">
        <v>0</v>
      </c>
      <c r="R5" s="54">
        <v>0</v>
      </c>
      <c r="S5" s="54">
        <v>883</v>
      </c>
      <c r="V5" s="54">
        <v>1.5625E-2</v>
      </c>
      <c r="W5" s="54">
        <f>C5</f>
        <v>0</v>
      </c>
      <c r="X5" s="54">
        <f>C6</f>
        <v>0</v>
      </c>
      <c r="Y5" s="4">
        <f>C7</f>
        <v>0</v>
      </c>
      <c r="Z5" s="4">
        <f>C8</f>
        <v>0</v>
      </c>
      <c r="AA5" s="4">
        <f>C9</f>
        <v>0</v>
      </c>
      <c r="AB5" s="54">
        <f>C10</f>
        <v>0</v>
      </c>
      <c r="AC5" s="4">
        <f>C11</f>
        <v>0</v>
      </c>
      <c r="AD5" s="54">
        <f>C12</f>
        <v>0</v>
      </c>
      <c r="AE5" s="4">
        <f>C13</f>
        <v>0</v>
      </c>
      <c r="AF5" s="2">
        <f>C14</f>
        <v>0</v>
      </c>
      <c r="AG5" s="2">
        <f>C15</f>
        <v>0</v>
      </c>
      <c r="AH5" s="2">
        <f>C16</f>
        <v>0</v>
      </c>
      <c r="AI5" s="54">
        <f>C17</f>
        <v>0</v>
      </c>
      <c r="AJ5" s="2">
        <f>C18</f>
        <v>0</v>
      </c>
      <c r="AK5" s="54">
        <f>C19</f>
        <v>0</v>
      </c>
      <c r="AL5" s="54">
        <f>C20</f>
        <v>0</v>
      </c>
      <c r="AM5" s="4">
        <f>C21</f>
        <v>0</v>
      </c>
      <c r="AN5" s="4">
        <f>C22</f>
        <v>0</v>
      </c>
      <c r="AO5" s="54">
        <f>C23</f>
        <v>0</v>
      </c>
      <c r="AP5" s="54">
        <f>C24</f>
        <v>0</v>
      </c>
      <c r="AQ5" s="54">
        <f>C25</f>
        <v>0</v>
      </c>
      <c r="AR5" s="2">
        <f>C26</f>
        <v>0</v>
      </c>
      <c r="AU5" s="54">
        <v>1.4999999999999999E-2</v>
      </c>
      <c r="AV5" s="30">
        <f t="shared" ref="AV5:BQ5" si="2">PRODUCT(W5*100*1/W21)</f>
        <v>0</v>
      </c>
      <c r="AW5" s="30">
        <f t="shared" si="2"/>
        <v>0</v>
      </c>
      <c r="AX5" s="32">
        <f t="shared" si="2"/>
        <v>0</v>
      </c>
      <c r="AY5" s="32">
        <f t="shared" si="2"/>
        <v>0</v>
      </c>
      <c r="AZ5" s="32">
        <f t="shared" si="2"/>
        <v>0</v>
      </c>
      <c r="BA5" s="30">
        <f t="shared" si="2"/>
        <v>0</v>
      </c>
      <c r="BB5" s="32">
        <f t="shared" si="2"/>
        <v>0</v>
      </c>
      <c r="BC5" s="30">
        <f t="shared" si="2"/>
        <v>0</v>
      </c>
      <c r="BD5" s="32">
        <f t="shared" si="2"/>
        <v>0</v>
      </c>
      <c r="BE5" s="31">
        <f t="shared" si="2"/>
        <v>0</v>
      </c>
      <c r="BF5" s="31">
        <f t="shared" si="2"/>
        <v>0</v>
      </c>
      <c r="BG5" s="31">
        <f t="shared" si="2"/>
        <v>0</v>
      </c>
      <c r="BH5" s="57">
        <f t="shared" si="2"/>
        <v>0</v>
      </c>
      <c r="BI5" s="31">
        <f t="shared" si="2"/>
        <v>0</v>
      </c>
      <c r="BJ5" s="30">
        <f t="shared" si="2"/>
        <v>0</v>
      </c>
      <c r="BK5" s="30">
        <f t="shared" si="2"/>
        <v>0</v>
      </c>
      <c r="BL5" s="32">
        <f t="shared" si="2"/>
        <v>0</v>
      </c>
      <c r="BM5" s="32">
        <f t="shared" si="2"/>
        <v>0</v>
      </c>
      <c r="BN5" s="30">
        <f t="shared" si="2"/>
        <v>0</v>
      </c>
      <c r="BO5" s="30">
        <f t="shared" si="2"/>
        <v>0</v>
      </c>
      <c r="BP5" s="30">
        <f t="shared" si="2"/>
        <v>0</v>
      </c>
      <c r="BQ5" s="31">
        <f t="shared" si="2"/>
        <v>0</v>
      </c>
      <c r="BT5" s="54">
        <v>1.4999999999999999E-2</v>
      </c>
      <c r="BU5" s="30">
        <f t="shared" ref="BU5:CP5" si="3">AV5</f>
        <v>0</v>
      </c>
      <c r="BV5" s="30">
        <f t="shared" si="3"/>
        <v>0</v>
      </c>
      <c r="BW5" s="32">
        <f t="shared" si="3"/>
        <v>0</v>
      </c>
      <c r="BX5" s="32">
        <f t="shared" si="3"/>
        <v>0</v>
      </c>
      <c r="BY5" s="32">
        <f t="shared" si="3"/>
        <v>0</v>
      </c>
      <c r="BZ5" s="30">
        <f t="shared" si="3"/>
        <v>0</v>
      </c>
      <c r="CA5" s="32">
        <f t="shared" si="3"/>
        <v>0</v>
      </c>
      <c r="CB5" s="30">
        <f t="shared" si="3"/>
        <v>0</v>
      </c>
      <c r="CC5" s="32">
        <f t="shared" si="3"/>
        <v>0</v>
      </c>
      <c r="CD5" s="31">
        <f t="shared" si="3"/>
        <v>0</v>
      </c>
      <c r="CE5" s="31">
        <f t="shared" si="3"/>
        <v>0</v>
      </c>
      <c r="CF5" s="31">
        <f t="shared" si="3"/>
        <v>0</v>
      </c>
      <c r="CG5" s="57">
        <f t="shared" si="3"/>
        <v>0</v>
      </c>
      <c r="CH5" s="31">
        <f t="shared" si="3"/>
        <v>0</v>
      </c>
      <c r="CI5" s="30">
        <f t="shared" si="3"/>
        <v>0</v>
      </c>
      <c r="CJ5" s="30">
        <f t="shared" si="3"/>
        <v>0</v>
      </c>
      <c r="CK5" s="32">
        <f t="shared" si="3"/>
        <v>0</v>
      </c>
      <c r="CL5" s="32">
        <f t="shared" si="3"/>
        <v>0</v>
      </c>
      <c r="CM5" s="30">
        <f t="shared" si="3"/>
        <v>0</v>
      </c>
      <c r="CN5" s="30">
        <f t="shared" si="3"/>
        <v>0</v>
      </c>
      <c r="CO5" s="30">
        <f t="shared" si="3"/>
        <v>0</v>
      </c>
      <c r="CP5" s="31">
        <f t="shared" si="3"/>
        <v>0</v>
      </c>
      <c r="CT5" s="12" t="s">
        <v>49</v>
      </c>
      <c r="CU5" s="16">
        <f>S5</f>
        <v>883</v>
      </c>
      <c r="CV5" s="16">
        <f>S6</f>
        <v>883</v>
      </c>
      <c r="CW5" s="16">
        <f>S7</f>
        <v>882</v>
      </c>
      <c r="CX5" s="16">
        <f>S8</f>
        <v>883</v>
      </c>
      <c r="CY5" s="16">
        <f>S9</f>
        <v>882</v>
      </c>
      <c r="CZ5" s="16">
        <f>S10</f>
        <v>883</v>
      </c>
      <c r="DA5" s="16">
        <f>S11</f>
        <v>883</v>
      </c>
      <c r="DB5" s="16">
        <f>S12</f>
        <v>883</v>
      </c>
      <c r="DC5" s="16">
        <f>S13</f>
        <v>883</v>
      </c>
      <c r="DD5" s="16">
        <f>S14</f>
        <v>883</v>
      </c>
      <c r="DE5" s="16">
        <f>S15</f>
        <v>847</v>
      </c>
      <c r="DF5" s="16">
        <f>S16</f>
        <v>846</v>
      </c>
      <c r="DG5" s="16">
        <f>S17</f>
        <v>850</v>
      </c>
      <c r="DH5" s="16">
        <f>S18</f>
        <v>792</v>
      </c>
      <c r="DI5" s="16">
        <f>S19</f>
        <v>882</v>
      </c>
      <c r="DJ5" s="16">
        <f>S20</f>
        <v>883</v>
      </c>
      <c r="DK5" s="16">
        <f>S21</f>
        <v>883</v>
      </c>
      <c r="DL5" s="16">
        <f>S22</f>
        <v>883</v>
      </c>
      <c r="DM5" s="16">
        <f>S23</f>
        <v>883</v>
      </c>
      <c r="DN5" s="16">
        <f>S24</f>
        <v>882</v>
      </c>
      <c r="DO5" s="16">
        <f>S25</f>
        <v>883</v>
      </c>
      <c r="DP5" s="16">
        <f>S26</f>
        <v>881</v>
      </c>
    </row>
    <row r="6" spans="1:120" ht="18.75" x14ac:dyDescent="0.25">
      <c r="B6" s="54" t="s">
        <v>3</v>
      </c>
      <c r="C6" s="54">
        <v>0</v>
      </c>
      <c r="D6" s="54">
        <v>0</v>
      </c>
      <c r="E6" s="54">
        <v>0</v>
      </c>
      <c r="F6" s="54">
        <v>6</v>
      </c>
      <c r="G6" s="54">
        <v>0</v>
      </c>
      <c r="H6" s="54">
        <v>2</v>
      </c>
      <c r="I6" s="54">
        <v>5</v>
      </c>
      <c r="J6" s="54">
        <v>4</v>
      </c>
      <c r="K6" s="54">
        <v>3</v>
      </c>
      <c r="L6" s="54">
        <v>3</v>
      </c>
      <c r="M6" s="54">
        <v>11</v>
      </c>
      <c r="N6" s="54">
        <v>17</v>
      </c>
      <c r="O6" s="54">
        <v>832</v>
      </c>
      <c r="P6" s="54">
        <v>0</v>
      </c>
      <c r="Q6" s="54">
        <v>0</v>
      </c>
      <c r="R6" s="54">
        <v>0</v>
      </c>
      <c r="S6" s="54">
        <v>883</v>
      </c>
      <c r="V6" s="54">
        <v>3.125E-2</v>
      </c>
      <c r="W6" s="54">
        <f>D5</f>
        <v>0</v>
      </c>
      <c r="X6" s="54">
        <f>D6</f>
        <v>0</v>
      </c>
      <c r="Y6" s="4">
        <f>D7</f>
        <v>0</v>
      </c>
      <c r="Z6" s="4">
        <f>D8</f>
        <v>0</v>
      </c>
      <c r="AA6" s="4">
        <f>D9</f>
        <v>0</v>
      </c>
      <c r="AB6" s="54">
        <f>D10</f>
        <v>10</v>
      </c>
      <c r="AC6" s="4">
        <f>D11</f>
        <v>0</v>
      </c>
      <c r="AD6" s="54">
        <f>D12</f>
        <v>0</v>
      </c>
      <c r="AE6" s="4">
        <f>D13</f>
        <v>0</v>
      </c>
      <c r="AF6" s="2">
        <f>D14</f>
        <v>0</v>
      </c>
      <c r="AG6" s="2">
        <f>D15</f>
        <v>5</v>
      </c>
      <c r="AH6" s="2">
        <f>D16</f>
        <v>0</v>
      </c>
      <c r="AI6" s="54">
        <f>D17</f>
        <v>0</v>
      </c>
      <c r="AJ6" s="2">
        <f>D18</f>
        <v>0</v>
      </c>
      <c r="AK6" s="54">
        <f>D19</f>
        <v>0</v>
      </c>
      <c r="AL6" s="54">
        <f>D20</f>
        <v>0</v>
      </c>
      <c r="AM6" s="4">
        <f>D21</f>
        <v>21</v>
      </c>
      <c r="AN6" s="4">
        <f>D22</f>
        <v>21</v>
      </c>
      <c r="AO6" s="54">
        <f>D23</f>
        <v>2</v>
      </c>
      <c r="AP6" s="54">
        <f>D24</f>
        <v>0</v>
      </c>
      <c r="AQ6" s="54">
        <f>D25</f>
        <v>9</v>
      </c>
      <c r="AR6" s="2">
        <f>D26</f>
        <v>0</v>
      </c>
      <c r="AU6" s="54">
        <v>3.1E-2</v>
      </c>
      <c r="AV6" s="30">
        <f t="shared" ref="AV6:BQ6" si="4">PRODUCT(W6*100*1/W21)</f>
        <v>0</v>
      </c>
      <c r="AW6" s="30">
        <f t="shared" si="4"/>
        <v>0</v>
      </c>
      <c r="AX6" s="32">
        <f t="shared" si="4"/>
        <v>0</v>
      </c>
      <c r="AY6" s="32">
        <f t="shared" si="4"/>
        <v>0</v>
      </c>
      <c r="AZ6" s="32">
        <f t="shared" si="4"/>
        <v>0</v>
      </c>
      <c r="BA6" s="30">
        <f t="shared" si="4"/>
        <v>1.1325028312570782</v>
      </c>
      <c r="BB6" s="32">
        <f t="shared" si="4"/>
        <v>0</v>
      </c>
      <c r="BC6" s="30">
        <f t="shared" si="4"/>
        <v>0</v>
      </c>
      <c r="BD6" s="32">
        <f t="shared" si="4"/>
        <v>0</v>
      </c>
      <c r="BE6" s="31">
        <f t="shared" si="4"/>
        <v>0</v>
      </c>
      <c r="BF6" s="31">
        <f t="shared" si="4"/>
        <v>0.59031877213695394</v>
      </c>
      <c r="BG6" s="31">
        <f t="shared" si="4"/>
        <v>0</v>
      </c>
      <c r="BH6" s="57">
        <f t="shared" si="4"/>
        <v>0</v>
      </c>
      <c r="BI6" s="31">
        <f t="shared" si="4"/>
        <v>0</v>
      </c>
      <c r="BJ6" s="30">
        <f t="shared" si="4"/>
        <v>0</v>
      </c>
      <c r="BK6" s="30">
        <f t="shared" si="4"/>
        <v>0</v>
      </c>
      <c r="BL6" s="32">
        <f t="shared" si="4"/>
        <v>2.378255945639864</v>
      </c>
      <c r="BM6" s="32">
        <f t="shared" si="4"/>
        <v>2.378255945639864</v>
      </c>
      <c r="BN6" s="30">
        <f t="shared" si="4"/>
        <v>0.22650056625141562</v>
      </c>
      <c r="BO6" s="30">
        <f t="shared" si="4"/>
        <v>0</v>
      </c>
      <c r="BP6" s="30">
        <f t="shared" si="4"/>
        <v>1.0192525481313703</v>
      </c>
      <c r="BQ6" s="31">
        <f t="shared" si="4"/>
        <v>0</v>
      </c>
      <c r="BT6" s="54">
        <v>3.1E-2</v>
      </c>
      <c r="BU6" s="30">
        <f t="shared" ref="BU6:CP6" si="5">AV5+AV6</f>
        <v>0</v>
      </c>
      <c r="BV6" s="30">
        <f t="shared" si="5"/>
        <v>0</v>
      </c>
      <c r="BW6" s="32">
        <f t="shared" si="5"/>
        <v>0</v>
      </c>
      <c r="BX6" s="32">
        <f t="shared" si="5"/>
        <v>0</v>
      </c>
      <c r="BY6" s="32">
        <f t="shared" si="5"/>
        <v>0</v>
      </c>
      <c r="BZ6" s="30">
        <f t="shared" si="5"/>
        <v>1.1325028312570782</v>
      </c>
      <c r="CA6" s="32">
        <f t="shared" si="5"/>
        <v>0</v>
      </c>
      <c r="CB6" s="30">
        <f t="shared" si="5"/>
        <v>0</v>
      </c>
      <c r="CC6" s="32">
        <f t="shared" si="5"/>
        <v>0</v>
      </c>
      <c r="CD6" s="31">
        <f t="shared" si="5"/>
        <v>0</v>
      </c>
      <c r="CE6" s="31">
        <f t="shared" si="5"/>
        <v>0.59031877213695394</v>
      </c>
      <c r="CF6" s="31">
        <f t="shared" si="5"/>
        <v>0</v>
      </c>
      <c r="CG6" s="57">
        <f t="shared" si="5"/>
        <v>0</v>
      </c>
      <c r="CH6" s="31">
        <f t="shared" si="5"/>
        <v>0</v>
      </c>
      <c r="CI6" s="30">
        <f t="shared" si="5"/>
        <v>0</v>
      </c>
      <c r="CJ6" s="30">
        <f t="shared" si="5"/>
        <v>0</v>
      </c>
      <c r="CK6" s="32">
        <f t="shared" si="5"/>
        <v>2.378255945639864</v>
      </c>
      <c r="CL6" s="32">
        <f t="shared" si="5"/>
        <v>2.378255945639864</v>
      </c>
      <c r="CM6" s="30">
        <f t="shared" si="5"/>
        <v>0.22650056625141562</v>
      </c>
      <c r="CN6" s="30">
        <f t="shared" si="5"/>
        <v>0</v>
      </c>
      <c r="CO6" s="30">
        <f t="shared" si="5"/>
        <v>1.0192525481313703</v>
      </c>
      <c r="CP6" s="31">
        <f t="shared" si="5"/>
        <v>0</v>
      </c>
      <c r="CT6" s="12" t="s">
        <v>50</v>
      </c>
      <c r="CU6" s="17"/>
      <c r="CV6" s="17"/>
      <c r="CW6" s="17"/>
      <c r="CX6" s="17"/>
      <c r="CY6" s="17"/>
      <c r="CZ6" s="17"/>
      <c r="DA6" s="17"/>
      <c r="DB6" s="17"/>
      <c r="DC6" s="17"/>
      <c r="DD6" s="17">
        <f>CD12</f>
        <v>86.862967157417884</v>
      </c>
      <c r="DE6" s="17">
        <f>CE12</f>
        <v>98.347107438016522</v>
      </c>
      <c r="DF6" s="17">
        <f>CF15</f>
        <v>98.463356973995261</v>
      </c>
      <c r="DG6" s="17"/>
      <c r="DH6" s="17">
        <f>CH12</f>
        <v>97.979797979797979</v>
      </c>
      <c r="DI6" s="17"/>
      <c r="DJ6" s="17"/>
      <c r="DK6" s="17"/>
      <c r="DL6" s="17"/>
      <c r="DM6" s="17"/>
      <c r="DN6" s="17"/>
      <c r="DO6" s="17"/>
      <c r="DP6" s="17">
        <f>CP14</f>
        <v>99.091940976163457</v>
      </c>
    </row>
    <row r="7" spans="1:120" ht="18.75" x14ac:dyDescent="0.25">
      <c r="B7" s="54" t="s">
        <v>4</v>
      </c>
      <c r="C7" s="4">
        <v>0</v>
      </c>
      <c r="D7" s="4">
        <v>0</v>
      </c>
      <c r="E7" s="4">
        <v>0</v>
      </c>
      <c r="F7" s="4">
        <v>0</v>
      </c>
      <c r="G7" s="4">
        <v>20</v>
      </c>
      <c r="H7" s="4">
        <v>0</v>
      </c>
      <c r="I7" s="4">
        <v>15</v>
      </c>
      <c r="J7" s="4">
        <v>93</v>
      </c>
      <c r="K7" s="4">
        <v>421</v>
      </c>
      <c r="L7" s="4">
        <v>139</v>
      </c>
      <c r="M7" s="4">
        <v>56</v>
      </c>
      <c r="N7" s="3">
        <v>22</v>
      </c>
      <c r="O7" s="3">
        <v>53</v>
      </c>
      <c r="P7" s="3">
        <v>63</v>
      </c>
      <c r="Q7" s="3">
        <v>0</v>
      </c>
      <c r="R7" s="3">
        <v>0</v>
      </c>
      <c r="S7" s="54">
        <v>882</v>
      </c>
      <c r="V7" s="54">
        <v>6.25E-2</v>
      </c>
      <c r="W7" s="54">
        <f>E5</f>
        <v>0</v>
      </c>
      <c r="X7" s="54">
        <f>E6</f>
        <v>0</v>
      </c>
      <c r="Y7" s="4">
        <f>E7</f>
        <v>0</v>
      </c>
      <c r="Z7" s="4">
        <f>E8</f>
        <v>0</v>
      </c>
      <c r="AA7" s="4">
        <f>E9</f>
        <v>0</v>
      </c>
      <c r="AB7" s="54">
        <f>E10</f>
        <v>0</v>
      </c>
      <c r="AC7" s="4">
        <f>E11</f>
        <v>0</v>
      </c>
      <c r="AD7" s="54">
        <f>E12</f>
        <v>0</v>
      </c>
      <c r="AE7" s="4">
        <f>E13</f>
        <v>22</v>
      </c>
      <c r="AF7" s="2">
        <f>E14</f>
        <v>219</v>
      </c>
      <c r="AG7" s="2">
        <f>E15</f>
        <v>0</v>
      </c>
      <c r="AH7" s="2">
        <f>E16</f>
        <v>0</v>
      </c>
      <c r="AI7" s="54">
        <f>E17</f>
        <v>16</v>
      </c>
      <c r="AJ7" s="2">
        <f>E18</f>
        <v>19</v>
      </c>
      <c r="AK7" s="54">
        <f>E19</f>
        <v>0</v>
      </c>
      <c r="AL7" s="54">
        <f>E20</f>
        <v>20</v>
      </c>
      <c r="AM7" s="4">
        <f>E21</f>
        <v>45</v>
      </c>
      <c r="AN7" s="4">
        <f>E22</f>
        <v>0</v>
      </c>
      <c r="AO7" s="54">
        <f>E23</f>
        <v>4</v>
      </c>
      <c r="AP7" s="54">
        <f>E24</f>
        <v>2</v>
      </c>
      <c r="AQ7" s="54">
        <f>E25</f>
        <v>0</v>
      </c>
      <c r="AR7" s="2">
        <f>E26</f>
        <v>0</v>
      </c>
      <c r="AU7" s="54">
        <v>6.2E-2</v>
      </c>
      <c r="AV7" s="30">
        <f t="shared" ref="AV7:BQ7" si="6">PRODUCT(W7*100*1/W21)</f>
        <v>0</v>
      </c>
      <c r="AW7" s="30">
        <f t="shared" si="6"/>
        <v>0</v>
      </c>
      <c r="AX7" s="32">
        <f t="shared" si="6"/>
        <v>0</v>
      </c>
      <c r="AY7" s="32">
        <f t="shared" si="6"/>
        <v>0</v>
      </c>
      <c r="AZ7" s="32">
        <f t="shared" si="6"/>
        <v>0</v>
      </c>
      <c r="BA7" s="30">
        <f t="shared" si="6"/>
        <v>0</v>
      </c>
      <c r="BB7" s="32">
        <f t="shared" si="6"/>
        <v>0</v>
      </c>
      <c r="BC7" s="30">
        <f t="shared" si="6"/>
        <v>0</v>
      </c>
      <c r="BD7" s="32">
        <f t="shared" si="6"/>
        <v>2.491506228765572</v>
      </c>
      <c r="BE7" s="31">
        <f t="shared" si="6"/>
        <v>24.80181200453001</v>
      </c>
      <c r="BF7" s="31">
        <f t="shared" si="6"/>
        <v>0</v>
      </c>
      <c r="BG7" s="31">
        <f t="shared" si="6"/>
        <v>0</v>
      </c>
      <c r="BH7" s="57">
        <f t="shared" si="6"/>
        <v>1.8823529411764706</v>
      </c>
      <c r="BI7" s="31">
        <f t="shared" si="6"/>
        <v>2.3989898989898988</v>
      </c>
      <c r="BJ7" s="30">
        <f t="shared" si="6"/>
        <v>0</v>
      </c>
      <c r="BK7" s="30">
        <f t="shared" si="6"/>
        <v>2.2650056625141564</v>
      </c>
      <c r="BL7" s="32">
        <f t="shared" si="6"/>
        <v>5.0962627406568517</v>
      </c>
      <c r="BM7" s="32">
        <f t="shared" si="6"/>
        <v>0</v>
      </c>
      <c r="BN7" s="30">
        <f t="shared" si="6"/>
        <v>0.45300113250283125</v>
      </c>
      <c r="BO7" s="30">
        <f t="shared" si="6"/>
        <v>0.22675736961451248</v>
      </c>
      <c r="BP7" s="30">
        <f t="shared" si="6"/>
        <v>0</v>
      </c>
      <c r="BQ7" s="31">
        <f t="shared" si="6"/>
        <v>0</v>
      </c>
      <c r="BT7" s="54">
        <v>6.2E-2</v>
      </c>
      <c r="BU7" s="30">
        <f t="shared" ref="BU7:CP7" si="7">AV5+AV6+AV7</f>
        <v>0</v>
      </c>
      <c r="BV7" s="30">
        <f t="shared" si="7"/>
        <v>0</v>
      </c>
      <c r="BW7" s="32">
        <f t="shared" si="7"/>
        <v>0</v>
      </c>
      <c r="BX7" s="32">
        <f t="shared" si="7"/>
        <v>0</v>
      </c>
      <c r="BY7" s="32">
        <f t="shared" si="7"/>
        <v>0</v>
      </c>
      <c r="BZ7" s="30">
        <f t="shared" si="7"/>
        <v>1.1325028312570782</v>
      </c>
      <c r="CA7" s="32">
        <f t="shared" si="7"/>
        <v>0</v>
      </c>
      <c r="CB7" s="30">
        <f t="shared" si="7"/>
        <v>0</v>
      </c>
      <c r="CC7" s="32">
        <f t="shared" si="7"/>
        <v>2.491506228765572</v>
      </c>
      <c r="CD7" s="31">
        <f t="shared" si="7"/>
        <v>24.80181200453001</v>
      </c>
      <c r="CE7" s="31">
        <f t="shared" si="7"/>
        <v>0.59031877213695394</v>
      </c>
      <c r="CF7" s="31">
        <f t="shared" si="7"/>
        <v>0</v>
      </c>
      <c r="CG7" s="57">
        <f t="shared" si="7"/>
        <v>1.8823529411764706</v>
      </c>
      <c r="CH7" s="31">
        <f t="shared" si="7"/>
        <v>2.3989898989898988</v>
      </c>
      <c r="CI7" s="30">
        <f t="shared" si="7"/>
        <v>0</v>
      </c>
      <c r="CJ7" s="30">
        <f t="shared" si="7"/>
        <v>2.2650056625141564</v>
      </c>
      <c r="CK7" s="32">
        <f t="shared" si="7"/>
        <v>7.4745186862967152</v>
      </c>
      <c r="CL7" s="32">
        <f t="shared" si="7"/>
        <v>2.378255945639864</v>
      </c>
      <c r="CM7" s="30">
        <f t="shared" si="7"/>
        <v>0.67950169875424682</v>
      </c>
      <c r="CN7" s="30">
        <f t="shared" si="7"/>
        <v>0.22675736961451248</v>
      </c>
      <c r="CO7" s="30">
        <f t="shared" si="7"/>
        <v>1.0192525481313703</v>
      </c>
      <c r="CP7" s="31">
        <f t="shared" si="7"/>
        <v>0</v>
      </c>
      <c r="CT7" s="12" t="s">
        <v>51</v>
      </c>
      <c r="CU7" s="17"/>
      <c r="CV7" s="17"/>
      <c r="CW7" s="17">
        <f>BW15</f>
        <v>84.353741496598644</v>
      </c>
      <c r="CX7" s="17">
        <f>BX15</f>
        <v>87.089467723669301</v>
      </c>
      <c r="CY7" s="17">
        <f>BY15</f>
        <v>91.723356009070301</v>
      </c>
      <c r="CZ7" s="17"/>
      <c r="DA7" s="18">
        <f>CA14</f>
        <v>88.108720271800678</v>
      </c>
      <c r="DB7" s="17"/>
      <c r="DC7" s="17">
        <f>CC13</f>
        <v>86.636466591166496</v>
      </c>
      <c r="DD7" s="17">
        <f>CD14-CD12</f>
        <v>10.758776896942237</v>
      </c>
      <c r="DE7" s="17"/>
      <c r="DF7" s="17">
        <f>CF15-CF14</f>
        <v>1.0638297872340416</v>
      </c>
      <c r="DG7" s="17"/>
      <c r="DH7" s="17"/>
      <c r="DI7" s="17"/>
      <c r="DJ7" s="17"/>
      <c r="DK7" s="17">
        <f>CK10</f>
        <v>89.807474518686291</v>
      </c>
      <c r="DL7" s="17">
        <f>CL11</f>
        <v>83.012457531143824</v>
      </c>
      <c r="DM7" s="17"/>
      <c r="DN7" s="17"/>
      <c r="DO7" s="17"/>
      <c r="DP7" s="17"/>
    </row>
    <row r="8" spans="1:120" ht="18.75" x14ac:dyDescent="0.25">
      <c r="B8" s="54" t="s">
        <v>5</v>
      </c>
      <c r="C8" s="4">
        <v>0</v>
      </c>
      <c r="D8" s="4">
        <v>0</v>
      </c>
      <c r="E8" s="4">
        <v>0</v>
      </c>
      <c r="F8" s="4">
        <v>0</v>
      </c>
      <c r="G8" s="4">
        <v>30</v>
      </c>
      <c r="H8" s="4">
        <v>0</v>
      </c>
      <c r="I8" s="4">
        <v>19</v>
      </c>
      <c r="J8" s="4">
        <v>137</v>
      </c>
      <c r="K8" s="4">
        <v>401</v>
      </c>
      <c r="L8" s="4">
        <v>135</v>
      </c>
      <c r="M8" s="4">
        <v>47</v>
      </c>
      <c r="N8" s="3">
        <v>27</v>
      </c>
      <c r="O8" s="3">
        <v>41</v>
      </c>
      <c r="P8" s="3">
        <v>46</v>
      </c>
      <c r="Q8" s="3">
        <v>0</v>
      </c>
      <c r="R8" s="3">
        <v>0</v>
      </c>
      <c r="S8" s="54">
        <v>883</v>
      </c>
      <c r="V8" s="54">
        <v>0.125</v>
      </c>
      <c r="W8" s="54">
        <f>F5</f>
        <v>1</v>
      </c>
      <c r="X8" s="54">
        <f>F6</f>
        <v>6</v>
      </c>
      <c r="Y8" s="4">
        <f>F7</f>
        <v>0</v>
      </c>
      <c r="Z8" s="4">
        <f>F8</f>
        <v>0</v>
      </c>
      <c r="AA8" s="4">
        <f>F9</f>
        <v>31</v>
      </c>
      <c r="AB8" s="54">
        <f>F10</f>
        <v>2</v>
      </c>
      <c r="AC8" s="4">
        <f>F11</f>
        <v>22</v>
      </c>
      <c r="AD8" s="54">
        <f>F12</f>
        <v>1</v>
      </c>
      <c r="AE8" s="4">
        <f>F13</f>
        <v>0</v>
      </c>
      <c r="AF8" s="2">
        <f>F14</f>
        <v>1</v>
      </c>
      <c r="AG8" s="2">
        <f>F15</f>
        <v>11</v>
      </c>
      <c r="AH8" s="2">
        <f>F16</f>
        <v>0</v>
      </c>
      <c r="AI8" s="54">
        <f>F17</f>
        <v>0</v>
      </c>
      <c r="AJ8" s="2">
        <f>F18</f>
        <v>0</v>
      </c>
      <c r="AK8" s="54">
        <f>F19</f>
        <v>0</v>
      </c>
      <c r="AL8" s="54">
        <f>F20</f>
        <v>0</v>
      </c>
      <c r="AM8" s="4">
        <f>F21</f>
        <v>460</v>
      </c>
      <c r="AN8" s="4">
        <f>F22</f>
        <v>19</v>
      </c>
      <c r="AO8" s="54">
        <f>F23</f>
        <v>11</v>
      </c>
      <c r="AP8" s="54">
        <f>F24</f>
        <v>0</v>
      </c>
      <c r="AQ8" s="54">
        <f>F25</f>
        <v>4</v>
      </c>
      <c r="AR8" s="2">
        <f>F26</f>
        <v>31</v>
      </c>
      <c r="AU8" s="54">
        <v>0.125</v>
      </c>
      <c r="AV8" s="30">
        <f t="shared" ref="AV8:BQ8" si="8">PRODUCT(W8*100*1/W21)</f>
        <v>0.11325028312570781</v>
      </c>
      <c r="AW8" s="30">
        <f t="shared" si="8"/>
        <v>0.67950169875424693</v>
      </c>
      <c r="AX8" s="32">
        <f t="shared" si="8"/>
        <v>0</v>
      </c>
      <c r="AY8" s="32">
        <f t="shared" si="8"/>
        <v>0</v>
      </c>
      <c r="AZ8" s="32">
        <f t="shared" si="8"/>
        <v>3.5147392290249435</v>
      </c>
      <c r="BA8" s="30">
        <f t="shared" si="8"/>
        <v>0.22650056625141562</v>
      </c>
      <c r="BB8" s="32">
        <f t="shared" si="8"/>
        <v>2.491506228765572</v>
      </c>
      <c r="BC8" s="30">
        <f t="shared" si="8"/>
        <v>0.11325028312570781</v>
      </c>
      <c r="BD8" s="32">
        <f t="shared" si="8"/>
        <v>0</v>
      </c>
      <c r="BE8" s="31">
        <f t="shared" si="8"/>
        <v>0.11325028312570781</v>
      </c>
      <c r="BF8" s="31">
        <f t="shared" si="8"/>
        <v>1.2987012987012987</v>
      </c>
      <c r="BG8" s="31">
        <f t="shared" si="8"/>
        <v>0</v>
      </c>
      <c r="BH8" s="57">
        <f t="shared" si="8"/>
        <v>0</v>
      </c>
      <c r="BI8" s="31">
        <f t="shared" si="8"/>
        <v>0</v>
      </c>
      <c r="BJ8" s="30">
        <f t="shared" si="8"/>
        <v>0</v>
      </c>
      <c r="BK8" s="30">
        <f t="shared" si="8"/>
        <v>0</v>
      </c>
      <c r="BL8" s="32">
        <f t="shared" si="8"/>
        <v>52.095130237825593</v>
      </c>
      <c r="BM8" s="32">
        <f t="shared" si="8"/>
        <v>2.1517553793884483</v>
      </c>
      <c r="BN8" s="30">
        <f t="shared" si="8"/>
        <v>1.245753114382786</v>
      </c>
      <c r="BO8" s="30">
        <f t="shared" si="8"/>
        <v>0</v>
      </c>
      <c r="BP8" s="30">
        <f t="shared" si="8"/>
        <v>0.45300113250283125</v>
      </c>
      <c r="BQ8" s="31">
        <f t="shared" si="8"/>
        <v>3.5187287173666286</v>
      </c>
      <c r="BT8" s="54">
        <v>0.125</v>
      </c>
      <c r="BU8" s="30">
        <f t="shared" ref="BU8:CP8" si="9">AV5+AV6+AV7+AV8</f>
        <v>0.11325028312570781</v>
      </c>
      <c r="BV8" s="30">
        <f t="shared" si="9"/>
        <v>0.67950169875424693</v>
      </c>
      <c r="BW8" s="32">
        <f t="shared" si="9"/>
        <v>0</v>
      </c>
      <c r="BX8" s="32">
        <f t="shared" si="9"/>
        <v>0</v>
      </c>
      <c r="BY8" s="32">
        <f t="shared" si="9"/>
        <v>3.5147392290249435</v>
      </c>
      <c r="BZ8" s="30">
        <f t="shared" si="9"/>
        <v>1.3590033975084939</v>
      </c>
      <c r="CA8" s="32">
        <f t="shared" si="9"/>
        <v>2.491506228765572</v>
      </c>
      <c r="CB8" s="30">
        <f t="shared" si="9"/>
        <v>0.11325028312570781</v>
      </c>
      <c r="CC8" s="32">
        <f t="shared" si="9"/>
        <v>2.491506228765572</v>
      </c>
      <c r="CD8" s="31">
        <f t="shared" si="9"/>
        <v>24.915062287655719</v>
      </c>
      <c r="CE8" s="31">
        <f t="shared" si="9"/>
        <v>1.8890200708382525</v>
      </c>
      <c r="CF8" s="31">
        <f t="shared" si="9"/>
        <v>0</v>
      </c>
      <c r="CG8" s="57">
        <f t="shared" si="9"/>
        <v>1.8823529411764706</v>
      </c>
      <c r="CH8" s="31">
        <f t="shared" si="9"/>
        <v>2.3989898989898988</v>
      </c>
      <c r="CI8" s="30">
        <f t="shared" si="9"/>
        <v>0</v>
      </c>
      <c r="CJ8" s="30">
        <f t="shared" si="9"/>
        <v>2.2650056625141564</v>
      </c>
      <c r="CK8" s="32">
        <f t="shared" si="9"/>
        <v>59.569648924122305</v>
      </c>
      <c r="CL8" s="32">
        <f t="shared" si="9"/>
        <v>4.5300113250283118</v>
      </c>
      <c r="CM8" s="30">
        <f t="shared" si="9"/>
        <v>1.9252548131370328</v>
      </c>
      <c r="CN8" s="30">
        <f t="shared" si="9"/>
        <v>0.22675736961451248</v>
      </c>
      <c r="CO8" s="30">
        <f t="shared" si="9"/>
        <v>1.4722536806342017</v>
      </c>
      <c r="CP8" s="31">
        <f t="shared" si="9"/>
        <v>3.5187287173666286</v>
      </c>
      <c r="CT8" s="12" t="s">
        <v>52</v>
      </c>
      <c r="CU8" s="17"/>
      <c r="CV8" s="17"/>
      <c r="CW8" s="17">
        <f>BW20-BW15</f>
        <v>15.646258503401356</v>
      </c>
      <c r="CX8" s="17">
        <f>BX20-BX15</f>
        <v>12.910532276330699</v>
      </c>
      <c r="CY8" s="17">
        <f>BY20-BY15</f>
        <v>8.2766439909296992</v>
      </c>
      <c r="CZ8" s="17"/>
      <c r="DA8" s="17">
        <f>CA20-CA14</f>
        <v>11.891279728199308</v>
      </c>
      <c r="DB8" s="17"/>
      <c r="DC8" s="17">
        <f>CC20-CC13</f>
        <v>13.363533408833533</v>
      </c>
      <c r="DD8" s="17">
        <f>CD20-CD14</f>
        <v>2.3782559456398644</v>
      </c>
      <c r="DE8" s="17">
        <f>CE20-CE12</f>
        <v>1.6528925619834638</v>
      </c>
      <c r="DF8" s="17">
        <f>CF20-CF15</f>
        <v>1.5366430260047252</v>
      </c>
      <c r="DG8" s="17"/>
      <c r="DH8" s="17">
        <f>CH20-CH12</f>
        <v>2.0202020202020208</v>
      </c>
      <c r="DI8" s="17"/>
      <c r="DJ8" s="17"/>
      <c r="DK8" s="17">
        <f>CK20-CK10</f>
        <v>10.192525481313695</v>
      </c>
      <c r="DL8" s="17">
        <f>CL20-CL11</f>
        <v>16.987542468856176</v>
      </c>
      <c r="DM8" s="17"/>
      <c r="DN8" s="17"/>
      <c r="DO8" s="17"/>
      <c r="DP8" s="17">
        <f>CP20-CP14</f>
        <v>0.90805902383655734</v>
      </c>
    </row>
    <row r="9" spans="1:120" x14ac:dyDescent="0.25">
      <c r="B9" s="54" t="s">
        <v>6</v>
      </c>
      <c r="C9" s="4">
        <v>0</v>
      </c>
      <c r="D9" s="4">
        <v>0</v>
      </c>
      <c r="E9" s="4">
        <v>0</v>
      </c>
      <c r="F9" s="4">
        <v>31</v>
      </c>
      <c r="G9" s="4">
        <v>0</v>
      </c>
      <c r="H9" s="4">
        <v>11</v>
      </c>
      <c r="I9" s="4">
        <v>20</v>
      </c>
      <c r="J9" s="4">
        <v>86</v>
      </c>
      <c r="K9" s="4">
        <v>458</v>
      </c>
      <c r="L9" s="4">
        <v>124</v>
      </c>
      <c r="M9" s="4">
        <v>79</v>
      </c>
      <c r="N9" s="3">
        <v>73</v>
      </c>
      <c r="O9" s="3">
        <v>0</v>
      </c>
      <c r="P9" s="3">
        <v>0</v>
      </c>
      <c r="Q9" s="3">
        <v>0</v>
      </c>
      <c r="R9" s="3">
        <v>0</v>
      </c>
      <c r="S9" s="54">
        <v>882</v>
      </c>
      <c r="V9" s="54">
        <v>0.25</v>
      </c>
      <c r="W9" s="54">
        <f>G5</f>
        <v>0</v>
      </c>
      <c r="X9" s="54">
        <f>G6</f>
        <v>0</v>
      </c>
      <c r="Y9" s="4">
        <f>G7</f>
        <v>20</v>
      </c>
      <c r="Z9" s="4">
        <f>G8</f>
        <v>30</v>
      </c>
      <c r="AA9" s="4">
        <f>G9</f>
        <v>0</v>
      </c>
      <c r="AB9" s="54">
        <f>G10</f>
        <v>4</v>
      </c>
      <c r="AC9" s="4">
        <f>G11</f>
        <v>0</v>
      </c>
      <c r="AD9" s="54">
        <f>G12</f>
        <v>0</v>
      </c>
      <c r="AE9" s="4">
        <f>G13</f>
        <v>32</v>
      </c>
      <c r="AF9" s="2">
        <f>G14</f>
        <v>185</v>
      </c>
      <c r="AG9" s="2">
        <f>G15</f>
        <v>17</v>
      </c>
      <c r="AH9" s="2">
        <f>G16</f>
        <v>32</v>
      </c>
      <c r="AI9" s="54">
        <f>G17</f>
        <v>25</v>
      </c>
      <c r="AJ9" s="2">
        <f>G18</f>
        <v>290</v>
      </c>
      <c r="AK9" s="54">
        <f>G19</f>
        <v>0</v>
      </c>
      <c r="AL9" s="54">
        <f>G20</f>
        <v>4</v>
      </c>
      <c r="AM9" s="4">
        <f>G21</f>
        <v>186</v>
      </c>
      <c r="AN9" s="4">
        <f>G22</f>
        <v>131</v>
      </c>
      <c r="AO9" s="54">
        <f>G23</f>
        <v>21</v>
      </c>
      <c r="AP9" s="54">
        <f>G24</f>
        <v>2</v>
      </c>
      <c r="AQ9" s="54">
        <f>G25</f>
        <v>6</v>
      </c>
      <c r="AR9" s="2">
        <f>G26</f>
        <v>0</v>
      </c>
      <c r="AU9" s="54">
        <v>0.25</v>
      </c>
      <c r="AV9" s="30">
        <f t="shared" ref="AV9:BQ9" si="10">PRODUCT(W9*100*1/W21)</f>
        <v>0</v>
      </c>
      <c r="AW9" s="30">
        <f t="shared" si="10"/>
        <v>0</v>
      </c>
      <c r="AX9" s="32">
        <f t="shared" si="10"/>
        <v>2.2675736961451247</v>
      </c>
      <c r="AY9" s="32">
        <f t="shared" si="10"/>
        <v>3.3975084937712343</v>
      </c>
      <c r="AZ9" s="32">
        <f t="shared" si="10"/>
        <v>0</v>
      </c>
      <c r="BA9" s="30">
        <f t="shared" si="10"/>
        <v>0.45300113250283125</v>
      </c>
      <c r="BB9" s="32">
        <f t="shared" si="10"/>
        <v>0</v>
      </c>
      <c r="BC9" s="30">
        <f t="shared" si="10"/>
        <v>0</v>
      </c>
      <c r="BD9" s="32">
        <f t="shared" si="10"/>
        <v>3.62400906002265</v>
      </c>
      <c r="BE9" s="31">
        <f t="shared" si="10"/>
        <v>20.951302378255946</v>
      </c>
      <c r="BF9" s="31">
        <f t="shared" si="10"/>
        <v>2.0070838252656436</v>
      </c>
      <c r="BG9" s="31">
        <f t="shared" si="10"/>
        <v>3.7825059101654848</v>
      </c>
      <c r="BH9" s="57">
        <f t="shared" si="10"/>
        <v>2.9411764705882355</v>
      </c>
      <c r="BI9" s="31">
        <f t="shared" si="10"/>
        <v>36.616161616161619</v>
      </c>
      <c r="BJ9" s="30">
        <f t="shared" si="10"/>
        <v>0</v>
      </c>
      <c r="BK9" s="30">
        <f t="shared" si="10"/>
        <v>0.45300113250283125</v>
      </c>
      <c r="BL9" s="32">
        <f t="shared" si="10"/>
        <v>21.064552661381654</v>
      </c>
      <c r="BM9" s="32">
        <f t="shared" si="10"/>
        <v>14.835787089467724</v>
      </c>
      <c r="BN9" s="30">
        <f t="shared" si="10"/>
        <v>2.378255945639864</v>
      </c>
      <c r="BO9" s="30">
        <f t="shared" si="10"/>
        <v>0.22675736961451248</v>
      </c>
      <c r="BP9" s="30">
        <f t="shared" si="10"/>
        <v>0.67950169875424693</v>
      </c>
      <c r="BQ9" s="31">
        <f t="shared" si="10"/>
        <v>0</v>
      </c>
      <c r="BT9" s="54">
        <v>0.25</v>
      </c>
      <c r="BU9" s="30">
        <f t="shared" ref="BU9:CP9" si="11">AV5+AV6+AV7+AV8+AV9</f>
        <v>0.11325028312570781</v>
      </c>
      <c r="BV9" s="30">
        <f t="shared" si="11"/>
        <v>0.67950169875424693</v>
      </c>
      <c r="BW9" s="32">
        <f t="shared" si="11"/>
        <v>2.2675736961451247</v>
      </c>
      <c r="BX9" s="32">
        <f t="shared" si="11"/>
        <v>3.3975084937712343</v>
      </c>
      <c r="BY9" s="32">
        <f t="shared" si="11"/>
        <v>3.5147392290249435</v>
      </c>
      <c r="BZ9" s="30">
        <f t="shared" si="11"/>
        <v>1.812004530011325</v>
      </c>
      <c r="CA9" s="32">
        <f t="shared" si="11"/>
        <v>2.491506228765572</v>
      </c>
      <c r="CB9" s="30">
        <f t="shared" si="11"/>
        <v>0.11325028312570781</v>
      </c>
      <c r="CC9" s="32">
        <f t="shared" si="11"/>
        <v>6.115515288788222</v>
      </c>
      <c r="CD9" s="31">
        <f t="shared" si="11"/>
        <v>45.866364665911661</v>
      </c>
      <c r="CE9" s="31">
        <f t="shared" si="11"/>
        <v>3.8961038961038961</v>
      </c>
      <c r="CF9" s="31">
        <f t="shared" si="11"/>
        <v>3.7825059101654848</v>
      </c>
      <c r="CG9" s="57">
        <f t="shared" si="11"/>
        <v>4.8235294117647065</v>
      </c>
      <c r="CH9" s="31">
        <f t="shared" si="11"/>
        <v>39.015151515151516</v>
      </c>
      <c r="CI9" s="30">
        <f t="shared" si="11"/>
        <v>0</v>
      </c>
      <c r="CJ9" s="30">
        <f t="shared" si="11"/>
        <v>2.7180067950169877</v>
      </c>
      <c r="CK9" s="32">
        <f t="shared" si="11"/>
        <v>80.634201585503959</v>
      </c>
      <c r="CL9" s="32">
        <f t="shared" si="11"/>
        <v>19.365798414496034</v>
      </c>
      <c r="CM9" s="30">
        <f t="shared" si="11"/>
        <v>4.3035107587768966</v>
      </c>
      <c r="CN9" s="30">
        <f t="shared" si="11"/>
        <v>0.45351473922902497</v>
      </c>
      <c r="CO9" s="30">
        <f t="shared" si="11"/>
        <v>2.1517553793884487</v>
      </c>
      <c r="CP9" s="31">
        <f t="shared" si="11"/>
        <v>3.5187287173666286</v>
      </c>
      <c r="CT9" s="10"/>
      <c r="CU9" s="10"/>
      <c r="CV9" s="10"/>
      <c r="CW9" s="10"/>
      <c r="CX9" s="10"/>
      <c r="CY9" s="10"/>
      <c r="CZ9" s="10"/>
      <c r="DA9" s="10"/>
      <c r="DB9" s="10"/>
      <c r="DC9" s="10"/>
      <c r="DD9" s="10"/>
      <c r="DE9" s="10"/>
      <c r="DF9" s="10"/>
      <c r="DG9" s="10"/>
      <c r="DH9" s="10"/>
      <c r="DI9" s="10"/>
      <c r="DJ9" s="10"/>
      <c r="DK9" s="10"/>
      <c r="DL9" s="10"/>
      <c r="DM9" s="10"/>
      <c r="DN9" s="10"/>
      <c r="DO9" s="10"/>
      <c r="DP9" s="10"/>
    </row>
    <row r="10" spans="1:120" x14ac:dyDescent="0.25">
      <c r="B10" s="54" t="s">
        <v>7</v>
      </c>
      <c r="C10" s="54">
        <v>0</v>
      </c>
      <c r="D10" s="54">
        <v>10</v>
      </c>
      <c r="E10" s="54">
        <v>0</v>
      </c>
      <c r="F10" s="54">
        <v>2</v>
      </c>
      <c r="G10" s="54">
        <v>4</v>
      </c>
      <c r="H10" s="54">
        <v>3</v>
      </c>
      <c r="I10" s="54">
        <v>5</v>
      </c>
      <c r="J10" s="54">
        <v>4</v>
      </c>
      <c r="K10" s="54">
        <v>24</v>
      </c>
      <c r="L10" s="54">
        <v>208</v>
      </c>
      <c r="M10" s="54">
        <v>623</v>
      </c>
      <c r="N10" s="54">
        <v>0</v>
      </c>
      <c r="O10" s="54">
        <v>0</v>
      </c>
      <c r="P10" s="54">
        <v>0</v>
      </c>
      <c r="Q10" s="54">
        <v>0</v>
      </c>
      <c r="R10" s="54">
        <v>0</v>
      </c>
      <c r="S10" s="54">
        <v>883</v>
      </c>
      <c r="V10" s="54">
        <v>0.5</v>
      </c>
      <c r="W10" s="54">
        <f>H5</f>
        <v>1</v>
      </c>
      <c r="X10" s="54">
        <f>H6</f>
        <v>2</v>
      </c>
      <c r="Y10" s="4">
        <f>H7</f>
        <v>0</v>
      </c>
      <c r="Z10" s="4">
        <f>H8</f>
        <v>0</v>
      </c>
      <c r="AA10" s="4">
        <f>H9</f>
        <v>11</v>
      </c>
      <c r="AB10" s="54">
        <f>H10</f>
        <v>3</v>
      </c>
      <c r="AC10" s="4">
        <f>H11</f>
        <v>28</v>
      </c>
      <c r="AD10" s="54">
        <f>H12</f>
        <v>0</v>
      </c>
      <c r="AE10" s="4">
        <f>H13</f>
        <v>203</v>
      </c>
      <c r="AF10" s="2">
        <f>H14</f>
        <v>183</v>
      </c>
      <c r="AG10" s="2">
        <f>H15</f>
        <v>58</v>
      </c>
      <c r="AH10" s="2">
        <f>H16</f>
        <v>0</v>
      </c>
      <c r="AI10" s="54">
        <f>H17</f>
        <v>136</v>
      </c>
      <c r="AJ10" s="2">
        <f>H18</f>
        <v>407</v>
      </c>
      <c r="AK10" s="54">
        <f>H19</f>
        <v>10</v>
      </c>
      <c r="AL10" s="54">
        <f>H20</f>
        <v>8</v>
      </c>
      <c r="AM10" s="4">
        <f>H21</f>
        <v>81</v>
      </c>
      <c r="AN10" s="4">
        <f>H22</f>
        <v>473</v>
      </c>
      <c r="AO10" s="54">
        <f>H23</f>
        <v>141</v>
      </c>
      <c r="AP10" s="54">
        <f>H24</f>
        <v>2</v>
      </c>
      <c r="AQ10" s="54">
        <f>H25</f>
        <v>10</v>
      </c>
      <c r="AR10" s="2">
        <f>H26</f>
        <v>27</v>
      </c>
      <c r="AU10" s="54">
        <v>0.5</v>
      </c>
      <c r="AV10" s="30">
        <f t="shared" ref="AV10:BQ10" si="12">PRODUCT(W10*100*1/W21)</f>
        <v>0.11325028312570781</v>
      </c>
      <c r="AW10" s="30">
        <f t="shared" si="12"/>
        <v>0.22650056625141562</v>
      </c>
      <c r="AX10" s="32">
        <f t="shared" si="12"/>
        <v>0</v>
      </c>
      <c r="AY10" s="32">
        <f t="shared" si="12"/>
        <v>0</v>
      </c>
      <c r="AZ10" s="32">
        <f t="shared" si="12"/>
        <v>1.2471655328798186</v>
      </c>
      <c r="BA10" s="30">
        <f t="shared" si="12"/>
        <v>0.33975084937712347</v>
      </c>
      <c r="BB10" s="32">
        <f t="shared" si="12"/>
        <v>3.1710079275198186</v>
      </c>
      <c r="BC10" s="30">
        <f t="shared" si="12"/>
        <v>0</v>
      </c>
      <c r="BD10" s="32">
        <f t="shared" si="12"/>
        <v>22.989807474518685</v>
      </c>
      <c r="BE10" s="31">
        <f t="shared" si="12"/>
        <v>20.724801812004529</v>
      </c>
      <c r="BF10" s="31">
        <f t="shared" si="12"/>
        <v>6.8476977567886657</v>
      </c>
      <c r="BG10" s="31">
        <f t="shared" si="12"/>
        <v>0</v>
      </c>
      <c r="BH10" s="57">
        <f t="shared" si="12"/>
        <v>16</v>
      </c>
      <c r="BI10" s="31">
        <f t="shared" si="12"/>
        <v>51.388888888888886</v>
      </c>
      <c r="BJ10" s="30">
        <f t="shared" si="12"/>
        <v>1.1337868480725624</v>
      </c>
      <c r="BK10" s="30">
        <f t="shared" si="12"/>
        <v>0.9060022650056625</v>
      </c>
      <c r="BL10" s="32">
        <f t="shared" si="12"/>
        <v>9.1732729331823322</v>
      </c>
      <c r="BM10" s="32">
        <f t="shared" si="12"/>
        <v>53.567383918459797</v>
      </c>
      <c r="BN10" s="30">
        <f t="shared" si="12"/>
        <v>15.968289920724802</v>
      </c>
      <c r="BO10" s="30">
        <f t="shared" si="12"/>
        <v>0.22675736961451248</v>
      </c>
      <c r="BP10" s="30">
        <f t="shared" si="12"/>
        <v>1.1325028312570782</v>
      </c>
      <c r="BQ10" s="31">
        <f t="shared" si="12"/>
        <v>3.0646992054483539</v>
      </c>
      <c r="BT10" s="54">
        <v>0.5</v>
      </c>
      <c r="BU10" s="30">
        <f t="shared" ref="BU10:CP10" si="13">AV5+AV6+AV7+AV8+AV9+AV10</f>
        <v>0.22650056625141562</v>
      </c>
      <c r="BV10" s="30">
        <f t="shared" si="13"/>
        <v>0.9060022650056625</v>
      </c>
      <c r="BW10" s="32">
        <f t="shared" si="13"/>
        <v>2.2675736961451247</v>
      </c>
      <c r="BX10" s="32">
        <f t="shared" si="13"/>
        <v>3.3975084937712343</v>
      </c>
      <c r="BY10" s="32">
        <f t="shared" si="13"/>
        <v>4.7619047619047619</v>
      </c>
      <c r="BZ10" s="30">
        <f t="shared" si="13"/>
        <v>2.1517553793884483</v>
      </c>
      <c r="CA10" s="32">
        <f t="shared" si="13"/>
        <v>5.6625141562853907</v>
      </c>
      <c r="CB10" s="30">
        <f t="shared" si="13"/>
        <v>0.11325028312570781</v>
      </c>
      <c r="CC10" s="32">
        <f t="shared" si="13"/>
        <v>29.105322763306908</v>
      </c>
      <c r="CD10" s="31">
        <f t="shared" si="13"/>
        <v>66.59116647791619</v>
      </c>
      <c r="CE10" s="31">
        <f t="shared" si="13"/>
        <v>10.743801652892561</v>
      </c>
      <c r="CF10" s="31">
        <f t="shared" si="13"/>
        <v>3.7825059101654848</v>
      </c>
      <c r="CG10" s="57">
        <f t="shared" si="13"/>
        <v>20.823529411764707</v>
      </c>
      <c r="CH10" s="31">
        <f t="shared" si="13"/>
        <v>90.404040404040401</v>
      </c>
      <c r="CI10" s="30">
        <f t="shared" si="13"/>
        <v>1.1337868480725624</v>
      </c>
      <c r="CJ10" s="30">
        <f t="shared" si="13"/>
        <v>3.62400906002265</v>
      </c>
      <c r="CK10" s="32">
        <f t="shared" si="13"/>
        <v>89.807474518686291</v>
      </c>
      <c r="CL10" s="32">
        <f t="shared" si="13"/>
        <v>72.933182332955823</v>
      </c>
      <c r="CM10" s="30">
        <f t="shared" si="13"/>
        <v>20.271800679501698</v>
      </c>
      <c r="CN10" s="30">
        <f t="shared" si="13"/>
        <v>0.6802721088435375</v>
      </c>
      <c r="CO10" s="30">
        <f t="shared" si="13"/>
        <v>3.2842582106455271</v>
      </c>
      <c r="CP10" s="31">
        <f t="shared" si="13"/>
        <v>6.5834279228149821</v>
      </c>
      <c r="CT10" s="10"/>
      <c r="CU10" s="10"/>
      <c r="CV10" s="10" t="str">
        <f>A3</f>
        <v>Pseudomonas aeruginosa</v>
      </c>
      <c r="CW10" s="10"/>
      <c r="CX10" s="10"/>
      <c r="CY10" s="10"/>
      <c r="CZ10" s="10"/>
      <c r="DA10" s="10"/>
      <c r="DB10" s="10"/>
      <c r="DC10" s="10"/>
      <c r="DD10" s="10"/>
      <c r="DE10" s="10"/>
      <c r="DF10" s="10"/>
      <c r="DG10" s="10"/>
      <c r="DH10" s="10"/>
      <c r="DI10" s="10"/>
      <c r="DJ10" s="10"/>
      <c r="DK10" s="10"/>
      <c r="DL10" s="10"/>
      <c r="DM10" s="10"/>
      <c r="DN10" s="10"/>
      <c r="DO10" s="10"/>
      <c r="DP10" s="10"/>
    </row>
    <row r="11" spans="1:120" x14ac:dyDescent="0.25">
      <c r="B11" s="54" t="s">
        <v>8</v>
      </c>
      <c r="C11" s="4">
        <v>0</v>
      </c>
      <c r="D11" s="4">
        <v>0</v>
      </c>
      <c r="E11" s="4">
        <v>0</v>
      </c>
      <c r="F11" s="4">
        <v>22</v>
      </c>
      <c r="G11" s="4">
        <v>0</v>
      </c>
      <c r="H11" s="4">
        <v>28</v>
      </c>
      <c r="I11" s="4">
        <v>291</v>
      </c>
      <c r="J11" s="4">
        <v>322</v>
      </c>
      <c r="K11" s="4">
        <v>81</v>
      </c>
      <c r="L11" s="4">
        <v>34</v>
      </c>
      <c r="M11" s="3">
        <v>33</v>
      </c>
      <c r="N11" s="3">
        <v>40</v>
      </c>
      <c r="O11" s="3">
        <v>32</v>
      </c>
      <c r="P11" s="3">
        <v>0</v>
      </c>
      <c r="Q11" s="3">
        <v>0</v>
      </c>
      <c r="R11" s="3">
        <v>0</v>
      </c>
      <c r="S11" s="54">
        <v>883</v>
      </c>
      <c r="V11" s="54">
        <v>1</v>
      </c>
      <c r="W11" s="54">
        <f>I5</f>
        <v>0</v>
      </c>
      <c r="X11" s="54">
        <f>I6</f>
        <v>5</v>
      </c>
      <c r="Y11" s="4">
        <f>I7</f>
        <v>15</v>
      </c>
      <c r="Z11" s="4">
        <f>I8</f>
        <v>19</v>
      </c>
      <c r="AA11" s="4">
        <f>I9</f>
        <v>20</v>
      </c>
      <c r="AB11" s="54">
        <f>I10</f>
        <v>5</v>
      </c>
      <c r="AC11" s="4">
        <f>I11</f>
        <v>291</v>
      </c>
      <c r="AD11" s="54">
        <f>I12</f>
        <v>4</v>
      </c>
      <c r="AE11" s="4">
        <f>I13</f>
        <v>333</v>
      </c>
      <c r="AF11" s="2">
        <f>I14</f>
        <v>120</v>
      </c>
      <c r="AG11" s="2">
        <f>I15</f>
        <v>572</v>
      </c>
      <c r="AH11" s="2">
        <f>I16</f>
        <v>117</v>
      </c>
      <c r="AI11" s="54">
        <f>I17</f>
        <v>462</v>
      </c>
      <c r="AJ11" s="2">
        <f>I18</f>
        <v>49</v>
      </c>
      <c r="AK11" s="54">
        <f>I19</f>
        <v>0</v>
      </c>
      <c r="AL11" s="54">
        <f>I20</f>
        <v>17</v>
      </c>
      <c r="AM11" s="3">
        <f>I21</f>
        <v>38</v>
      </c>
      <c r="AN11" s="4">
        <f>I22</f>
        <v>89</v>
      </c>
      <c r="AO11" s="54">
        <f>I23</f>
        <v>439</v>
      </c>
      <c r="AP11" s="54">
        <f>I24</f>
        <v>13</v>
      </c>
      <c r="AQ11" s="54">
        <f>I25</f>
        <v>20</v>
      </c>
      <c r="AR11" s="2">
        <f>I26</f>
        <v>390</v>
      </c>
      <c r="AU11" s="54">
        <v>1</v>
      </c>
      <c r="AV11" s="30">
        <f t="shared" ref="AV11:BQ11" si="14">PRODUCT(W11*100*1/W21)</f>
        <v>0</v>
      </c>
      <c r="AW11" s="30">
        <f t="shared" si="14"/>
        <v>0.56625141562853909</v>
      </c>
      <c r="AX11" s="32">
        <f t="shared" si="14"/>
        <v>1.7006802721088434</v>
      </c>
      <c r="AY11" s="32">
        <f t="shared" si="14"/>
        <v>2.1517553793884483</v>
      </c>
      <c r="AZ11" s="32">
        <f t="shared" si="14"/>
        <v>2.2675736961451247</v>
      </c>
      <c r="BA11" s="30">
        <f t="shared" si="14"/>
        <v>0.56625141562853909</v>
      </c>
      <c r="BB11" s="32">
        <f t="shared" si="14"/>
        <v>32.955832389580976</v>
      </c>
      <c r="BC11" s="30">
        <f t="shared" si="14"/>
        <v>0.45300113250283125</v>
      </c>
      <c r="BD11" s="32">
        <f t="shared" si="14"/>
        <v>37.712344280860705</v>
      </c>
      <c r="BE11" s="31">
        <f t="shared" si="14"/>
        <v>13.590033975084937</v>
      </c>
      <c r="BF11" s="31">
        <f t="shared" si="14"/>
        <v>67.532467532467535</v>
      </c>
      <c r="BG11" s="31">
        <f t="shared" si="14"/>
        <v>13.829787234042554</v>
      </c>
      <c r="BH11" s="57">
        <f t="shared" si="14"/>
        <v>54.352941176470587</v>
      </c>
      <c r="BI11" s="31">
        <f t="shared" si="14"/>
        <v>6.1868686868686869</v>
      </c>
      <c r="BJ11" s="30">
        <f t="shared" si="14"/>
        <v>0</v>
      </c>
      <c r="BK11" s="30">
        <f t="shared" si="14"/>
        <v>1.9252548131370328</v>
      </c>
      <c r="BL11" s="33">
        <f t="shared" si="14"/>
        <v>4.3035107587768966</v>
      </c>
      <c r="BM11" s="32">
        <f t="shared" si="14"/>
        <v>10.079275198187995</v>
      </c>
      <c r="BN11" s="30">
        <f t="shared" si="14"/>
        <v>49.716874292185729</v>
      </c>
      <c r="BO11" s="30">
        <f t="shared" si="14"/>
        <v>1.473922902494331</v>
      </c>
      <c r="BP11" s="30">
        <f t="shared" si="14"/>
        <v>2.2650056625141564</v>
      </c>
      <c r="BQ11" s="31">
        <f t="shared" si="14"/>
        <v>44.26787741203178</v>
      </c>
      <c r="BT11" s="54">
        <v>1</v>
      </c>
      <c r="BU11" s="30">
        <f t="shared" ref="BU11:CP11" si="15">AV5+AV6+AV7+AV8+AV9+AV10+AV11</f>
        <v>0.22650056625141562</v>
      </c>
      <c r="BV11" s="30">
        <f t="shared" si="15"/>
        <v>1.4722536806342017</v>
      </c>
      <c r="BW11" s="32">
        <f t="shared" si="15"/>
        <v>3.9682539682539684</v>
      </c>
      <c r="BX11" s="32">
        <f t="shared" si="15"/>
        <v>5.5492638731596831</v>
      </c>
      <c r="BY11" s="32">
        <f t="shared" si="15"/>
        <v>7.029478458049887</v>
      </c>
      <c r="BZ11" s="30">
        <f t="shared" si="15"/>
        <v>2.7180067950169873</v>
      </c>
      <c r="CA11" s="32">
        <f t="shared" si="15"/>
        <v>38.618346545866366</v>
      </c>
      <c r="CB11" s="30">
        <f t="shared" si="15"/>
        <v>0.56625141562853909</v>
      </c>
      <c r="CC11" s="32">
        <f t="shared" si="15"/>
        <v>66.817667044167621</v>
      </c>
      <c r="CD11" s="31">
        <f t="shared" si="15"/>
        <v>80.181200453001125</v>
      </c>
      <c r="CE11" s="31">
        <f t="shared" si="15"/>
        <v>78.276269185360093</v>
      </c>
      <c r="CF11" s="31">
        <f t="shared" si="15"/>
        <v>17.612293144208039</v>
      </c>
      <c r="CG11" s="57">
        <f t="shared" si="15"/>
        <v>75.17647058823529</v>
      </c>
      <c r="CH11" s="31">
        <f t="shared" si="15"/>
        <v>96.590909090909093</v>
      </c>
      <c r="CI11" s="30">
        <f t="shared" si="15"/>
        <v>1.1337868480725624</v>
      </c>
      <c r="CJ11" s="30">
        <f t="shared" si="15"/>
        <v>5.5492638731596831</v>
      </c>
      <c r="CK11" s="33">
        <f t="shared" si="15"/>
        <v>94.110985277463186</v>
      </c>
      <c r="CL11" s="32">
        <f t="shared" si="15"/>
        <v>83.012457531143824</v>
      </c>
      <c r="CM11" s="30">
        <f t="shared" si="15"/>
        <v>69.988674971687431</v>
      </c>
      <c r="CN11" s="30">
        <f t="shared" si="15"/>
        <v>2.1541950113378685</v>
      </c>
      <c r="CO11" s="30">
        <f t="shared" si="15"/>
        <v>5.5492638731596831</v>
      </c>
      <c r="CP11" s="31">
        <f t="shared" si="15"/>
        <v>50.851305334846764</v>
      </c>
      <c r="CT11" s="10"/>
      <c r="CU11" s="10"/>
      <c r="CV11" s="10"/>
      <c r="CW11" s="10"/>
      <c r="CX11" s="10"/>
      <c r="CY11" s="10"/>
      <c r="CZ11" s="10"/>
      <c r="DA11" s="10"/>
      <c r="DB11" s="10"/>
      <c r="DC11" s="10"/>
      <c r="DD11" s="10"/>
      <c r="DE11" s="10"/>
      <c r="DF11" s="10"/>
      <c r="DG11" s="10"/>
      <c r="DH11" s="10"/>
      <c r="DI11" s="10"/>
      <c r="DJ11" s="10"/>
      <c r="DK11" s="10"/>
      <c r="DL11" s="10"/>
      <c r="DM11" s="10"/>
      <c r="DN11" s="10"/>
      <c r="DO11" s="10"/>
      <c r="DP11" s="10"/>
    </row>
    <row r="12" spans="1:120" x14ac:dyDescent="0.25">
      <c r="B12" s="54" t="s">
        <v>9</v>
      </c>
      <c r="C12" s="54">
        <v>0</v>
      </c>
      <c r="D12" s="54">
        <v>0</v>
      </c>
      <c r="E12" s="54">
        <v>0</v>
      </c>
      <c r="F12" s="54">
        <v>1</v>
      </c>
      <c r="G12" s="54">
        <v>0</v>
      </c>
      <c r="H12" s="54">
        <v>0</v>
      </c>
      <c r="I12" s="54">
        <v>4</v>
      </c>
      <c r="J12" s="54">
        <v>4</v>
      </c>
      <c r="K12" s="54">
        <v>7</v>
      </c>
      <c r="L12" s="54">
        <v>3</v>
      </c>
      <c r="M12" s="54">
        <v>4</v>
      </c>
      <c r="N12" s="54">
        <v>6</v>
      </c>
      <c r="O12" s="54">
        <v>854</v>
      </c>
      <c r="P12" s="54">
        <v>0</v>
      </c>
      <c r="Q12" s="54">
        <v>0</v>
      </c>
      <c r="R12" s="54">
        <v>0</v>
      </c>
      <c r="S12" s="54">
        <v>883</v>
      </c>
      <c r="V12" s="54">
        <v>2</v>
      </c>
      <c r="W12" s="54">
        <f>J5</f>
        <v>3</v>
      </c>
      <c r="X12" s="54">
        <f>J6</f>
        <v>4</v>
      </c>
      <c r="Y12" s="4">
        <f>J7</f>
        <v>93</v>
      </c>
      <c r="Z12" s="4">
        <f>J8</f>
        <v>137</v>
      </c>
      <c r="AA12" s="4">
        <f>J9</f>
        <v>86</v>
      </c>
      <c r="AB12" s="54">
        <f>J10</f>
        <v>4</v>
      </c>
      <c r="AC12" s="4">
        <f>J11</f>
        <v>322</v>
      </c>
      <c r="AD12" s="54">
        <f>J12</f>
        <v>4</v>
      </c>
      <c r="AE12" s="4">
        <f>J13</f>
        <v>126</v>
      </c>
      <c r="AF12" s="2">
        <f>J14</f>
        <v>59</v>
      </c>
      <c r="AG12" s="2">
        <f>J15</f>
        <v>170</v>
      </c>
      <c r="AH12" s="2">
        <f>J16</f>
        <v>448</v>
      </c>
      <c r="AI12" s="54">
        <f>J17</f>
        <v>161</v>
      </c>
      <c r="AJ12" s="2">
        <f>J18</f>
        <v>11</v>
      </c>
      <c r="AK12" s="54">
        <f>J19</f>
        <v>4</v>
      </c>
      <c r="AL12" s="54">
        <f>J20</f>
        <v>100</v>
      </c>
      <c r="AM12" s="3">
        <f>J21</f>
        <v>15</v>
      </c>
      <c r="AN12" s="3">
        <f>J22</f>
        <v>72</v>
      </c>
      <c r="AO12" s="54">
        <f>J23</f>
        <v>145</v>
      </c>
      <c r="AP12" s="54">
        <f>J24</f>
        <v>19</v>
      </c>
      <c r="AQ12" s="54">
        <f>J25</f>
        <v>75</v>
      </c>
      <c r="AR12" s="2">
        <f>J26</f>
        <v>341</v>
      </c>
      <c r="AU12" s="54">
        <v>2</v>
      </c>
      <c r="AV12" s="30">
        <f t="shared" ref="AV12:BQ12" si="16">PRODUCT(W12*100*1/W21)</f>
        <v>0.33975084937712347</v>
      </c>
      <c r="AW12" s="30">
        <f t="shared" si="16"/>
        <v>0.45300113250283125</v>
      </c>
      <c r="AX12" s="32">
        <f t="shared" si="16"/>
        <v>10.544217687074831</v>
      </c>
      <c r="AY12" s="32">
        <f t="shared" si="16"/>
        <v>15.515288788221971</v>
      </c>
      <c r="AZ12" s="32">
        <f t="shared" si="16"/>
        <v>9.7505668934240362</v>
      </c>
      <c r="BA12" s="30">
        <f t="shared" si="16"/>
        <v>0.45300113250283125</v>
      </c>
      <c r="BB12" s="32">
        <f t="shared" si="16"/>
        <v>36.466591166477919</v>
      </c>
      <c r="BC12" s="30">
        <f t="shared" si="16"/>
        <v>0.45300113250283125</v>
      </c>
      <c r="BD12" s="32">
        <f t="shared" si="16"/>
        <v>14.269535673839185</v>
      </c>
      <c r="BE12" s="31">
        <f t="shared" si="16"/>
        <v>6.681766704416761</v>
      </c>
      <c r="BF12" s="31">
        <f t="shared" si="16"/>
        <v>20.070838252656433</v>
      </c>
      <c r="BG12" s="31">
        <f t="shared" si="16"/>
        <v>52.955082742316783</v>
      </c>
      <c r="BH12" s="57">
        <f t="shared" si="16"/>
        <v>18.941176470588236</v>
      </c>
      <c r="BI12" s="31">
        <f t="shared" si="16"/>
        <v>1.3888888888888888</v>
      </c>
      <c r="BJ12" s="30">
        <f t="shared" si="16"/>
        <v>0.45351473922902497</v>
      </c>
      <c r="BK12" s="30">
        <f t="shared" si="16"/>
        <v>11.325028312570781</v>
      </c>
      <c r="BL12" s="33">
        <f t="shared" si="16"/>
        <v>1.6987542468856172</v>
      </c>
      <c r="BM12" s="33">
        <f t="shared" si="16"/>
        <v>8.1540203850509627</v>
      </c>
      <c r="BN12" s="30">
        <f t="shared" si="16"/>
        <v>16.421291053227634</v>
      </c>
      <c r="BO12" s="30">
        <f t="shared" si="16"/>
        <v>2.1541950113378685</v>
      </c>
      <c r="BP12" s="30">
        <f t="shared" si="16"/>
        <v>8.4937712344280865</v>
      </c>
      <c r="BQ12" s="31">
        <f t="shared" si="16"/>
        <v>38.706015891032919</v>
      </c>
      <c r="BT12" s="54">
        <v>2</v>
      </c>
      <c r="BU12" s="30">
        <f t="shared" ref="BU12:CP12" si="17">AV5+AV6+AV7+AV8+AV9+AV10+AV11+AV12</f>
        <v>0.56625141562853909</v>
      </c>
      <c r="BV12" s="30">
        <f t="shared" si="17"/>
        <v>1.9252548131370331</v>
      </c>
      <c r="BW12" s="32">
        <f t="shared" si="17"/>
        <v>14.512471655328799</v>
      </c>
      <c r="BX12" s="32">
        <f t="shared" si="17"/>
        <v>21.064552661381654</v>
      </c>
      <c r="BY12" s="32">
        <f t="shared" si="17"/>
        <v>16.780045351473923</v>
      </c>
      <c r="BZ12" s="30">
        <f t="shared" si="17"/>
        <v>3.1710079275198186</v>
      </c>
      <c r="CA12" s="32">
        <f t="shared" si="17"/>
        <v>75.084937712344285</v>
      </c>
      <c r="CB12" s="30">
        <f t="shared" si="17"/>
        <v>1.0192525481313703</v>
      </c>
      <c r="CC12" s="32">
        <f t="shared" si="17"/>
        <v>81.087202718006807</v>
      </c>
      <c r="CD12" s="31">
        <f t="shared" si="17"/>
        <v>86.862967157417884</v>
      </c>
      <c r="CE12" s="31">
        <f t="shared" si="17"/>
        <v>98.347107438016522</v>
      </c>
      <c r="CF12" s="31">
        <f t="shared" si="17"/>
        <v>70.567375886524815</v>
      </c>
      <c r="CG12" s="57">
        <f t="shared" si="17"/>
        <v>94.117647058823522</v>
      </c>
      <c r="CH12" s="31">
        <f t="shared" si="17"/>
        <v>97.979797979797979</v>
      </c>
      <c r="CI12" s="30">
        <f t="shared" si="17"/>
        <v>1.5873015873015874</v>
      </c>
      <c r="CJ12" s="30">
        <f t="shared" si="17"/>
        <v>16.874292185730464</v>
      </c>
      <c r="CK12" s="33">
        <f t="shared" si="17"/>
        <v>95.809739524348799</v>
      </c>
      <c r="CL12" s="33">
        <f t="shared" si="17"/>
        <v>91.166477916194793</v>
      </c>
      <c r="CM12" s="30">
        <f t="shared" si="17"/>
        <v>86.409966024915065</v>
      </c>
      <c r="CN12" s="30">
        <f t="shared" si="17"/>
        <v>4.308390022675737</v>
      </c>
      <c r="CO12" s="30">
        <f t="shared" si="17"/>
        <v>14.04303510758777</v>
      </c>
      <c r="CP12" s="31">
        <f t="shared" si="17"/>
        <v>89.55732122587969</v>
      </c>
      <c r="CT12" s="10"/>
      <c r="CU12" s="10"/>
      <c r="CV12" s="10"/>
      <c r="CW12" s="10"/>
      <c r="CX12" s="10"/>
      <c r="CY12" s="10"/>
      <c r="CZ12" s="10"/>
      <c r="DA12" s="10"/>
      <c r="DB12" s="10"/>
      <c r="DC12" s="10"/>
      <c r="DD12" s="10"/>
      <c r="DE12" s="10"/>
      <c r="DF12" s="10"/>
      <c r="DG12" s="10"/>
      <c r="DH12" s="10"/>
      <c r="DI12" s="10"/>
      <c r="DJ12" s="10"/>
      <c r="DK12" s="10"/>
      <c r="DL12" s="10"/>
      <c r="DM12" s="10"/>
      <c r="DN12" s="10"/>
      <c r="DO12" s="10"/>
      <c r="DP12" s="10"/>
    </row>
    <row r="13" spans="1:120" x14ac:dyDescent="0.25">
      <c r="B13" s="54" t="s">
        <v>10</v>
      </c>
      <c r="C13" s="4">
        <v>0</v>
      </c>
      <c r="D13" s="4">
        <v>0</v>
      </c>
      <c r="E13" s="4">
        <v>22</v>
      </c>
      <c r="F13" s="4">
        <v>0</v>
      </c>
      <c r="G13" s="4">
        <v>32</v>
      </c>
      <c r="H13" s="4">
        <v>203</v>
      </c>
      <c r="I13" s="4">
        <v>333</v>
      </c>
      <c r="J13" s="4">
        <v>126</v>
      </c>
      <c r="K13" s="4">
        <v>49</v>
      </c>
      <c r="L13" s="3">
        <v>70</v>
      </c>
      <c r="M13" s="3">
        <v>41</v>
      </c>
      <c r="N13" s="3">
        <v>7</v>
      </c>
      <c r="O13" s="3">
        <v>0</v>
      </c>
      <c r="P13" s="3">
        <v>0</v>
      </c>
      <c r="Q13" s="3">
        <v>0</v>
      </c>
      <c r="R13" s="3">
        <v>0</v>
      </c>
      <c r="S13" s="54">
        <v>883</v>
      </c>
      <c r="V13" s="54">
        <v>4</v>
      </c>
      <c r="W13" s="54">
        <f>K5</f>
        <v>5</v>
      </c>
      <c r="X13" s="54">
        <f>K6</f>
        <v>3</v>
      </c>
      <c r="Y13" s="4">
        <f>K7</f>
        <v>421</v>
      </c>
      <c r="Z13" s="4">
        <f>K8</f>
        <v>401</v>
      </c>
      <c r="AA13" s="4">
        <f>K9</f>
        <v>458</v>
      </c>
      <c r="AB13" s="54">
        <f>K10</f>
        <v>24</v>
      </c>
      <c r="AC13" s="4">
        <f>K11</f>
        <v>81</v>
      </c>
      <c r="AD13" s="54">
        <f>K12</f>
        <v>7</v>
      </c>
      <c r="AE13" s="4">
        <f>K13</f>
        <v>49</v>
      </c>
      <c r="AF13" s="4">
        <f>K14</f>
        <v>59</v>
      </c>
      <c r="AG13" s="3">
        <f>K15</f>
        <v>2</v>
      </c>
      <c r="AH13" s="2">
        <f>K16</f>
        <v>189</v>
      </c>
      <c r="AI13" s="54">
        <f>K17</f>
        <v>26</v>
      </c>
      <c r="AJ13" s="3">
        <f>K18</f>
        <v>7</v>
      </c>
      <c r="AK13" s="54">
        <f>K19</f>
        <v>24</v>
      </c>
      <c r="AL13" s="54">
        <f>K20</f>
        <v>314</v>
      </c>
      <c r="AM13" s="3">
        <f>K21</f>
        <v>18</v>
      </c>
      <c r="AN13" s="3">
        <f>K22</f>
        <v>39</v>
      </c>
      <c r="AO13" s="54">
        <f>K23</f>
        <v>60</v>
      </c>
      <c r="AP13" s="54">
        <f>K24</f>
        <v>16</v>
      </c>
      <c r="AQ13" s="54">
        <f>K25</f>
        <v>328</v>
      </c>
      <c r="AR13" s="2">
        <f>K26</f>
        <v>61</v>
      </c>
      <c r="AU13" s="54">
        <v>4</v>
      </c>
      <c r="AV13" s="30">
        <f t="shared" ref="AV13:BQ13" si="18">PRODUCT(W13*100*1/W21)</f>
        <v>0.56625141562853909</v>
      </c>
      <c r="AW13" s="30">
        <f t="shared" si="18"/>
        <v>0.33975084937712347</v>
      </c>
      <c r="AX13" s="32">
        <f t="shared" si="18"/>
        <v>47.732426303854872</v>
      </c>
      <c r="AY13" s="32">
        <f t="shared" si="18"/>
        <v>45.413363533408834</v>
      </c>
      <c r="AZ13" s="32">
        <f t="shared" si="18"/>
        <v>51.927437641723358</v>
      </c>
      <c r="BA13" s="30">
        <f t="shared" si="18"/>
        <v>2.7180067950169877</v>
      </c>
      <c r="BB13" s="32">
        <f t="shared" si="18"/>
        <v>9.1732729331823322</v>
      </c>
      <c r="BC13" s="30">
        <f t="shared" si="18"/>
        <v>0.79275198187995466</v>
      </c>
      <c r="BD13" s="32">
        <f t="shared" si="18"/>
        <v>5.5492638731596831</v>
      </c>
      <c r="BE13" s="32">
        <f t="shared" si="18"/>
        <v>6.681766704416761</v>
      </c>
      <c r="BF13" s="33">
        <f t="shared" si="18"/>
        <v>0.23612750885478159</v>
      </c>
      <c r="BG13" s="31">
        <f t="shared" si="18"/>
        <v>22.340425531914892</v>
      </c>
      <c r="BH13" s="57">
        <f t="shared" si="18"/>
        <v>3.0588235294117645</v>
      </c>
      <c r="BI13" s="33">
        <f t="shared" si="18"/>
        <v>0.88383838383838387</v>
      </c>
      <c r="BJ13" s="30">
        <f t="shared" si="18"/>
        <v>2.7210884353741496</v>
      </c>
      <c r="BK13" s="30">
        <f t="shared" si="18"/>
        <v>35.560588901472251</v>
      </c>
      <c r="BL13" s="33">
        <f t="shared" si="18"/>
        <v>2.0385050962627407</v>
      </c>
      <c r="BM13" s="33">
        <f t="shared" si="18"/>
        <v>4.4167610419026051</v>
      </c>
      <c r="BN13" s="30">
        <f t="shared" si="18"/>
        <v>6.7950169875424686</v>
      </c>
      <c r="BO13" s="30">
        <f t="shared" si="18"/>
        <v>1.8140589569160999</v>
      </c>
      <c r="BP13" s="30">
        <f t="shared" si="18"/>
        <v>37.146092865232163</v>
      </c>
      <c r="BQ13" s="31">
        <f t="shared" si="18"/>
        <v>6.9239500567536894</v>
      </c>
      <c r="BT13" s="54">
        <v>4</v>
      </c>
      <c r="BU13" s="30">
        <f t="shared" ref="BU13:CP13" si="19">AV5+AV6+AV7+AV8+AV9+AV10+AV11+AV12+AV13</f>
        <v>1.1325028312570782</v>
      </c>
      <c r="BV13" s="30">
        <f t="shared" si="19"/>
        <v>2.2650056625141564</v>
      </c>
      <c r="BW13" s="32">
        <f t="shared" si="19"/>
        <v>62.244897959183675</v>
      </c>
      <c r="BX13" s="32">
        <f t="shared" si="19"/>
        <v>66.477916194790481</v>
      </c>
      <c r="BY13" s="32">
        <f t="shared" si="19"/>
        <v>68.707482993197289</v>
      </c>
      <c r="BZ13" s="30">
        <f t="shared" si="19"/>
        <v>5.8890147225368068</v>
      </c>
      <c r="CA13" s="32">
        <f t="shared" si="19"/>
        <v>84.258210645526617</v>
      </c>
      <c r="CB13" s="30">
        <f t="shared" si="19"/>
        <v>1.812004530011325</v>
      </c>
      <c r="CC13" s="32">
        <f t="shared" si="19"/>
        <v>86.636466591166496</v>
      </c>
      <c r="CD13" s="32">
        <f t="shared" si="19"/>
        <v>93.544733861834644</v>
      </c>
      <c r="CE13" s="33">
        <f t="shared" si="19"/>
        <v>98.583234946871301</v>
      </c>
      <c r="CF13" s="31">
        <f t="shared" si="19"/>
        <v>92.907801418439703</v>
      </c>
      <c r="CG13" s="57">
        <f t="shared" si="19"/>
        <v>97.17647058823529</v>
      </c>
      <c r="CH13" s="33">
        <f t="shared" si="19"/>
        <v>98.86363636363636</v>
      </c>
      <c r="CI13" s="30">
        <f t="shared" si="19"/>
        <v>4.308390022675737</v>
      </c>
      <c r="CJ13" s="30">
        <f t="shared" si="19"/>
        <v>52.434881087202712</v>
      </c>
      <c r="CK13" s="33">
        <f t="shared" si="19"/>
        <v>97.848244620611538</v>
      </c>
      <c r="CL13" s="33">
        <f t="shared" si="19"/>
        <v>95.583238958097397</v>
      </c>
      <c r="CM13" s="30">
        <f t="shared" si="19"/>
        <v>93.204983012457532</v>
      </c>
      <c r="CN13" s="30">
        <f t="shared" si="19"/>
        <v>6.1224489795918373</v>
      </c>
      <c r="CO13" s="30">
        <f t="shared" si="19"/>
        <v>51.189127972819932</v>
      </c>
      <c r="CP13" s="31">
        <f t="shared" si="19"/>
        <v>96.481271282633372</v>
      </c>
      <c r="CT13" s="10"/>
      <c r="CU13" s="10"/>
      <c r="CV13" s="10"/>
      <c r="CW13" s="10"/>
      <c r="CX13" s="10"/>
      <c r="CY13" s="10"/>
      <c r="CZ13" s="10"/>
      <c r="DA13" s="10"/>
      <c r="DB13" s="10"/>
      <c r="DC13" s="10"/>
      <c r="DD13" s="10"/>
      <c r="DE13" s="10"/>
      <c r="DF13" s="10"/>
      <c r="DG13" s="10"/>
      <c r="DH13" s="10"/>
      <c r="DI13" s="10"/>
      <c r="DJ13" s="10"/>
      <c r="DK13" s="10"/>
      <c r="DL13" s="10"/>
      <c r="DM13" s="10"/>
      <c r="DN13" s="10"/>
      <c r="DO13" s="10"/>
      <c r="DP13" s="10"/>
    </row>
    <row r="14" spans="1:120" x14ac:dyDescent="0.25">
      <c r="B14" s="54" t="s">
        <v>11</v>
      </c>
      <c r="C14" s="2">
        <v>0</v>
      </c>
      <c r="D14" s="2">
        <v>0</v>
      </c>
      <c r="E14" s="2">
        <v>219</v>
      </c>
      <c r="F14" s="2">
        <v>1</v>
      </c>
      <c r="G14" s="2">
        <v>185</v>
      </c>
      <c r="H14" s="2">
        <v>183</v>
      </c>
      <c r="I14" s="2">
        <v>120</v>
      </c>
      <c r="J14" s="2">
        <v>59</v>
      </c>
      <c r="K14" s="4">
        <v>59</v>
      </c>
      <c r="L14" s="4">
        <v>36</v>
      </c>
      <c r="M14" s="3">
        <v>14</v>
      </c>
      <c r="N14" s="3">
        <v>7</v>
      </c>
      <c r="O14" s="3">
        <v>0</v>
      </c>
      <c r="P14" s="3">
        <v>0</v>
      </c>
      <c r="Q14" s="3">
        <v>0</v>
      </c>
      <c r="R14" s="3">
        <v>0</v>
      </c>
      <c r="S14" s="54">
        <v>883</v>
      </c>
      <c r="V14" s="54">
        <v>8</v>
      </c>
      <c r="W14" s="54">
        <f>L5</f>
        <v>5</v>
      </c>
      <c r="X14" s="54">
        <f>L6</f>
        <v>3</v>
      </c>
      <c r="Y14" s="4">
        <f>L7</f>
        <v>139</v>
      </c>
      <c r="Z14" s="4">
        <f>L8</f>
        <v>135</v>
      </c>
      <c r="AA14" s="4">
        <f>L9</f>
        <v>124</v>
      </c>
      <c r="AB14" s="54">
        <f>L10</f>
        <v>208</v>
      </c>
      <c r="AC14" s="4">
        <f>L11</f>
        <v>34</v>
      </c>
      <c r="AD14" s="54">
        <f>L12</f>
        <v>3</v>
      </c>
      <c r="AE14" s="3">
        <f>L13</f>
        <v>70</v>
      </c>
      <c r="AF14" s="4">
        <f>L14</f>
        <v>36</v>
      </c>
      <c r="AG14" s="3">
        <f>L15</f>
        <v>2</v>
      </c>
      <c r="AH14" s="2">
        <f>L16</f>
        <v>38</v>
      </c>
      <c r="AI14" s="54">
        <f>L17</f>
        <v>11</v>
      </c>
      <c r="AJ14" s="3">
        <f>L18</f>
        <v>5</v>
      </c>
      <c r="AK14" s="54">
        <f>L19</f>
        <v>27</v>
      </c>
      <c r="AL14" s="54">
        <f>L20</f>
        <v>265</v>
      </c>
      <c r="AM14" s="3">
        <f>L21</f>
        <v>19</v>
      </c>
      <c r="AN14" s="3">
        <f>L22</f>
        <v>17</v>
      </c>
      <c r="AO14" s="54">
        <f>L23</f>
        <v>60</v>
      </c>
      <c r="AP14" s="54">
        <f>L24</f>
        <v>54</v>
      </c>
      <c r="AQ14" s="54">
        <f>L25</f>
        <v>336</v>
      </c>
      <c r="AR14" s="2">
        <f>L26</f>
        <v>23</v>
      </c>
      <c r="AU14" s="54">
        <v>8</v>
      </c>
      <c r="AV14" s="30">
        <f t="shared" ref="AV14:BQ14" si="20">PRODUCT(W14*100*1/W21)</f>
        <v>0.56625141562853909</v>
      </c>
      <c r="AW14" s="30">
        <f t="shared" si="20"/>
        <v>0.33975084937712347</v>
      </c>
      <c r="AX14" s="32">
        <f t="shared" si="20"/>
        <v>15.759637188208616</v>
      </c>
      <c r="AY14" s="32">
        <f t="shared" si="20"/>
        <v>15.288788221970554</v>
      </c>
      <c r="AZ14" s="32">
        <f t="shared" si="20"/>
        <v>14.058956916099774</v>
      </c>
      <c r="BA14" s="30">
        <f t="shared" si="20"/>
        <v>23.556058890147224</v>
      </c>
      <c r="BB14" s="32">
        <f t="shared" si="20"/>
        <v>3.8505096262740657</v>
      </c>
      <c r="BC14" s="30">
        <f t="shared" si="20"/>
        <v>0.33975084937712347</v>
      </c>
      <c r="BD14" s="33">
        <f t="shared" si="20"/>
        <v>7.9275198187995466</v>
      </c>
      <c r="BE14" s="32">
        <f t="shared" si="20"/>
        <v>4.0770101925254814</v>
      </c>
      <c r="BF14" s="33">
        <f t="shared" si="20"/>
        <v>0.23612750885478159</v>
      </c>
      <c r="BG14" s="31">
        <f t="shared" si="20"/>
        <v>4.4917257683215128</v>
      </c>
      <c r="BH14" s="59">
        <f t="shared" si="20"/>
        <v>1.2941176470588236</v>
      </c>
      <c r="BI14" s="33">
        <f t="shared" si="20"/>
        <v>0.63131313131313127</v>
      </c>
      <c r="BJ14" s="30">
        <f t="shared" si="20"/>
        <v>3.0612244897959182</v>
      </c>
      <c r="BK14" s="30">
        <f t="shared" si="20"/>
        <v>30.011325028312569</v>
      </c>
      <c r="BL14" s="33">
        <f t="shared" si="20"/>
        <v>2.1517553793884483</v>
      </c>
      <c r="BM14" s="33">
        <f t="shared" si="20"/>
        <v>1.9252548131370328</v>
      </c>
      <c r="BN14" s="30">
        <f t="shared" si="20"/>
        <v>6.7950169875424686</v>
      </c>
      <c r="BO14" s="30">
        <f t="shared" si="20"/>
        <v>6.1224489795918364</v>
      </c>
      <c r="BP14" s="30">
        <f t="shared" si="20"/>
        <v>38.052095130237824</v>
      </c>
      <c r="BQ14" s="31">
        <f t="shared" si="20"/>
        <v>2.6106696935300793</v>
      </c>
      <c r="BT14" s="54">
        <v>8</v>
      </c>
      <c r="BU14" s="30">
        <f t="shared" ref="BU14:CP14" si="21">AV5+AV6+AV7+AV8+AV9+AV10+AV11+AV12+AV13+AV14</f>
        <v>1.6987542468856174</v>
      </c>
      <c r="BV14" s="30">
        <f t="shared" si="21"/>
        <v>2.6047565118912797</v>
      </c>
      <c r="BW14" s="32">
        <f t="shared" si="21"/>
        <v>78.004535147392289</v>
      </c>
      <c r="BX14" s="32">
        <f t="shared" si="21"/>
        <v>81.76670441676103</v>
      </c>
      <c r="BY14" s="32">
        <f t="shared" si="21"/>
        <v>82.766439909297063</v>
      </c>
      <c r="BZ14" s="30">
        <f t="shared" si="21"/>
        <v>29.44507361268403</v>
      </c>
      <c r="CA14" s="32">
        <f t="shared" si="21"/>
        <v>88.108720271800678</v>
      </c>
      <c r="CB14" s="30">
        <f t="shared" si="21"/>
        <v>2.1517553793884483</v>
      </c>
      <c r="CC14" s="33">
        <f t="shared" si="21"/>
        <v>94.563986409966049</v>
      </c>
      <c r="CD14" s="32">
        <f t="shared" si="21"/>
        <v>97.621744054360121</v>
      </c>
      <c r="CE14" s="33">
        <f t="shared" si="21"/>
        <v>98.819362455726079</v>
      </c>
      <c r="CF14" s="31">
        <f t="shared" si="21"/>
        <v>97.399527186761219</v>
      </c>
      <c r="CG14" s="59">
        <f t="shared" si="21"/>
        <v>98.470588235294116</v>
      </c>
      <c r="CH14" s="33">
        <f t="shared" si="21"/>
        <v>99.494949494949495</v>
      </c>
      <c r="CI14" s="30">
        <f t="shared" si="21"/>
        <v>7.3696145124716548</v>
      </c>
      <c r="CJ14" s="30">
        <f t="shared" si="21"/>
        <v>82.446206115515281</v>
      </c>
      <c r="CK14" s="33">
        <f t="shared" si="21"/>
        <v>99.999999999999986</v>
      </c>
      <c r="CL14" s="33">
        <f t="shared" si="21"/>
        <v>97.508493771234427</v>
      </c>
      <c r="CM14" s="30">
        <f t="shared" si="21"/>
        <v>100</v>
      </c>
      <c r="CN14" s="30">
        <f t="shared" si="21"/>
        <v>12.244897959183675</v>
      </c>
      <c r="CO14" s="30">
        <f t="shared" si="21"/>
        <v>89.241223103057763</v>
      </c>
      <c r="CP14" s="31">
        <f t="shared" si="21"/>
        <v>99.091940976163457</v>
      </c>
      <c r="CT14" s="10"/>
      <c r="CU14" s="10"/>
      <c r="CV14" s="10"/>
      <c r="CW14" s="10"/>
      <c r="CX14" s="10"/>
      <c r="CY14" s="10"/>
      <c r="CZ14" s="10"/>
      <c r="DA14" s="10"/>
      <c r="DB14" s="10"/>
      <c r="DC14" s="10"/>
      <c r="DD14" s="10"/>
      <c r="DE14" s="10"/>
      <c r="DF14" s="10"/>
      <c r="DG14" s="10"/>
      <c r="DH14" s="10"/>
      <c r="DI14" s="10"/>
      <c r="DJ14" s="10"/>
      <c r="DK14" s="10"/>
      <c r="DL14" s="10"/>
      <c r="DM14" s="10"/>
      <c r="DN14" s="10"/>
      <c r="DO14" s="10"/>
      <c r="DP14" s="10"/>
    </row>
    <row r="15" spans="1:120" x14ac:dyDescent="0.25">
      <c r="B15" s="54" t="s">
        <v>12</v>
      </c>
      <c r="C15" s="2">
        <v>0</v>
      </c>
      <c r="D15" s="2">
        <v>5</v>
      </c>
      <c r="E15" s="2">
        <v>0</v>
      </c>
      <c r="F15" s="2">
        <v>11</v>
      </c>
      <c r="G15" s="2">
        <v>17</v>
      </c>
      <c r="H15" s="2">
        <v>58</v>
      </c>
      <c r="I15" s="2">
        <v>572</v>
      </c>
      <c r="J15" s="2">
        <v>170</v>
      </c>
      <c r="K15" s="3">
        <v>2</v>
      </c>
      <c r="L15" s="3">
        <v>2</v>
      </c>
      <c r="M15" s="3">
        <v>10</v>
      </c>
      <c r="N15" s="3">
        <v>0</v>
      </c>
      <c r="O15" s="3">
        <v>0</v>
      </c>
      <c r="P15" s="3">
        <v>0</v>
      </c>
      <c r="Q15" s="3">
        <v>0</v>
      </c>
      <c r="R15" s="3">
        <v>0</v>
      </c>
      <c r="S15" s="54">
        <v>847</v>
      </c>
      <c r="V15" s="54">
        <v>16</v>
      </c>
      <c r="W15" s="54">
        <f>M5</f>
        <v>1</v>
      </c>
      <c r="X15" s="54">
        <f>M6</f>
        <v>11</v>
      </c>
      <c r="Y15" s="4">
        <f>M7</f>
        <v>56</v>
      </c>
      <c r="Z15" s="4">
        <f>M8</f>
        <v>47</v>
      </c>
      <c r="AA15" s="4">
        <f>M9</f>
        <v>79</v>
      </c>
      <c r="AB15" s="54">
        <f>M10</f>
        <v>623</v>
      </c>
      <c r="AC15" s="3">
        <f>M11</f>
        <v>33</v>
      </c>
      <c r="AD15" s="54">
        <f>M12</f>
        <v>4</v>
      </c>
      <c r="AE15" s="3">
        <f>M13</f>
        <v>41</v>
      </c>
      <c r="AF15" s="3">
        <f>M14</f>
        <v>14</v>
      </c>
      <c r="AG15" s="3">
        <f>M15</f>
        <v>10</v>
      </c>
      <c r="AH15" s="2">
        <f>M16</f>
        <v>9</v>
      </c>
      <c r="AI15" s="54">
        <f>M17</f>
        <v>13</v>
      </c>
      <c r="AJ15" s="3">
        <f>M18</f>
        <v>1</v>
      </c>
      <c r="AK15" s="54">
        <f>M19</f>
        <v>49</v>
      </c>
      <c r="AL15" s="54">
        <f>M20</f>
        <v>83</v>
      </c>
      <c r="AM15" s="3">
        <f>M21</f>
        <v>0</v>
      </c>
      <c r="AN15" s="3">
        <f>M22</f>
        <v>22</v>
      </c>
      <c r="AO15" s="54">
        <f>M23</f>
        <v>0</v>
      </c>
      <c r="AP15" s="54">
        <f>M24</f>
        <v>774</v>
      </c>
      <c r="AQ15" s="54">
        <f>M25</f>
        <v>95</v>
      </c>
      <c r="AR15" s="3">
        <f>M26</f>
        <v>3</v>
      </c>
      <c r="AU15" s="54">
        <v>16</v>
      </c>
      <c r="AV15" s="30">
        <f t="shared" ref="AV15:BQ15" si="22">PRODUCT(W15*100*1/W21)</f>
        <v>0.11325028312570781</v>
      </c>
      <c r="AW15" s="30">
        <f t="shared" si="22"/>
        <v>1.245753114382786</v>
      </c>
      <c r="AX15" s="32">
        <f t="shared" si="22"/>
        <v>6.3492063492063489</v>
      </c>
      <c r="AY15" s="32">
        <f t="shared" si="22"/>
        <v>5.3227633069082669</v>
      </c>
      <c r="AZ15" s="32">
        <f t="shared" si="22"/>
        <v>8.9569160997732418</v>
      </c>
      <c r="BA15" s="30">
        <f t="shared" si="22"/>
        <v>70.554926387315973</v>
      </c>
      <c r="BB15" s="33">
        <f t="shared" si="22"/>
        <v>3.7372593431483581</v>
      </c>
      <c r="BC15" s="30">
        <f t="shared" si="22"/>
        <v>0.45300113250283125</v>
      </c>
      <c r="BD15" s="33">
        <f t="shared" si="22"/>
        <v>4.6432616081540203</v>
      </c>
      <c r="BE15" s="33">
        <f t="shared" si="22"/>
        <v>1.5855039637599093</v>
      </c>
      <c r="BF15" s="33">
        <f t="shared" si="22"/>
        <v>1.1806375442739079</v>
      </c>
      <c r="BG15" s="31">
        <f t="shared" si="22"/>
        <v>1.0638297872340425</v>
      </c>
      <c r="BH15" s="59">
        <f t="shared" si="22"/>
        <v>1.5294117647058822</v>
      </c>
      <c r="BI15" s="33">
        <f t="shared" si="22"/>
        <v>0.12626262626262627</v>
      </c>
      <c r="BJ15" s="30">
        <f t="shared" si="22"/>
        <v>5.5555555555555554</v>
      </c>
      <c r="BK15" s="30">
        <f t="shared" si="22"/>
        <v>9.3997734994337492</v>
      </c>
      <c r="BL15" s="33">
        <f t="shared" si="22"/>
        <v>0</v>
      </c>
      <c r="BM15" s="33">
        <f t="shared" si="22"/>
        <v>2.491506228765572</v>
      </c>
      <c r="BN15" s="30">
        <f t="shared" si="22"/>
        <v>0</v>
      </c>
      <c r="BO15" s="30">
        <f t="shared" si="22"/>
        <v>87.755102040816325</v>
      </c>
      <c r="BP15" s="30">
        <f t="shared" si="22"/>
        <v>10.758776896942242</v>
      </c>
      <c r="BQ15" s="33">
        <f t="shared" si="22"/>
        <v>0.34052213393870601</v>
      </c>
      <c r="BT15" s="54">
        <v>16</v>
      </c>
      <c r="BU15" s="30">
        <f t="shared" ref="BU15:CP15" si="23">AV5+AV6+AV7+AV8+AV9+AV10+AV11+AV12+AV13+AV14+AV15</f>
        <v>1.8120045300113252</v>
      </c>
      <c r="BV15" s="30">
        <f t="shared" si="23"/>
        <v>3.8505096262740657</v>
      </c>
      <c r="BW15" s="32">
        <f t="shared" si="23"/>
        <v>84.353741496598644</v>
      </c>
      <c r="BX15" s="32">
        <f t="shared" si="23"/>
        <v>87.089467723669301</v>
      </c>
      <c r="BY15" s="32">
        <f t="shared" si="23"/>
        <v>91.723356009070301</v>
      </c>
      <c r="BZ15" s="30">
        <f t="shared" si="23"/>
        <v>100</v>
      </c>
      <c r="CA15" s="33">
        <f t="shared" si="23"/>
        <v>91.84597961494903</v>
      </c>
      <c r="CB15" s="30">
        <f t="shared" si="23"/>
        <v>2.6047565118912797</v>
      </c>
      <c r="CC15" s="33">
        <f t="shared" si="23"/>
        <v>99.207248018120069</v>
      </c>
      <c r="CD15" s="33">
        <f t="shared" si="23"/>
        <v>99.207248018120026</v>
      </c>
      <c r="CE15" s="33">
        <f t="shared" si="23"/>
        <v>99.999999999999986</v>
      </c>
      <c r="CF15" s="31">
        <f t="shared" si="23"/>
        <v>98.463356973995261</v>
      </c>
      <c r="CG15" s="59">
        <f t="shared" si="23"/>
        <v>100</v>
      </c>
      <c r="CH15" s="33">
        <f t="shared" si="23"/>
        <v>99.621212121212125</v>
      </c>
      <c r="CI15" s="30">
        <f t="shared" si="23"/>
        <v>12.92517006802721</v>
      </c>
      <c r="CJ15" s="30">
        <f t="shared" si="23"/>
        <v>91.84597961494903</v>
      </c>
      <c r="CK15" s="33">
        <f t="shared" si="23"/>
        <v>99.999999999999986</v>
      </c>
      <c r="CL15" s="33">
        <f t="shared" si="23"/>
        <v>100</v>
      </c>
      <c r="CM15" s="30">
        <f t="shared" si="23"/>
        <v>100</v>
      </c>
      <c r="CN15" s="30">
        <f t="shared" si="23"/>
        <v>100</v>
      </c>
      <c r="CO15" s="30">
        <f t="shared" si="23"/>
        <v>100</v>
      </c>
      <c r="CP15" s="33">
        <f t="shared" si="23"/>
        <v>99.432463110102162</v>
      </c>
      <c r="CT15" s="10"/>
      <c r="CU15" s="10"/>
      <c r="CV15" s="10"/>
      <c r="CW15" s="10"/>
      <c r="CX15" s="10"/>
      <c r="CY15" s="10"/>
      <c r="CZ15" s="10"/>
      <c r="DA15" s="10"/>
      <c r="DB15" s="10"/>
      <c r="DC15" s="10"/>
      <c r="DD15" s="10"/>
      <c r="DE15" s="10"/>
      <c r="DF15" s="10"/>
      <c r="DG15" s="10"/>
      <c r="DH15" s="10"/>
      <c r="DI15" s="10"/>
      <c r="DJ15" s="10"/>
      <c r="DK15" s="10"/>
      <c r="DL15" s="10"/>
      <c r="DM15" s="10"/>
      <c r="DN15" s="10"/>
      <c r="DO15" s="10"/>
      <c r="DP15" s="10"/>
    </row>
    <row r="16" spans="1:120" x14ac:dyDescent="0.25">
      <c r="B16" s="54" t="s">
        <v>13</v>
      </c>
      <c r="C16" s="2">
        <v>0</v>
      </c>
      <c r="D16" s="2">
        <v>0</v>
      </c>
      <c r="E16" s="2">
        <v>0</v>
      </c>
      <c r="F16" s="2">
        <v>0</v>
      </c>
      <c r="G16" s="2">
        <v>32</v>
      </c>
      <c r="H16" s="2">
        <v>0</v>
      </c>
      <c r="I16" s="2">
        <v>117</v>
      </c>
      <c r="J16" s="2">
        <v>448</v>
      </c>
      <c r="K16" s="2">
        <v>189</v>
      </c>
      <c r="L16" s="2">
        <v>38</v>
      </c>
      <c r="M16" s="2">
        <v>9</v>
      </c>
      <c r="N16" s="3">
        <v>7</v>
      </c>
      <c r="O16" s="3">
        <v>2</v>
      </c>
      <c r="P16" s="3">
        <v>4</v>
      </c>
      <c r="Q16" s="3">
        <v>0</v>
      </c>
      <c r="R16" s="3">
        <v>0</v>
      </c>
      <c r="S16" s="54">
        <v>846</v>
      </c>
      <c r="V16" s="54">
        <v>32</v>
      </c>
      <c r="W16" s="54">
        <f>N5</f>
        <v>14</v>
      </c>
      <c r="X16" s="54">
        <f>N6</f>
        <v>17</v>
      </c>
      <c r="Y16" s="3">
        <f>N7</f>
        <v>22</v>
      </c>
      <c r="Z16" s="3">
        <f>N8</f>
        <v>27</v>
      </c>
      <c r="AA16" s="3">
        <f>N9</f>
        <v>73</v>
      </c>
      <c r="AB16" s="54">
        <f>N10</f>
        <v>0</v>
      </c>
      <c r="AC16" s="3">
        <f>N11</f>
        <v>40</v>
      </c>
      <c r="AD16" s="54">
        <f>N12</f>
        <v>6</v>
      </c>
      <c r="AE16" s="3">
        <f>N13</f>
        <v>7</v>
      </c>
      <c r="AF16" s="3">
        <f>N14</f>
        <v>7</v>
      </c>
      <c r="AG16" s="3">
        <f>N15</f>
        <v>0</v>
      </c>
      <c r="AH16" s="3">
        <f>N16</f>
        <v>7</v>
      </c>
      <c r="AI16" s="54">
        <f>N17</f>
        <v>0</v>
      </c>
      <c r="AJ16" s="3">
        <f>N18</f>
        <v>3</v>
      </c>
      <c r="AK16" s="54">
        <f>N19</f>
        <v>109</v>
      </c>
      <c r="AL16" s="54">
        <f>N20</f>
        <v>72</v>
      </c>
      <c r="AM16" s="3">
        <f>N21</f>
        <v>0</v>
      </c>
      <c r="AN16" s="3">
        <f>N22</f>
        <v>0</v>
      </c>
      <c r="AO16" s="54">
        <f>N23</f>
        <v>0</v>
      </c>
      <c r="AP16" s="54">
        <f>N24</f>
        <v>0</v>
      </c>
      <c r="AQ16" s="54">
        <f>N25</f>
        <v>0</v>
      </c>
      <c r="AR16" s="3">
        <f>N26</f>
        <v>4</v>
      </c>
      <c r="AU16" s="54">
        <v>32</v>
      </c>
      <c r="AV16" s="30">
        <f t="shared" ref="AV16:BQ16" si="24">PRODUCT(W16*100*1/W21)</f>
        <v>1.5855039637599093</v>
      </c>
      <c r="AW16" s="30">
        <f t="shared" si="24"/>
        <v>1.9252548131370328</v>
      </c>
      <c r="AX16" s="33">
        <f t="shared" si="24"/>
        <v>2.4943310657596371</v>
      </c>
      <c r="AY16" s="33">
        <f t="shared" si="24"/>
        <v>3.057757644394111</v>
      </c>
      <c r="AZ16" s="33">
        <f t="shared" si="24"/>
        <v>8.2766439909297045</v>
      </c>
      <c r="BA16" s="30">
        <f t="shared" si="24"/>
        <v>0</v>
      </c>
      <c r="BB16" s="33">
        <f t="shared" si="24"/>
        <v>4.5300113250283127</v>
      </c>
      <c r="BC16" s="30">
        <f t="shared" si="24"/>
        <v>0.67950169875424693</v>
      </c>
      <c r="BD16" s="33">
        <f t="shared" si="24"/>
        <v>0.79275198187995466</v>
      </c>
      <c r="BE16" s="33">
        <f t="shared" si="24"/>
        <v>0.79275198187995466</v>
      </c>
      <c r="BF16" s="33">
        <f t="shared" si="24"/>
        <v>0</v>
      </c>
      <c r="BG16" s="33">
        <f t="shared" si="24"/>
        <v>0.82742316784869974</v>
      </c>
      <c r="BH16" s="59">
        <f t="shared" si="24"/>
        <v>0</v>
      </c>
      <c r="BI16" s="33">
        <f t="shared" si="24"/>
        <v>0.37878787878787878</v>
      </c>
      <c r="BJ16" s="30">
        <f t="shared" si="24"/>
        <v>12.35827664399093</v>
      </c>
      <c r="BK16" s="30">
        <f t="shared" si="24"/>
        <v>8.1540203850509627</v>
      </c>
      <c r="BL16" s="33">
        <f t="shared" si="24"/>
        <v>0</v>
      </c>
      <c r="BM16" s="33">
        <f t="shared" si="24"/>
        <v>0</v>
      </c>
      <c r="BN16" s="30">
        <f t="shared" si="24"/>
        <v>0</v>
      </c>
      <c r="BO16" s="30">
        <f t="shared" si="24"/>
        <v>0</v>
      </c>
      <c r="BP16" s="30">
        <f t="shared" si="24"/>
        <v>0</v>
      </c>
      <c r="BQ16" s="33">
        <f t="shared" si="24"/>
        <v>0.45402951191827468</v>
      </c>
      <c r="BT16" s="54">
        <v>32</v>
      </c>
      <c r="BU16" s="30">
        <f t="shared" ref="BU16:CP16" si="25">AV5+AV6+AV7+AV8+AV9+AV10+AV11+AV12+AV13+AV14+AV15+AV16</f>
        <v>3.3975084937712348</v>
      </c>
      <c r="BV16" s="30">
        <f t="shared" si="25"/>
        <v>5.7757644394110983</v>
      </c>
      <c r="BW16" s="33">
        <f t="shared" si="25"/>
        <v>86.848072562358283</v>
      </c>
      <c r="BX16" s="33">
        <f t="shared" si="25"/>
        <v>90.147225368063417</v>
      </c>
      <c r="BY16" s="33">
        <f t="shared" si="25"/>
        <v>100</v>
      </c>
      <c r="BZ16" s="30">
        <f t="shared" si="25"/>
        <v>100</v>
      </c>
      <c r="CA16" s="33">
        <f t="shared" si="25"/>
        <v>96.375990939977342</v>
      </c>
      <c r="CB16" s="30">
        <f t="shared" si="25"/>
        <v>3.2842582106455267</v>
      </c>
      <c r="CC16" s="33">
        <f t="shared" si="25"/>
        <v>100.00000000000003</v>
      </c>
      <c r="CD16" s="33">
        <f t="shared" si="25"/>
        <v>99.999999999999986</v>
      </c>
      <c r="CE16" s="33">
        <f t="shared" si="25"/>
        <v>99.999999999999986</v>
      </c>
      <c r="CF16" s="33">
        <f t="shared" si="25"/>
        <v>99.290780141843953</v>
      </c>
      <c r="CG16" s="59">
        <f t="shared" si="25"/>
        <v>100</v>
      </c>
      <c r="CH16" s="33">
        <f t="shared" si="25"/>
        <v>100</v>
      </c>
      <c r="CI16" s="30">
        <f t="shared" si="25"/>
        <v>25.28344671201814</v>
      </c>
      <c r="CJ16" s="30">
        <f t="shared" si="25"/>
        <v>100</v>
      </c>
      <c r="CK16" s="33">
        <f t="shared" si="25"/>
        <v>99.999999999999986</v>
      </c>
      <c r="CL16" s="33">
        <f t="shared" si="25"/>
        <v>100</v>
      </c>
      <c r="CM16" s="30">
        <f t="shared" si="25"/>
        <v>100</v>
      </c>
      <c r="CN16" s="30">
        <f t="shared" si="25"/>
        <v>100</v>
      </c>
      <c r="CO16" s="30">
        <f t="shared" si="25"/>
        <v>100</v>
      </c>
      <c r="CP16" s="33">
        <f t="shared" si="25"/>
        <v>99.886492622020441</v>
      </c>
      <c r="CT16" s="10"/>
      <c r="CU16" s="10"/>
      <c r="CV16" s="10"/>
      <c r="CW16" s="10"/>
      <c r="CX16" s="10"/>
      <c r="CY16" s="10"/>
      <c r="CZ16" s="10"/>
      <c r="DA16" s="10"/>
      <c r="DB16" s="10"/>
      <c r="DC16" s="10"/>
      <c r="DD16" s="10"/>
      <c r="DE16" s="10"/>
      <c r="DF16" s="10"/>
      <c r="DG16" s="10"/>
      <c r="DH16" s="10"/>
      <c r="DI16" s="10"/>
      <c r="DJ16" s="10"/>
      <c r="DK16" s="10"/>
      <c r="DL16" s="10"/>
      <c r="DM16" s="10"/>
      <c r="DN16" s="10"/>
      <c r="DO16" s="10"/>
      <c r="DP16" s="10"/>
    </row>
    <row r="17" spans="1:120" x14ac:dyDescent="0.25">
      <c r="B17" s="54" t="s">
        <v>14</v>
      </c>
      <c r="C17" s="54">
        <v>0</v>
      </c>
      <c r="D17" s="54">
        <v>0</v>
      </c>
      <c r="E17" s="54">
        <v>16</v>
      </c>
      <c r="F17" s="54">
        <v>0</v>
      </c>
      <c r="G17" s="54">
        <v>25</v>
      </c>
      <c r="H17" s="54">
        <v>136</v>
      </c>
      <c r="I17" s="54">
        <v>462</v>
      </c>
      <c r="J17" s="54">
        <v>161</v>
      </c>
      <c r="K17" s="54">
        <v>26</v>
      </c>
      <c r="L17" s="54">
        <v>11</v>
      </c>
      <c r="M17" s="54">
        <v>13</v>
      </c>
      <c r="N17" s="54">
        <v>0</v>
      </c>
      <c r="O17" s="54">
        <v>0</v>
      </c>
      <c r="P17" s="54">
        <v>0</v>
      </c>
      <c r="Q17" s="54">
        <v>0</v>
      </c>
      <c r="R17" s="54">
        <v>0</v>
      </c>
      <c r="S17" s="54">
        <v>850</v>
      </c>
      <c r="V17" s="54">
        <v>64</v>
      </c>
      <c r="W17" s="54">
        <f>O5</f>
        <v>853</v>
      </c>
      <c r="X17" s="54">
        <f>O6</f>
        <v>832</v>
      </c>
      <c r="Y17" s="3">
        <f>O7</f>
        <v>53</v>
      </c>
      <c r="Z17" s="3">
        <f>O8</f>
        <v>41</v>
      </c>
      <c r="AA17" s="3">
        <f>O9</f>
        <v>0</v>
      </c>
      <c r="AB17" s="54">
        <f>O10</f>
        <v>0</v>
      </c>
      <c r="AC17" s="3">
        <f>O11</f>
        <v>32</v>
      </c>
      <c r="AD17" s="54">
        <f>O12</f>
        <v>854</v>
      </c>
      <c r="AE17" s="3">
        <f>O13</f>
        <v>0</v>
      </c>
      <c r="AF17" s="3">
        <f>O14</f>
        <v>0</v>
      </c>
      <c r="AG17" s="3">
        <f>O15</f>
        <v>0</v>
      </c>
      <c r="AH17" s="3">
        <f>O16</f>
        <v>2</v>
      </c>
      <c r="AI17" s="54">
        <f>O17</f>
        <v>0</v>
      </c>
      <c r="AJ17" s="3">
        <f>O18</f>
        <v>0</v>
      </c>
      <c r="AK17" s="54">
        <f>O19</f>
        <v>260</v>
      </c>
      <c r="AL17" s="54">
        <f>O20</f>
        <v>0</v>
      </c>
      <c r="AM17" s="3">
        <f>O21</f>
        <v>0</v>
      </c>
      <c r="AN17" s="3">
        <f>O22</f>
        <v>0</v>
      </c>
      <c r="AO17" s="54">
        <f>O23</f>
        <v>0</v>
      </c>
      <c r="AP17" s="54">
        <f>O24</f>
        <v>0</v>
      </c>
      <c r="AQ17" s="54">
        <f>O25</f>
        <v>0</v>
      </c>
      <c r="AR17" s="3">
        <f>O26</f>
        <v>1</v>
      </c>
      <c r="AU17" s="54">
        <v>64</v>
      </c>
      <c r="AV17" s="30">
        <f t="shared" ref="AV17:BQ17" si="26">PRODUCT(W17*100*1/W21)</f>
        <v>96.602491506228759</v>
      </c>
      <c r="AW17" s="30">
        <f t="shared" si="26"/>
        <v>94.224235560588895</v>
      </c>
      <c r="AX17" s="33">
        <f t="shared" si="26"/>
        <v>6.0090702947845802</v>
      </c>
      <c r="AY17" s="33">
        <f t="shared" si="26"/>
        <v>4.6432616081540203</v>
      </c>
      <c r="AZ17" s="33">
        <f t="shared" si="26"/>
        <v>0</v>
      </c>
      <c r="BA17" s="30">
        <f t="shared" si="26"/>
        <v>0</v>
      </c>
      <c r="BB17" s="33">
        <f t="shared" si="26"/>
        <v>3.62400906002265</v>
      </c>
      <c r="BC17" s="30">
        <f t="shared" si="26"/>
        <v>96.715741789354468</v>
      </c>
      <c r="BD17" s="33">
        <f t="shared" si="26"/>
        <v>0</v>
      </c>
      <c r="BE17" s="33">
        <f t="shared" si="26"/>
        <v>0</v>
      </c>
      <c r="BF17" s="33">
        <f t="shared" si="26"/>
        <v>0</v>
      </c>
      <c r="BG17" s="33">
        <f t="shared" si="26"/>
        <v>0.2364066193853428</v>
      </c>
      <c r="BH17" s="59">
        <f t="shared" si="26"/>
        <v>0</v>
      </c>
      <c r="BI17" s="33">
        <f t="shared" si="26"/>
        <v>0</v>
      </c>
      <c r="BJ17" s="30">
        <f t="shared" si="26"/>
        <v>29.478458049886623</v>
      </c>
      <c r="BK17" s="30">
        <f t="shared" si="26"/>
        <v>0</v>
      </c>
      <c r="BL17" s="33">
        <f t="shared" si="26"/>
        <v>0</v>
      </c>
      <c r="BM17" s="33">
        <f t="shared" si="26"/>
        <v>0</v>
      </c>
      <c r="BN17" s="30">
        <f t="shared" si="26"/>
        <v>0</v>
      </c>
      <c r="BO17" s="30">
        <f t="shared" si="26"/>
        <v>0</v>
      </c>
      <c r="BP17" s="30">
        <f t="shared" si="26"/>
        <v>0</v>
      </c>
      <c r="BQ17" s="33">
        <f t="shared" si="26"/>
        <v>0.11350737797956867</v>
      </c>
      <c r="BT17" s="54">
        <v>64</v>
      </c>
      <c r="BU17" s="30">
        <f t="shared" ref="BU17:CP17" si="27">AV5+AV6+AV7+AV8+AV9+AV10+AV11+AV12+AV13+AV14+AV15+AV16+AV17</f>
        <v>100</v>
      </c>
      <c r="BV17" s="30">
        <f t="shared" si="27"/>
        <v>100</v>
      </c>
      <c r="BW17" s="33">
        <f t="shared" si="27"/>
        <v>92.857142857142861</v>
      </c>
      <c r="BX17" s="33">
        <f t="shared" si="27"/>
        <v>94.790486976217437</v>
      </c>
      <c r="BY17" s="33">
        <f t="shared" si="27"/>
        <v>100</v>
      </c>
      <c r="BZ17" s="30">
        <f t="shared" si="27"/>
        <v>100</v>
      </c>
      <c r="CA17" s="33">
        <f t="shared" si="27"/>
        <v>99.999999999999986</v>
      </c>
      <c r="CB17" s="30">
        <f t="shared" si="27"/>
        <v>100</v>
      </c>
      <c r="CC17" s="33">
        <f t="shared" si="27"/>
        <v>100.00000000000003</v>
      </c>
      <c r="CD17" s="33">
        <f t="shared" si="27"/>
        <v>99.999999999999986</v>
      </c>
      <c r="CE17" s="33">
        <f t="shared" si="27"/>
        <v>99.999999999999986</v>
      </c>
      <c r="CF17" s="33">
        <f t="shared" si="27"/>
        <v>99.527186761229302</v>
      </c>
      <c r="CG17" s="59">
        <f t="shared" si="27"/>
        <v>100</v>
      </c>
      <c r="CH17" s="33">
        <f t="shared" si="27"/>
        <v>100</v>
      </c>
      <c r="CI17" s="30">
        <f t="shared" si="27"/>
        <v>54.761904761904759</v>
      </c>
      <c r="CJ17" s="30">
        <f t="shared" si="27"/>
        <v>100</v>
      </c>
      <c r="CK17" s="33">
        <f t="shared" si="27"/>
        <v>99.999999999999986</v>
      </c>
      <c r="CL17" s="33">
        <f t="shared" si="27"/>
        <v>100</v>
      </c>
      <c r="CM17" s="30">
        <f t="shared" si="27"/>
        <v>100</v>
      </c>
      <c r="CN17" s="30">
        <f t="shared" si="27"/>
        <v>100</v>
      </c>
      <c r="CO17" s="30">
        <f t="shared" si="27"/>
        <v>100</v>
      </c>
      <c r="CP17" s="33">
        <f t="shared" si="27"/>
        <v>100.00000000000001</v>
      </c>
      <c r="CT17" s="10"/>
      <c r="CU17" s="10"/>
      <c r="CV17" s="10"/>
      <c r="CW17" s="10"/>
      <c r="CX17" s="10"/>
      <c r="CY17" s="10"/>
      <c r="CZ17" s="10"/>
      <c r="DA17" s="10"/>
      <c r="DB17" s="10"/>
      <c r="DC17" s="10"/>
      <c r="DD17" s="10"/>
      <c r="DE17" s="10"/>
      <c r="DF17" s="10"/>
      <c r="DG17" s="10"/>
      <c r="DH17" s="10"/>
      <c r="DI17" s="10"/>
      <c r="DJ17" s="10"/>
      <c r="DK17" s="10"/>
      <c r="DL17" s="10"/>
      <c r="DM17" s="10"/>
      <c r="DN17" s="10"/>
      <c r="DO17" s="10"/>
      <c r="DP17" s="10"/>
    </row>
    <row r="18" spans="1:120" x14ac:dyDescent="0.25">
      <c r="B18" s="54" t="s">
        <v>15</v>
      </c>
      <c r="C18" s="2">
        <v>0</v>
      </c>
      <c r="D18" s="2">
        <v>0</v>
      </c>
      <c r="E18" s="2">
        <v>19</v>
      </c>
      <c r="F18" s="2">
        <v>0</v>
      </c>
      <c r="G18" s="2">
        <v>290</v>
      </c>
      <c r="H18" s="2">
        <v>407</v>
      </c>
      <c r="I18" s="2">
        <v>49</v>
      </c>
      <c r="J18" s="2">
        <v>11</v>
      </c>
      <c r="K18" s="3">
        <v>7</v>
      </c>
      <c r="L18" s="3">
        <v>5</v>
      </c>
      <c r="M18" s="3">
        <v>1</v>
      </c>
      <c r="N18" s="3">
        <v>3</v>
      </c>
      <c r="O18" s="3">
        <v>0</v>
      </c>
      <c r="P18" s="3">
        <v>0</v>
      </c>
      <c r="Q18" s="3">
        <v>0</v>
      </c>
      <c r="R18" s="3">
        <v>0</v>
      </c>
      <c r="S18" s="54">
        <v>792</v>
      </c>
      <c r="V18" s="54">
        <v>128</v>
      </c>
      <c r="W18" s="54">
        <f>P5</f>
        <v>0</v>
      </c>
      <c r="X18" s="54">
        <f>P6</f>
        <v>0</v>
      </c>
      <c r="Y18" s="3">
        <f>P7</f>
        <v>63</v>
      </c>
      <c r="Z18" s="3">
        <f>P8</f>
        <v>46</v>
      </c>
      <c r="AA18" s="3">
        <f>P9</f>
        <v>0</v>
      </c>
      <c r="AB18" s="54">
        <f>P10</f>
        <v>0</v>
      </c>
      <c r="AC18" s="3">
        <f>P11</f>
        <v>0</v>
      </c>
      <c r="AD18" s="54">
        <f>P12</f>
        <v>0</v>
      </c>
      <c r="AE18" s="3">
        <f>P13</f>
        <v>0</v>
      </c>
      <c r="AF18" s="3">
        <f>P14</f>
        <v>0</v>
      </c>
      <c r="AG18" s="3">
        <f>P15</f>
        <v>0</v>
      </c>
      <c r="AH18" s="3">
        <f>P16</f>
        <v>4</v>
      </c>
      <c r="AI18" s="54">
        <f>P17</f>
        <v>0</v>
      </c>
      <c r="AJ18" s="3">
        <f>P18</f>
        <v>0</v>
      </c>
      <c r="AK18" s="54">
        <f>P19</f>
        <v>252</v>
      </c>
      <c r="AL18" s="54">
        <f>P20</f>
        <v>0</v>
      </c>
      <c r="AM18" s="3">
        <f>P21</f>
        <v>0</v>
      </c>
      <c r="AN18" s="3">
        <f>P22</f>
        <v>0</v>
      </c>
      <c r="AO18" s="54">
        <f>P23</f>
        <v>0</v>
      </c>
      <c r="AP18" s="54">
        <f>P24</f>
        <v>0</v>
      </c>
      <c r="AQ18" s="54">
        <f>P25</f>
        <v>0</v>
      </c>
      <c r="AR18" s="3">
        <f>P26</f>
        <v>0</v>
      </c>
      <c r="AU18" s="54">
        <v>128</v>
      </c>
      <c r="AV18" s="30">
        <f t="shared" ref="AV18:BQ18" si="28">PRODUCT(W18*100*1/W21)</f>
        <v>0</v>
      </c>
      <c r="AW18" s="30">
        <f t="shared" si="28"/>
        <v>0</v>
      </c>
      <c r="AX18" s="33">
        <f t="shared" si="28"/>
        <v>7.1428571428571432</v>
      </c>
      <c r="AY18" s="33">
        <f t="shared" si="28"/>
        <v>5.2095130237825593</v>
      </c>
      <c r="AZ18" s="33">
        <f t="shared" si="28"/>
        <v>0</v>
      </c>
      <c r="BA18" s="30">
        <f t="shared" si="28"/>
        <v>0</v>
      </c>
      <c r="BB18" s="33">
        <f t="shared" si="28"/>
        <v>0</v>
      </c>
      <c r="BC18" s="30">
        <f t="shared" si="28"/>
        <v>0</v>
      </c>
      <c r="BD18" s="33">
        <f t="shared" si="28"/>
        <v>0</v>
      </c>
      <c r="BE18" s="33">
        <f t="shared" si="28"/>
        <v>0</v>
      </c>
      <c r="BF18" s="33">
        <f t="shared" si="28"/>
        <v>0</v>
      </c>
      <c r="BG18" s="33">
        <f t="shared" si="28"/>
        <v>0.4728132387706856</v>
      </c>
      <c r="BH18" s="59">
        <f t="shared" si="28"/>
        <v>0</v>
      </c>
      <c r="BI18" s="33">
        <f t="shared" si="28"/>
        <v>0</v>
      </c>
      <c r="BJ18" s="30">
        <f t="shared" si="28"/>
        <v>28.571428571428573</v>
      </c>
      <c r="BK18" s="30">
        <f t="shared" si="28"/>
        <v>0</v>
      </c>
      <c r="BL18" s="33">
        <f t="shared" si="28"/>
        <v>0</v>
      </c>
      <c r="BM18" s="33">
        <f t="shared" si="28"/>
        <v>0</v>
      </c>
      <c r="BN18" s="30">
        <f t="shared" si="28"/>
        <v>0</v>
      </c>
      <c r="BO18" s="30">
        <f t="shared" si="28"/>
        <v>0</v>
      </c>
      <c r="BP18" s="30">
        <f t="shared" si="28"/>
        <v>0</v>
      </c>
      <c r="BQ18" s="33">
        <f t="shared" si="28"/>
        <v>0</v>
      </c>
      <c r="BT18" s="54">
        <v>128</v>
      </c>
      <c r="BU18" s="30">
        <f t="shared" ref="BU18:CP18" si="29">AV5+AV6+AV7+AV8+AV9+AV10+AV11+AV12+AV13+AV14+AV15+AV16+AV17+AV18</f>
        <v>100</v>
      </c>
      <c r="BV18" s="30">
        <f t="shared" si="29"/>
        <v>100</v>
      </c>
      <c r="BW18" s="33">
        <f t="shared" si="29"/>
        <v>100</v>
      </c>
      <c r="BX18" s="33">
        <f t="shared" si="29"/>
        <v>100</v>
      </c>
      <c r="BY18" s="33">
        <f t="shared" si="29"/>
        <v>100</v>
      </c>
      <c r="BZ18" s="30">
        <f t="shared" si="29"/>
        <v>100</v>
      </c>
      <c r="CA18" s="33">
        <f t="shared" si="29"/>
        <v>99.999999999999986</v>
      </c>
      <c r="CB18" s="30">
        <f t="shared" si="29"/>
        <v>100</v>
      </c>
      <c r="CC18" s="33">
        <f t="shared" si="29"/>
        <v>100.00000000000003</v>
      </c>
      <c r="CD18" s="33">
        <f t="shared" si="29"/>
        <v>99.999999999999986</v>
      </c>
      <c r="CE18" s="33">
        <f t="shared" si="29"/>
        <v>99.999999999999986</v>
      </c>
      <c r="CF18" s="33">
        <f t="shared" si="29"/>
        <v>99.999999999999986</v>
      </c>
      <c r="CG18" s="59">
        <f t="shared" si="29"/>
        <v>100</v>
      </c>
      <c r="CH18" s="33">
        <f t="shared" si="29"/>
        <v>100</v>
      </c>
      <c r="CI18" s="30">
        <f t="shared" si="29"/>
        <v>83.333333333333329</v>
      </c>
      <c r="CJ18" s="30">
        <f t="shared" si="29"/>
        <v>100</v>
      </c>
      <c r="CK18" s="33">
        <f t="shared" si="29"/>
        <v>99.999999999999986</v>
      </c>
      <c r="CL18" s="33">
        <f t="shared" si="29"/>
        <v>100</v>
      </c>
      <c r="CM18" s="30">
        <f t="shared" si="29"/>
        <v>100</v>
      </c>
      <c r="CN18" s="30">
        <f t="shared" si="29"/>
        <v>100</v>
      </c>
      <c r="CO18" s="30">
        <f t="shared" si="29"/>
        <v>100</v>
      </c>
      <c r="CP18" s="33">
        <f t="shared" si="29"/>
        <v>100.00000000000001</v>
      </c>
      <c r="CT18" s="10"/>
      <c r="CU18" s="10"/>
      <c r="CV18" s="10"/>
      <c r="CW18" s="10"/>
      <c r="CX18" s="10"/>
      <c r="CY18" s="10"/>
      <c r="CZ18" s="10"/>
      <c r="DA18" s="10"/>
      <c r="DB18" s="10"/>
      <c r="DC18" s="10"/>
      <c r="DD18" s="10"/>
      <c r="DE18" s="10"/>
      <c r="DF18" s="10"/>
      <c r="DG18" s="10"/>
      <c r="DH18" s="10"/>
      <c r="DI18" s="10"/>
      <c r="DJ18" s="10"/>
      <c r="DK18" s="10"/>
      <c r="DL18" s="10"/>
      <c r="DM18" s="10"/>
      <c r="DN18" s="10"/>
      <c r="DO18" s="10"/>
      <c r="DP18" s="10"/>
    </row>
    <row r="19" spans="1:120" x14ac:dyDescent="0.25">
      <c r="B19" s="54" t="s">
        <v>16</v>
      </c>
      <c r="C19" s="54">
        <v>0</v>
      </c>
      <c r="D19" s="54">
        <v>0</v>
      </c>
      <c r="E19" s="54">
        <v>0</v>
      </c>
      <c r="F19" s="54">
        <v>0</v>
      </c>
      <c r="G19" s="54">
        <v>0</v>
      </c>
      <c r="H19" s="54">
        <v>10</v>
      </c>
      <c r="I19" s="54">
        <v>0</v>
      </c>
      <c r="J19" s="54">
        <v>4</v>
      </c>
      <c r="K19" s="54">
        <v>24</v>
      </c>
      <c r="L19" s="54">
        <v>27</v>
      </c>
      <c r="M19" s="54">
        <v>49</v>
      </c>
      <c r="N19" s="54">
        <v>109</v>
      </c>
      <c r="O19" s="54">
        <v>260</v>
      </c>
      <c r="P19" s="54">
        <v>252</v>
      </c>
      <c r="Q19" s="54">
        <v>147</v>
      </c>
      <c r="R19" s="54">
        <v>0</v>
      </c>
      <c r="S19" s="54">
        <v>882</v>
      </c>
      <c r="V19" s="54">
        <v>256</v>
      </c>
      <c r="W19" s="54">
        <f>Q5</f>
        <v>0</v>
      </c>
      <c r="X19" s="54">
        <f>Q6</f>
        <v>0</v>
      </c>
      <c r="Y19" s="3">
        <f>Q7</f>
        <v>0</v>
      </c>
      <c r="Z19" s="3">
        <f>Q8</f>
        <v>0</v>
      </c>
      <c r="AA19" s="3">
        <f>Q9</f>
        <v>0</v>
      </c>
      <c r="AB19" s="54">
        <f>Q10</f>
        <v>0</v>
      </c>
      <c r="AC19" s="3">
        <f>Q11</f>
        <v>0</v>
      </c>
      <c r="AD19" s="54">
        <f>Q12</f>
        <v>0</v>
      </c>
      <c r="AE19" s="3">
        <f>Q13</f>
        <v>0</v>
      </c>
      <c r="AF19" s="3">
        <f>Q14</f>
        <v>0</v>
      </c>
      <c r="AG19" s="3">
        <f>Q15</f>
        <v>0</v>
      </c>
      <c r="AH19" s="3">
        <f>Q16</f>
        <v>0</v>
      </c>
      <c r="AI19" s="54">
        <f>Q17</f>
        <v>0</v>
      </c>
      <c r="AJ19" s="3">
        <f>Q18</f>
        <v>0</v>
      </c>
      <c r="AK19" s="54">
        <f>Q19</f>
        <v>147</v>
      </c>
      <c r="AL19" s="54">
        <f>Q20</f>
        <v>0</v>
      </c>
      <c r="AM19" s="3">
        <f>Q21</f>
        <v>0</v>
      </c>
      <c r="AN19" s="3">
        <f>Q22</f>
        <v>0</v>
      </c>
      <c r="AO19" s="54">
        <f>Q23</f>
        <v>0</v>
      </c>
      <c r="AP19" s="54">
        <f>Q24</f>
        <v>0</v>
      </c>
      <c r="AQ19" s="54">
        <f>Q25</f>
        <v>0</v>
      </c>
      <c r="AR19" s="3">
        <f>Q26</f>
        <v>0</v>
      </c>
      <c r="AU19" s="54">
        <v>256</v>
      </c>
      <c r="AV19" s="30">
        <f t="shared" ref="AV19:BQ19" si="30">PRODUCT(W19*100*1/W21)</f>
        <v>0</v>
      </c>
      <c r="AW19" s="30">
        <f t="shared" si="30"/>
        <v>0</v>
      </c>
      <c r="AX19" s="33">
        <f t="shared" si="30"/>
        <v>0</v>
      </c>
      <c r="AY19" s="33">
        <f t="shared" si="30"/>
        <v>0</v>
      </c>
      <c r="AZ19" s="33">
        <f t="shared" si="30"/>
        <v>0</v>
      </c>
      <c r="BA19" s="30">
        <f t="shared" si="30"/>
        <v>0</v>
      </c>
      <c r="BB19" s="33">
        <f t="shared" si="30"/>
        <v>0</v>
      </c>
      <c r="BC19" s="30">
        <f t="shared" si="30"/>
        <v>0</v>
      </c>
      <c r="BD19" s="33">
        <f t="shared" si="30"/>
        <v>0</v>
      </c>
      <c r="BE19" s="33">
        <f t="shared" si="30"/>
        <v>0</v>
      </c>
      <c r="BF19" s="33">
        <f t="shared" si="30"/>
        <v>0</v>
      </c>
      <c r="BG19" s="33">
        <f t="shared" si="30"/>
        <v>0</v>
      </c>
      <c r="BH19" s="59">
        <f t="shared" si="30"/>
        <v>0</v>
      </c>
      <c r="BI19" s="33">
        <f t="shared" si="30"/>
        <v>0</v>
      </c>
      <c r="BJ19" s="30">
        <f t="shared" si="30"/>
        <v>16.666666666666668</v>
      </c>
      <c r="BK19" s="30">
        <f t="shared" si="30"/>
        <v>0</v>
      </c>
      <c r="BL19" s="33">
        <f t="shared" si="30"/>
        <v>0</v>
      </c>
      <c r="BM19" s="33">
        <f t="shared" si="30"/>
        <v>0</v>
      </c>
      <c r="BN19" s="30">
        <f t="shared" si="30"/>
        <v>0</v>
      </c>
      <c r="BO19" s="30">
        <f t="shared" si="30"/>
        <v>0</v>
      </c>
      <c r="BP19" s="30">
        <f t="shared" si="30"/>
        <v>0</v>
      </c>
      <c r="BQ19" s="33">
        <f t="shared" si="30"/>
        <v>0</v>
      </c>
      <c r="BT19" s="54">
        <v>256</v>
      </c>
      <c r="BU19" s="30">
        <f t="shared" ref="BU19:CP19" si="31">AV5+AV6+AV7+AV8+AV9+AV10+AV11+AV12+AV13+AV14+AV15+AV16+AV17+AV18+AV19</f>
        <v>100</v>
      </c>
      <c r="BV19" s="30">
        <f t="shared" si="31"/>
        <v>100</v>
      </c>
      <c r="BW19" s="33">
        <f t="shared" si="31"/>
        <v>100</v>
      </c>
      <c r="BX19" s="33">
        <f t="shared" si="31"/>
        <v>100</v>
      </c>
      <c r="BY19" s="33">
        <f t="shared" si="31"/>
        <v>100</v>
      </c>
      <c r="BZ19" s="30">
        <f t="shared" si="31"/>
        <v>100</v>
      </c>
      <c r="CA19" s="33">
        <f t="shared" si="31"/>
        <v>99.999999999999986</v>
      </c>
      <c r="CB19" s="30">
        <f t="shared" si="31"/>
        <v>100</v>
      </c>
      <c r="CC19" s="33">
        <f t="shared" si="31"/>
        <v>100.00000000000003</v>
      </c>
      <c r="CD19" s="33">
        <f t="shared" si="31"/>
        <v>99.999999999999986</v>
      </c>
      <c r="CE19" s="33">
        <f t="shared" si="31"/>
        <v>99.999999999999986</v>
      </c>
      <c r="CF19" s="33">
        <f t="shared" si="31"/>
        <v>99.999999999999986</v>
      </c>
      <c r="CG19" s="59">
        <f t="shared" si="31"/>
        <v>100</v>
      </c>
      <c r="CH19" s="33">
        <f t="shared" si="31"/>
        <v>100</v>
      </c>
      <c r="CI19" s="30">
        <f t="shared" si="31"/>
        <v>100</v>
      </c>
      <c r="CJ19" s="30">
        <f t="shared" si="31"/>
        <v>100</v>
      </c>
      <c r="CK19" s="33">
        <f t="shared" si="31"/>
        <v>99.999999999999986</v>
      </c>
      <c r="CL19" s="33">
        <f t="shared" si="31"/>
        <v>100</v>
      </c>
      <c r="CM19" s="30">
        <f t="shared" si="31"/>
        <v>100</v>
      </c>
      <c r="CN19" s="30">
        <f t="shared" si="31"/>
        <v>100</v>
      </c>
      <c r="CO19" s="30">
        <f t="shared" si="31"/>
        <v>100</v>
      </c>
      <c r="CP19" s="33">
        <f t="shared" si="31"/>
        <v>100.00000000000001</v>
      </c>
      <c r="CT19" s="10"/>
      <c r="CU19" s="10"/>
      <c r="CV19" s="10"/>
      <c r="CW19" s="10"/>
      <c r="CX19" s="10"/>
      <c r="CY19" s="10"/>
      <c r="CZ19" s="10"/>
      <c r="DA19" s="10"/>
      <c r="DB19" s="10"/>
      <c r="DC19" s="10"/>
      <c r="DD19" s="10"/>
      <c r="DE19" s="10"/>
      <c r="DF19" s="10"/>
      <c r="DG19" s="10"/>
      <c r="DH19" s="10"/>
      <c r="DI19" s="10"/>
      <c r="DJ19" s="10"/>
      <c r="DK19" s="10"/>
      <c r="DL19" s="10"/>
      <c r="DM19" s="10"/>
      <c r="DN19" s="10"/>
      <c r="DO19" s="10"/>
      <c r="DP19" s="10"/>
    </row>
    <row r="20" spans="1:120" x14ac:dyDescent="0.25">
      <c r="B20" s="54" t="s">
        <v>17</v>
      </c>
      <c r="C20" s="54">
        <v>0</v>
      </c>
      <c r="D20" s="54">
        <v>0</v>
      </c>
      <c r="E20" s="54">
        <v>20</v>
      </c>
      <c r="F20" s="54">
        <v>0</v>
      </c>
      <c r="G20" s="54">
        <v>4</v>
      </c>
      <c r="H20" s="54">
        <v>8</v>
      </c>
      <c r="I20" s="54">
        <v>17</v>
      </c>
      <c r="J20" s="54">
        <v>100</v>
      </c>
      <c r="K20" s="54">
        <v>314</v>
      </c>
      <c r="L20" s="54">
        <v>265</v>
      </c>
      <c r="M20" s="54">
        <v>83</v>
      </c>
      <c r="N20" s="54">
        <v>72</v>
      </c>
      <c r="O20" s="54">
        <v>0</v>
      </c>
      <c r="P20" s="54">
        <v>0</v>
      </c>
      <c r="Q20" s="54">
        <v>0</v>
      </c>
      <c r="R20" s="54">
        <v>0</v>
      </c>
      <c r="S20" s="54">
        <v>883</v>
      </c>
      <c r="V20" s="54">
        <v>512</v>
      </c>
      <c r="W20" s="54">
        <f>R5</f>
        <v>0</v>
      </c>
      <c r="X20" s="54">
        <f>R6</f>
        <v>0</v>
      </c>
      <c r="Y20" s="3">
        <f>R7</f>
        <v>0</v>
      </c>
      <c r="Z20" s="3">
        <f>R8</f>
        <v>0</v>
      </c>
      <c r="AA20" s="3">
        <f>R9</f>
        <v>0</v>
      </c>
      <c r="AB20" s="54">
        <f>R10</f>
        <v>0</v>
      </c>
      <c r="AC20" s="3">
        <f>R11</f>
        <v>0</v>
      </c>
      <c r="AD20" s="54">
        <f>R12</f>
        <v>0</v>
      </c>
      <c r="AE20" s="3">
        <f>R13</f>
        <v>0</v>
      </c>
      <c r="AF20" s="3">
        <f>R14</f>
        <v>0</v>
      </c>
      <c r="AG20" s="3">
        <f>R15</f>
        <v>0</v>
      </c>
      <c r="AH20" s="3">
        <f>R16</f>
        <v>0</v>
      </c>
      <c r="AI20" s="54">
        <f>R17</f>
        <v>0</v>
      </c>
      <c r="AJ20" s="3">
        <f>R18</f>
        <v>0</v>
      </c>
      <c r="AK20" s="54">
        <f>R19</f>
        <v>0</v>
      </c>
      <c r="AL20" s="54">
        <f>R20</f>
        <v>0</v>
      </c>
      <c r="AM20" s="3">
        <f>R21</f>
        <v>0</v>
      </c>
      <c r="AN20" s="3">
        <f>R22</f>
        <v>0</v>
      </c>
      <c r="AO20" s="54">
        <f>R23</f>
        <v>0</v>
      </c>
      <c r="AP20" s="54">
        <f>R24</f>
        <v>0</v>
      </c>
      <c r="AQ20" s="54">
        <f>R25</f>
        <v>0</v>
      </c>
      <c r="AR20" s="3">
        <f>R26</f>
        <v>0</v>
      </c>
      <c r="AU20" s="54">
        <v>512</v>
      </c>
      <c r="AV20" s="30">
        <f t="shared" ref="AV20:BQ20" si="32">PRODUCT(W20*100*1/W21)</f>
        <v>0</v>
      </c>
      <c r="AW20" s="30">
        <f t="shared" si="32"/>
        <v>0</v>
      </c>
      <c r="AX20" s="33">
        <f t="shared" si="32"/>
        <v>0</v>
      </c>
      <c r="AY20" s="33">
        <f t="shared" si="32"/>
        <v>0</v>
      </c>
      <c r="AZ20" s="33">
        <f t="shared" si="32"/>
        <v>0</v>
      </c>
      <c r="BA20" s="30">
        <f t="shared" si="32"/>
        <v>0</v>
      </c>
      <c r="BB20" s="33">
        <f t="shared" si="32"/>
        <v>0</v>
      </c>
      <c r="BC20" s="30">
        <f t="shared" si="32"/>
        <v>0</v>
      </c>
      <c r="BD20" s="33">
        <f t="shared" si="32"/>
        <v>0</v>
      </c>
      <c r="BE20" s="33">
        <f t="shared" si="32"/>
        <v>0</v>
      </c>
      <c r="BF20" s="33">
        <f t="shared" si="32"/>
        <v>0</v>
      </c>
      <c r="BG20" s="33">
        <f t="shared" si="32"/>
        <v>0</v>
      </c>
      <c r="BH20" s="59">
        <f t="shared" si="32"/>
        <v>0</v>
      </c>
      <c r="BI20" s="33">
        <f t="shared" si="32"/>
        <v>0</v>
      </c>
      <c r="BJ20" s="30">
        <f t="shared" si="32"/>
        <v>0</v>
      </c>
      <c r="BK20" s="30">
        <f t="shared" si="32"/>
        <v>0</v>
      </c>
      <c r="BL20" s="33">
        <f t="shared" si="32"/>
        <v>0</v>
      </c>
      <c r="BM20" s="33">
        <f t="shared" si="32"/>
        <v>0</v>
      </c>
      <c r="BN20" s="30">
        <f t="shared" si="32"/>
        <v>0</v>
      </c>
      <c r="BO20" s="30">
        <f t="shared" si="32"/>
        <v>0</v>
      </c>
      <c r="BP20" s="30">
        <f t="shared" si="32"/>
        <v>0</v>
      </c>
      <c r="BQ20" s="33">
        <f t="shared" si="32"/>
        <v>0</v>
      </c>
      <c r="BT20" s="54">
        <v>512</v>
      </c>
      <c r="BU20" s="30">
        <f t="shared" ref="BU20:CP20" si="33">AV5+AV6+AV7+AV8+AV9+AV10+AV11+AV12+AV13+AV14+AV15+AV16+AV17+AV18+AV19+AV20</f>
        <v>100</v>
      </c>
      <c r="BV20" s="30">
        <f t="shared" si="33"/>
        <v>100</v>
      </c>
      <c r="BW20" s="33">
        <f t="shared" si="33"/>
        <v>100</v>
      </c>
      <c r="BX20" s="33">
        <f t="shared" si="33"/>
        <v>100</v>
      </c>
      <c r="BY20" s="33">
        <f t="shared" si="33"/>
        <v>100</v>
      </c>
      <c r="BZ20" s="30">
        <f t="shared" si="33"/>
        <v>100</v>
      </c>
      <c r="CA20" s="33">
        <f t="shared" si="33"/>
        <v>99.999999999999986</v>
      </c>
      <c r="CB20" s="30">
        <f t="shared" si="33"/>
        <v>100</v>
      </c>
      <c r="CC20" s="33">
        <f t="shared" si="33"/>
        <v>100.00000000000003</v>
      </c>
      <c r="CD20" s="33">
        <f t="shared" si="33"/>
        <v>99.999999999999986</v>
      </c>
      <c r="CE20" s="33">
        <f t="shared" si="33"/>
        <v>99.999999999999986</v>
      </c>
      <c r="CF20" s="33">
        <f t="shared" si="33"/>
        <v>99.999999999999986</v>
      </c>
      <c r="CG20" s="59">
        <f t="shared" si="33"/>
        <v>100</v>
      </c>
      <c r="CH20" s="33">
        <f t="shared" si="33"/>
        <v>100</v>
      </c>
      <c r="CI20" s="30">
        <f t="shared" si="33"/>
        <v>100</v>
      </c>
      <c r="CJ20" s="30">
        <f t="shared" si="33"/>
        <v>100</v>
      </c>
      <c r="CK20" s="33">
        <f t="shared" si="33"/>
        <v>99.999999999999986</v>
      </c>
      <c r="CL20" s="33">
        <f t="shared" si="33"/>
        <v>100</v>
      </c>
      <c r="CM20" s="30">
        <f t="shared" si="33"/>
        <v>100</v>
      </c>
      <c r="CN20" s="30">
        <f t="shared" si="33"/>
        <v>100</v>
      </c>
      <c r="CO20" s="30">
        <f t="shared" si="33"/>
        <v>100</v>
      </c>
      <c r="CP20" s="33">
        <f t="shared" si="33"/>
        <v>100.00000000000001</v>
      </c>
      <c r="CT20" s="10"/>
      <c r="CU20" s="10"/>
      <c r="CV20" s="10"/>
      <c r="CW20" s="10"/>
      <c r="CX20" s="10"/>
      <c r="CY20" s="10"/>
      <c r="CZ20" s="10"/>
      <c r="DA20" s="10"/>
      <c r="DB20" s="10"/>
      <c r="DC20" s="10"/>
      <c r="DD20" s="10"/>
      <c r="DE20" s="10"/>
      <c r="DF20" s="10"/>
      <c r="DG20" s="10"/>
      <c r="DH20" s="10"/>
      <c r="DI20" s="10"/>
      <c r="DJ20" s="10"/>
      <c r="DK20" s="10"/>
      <c r="DL20" s="10"/>
      <c r="DM20" s="10"/>
      <c r="DN20" s="10"/>
      <c r="DO20" s="10"/>
      <c r="DP20" s="10"/>
    </row>
    <row r="21" spans="1:120" x14ac:dyDescent="0.25">
      <c r="B21" s="54" t="s">
        <v>18</v>
      </c>
      <c r="C21" s="4">
        <v>0</v>
      </c>
      <c r="D21" s="4">
        <v>21</v>
      </c>
      <c r="E21" s="4">
        <v>45</v>
      </c>
      <c r="F21" s="4">
        <v>460</v>
      </c>
      <c r="G21" s="4">
        <v>186</v>
      </c>
      <c r="H21" s="4">
        <v>81</v>
      </c>
      <c r="I21" s="3">
        <v>38</v>
      </c>
      <c r="J21" s="3">
        <v>15</v>
      </c>
      <c r="K21" s="3">
        <v>18</v>
      </c>
      <c r="L21" s="3">
        <v>19</v>
      </c>
      <c r="M21" s="3">
        <v>0</v>
      </c>
      <c r="N21" s="3">
        <v>0</v>
      </c>
      <c r="O21" s="3">
        <v>0</v>
      </c>
      <c r="P21" s="3">
        <v>0</v>
      </c>
      <c r="Q21" s="3">
        <v>0</v>
      </c>
      <c r="R21" s="3">
        <v>0</v>
      </c>
      <c r="S21" s="54">
        <v>883</v>
      </c>
      <c r="V21" s="54" t="s">
        <v>1</v>
      </c>
      <c r="W21" s="54">
        <f>S5</f>
        <v>883</v>
      </c>
      <c r="X21" s="54">
        <f>S6</f>
        <v>883</v>
      </c>
      <c r="Y21" s="54">
        <f>S7</f>
        <v>882</v>
      </c>
      <c r="Z21" s="54">
        <f>S8</f>
        <v>883</v>
      </c>
      <c r="AA21" s="54">
        <f>S9</f>
        <v>882</v>
      </c>
      <c r="AB21" s="54">
        <f>S10</f>
        <v>883</v>
      </c>
      <c r="AC21" s="54">
        <f>S11</f>
        <v>883</v>
      </c>
      <c r="AD21" s="54">
        <f>S12</f>
        <v>883</v>
      </c>
      <c r="AE21" s="54">
        <f>S13</f>
        <v>883</v>
      </c>
      <c r="AF21" s="54">
        <f>S14</f>
        <v>883</v>
      </c>
      <c r="AG21" s="54">
        <f>S15</f>
        <v>847</v>
      </c>
      <c r="AH21" s="54">
        <f>S16</f>
        <v>846</v>
      </c>
      <c r="AI21" s="54">
        <f>S17</f>
        <v>850</v>
      </c>
      <c r="AJ21" s="54">
        <f>S18</f>
        <v>792</v>
      </c>
      <c r="AK21" s="54">
        <f>S19</f>
        <v>882</v>
      </c>
      <c r="AL21" s="54">
        <f>S20</f>
        <v>883</v>
      </c>
      <c r="AM21" s="54">
        <f>S21</f>
        <v>883</v>
      </c>
      <c r="AN21" s="54">
        <f>S22</f>
        <v>883</v>
      </c>
      <c r="AO21" s="54">
        <f>S23</f>
        <v>883</v>
      </c>
      <c r="AP21" s="54">
        <f>S24</f>
        <v>882</v>
      </c>
      <c r="AQ21" s="54">
        <f>S25</f>
        <v>883</v>
      </c>
      <c r="AR21" s="8">
        <f>S26</f>
        <v>881</v>
      </c>
      <c r="AU21" s="54" t="s">
        <v>47</v>
      </c>
      <c r="AV21" s="30">
        <f t="shared" ref="AV21:BQ21" si="34">SUM(AV5:AV20)</f>
        <v>100</v>
      </c>
      <c r="AW21" s="30">
        <f t="shared" si="34"/>
        <v>100</v>
      </c>
      <c r="AX21" s="30">
        <f t="shared" si="34"/>
        <v>100</v>
      </c>
      <c r="AY21" s="30">
        <f t="shared" si="34"/>
        <v>100</v>
      </c>
      <c r="AZ21" s="30">
        <f t="shared" si="34"/>
        <v>100</v>
      </c>
      <c r="BA21" s="30">
        <f t="shared" si="34"/>
        <v>100</v>
      </c>
      <c r="BB21" s="30">
        <f t="shared" si="34"/>
        <v>99.999999999999986</v>
      </c>
      <c r="BC21" s="30">
        <f t="shared" si="34"/>
        <v>100</v>
      </c>
      <c r="BD21" s="30">
        <f t="shared" si="34"/>
        <v>100.00000000000003</v>
      </c>
      <c r="BE21" s="30">
        <f t="shared" si="34"/>
        <v>99.999999999999986</v>
      </c>
      <c r="BF21" s="30">
        <f t="shared" si="34"/>
        <v>99.999999999999986</v>
      </c>
      <c r="BG21" s="30">
        <f t="shared" si="34"/>
        <v>99.999999999999986</v>
      </c>
      <c r="BH21" s="30">
        <f t="shared" si="34"/>
        <v>100</v>
      </c>
      <c r="BI21" s="30">
        <f t="shared" si="34"/>
        <v>100</v>
      </c>
      <c r="BJ21" s="30">
        <f t="shared" si="34"/>
        <v>100</v>
      </c>
      <c r="BK21" s="30">
        <f t="shared" si="34"/>
        <v>100</v>
      </c>
      <c r="BL21" s="30">
        <f t="shared" si="34"/>
        <v>99.999999999999986</v>
      </c>
      <c r="BM21" s="30">
        <f t="shared" si="34"/>
        <v>100</v>
      </c>
      <c r="BN21" s="30">
        <f t="shared" si="34"/>
        <v>100</v>
      </c>
      <c r="BO21" s="30">
        <f t="shared" si="34"/>
        <v>100</v>
      </c>
      <c r="BP21" s="30">
        <f t="shared" si="34"/>
        <v>100</v>
      </c>
      <c r="BQ21" s="30">
        <f t="shared" si="34"/>
        <v>100.00000000000001</v>
      </c>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row>
    <row r="22" spans="1:120" x14ac:dyDescent="0.25">
      <c r="B22" s="54" t="s">
        <v>19</v>
      </c>
      <c r="C22" s="4">
        <v>0</v>
      </c>
      <c r="D22" s="4">
        <v>21</v>
      </c>
      <c r="E22" s="4">
        <v>0</v>
      </c>
      <c r="F22" s="4">
        <v>19</v>
      </c>
      <c r="G22" s="4">
        <v>131</v>
      </c>
      <c r="H22" s="4">
        <v>473</v>
      </c>
      <c r="I22" s="4">
        <v>89</v>
      </c>
      <c r="J22" s="3">
        <v>72</v>
      </c>
      <c r="K22" s="3">
        <v>39</v>
      </c>
      <c r="L22" s="3">
        <v>17</v>
      </c>
      <c r="M22" s="3">
        <v>22</v>
      </c>
      <c r="N22" s="3">
        <v>0</v>
      </c>
      <c r="O22" s="3">
        <v>0</v>
      </c>
      <c r="P22" s="3">
        <v>0</v>
      </c>
      <c r="Q22" s="3">
        <v>0</v>
      </c>
      <c r="R22" s="3">
        <v>0</v>
      </c>
      <c r="S22" s="54">
        <v>883</v>
      </c>
      <c r="AV22" s="30"/>
      <c r="AW22" s="30"/>
      <c r="AX22" s="30"/>
      <c r="AY22" s="30"/>
      <c r="AZ22" s="30"/>
      <c r="BA22" s="30"/>
      <c r="BB22" s="30"/>
      <c r="BC22" s="30"/>
      <c r="BD22" s="30"/>
      <c r="BE22" s="30"/>
      <c r="BF22" s="30"/>
      <c r="BG22" s="30"/>
      <c r="BH22" s="30"/>
      <c r="BI22" s="30"/>
      <c r="BJ22" s="30"/>
      <c r="BK22" s="30"/>
      <c r="BL22" s="30"/>
      <c r="BM22" s="30"/>
      <c r="BN22" s="30"/>
      <c r="BO22" s="30"/>
      <c r="BP22" s="30"/>
      <c r="CQ22" s="10"/>
      <c r="CR22" s="10"/>
      <c r="CS22" s="10"/>
      <c r="CT22" s="10"/>
      <c r="CU22" s="10"/>
      <c r="CV22" s="10"/>
      <c r="CW22" s="10"/>
      <c r="CX22" s="10"/>
      <c r="CY22" s="10"/>
      <c r="CZ22" s="10"/>
      <c r="DA22" s="10"/>
      <c r="DB22" s="10"/>
      <c r="DC22" s="10"/>
      <c r="DD22" s="10"/>
      <c r="DE22" s="10"/>
      <c r="DF22" s="10"/>
      <c r="DG22" s="10"/>
      <c r="DH22" s="10"/>
      <c r="DI22" s="10"/>
      <c r="DJ22" s="10"/>
      <c r="DK22" s="10"/>
      <c r="DL22" s="10"/>
      <c r="DM22" s="10"/>
    </row>
    <row r="23" spans="1:120" x14ac:dyDescent="0.25">
      <c r="B23" s="54" t="s">
        <v>20</v>
      </c>
      <c r="C23" s="54">
        <v>0</v>
      </c>
      <c r="D23" s="54">
        <v>2</v>
      </c>
      <c r="E23" s="54">
        <v>4</v>
      </c>
      <c r="F23" s="54">
        <v>11</v>
      </c>
      <c r="G23" s="54">
        <v>21</v>
      </c>
      <c r="H23" s="54">
        <v>141</v>
      </c>
      <c r="I23" s="54">
        <v>439</v>
      </c>
      <c r="J23" s="54">
        <v>145</v>
      </c>
      <c r="K23" s="54">
        <v>60</v>
      </c>
      <c r="L23" s="54">
        <v>60</v>
      </c>
      <c r="M23" s="54">
        <v>0</v>
      </c>
      <c r="N23" s="54">
        <v>0</v>
      </c>
      <c r="O23" s="54">
        <v>0</v>
      </c>
      <c r="P23" s="54">
        <v>0</v>
      </c>
      <c r="Q23" s="54">
        <v>0</v>
      </c>
      <c r="R23" s="54">
        <v>0</v>
      </c>
      <c r="S23" s="54">
        <v>883</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row>
    <row r="24" spans="1:120" x14ac:dyDescent="0.25">
      <c r="B24" s="54" t="s">
        <v>21</v>
      </c>
      <c r="C24" s="54">
        <v>0</v>
      </c>
      <c r="D24" s="54">
        <v>0</v>
      </c>
      <c r="E24" s="54">
        <v>2</v>
      </c>
      <c r="F24" s="54">
        <v>0</v>
      </c>
      <c r="G24" s="54">
        <v>2</v>
      </c>
      <c r="H24" s="54">
        <v>2</v>
      </c>
      <c r="I24" s="54">
        <v>13</v>
      </c>
      <c r="J24" s="54">
        <v>19</v>
      </c>
      <c r="K24" s="54">
        <v>16</v>
      </c>
      <c r="L24" s="54">
        <v>54</v>
      </c>
      <c r="M24" s="54">
        <v>774</v>
      </c>
      <c r="N24" s="54">
        <v>0</v>
      </c>
      <c r="O24" s="54">
        <v>0</v>
      </c>
      <c r="P24" s="54">
        <v>0</v>
      </c>
      <c r="Q24" s="54">
        <v>0</v>
      </c>
      <c r="R24" s="54">
        <v>0</v>
      </c>
      <c r="S24" s="54">
        <v>882</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row>
    <row r="25" spans="1:120" x14ac:dyDescent="0.25">
      <c r="B25" s="54" t="s">
        <v>22</v>
      </c>
      <c r="C25" s="54">
        <v>0</v>
      </c>
      <c r="D25" s="54">
        <v>9</v>
      </c>
      <c r="E25" s="54">
        <v>0</v>
      </c>
      <c r="F25" s="54">
        <v>4</v>
      </c>
      <c r="G25" s="54">
        <v>6</v>
      </c>
      <c r="H25" s="54">
        <v>10</v>
      </c>
      <c r="I25" s="54">
        <v>20</v>
      </c>
      <c r="J25" s="54">
        <v>75</v>
      </c>
      <c r="K25" s="54">
        <v>328</v>
      </c>
      <c r="L25" s="54">
        <v>336</v>
      </c>
      <c r="M25" s="54">
        <v>95</v>
      </c>
      <c r="N25" s="54">
        <v>0</v>
      </c>
      <c r="O25" s="54">
        <v>0</v>
      </c>
      <c r="P25" s="54">
        <v>0</v>
      </c>
      <c r="Q25" s="54">
        <v>0</v>
      </c>
      <c r="R25" s="54">
        <v>0</v>
      </c>
      <c r="S25" s="54">
        <v>883</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row>
    <row r="26" spans="1:120" x14ac:dyDescent="0.25">
      <c r="B26" s="54" t="s">
        <v>96</v>
      </c>
      <c r="C26" s="2">
        <v>0</v>
      </c>
      <c r="D26" s="2">
        <v>0</v>
      </c>
      <c r="E26" s="2">
        <v>0</v>
      </c>
      <c r="F26" s="2">
        <v>31</v>
      </c>
      <c r="G26" s="2">
        <v>0</v>
      </c>
      <c r="H26" s="2">
        <v>27</v>
      </c>
      <c r="I26" s="2">
        <v>390</v>
      </c>
      <c r="J26" s="2">
        <v>341</v>
      </c>
      <c r="K26" s="2">
        <v>61</v>
      </c>
      <c r="L26" s="2">
        <v>23</v>
      </c>
      <c r="M26" s="3">
        <v>3</v>
      </c>
      <c r="N26" s="3">
        <v>4</v>
      </c>
      <c r="O26" s="3">
        <v>1</v>
      </c>
      <c r="P26" s="3">
        <v>0</v>
      </c>
      <c r="Q26" s="3">
        <v>0</v>
      </c>
      <c r="R26" s="3">
        <v>0</v>
      </c>
      <c r="S26" s="54">
        <v>881</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row>
    <row r="27" spans="1:120" x14ac:dyDescent="0.25">
      <c r="B27" s="54" t="s">
        <v>90</v>
      </c>
      <c r="C27" s="54">
        <v>0</v>
      </c>
      <c r="D27" s="54">
        <v>0</v>
      </c>
      <c r="E27" s="54">
        <v>0</v>
      </c>
      <c r="F27" s="54">
        <v>0</v>
      </c>
      <c r="G27" s="54">
        <v>0</v>
      </c>
      <c r="H27" s="54">
        <v>5</v>
      </c>
      <c r="I27" s="54">
        <v>0</v>
      </c>
      <c r="J27" s="54">
        <v>7</v>
      </c>
      <c r="K27" s="54">
        <v>25</v>
      </c>
      <c r="L27" s="54">
        <v>27</v>
      </c>
      <c r="M27" s="54">
        <v>291</v>
      </c>
      <c r="N27" s="54">
        <v>410</v>
      </c>
      <c r="O27" s="54">
        <v>90</v>
      </c>
      <c r="P27" s="54">
        <v>16</v>
      </c>
      <c r="Q27" s="54">
        <v>12</v>
      </c>
      <c r="R27" s="54">
        <v>0</v>
      </c>
      <c r="S27" s="54">
        <v>883</v>
      </c>
      <c r="CQ27" s="10"/>
      <c r="CR27" s="10"/>
      <c r="CS27" s="10"/>
      <c r="CT27" s="10"/>
      <c r="CU27" s="10"/>
      <c r="CV27" s="10"/>
      <c r="CW27" s="10"/>
      <c r="CX27" s="10"/>
      <c r="CY27" s="10"/>
      <c r="CZ27" s="10"/>
      <c r="DA27" s="10"/>
      <c r="DB27" s="10"/>
      <c r="DC27" s="10"/>
      <c r="DD27" s="10"/>
      <c r="DE27" s="10"/>
      <c r="DF27" s="10"/>
      <c r="DG27" s="10"/>
      <c r="DH27" s="10"/>
      <c r="DI27" s="10"/>
      <c r="DJ27" s="10"/>
      <c r="DK27" s="10"/>
      <c r="DL27" s="10"/>
      <c r="DM27" s="10"/>
    </row>
    <row r="28" spans="1:120" x14ac:dyDescent="0.25">
      <c r="B28" s="54" t="s">
        <v>177</v>
      </c>
      <c r="C28" s="54">
        <v>0</v>
      </c>
      <c r="D28" s="54">
        <v>2</v>
      </c>
      <c r="E28" s="54">
        <v>0</v>
      </c>
      <c r="F28" s="54">
        <v>3</v>
      </c>
      <c r="G28" s="54">
        <v>4</v>
      </c>
      <c r="H28" s="54">
        <v>0</v>
      </c>
      <c r="I28" s="54">
        <v>3</v>
      </c>
      <c r="J28" s="54">
        <v>1</v>
      </c>
      <c r="K28" s="54">
        <v>2</v>
      </c>
      <c r="L28" s="54">
        <v>7</v>
      </c>
      <c r="M28" s="54">
        <v>835</v>
      </c>
      <c r="N28" s="54">
        <v>0</v>
      </c>
      <c r="O28" s="54">
        <v>0</v>
      </c>
      <c r="P28" s="54">
        <v>0</v>
      </c>
      <c r="Q28" s="54">
        <v>0</v>
      </c>
      <c r="R28" s="54">
        <v>0</v>
      </c>
      <c r="S28" s="54">
        <v>857</v>
      </c>
      <c r="CQ28" s="10"/>
      <c r="CR28" s="10"/>
      <c r="CS28" s="10"/>
      <c r="CT28" s="10"/>
      <c r="CU28" s="10"/>
      <c r="CV28" s="10"/>
      <c r="CW28" s="10"/>
      <c r="CX28" s="10"/>
      <c r="CY28" s="10"/>
      <c r="CZ28" s="10"/>
      <c r="DA28" s="10"/>
      <c r="DB28" s="10"/>
      <c r="DC28" s="10"/>
      <c r="DD28" s="10"/>
      <c r="DE28" s="10"/>
      <c r="DF28" s="10"/>
      <c r="DG28" s="10"/>
      <c r="DH28" s="10"/>
      <c r="DI28" s="10"/>
      <c r="DJ28" s="10"/>
      <c r="DK28" s="10"/>
      <c r="DL28" s="10"/>
      <c r="DM28" s="10"/>
    </row>
    <row r="29" spans="1:120"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row>
    <row r="30" spans="1:120"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row>
    <row r="31" spans="1:120"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row>
    <row r="32" spans="1:120" x14ac:dyDescent="0.25">
      <c r="A32" s="54" t="s">
        <v>144</v>
      </c>
      <c r="V32" s="54" t="str">
        <f>A32</f>
        <v xml:space="preserve">Pseudomonas putida  </v>
      </c>
      <c r="AU32" s="54" t="str">
        <f>A32</f>
        <v xml:space="preserve">Pseudomonas putida  </v>
      </c>
      <c r="AV32" s="30"/>
      <c r="AW32" s="30"/>
      <c r="AX32" s="30"/>
      <c r="AY32" s="30"/>
      <c r="AZ32" s="30"/>
      <c r="BA32" s="30"/>
      <c r="BB32" s="30"/>
      <c r="BC32" s="30"/>
      <c r="BD32" s="30"/>
      <c r="BE32" s="30"/>
      <c r="BF32" s="30"/>
      <c r="BG32" s="30"/>
      <c r="BH32" s="30"/>
      <c r="BI32" s="30"/>
      <c r="BJ32" s="30"/>
      <c r="BK32" s="30"/>
      <c r="BL32" s="30"/>
      <c r="BM32" s="30"/>
      <c r="BN32" s="30"/>
      <c r="BO32" s="30"/>
      <c r="BP32" s="30"/>
      <c r="BS32" s="30"/>
      <c r="BT32" s="30" t="str">
        <f>A32</f>
        <v xml:space="preserve">Pseudomonas putida  </v>
      </c>
      <c r="BU32" s="30"/>
      <c r="BV32" s="30"/>
      <c r="BW32" s="30"/>
      <c r="BX32" s="30"/>
      <c r="BY32" s="30"/>
      <c r="BZ32" s="30"/>
      <c r="CA32" s="30"/>
      <c r="CB32" s="30"/>
      <c r="CC32" s="30"/>
      <c r="CD32" s="30"/>
      <c r="CE32" s="30"/>
      <c r="CF32" s="30"/>
      <c r="CG32" s="30"/>
      <c r="CH32" s="30"/>
      <c r="CI32" s="30"/>
      <c r="CJ32" s="30"/>
      <c r="CK32" s="30"/>
      <c r="CL32" s="30"/>
      <c r="CM32" s="30"/>
      <c r="CQ32" s="15"/>
      <c r="CR32" s="15"/>
      <c r="CS32" s="15"/>
      <c r="CT32" s="15"/>
      <c r="CU32" s="15"/>
      <c r="CV32" s="15"/>
      <c r="CW32" s="15"/>
      <c r="CX32" s="15"/>
      <c r="CY32" s="15"/>
      <c r="CZ32" s="15"/>
      <c r="DA32" s="15"/>
      <c r="DB32" s="15"/>
      <c r="DC32" s="15"/>
      <c r="DD32" s="15"/>
      <c r="DE32" s="15"/>
      <c r="DF32" s="15"/>
      <c r="DG32" s="15"/>
      <c r="DH32" s="15"/>
      <c r="DI32" s="15"/>
      <c r="DJ32" s="15"/>
      <c r="DK32" s="15"/>
      <c r="DL32" s="10"/>
      <c r="DM32" s="10"/>
    </row>
    <row r="33" spans="2:120" ht="18.75" x14ac:dyDescent="0.25">
      <c r="B33" s="54" t="s">
        <v>0</v>
      </c>
      <c r="C33" s="54">
        <v>1.5625E-2</v>
      </c>
      <c r="D33" s="54">
        <v>3.125E-2</v>
      </c>
      <c r="E33" s="54">
        <v>6.25E-2</v>
      </c>
      <c r="F33" s="54">
        <v>0.125</v>
      </c>
      <c r="G33" s="54">
        <v>0.25</v>
      </c>
      <c r="H33" s="54">
        <v>0.5</v>
      </c>
      <c r="I33" s="54">
        <v>1</v>
      </c>
      <c r="J33" s="54">
        <v>2</v>
      </c>
      <c r="K33" s="54">
        <v>4</v>
      </c>
      <c r="L33" s="54">
        <v>8</v>
      </c>
      <c r="M33" s="54">
        <v>16</v>
      </c>
      <c r="N33" s="54">
        <v>32</v>
      </c>
      <c r="O33" s="54">
        <v>64</v>
      </c>
      <c r="P33" s="54">
        <v>128</v>
      </c>
      <c r="Q33" s="54">
        <v>256</v>
      </c>
      <c r="R33" s="54">
        <v>512</v>
      </c>
      <c r="S33" s="54" t="s">
        <v>1</v>
      </c>
      <c r="V33" s="54" t="s">
        <v>0</v>
      </c>
      <c r="W33" s="54" t="str">
        <f>B34</f>
        <v>Ampicillin</v>
      </c>
      <c r="X33" s="54" t="str">
        <f>B35</f>
        <v>Ampicillin/ Sulbactam</v>
      </c>
      <c r="Y33" s="54" t="str">
        <f>B36</f>
        <v>Piperacillin</v>
      </c>
      <c r="Z33" s="54" t="str">
        <f>B37</f>
        <v>Piperacillin/ Tazobactam</v>
      </c>
      <c r="AA33" s="54" t="str">
        <f>B38</f>
        <v>Aztreonam</v>
      </c>
      <c r="AB33" s="54" t="str">
        <f>B39</f>
        <v>Cefotaxim</v>
      </c>
      <c r="AC33" s="54" t="str">
        <f>B40</f>
        <v>Ceftazidim</v>
      </c>
      <c r="AD33" s="54" t="str">
        <f>B41</f>
        <v>Cefuroxim</v>
      </c>
      <c r="AE33" s="54" t="str">
        <f>B42</f>
        <v>Imipenem</v>
      </c>
      <c r="AF33" s="54" t="str">
        <f>B43</f>
        <v>Meropenem</v>
      </c>
      <c r="AG33" s="54" t="str">
        <f>B44</f>
        <v>Colistin</v>
      </c>
      <c r="AH33" s="54" t="str">
        <f>B45</f>
        <v>Amikacin</v>
      </c>
      <c r="AI33" s="54" t="str">
        <f>B46</f>
        <v>Gentamicin</v>
      </c>
      <c r="AJ33" s="54" t="str">
        <f>B47</f>
        <v>Tobramycin</v>
      </c>
      <c r="AK33" s="54" t="str">
        <f>B48</f>
        <v>Fosfomycin</v>
      </c>
      <c r="AL33" s="54" t="str">
        <f>B49</f>
        <v>Cotrimoxazol</v>
      </c>
      <c r="AM33" s="54" t="str">
        <f>B50</f>
        <v>Ciprofloxacin</v>
      </c>
      <c r="AN33" s="54" t="str">
        <f>B51</f>
        <v>Levofloxacin</v>
      </c>
      <c r="AO33" s="54" t="str">
        <f>B52</f>
        <v>Moxifloxacin</v>
      </c>
      <c r="AP33" s="54" t="str">
        <f>B53</f>
        <v>Doxycyclin</v>
      </c>
      <c r="AQ33" s="54" t="str">
        <f>B54</f>
        <v>Tigecyclin</v>
      </c>
      <c r="AR33" s="54" t="s">
        <v>95</v>
      </c>
      <c r="AV33" s="30" t="str">
        <f t="shared" ref="AV33" si="35">W33</f>
        <v>Ampicillin</v>
      </c>
      <c r="AW33" s="30" t="str">
        <f t="shared" ref="AW33" si="36">X33</f>
        <v>Ampicillin/ Sulbactam</v>
      </c>
      <c r="AX33" s="30" t="str">
        <f t="shared" ref="AX33" si="37">Y33</f>
        <v>Piperacillin</v>
      </c>
      <c r="AY33" s="30" t="str">
        <f t="shared" ref="AY33" si="38">Z33</f>
        <v>Piperacillin/ Tazobactam</v>
      </c>
      <c r="AZ33" s="30" t="str">
        <f t="shared" ref="AZ33" si="39">AA33</f>
        <v>Aztreonam</v>
      </c>
      <c r="BA33" s="30" t="str">
        <f t="shared" ref="BA33" si="40">AB33</f>
        <v>Cefotaxim</v>
      </c>
      <c r="BB33" s="30" t="str">
        <f t="shared" ref="BB33" si="41">AC33</f>
        <v>Ceftazidim</v>
      </c>
      <c r="BC33" s="30" t="str">
        <f t="shared" ref="BC33" si="42">AD33</f>
        <v>Cefuroxim</v>
      </c>
      <c r="BD33" s="30" t="str">
        <f t="shared" ref="BD33" si="43">AE33</f>
        <v>Imipenem</v>
      </c>
      <c r="BE33" s="30" t="str">
        <f t="shared" ref="BE33" si="44">AF33</f>
        <v>Meropenem</v>
      </c>
      <c r="BF33" s="30" t="str">
        <f t="shared" ref="BF33" si="45">AG33</f>
        <v>Colistin</v>
      </c>
      <c r="BG33" s="30" t="str">
        <f t="shared" ref="BG33" si="46">AH33</f>
        <v>Amikacin</v>
      </c>
      <c r="BH33" s="30" t="str">
        <f t="shared" ref="BH33" si="47">AI33</f>
        <v>Gentamicin</v>
      </c>
      <c r="BI33" s="30" t="str">
        <f t="shared" ref="BI33" si="48">AJ33</f>
        <v>Tobramycin</v>
      </c>
      <c r="BJ33" s="30" t="str">
        <f t="shared" ref="BJ33" si="49">AK33</f>
        <v>Fosfomycin</v>
      </c>
      <c r="BK33" s="30" t="str">
        <f t="shared" ref="BK33" si="50">AL33</f>
        <v>Cotrimoxazol</v>
      </c>
      <c r="BL33" s="30" t="str">
        <f t="shared" ref="BL33" si="51">AM33</f>
        <v>Ciprofloxacin</v>
      </c>
      <c r="BM33" s="30" t="str">
        <f t="shared" ref="BM33" si="52">AN33</f>
        <v>Levofloxacin</v>
      </c>
      <c r="BN33" s="30" t="str">
        <f t="shared" ref="BN33" si="53">AO33</f>
        <v>Moxifloxacin</v>
      </c>
      <c r="BO33" s="30" t="str">
        <f t="shared" ref="BO33" si="54">AP33</f>
        <v>Doxycyclin</v>
      </c>
      <c r="BP33" s="30" t="str">
        <f t="shared" ref="BP33" si="55">AQ33</f>
        <v>Tigecyclin</v>
      </c>
      <c r="BQ33" s="54" t="s">
        <v>95</v>
      </c>
      <c r="BT33" s="54" t="s">
        <v>0</v>
      </c>
      <c r="BU33" s="30" t="str">
        <f t="shared" ref="BU33" si="56">W33</f>
        <v>Ampicillin</v>
      </c>
      <c r="BV33" s="30" t="str">
        <f t="shared" ref="BV33" si="57">X33</f>
        <v>Ampicillin/ Sulbactam</v>
      </c>
      <c r="BW33" s="30" t="str">
        <f t="shared" ref="BW33" si="58">Y33</f>
        <v>Piperacillin</v>
      </c>
      <c r="BX33" s="30" t="str">
        <f t="shared" ref="BX33" si="59">Z33</f>
        <v>Piperacillin/ Tazobactam</v>
      </c>
      <c r="BY33" s="30" t="str">
        <f t="shared" ref="BY33" si="60">AA33</f>
        <v>Aztreonam</v>
      </c>
      <c r="BZ33" s="30" t="str">
        <f t="shared" ref="BZ33" si="61">AB33</f>
        <v>Cefotaxim</v>
      </c>
      <c r="CA33" s="30" t="str">
        <f t="shared" ref="CA33" si="62">AC33</f>
        <v>Ceftazidim</v>
      </c>
      <c r="CB33" s="30" t="str">
        <f t="shared" ref="CB33" si="63">AD33</f>
        <v>Cefuroxim</v>
      </c>
      <c r="CC33" s="30" t="str">
        <f t="shared" ref="CC33" si="64">AE33</f>
        <v>Imipenem</v>
      </c>
      <c r="CD33" s="30" t="str">
        <f t="shared" ref="CD33" si="65">AF33</f>
        <v>Meropenem</v>
      </c>
      <c r="CE33" s="30" t="str">
        <f t="shared" ref="CE33" si="66">AG33</f>
        <v>Colistin</v>
      </c>
      <c r="CF33" s="30" t="str">
        <f t="shared" ref="CF33" si="67">AH33</f>
        <v>Amikacin</v>
      </c>
      <c r="CG33" s="30" t="str">
        <f t="shared" ref="CG33" si="68">AI33</f>
        <v>Gentamicin</v>
      </c>
      <c r="CH33" s="30" t="str">
        <f t="shared" ref="CH33" si="69">AJ33</f>
        <v>Tobramycin</v>
      </c>
      <c r="CI33" s="30" t="str">
        <f t="shared" ref="CI33" si="70">AK33</f>
        <v>Fosfomycin</v>
      </c>
      <c r="CJ33" s="30" t="str">
        <f t="shared" ref="CJ33" si="71">AL33</f>
        <v>Cotrimoxazol</v>
      </c>
      <c r="CK33" s="30" t="str">
        <f t="shared" ref="CK33" si="72">AM33</f>
        <v>Ciprofloxacin</v>
      </c>
      <c r="CL33" s="30" t="str">
        <f t="shared" ref="CL33" si="73">AN33</f>
        <v>Levofloxacin</v>
      </c>
      <c r="CM33" s="30" t="str">
        <f t="shared" ref="CM33" si="74">AO33</f>
        <v>Moxifloxacin</v>
      </c>
      <c r="CN33" s="30" t="str">
        <f t="shared" ref="CN33" si="75">AP33</f>
        <v>Doxycyclin</v>
      </c>
      <c r="CO33" s="30" t="str">
        <f t="shared" ref="CO33" si="76">AQ33</f>
        <v>Tigecyclin</v>
      </c>
      <c r="CP33" s="30" t="str">
        <f t="shared" ref="CP33" si="77">AR33</f>
        <v>Caz/Avi</v>
      </c>
      <c r="CT33" s="11"/>
      <c r="CU33" s="12" t="s">
        <v>48</v>
      </c>
      <c r="CV33" s="12" t="s">
        <v>53</v>
      </c>
      <c r="CW33" s="12" t="s">
        <v>54</v>
      </c>
      <c r="CX33" s="12" t="s">
        <v>55</v>
      </c>
      <c r="CY33" s="12" t="s">
        <v>56</v>
      </c>
      <c r="CZ33" s="12" t="s">
        <v>57</v>
      </c>
      <c r="DA33" s="12" t="s">
        <v>58</v>
      </c>
      <c r="DB33" s="12" t="s">
        <v>71</v>
      </c>
      <c r="DC33" s="12" t="s">
        <v>59</v>
      </c>
      <c r="DD33" s="12" t="s">
        <v>60</v>
      </c>
      <c r="DE33" s="12" t="s">
        <v>61</v>
      </c>
      <c r="DF33" s="12" t="s">
        <v>62</v>
      </c>
      <c r="DG33" s="12" t="s">
        <v>63</v>
      </c>
      <c r="DH33" s="12" t="s">
        <v>64</v>
      </c>
      <c r="DI33" s="12" t="s">
        <v>65</v>
      </c>
      <c r="DJ33" s="12" t="s">
        <v>66</v>
      </c>
      <c r="DK33" s="12" t="s">
        <v>67</v>
      </c>
      <c r="DL33" s="12" t="s">
        <v>68</v>
      </c>
      <c r="DM33" s="12" t="s">
        <v>69</v>
      </c>
      <c r="DN33" s="12" t="s">
        <v>70</v>
      </c>
      <c r="DO33" s="12" t="s">
        <v>72</v>
      </c>
      <c r="DP33" s="12" t="s">
        <v>95</v>
      </c>
    </row>
    <row r="34" spans="2:120" ht="18.75" x14ac:dyDescent="0.25">
      <c r="B34" s="54" t="s">
        <v>2</v>
      </c>
      <c r="C34" s="54">
        <v>0</v>
      </c>
      <c r="D34" s="54">
        <v>0</v>
      </c>
      <c r="E34" s="54">
        <v>0</v>
      </c>
      <c r="F34" s="54">
        <v>0</v>
      </c>
      <c r="G34" s="54">
        <v>0</v>
      </c>
      <c r="H34" s="54">
        <v>0</v>
      </c>
      <c r="I34" s="54">
        <v>0</v>
      </c>
      <c r="J34" s="54">
        <v>0</v>
      </c>
      <c r="K34" s="54">
        <v>0</v>
      </c>
      <c r="L34" s="54">
        <v>0</v>
      </c>
      <c r="M34" s="54">
        <v>1</v>
      </c>
      <c r="N34" s="54">
        <v>0</v>
      </c>
      <c r="O34" s="54">
        <v>11</v>
      </c>
      <c r="P34" s="54">
        <v>0</v>
      </c>
      <c r="Q34" s="54">
        <v>0</v>
      </c>
      <c r="R34" s="54">
        <v>0</v>
      </c>
      <c r="S34" s="54">
        <v>12</v>
      </c>
      <c r="V34" s="54">
        <v>1.5625E-2</v>
      </c>
      <c r="W34" s="54">
        <f>C34</f>
        <v>0</v>
      </c>
      <c r="X34" s="54">
        <f>C35</f>
        <v>0</v>
      </c>
      <c r="Y34" s="4">
        <f>C36</f>
        <v>0</v>
      </c>
      <c r="Z34" s="4">
        <f>C37</f>
        <v>0</v>
      </c>
      <c r="AA34" s="4">
        <f>C38</f>
        <v>0</v>
      </c>
      <c r="AB34" s="54">
        <f>C39</f>
        <v>0</v>
      </c>
      <c r="AC34" s="4">
        <f>C40</f>
        <v>0</v>
      </c>
      <c r="AD34" s="54">
        <f>C41</f>
        <v>0</v>
      </c>
      <c r="AE34" s="4">
        <f>C42</f>
        <v>0</v>
      </c>
      <c r="AF34" s="2">
        <f>C43</f>
        <v>0</v>
      </c>
      <c r="AG34" s="2">
        <f>C44</f>
        <v>0</v>
      </c>
      <c r="AH34" s="2">
        <f>C45</f>
        <v>0</v>
      </c>
      <c r="AI34" s="54">
        <f>C46</f>
        <v>0</v>
      </c>
      <c r="AJ34" s="2">
        <f>C47</f>
        <v>0</v>
      </c>
      <c r="AK34" s="54">
        <f>C48</f>
        <v>0</v>
      </c>
      <c r="AL34" s="54">
        <f>C49</f>
        <v>0</v>
      </c>
      <c r="AM34" s="4">
        <f>C50</f>
        <v>0</v>
      </c>
      <c r="AN34" s="4">
        <f>C51</f>
        <v>0</v>
      </c>
      <c r="AO34" s="54">
        <f>C52</f>
        <v>0</v>
      </c>
      <c r="AP34" s="54">
        <f>C53</f>
        <v>0</v>
      </c>
      <c r="AQ34" s="54">
        <f>C54</f>
        <v>0</v>
      </c>
      <c r="AR34" s="2">
        <f>C55</f>
        <v>0</v>
      </c>
      <c r="AU34" s="54">
        <v>1.4999999999999999E-2</v>
      </c>
      <c r="AV34" s="30">
        <f t="shared" ref="AV34" si="78">PRODUCT(W34*100*1/W50)</f>
        <v>0</v>
      </c>
      <c r="AW34" s="30">
        <f t="shared" ref="AW34" si="79">PRODUCT(X34*100*1/X50)</f>
        <v>0</v>
      </c>
      <c r="AX34" s="32">
        <f t="shared" ref="AX34" si="80">PRODUCT(Y34*100*1/Y50)</f>
        <v>0</v>
      </c>
      <c r="AY34" s="32">
        <f t="shared" ref="AY34" si="81">PRODUCT(Z34*100*1/Z50)</f>
        <v>0</v>
      </c>
      <c r="AZ34" s="32">
        <f t="shared" ref="AZ34" si="82">PRODUCT(AA34*100*1/AA50)</f>
        <v>0</v>
      </c>
      <c r="BA34" s="30">
        <f t="shared" ref="BA34" si="83">PRODUCT(AB34*100*1/AB50)</f>
        <v>0</v>
      </c>
      <c r="BB34" s="32">
        <f t="shared" ref="BB34" si="84">PRODUCT(AC34*100*1/AC50)</f>
        <v>0</v>
      </c>
      <c r="BC34" s="30">
        <f t="shared" ref="BC34" si="85">PRODUCT(AD34*100*1/AD50)</f>
        <v>0</v>
      </c>
      <c r="BD34" s="32">
        <f t="shared" ref="BD34" si="86">PRODUCT(AE34*100*1/AE50)</f>
        <v>0</v>
      </c>
      <c r="BE34" s="31">
        <f t="shared" ref="BE34" si="87">PRODUCT(AF34*100*1/AF50)</f>
        <v>0</v>
      </c>
      <c r="BF34" s="31">
        <f t="shared" ref="BF34" si="88">PRODUCT(AG34*100*1/AG50)</f>
        <v>0</v>
      </c>
      <c r="BG34" s="31">
        <f t="shared" ref="BG34" si="89">PRODUCT(AH34*100*1/AH50)</f>
        <v>0</v>
      </c>
      <c r="BH34" s="57">
        <f t="shared" ref="BH34" si="90">PRODUCT(AI34*100*1/AI50)</f>
        <v>0</v>
      </c>
      <c r="BI34" s="31">
        <f t="shared" ref="BI34" si="91">PRODUCT(AJ34*100*1/AJ50)</f>
        <v>0</v>
      </c>
      <c r="BJ34" s="30">
        <f t="shared" ref="BJ34" si="92">PRODUCT(AK34*100*1/AK50)</f>
        <v>0</v>
      </c>
      <c r="BK34" s="30">
        <f t="shared" ref="BK34" si="93">PRODUCT(AL34*100*1/AL50)</f>
        <v>0</v>
      </c>
      <c r="BL34" s="32">
        <f t="shared" ref="BL34" si="94">PRODUCT(AM34*100*1/AM50)</f>
        <v>0</v>
      </c>
      <c r="BM34" s="32">
        <f t="shared" ref="BM34" si="95">PRODUCT(AN34*100*1/AN50)</f>
        <v>0</v>
      </c>
      <c r="BN34" s="30">
        <f t="shared" ref="BN34" si="96">PRODUCT(AO34*100*1/AO50)</f>
        <v>0</v>
      </c>
      <c r="BO34" s="30">
        <f t="shared" ref="BO34" si="97">PRODUCT(AP34*100*1/AP50)</f>
        <v>0</v>
      </c>
      <c r="BP34" s="30">
        <f t="shared" ref="BP34" si="98">PRODUCT(AQ34*100*1/AQ50)</f>
        <v>0</v>
      </c>
      <c r="BQ34" s="31">
        <f t="shared" ref="BQ34" si="99">PRODUCT(AR34*100*1/AR50)</f>
        <v>0</v>
      </c>
      <c r="BT34" s="54">
        <v>1.4999999999999999E-2</v>
      </c>
      <c r="BU34" s="30">
        <f t="shared" ref="BU34" si="100">AV34</f>
        <v>0</v>
      </c>
      <c r="BV34" s="30">
        <f t="shared" ref="BV34" si="101">AW34</f>
        <v>0</v>
      </c>
      <c r="BW34" s="32">
        <f t="shared" ref="BW34" si="102">AX34</f>
        <v>0</v>
      </c>
      <c r="BX34" s="32">
        <f t="shared" ref="BX34" si="103">AY34</f>
        <v>0</v>
      </c>
      <c r="BY34" s="32">
        <f t="shared" ref="BY34" si="104">AZ34</f>
        <v>0</v>
      </c>
      <c r="BZ34" s="30">
        <f t="shared" ref="BZ34" si="105">BA34</f>
        <v>0</v>
      </c>
      <c r="CA34" s="32">
        <f t="shared" ref="CA34" si="106">BB34</f>
        <v>0</v>
      </c>
      <c r="CB34" s="30">
        <f t="shared" ref="CB34" si="107">BC34</f>
        <v>0</v>
      </c>
      <c r="CC34" s="32">
        <f t="shared" ref="CC34" si="108">BD34</f>
        <v>0</v>
      </c>
      <c r="CD34" s="31">
        <f t="shared" ref="CD34" si="109">BE34</f>
        <v>0</v>
      </c>
      <c r="CE34" s="31">
        <f t="shared" ref="CE34" si="110">BF34</f>
        <v>0</v>
      </c>
      <c r="CF34" s="31">
        <f t="shared" ref="CF34" si="111">BG34</f>
        <v>0</v>
      </c>
      <c r="CG34" s="57">
        <f t="shared" ref="CG34" si="112">BH34</f>
        <v>0</v>
      </c>
      <c r="CH34" s="31">
        <f t="shared" ref="CH34" si="113">BI34</f>
        <v>0</v>
      </c>
      <c r="CI34" s="30">
        <f t="shared" ref="CI34" si="114">BJ34</f>
        <v>0</v>
      </c>
      <c r="CJ34" s="30">
        <f t="shared" ref="CJ34" si="115">BK34</f>
        <v>0</v>
      </c>
      <c r="CK34" s="32">
        <f t="shared" ref="CK34" si="116">BL34</f>
        <v>0</v>
      </c>
      <c r="CL34" s="32">
        <f t="shared" ref="CL34" si="117">BM34</f>
        <v>0</v>
      </c>
      <c r="CM34" s="30">
        <f t="shared" ref="CM34" si="118">BN34</f>
        <v>0</v>
      </c>
      <c r="CN34" s="30">
        <f t="shared" ref="CN34" si="119">BO34</f>
        <v>0</v>
      </c>
      <c r="CO34" s="30">
        <f t="shared" ref="CO34" si="120">BP34</f>
        <v>0</v>
      </c>
      <c r="CP34" s="31">
        <f t="shared" ref="CP34" si="121">BQ34</f>
        <v>0</v>
      </c>
      <c r="CT34" s="12" t="s">
        <v>49</v>
      </c>
      <c r="CU34" s="16">
        <f>S34</f>
        <v>12</v>
      </c>
      <c r="CV34" s="16">
        <f>S35</f>
        <v>12</v>
      </c>
      <c r="CW34" s="16">
        <f>S36</f>
        <v>12</v>
      </c>
      <c r="CX34" s="16">
        <f>S37</f>
        <v>12</v>
      </c>
      <c r="CY34" s="16">
        <f>S38</f>
        <v>12</v>
      </c>
      <c r="CZ34" s="16">
        <f>S39</f>
        <v>12</v>
      </c>
      <c r="DA34" s="16">
        <f>S40</f>
        <v>12</v>
      </c>
      <c r="DB34" s="16">
        <f>S41</f>
        <v>12</v>
      </c>
      <c r="DC34" s="16">
        <f>S42</f>
        <v>12</v>
      </c>
      <c r="DD34" s="16">
        <f>S43</f>
        <v>12</v>
      </c>
      <c r="DE34" s="16">
        <f>S44</f>
        <v>12</v>
      </c>
      <c r="DF34" s="16">
        <f>S45</f>
        <v>12</v>
      </c>
      <c r="DG34" s="16">
        <f>S46</f>
        <v>12</v>
      </c>
      <c r="DH34" s="16">
        <f>S47</f>
        <v>11</v>
      </c>
      <c r="DI34" s="16">
        <f>S48</f>
        <v>12</v>
      </c>
      <c r="DJ34" s="16">
        <f>S49</f>
        <v>12</v>
      </c>
      <c r="DK34" s="16">
        <f>S50</f>
        <v>12</v>
      </c>
      <c r="DL34" s="16">
        <f>S51</f>
        <v>12</v>
      </c>
      <c r="DM34" s="16">
        <f>S52</f>
        <v>12</v>
      </c>
      <c r="DN34" s="16">
        <f>S53</f>
        <v>12</v>
      </c>
      <c r="DO34" s="16">
        <f>S54</f>
        <v>12</v>
      </c>
      <c r="DP34" s="16">
        <f>S55</f>
        <v>11</v>
      </c>
    </row>
    <row r="35" spans="2:120" ht="18.75" x14ac:dyDescent="0.25">
      <c r="B35" s="54" t="s">
        <v>3</v>
      </c>
      <c r="C35" s="54">
        <v>0</v>
      </c>
      <c r="D35" s="54">
        <v>0</v>
      </c>
      <c r="E35" s="54">
        <v>0</v>
      </c>
      <c r="F35" s="54">
        <v>0</v>
      </c>
      <c r="G35" s="54">
        <v>0</v>
      </c>
      <c r="H35" s="54">
        <v>0</v>
      </c>
      <c r="I35" s="54">
        <v>0</v>
      </c>
      <c r="J35" s="54">
        <v>0</v>
      </c>
      <c r="K35" s="54">
        <v>0</v>
      </c>
      <c r="L35" s="54">
        <v>0</v>
      </c>
      <c r="M35" s="54">
        <v>1</v>
      </c>
      <c r="N35" s="54">
        <v>1</v>
      </c>
      <c r="O35" s="54">
        <v>10</v>
      </c>
      <c r="P35" s="54">
        <v>0</v>
      </c>
      <c r="Q35" s="54">
        <v>0</v>
      </c>
      <c r="R35" s="54">
        <v>0</v>
      </c>
      <c r="S35" s="54">
        <v>12</v>
      </c>
      <c r="V35" s="54">
        <v>3.125E-2</v>
      </c>
      <c r="W35" s="54">
        <f>D34</f>
        <v>0</v>
      </c>
      <c r="X35" s="54">
        <f>D35</f>
        <v>0</v>
      </c>
      <c r="Y35" s="4">
        <f>D36</f>
        <v>0</v>
      </c>
      <c r="Z35" s="4">
        <f>D37</f>
        <v>0</v>
      </c>
      <c r="AA35" s="4">
        <f>D38</f>
        <v>0</v>
      </c>
      <c r="AB35" s="54">
        <f>D39</f>
        <v>0</v>
      </c>
      <c r="AC35" s="4">
        <f>D40</f>
        <v>0</v>
      </c>
      <c r="AD35" s="54">
        <f>D41</f>
        <v>0</v>
      </c>
      <c r="AE35" s="4">
        <f>D42</f>
        <v>0</v>
      </c>
      <c r="AF35" s="2">
        <f>D43</f>
        <v>0</v>
      </c>
      <c r="AG35" s="2">
        <f>D44</f>
        <v>0</v>
      </c>
      <c r="AH35" s="2">
        <f>D45</f>
        <v>0</v>
      </c>
      <c r="AI35" s="54">
        <f>D46</f>
        <v>0</v>
      </c>
      <c r="AJ35" s="2">
        <f>D47</f>
        <v>0</v>
      </c>
      <c r="AK35" s="54">
        <f>D48</f>
        <v>0</v>
      </c>
      <c r="AL35" s="54">
        <f>D49</f>
        <v>0</v>
      </c>
      <c r="AM35" s="4">
        <f>D50</f>
        <v>0</v>
      </c>
      <c r="AN35" s="4">
        <f>D51</f>
        <v>0</v>
      </c>
      <c r="AO35" s="54">
        <f>D52</f>
        <v>0</v>
      </c>
      <c r="AP35" s="54">
        <f>D53</f>
        <v>0</v>
      </c>
      <c r="AQ35" s="54">
        <f>D54</f>
        <v>0</v>
      </c>
      <c r="AR35" s="2">
        <f>D55</f>
        <v>0</v>
      </c>
      <c r="AU35" s="54">
        <v>3.1E-2</v>
      </c>
      <c r="AV35" s="30">
        <f t="shared" ref="AV35" si="122">PRODUCT(W35*100*1/W50)</f>
        <v>0</v>
      </c>
      <c r="AW35" s="30">
        <f t="shared" ref="AW35" si="123">PRODUCT(X35*100*1/X50)</f>
        <v>0</v>
      </c>
      <c r="AX35" s="32">
        <f t="shared" ref="AX35" si="124">PRODUCT(Y35*100*1/Y50)</f>
        <v>0</v>
      </c>
      <c r="AY35" s="32">
        <f t="shared" ref="AY35" si="125">PRODUCT(Z35*100*1/Z50)</f>
        <v>0</v>
      </c>
      <c r="AZ35" s="32">
        <f t="shared" ref="AZ35" si="126">PRODUCT(AA35*100*1/AA50)</f>
        <v>0</v>
      </c>
      <c r="BA35" s="30">
        <f t="shared" ref="BA35" si="127">PRODUCT(AB35*100*1/AB50)</f>
        <v>0</v>
      </c>
      <c r="BB35" s="32">
        <f t="shared" ref="BB35" si="128">PRODUCT(AC35*100*1/AC50)</f>
        <v>0</v>
      </c>
      <c r="BC35" s="30">
        <f t="shared" ref="BC35" si="129">PRODUCT(AD35*100*1/AD50)</f>
        <v>0</v>
      </c>
      <c r="BD35" s="32">
        <f t="shared" ref="BD35" si="130">PRODUCT(AE35*100*1/AE50)</f>
        <v>0</v>
      </c>
      <c r="BE35" s="31">
        <f t="shared" ref="BE35" si="131">PRODUCT(AF35*100*1/AF50)</f>
        <v>0</v>
      </c>
      <c r="BF35" s="31">
        <f t="shared" ref="BF35" si="132">PRODUCT(AG35*100*1/AG50)</f>
        <v>0</v>
      </c>
      <c r="BG35" s="31">
        <f t="shared" ref="BG35" si="133">PRODUCT(AH35*100*1/AH50)</f>
        <v>0</v>
      </c>
      <c r="BH35" s="57">
        <f t="shared" ref="BH35" si="134">PRODUCT(AI35*100*1/AI50)</f>
        <v>0</v>
      </c>
      <c r="BI35" s="31">
        <f t="shared" ref="BI35" si="135">PRODUCT(AJ35*100*1/AJ50)</f>
        <v>0</v>
      </c>
      <c r="BJ35" s="30">
        <f t="shared" ref="BJ35" si="136">PRODUCT(AK35*100*1/AK50)</f>
        <v>0</v>
      </c>
      <c r="BK35" s="30">
        <f t="shared" ref="BK35" si="137">PRODUCT(AL35*100*1/AL50)</f>
        <v>0</v>
      </c>
      <c r="BL35" s="32">
        <f t="shared" ref="BL35" si="138">PRODUCT(AM35*100*1/AM50)</f>
        <v>0</v>
      </c>
      <c r="BM35" s="32">
        <f t="shared" ref="BM35" si="139">PRODUCT(AN35*100*1/AN50)</f>
        <v>0</v>
      </c>
      <c r="BN35" s="30">
        <f t="shared" ref="BN35" si="140">PRODUCT(AO35*100*1/AO50)</f>
        <v>0</v>
      </c>
      <c r="BO35" s="30">
        <f t="shared" ref="BO35" si="141">PRODUCT(AP35*100*1/AP50)</f>
        <v>0</v>
      </c>
      <c r="BP35" s="30">
        <f t="shared" ref="BP35" si="142">PRODUCT(AQ35*100*1/AQ50)</f>
        <v>0</v>
      </c>
      <c r="BQ35" s="31">
        <f t="shared" ref="BQ35" si="143">PRODUCT(AR35*100*1/AR50)</f>
        <v>0</v>
      </c>
      <c r="BT35" s="54">
        <v>3.1E-2</v>
      </c>
      <c r="BU35" s="30">
        <f t="shared" ref="BU35" si="144">AV34+AV35</f>
        <v>0</v>
      </c>
      <c r="BV35" s="30">
        <f t="shared" ref="BV35" si="145">AW34+AW35</f>
        <v>0</v>
      </c>
      <c r="BW35" s="32">
        <f t="shared" ref="BW35" si="146">AX34+AX35</f>
        <v>0</v>
      </c>
      <c r="BX35" s="32">
        <f t="shared" ref="BX35" si="147">AY34+AY35</f>
        <v>0</v>
      </c>
      <c r="BY35" s="32">
        <f t="shared" ref="BY35" si="148">AZ34+AZ35</f>
        <v>0</v>
      </c>
      <c r="BZ35" s="30">
        <f t="shared" ref="BZ35" si="149">BA34+BA35</f>
        <v>0</v>
      </c>
      <c r="CA35" s="32">
        <f t="shared" ref="CA35" si="150">BB34+BB35</f>
        <v>0</v>
      </c>
      <c r="CB35" s="30">
        <f t="shared" ref="CB35" si="151">BC34+BC35</f>
        <v>0</v>
      </c>
      <c r="CC35" s="32">
        <f t="shared" ref="CC35" si="152">BD34+BD35</f>
        <v>0</v>
      </c>
      <c r="CD35" s="31">
        <f t="shared" ref="CD35" si="153">BE34+BE35</f>
        <v>0</v>
      </c>
      <c r="CE35" s="31">
        <f t="shared" ref="CE35" si="154">BF34+BF35</f>
        <v>0</v>
      </c>
      <c r="CF35" s="31">
        <f t="shared" ref="CF35" si="155">BG34+BG35</f>
        <v>0</v>
      </c>
      <c r="CG35" s="57">
        <f t="shared" ref="CG35" si="156">BH34+BH35</f>
        <v>0</v>
      </c>
      <c r="CH35" s="31">
        <f t="shared" ref="CH35" si="157">BI34+BI35</f>
        <v>0</v>
      </c>
      <c r="CI35" s="30">
        <f t="shared" ref="CI35" si="158">BJ34+BJ35</f>
        <v>0</v>
      </c>
      <c r="CJ35" s="30">
        <f t="shared" ref="CJ35" si="159">BK34+BK35</f>
        <v>0</v>
      </c>
      <c r="CK35" s="32">
        <f t="shared" ref="CK35" si="160">BL34+BL35</f>
        <v>0</v>
      </c>
      <c r="CL35" s="32">
        <f t="shared" ref="CL35" si="161">BM34+BM35</f>
        <v>0</v>
      </c>
      <c r="CM35" s="30">
        <f t="shared" ref="CM35" si="162">BN34+BN35</f>
        <v>0</v>
      </c>
      <c r="CN35" s="30">
        <f t="shared" ref="CN35" si="163">BO34+BO35</f>
        <v>0</v>
      </c>
      <c r="CO35" s="30">
        <f t="shared" ref="CO35" si="164">BP34+BP35</f>
        <v>0</v>
      </c>
      <c r="CP35" s="31">
        <f t="shared" ref="CP35" si="165">BQ34+BQ35</f>
        <v>0</v>
      </c>
      <c r="CT35" s="12" t="s">
        <v>50</v>
      </c>
      <c r="CU35" s="17"/>
      <c r="CV35" s="17"/>
      <c r="CW35" s="17"/>
      <c r="CX35" s="17"/>
      <c r="CY35" s="17"/>
      <c r="CZ35" s="17"/>
      <c r="DA35" s="17"/>
      <c r="DB35" s="17"/>
      <c r="DC35" s="17"/>
      <c r="DD35" s="17">
        <f>CD41</f>
        <v>66.666666666666671</v>
      </c>
      <c r="DE35" s="17">
        <f>CE41</f>
        <v>100</v>
      </c>
      <c r="DF35" s="17">
        <f>CF44</f>
        <v>100</v>
      </c>
      <c r="DG35" s="17"/>
      <c r="DH35" s="17">
        <f>CH41</f>
        <v>63.63636363636364</v>
      </c>
      <c r="DI35" s="17"/>
      <c r="DJ35" s="17"/>
      <c r="DK35" s="17"/>
      <c r="DL35" s="17"/>
      <c r="DM35" s="17"/>
      <c r="DN35" s="17"/>
      <c r="DO35" s="17"/>
      <c r="DP35" s="17">
        <f>CP43</f>
        <v>72.727272727272734</v>
      </c>
    </row>
    <row r="36" spans="2:120" ht="18.75" x14ac:dyDescent="0.25">
      <c r="B36" s="54" t="s">
        <v>4</v>
      </c>
      <c r="C36" s="4">
        <v>0</v>
      </c>
      <c r="D36" s="4">
        <v>0</v>
      </c>
      <c r="E36" s="4">
        <v>0</v>
      </c>
      <c r="F36" s="4">
        <v>0</v>
      </c>
      <c r="G36" s="4">
        <v>0</v>
      </c>
      <c r="H36" s="4">
        <v>0</v>
      </c>
      <c r="I36" s="4">
        <v>0</v>
      </c>
      <c r="J36" s="4">
        <v>1</v>
      </c>
      <c r="K36" s="4">
        <v>3</v>
      </c>
      <c r="L36" s="4">
        <v>4</v>
      </c>
      <c r="M36" s="4">
        <v>0</v>
      </c>
      <c r="N36" s="3">
        <v>0</v>
      </c>
      <c r="O36" s="3">
        <v>0</v>
      </c>
      <c r="P36" s="3">
        <v>4</v>
      </c>
      <c r="Q36" s="3">
        <v>0</v>
      </c>
      <c r="R36" s="3">
        <v>0</v>
      </c>
      <c r="S36" s="54">
        <v>12</v>
      </c>
      <c r="V36" s="54">
        <v>6.25E-2</v>
      </c>
      <c r="W36" s="54">
        <f>E34</f>
        <v>0</v>
      </c>
      <c r="X36" s="54">
        <f>E35</f>
        <v>0</v>
      </c>
      <c r="Y36" s="4">
        <f>E36</f>
        <v>0</v>
      </c>
      <c r="Z36" s="4">
        <f>E37</f>
        <v>0</v>
      </c>
      <c r="AA36" s="4">
        <f>E38</f>
        <v>0</v>
      </c>
      <c r="AB36" s="54">
        <f>E39</f>
        <v>0</v>
      </c>
      <c r="AC36" s="4">
        <f>E40</f>
        <v>0</v>
      </c>
      <c r="AD36" s="54">
        <f>E41</f>
        <v>0</v>
      </c>
      <c r="AE36" s="4">
        <f>E42</f>
        <v>0</v>
      </c>
      <c r="AF36" s="2">
        <f>E43</f>
        <v>1</v>
      </c>
      <c r="AG36" s="2">
        <f>E44</f>
        <v>0</v>
      </c>
      <c r="AH36" s="2">
        <f>E45</f>
        <v>0</v>
      </c>
      <c r="AI36" s="54">
        <f>E46</f>
        <v>0</v>
      </c>
      <c r="AJ36" s="2">
        <f>E47</f>
        <v>4</v>
      </c>
      <c r="AK36" s="54">
        <f>E48</f>
        <v>0</v>
      </c>
      <c r="AL36" s="54">
        <f>E49</f>
        <v>0</v>
      </c>
      <c r="AM36" s="4">
        <f>E50</f>
        <v>1</v>
      </c>
      <c r="AN36" s="4">
        <f>E51</f>
        <v>0</v>
      </c>
      <c r="AO36" s="54">
        <f>E52</f>
        <v>0</v>
      </c>
      <c r="AP36" s="54">
        <f>E53</f>
        <v>0</v>
      </c>
      <c r="AQ36" s="54">
        <f>E54</f>
        <v>0</v>
      </c>
      <c r="AR36" s="2">
        <f>E55</f>
        <v>0</v>
      </c>
      <c r="AU36" s="54">
        <v>6.2E-2</v>
      </c>
      <c r="AV36" s="30">
        <f t="shared" ref="AV36" si="166">PRODUCT(W36*100*1/W50)</f>
        <v>0</v>
      </c>
      <c r="AW36" s="30">
        <f t="shared" ref="AW36" si="167">PRODUCT(X36*100*1/X50)</f>
        <v>0</v>
      </c>
      <c r="AX36" s="32">
        <f t="shared" ref="AX36" si="168">PRODUCT(Y36*100*1/Y50)</f>
        <v>0</v>
      </c>
      <c r="AY36" s="32">
        <f t="shared" ref="AY36" si="169">PRODUCT(Z36*100*1/Z50)</f>
        <v>0</v>
      </c>
      <c r="AZ36" s="32">
        <f t="shared" ref="AZ36" si="170">PRODUCT(AA36*100*1/AA50)</f>
        <v>0</v>
      </c>
      <c r="BA36" s="30">
        <f t="shared" ref="BA36" si="171">PRODUCT(AB36*100*1/AB50)</f>
        <v>0</v>
      </c>
      <c r="BB36" s="32">
        <f t="shared" ref="BB36" si="172">PRODUCT(AC36*100*1/AC50)</f>
        <v>0</v>
      </c>
      <c r="BC36" s="30">
        <f t="shared" ref="BC36" si="173">PRODUCT(AD36*100*1/AD50)</f>
        <v>0</v>
      </c>
      <c r="BD36" s="32">
        <f t="shared" ref="BD36" si="174">PRODUCT(AE36*100*1/AE50)</f>
        <v>0</v>
      </c>
      <c r="BE36" s="31">
        <f t="shared" ref="BE36" si="175">PRODUCT(AF36*100*1/AF50)</f>
        <v>8.3333333333333339</v>
      </c>
      <c r="BF36" s="31">
        <f t="shared" ref="BF36" si="176">PRODUCT(AG36*100*1/AG50)</f>
        <v>0</v>
      </c>
      <c r="BG36" s="31">
        <f t="shared" ref="BG36" si="177">PRODUCT(AH36*100*1/AH50)</f>
        <v>0</v>
      </c>
      <c r="BH36" s="57">
        <f t="shared" ref="BH36" si="178">PRODUCT(AI36*100*1/AI50)</f>
        <v>0</v>
      </c>
      <c r="BI36" s="31">
        <f t="shared" ref="BI36" si="179">PRODUCT(AJ36*100*1/AJ50)</f>
        <v>36.363636363636367</v>
      </c>
      <c r="BJ36" s="30">
        <f t="shared" ref="BJ36" si="180">PRODUCT(AK36*100*1/AK50)</f>
        <v>0</v>
      </c>
      <c r="BK36" s="30">
        <f t="shared" ref="BK36" si="181">PRODUCT(AL36*100*1/AL50)</f>
        <v>0</v>
      </c>
      <c r="BL36" s="32">
        <f t="shared" ref="BL36" si="182">PRODUCT(AM36*100*1/AM50)</f>
        <v>8.3333333333333339</v>
      </c>
      <c r="BM36" s="32">
        <f t="shared" ref="BM36" si="183">PRODUCT(AN36*100*1/AN50)</f>
        <v>0</v>
      </c>
      <c r="BN36" s="30">
        <f t="shared" ref="BN36" si="184">PRODUCT(AO36*100*1/AO50)</f>
        <v>0</v>
      </c>
      <c r="BO36" s="30">
        <f t="shared" ref="BO36" si="185">PRODUCT(AP36*100*1/AP50)</f>
        <v>0</v>
      </c>
      <c r="BP36" s="30">
        <f t="shared" ref="BP36" si="186">PRODUCT(AQ36*100*1/AQ50)</f>
        <v>0</v>
      </c>
      <c r="BQ36" s="31">
        <f t="shared" ref="BQ36" si="187">PRODUCT(AR36*100*1/AR50)</f>
        <v>0</v>
      </c>
      <c r="BT36" s="54">
        <v>6.2E-2</v>
      </c>
      <c r="BU36" s="30">
        <f t="shared" ref="BU36" si="188">AV34+AV35+AV36</f>
        <v>0</v>
      </c>
      <c r="BV36" s="30">
        <f t="shared" ref="BV36" si="189">AW34+AW35+AW36</f>
        <v>0</v>
      </c>
      <c r="BW36" s="32">
        <f t="shared" ref="BW36" si="190">AX34+AX35+AX36</f>
        <v>0</v>
      </c>
      <c r="BX36" s="32">
        <f t="shared" ref="BX36" si="191">AY34+AY35+AY36</f>
        <v>0</v>
      </c>
      <c r="BY36" s="32">
        <f t="shared" ref="BY36" si="192">AZ34+AZ35+AZ36</f>
        <v>0</v>
      </c>
      <c r="BZ36" s="30">
        <f t="shared" ref="BZ36" si="193">BA34+BA35+BA36</f>
        <v>0</v>
      </c>
      <c r="CA36" s="32">
        <f t="shared" ref="CA36" si="194">BB34+BB35+BB36</f>
        <v>0</v>
      </c>
      <c r="CB36" s="30">
        <f t="shared" ref="CB36" si="195">BC34+BC35+BC36</f>
        <v>0</v>
      </c>
      <c r="CC36" s="32">
        <f t="shared" ref="CC36" si="196">BD34+BD35+BD36</f>
        <v>0</v>
      </c>
      <c r="CD36" s="31">
        <f t="shared" ref="CD36" si="197">BE34+BE35+BE36</f>
        <v>8.3333333333333339</v>
      </c>
      <c r="CE36" s="31">
        <f t="shared" ref="CE36" si="198">BF34+BF35+BF36</f>
        <v>0</v>
      </c>
      <c r="CF36" s="31">
        <f t="shared" ref="CF36" si="199">BG34+BG35+BG36</f>
        <v>0</v>
      </c>
      <c r="CG36" s="57">
        <f t="shared" ref="CG36" si="200">BH34+BH35+BH36</f>
        <v>0</v>
      </c>
      <c r="CH36" s="31">
        <f t="shared" ref="CH36" si="201">BI34+BI35+BI36</f>
        <v>36.363636363636367</v>
      </c>
      <c r="CI36" s="30">
        <f t="shared" ref="CI36" si="202">BJ34+BJ35+BJ36</f>
        <v>0</v>
      </c>
      <c r="CJ36" s="30">
        <f t="shared" ref="CJ36" si="203">BK34+BK35+BK36</f>
        <v>0</v>
      </c>
      <c r="CK36" s="32">
        <f t="shared" ref="CK36" si="204">BL34+BL35+BL36</f>
        <v>8.3333333333333339</v>
      </c>
      <c r="CL36" s="32">
        <f t="shared" ref="CL36" si="205">BM34+BM35+BM36</f>
        <v>0</v>
      </c>
      <c r="CM36" s="30">
        <f t="shared" ref="CM36" si="206">BN34+BN35+BN36</f>
        <v>0</v>
      </c>
      <c r="CN36" s="30">
        <f t="shared" ref="CN36" si="207">BO34+BO35+BO36</f>
        <v>0</v>
      </c>
      <c r="CO36" s="30">
        <f t="shared" ref="CO36" si="208">BP34+BP35+BP36</f>
        <v>0</v>
      </c>
      <c r="CP36" s="31">
        <f t="shared" ref="CP36" si="209">BQ34+BQ35+BQ36</f>
        <v>0</v>
      </c>
      <c r="CT36" s="12" t="s">
        <v>51</v>
      </c>
      <c r="CU36" s="17"/>
      <c r="CV36" s="17"/>
      <c r="CW36" s="17">
        <f>BW44</f>
        <v>66.666666666666671</v>
      </c>
      <c r="CX36" s="17">
        <f>BX44</f>
        <v>66.666666666666671</v>
      </c>
      <c r="CY36" s="17">
        <f>BY44</f>
        <v>50</v>
      </c>
      <c r="CZ36" s="17"/>
      <c r="DA36" s="18">
        <f>CA43</f>
        <v>75</v>
      </c>
      <c r="DB36" s="17"/>
      <c r="DC36" s="17">
        <f>CC42</f>
        <v>66.666666666666657</v>
      </c>
      <c r="DD36" s="17">
        <f>CD43-CD41</f>
        <v>0</v>
      </c>
      <c r="DE36" s="17"/>
      <c r="DF36" s="17">
        <f>CF44-CF43</f>
        <v>8.3333333333333286</v>
      </c>
      <c r="DG36" s="17"/>
      <c r="DH36" s="17"/>
      <c r="DI36" s="17"/>
      <c r="DJ36" s="17"/>
      <c r="DK36" s="17">
        <f>CK39</f>
        <v>75</v>
      </c>
      <c r="DL36" s="17">
        <f>CL40</f>
        <v>75</v>
      </c>
      <c r="DM36" s="17"/>
      <c r="DN36" s="17"/>
      <c r="DO36" s="17"/>
      <c r="DP36" s="17"/>
    </row>
    <row r="37" spans="2:120" ht="18.75" x14ac:dyDescent="0.25">
      <c r="B37" s="54" t="s">
        <v>5</v>
      </c>
      <c r="C37" s="4">
        <v>0</v>
      </c>
      <c r="D37" s="4">
        <v>0</v>
      </c>
      <c r="E37" s="4">
        <v>0</v>
      </c>
      <c r="F37" s="4">
        <v>0</v>
      </c>
      <c r="G37" s="4">
        <v>0</v>
      </c>
      <c r="H37" s="4">
        <v>0</v>
      </c>
      <c r="I37" s="4">
        <v>0</v>
      </c>
      <c r="J37" s="4">
        <v>1</v>
      </c>
      <c r="K37" s="4">
        <v>3</v>
      </c>
      <c r="L37" s="4">
        <v>4</v>
      </c>
      <c r="M37" s="4">
        <v>0</v>
      </c>
      <c r="N37" s="3">
        <v>0</v>
      </c>
      <c r="O37" s="3">
        <v>1</v>
      </c>
      <c r="P37" s="3">
        <v>3</v>
      </c>
      <c r="Q37" s="3">
        <v>0</v>
      </c>
      <c r="R37" s="3">
        <v>0</v>
      </c>
      <c r="S37" s="54">
        <v>12</v>
      </c>
      <c r="V37" s="54">
        <v>0.125</v>
      </c>
      <c r="W37" s="54">
        <f>F34</f>
        <v>0</v>
      </c>
      <c r="X37" s="54">
        <f>F35</f>
        <v>0</v>
      </c>
      <c r="Y37" s="4">
        <f>F36</f>
        <v>0</v>
      </c>
      <c r="Z37" s="4">
        <f>F37</f>
        <v>0</v>
      </c>
      <c r="AA37" s="4">
        <f>F38</f>
        <v>0</v>
      </c>
      <c r="AB37" s="54">
        <f>F39</f>
        <v>0</v>
      </c>
      <c r="AC37" s="4">
        <f>F40</f>
        <v>0</v>
      </c>
      <c r="AD37" s="54">
        <f>F41</f>
        <v>0</v>
      </c>
      <c r="AE37" s="4">
        <f>F42</f>
        <v>0</v>
      </c>
      <c r="AF37" s="2">
        <f>F43</f>
        <v>0</v>
      </c>
      <c r="AG37" s="2">
        <f>F44</f>
        <v>0</v>
      </c>
      <c r="AH37" s="2">
        <f>F45</f>
        <v>0</v>
      </c>
      <c r="AI37" s="54">
        <f>F46</f>
        <v>0</v>
      </c>
      <c r="AJ37" s="2">
        <f>F47</f>
        <v>0</v>
      </c>
      <c r="AK37" s="54">
        <f>F48</f>
        <v>0</v>
      </c>
      <c r="AL37" s="54">
        <f>F49</f>
        <v>0</v>
      </c>
      <c r="AM37" s="4">
        <f>F50</f>
        <v>6</v>
      </c>
      <c r="AN37" s="4">
        <f>F51</f>
        <v>0</v>
      </c>
      <c r="AO37" s="54">
        <f>F52</f>
        <v>0</v>
      </c>
      <c r="AP37" s="54">
        <f>F53</f>
        <v>0</v>
      </c>
      <c r="AQ37" s="54">
        <f>F54</f>
        <v>1</v>
      </c>
      <c r="AR37" s="2">
        <f>F55</f>
        <v>0</v>
      </c>
      <c r="AU37" s="54">
        <v>0.125</v>
      </c>
      <c r="AV37" s="30">
        <f t="shared" ref="AV37" si="210">PRODUCT(W37*100*1/W50)</f>
        <v>0</v>
      </c>
      <c r="AW37" s="30">
        <f t="shared" ref="AW37" si="211">PRODUCT(X37*100*1/X50)</f>
        <v>0</v>
      </c>
      <c r="AX37" s="32">
        <f t="shared" ref="AX37" si="212">PRODUCT(Y37*100*1/Y50)</f>
        <v>0</v>
      </c>
      <c r="AY37" s="32">
        <f t="shared" ref="AY37" si="213">PRODUCT(Z37*100*1/Z50)</f>
        <v>0</v>
      </c>
      <c r="AZ37" s="32">
        <f t="shared" ref="AZ37" si="214">PRODUCT(AA37*100*1/AA50)</f>
        <v>0</v>
      </c>
      <c r="BA37" s="30">
        <f t="shared" ref="BA37" si="215">PRODUCT(AB37*100*1/AB50)</f>
        <v>0</v>
      </c>
      <c r="BB37" s="32">
        <f t="shared" ref="BB37" si="216">PRODUCT(AC37*100*1/AC50)</f>
        <v>0</v>
      </c>
      <c r="BC37" s="30">
        <f t="shared" ref="BC37" si="217">PRODUCT(AD37*100*1/AD50)</f>
        <v>0</v>
      </c>
      <c r="BD37" s="32">
        <f t="shared" ref="BD37" si="218">PRODUCT(AE37*100*1/AE50)</f>
        <v>0</v>
      </c>
      <c r="BE37" s="31">
        <f t="shared" ref="BE37" si="219">PRODUCT(AF37*100*1/AF50)</f>
        <v>0</v>
      </c>
      <c r="BF37" s="31">
        <f t="shared" ref="BF37" si="220">PRODUCT(AG37*100*1/AG50)</f>
        <v>0</v>
      </c>
      <c r="BG37" s="31">
        <f t="shared" ref="BG37" si="221">PRODUCT(AH37*100*1/AH50)</f>
        <v>0</v>
      </c>
      <c r="BH37" s="57">
        <f t="shared" ref="BH37" si="222">PRODUCT(AI37*100*1/AI50)</f>
        <v>0</v>
      </c>
      <c r="BI37" s="31">
        <f t="shared" ref="BI37" si="223">PRODUCT(AJ37*100*1/AJ50)</f>
        <v>0</v>
      </c>
      <c r="BJ37" s="30">
        <f t="shared" ref="BJ37" si="224">PRODUCT(AK37*100*1/AK50)</f>
        <v>0</v>
      </c>
      <c r="BK37" s="30">
        <f t="shared" ref="BK37" si="225">PRODUCT(AL37*100*1/AL50)</f>
        <v>0</v>
      </c>
      <c r="BL37" s="32">
        <f t="shared" ref="BL37" si="226">PRODUCT(AM37*100*1/AM50)</f>
        <v>50</v>
      </c>
      <c r="BM37" s="32">
        <f t="shared" ref="BM37" si="227">PRODUCT(AN37*100*1/AN50)</f>
        <v>0</v>
      </c>
      <c r="BN37" s="30">
        <f t="shared" ref="BN37" si="228">PRODUCT(AO37*100*1/AO50)</f>
        <v>0</v>
      </c>
      <c r="BO37" s="30">
        <f t="shared" ref="BO37" si="229">PRODUCT(AP37*100*1/AP50)</f>
        <v>0</v>
      </c>
      <c r="BP37" s="30">
        <f t="shared" ref="BP37" si="230">PRODUCT(AQ37*100*1/AQ50)</f>
        <v>8.3333333333333339</v>
      </c>
      <c r="BQ37" s="31">
        <f t="shared" ref="BQ37" si="231">PRODUCT(AR37*100*1/AR50)</f>
        <v>0</v>
      </c>
      <c r="BT37" s="54">
        <v>0.125</v>
      </c>
      <c r="BU37" s="30">
        <f t="shared" ref="BU37" si="232">AV34+AV35+AV36+AV37</f>
        <v>0</v>
      </c>
      <c r="BV37" s="30">
        <f t="shared" ref="BV37" si="233">AW34+AW35+AW36+AW37</f>
        <v>0</v>
      </c>
      <c r="BW37" s="32">
        <f t="shared" ref="BW37" si="234">AX34+AX35+AX36+AX37</f>
        <v>0</v>
      </c>
      <c r="BX37" s="32">
        <f t="shared" ref="BX37" si="235">AY34+AY35+AY36+AY37</f>
        <v>0</v>
      </c>
      <c r="BY37" s="32">
        <f t="shared" ref="BY37" si="236">AZ34+AZ35+AZ36+AZ37</f>
        <v>0</v>
      </c>
      <c r="BZ37" s="30">
        <f t="shared" ref="BZ37" si="237">BA34+BA35+BA36+BA37</f>
        <v>0</v>
      </c>
      <c r="CA37" s="32">
        <f t="shared" ref="CA37" si="238">BB34+BB35+BB36+BB37</f>
        <v>0</v>
      </c>
      <c r="CB37" s="30">
        <f t="shared" ref="CB37" si="239">BC34+BC35+BC36+BC37</f>
        <v>0</v>
      </c>
      <c r="CC37" s="32">
        <f t="shared" ref="CC37" si="240">BD34+BD35+BD36+BD37</f>
        <v>0</v>
      </c>
      <c r="CD37" s="31">
        <f t="shared" ref="CD37" si="241">BE34+BE35+BE36+BE37</f>
        <v>8.3333333333333339</v>
      </c>
      <c r="CE37" s="31">
        <f t="shared" ref="CE37" si="242">BF34+BF35+BF36+BF37</f>
        <v>0</v>
      </c>
      <c r="CF37" s="31">
        <f t="shared" ref="CF37" si="243">BG34+BG35+BG36+BG37</f>
        <v>0</v>
      </c>
      <c r="CG37" s="57">
        <f t="shared" ref="CG37" si="244">BH34+BH35+BH36+BH37</f>
        <v>0</v>
      </c>
      <c r="CH37" s="31">
        <f t="shared" ref="CH37" si="245">BI34+BI35+BI36+BI37</f>
        <v>36.363636363636367</v>
      </c>
      <c r="CI37" s="30">
        <f t="shared" ref="CI37" si="246">BJ34+BJ35+BJ36+BJ37</f>
        <v>0</v>
      </c>
      <c r="CJ37" s="30">
        <f t="shared" ref="CJ37" si="247">BK34+BK35+BK36+BK37</f>
        <v>0</v>
      </c>
      <c r="CK37" s="32">
        <f t="shared" ref="CK37" si="248">BL34+BL35+BL36+BL37</f>
        <v>58.333333333333336</v>
      </c>
      <c r="CL37" s="32">
        <f t="shared" ref="CL37" si="249">BM34+BM35+BM36+BM37</f>
        <v>0</v>
      </c>
      <c r="CM37" s="30">
        <f t="shared" ref="CM37" si="250">BN34+BN35+BN36+BN37</f>
        <v>0</v>
      </c>
      <c r="CN37" s="30">
        <f t="shared" ref="CN37" si="251">BO34+BO35+BO36+BO37</f>
        <v>0</v>
      </c>
      <c r="CO37" s="30">
        <f t="shared" ref="CO37" si="252">BP34+BP35+BP36+BP37</f>
        <v>8.3333333333333339</v>
      </c>
      <c r="CP37" s="31">
        <f t="shared" ref="CP37" si="253">BQ34+BQ35+BQ36+BQ37</f>
        <v>0</v>
      </c>
      <c r="CT37" s="12" t="s">
        <v>52</v>
      </c>
      <c r="CU37" s="17"/>
      <c r="CV37" s="17"/>
      <c r="CW37" s="17">
        <f>BW49-BW44</f>
        <v>33.333333333333329</v>
      </c>
      <c r="CX37" s="17">
        <f>BX49-BX44</f>
        <v>33.333333333333329</v>
      </c>
      <c r="CY37" s="17">
        <f>BY49-BY44</f>
        <v>50</v>
      </c>
      <c r="CZ37" s="17"/>
      <c r="DA37" s="17">
        <f>CA49-CA43</f>
        <v>25</v>
      </c>
      <c r="DB37" s="17"/>
      <c r="DC37" s="17">
        <f>CC49-CC42</f>
        <v>33.333333333333329</v>
      </c>
      <c r="DD37" s="17">
        <f>CD49-CD43</f>
        <v>33.333333333333329</v>
      </c>
      <c r="DE37" s="17">
        <f>CE49-CE41</f>
        <v>0</v>
      </c>
      <c r="DF37" s="17">
        <f>CF49-CF44</f>
        <v>0</v>
      </c>
      <c r="DG37" s="17"/>
      <c r="DH37" s="17">
        <f>CH49-CH41</f>
        <v>36.36363636363636</v>
      </c>
      <c r="DI37" s="17"/>
      <c r="DJ37" s="17"/>
      <c r="DK37" s="17">
        <f>CK49-CK39</f>
        <v>25</v>
      </c>
      <c r="DL37" s="17">
        <f>CL49-CL40</f>
        <v>25</v>
      </c>
      <c r="DM37" s="17"/>
      <c r="DN37" s="17"/>
      <c r="DO37" s="17"/>
      <c r="DP37" s="17">
        <f>CP49-CP43</f>
        <v>27.27272727272728</v>
      </c>
    </row>
    <row r="38" spans="2:120" x14ac:dyDescent="0.25">
      <c r="B38" s="54" t="s">
        <v>6</v>
      </c>
      <c r="C38" s="4">
        <v>0</v>
      </c>
      <c r="D38" s="4">
        <v>0</v>
      </c>
      <c r="E38" s="4">
        <v>0</v>
      </c>
      <c r="F38" s="4">
        <v>0</v>
      </c>
      <c r="G38" s="4">
        <v>0</v>
      </c>
      <c r="H38" s="4">
        <v>0</v>
      </c>
      <c r="I38" s="4">
        <v>0</v>
      </c>
      <c r="J38" s="4">
        <v>0</v>
      </c>
      <c r="K38" s="4">
        <v>1</v>
      </c>
      <c r="L38" s="4">
        <v>2</v>
      </c>
      <c r="M38" s="4">
        <v>3</v>
      </c>
      <c r="N38" s="3">
        <v>6</v>
      </c>
      <c r="O38" s="3">
        <v>0</v>
      </c>
      <c r="P38" s="3">
        <v>0</v>
      </c>
      <c r="Q38" s="3">
        <v>0</v>
      </c>
      <c r="R38" s="3">
        <v>0</v>
      </c>
      <c r="S38" s="54">
        <v>12</v>
      </c>
      <c r="V38" s="54">
        <v>0.25</v>
      </c>
      <c r="W38" s="54">
        <f>G34</f>
        <v>0</v>
      </c>
      <c r="X38" s="54">
        <f>G35</f>
        <v>0</v>
      </c>
      <c r="Y38" s="4">
        <f>G36</f>
        <v>0</v>
      </c>
      <c r="Z38" s="4">
        <f>G37</f>
        <v>0</v>
      </c>
      <c r="AA38" s="4">
        <f>G38</f>
        <v>0</v>
      </c>
      <c r="AB38" s="54">
        <f>G39</f>
        <v>0</v>
      </c>
      <c r="AC38" s="4">
        <f>G40</f>
        <v>0</v>
      </c>
      <c r="AD38" s="54">
        <f>G41</f>
        <v>0</v>
      </c>
      <c r="AE38" s="4">
        <f>G42</f>
        <v>5</v>
      </c>
      <c r="AF38" s="2">
        <f>G43</f>
        <v>0</v>
      </c>
      <c r="AG38" s="2">
        <f>G44</f>
        <v>0</v>
      </c>
      <c r="AH38" s="2">
        <f>G45</f>
        <v>7</v>
      </c>
      <c r="AI38" s="54">
        <f>G46</f>
        <v>5</v>
      </c>
      <c r="AJ38" s="2">
        <f>G47</f>
        <v>3</v>
      </c>
      <c r="AK38" s="54">
        <f>G48</f>
        <v>0</v>
      </c>
      <c r="AL38" s="54">
        <f>G49</f>
        <v>0</v>
      </c>
      <c r="AM38" s="4">
        <f>G50</f>
        <v>1</v>
      </c>
      <c r="AN38" s="4">
        <f>G51</f>
        <v>1</v>
      </c>
      <c r="AO38" s="54">
        <f>G52</f>
        <v>0</v>
      </c>
      <c r="AP38" s="54">
        <f>G53</f>
        <v>1</v>
      </c>
      <c r="AQ38" s="54">
        <f>G54</f>
        <v>0</v>
      </c>
      <c r="AR38" s="2">
        <f>G55</f>
        <v>0</v>
      </c>
      <c r="AU38" s="54">
        <v>0.25</v>
      </c>
      <c r="AV38" s="30">
        <f t="shared" ref="AV38" si="254">PRODUCT(W38*100*1/W50)</f>
        <v>0</v>
      </c>
      <c r="AW38" s="30">
        <f t="shared" ref="AW38" si="255">PRODUCT(X38*100*1/X50)</f>
        <v>0</v>
      </c>
      <c r="AX38" s="32">
        <f t="shared" ref="AX38" si="256">PRODUCT(Y38*100*1/Y50)</f>
        <v>0</v>
      </c>
      <c r="AY38" s="32">
        <f t="shared" ref="AY38" si="257">PRODUCT(Z38*100*1/Z50)</f>
        <v>0</v>
      </c>
      <c r="AZ38" s="32">
        <f t="shared" ref="AZ38" si="258">PRODUCT(AA38*100*1/AA50)</f>
        <v>0</v>
      </c>
      <c r="BA38" s="30">
        <f t="shared" ref="BA38" si="259">PRODUCT(AB38*100*1/AB50)</f>
        <v>0</v>
      </c>
      <c r="BB38" s="32">
        <f t="shared" ref="BB38" si="260">PRODUCT(AC38*100*1/AC50)</f>
        <v>0</v>
      </c>
      <c r="BC38" s="30">
        <f t="shared" ref="BC38" si="261">PRODUCT(AD38*100*1/AD50)</f>
        <v>0</v>
      </c>
      <c r="BD38" s="32">
        <f t="shared" ref="BD38" si="262">PRODUCT(AE38*100*1/AE50)</f>
        <v>41.666666666666664</v>
      </c>
      <c r="BE38" s="31">
        <f t="shared" ref="BE38" si="263">PRODUCT(AF38*100*1/AF50)</f>
        <v>0</v>
      </c>
      <c r="BF38" s="31">
        <f t="shared" ref="BF38" si="264">PRODUCT(AG38*100*1/AG50)</f>
        <v>0</v>
      </c>
      <c r="BG38" s="31">
        <f t="shared" ref="BG38" si="265">PRODUCT(AH38*100*1/AH50)</f>
        <v>58.333333333333336</v>
      </c>
      <c r="BH38" s="57">
        <f t="shared" ref="BH38" si="266">PRODUCT(AI38*100*1/AI50)</f>
        <v>41.666666666666664</v>
      </c>
      <c r="BI38" s="31">
        <f t="shared" ref="BI38" si="267">PRODUCT(AJ38*100*1/AJ50)</f>
        <v>27.272727272727273</v>
      </c>
      <c r="BJ38" s="30">
        <f t="shared" ref="BJ38" si="268">PRODUCT(AK38*100*1/AK50)</f>
        <v>0</v>
      </c>
      <c r="BK38" s="30">
        <f t="shared" ref="BK38" si="269">PRODUCT(AL38*100*1/AL50)</f>
        <v>0</v>
      </c>
      <c r="BL38" s="32">
        <f t="shared" ref="BL38" si="270">PRODUCT(AM38*100*1/AM50)</f>
        <v>8.3333333333333339</v>
      </c>
      <c r="BM38" s="32">
        <f t="shared" ref="BM38" si="271">PRODUCT(AN38*100*1/AN50)</f>
        <v>8.3333333333333339</v>
      </c>
      <c r="BN38" s="30">
        <f t="shared" ref="BN38" si="272">PRODUCT(AO38*100*1/AO50)</f>
        <v>0</v>
      </c>
      <c r="BO38" s="30">
        <f t="shared" ref="BO38" si="273">PRODUCT(AP38*100*1/AP50)</f>
        <v>8.3333333333333339</v>
      </c>
      <c r="BP38" s="30">
        <f t="shared" ref="BP38" si="274">PRODUCT(AQ38*100*1/AQ50)</f>
        <v>0</v>
      </c>
      <c r="BQ38" s="31">
        <f t="shared" ref="BQ38" si="275">PRODUCT(AR38*100*1/AR50)</f>
        <v>0</v>
      </c>
      <c r="BT38" s="54">
        <v>0.25</v>
      </c>
      <c r="BU38" s="30">
        <f t="shared" ref="BU38" si="276">AV34+AV35+AV36+AV37+AV38</f>
        <v>0</v>
      </c>
      <c r="BV38" s="30">
        <f t="shared" ref="BV38" si="277">AW34+AW35+AW36+AW37+AW38</f>
        <v>0</v>
      </c>
      <c r="BW38" s="32">
        <f t="shared" ref="BW38" si="278">AX34+AX35+AX36+AX37+AX38</f>
        <v>0</v>
      </c>
      <c r="BX38" s="32">
        <f t="shared" ref="BX38" si="279">AY34+AY35+AY36+AY37+AY38</f>
        <v>0</v>
      </c>
      <c r="BY38" s="32">
        <f t="shared" ref="BY38" si="280">AZ34+AZ35+AZ36+AZ37+AZ38</f>
        <v>0</v>
      </c>
      <c r="BZ38" s="30">
        <f t="shared" ref="BZ38" si="281">BA34+BA35+BA36+BA37+BA38</f>
        <v>0</v>
      </c>
      <c r="CA38" s="32">
        <f t="shared" ref="CA38" si="282">BB34+BB35+BB36+BB37+BB38</f>
        <v>0</v>
      </c>
      <c r="CB38" s="30">
        <f t="shared" ref="CB38" si="283">BC34+BC35+BC36+BC37+BC38</f>
        <v>0</v>
      </c>
      <c r="CC38" s="32">
        <f t="shared" ref="CC38" si="284">BD34+BD35+BD36+BD37+BD38</f>
        <v>41.666666666666664</v>
      </c>
      <c r="CD38" s="31">
        <f t="shared" ref="CD38" si="285">BE34+BE35+BE36+BE37+BE38</f>
        <v>8.3333333333333339</v>
      </c>
      <c r="CE38" s="31">
        <f t="shared" ref="CE38" si="286">BF34+BF35+BF36+BF37+BF38</f>
        <v>0</v>
      </c>
      <c r="CF38" s="31">
        <f t="shared" ref="CF38" si="287">BG34+BG35+BG36+BG37+BG38</f>
        <v>58.333333333333336</v>
      </c>
      <c r="CG38" s="57">
        <f t="shared" ref="CG38" si="288">BH34+BH35+BH36+BH37+BH38</f>
        <v>41.666666666666664</v>
      </c>
      <c r="CH38" s="31">
        <f t="shared" ref="CH38" si="289">BI34+BI35+BI36+BI37+BI38</f>
        <v>63.63636363636364</v>
      </c>
      <c r="CI38" s="30">
        <f t="shared" ref="CI38" si="290">BJ34+BJ35+BJ36+BJ37+BJ38</f>
        <v>0</v>
      </c>
      <c r="CJ38" s="30">
        <f t="shared" ref="CJ38" si="291">BK34+BK35+BK36+BK37+BK38</f>
        <v>0</v>
      </c>
      <c r="CK38" s="32">
        <f t="shared" ref="CK38" si="292">BL34+BL35+BL36+BL37+BL38</f>
        <v>66.666666666666671</v>
      </c>
      <c r="CL38" s="32">
        <f t="shared" ref="CL38" si="293">BM34+BM35+BM36+BM37+BM38</f>
        <v>8.3333333333333339</v>
      </c>
      <c r="CM38" s="30">
        <f t="shared" ref="CM38" si="294">BN34+BN35+BN36+BN37+BN38</f>
        <v>0</v>
      </c>
      <c r="CN38" s="30">
        <f t="shared" ref="CN38" si="295">BO34+BO35+BO36+BO37+BO38</f>
        <v>8.3333333333333339</v>
      </c>
      <c r="CO38" s="30">
        <f t="shared" ref="CO38" si="296">BP34+BP35+BP36+BP37+BP38</f>
        <v>8.3333333333333339</v>
      </c>
      <c r="CP38" s="31">
        <f t="shared" ref="CP38" si="297">BQ34+BQ35+BQ36+BQ37+BQ38</f>
        <v>0</v>
      </c>
      <c r="CT38" s="10"/>
      <c r="CU38" s="10"/>
      <c r="CV38" s="10"/>
      <c r="CW38" s="10"/>
      <c r="CX38" s="10"/>
      <c r="CY38" s="10"/>
      <c r="CZ38" s="10"/>
      <c r="DA38" s="10"/>
      <c r="DB38" s="10"/>
      <c r="DC38" s="10"/>
      <c r="DD38" s="10"/>
      <c r="DE38" s="10"/>
      <c r="DF38" s="10"/>
      <c r="DG38" s="10"/>
      <c r="DH38" s="10"/>
      <c r="DI38" s="10"/>
      <c r="DJ38" s="10"/>
      <c r="DK38" s="10"/>
      <c r="DL38" s="10"/>
      <c r="DM38" s="10"/>
      <c r="DN38" s="10"/>
      <c r="DO38" s="10"/>
      <c r="DP38" s="10"/>
    </row>
    <row r="39" spans="2:120" x14ac:dyDescent="0.25">
      <c r="B39" s="54" t="s">
        <v>7</v>
      </c>
      <c r="C39" s="54">
        <v>0</v>
      </c>
      <c r="D39" s="54">
        <v>0</v>
      </c>
      <c r="E39" s="54">
        <v>0</v>
      </c>
      <c r="F39" s="54">
        <v>0</v>
      </c>
      <c r="G39" s="54">
        <v>0</v>
      </c>
      <c r="H39" s="54">
        <v>0</v>
      </c>
      <c r="I39" s="54">
        <v>0</v>
      </c>
      <c r="J39" s="54">
        <v>0</v>
      </c>
      <c r="K39" s="54">
        <v>1</v>
      </c>
      <c r="L39" s="54">
        <v>3</v>
      </c>
      <c r="M39" s="54">
        <v>8</v>
      </c>
      <c r="N39" s="54">
        <v>0</v>
      </c>
      <c r="O39" s="54">
        <v>0</v>
      </c>
      <c r="P39" s="54">
        <v>0</v>
      </c>
      <c r="Q39" s="54">
        <v>0</v>
      </c>
      <c r="R39" s="54">
        <v>0</v>
      </c>
      <c r="S39" s="54">
        <v>12</v>
      </c>
      <c r="V39" s="54">
        <v>0.5</v>
      </c>
      <c r="W39" s="54">
        <f>H34</f>
        <v>0</v>
      </c>
      <c r="X39" s="54">
        <f>H35</f>
        <v>0</v>
      </c>
      <c r="Y39" s="4">
        <f>H36</f>
        <v>0</v>
      </c>
      <c r="Z39" s="4">
        <f>H37</f>
        <v>0</v>
      </c>
      <c r="AA39" s="4">
        <f>H38</f>
        <v>0</v>
      </c>
      <c r="AB39" s="54">
        <f>H39</f>
        <v>0</v>
      </c>
      <c r="AC39" s="4">
        <f>H40</f>
        <v>1</v>
      </c>
      <c r="AD39" s="54">
        <f>H41</f>
        <v>0</v>
      </c>
      <c r="AE39" s="4">
        <f>H42</f>
        <v>2</v>
      </c>
      <c r="AF39" s="2">
        <f>H43</f>
        <v>1</v>
      </c>
      <c r="AG39" s="2">
        <f>H44</f>
        <v>5</v>
      </c>
      <c r="AH39" s="2">
        <f>H45</f>
        <v>0</v>
      </c>
      <c r="AI39" s="54">
        <f>H46</f>
        <v>3</v>
      </c>
      <c r="AJ39" s="2">
        <f>H47</f>
        <v>0</v>
      </c>
      <c r="AK39" s="54">
        <f>H48</f>
        <v>0</v>
      </c>
      <c r="AL39" s="54">
        <f>H49</f>
        <v>1</v>
      </c>
      <c r="AM39" s="4">
        <f>H50</f>
        <v>1</v>
      </c>
      <c r="AN39" s="4">
        <f>H51</f>
        <v>7</v>
      </c>
      <c r="AO39" s="54">
        <f>H52</f>
        <v>2</v>
      </c>
      <c r="AP39" s="54">
        <f>H53</f>
        <v>1</v>
      </c>
      <c r="AQ39" s="54">
        <f>H54</f>
        <v>2</v>
      </c>
      <c r="AR39" s="2">
        <f>H55</f>
        <v>1</v>
      </c>
      <c r="AU39" s="54">
        <v>0.5</v>
      </c>
      <c r="AV39" s="30">
        <f t="shared" ref="AV39" si="298">PRODUCT(W39*100*1/W50)</f>
        <v>0</v>
      </c>
      <c r="AW39" s="30">
        <f t="shared" ref="AW39" si="299">PRODUCT(X39*100*1/X50)</f>
        <v>0</v>
      </c>
      <c r="AX39" s="32">
        <f t="shared" ref="AX39" si="300">PRODUCT(Y39*100*1/Y50)</f>
        <v>0</v>
      </c>
      <c r="AY39" s="32">
        <f t="shared" ref="AY39" si="301">PRODUCT(Z39*100*1/Z50)</f>
        <v>0</v>
      </c>
      <c r="AZ39" s="32">
        <f t="shared" ref="AZ39" si="302">PRODUCT(AA39*100*1/AA50)</f>
        <v>0</v>
      </c>
      <c r="BA39" s="30">
        <f t="shared" ref="BA39" si="303">PRODUCT(AB39*100*1/AB50)</f>
        <v>0</v>
      </c>
      <c r="BB39" s="32">
        <f t="shared" ref="BB39" si="304">PRODUCT(AC39*100*1/AC50)</f>
        <v>8.3333333333333339</v>
      </c>
      <c r="BC39" s="30">
        <f t="shared" ref="BC39" si="305">PRODUCT(AD39*100*1/AD50)</f>
        <v>0</v>
      </c>
      <c r="BD39" s="32">
        <f t="shared" ref="BD39" si="306">PRODUCT(AE39*100*1/AE50)</f>
        <v>16.666666666666668</v>
      </c>
      <c r="BE39" s="31">
        <f t="shared" ref="BE39" si="307">PRODUCT(AF39*100*1/AF50)</f>
        <v>8.3333333333333339</v>
      </c>
      <c r="BF39" s="31">
        <f t="shared" ref="BF39" si="308">PRODUCT(AG39*100*1/AG50)</f>
        <v>41.666666666666664</v>
      </c>
      <c r="BG39" s="31">
        <f t="shared" ref="BG39" si="309">PRODUCT(AH39*100*1/AH50)</f>
        <v>0</v>
      </c>
      <c r="BH39" s="57">
        <f t="shared" ref="BH39" si="310">PRODUCT(AI39*100*1/AI50)</f>
        <v>25</v>
      </c>
      <c r="BI39" s="31">
        <f t="shared" ref="BI39" si="311">PRODUCT(AJ39*100*1/AJ50)</f>
        <v>0</v>
      </c>
      <c r="BJ39" s="30">
        <f t="shared" ref="BJ39" si="312">PRODUCT(AK39*100*1/AK50)</f>
        <v>0</v>
      </c>
      <c r="BK39" s="30">
        <f t="shared" ref="BK39" si="313">PRODUCT(AL39*100*1/AL50)</f>
        <v>8.3333333333333339</v>
      </c>
      <c r="BL39" s="32">
        <f t="shared" ref="BL39" si="314">PRODUCT(AM39*100*1/AM50)</f>
        <v>8.3333333333333339</v>
      </c>
      <c r="BM39" s="32">
        <f t="shared" ref="BM39" si="315">PRODUCT(AN39*100*1/AN50)</f>
        <v>58.333333333333336</v>
      </c>
      <c r="BN39" s="30">
        <f t="shared" ref="BN39" si="316">PRODUCT(AO39*100*1/AO50)</f>
        <v>16.666666666666668</v>
      </c>
      <c r="BO39" s="30">
        <f t="shared" ref="BO39" si="317">PRODUCT(AP39*100*1/AP50)</f>
        <v>8.3333333333333339</v>
      </c>
      <c r="BP39" s="30">
        <f t="shared" ref="BP39" si="318">PRODUCT(AQ39*100*1/AQ50)</f>
        <v>16.666666666666668</v>
      </c>
      <c r="BQ39" s="31">
        <f t="shared" ref="BQ39" si="319">PRODUCT(AR39*100*1/AR50)</f>
        <v>9.0909090909090917</v>
      </c>
      <c r="BT39" s="54">
        <v>0.5</v>
      </c>
      <c r="BU39" s="30">
        <f t="shared" ref="BU39" si="320">AV34+AV35+AV36+AV37+AV38+AV39</f>
        <v>0</v>
      </c>
      <c r="BV39" s="30">
        <f t="shared" ref="BV39" si="321">AW34+AW35+AW36+AW37+AW38+AW39</f>
        <v>0</v>
      </c>
      <c r="BW39" s="32">
        <f t="shared" ref="BW39" si="322">AX34+AX35+AX36+AX37+AX38+AX39</f>
        <v>0</v>
      </c>
      <c r="BX39" s="32">
        <f t="shared" ref="BX39" si="323">AY34+AY35+AY36+AY37+AY38+AY39</f>
        <v>0</v>
      </c>
      <c r="BY39" s="32">
        <f t="shared" ref="BY39" si="324">AZ34+AZ35+AZ36+AZ37+AZ38+AZ39</f>
        <v>0</v>
      </c>
      <c r="BZ39" s="30">
        <f t="shared" ref="BZ39" si="325">BA34+BA35+BA36+BA37+BA38+BA39</f>
        <v>0</v>
      </c>
      <c r="CA39" s="32">
        <f t="shared" ref="CA39" si="326">BB34+BB35+BB36+BB37+BB38+BB39</f>
        <v>8.3333333333333339</v>
      </c>
      <c r="CB39" s="30">
        <f t="shared" ref="CB39" si="327">BC34+BC35+BC36+BC37+BC38+BC39</f>
        <v>0</v>
      </c>
      <c r="CC39" s="32">
        <f t="shared" ref="CC39" si="328">BD34+BD35+BD36+BD37+BD38+BD39</f>
        <v>58.333333333333329</v>
      </c>
      <c r="CD39" s="31">
        <f t="shared" ref="CD39" si="329">BE34+BE35+BE36+BE37+BE38+BE39</f>
        <v>16.666666666666668</v>
      </c>
      <c r="CE39" s="31">
        <f t="shared" ref="CE39" si="330">BF34+BF35+BF36+BF37+BF38+BF39</f>
        <v>41.666666666666664</v>
      </c>
      <c r="CF39" s="31">
        <f t="shared" ref="CF39" si="331">BG34+BG35+BG36+BG37+BG38+BG39</f>
        <v>58.333333333333336</v>
      </c>
      <c r="CG39" s="57">
        <f t="shared" ref="CG39" si="332">BH34+BH35+BH36+BH37+BH38+BH39</f>
        <v>66.666666666666657</v>
      </c>
      <c r="CH39" s="31">
        <f t="shared" ref="CH39" si="333">BI34+BI35+BI36+BI37+BI38+BI39</f>
        <v>63.63636363636364</v>
      </c>
      <c r="CI39" s="30">
        <f t="shared" ref="CI39" si="334">BJ34+BJ35+BJ36+BJ37+BJ38+BJ39</f>
        <v>0</v>
      </c>
      <c r="CJ39" s="30">
        <f t="shared" ref="CJ39" si="335">BK34+BK35+BK36+BK37+BK38+BK39</f>
        <v>8.3333333333333339</v>
      </c>
      <c r="CK39" s="32">
        <f t="shared" ref="CK39" si="336">BL34+BL35+BL36+BL37+BL38+BL39</f>
        <v>75</v>
      </c>
      <c r="CL39" s="32">
        <f t="shared" ref="CL39" si="337">BM34+BM35+BM36+BM37+BM38+BM39</f>
        <v>66.666666666666671</v>
      </c>
      <c r="CM39" s="30">
        <f t="shared" ref="CM39" si="338">BN34+BN35+BN36+BN37+BN38+BN39</f>
        <v>16.666666666666668</v>
      </c>
      <c r="CN39" s="30">
        <f t="shared" ref="CN39" si="339">BO34+BO35+BO36+BO37+BO38+BO39</f>
        <v>16.666666666666668</v>
      </c>
      <c r="CO39" s="30">
        <f t="shared" ref="CO39" si="340">BP34+BP35+BP36+BP37+BP38+BP39</f>
        <v>25</v>
      </c>
      <c r="CP39" s="31">
        <f t="shared" ref="CP39" si="341">BQ34+BQ35+BQ36+BQ37+BQ38+BQ39</f>
        <v>9.0909090909090917</v>
      </c>
      <c r="CT39" s="10"/>
      <c r="CU39" s="10"/>
      <c r="CV39" s="10" t="str">
        <f>A32</f>
        <v xml:space="preserve">Pseudomonas putida  </v>
      </c>
      <c r="CW39" s="10"/>
      <c r="CX39" s="10"/>
      <c r="CY39" s="10"/>
      <c r="CZ39" s="10"/>
      <c r="DA39" s="10"/>
      <c r="DB39" s="10"/>
      <c r="DC39" s="10"/>
      <c r="DD39" s="10"/>
      <c r="DE39" s="10"/>
      <c r="DF39" s="10"/>
      <c r="DG39" s="10"/>
      <c r="DH39" s="10"/>
      <c r="DI39" s="10"/>
      <c r="DJ39" s="10"/>
      <c r="DK39" s="10"/>
      <c r="DL39" s="10"/>
      <c r="DM39" s="10"/>
      <c r="DN39" s="10"/>
      <c r="DO39" s="10"/>
      <c r="DP39" s="10"/>
    </row>
    <row r="40" spans="2:120" x14ac:dyDescent="0.25">
      <c r="B40" s="54" t="s">
        <v>8</v>
      </c>
      <c r="C40" s="4">
        <v>0</v>
      </c>
      <c r="D40" s="4">
        <v>0</v>
      </c>
      <c r="E40" s="4">
        <v>0</v>
      </c>
      <c r="F40" s="4">
        <v>0</v>
      </c>
      <c r="G40" s="4">
        <v>0</v>
      </c>
      <c r="H40" s="4">
        <v>1</v>
      </c>
      <c r="I40" s="4">
        <v>2</v>
      </c>
      <c r="J40" s="4">
        <v>4</v>
      </c>
      <c r="K40" s="4">
        <v>2</v>
      </c>
      <c r="L40" s="4">
        <v>0</v>
      </c>
      <c r="M40" s="3">
        <v>0</v>
      </c>
      <c r="N40" s="3">
        <v>0</v>
      </c>
      <c r="O40" s="3">
        <v>3</v>
      </c>
      <c r="P40" s="3">
        <v>0</v>
      </c>
      <c r="Q40" s="3">
        <v>0</v>
      </c>
      <c r="R40" s="3">
        <v>0</v>
      </c>
      <c r="S40" s="54">
        <v>12</v>
      </c>
      <c r="V40" s="54">
        <v>1</v>
      </c>
      <c r="W40" s="54">
        <f>I34</f>
        <v>0</v>
      </c>
      <c r="X40" s="54">
        <f>I35</f>
        <v>0</v>
      </c>
      <c r="Y40" s="4">
        <f>I36</f>
        <v>0</v>
      </c>
      <c r="Z40" s="4">
        <f>I37</f>
        <v>0</v>
      </c>
      <c r="AA40" s="4">
        <f>I38</f>
        <v>0</v>
      </c>
      <c r="AB40" s="54">
        <f>I39</f>
        <v>0</v>
      </c>
      <c r="AC40" s="4">
        <f>I40</f>
        <v>2</v>
      </c>
      <c r="AD40" s="54">
        <f>I41</f>
        <v>0</v>
      </c>
      <c r="AE40" s="4">
        <f>I42</f>
        <v>1</v>
      </c>
      <c r="AF40" s="2">
        <f>I43</f>
        <v>2</v>
      </c>
      <c r="AG40" s="2">
        <f>I44</f>
        <v>7</v>
      </c>
      <c r="AH40" s="2">
        <f>I45</f>
        <v>1</v>
      </c>
      <c r="AI40" s="54">
        <f>I46</f>
        <v>0</v>
      </c>
      <c r="AJ40" s="2">
        <f>I47</f>
        <v>0</v>
      </c>
      <c r="AK40" s="54">
        <f>I48</f>
        <v>0</v>
      </c>
      <c r="AL40" s="54">
        <f>I49</f>
        <v>0</v>
      </c>
      <c r="AM40" s="3">
        <f>I50</f>
        <v>0</v>
      </c>
      <c r="AN40" s="4">
        <f>I51</f>
        <v>1</v>
      </c>
      <c r="AO40" s="54">
        <f>I52</f>
        <v>5</v>
      </c>
      <c r="AP40" s="54">
        <f>I53</f>
        <v>2</v>
      </c>
      <c r="AQ40" s="54">
        <f>I54</f>
        <v>6</v>
      </c>
      <c r="AR40" s="2">
        <f>I55</f>
        <v>2</v>
      </c>
      <c r="AU40" s="54">
        <v>1</v>
      </c>
      <c r="AV40" s="30">
        <f t="shared" ref="AV40" si="342">PRODUCT(W40*100*1/W50)</f>
        <v>0</v>
      </c>
      <c r="AW40" s="30">
        <f t="shared" ref="AW40" si="343">PRODUCT(X40*100*1/X50)</f>
        <v>0</v>
      </c>
      <c r="AX40" s="32">
        <f t="shared" ref="AX40" si="344">PRODUCT(Y40*100*1/Y50)</f>
        <v>0</v>
      </c>
      <c r="AY40" s="32">
        <f t="shared" ref="AY40" si="345">PRODUCT(Z40*100*1/Z50)</f>
        <v>0</v>
      </c>
      <c r="AZ40" s="32">
        <f t="shared" ref="AZ40" si="346">PRODUCT(AA40*100*1/AA50)</f>
        <v>0</v>
      </c>
      <c r="BA40" s="30">
        <f t="shared" ref="BA40" si="347">PRODUCT(AB40*100*1/AB50)</f>
        <v>0</v>
      </c>
      <c r="BB40" s="32">
        <f t="shared" ref="BB40" si="348">PRODUCT(AC40*100*1/AC50)</f>
        <v>16.666666666666668</v>
      </c>
      <c r="BC40" s="30">
        <f t="shared" ref="BC40" si="349">PRODUCT(AD40*100*1/AD50)</f>
        <v>0</v>
      </c>
      <c r="BD40" s="32">
        <f t="shared" ref="BD40" si="350">PRODUCT(AE40*100*1/AE50)</f>
        <v>8.3333333333333339</v>
      </c>
      <c r="BE40" s="31">
        <f t="shared" ref="BE40" si="351">PRODUCT(AF40*100*1/AF50)</f>
        <v>16.666666666666668</v>
      </c>
      <c r="BF40" s="31">
        <f t="shared" ref="BF40" si="352">PRODUCT(AG40*100*1/AG50)</f>
        <v>58.333333333333336</v>
      </c>
      <c r="BG40" s="31">
        <f t="shared" ref="BG40" si="353">PRODUCT(AH40*100*1/AH50)</f>
        <v>8.3333333333333339</v>
      </c>
      <c r="BH40" s="57">
        <f t="shared" ref="BH40" si="354">PRODUCT(AI40*100*1/AI50)</f>
        <v>0</v>
      </c>
      <c r="BI40" s="31">
        <f t="shared" ref="BI40" si="355">PRODUCT(AJ40*100*1/AJ50)</f>
        <v>0</v>
      </c>
      <c r="BJ40" s="30">
        <f t="shared" ref="BJ40" si="356">PRODUCT(AK40*100*1/AK50)</f>
        <v>0</v>
      </c>
      <c r="BK40" s="30">
        <f t="shared" ref="BK40" si="357">PRODUCT(AL40*100*1/AL50)</f>
        <v>0</v>
      </c>
      <c r="BL40" s="33">
        <f t="shared" ref="BL40" si="358">PRODUCT(AM40*100*1/AM50)</f>
        <v>0</v>
      </c>
      <c r="BM40" s="32">
        <f t="shared" ref="BM40" si="359">PRODUCT(AN40*100*1/AN50)</f>
        <v>8.3333333333333339</v>
      </c>
      <c r="BN40" s="30">
        <f t="shared" ref="BN40" si="360">PRODUCT(AO40*100*1/AO50)</f>
        <v>41.666666666666664</v>
      </c>
      <c r="BO40" s="30">
        <f t="shared" ref="BO40" si="361">PRODUCT(AP40*100*1/AP50)</f>
        <v>16.666666666666668</v>
      </c>
      <c r="BP40" s="30">
        <f t="shared" ref="BP40" si="362">PRODUCT(AQ40*100*1/AQ50)</f>
        <v>50</v>
      </c>
      <c r="BQ40" s="31">
        <f t="shared" ref="BQ40" si="363">PRODUCT(AR40*100*1/AR50)</f>
        <v>18.181818181818183</v>
      </c>
      <c r="BT40" s="54">
        <v>1</v>
      </c>
      <c r="BU40" s="30">
        <f t="shared" ref="BU40" si="364">AV34+AV35+AV36+AV37+AV38+AV39+AV40</f>
        <v>0</v>
      </c>
      <c r="BV40" s="30">
        <f t="shared" ref="BV40" si="365">AW34+AW35+AW36+AW37+AW38+AW39+AW40</f>
        <v>0</v>
      </c>
      <c r="BW40" s="32">
        <f t="shared" ref="BW40" si="366">AX34+AX35+AX36+AX37+AX38+AX39+AX40</f>
        <v>0</v>
      </c>
      <c r="BX40" s="32">
        <f t="shared" ref="BX40" si="367">AY34+AY35+AY36+AY37+AY38+AY39+AY40</f>
        <v>0</v>
      </c>
      <c r="BY40" s="32">
        <f t="shared" ref="BY40" si="368">AZ34+AZ35+AZ36+AZ37+AZ38+AZ39+AZ40</f>
        <v>0</v>
      </c>
      <c r="BZ40" s="30">
        <f t="shared" ref="BZ40" si="369">BA34+BA35+BA36+BA37+BA38+BA39+BA40</f>
        <v>0</v>
      </c>
      <c r="CA40" s="32">
        <f t="shared" ref="CA40" si="370">BB34+BB35+BB36+BB37+BB38+BB39+BB40</f>
        <v>25</v>
      </c>
      <c r="CB40" s="30">
        <f t="shared" ref="CB40" si="371">BC34+BC35+BC36+BC37+BC38+BC39+BC40</f>
        <v>0</v>
      </c>
      <c r="CC40" s="32">
        <f t="shared" ref="CC40" si="372">BD34+BD35+BD36+BD37+BD38+BD39+BD40</f>
        <v>66.666666666666657</v>
      </c>
      <c r="CD40" s="31">
        <f t="shared" ref="CD40" si="373">BE34+BE35+BE36+BE37+BE38+BE39+BE40</f>
        <v>33.333333333333336</v>
      </c>
      <c r="CE40" s="31">
        <f t="shared" ref="CE40" si="374">BF34+BF35+BF36+BF37+BF38+BF39+BF40</f>
        <v>100</v>
      </c>
      <c r="CF40" s="31">
        <f t="shared" ref="CF40" si="375">BG34+BG35+BG36+BG37+BG38+BG39+BG40</f>
        <v>66.666666666666671</v>
      </c>
      <c r="CG40" s="57">
        <f t="shared" ref="CG40" si="376">BH34+BH35+BH36+BH37+BH38+BH39+BH40</f>
        <v>66.666666666666657</v>
      </c>
      <c r="CH40" s="31">
        <f t="shared" ref="CH40" si="377">BI34+BI35+BI36+BI37+BI38+BI39+BI40</f>
        <v>63.63636363636364</v>
      </c>
      <c r="CI40" s="30">
        <f t="shared" ref="CI40" si="378">BJ34+BJ35+BJ36+BJ37+BJ38+BJ39+BJ40</f>
        <v>0</v>
      </c>
      <c r="CJ40" s="30">
        <f t="shared" ref="CJ40" si="379">BK34+BK35+BK36+BK37+BK38+BK39+BK40</f>
        <v>8.3333333333333339</v>
      </c>
      <c r="CK40" s="33">
        <f t="shared" ref="CK40" si="380">BL34+BL35+BL36+BL37+BL38+BL39+BL40</f>
        <v>75</v>
      </c>
      <c r="CL40" s="32">
        <f t="shared" ref="CL40" si="381">BM34+BM35+BM36+BM37+BM38+BM39+BM40</f>
        <v>75</v>
      </c>
      <c r="CM40" s="30">
        <f t="shared" ref="CM40" si="382">BN34+BN35+BN36+BN37+BN38+BN39+BN40</f>
        <v>58.333333333333329</v>
      </c>
      <c r="CN40" s="30">
        <f t="shared" ref="CN40" si="383">BO34+BO35+BO36+BO37+BO38+BO39+BO40</f>
        <v>33.333333333333336</v>
      </c>
      <c r="CO40" s="30">
        <f t="shared" ref="CO40" si="384">BP34+BP35+BP36+BP37+BP38+BP39+BP40</f>
        <v>75</v>
      </c>
      <c r="CP40" s="31">
        <f t="shared" ref="CP40" si="385">BQ34+BQ35+BQ36+BQ37+BQ38+BQ39+BQ40</f>
        <v>27.272727272727273</v>
      </c>
      <c r="CT40" s="10"/>
      <c r="CU40" s="10"/>
      <c r="CV40" s="10"/>
      <c r="CW40" s="10"/>
      <c r="CX40" s="10"/>
      <c r="CY40" s="10"/>
      <c r="CZ40" s="10"/>
      <c r="DA40" s="10"/>
      <c r="DB40" s="10"/>
      <c r="DC40" s="10"/>
      <c r="DD40" s="10"/>
      <c r="DE40" s="10"/>
      <c r="DF40" s="10"/>
      <c r="DG40" s="10"/>
      <c r="DH40" s="10"/>
      <c r="DI40" s="10"/>
      <c r="DJ40" s="10"/>
      <c r="DK40" s="10"/>
      <c r="DL40" s="10"/>
      <c r="DM40" s="10"/>
      <c r="DN40" s="10"/>
      <c r="DO40" s="10"/>
      <c r="DP40" s="10"/>
    </row>
    <row r="41" spans="2:120" x14ac:dyDescent="0.25">
      <c r="B41" s="54" t="s">
        <v>9</v>
      </c>
      <c r="C41" s="54">
        <v>0</v>
      </c>
      <c r="D41" s="54">
        <v>0</v>
      </c>
      <c r="E41" s="54">
        <v>0</v>
      </c>
      <c r="F41" s="54">
        <v>0</v>
      </c>
      <c r="G41" s="54">
        <v>0</v>
      </c>
      <c r="H41" s="54">
        <v>0</v>
      </c>
      <c r="I41" s="54">
        <v>0</v>
      </c>
      <c r="J41" s="54">
        <v>0</v>
      </c>
      <c r="K41" s="54">
        <v>0</v>
      </c>
      <c r="L41" s="54">
        <v>0</v>
      </c>
      <c r="M41" s="54">
        <v>0</v>
      </c>
      <c r="N41" s="54">
        <v>0</v>
      </c>
      <c r="O41" s="54">
        <v>12</v>
      </c>
      <c r="P41" s="54">
        <v>0</v>
      </c>
      <c r="Q41" s="54">
        <v>0</v>
      </c>
      <c r="R41" s="54">
        <v>0</v>
      </c>
      <c r="S41" s="54">
        <v>12</v>
      </c>
      <c r="V41" s="54">
        <v>2</v>
      </c>
      <c r="W41" s="54">
        <f>J34</f>
        <v>0</v>
      </c>
      <c r="X41" s="54">
        <f>J35</f>
        <v>0</v>
      </c>
      <c r="Y41" s="4">
        <f>J36</f>
        <v>1</v>
      </c>
      <c r="Z41" s="4">
        <f>J37</f>
        <v>1</v>
      </c>
      <c r="AA41" s="4">
        <f>J38</f>
        <v>0</v>
      </c>
      <c r="AB41" s="54">
        <f>J39</f>
        <v>0</v>
      </c>
      <c r="AC41" s="4">
        <f>J40</f>
        <v>4</v>
      </c>
      <c r="AD41" s="54">
        <f>J41</f>
        <v>0</v>
      </c>
      <c r="AE41" s="4">
        <f>J42</f>
        <v>0</v>
      </c>
      <c r="AF41" s="2">
        <f>J43</f>
        <v>4</v>
      </c>
      <c r="AG41" s="2">
        <f>J44</f>
        <v>0</v>
      </c>
      <c r="AH41" s="2">
        <f>J45</f>
        <v>3</v>
      </c>
      <c r="AI41" s="54">
        <f>J46</f>
        <v>0</v>
      </c>
      <c r="AJ41" s="2">
        <f>J47</f>
        <v>0</v>
      </c>
      <c r="AK41" s="54">
        <f>J48</f>
        <v>0</v>
      </c>
      <c r="AL41" s="54">
        <f>J49</f>
        <v>0</v>
      </c>
      <c r="AM41" s="3">
        <f>J50</f>
        <v>0</v>
      </c>
      <c r="AN41" s="3">
        <f>J51</f>
        <v>0</v>
      </c>
      <c r="AO41" s="54">
        <f>J52</f>
        <v>2</v>
      </c>
      <c r="AP41" s="54">
        <f>J53</f>
        <v>3</v>
      </c>
      <c r="AQ41" s="54">
        <f>J54</f>
        <v>0</v>
      </c>
      <c r="AR41" s="2">
        <f>J55</f>
        <v>4</v>
      </c>
      <c r="AU41" s="54">
        <v>2</v>
      </c>
      <c r="AV41" s="30">
        <f t="shared" ref="AV41" si="386">PRODUCT(W41*100*1/W50)</f>
        <v>0</v>
      </c>
      <c r="AW41" s="30">
        <f t="shared" ref="AW41" si="387">PRODUCT(X41*100*1/X50)</f>
        <v>0</v>
      </c>
      <c r="AX41" s="32">
        <f t="shared" ref="AX41" si="388">PRODUCT(Y41*100*1/Y50)</f>
        <v>8.3333333333333339</v>
      </c>
      <c r="AY41" s="32">
        <f t="shared" ref="AY41" si="389">PRODUCT(Z41*100*1/Z50)</f>
        <v>8.3333333333333339</v>
      </c>
      <c r="AZ41" s="32">
        <f t="shared" ref="AZ41" si="390">PRODUCT(AA41*100*1/AA50)</f>
        <v>0</v>
      </c>
      <c r="BA41" s="30">
        <f t="shared" ref="BA41" si="391">PRODUCT(AB41*100*1/AB50)</f>
        <v>0</v>
      </c>
      <c r="BB41" s="32">
        <f t="shared" ref="BB41" si="392">PRODUCT(AC41*100*1/AC50)</f>
        <v>33.333333333333336</v>
      </c>
      <c r="BC41" s="30">
        <f t="shared" ref="BC41" si="393">PRODUCT(AD41*100*1/AD50)</f>
        <v>0</v>
      </c>
      <c r="BD41" s="32">
        <f t="shared" ref="BD41" si="394">PRODUCT(AE41*100*1/AE50)</f>
        <v>0</v>
      </c>
      <c r="BE41" s="31">
        <f t="shared" ref="BE41" si="395">PRODUCT(AF41*100*1/AF50)</f>
        <v>33.333333333333336</v>
      </c>
      <c r="BF41" s="31">
        <f t="shared" ref="BF41" si="396">PRODUCT(AG41*100*1/AG50)</f>
        <v>0</v>
      </c>
      <c r="BG41" s="31">
        <f t="shared" ref="BG41" si="397">PRODUCT(AH41*100*1/AH50)</f>
        <v>25</v>
      </c>
      <c r="BH41" s="57">
        <f t="shared" ref="BH41" si="398">PRODUCT(AI41*100*1/AI50)</f>
        <v>0</v>
      </c>
      <c r="BI41" s="31">
        <f t="shared" ref="BI41" si="399">PRODUCT(AJ41*100*1/AJ50)</f>
        <v>0</v>
      </c>
      <c r="BJ41" s="30">
        <f t="shared" ref="BJ41" si="400">PRODUCT(AK41*100*1/AK50)</f>
        <v>0</v>
      </c>
      <c r="BK41" s="30">
        <f t="shared" ref="BK41" si="401">PRODUCT(AL41*100*1/AL50)</f>
        <v>0</v>
      </c>
      <c r="BL41" s="33">
        <f t="shared" ref="BL41" si="402">PRODUCT(AM41*100*1/AM50)</f>
        <v>0</v>
      </c>
      <c r="BM41" s="33">
        <f t="shared" ref="BM41" si="403">PRODUCT(AN41*100*1/AN50)</f>
        <v>0</v>
      </c>
      <c r="BN41" s="30">
        <f t="shared" ref="BN41" si="404">PRODUCT(AO41*100*1/AO50)</f>
        <v>16.666666666666668</v>
      </c>
      <c r="BO41" s="30">
        <f t="shared" ref="BO41" si="405">PRODUCT(AP41*100*1/AP50)</f>
        <v>25</v>
      </c>
      <c r="BP41" s="30">
        <f t="shared" ref="BP41" si="406">PRODUCT(AQ41*100*1/AQ50)</f>
        <v>0</v>
      </c>
      <c r="BQ41" s="31">
        <f t="shared" ref="BQ41" si="407">PRODUCT(AR41*100*1/AR50)</f>
        <v>36.363636363636367</v>
      </c>
      <c r="BT41" s="54">
        <v>2</v>
      </c>
      <c r="BU41" s="30">
        <f t="shared" ref="BU41" si="408">AV34+AV35+AV36+AV37+AV38+AV39+AV40+AV41</f>
        <v>0</v>
      </c>
      <c r="BV41" s="30">
        <f t="shared" ref="BV41" si="409">AW34+AW35+AW36+AW37+AW38+AW39+AW40+AW41</f>
        <v>0</v>
      </c>
      <c r="BW41" s="32">
        <f t="shared" ref="BW41" si="410">AX34+AX35+AX36+AX37+AX38+AX39+AX40+AX41</f>
        <v>8.3333333333333339</v>
      </c>
      <c r="BX41" s="32">
        <f t="shared" ref="BX41" si="411">AY34+AY35+AY36+AY37+AY38+AY39+AY40+AY41</f>
        <v>8.3333333333333339</v>
      </c>
      <c r="BY41" s="32">
        <f t="shared" ref="BY41" si="412">AZ34+AZ35+AZ36+AZ37+AZ38+AZ39+AZ40+AZ41</f>
        <v>0</v>
      </c>
      <c r="BZ41" s="30">
        <f t="shared" ref="BZ41" si="413">BA34+BA35+BA36+BA37+BA38+BA39+BA40+BA41</f>
        <v>0</v>
      </c>
      <c r="CA41" s="32">
        <f t="shared" ref="CA41" si="414">BB34+BB35+BB36+BB37+BB38+BB39+BB40+BB41</f>
        <v>58.333333333333336</v>
      </c>
      <c r="CB41" s="30">
        <f t="shared" ref="CB41" si="415">BC34+BC35+BC36+BC37+BC38+BC39+BC40+BC41</f>
        <v>0</v>
      </c>
      <c r="CC41" s="32">
        <f t="shared" ref="CC41" si="416">BD34+BD35+BD36+BD37+BD38+BD39+BD40+BD41</f>
        <v>66.666666666666657</v>
      </c>
      <c r="CD41" s="31">
        <f t="shared" ref="CD41" si="417">BE34+BE35+BE36+BE37+BE38+BE39+BE40+BE41</f>
        <v>66.666666666666671</v>
      </c>
      <c r="CE41" s="31">
        <f t="shared" ref="CE41" si="418">BF34+BF35+BF36+BF37+BF38+BF39+BF40+BF41</f>
        <v>100</v>
      </c>
      <c r="CF41" s="31">
        <f t="shared" ref="CF41" si="419">BG34+BG35+BG36+BG37+BG38+BG39+BG40+BG41</f>
        <v>91.666666666666671</v>
      </c>
      <c r="CG41" s="57">
        <f t="shared" ref="CG41" si="420">BH34+BH35+BH36+BH37+BH38+BH39+BH40+BH41</f>
        <v>66.666666666666657</v>
      </c>
      <c r="CH41" s="31">
        <f t="shared" ref="CH41" si="421">BI34+BI35+BI36+BI37+BI38+BI39+BI40+BI41</f>
        <v>63.63636363636364</v>
      </c>
      <c r="CI41" s="30">
        <f t="shared" ref="CI41" si="422">BJ34+BJ35+BJ36+BJ37+BJ38+BJ39+BJ40+BJ41</f>
        <v>0</v>
      </c>
      <c r="CJ41" s="30">
        <f t="shared" ref="CJ41" si="423">BK34+BK35+BK36+BK37+BK38+BK39+BK40+BK41</f>
        <v>8.3333333333333339</v>
      </c>
      <c r="CK41" s="33">
        <f t="shared" ref="CK41" si="424">BL34+BL35+BL36+BL37+BL38+BL39+BL40+BL41</f>
        <v>75</v>
      </c>
      <c r="CL41" s="33">
        <f t="shared" ref="CL41" si="425">BM34+BM35+BM36+BM37+BM38+BM39+BM40+BM41</f>
        <v>75</v>
      </c>
      <c r="CM41" s="30">
        <f t="shared" ref="CM41" si="426">BN34+BN35+BN36+BN37+BN38+BN39+BN40+BN41</f>
        <v>75</v>
      </c>
      <c r="CN41" s="30">
        <f t="shared" ref="CN41" si="427">BO34+BO35+BO36+BO37+BO38+BO39+BO40+BO41</f>
        <v>58.333333333333336</v>
      </c>
      <c r="CO41" s="30">
        <f t="shared" ref="CO41" si="428">BP34+BP35+BP36+BP37+BP38+BP39+BP40+BP41</f>
        <v>75</v>
      </c>
      <c r="CP41" s="31">
        <f t="shared" ref="CP41" si="429">BQ34+BQ35+BQ36+BQ37+BQ38+BQ39+BQ40+BQ41</f>
        <v>63.63636363636364</v>
      </c>
      <c r="CT41" s="10"/>
      <c r="CU41" s="10"/>
      <c r="CV41" s="10"/>
      <c r="CW41" s="10"/>
      <c r="CX41" s="10"/>
      <c r="CY41" s="10"/>
      <c r="CZ41" s="10"/>
      <c r="DA41" s="10"/>
      <c r="DB41" s="10"/>
      <c r="DC41" s="10"/>
      <c r="DD41" s="10"/>
      <c r="DE41" s="10"/>
      <c r="DF41" s="10"/>
      <c r="DG41" s="10"/>
      <c r="DH41" s="10"/>
      <c r="DI41" s="10"/>
      <c r="DJ41" s="10"/>
      <c r="DK41" s="10"/>
      <c r="DL41" s="10"/>
      <c r="DM41" s="10"/>
      <c r="DN41" s="10"/>
      <c r="DO41" s="10"/>
      <c r="DP41" s="10"/>
    </row>
    <row r="42" spans="2:120" x14ac:dyDescent="0.25">
      <c r="B42" s="54" t="s">
        <v>10</v>
      </c>
      <c r="C42" s="4">
        <v>0</v>
      </c>
      <c r="D42" s="4">
        <v>0</v>
      </c>
      <c r="E42" s="4">
        <v>0</v>
      </c>
      <c r="F42" s="4">
        <v>0</v>
      </c>
      <c r="G42" s="4">
        <v>5</v>
      </c>
      <c r="H42" s="4">
        <v>2</v>
      </c>
      <c r="I42" s="4">
        <v>1</v>
      </c>
      <c r="J42" s="4">
        <v>0</v>
      </c>
      <c r="K42" s="4">
        <v>0</v>
      </c>
      <c r="L42" s="3">
        <v>0</v>
      </c>
      <c r="M42" s="3">
        <v>3</v>
      </c>
      <c r="N42" s="3">
        <v>1</v>
      </c>
      <c r="O42" s="3">
        <v>0</v>
      </c>
      <c r="P42" s="3">
        <v>0</v>
      </c>
      <c r="Q42" s="3">
        <v>0</v>
      </c>
      <c r="R42" s="3">
        <v>0</v>
      </c>
      <c r="S42" s="54">
        <v>12</v>
      </c>
      <c r="V42" s="54">
        <v>4</v>
      </c>
      <c r="W42" s="54">
        <f>K34</f>
        <v>0</v>
      </c>
      <c r="X42" s="54">
        <f>K35</f>
        <v>0</v>
      </c>
      <c r="Y42" s="4">
        <f>K36</f>
        <v>3</v>
      </c>
      <c r="Z42" s="4">
        <f>K37</f>
        <v>3</v>
      </c>
      <c r="AA42" s="4">
        <f>K38</f>
        <v>1</v>
      </c>
      <c r="AB42" s="54">
        <f>K39</f>
        <v>1</v>
      </c>
      <c r="AC42" s="4">
        <f>K40</f>
        <v>2</v>
      </c>
      <c r="AD42" s="54">
        <f>K41</f>
        <v>0</v>
      </c>
      <c r="AE42" s="4">
        <f>K42</f>
        <v>0</v>
      </c>
      <c r="AF42" s="4">
        <f>K43</f>
        <v>0</v>
      </c>
      <c r="AG42" s="3">
        <f>K44</f>
        <v>0</v>
      </c>
      <c r="AH42" s="2">
        <f>K45</f>
        <v>0</v>
      </c>
      <c r="AI42" s="54">
        <f>K46</f>
        <v>0</v>
      </c>
      <c r="AJ42" s="3">
        <f>K47</f>
        <v>0</v>
      </c>
      <c r="AK42" s="54">
        <f>K48</f>
        <v>0</v>
      </c>
      <c r="AL42" s="54">
        <f>K49</f>
        <v>0</v>
      </c>
      <c r="AM42" s="3">
        <f>K50</f>
        <v>0</v>
      </c>
      <c r="AN42" s="3">
        <f>K51</f>
        <v>0</v>
      </c>
      <c r="AO42" s="54">
        <f>K52</f>
        <v>0</v>
      </c>
      <c r="AP42" s="54">
        <f>K53</f>
        <v>2</v>
      </c>
      <c r="AQ42" s="54">
        <f>K54</f>
        <v>1</v>
      </c>
      <c r="AR42" s="2">
        <f>K55</f>
        <v>1</v>
      </c>
      <c r="AU42" s="54">
        <v>4</v>
      </c>
      <c r="AV42" s="30">
        <f t="shared" ref="AV42" si="430">PRODUCT(W42*100*1/W50)</f>
        <v>0</v>
      </c>
      <c r="AW42" s="30">
        <f t="shared" ref="AW42" si="431">PRODUCT(X42*100*1/X50)</f>
        <v>0</v>
      </c>
      <c r="AX42" s="32">
        <f t="shared" ref="AX42" si="432">PRODUCT(Y42*100*1/Y50)</f>
        <v>25</v>
      </c>
      <c r="AY42" s="32">
        <f t="shared" ref="AY42" si="433">PRODUCT(Z42*100*1/Z50)</f>
        <v>25</v>
      </c>
      <c r="AZ42" s="32">
        <f t="shared" ref="AZ42" si="434">PRODUCT(AA42*100*1/AA50)</f>
        <v>8.3333333333333339</v>
      </c>
      <c r="BA42" s="30">
        <f t="shared" ref="BA42" si="435">PRODUCT(AB42*100*1/AB50)</f>
        <v>8.3333333333333339</v>
      </c>
      <c r="BB42" s="32">
        <f t="shared" ref="BB42" si="436">PRODUCT(AC42*100*1/AC50)</f>
        <v>16.666666666666668</v>
      </c>
      <c r="BC42" s="30">
        <f t="shared" ref="BC42" si="437">PRODUCT(AD42*100*1/AD50)</f>
        <v>0</v>
      </c>
      <c r="BD42" s="32">
        <f t="shared" ref="BD42" si="438">PRODUCT(AE42*100*1/AE50)</f>
        <v>0</v>
      </c>
      <c r="BE42" s="32">
        <f t="shared" ref="BE42" si="439">PRODUCT(AF42*100*1/AF50)</f>
        <v>0</v>
      </c>
      <c r="BF42" s="33">
        <f t="shared" ref="BF42" si="440">PRODUCT(AG42*100*1/AG50)</f>
        <v>0</v>
      </c>
      <c r="BG42" s="31">
        <f t="shared" ref="BG42" si="441">PRODUCT(AH42*100*1/AH50)</f>
        <v>0</v>
      </c>
      <c r="BH42" s="57">
        <f t="shared" ref="BH42" si="442">PRODUCT(AI42*100*1/AI50)</f>
        <v>0</v>
      </c>
      <c r="BI42" s="33">
        <f t="shared" ref="BI42" si="443">PRODUCT(AJ42*100*1/AJ50)</f>
        <v>0</v>
      </c>
      <c r="BJ42" s="30">
        <f t="shared" ref="BJ42" si="444">PRODUCT(AK42*100*1/AK50)</f>
        <v>0</v>
      </c>
      <c r="BK42" s="30">
        <f t="shared" ref="BK42" si="445">PRODUCT(AL42*100*1/AL50)</f>
        <v>0</v>
      </c>
      <c r="BL42" s="33">
        <f t="shared" ref="BL42" si="446">PRODUCT(AM42*100*1/AM50)</f>
        <v>0</v>
      </c>
      <c r="BM42" s="33">
        <f t="shared" ref="BM42" si="447">PRODUCT(AN42*100*1/AN50)</f>
        <v>0</v>
      </c>
      <c r="BN42" s="30">
        <f t="shared" ref="BN42" si="448">PRODUCT(AO42*100*1/AO50)</f>
        <v>0</v>
      </c>
      <c r="BO42" s="30">
        <f t="shared" ref="BO42" si="449">PRODUCT(AP42*100*1/AP50)</f>
        <v>16.666666666666668</v>
      </c>
      <c r="BP42" s="30">
        <f t="shared" ref="BP42" si="450">PRODUCT(AQ42*100*1/AQ50)</f>
        <v>8.3333333333333339</v>
      </c>
      <c r="BQ42" s="31">
        <f t="shared" ref="BQ42" si="451">PRODUCT(AR42*100*1/AR50)</f>
        <v>9.0909090909090917</v>
      </c>
      <c r="BT42" s="54">
        <v>4</v>
      </c>
      <c r="BU42" s="30">
        <f t="shared" ref="BU42" si="452">AV34+AV35+AV36+AV37+AV38+AV39+AV40+AV41+AV42</f>
        <v>0</v>
      </c>
      <c r="BV42" s="30">
        <f t="shared" ref="BV42" si="453">AW34+AW35+AW36+AW37+AW38+AW39+AW40+AW41+AW42</f>
        <v>0</v>
      </c>
      <c r="BW42" s="32">
        <f t="shared" ref="BW42" si="454">AX34+AX35+AX36+AX37+AX38+AX39+AX40+AX41+AX42</f>
        <v>33.333333333333336</v>
      </c>
      <c r="BX42" s="32">
        <f t="shared" ref="BX42" si="455">AY34+AY35+AY36+AY37+AY38+AY39+AY40+AY41+AY42</f>
        <v>33.333333333333336</v>
      </c>
      <c r="BY42" s="32">
        <f t="shared" ref="BY42" si="456">AZ34+AZ35+AZ36+AZ37+AZ38+AZ39+AZ40+AZ41+AZ42</f>
        <v>8.3333333333333339</v>
      </c>
      <c r="BZ42" s="30">
        <f t="shared" ref="BZ42" si="457">BA34+BA35+BA36+BA37+BA38+BA39+BA40+BA41+BA42</f>
        <v>8.3333333333333339</v>
      </c>
      <c r="CA42" s="32">
        <f t="shared" ref="CA42" si="458">BB34+BB35+BB36+BB37+BB38+BB39+BB40+BB41+BB42</f>
        <v>75</v>
      </c>
      <c r="CB42" s="30">
        <f t="shared" ref="CB42" si="459">BC34+BC35+BC36+BC37+BC38+BC39+BC40+BC41+BC42</f>
        <v>0</v>
      </c>
      <c r="CC42" s="32">
        <f t="shared" ref="CC42" si="460">BD34+BD35+BD36+BD37+BD38+BD39+BD40+BD41+BD42</f>
        <v>66.666666666666657</v>
      </c>
      <c r="CD42" s="32">
        <f t="shared" ref="CD42" si="461">BE34+BE35+BE36+BE37+BE38+BE39+BE40+BE41+BE42</f>
        <v>66.666666666666671</v>
      </c>
      <c r="CE42" s="33">
        <f t="shared" ref="CE42" si="462">BF34+BF35+BF36+BF37+BF38+BF39+BF40+BF41+BF42</f>
        <v>100</v>
      </c>
      <c r="CF42" s="31">
        <f t="shared" ref="CF42" si="463">BG34+BG35+BG36+BG37+BG38+BG39+BG40+BG41+BG42</f>
        <v>91.666666666666671</v>
      </c>
      <c r="CG42" s="57">
        <f t="shared" ref="CG42" si="464">BH34+BH35+BH36+BH37+BH38+BH39+BH40+BH41+BH42</f>
        <v>66.666666666666657</v>
      </c>
      <c r="CH42" s="33">
        <f t="shared" ref="CH42" si="465">BI34+BI35+BI36+BI37+BI38+BI39+BI40+BI41+BI42</f>
        <v>63.63636363636364</v>
      </c>
      <c r="CI42" s="30">
        <f t="shared" ref="CI42" si="466">BJ34+BJ35+BJ36+BJ37+BJ38+BJ39+BJ40+BJ41+BJ42</f>
        <v>0</v>
      </c>
      <c r="CJ42" s="30">
        <f t="shared" ref="CJ42" si="467">BK34+BK35+BK36+BK37+BK38+BK39+BK40+BK41+BK42</f>
        <v>8.3333333333333339</v>
      </c>
      <c r="CK42" s="33">
        <f t="shared" ref="CK42" si="468">BL34+BL35+BL36+BL37+BL38+BL39+BL40+BL41+BL42</f>
        <v>75</v>
      </c>
      <c r="CL42" s="33">
        <f t="shared" ref="CL42" si="469">BM34+BM35+BM36+BM37+BM38+BM39+BM40+BM41+BM42</f>
        <v>75</v>
      </c>
      <c r="CM42" s="30">
        <f t="shared" ref="CM42" si="470">BN34+BN35+BN36+BN37+BN38+BN39+BN40+BN41+BN42</f>
        <v>75</v>
      </c>
      <c r="CN42" s="30">
        <f t="shared" ref="CN42" si="471">BO34+BO35+BO36+BO37+BO38+BO39+BO40+BO41+BO42</f>
        <v>75</v>
      </c>
      <c r="CO42" s="30">
        <f t="shared" ref="CO42" si="472">BP34+BP35+BP36+BP37+BP38+BP39+BP40+BP41+BP42</f>
        <v>83.333333333333329</v>
      </c>
      <c r="CP42" s="31">
        <f t="shared" ref="CP42" si="473">BQ34+BQ35+BQ36+BQ37+BQ38+BQ39+BQ40+BQ41+BQ42</f>
        <v>72.727272727272734</v>
      </c>
      <c r="CT42" s="10"/>
      <c r="CU42" s="10"/>
      <c r="CV42" s="10"/>
      <c r="CW42" s="10"/>
      <c r="CX42" s="10"/>
      <c r="CY42" s="10"/>
      <c r="CZ42" s="10"/>
      <c r="DA42" s="10"/>
      <c r="DB42" s="10"/>
      <c r="DC42" s="10"/>
      <c r="DD42" s="10"/>
      <c r="DE42" s="10"/>
      <c r="DF42" s="10"/>
      <c r="DG42" s="10"/>
      <c r="DH42" s="10"/>
      <c r="DI42" s="10"/>
      <c r="DJ42" s="10"/>
      <c r="DK42" s="10"/>
      <c r="DL42" s="10"/>
      <c r="DM42" s="10"/>
      <c r="DN42" s="10"/>
      <c r="DO42" s="10"/>
      <c r="DP42" s="10"/>
    </row>
    <row r="43" spans="2:120" x14ac:dyDescent="0.25">
      <c r="B43" s="54" t="s">
        <v>11</v>
      </c>
      <c r="C43" s="2">
        <v>0</v>
      </c>
      <c r="D43" s="2">
        <v>0</v>
      </c>
      <c r="E43" s="2">
        <v>1</v>
      </c>
      <c r="F43" s="2">
        <v>0</v>
      </c>
      <c r="G43" s="2">
        <v>0</v>
      </c>
      <c r="H43" s="2">
        <v>1</v>
      </c>
      <c r="I43" s="2">
        <v>2</v>
      </c>
      <c r="J43" s="2">
        <v>4</v>
      </c>
      <c r="K43" s="4">
        <v>0</v>
      </c>
      <c r="L43" s="4">
        <v>0</v>
      </c>
      <c r="M43" s="3">
        <v>0</v>
      </c>
      <c r="N43" s="3">
        <v>4</v>
      </c>
      <c r="O43" s="3">
        <v>0</v>
      </c>
      <c r="P43" s="3">
        <v>0</v>
      </c>
      <c r="Q43" s="3">
        <v>0</v>
      </c>
      <c r="R43" s="3">
        <v>0</v>
      </c>
      <c r="S43" s="54">
        <v>12</v>
      </c>
      <c r="V43" s="54">
        <v>8</v>
      </c>
      <c r="W43" s="54">
        <f>L34</f>
        <v>0</v>
      </c>
      <c r="X43" s="54">
        <f>L35</f>
        <v>0</v>
      </c>
      <c r="Y43" s="4">
        <f>L36</f>
        <v>4</v>
      </c>
      <c r="Z43" s="4">
        <f>L37</f>
        <v>4</v>
      </c>
      <c r="AA43" s="4">
        <f>L38</f>
        <v>2</v>
      </c>
      <c r="AB43" s="54">
        <f>L39</f>
        <v>3</v>
      </c>
      <c r="AC43" s="4">
        <f>L40</f>
        <v>0</v>
      </c>
      <c r="AD43" s="54">
        <f>L41</f>
        <v>0</v>
      </c>
      <c r="AE43" s="3">
        <f>L42</f>
        <v>0</v>
      </c>
      <c r="AF43" s="4">
        <f>L43</f>
        <v>0</v>
      </c>
      <c r="AG43" s="3">
        <f>L44</f>
        <v>0</v>
      </c>
      <c r="AH43" s="2">
        <f>L45</f>
        <v>0</v>
      </c>
      <c r="AI43" s="54">
        <f>L46</f>
        <v>1</v>
      </c>
      <c r="AJ43" s="3">
        <f>L47</f>
        <v>3</v>
      </c>
      <c r="AK43" s="54">
        <f>L48</f>
        <v>0</v>
      </c>
      <c r="AL43" s="54">
        <f>L49</f>
        <v>4</v>
      </c>
      <c r="AM43" s="3">
        <f>L50</f>
        <v>3</v>
      </c>
      <c r="AN43" s="3">
        <f>L51</f>
        <v>0</v>
      </c>
      <c r="AO43" s="54">
        <f>L52</f>
        <v>3</v>
      </c>
      <c r="AP43" s="54">
        <f>L53</f>
        <v>0</v>
      </c>
      <c r="AQ43" s="54">
        <f>L54</f>
        <v>2</v>
      </c>
      <c r="AR43" s="2">
        <f>L55</f>
        <v>0</v>
      </c>
      <c r="AU43" s="54">
        <v>8</v>
      </c>
      <c r="AV43" s="30">
        <f t="shared" ref="AV43" si="474">PRODUCT(W43*100*1/W50)</f>
        <v>0</v>
      </c>
      <c r="AW43" s="30">
        <f t="shared" ref="AW43" si="475">PRODUCT(X43*100*1/X50)</f>
        <v>0</v>
      </c>
      <c r="AX43" s="32">
        <f t="shared" ref="AX43" si="476">PRODUCT(Y43*100*1/Y50)</f>
        <v>33.333333333333336</v>
      </c>
      <c r="AY43" s="32">
        <f t="shared" ref="AY43" si="477">PRODUCT(Z43*100*1/Z50)</f>
        <v>33.333333333333336</v>
      </c>
      <c r="AZ43" s="32">
        <f t="shared" ref="AZ43" si="478">PRODUCT(AA43*100*1/AA50)</f>
        <v>16.666666666666668</v>
      </c>
      <c r="BA43" s="30">
        <f t="shared" ref="BA43" si="479">PRODUCT(AB43*100*1/AB50)</f>
        <v>25</v>
      </c>
      <c r="BB43" s="32">
        <f t="shared" ref="BB43" si="480">PRODUCT(AC43*100*1/AC50)</f>
        <v>0</v>
      </c>
      <c r="BC43" s="30">
        <f t="shared" ref="BC43" si="481">PRODUCT(AD43*100*1/AD50)</f>
        <v>0</v>
      </c>
      <c r="BD43" s="33">
        <f t="shared" ref="BD43" si="482">PRODUCT(AE43*100*1/AE50)</f>
        <v>0</v>
      </c>
      <c r="BE43" s="32">
        <f t="shared" ref="BE43" si="483">PRODUCT(AF43*100*1/AF50)</f>
        <v>0</v>
      </c>
      <c r="BF43" s="33">
        <f t="shared" ref="BF43" si="484">PRODUCT(AG43*100*1/AG50)</f>
        <v>0</v>
      </c>
      <c r="BG43" s="31">
        <f t="shared" ref="BG43" si="485">PRODUCT(AH43*100*1/AH50)</f>
        <v>0</v>
      </c>
      <c r="BH43" s="59">
        <f t="shared" ref="BH43" si="486">PRODUCT(AI43*100*1/AI50)</f>
        <v>8.3333333333333339</v>
      </c>
      <c r="BI43" s="33">
        <f t="shared" ref="BI43" si="487">PRODUCT(AJ43*100*1/AJ50)</f>
        <v>27.272727272727273</v>
      </c>
      <c r="BJ43" s="30">
        <f t="shared" ref="BJ43" si="488">PRODUCT(AK43*100*1/AK50)</f>
        <v>0</v>
      </c>
      <c r="BK43" s="30">
        <f t="shared" ref="BK43" si="489">PRODUCT(AL43*100*1/AL50)</f>
        <v>33.333333333333336</v>
      </c>
      <c r="BL43" s="33">
        <f t="shared" ref="BL43" si="490">PRODUCT(AM43*100*1/AM50)</f>
        <v>25</v>
      </c>
      <c r="BM43" s="33">
        <f t="shared" ref="BM43" si="491">PRODUCT(AN43*100*1/AN50)</f>
        <v>0</v>
      </c>
      <c r="BN43" s="30">
        <f t="shared" ref="BN43" si="492">PRODUCT(AO43*100*1/AO50)</f>
        <v>25</v>
      </c>
      <c r="BO43" s="30">
        <f t="shared" ref="BO43" si="493">PRODUCT(AP43*100*1/AP50)</f>
        <v>0</v>
      </c>
      <c r="BP43" s="30">
        <f t="shared" ref="BP43" si="494">PRODUCT(AQ43*100*1/AQ50)</f>
        <v>16.666666666666668</v>
      </c>
      <c r="BQ43" s="31">
        <f t="shared" ref="BQ43" si="495">PRODUCT(AR43*100*1/AR50)</f>
        <v>0</v>
      </c>
      <c r="BT43" s="54">
        <v>8</v>
      </c>
      <c r="BU43" s="30">
        <f t="shared" ref="BU43" si="496">AV34+AV35+AV36+AV37+AV38+AV39+AV40+AV41+AV42+AV43</f>
        <v>0</v>
      </c>
      <c r="BV43" s="30">
        <f t="shared" ref="BV43" si="497">AW34+AW35+AW36+AW37+AW38+AW39+AW40+AW41+AW42+AW43</f>
        <v>0</v>
      </c>
      <c r="BW43" s="32">
        <f t="shared" ref="BW43" si="498">AX34+AX35+AX36+AX37+AX38+AX39+AX40+AX41+AX42+AX43</f>
        <v>66.666666666666671</v>
      </c>
      <c r="BX43" s="32">
        <f t="shared" ref="BX43" si="499">AY34+AY35+AY36+AY37+AY38+AY39+AY40+AY41+AY42+AY43</f>
        <v>66.666666666666671</v>
      </c>
      <c r="BY43" s="32">
        <f t="shared" ref="BY43" si="500">AZ34+AZ35+AZ36+AZ37+AZ38+AZ39+AZ40+AZ41+AZ42+AZ43</f>
        <v>25</v>
      </c>
      <c r="BZ43" s="30">
        <f t="shared" ref="BZ43" si="501">BA34+BA35+BA36+BA37+BA38+BA39+BA40+BA41+BA42+BA43</f>
        <v>33.333333333333336</v>
      </c>
      <c r="CA43" s="32">
        <f t="shared" ref="CA43" si="502">BB34+BB35+BB36+BB37+BB38+BB39+BB40+BB41+BB42+BB43</f>
        <v>75</v>
      </c>
      <c r="CB43" s="30">
        <f t="shared" ref="CB43" si="503">BC34+BC35+BC36+BC37+BC38+BC39+BC40+BC41+BC42+BC43</f>
        <v>0</v>
      </c>
      <c r="CC43" s="33">
        <f t="shared" ref="CC43" si="504">BD34+BD35+BD36+BD37+BD38+BD39+BD40+BD41+BD42+BD43</f>
        <v>66.666666666666657</v>
      </c>
      <c r="CD43" s="32">
        <f t="shared" ref="CD43" si="505">BE34+BE35+BE36+BE37+BE38+BE39+BE40+BE41+BE42+BE43</f>
        <v>66.666666666666671</v>
      </c>
      <c r="CE43" s="33">
        <f t="shared" ref="CE43" si="506">BF34+BF35+BF36+BF37+BF38+BF39+BF40+BF41+BF42+BF43</f>
        <v>100</v>
      </c>
      <c r="CF43" s="31">
        <f t="shared" ref="CF43" si="507">BG34+BG35+BG36+BG37+BG38+BG39+BG40+BG41+BG42+BG43</f>
        <v>91.666666666666671</v>
      </c>
      <c r="CG43" s="59">
        <f t="shared" ref="CG43" si="508">BH34+BH35+BH36+BH37+BH38+BH39+BH40+BH41+BH42+BH43</f>
        <v>74.999999999999986</v>
      </c>
      <c r="CH43" s="33">
        <f t="shared" ref="CH43" si="509">BI34+BI35+BI36+BI37+BI38+BI39+BI40+BI41+BI42+BI43</f>
        <v>90.909090909090907</v>
      </c>
      <c r="CI43" s="30">
        <f t="shared" ref="CI43" si="510">BJ34+BJ35+BJ36+BJ37+BJ38+BJ39+BJ40+BJ41+BJ42+BJ43</f>
        <v>0</v>
      </c>
      <c r="CJ43" s="30">
        <f t="shared" ref="CJ43" si="511">BK34+BK35+BK36+BK37+BK38+BK39+BK40+BK41+BK42+BK43</f>
        <v>41.666666666666671</v>
      </c>
      <c r="CK43" s="33">
        <f t="shared" ref="CK43" si="512">BL34+BL35+BL36+BL37+BL38+BL39+BL40+BL41+BL42+BL43</f>
        <v>100</v>
      </c>
      <c r="CL43" s="33">
        <f t="shared" ref="CL43" si="513">BM34+BM35+BM36+BM37+BM38+BM39+BM40+BM41+BM42+BM43</f>
        <v>75</v>
      </c>
      <c r="CM43" s="30">
        <f t="shared" ref="CM43" si="514">BN34+BN35+BN36+BN37+BN38+BN39+BN40+BN41+BN42+BN43</f>
        <v>100</v>
      </c>
      <c r="CN43" s="30">
        <f t="shared" ref="CN43" si="515">BO34+BO35+BO36+BO37+BO38+BO39+BO40+BO41+BO42+BO43</f>
        <v>75</v>
      </c>
      <c r="CO43" s="30">
        <f t="shared" ref="CO43" si="516">BP34+BP35+BP36+BP37+BP38+BP39+BP40+BP41+BP42+BP43</f>
        <v>100</v>
      </c>
      <c r="CP43" s="31">
        <f t="shared" ref="CP43" si="517">BQ34+BQ35+BQ36+BQ37+BQ38+BQ39+BQ40+BQ41+BQ42+BQ43</f>
        <v>72.727272727272734</v>
      </c>
      <c r="CT43" s="10"/>
      <c r="CU43" s="10"/>
      <c r="CV43" s="10"/>
      <c r="CW43" s="10"/>
      <c r="CX43" s="10"/>
      <c r="CY43" s="10"/>
      <c r="CZ43" s="10"/>
      <c r="DA43" s="10"/>
      <c r="DB43" s="10"/>
      <c r="DC43" s="10"/>
      <c r="DD43" s="10"/>
      <c r="DE43" s="10"/>
      <c r="DF43" s="10"/>
      <c r="DG43" s="10"/>
      <c r="DH43" s="10"/>
      <c r="DI43" s="10"/>
      <c r="DJ43" s="10"/>
      <c r="DK43" s="10"/>
      <c r="DL43" s="10"/>
      <c r="DM43" s="10"/>
      <c r="DN43" s="10"/>
      <c r="DO43" s="10"/>
      <c r="DP43" s="10"/>
    </row>
    <row r="44" spans="2:120" x14ac:dyDescent="0.25">
      <c r="B44" s="54" t="s">
        <v>12</v>
      </c>
      <c r="C44" s="2">
        <v>0</v>
      </c>
      <c r="D44" s="2">
        <v>0</v>
      </c>
      <c r="E44" s="2">
        <v>0</v>
      </c>
      <c r="F44" s="2">
        <v>0</v>
      </c>
      <c r="G44" s="2">
        <v>0</v>
      </c>
      <c r="H44" s="2">
        <v>5</v>
      </c>
      <c r="I44" s="2">
        <v>7</v>
      </c>
      <c r="J44" s="2">
        <v>0</v>
      </c>
      <c r="K44" s="3">
        <v>0</v>
      </c>
      <c r="L44" s="3">
        <v>0</v>
      </c>
      <c r="M44" s="3">
        <v>0</v>
      </c>
      <c r="N44" s="3">
        <v>0</v>
      </c>
      <c r="O44" s="3">
        <v>0</v>
      </c>
      <c r="P44" s="3">
        <v>0</v>
      </c>
      <c r="Q44" s="3">
        <v>0</v>
      </c>
      <c r="R44" s="3">
        <v>0</v>
      </c>
      <c r="S44" s="54">
        <v>12</v>
      </c>
      <c r="V44" s="54">
        <v>16</v>
      </c>
      <c r="W44" s="54">
        <f>M34</f>
        <v>1</v>
      </c>
      <c r="X44" s="54">
        <f>M35</f>
        <v>1</v>
      </c>
      <c r="Y44" s="4">
        <f>M36</f>
        <v>0</v>
      </c>
      <c r="Z44" s="4">
        <f>M37</f>
        <v>0</v>
      </c>
      <c r="AA44" s="4">
        <f>M38</f>
        <v>3</v>
      </c>
      <c r="AB44" s="54">
        <f>M39</f>
        <v>8</v>
      </c>
      <c r="AC44" s="3">
        <f>M40</f>
        <v>0</v>
      </c>
      <c r="AD44" s="54">
        <f>M41</f>
        <v>0</v>
      </c>
      <c r="AE44" s="3">
        <f>M42</f>
        <v>3</v>
      </c>
      <c r="AF44" s="3">
        <f>M43</f>
        <v>0</v>
      </c>
      <c r="AG44" s="3">
        <f>M44</f>
        <v>0</v>
      </c>
      <c r="AH44" s="2">
        <f>M45</f>
        <v>1</v>
      </c>
      <c r="AI44" s="54">
        <f>M46</f>
        <v>3</v>
      </c>
      <c r="AJ44" s="3">
        <f>M47</f>
        <v>1</v>
      </c>
      <c r="AK44" s="54">
        <f>M48</f>
        <v>1</v>
      </c>
      <c r="AL44" s="54">
        <f>M49</f>
        <v>4</v>
      </c>
      <c r="AM44" s="3">
        <f>M50</f>
        <v>0</v>
      </c>
      <c r="AN44" s="3">
        <f>M51</f>
        <v>3</v>
      </c>
      <c r="AO44" s="54">
        <f>M52</f>
        <v>0</v>
      </c>
      <c r="AP44" s="54">
        <f>M53</f>
        <v>3</v>
      </c>
      <c r="AQ44" s="54">
        <f>M54</f>
        <v>0</v>
      </c>
      <c r="AR44" s="3">
        <f>M55</f>
        <v>0</v>
      </c>
      <c r="AU44" s="54">
        <v>16</v>
      </c>
      <c r="AV44" s="30">
        <f t="shared" ref="AV44" si="518">PRODUCT(W44*100*1/W50)</f>
        <v>8.3333333333333339</v>
      </c>
      <c r="AW44" s="30">
        <f t="shared" ref="AW44" si="519">PRODUCT(X44*100*1/X50)</f>
        <v>8.3333333333333339</v>
      </c>
      <c r="AX44" s="32">
        <f t="shared" ref="AX44" si="520">PRODUCT(Y44*100*1/Y50)</f>
        <v>0</v>
      </c>
      <c r="AY44" s="32">
        <f t="shared" ref="AY44" si="521">PRODUCT(Z44*100*1/Z50)</f>
        <v>0</v>
      </c>
      <c r="AZ44" s="32">
        <f t="shared" ref="AZ44" si="522">PRODUCT(AA44*100*1/AA50)</f>
        <v>25</v>
      </c>
      <c r="BA44" s="30">
        <f t="shared" ref="BA44" si="523">PRODUCT(AB44*100*1/AB50)</f>
        <v>66.666666666666671</v>
      </c>
      <c r="BB44" s="33">
        <f t="shared" ref="BB44" si="524">PRODUCT(AC44*100*1/AC50)</f>
        <v>0</v>
      </c>
      <c r="BC44" s="30">
        <f t="shared" ref="BC44" si="525">PRODUCT(AD44*100*1/AD50)</f>
        <v>0</v>
      </c>
      <c r="BD44" s="33">
        <f t="shared" ref="BD44" si="526">PRODUCT(AE44*100*1/AE50)</f>
        <v>25</v>
      </c>
      <c r="BE44" s="33">
        <f t="shared" ref="BE44" si="527">PRODUCT(AF44*100*1/AF50)</f>
        <v>0</v>
      </c>
      <c r="BF44" s="33">
        <f t="shared" ref="BF44" si="528">PRODUCT(AG44*100*1/AG50)</f>
        <v>0</v>
      </c>
      <c r="BG44" s="31">
        <f t="shared" ref="BG44" si="529">PRODUCT(AH44*100*1/AH50)</f>
        <v>8.3333333333333339</v>
      </c>
      <c r="BH44" s="59">
        <f t="shared" ref="BH44" si="530">PRODUCT(AI44*100*1/AI50)</f>
        <v>25</v>
      </c>
      <c r="BI44" s="33">
        <f t="shared" ref="BI44" si="531">PRODUCT(AJ44*100*1/AJ50)</f>
        <v>9.0909090909090917</v>
      </c>
      <c r="BJ44" s="30">
        <f t="shared" ref="BJ44" si="532">PRODUCT(AK44*100*1/AK50)</f>
        <v>8.3333333333333339</v>
      </c>
      <c r="BK44" s="30">
        <f t="shared" ref="BK44" si="533">PRODUCT(AL44*100*1/AL50)</f>
        <v>33.333333333333336</v>
      </c>
      <c r="BL44" s="33">
        <f t="shared" ref="BL44" si="534">PRODUCT(AM44*100*1/AM50)</f>
        <v>0</v>
      </c>
      <c r="BM44" s="33">
        <f t="shared" ref="BM44" si="535">PRODUCT(AN44*100*1/AN50)</f>
        <v>25</v>
      </c>
      <c r="BN44" s="30">
        <f t="shared" ref="BN44" si="536">PRODUCT(AO44*100*1/AO50)</f>
        <v>0</v>
      </c>
      <c r="BO44" s="30">
        <f t="shared" ref="BO44" si="537">PRODUCT(AP44*100*1/AP50)</f>
        <v>25</v>
      </c>
      <c r="BP44" s="30">
        <f t="shared" ref="BP44" si="538">PRODUCT(AQ44*100*1/AQ50)</f>
        <v>0</v>
      </c>
      <c r="BQ44" s="33">
        <f t="shared" ref="BQ44" si="539">PRODUCT(AR44*100*1/AR50)</f>
        <v>0</v>
      </c>
      <c r="BT44" s="54">
        <v>16</v>
      </c>
      <c r="BU44" s="30">
        <f t="shared" ref="BU44" si="540">AV34+AV35+AV36+AV37+AV38+AV39+AV40+AV41+AV42+AV43+AV44</f>
        <v>8.3333333333333339</v>
      </c>
      <c r="BV44" s="30">
        <f t="shared" ref="BV44" si="541">AW34+AW35+AW36+AW37+AW38+AW39+AW40+AW41+AW42+AW43+AW44</f>
        <v>8.3333333333333339</v>
      </c>
      <c r="BW44" s="32">
        <f t="shared" ref="BW44" si="542">AX34+AX35+AX36+AX37+AX38+AX39+AX40+AX41+AX42+AX43+AX44</f>
        <v>66.666666666666671</v>
      </c>
      <c r="BX44" s="32">
        <f t="shared" ref="BX44" si="543">AY34+AY35+AY36+AY37+AY38+AY39+AY40+AY41+AY42+AY43+AY44</f>
        <v>66.666666666666671</v>
      </c>
      <c r="BY44" s="32">
        <f t="shared" ref="BY44" si="544">AZ34+AZ35+AZ36+AZ37+AZ38+AZ39+AZ40+AZ41+AZ42+AZ43+AZ44</f>
        <v>50</v>
      </c>
      <c r="BZ44" s="30">
        <f t="shared" ref="BZ44" si="545">BA34+BA35+BA36+BA37+BA38+BA39+BA40+BA41+BA42+BA43+BA44</f>
        <v>100</v>
      </c>
      <c r="CA44" s="33">
        <f t="shared" ref="CA44" si="546">BB34+BB35+BB36+BB37+BB38+BB39+BB40+BB41+BB42+BB43+BB44</f>
        <v>75</v>
      </c>
      <c r="CB44" s="30">
        <f t="shared" ref="CB44" si="547">BC34+BC35+BC36+BC37+BC38+BC39+BC40+BC41+BC42+BC43+BC44</f>
        <v>0</v>
      </c>
      <c r="CC44" s="33">
        <f t="shared" ref="CC44" si="548">BD34+BD35+BD36+BD37+BD38+BD39+BD40+BD41+BD42+BD43+BD44</f>
        <v>91.666666666666657</v>
      </c>
      <c r="CD44" s="33">
        <f t="shared" ref="CD44" si="549">BE34+BE35+BE36+BE37+BE38+BE39+BE40+BE41+BE42+BE43+BE44</f>
        <v>66.666666666666671</v>
      </c>
      <c r="CE44" s="33">
        <f t="shared" ref="CE44" si="550">BF34+BF35+BF36+BF37+BF38+BF39+BF40+BF41+BF42+BF43+BF44</f>
        <v>100</v>
      </c>
      <c r="CF44" s="31">
        <f t="shared" ref="CF44" si="551">BG34+BG35+BG36+BG37+BG38+BG39+BG40+BG41+BG42+BG43+BG44</f>
        <v>100</v>
      </c>
      <c r="CG44" s="59">
        <f t="shared" ref="CG44" si="552">BH34+BH35+BH36+BH37+BH38+BH39+BH40+BH41+BH42+BH43+BH44</f>
        <v>99.999999999999986</v>
      </c>
      <c r="CH44" s="33">
        <f t="shared" ref="CH44" si="553">BI34+BI35+BI36+BI37+BI38+BI39+BI40+BI41+BI42+BI43+BI44</f>
        <v>100</v>
      </c>
      <c r="CI44" s="30">
        <f t="shared" ref="CI44" si="554">BJ34+BJ35+BJ36+BJ37+BJ38+BJ39+BJ40+BJ41+BJ42+BJ43+BJ44</f>
        <v>8.3333333333333339</v>
      </c>
      <c r="CJ44" s="30">
        <f t="shared" ref="CJ44" si="555">BK34+BK35+BK36+BK37+BK38+BK39+BK40+BK41+BK42+BK43+BK44</f>
        <v>75</v>
      </c>
      <c r="CK44" s="33">
        <f t="shared" ref="CK44" si="556">BL34+BL35+BL36+BL37+BL38+BL39+BL40+BL41+BL42+BL43+BL44</f>
        <v>100</v>
      </c>
      <c r="CL44" s="33">
        <f t="shared" ref="CL44" si="557">BM34+BM35+BM36+BM37+BM38+BM39+BM40+BM41+BM42+BM43+BM44</f>
        <v>100</v>
      </c>
      <c r="CM44" s="30">
        <f t="shared" ref="CM44" si="558">BN34+BN35+BN36+BN37+BN38+BN39+BN40+BN41+BN42+BN43+BN44</f>
        <v>100</v>
      </c>
      <c r="CN44" s="30">
        <f t="shared" ref="CN44" si="559">BO34+BO35+BO36+BO37+BO38+BO39+BO40+BO41+BO42+BO43+BO44</f>
        <v>100</v>
      </c>
      <c r="CO44" s="30">
        <f t="shared" ref="CO44" si="560">BP34+BP35+BP36+BP37+BP38+BP39+BP40+BP41+BP42+BP43+BP44</f>
        <v>100</v>
      </c>
      <c r="CP44" s="33">
        <f t="shared" ref="CP44" si="561">BQ34+BQ35+BQ36+BQ37+BQ38+BQ39+BQ40+BQ41+BQ42+BQ43+BQ44</f>
        <v>72.727272727272734</v>
      </c>
      <c r="CT44" s="10"/>
      <c r="CU44" s="10"/>
      <c r="CV44" s="10"/>
      <c r="CW44" s="10"/>
      <c r="CX44" s="10"/>
      <c r="CY44" s="10"/>
      <c r="CZ44" s="10"/>
      <c r="DA44" s="10"/>
      <c r="DB44" s="10"/>
      <c r="DC44" s="10"/>
      <c r="DD44" s="10"/>
      <c r="DE44" s="10"/>
      <c r="DF44" s="10"/>
      <c r="DG44" s="10"/>
      <c r="DH44" s="10"/>
      <c r="DI44" s="10"/>
      <c r="DJ44" s="10"/>
      <c r="DK44" s="10"/>
      <c r="DL44" s="10"/>
      <c r="DM44" s="10"/>
      <c r="DN44" s="10"/>
      <c r="DO44" s="10"/>
      <c r="DP44" s="10"/>
    </row>
    <row r="45" spans="2:120" x14ac:dyDescent="0.25">
      <c r="B45" s="54" t="s">
        <v>13</v>
      </c>
      <c r="C45" s="2">
        <v>0</v>
      </c>
      <c r="D45" s="2">
        <v>0</v>
      </c>
      <c r="E45" s="2">
        <v>0</v>
      </c>
      <c r="F45" s="2">
        <v>0</v>
      </c>
      <c r="G45" s="2">
        <v>7</v>
      </c>
      <c r="H45" s="2">
        <v>0</v>
      </c>
      <c r="I45" s="2">
        <v>1</v>
      </c>
      <c r="J45" s="2">
        <v>3</v>
      </c>
      <c r="K45" s="2">
        <v>0</v>
      </c>
      <c r="L45" s="2">
        <v>0</v>
      </c>
      <c r="M45" s="2">
        <v>1</v>
      </c>
      <c r="N45" s="3">
        <v>0</v>
      </c>
      <c r="O45" s="3">
        <v>0</v>
      </c>
      <c r="P45" s="3">
        <v>0</v>
      </c>
      <c r="Q45" s="3">
        <v>0</v>
      </c>
      <c r="R45" s="3">
        <v>0</v>
      </c>
      <c r="S45" s="54">
        <v>12</v>
      </c>
      <c r="V45" s="54">
        <v>32</v>
      </c>
      <c r="W45" s="54">
        <f>N34</f>
        <v>0</v>
      </c>
      <c r="X45" s="54">
        <f>N35</f>
        <v>1</v>
      </c>
      <c r="Y45" s="3">
        <f>N36</f>
        <v>0</v>
      </c>
      <c r="Z45" s="3">
        <f>N37</f>
        <v>0</v>
      </c>
      <c r="AA45" s="3">
        <f>N38</f>
        <v>6</v>
      </c>
      <c r="AB45" s="54">
        <f>N39</f>
        <v>0</v>
      </c>
      <c r="AC45" s="3">
        <f>N40</f>
        <v>0</v>
      </c>
      <c r="AD45" s="54">
        <f>N41</f>
        <v>0</v>
      </c>
      <c r="AE45" s="3">
        <f>N42</f>
        <v>1</v>
      </c>
      <c r="AF45" s="3">
        <f>N43</f>
        <v>4</v>
      </c>
      <c r="AG45" s="3">
        <f>N44</f>
        <v>0</v>
      </c>
      <c r="AH45" s="3">
        <f>N45</f>
        <v>0</v>
      </c>
      <c r="AI45" s="54">
        <f>N46</f>
        <v>0</v>
      </c>
      <c r="AJ45" s="3">
        <f>N47</f>
        <v>0</v>
      </c>
      <c r="AK45" s="54">
        <f>N48</f>
        <v>0</v>
      </c>
      <c r="AL45" s="54">
        <f>N49</f>
        <v>3</v>
      </c>
      <c r="AM45" s="3">
        <f>N50</f>
        <v>0</v>
      </c>
      <c r="AN45" s="3">
        <f>N51</f>
        <v>0</v>
      </c>
      <c r="AO45" s="54">
        <f>N52</f>
        <v>0</v>
      </c>
      <c r="AP45" s="54">
        <f>N53</f>
        <v>0</v>
      </c>
      <c r="AQ45" s="54">
        <f>N54</f>
        <v>0</v>
      </c>
      <c r="AR45" s="3">
        <f>N55</f>
        <v>1</v>
      </c>
      <c r="AU45" s="54">
        <v>32</v>
      </c>
      <c r="AV45" s="30">
        <f t="shared" ref="AV45" si="562">PRODUCT(W45*100*1/W50)</f>
        <v>0</v>
      </c>
      <c r="AW45" s="30">
        <f t="shared" ref="AW45" si="563">PRODUCT(X45*100*1/X50)</f>
        <v>8.3333333333333339</v>
      </c>
      <c r="AX45" s="33">
        <f t="shared" ref="AX45" si="564">PRODUCT(Y45*100*1/Y50)</f>
        <v>0</v>
      </c>
      <c r="AY45" s="33">
        <f t="shared" ref="AY45" si="565">PRODUCT(Z45*100*1/Z50)</f>
        <v>0</v>
      </c>
      <c r="AZ45" s="33">
        <f t="shared" ref="AZ45" si="566">PRODUCT(AA45*100*1/AA50)</f>
        <v>50</v>
      </c>
      <c r="BA45" s="30">
        <f t="shared" ref="BA45" si="567">PRODUCT(AB45*100*1/AB50)</f>
        <v>0</v>
      </c>
      <c r="BB45" s="33">
        <f t="shared" ref="BB45" si="568">PRODUCT(AC45*100*1/AC50)</f>
        <v>0</v>
      </c>
      <c r="BC45" s="30">
        <f t="shared" ref="BC45" si="569">PRODUCT(AD45*100*1/AD50)</f>
        <v>0</v>
      </c>
      <c r="BD45" s="33">
        <f t="shared" ref="BD45" si="570">PRODUCT(AE45*100*1/AE50)</f>
        <v>8.3333333333333339</v>
      </c>
      <c r="BE45" s="33">
        <f t="shared" ref="BE45" si="571">PRODUCT(AF45*100*1/AF50)</f>
        <v>33.333333333333336</v>
      </c>
      <c r="BF45" s="33">
        <f t="shared" ref="BF45" si="572">PRODUCT(AG45*100*1/AG50)</f>
        <v>0</v>
      </c>
      <c r="BG45" s="33">
        <f t="shared" ref="BG45" si="573">PRODUCT(AH45*100*1/AH50)</f>
        <v>0</v>
      </c>
      <c r="BH45" s="59">
        <f t="shared" ref="BH45" si="574">PRODUCT(AI45*100*1/AI50)</f>
        <v>0</v>
      </c>
      <c r="BI45" s="33">
        <f t="shared" ref="BI45" si="575">PRODUCT(AJ45*100*1/AJ50)</f>
        <v>0</v>
      </c>
      <c r="BJ45" s="30">
        <f t="shared" ref="BJ45" si="576">PRODUCT(AK45*100*1/AK50)</f>
        <v>0</v>
      </c>
      <c r="BK45" s="30">
        <f t="shared" ref="BK45" si="577">PRODUCT(AL45*100*1/AL50)</f>
        <v>25</v>
      </c>
      <c r="BL45" s="33">
        <f t="shared" ref="BL45" si="578">PRODUCT(AM45*100*1/AM50)</f>
        <v>0</v>
      </c>
      <c r="BM45" s="33">
        <f t="shared" ref="BM45" si="579">PRODUCT(AN45*100*1/AN50)</f>
        <v>0</v>
      </c>
      <c r="BN45" s="30">
        <f t="shared" ref="BN45" si="580">PRODUCT(AO45*100*1/AO50)</f>
        <v>0</v>
      </c>
      <c r="BO45" s="30">
        <f t="shared" ref="BO45" si="581">PRODUCT(AP45*100*1/AP50)</f>
        <v>0</v>
      </c>
      <c r="BP45" s="30">
        <f t="shared" ref="BP45" si="582">PRODUCT(AQ45*100*1/AQ50)</f>
        <v>0</v>
      </c>
      <c r="BQ45" s="33">
        <f t="shared" ref="BQ45" si="583">PRODUCT(AR45*100*1/AR50)</f>
        <v>9.0909090909090917</v>
      </c>
      <c r="BT45" s="54">
        <v>32</v>
      </c>
      <c r="BU45" s="30">
        <f t="shared" ref="BU45" si="584">AV34+AV35+AV36+AV37+AV38+AV39+AV40+AV41+AV42+AV43+AV44+AV45</f>
        <v>8.3333333333333339</v>
      </c>
      <c r="BV45" s="30">
        <f t="shared" ref="BV45" si="585">AW34+AW35+AW36+AW37+AW38+AW39+AW40+AW41+AW42+AW43+AW44+AW45</f>
        <v>16.666666666666668</v>
      </c>
      <c r="BW45" s="33">
        <f t="shared" ref="BW45" si="586">AX34+AX35+AX36+AX37+AX38+AX39+AX40+AX41+AX42+AX43+AX44+AX45</f>
        <v>66.666666666666671</v>
      </c>
      <c r="BX45" s="33">
        <f t="shared" ref="BX45" si="587">AY34+AY35+AY36+AY37+AY38+AY39+AY40+AY41+AY42+AY43+AY44+AY45</f>
        <v>66.666666666666671</v>
      </c>
      <c r="BY45" s="33">
        <f t="shared" ref="BY45" si="588">AZ34+AZ35+AZ36+AZ37+AZ38+AZ39+AZ40+AZ41+AZ42+AZ43+AZ44+AZ45</f>
        <v>100</v>
      </c>
      <c r="BZ45" s="30">
        <f t="shared" ref="BZ45" si="589">BA34+BA35+BA36+BA37+BA38+BA39+BA40+BA41+BA42+BA43+BA44+BA45</f>
        <v>100</v>
      </c>
      <c r="CA45" s="33">
        <f t="shared" ref="CA45" si="590">BB34+BB35+BB36+BB37+BB38+BB39+BB40+BB41+BB42+BB43+BB44+BB45</f>
        <v>75</v>
      </c>
      <c r="CB45" s="30">
        <f t="shared" ref="CB45" si="591">BC34+BC35+BC36+BC37+BC38+BC39+BC40+BC41+BC42+BC43+BC44+BC45</f>
        <v>0</v>
      </c>
      <c r="CC45" s="33">
        <f t="shared" ref="CC45" si="592">BD34+BD35+BD36+BD37+BD38+BD39+BD40+BD41+BD42+BD43+BD44+BD45</f>
        <v>99.999999999999986</v>
      </c>
      <c r="CD45" s="33">
        <f t="shared" ref="CD45" si="593">BE34+BE35+BE36+BE37+BE38+BE39+BE40+BE41+BE42+BE43+BE44+BE45</f>
        <v>100</v>
      </c>
      <c r="CE45" s="33">
        <f t="shared" ref="CE45" si="594">BF34+BF35+BF36+BF37+BF38+BF39+BF40+BF41+BF42+BF43+BF44+BF45</f>
        <v>100</v>
      </c>
      <c r="CF45" s="33">
        <f t="shared" ref="CF45" si="595">BG34+BG35+BG36+BG37+BG38+BG39+BG40+BG41+BG42+BG43+BG44+BG45</f>
        <v>100</v>
      </c>
      <c r="CG45" s="59">
        <f t="shared" ref="CG45" si="596">BH34+BH35+BH36+BH37+BH38+BH39+BH40+BH41+BH42+BH43+BH44+BH45</f>
        <v>99.999999999999986</v>
      </c>
      <c r="CH45" s="33">
        <f t="shared" ref="CH45" si="597">BI34+BI35+BI36+BI37+BI38+BI39+BI40+BI41+BI42+BI43+BI44+BI45</f>
        <v>100</v>
      </c>
      <c r="CI45" s="30">
        <f t="shared" ref="CI45" si="598">BJ34+BJ35+BJ36+BJ37+BJ38+BJ39+BJ40+BJ41+BJ42+BJ43+BJ44+BJ45</f>
        <v>8.3333333333333339</v>
      </c>
      <c r="CJ45" s="30">
        <f t="shared" ref="CJ45" si="599">BK34+BK35+BK36+BK37+BK38+BK39+BK40+BK41+BK42+BK43+BK44+BK45</f>
        <v>100</v>
      </c>
      <c r="CK45" s="33">
        <f t="shared" ref="CK45" si="600">BL34+BL35+BL36+BL37+BL38+BL39+BL40+BL41+BL42+BL43+BL44+BL45</f>
        <v>100</v>
      </c>
      <c r="CL45" s="33">
        <f t="shared" ref="CL45" si="601">BM34+BM35+BM36+BM37+BM38+BM39+BM40+BM41+BM42+BM43+BM44+BM45</f>
        <v>100</v>
      </c>
      <c r="CM45" s="30">
        <f t="shared" ref="CM45" si="602">BN34+BN35+BN36+BN37+BN38+BN39+BN40+BN41+BN42+BN43+BN44+BN45</f>
        <v>100</v>
      </c>
      <c r="CN45" s="30">
        <f t="shared" ref="CN45" si="603">BO34+BO35+BO36+BO37+BO38+BO39+BO40+BO41+BO42+BO43+BO44+BO45</f>
        <v>100</v>
      </c>
      <c r="CO45" s="30">
        <f t="shared" ref="CO45" si="604">BP34+BP35+BP36+BP37+BP38+BP39+BP40+BP41+BP42+BP43+BP44+BP45</f>
        <v>100</v>
      </c>
      <c r="CP45" s="33">
        <f t="shared" ref="CP45" si="605">BQ34+BQ35+BQ36+BQ37+BQ38+BQ39+BQ40+BQ41+BQ42+BQ43+BQ44+BQ45</f>
        <v>81.818181818181827</v>
      </c>
      <c r="CT45" s="10"/>
      <c r="CU45" s="10"/>
      <c r="CV45" s="10"/>
      <c r="CW45" s="10"/>
      <c r="CX45" s="10"/>
      <c r="CY45" s="10"/>
      <c r="CZ45" s="10"/>
      <c r="DA45" s="10"/>
      <c r="DB45" s="10"/>
      <c r="DC45" s="10"/>
      <c r="DD45" s="10"/>
      <c r="DE45" s="10"/>
      <c r="DF45" s="10"/>
      <c r="DG45" s="10"/>
      <c r="DH45" s="10"/>
      <c r="DI45" s="10"/>
      <c r="DJ45" s="10"/>
      <c r="DK45" s="10"/>
      <c r="DL45" s="10"/>
      <c r="DM45" s="10"/>
      <c r="DN45" s="10"/>
      <c r="DO45" s="10"/>
      <c r="DP45" s="10"/>
    </row>
    <row r="46" spans="2:120" x14ac:dyDescent="0.25">
      <c r="B46" s="54" t="s">
        <v>14</v>
      </c>
      <c r="C46" s="54">
        <v>0</v>
      </c>
      <c r="D46" s="54">
        <v>0</v>
      </c>
      <c r="E46" s="54">
        <v>0</v>
      </c>
      <c r="F46" s="54">
        <v>0</v>
      </c>
      <c r="G46" s="54">
        <v>5</v>
      </c>
      <c r="H46" s="54">
        <v>3</v>
      </c>
      <c r="I46" s="54">
        <v>0</v>
      </c>
      <c r="J46" s="54">
        <v>0</v>
      </c>
      <c r="K46" s="54">
        <v>0</v>
      </c>
      <c r="L46" s="54">
        <v>1</v>
      </c>
      <c r="M46" s="54">
        <v>3</v>
      </c>
      <c r="N46" s="54">
        <v>0</v>
      </c>
      <c r="O46" s="54">
        <v>0</v>
      </c>
      <c r="P46" s="54">
        <v>0</v>
      </c>
      <c r="Q46" s="54">
        <v>0</v>
      </c>
      <c r="R46" s="54">
        <v>0</v>
      </c>
      <c r="S46" s="54">
        <v>12</v>
      </c>
      <c r="V46" s="54">
        <v>64</v>
      </c>
      <c r="W46" s="54">
        <f>O34</f>
        <v>11</v>
      </c>
      <c r="X46" s="54">
        <f>O35</f>
        <v>10</v>
      </c>
      <c r="Y46" s="3">
        <f>O36</f>
        <v>0</v>
      </c>
      <c r="Z46" s="3">
        <f>O37</f>
        <v>1</v>
      </c>
      <c r="AA46" s="3">
        <f>O38</f>
        <v>0</v>
      </c>
      <c r="AB46" s="54">
        <f>O39</f>
        <v>0</v>
      </c>
      <c r="AC46" s="3">
        <f>O40</f>
        <v>3</v>
      </c>
      <c r="AD46" s="54">
        <f>O41</f>
        <v>12</v>
      </c>
      <c r="AE46" s="3">
        <f>O42</f>
        <v>0</v>
      </c>
      <c r="AF46" s="3">
        <f>O43</f>
        <v>0</v>
      </c>
      <c r="AG46" s="3">
        <f>O44</f>
        <v>0</v>
      </c>
      <c r="AH46" s="3">
        <f>O45</f>
        <v>0</v>
      </c>
      <c r="AI46" s="54">
        <f>O46</f>
        <v>0</v>
      </c>
      <c r="AJ46" s="3">
        <f>O47</f>
        <v>0</v>
      </c>
      <c r="AK46" s="54">
        <f>O48</f>
        <v>0</v>
      </c>
      <c r="AL46" s="54">
        <f>O49</f>
        <v>0</v>
      </c>
      <c r="AM46" s="3">
        <f>O50</f>
        <v>0</v>
      </c>
      <c r="AN46" s="3">
        <f>O51</f>
        <v>0</v>
      </c>
      <c r="AO46" s="54">
        <f>O52</f>
        <v>0</v>
      </c>
      <c r="AP46" s="54">
        <f>O53</f>
        <v>0</v>
      </c>
      <c r="AQ46" s="54">
        <f>O54</f>
        <v>0</v>
      </c>
      <c r="AR46" s="3">
        <f>O55</f>
        <v>2</v>
      </c>
      <c r="AU46" s="54">
        <v>64</v>
      </c>
      <c r="AV46" s="30">
        <f t="shared" ref="AV46" si="606">PRODUCT(W46*100*1/W50)</f>
        <v>91.666666666666671</v>
      </c>
      <c r="AW46" s="30">
        <f t="shared" ref="AW46" si="607">PRODUCT(X46*100*1/X50)</f>
        <v>83.333333333333329</v>
      </c>
      <c r="AX46" s="33">
        <f t="shared" ref="AX46" si="608">PRODUCT(Y46*100*1/Y50)</f>
        <v>0</v>
      </c>
      <c r="AY46" s="33">
        <f t="shared" ref="AY46" si="609">PRODUCT(Z46*100*1/Z50)</f>
        <v>8.3333333333333339</v>
      </c>
      <c r="AZ46" s="33">
        <f t="shared" ref="AZ46" si="610">PRODUCT(AA46*100*1/AA50)</f>
        <v>0</v>
      </c>
      <c r="BA46" s="30">
        <f t="shared" ref="BA46" si="611">PRODUCT(AB46*100*1/AB50)</f>
        <v>0</v>
      </c>
      <c r="BB46" s="33">
        <f t="shared" ref="BB46" si="612">PRODUCT(AC46*100*1/AC50)</f>
        <v>25</v>
      </c>
      <c r="BC46" s="30">
        <f t="shared" ref="BC46" si="613">PRODUCT(AD46*100*1/AD50)</f>
        <v>100</v>
      </c>
      <c r="BD46" s="33">
        <f t="shared" ref="BD46" si="614">PRODUCT(AE46*100*1/AE50)</f>
        <v>0</v>
      </c>
      <c r="BE46" s="33">
        <f t="shared" ref="BE46" si="615">PRODUCT(AF46*100*1/AF50)</f>
        <v>0</v>
      </c>
      <c r="BF46" s="33">
        <f t="shared" ref="BF46" si="616">PRODUCT(AG46*100*1/AG50)</f>
        <v>0</v>
      </c>
      <c r="BG46" s="33">
        <f t="shared" ref="BG46" si="617">PRODUCT(AH46*100*1/AH50)</f>
        <v>0</v>
      </c>
      <c r="BH46" s="59">
        <f t="shared" ref="BH46" si="618">PRODUCT(AI46*100*1/AI50)</f>
        <v>0</v>
      </c>
      <c r="BI46" s="33">
        <f t="shared" ref="BI46" si="619">PRODUCT(AJ46*100*1/AJ50)</f>
        <v>0</v>
      </c>
      <c r="BJ46" s="30">
        <f t="shared" ref="BJ46" si="620">PRODUCT(AK46*100*1/AK50)</f>
        <v>0</v>
      </c>
      <c r="BK46" s="30">
        <f t="shared" ref="BK46" si="621">PRODUCT(AL46*100*1/AL50)</f>
        <v>0</v>
      </c>
      <c r="BL46" s="33">
        <f t="shared" ref="BL46" si="622">PRODUCT(AM46*100*1/AM50)</f>
        <v>0</v>
      </c>
      <c r="BM46" s="33">
        <f t="shared" ref="BM46" si="623">PRODUCT(AN46*100*1/AN50)</f>
        <v>0</v>
      </c>
      <c r="BN46" s="30">
        <f t="shared" ref="BN46" si="624">PRODUCT(AO46*100*1/AO50)</f>
        <v>0</v>
      </c>
      <c r="BO46" s="30">
        <f t="shared" ref="BO46" si="625">PRODUCT(AP46*100*1/AP50)</f>
        <v>0</v>
      </c>
      <c r="BP46" s="30">
        <f t="shared" ref="BP46" si="626">PRODUCT(AQ46*100*1/AQ50)</f>
        <v>0</v>
      </c>
      <c r="BQ46" s="33">
        <f t="shared" ref="BQ46" si="627">PRODUCT(AR46*100*1/AR50)</f>
        <v>18.181818181818183</v>
      </c>
      <c r="BT46" s="54">
        <v>64</v>
      </c>
      <c r="BU46" s="30">
        <f t="shared" ref="BU46" si="628">AV34+AV35+AV36+AV37+AV38+AV39+AV40+AV41+AV42+AV43+AV44+AV45+AV46</f>
        <v>100</v>
      </c>
      <c r="BV46" s="30">
        <f t="shared" ref="BV46" si="629">AW34+AW35+AW36+AW37+AW38+AW39+AW40+AW41+AW42+AW43+AW44+AW45+AW46</f>
        <v>100</v>
      </c>
      <c r="BW46" s="33">
        <f t="shared" ref="BW46" si="630">AX34+AX35+AX36+AX37+AX38+AX39+AX40+AX41+AX42+AX43+AX44+AX45+AX46</f>
        <v>66.666666666666671</v>
      </c>
      <c r="BX46" s="33">
        <f t="shared" ref="BX46" si="631">AY34+AY35+AY36+AY37+AY38+AY39+AY40+AY41+AY42+AY43+AY44+AY45+AY46</f>
        <v>75</v>
      </c>
      <c r="BY46" s="33">
        <f t="shared" ref="BY46" si="632">AZ34+AZ35+AZ36+AZ37+AZ38+AZ39+AZ40+AZ41+AZ42+AZ43+AZ44+AZ45+AZ46</f>
        <v>100</v>
      </c>
      <c r="BZ46" s="30">
        <f t="shared" ref="BZ46" si="633">BA34+BA35+BA36+BA37+BA38+BA39+BA40+BA41+BA42+BA43+BA44+BA45+BA46</f>
        <v>100</v>
      </c>
      <c r="CA46" s="33">
        <f t="shared" ref="CA46" si="634">BB34+BB35+BB36+BB37+BB38+BB39+BB40+BB41+BB42+BB43+BB44+BB45+BB46</f>
        <v>100</v>
      </c>
      <c r="CB46" s="30">
        <f t="shared" ref="CB46" si="635">BC34+BC35+BC36+BC37+BC38+BC39+BC40+BC41+BC42+BC43+BC44+BC45+BC46</f>
        <v>100</v>
      </c>
      <c r="CC46" s="33">
        <f t="shared" ref="CC46" si="636">BD34+BD35+BD36+BD37+BD38+BD39+BD40+BD41+BD42+BD43+BD44+BD45+BD46</f>
        <v>99.999999999999986</v>
      </c>
      <c r="CD46" s="33">
        <f t="shared" ref="CD46" si="637">BE34+BE35+BE36+BE37+BE38+BE39+BE40+BE41+BE42+BE43+BE44+BE45+BE46</f>
        <v>100</v>
      </c>
      <c r="CE46" s="33">
        <f t="shared" ref="CE46" si="638">BF34+BF35+BF36+BF37+BF38+BF39+BF40+BF41+BF42+BF43+BF44+BF45+BF46</f>
        <v>100</v>
      </c>
      <c r="CF46" s="33">
        <f t="shared" ref="CF46" si="639">BG34+BG35+BG36+BG37+BG38+BG39+BG40+BG41+BG42+BG43+BG44+BG45+BG46</f>
        <v>100</v>
      </c>
      <c r="CG46" s="59">
        <f t="shared" ref="CG46" si="640">BH34+BH35+BH36+BH37+BH38+BH39+BH40+BH41+BH42+BH43+BH44+BH45+BH46</f>
        <v>99.999999999999986</v>
      </c>
      <c r="CH46" s="33">
        <f t="shared" ref="CH46" si="641">BI34+BI35+BI36+BI37+BI38+BI39+BI40+BI41+BI42+BI43+BI44+BI45+BI46</f>
        <v>100</v>
      </c>
      <c r="CI46" s="30">
        <f t="shared" ref="CI46" si="642">BJ34+BJ35+BJ36+BJ37+BJ38+BJ39+BJ40+BJ41+BJ42+BJ43+BJ44+BJ45+BJ46</f>
        <v>8.3333333333333339</v>
      </c>
      <c r="CJ46" s="30">
        <f t="shared" ref="CJ46" si="643">BK34+BK35+BK36+BK37+BK38+BK39+BK40+BK41+BK42+BK43+BK44+BK45+BK46</f>
        <v>100</v>
      </c>
      <c r="CK46" s="33">
        <f t="shared" ref="CK46" si="644">BL34+BL35+BL36+BL37+BL38+BL39+BL40+BL41+BL42+BL43+BL44+BL45+BL46</f>
        <v>100</v>
      </c>
      <c r="CL46" s="33">
        <f t="shared" ref="CL46" si="645">BM34+BM35+BM36+BM37+BM38+BM39+BM40+BM41+BM42+BM43+BM44+BM45+BM46</f>
        <v>100</v>
      </c>
      <c r="CM46" s="30">
        <f t="shared" ref="CM46" si="646">BN34+BN35+BN36+BN37+BN38+BN39+BN40+BN41+BN42+BN43+BN44+BN45+BN46</f>
        <v>100</v>
      </c>
      <c r="CN46" s="30">
        <f t="shared" ref="CN46" si="647">BO34+BO35+BO36+BO37+BO38+BO39+BO40+BO41+BO42+BO43+BO44+BO45+BO46</f>
        <v>100</v>
      </c>
      <c r="CO46" s="30">
        <f t="shared" ref="CO46" si="648">BP34+BP35+BP36+BP37+BP38+BP39+BP40+BP41+BP42+BP43+BP44+BP45+BP46</f>
        <v>100</v>
      </c>
      <c r="CP46" s="33">
        <f t="shared" ref="CP46" si="649">BQ34+BQ35+BQ36+BQ37+BQ38+BQ39+BQ40+BQ41+BQ42+BQ43+BQ44+BQ45+BQ46</f>
        <v>100.00000000000001</v>
      </c>
      <c r="CT46" s="10"/>
      <c r="CU46" s="10"/>
      <c r="CV46" s="10"/>
      <c r="CW46" s="10"/>
      <c r="CX46" s="10"/>
      <c r="CY46" s="10"/>
      <c r="CZ46" s="10"/>
      <c r="DA46" s="10"/>
      <c r="DB46" s="10"/>
      <c r="DC46" s="10"/>
      <c r="DD46" s="10"/>
      <c r="DE46" s="10"/>
      <c r="DF46" s="10"/>
      <c r="DG46" s="10"/>
      <c r="DH46" s="10"/>
      <c r="DI46" s="10"/>
      <c r="DJ46" s="10"/>
      <c r="DK46" s="10"/>
      <c r="DL46" s="10"/>
      <c r="DM46" s="10"/>
      <c r="DN46" s="10"/>
      <c r="DO46" s="10"/>
      <c r="DP46" s="10"/>
    </row>
    <row r="47" spans="2:120" x14ac:dyDescent="0.25">
      <c r="B47" s="54" t="s">
        <v>15</v>
      </c>
      <c r="C47" s="2">
        <v>0</v>
      </c>
      <c r="D47" s="2">
        <v>0</v>
      </c>
      <c r="E47" s="2">
        <v>4</v>
      </c>
      <c r="F47" s="2">
        <v>0</v>
      </c>
      <c r="G47" s="2">
        <v>3</v>
      </c>
      <c r="H47" s="2">
        <v>0</v>
      </c>
      <c r="I47" s="2">
        <v>0</v>
      </c>
      <c r="J47" s="2">
        <v>0</v>
      </c>
      <c r="K47" s="3">
        <v>0</v>
      </c>
      <c r="L47" s="3">
        <v>3</v>
      </c>
      <c r="M47" s="3">
        <v>1</v>
      </c>
      <c r="N47" s="3">
        <v>0</v>
      </c>
      <c r="O47" s="3">
        <v>0</v>
      </c>
      <c r="P47" s="3">
        <v>0</v>
      </c>
      <c r="Q47" s="3">
        <v>0</v>
      </c>
      <c r="R47" s="3">
        <v>0</v>
      </c>
      <c r="S47" s="54">
        <v>11</v>
      </c>
      <c r="V47" s="54">
        <v>128</v>
      </c>
      <c r="W47" s="54">
        <f>P34</f>
        <v>0</v>
      </c>
      <c r="X47" s="54">
        <f>P35</f>
        <v>0</v>
      </c>
      <c r="Y47" s="3">
        <f>P36</f>
        <v>4</v>
      </c>
      <c r="Z47" s="3">
        <f>P37</f>
        <v>3</v>
      </c>
      <c r="AA47" s="3">
        <f>P38</f>
        <v>0</v>
      </c>
      <c r="AB47" s="54">
        <f>P39</f>
        <v>0</v>
      </c>
      <c r="AC47" s="3">
        <f>P40</f>
        <v>0</v>
      </c>
      <c r="AD47" s="54">
        <f>P41</f>
        <v>0</v>
      </c>
      <c r="AE47" s="3">
        <f>P42</f>
        <v>0</v>
      </c>
      <c r="AF47" s="3">
        <f>P43</f>
        <v>0</v>
      </c>
      <c r="AG47" s="3">
        <f>P44</f>
        <v>0</v>
      </c>
      <c r="AH47" s="3">
        <f>P45</f>
        <v>0</v>
      </c>
      <c r="AI47" s="54">
        <f>P46</f>
        <v>0</v>
      </c>
      <c r="AJ47" s="3">
        <f>P47</f>
        <v>0</v>
      </c>
      <c r="AK47" s="54">
        <f>P48</f>
        <v>2</v>
      </c>
      <c r="AL47" s="54">
        <f>P49</f>
        <v>0</v>
      </c>
      <c r="AM47" s="3">
        <f>P50</f>
        <v>0</v>
      </c>
      <c r="AN47" s="3">
        <f>P51</f>
        <v>0</v>
      </c>
      <c r="AO47" s="54">
        <f>P52</f>
        <v>0</v>
      </c>
      <c r="AP47" s="54">
        <f>P53</f>
        <v>0</v>
      </c>
      <c r="AQ47" s="54">
        <f>P54</f>
        <v>0</v>
      </c>
      <c r="AR47" s="3">
        <f>P55</f>
        <v>0</v>
      </c>
      <c r="AU47" s="54">
        <v>128</v>
      </c>
      <c r="AV47" s="30">
        <f t="shared" ref="AV47" si="650">PRODUCT(W47*100*1/W50)</f>
        <v>0</v>
      </c>
      <c r="AW47" s="30">
        <f t="shared" ref="AW47" si="651">PRODUCT(X47*100*1/X50)</f>
        <v>0</v>
      </c>
      <c r="AX47" s="33">
        <f t="shared" ref="AX47" si="652">PRODUCT(Y47*100*1/Y50)</f>
        <v>33.333333333333336</v>
      </c>
      <c r="AY47" s="33">
        <f t="shared" ref="AY47" si="653">PRODUCT(Z47*100*1/Z50)</f>
        <v>25</v>
      </c>
      <c r="AZ47" s="33">
        <f t="shared" ref="AZ47" si="654">PRODUCT(AA47*100*1/AA50)</f>
        <v>0</v>
      </c>
      <c r="BA47" s="30">
        <f t="shared" ref="BA47" si="655">PRODUCT(AB47*100*1/AB50)</f>
        <v>0</v>
      </c>
      <c r="BB47" s="33">
        <f t="shared" ref="BB47" si="656">PRODUCT(AC47*100*1/AC50)</f>
        <v>0</v>
      </c>
      <c r="BC47" s="30">
        <f t="shared" ref="BC47" si="657">PRODUCT(AD47*100*1/AD50)</f>
        <v>0</v>
      </c>
      <c r="BD47" s="33">
        <f t="shared" ref="BD47" si="658">PRODUCT(AE47*100*1/AE50)</f>
        <v>0</v>
      </c>
      <c r="BE47" s="33">
        <f t="shared" ref="BE47" si="659">PRODUCT(AF47*100*1/AF50)</f>
        <v>0</v>
      </c>
      <c r="BF47" s="33">
        <f t="shared" ref="BF47" si="660">PRODUCT(AG47*100*1/AG50)</f>
        <v>0</v>
      </c>
      <c r="BG47" s="33">
        <f t="shared" ref="BG47" si="661">PRODUCT(AH47*100*1/AH50)</f>
        <v>0</v>
      </c>
      <c r="BH47" s="59">
        <f t="shared" ref="BH47" si="662">PRODUCT(AI47*100*1/AI50)</f>
        <v>0</v>
      </c>
      <c r="BI47" s="33">
        <f t="shared" ref="BI47" si="663">PRODUCT(AJ47*100*1/AJ50)</f>
        <v>0</v>
      </c>
      <c r="BJ47" s="30">
        <f t="shared" ref="BJ47" si="664">PRODUCT(AK47*100*1/AK50)</f>
        <v>16.666666666666668</v>
      </c>
      <c r="BK47" s="30">
        <f t="shared" ref="BK47" si="665">PRODUCT(AL47*100*1/AL50)</f>
        <v>0</v>
      </c>
      <c r="BL47" s="33">
        <f t="shared" ref="BL47" si="666">PRODUCT(AM47*100*1/AM50)</f>
        <v>0</v>
      </c>
      <c r="BM47" s="33">
        <f t="shared" ref="BM47" si="667">PRODUCT(AN47*100*1/AN50)</f>
        <v>0</v>
      </c>
      <c r="BN47" s="30">
        <f t="shared" ref="BN47" si="668">PRODUCT(AO47*100*1/AO50)</f>
        <v>0</v>
      </c>
      <c r="BO47" s="30">
        <f t="shared" ref="BO47" si="669">PRODUCT(AP47*100*1/AP50)</f>
        <v>0</v>
      </c>
      <c r="BP47" s="30">
        <f t="shared" ref="BP47" si="670">PRODUCT(AQ47*100*1/AQ50)</f>
        <v>0</v>
      </c>
      <c r="BQ47" s="33">
        <f t="shared" ref="BQ47" si="671">PRODUCT(AR47*100*1/AR50)</f>
        <v>0</v>
      </c>
      <c r="BT47" s="54">
        <v>128</v>
      </c>
      <c r="BU47" s="30">
        <f t="shared" ref="BU47" si="672">AV34+AV35+AV36+AV37+AV38+AV39+AV40+AV41+AV42+AV43+AV44+AV45+AV46+AV47</f>
        <v>100</v>
      </c>
      <c r="BV47" s="30">
        <f t="shared" ref="BV47" si="673">AW34+AW35+AW36+AW37+AW38+AW39+AW40+AW41+AW42+AW43+AW44+AW45+AW46+AW47</f>
        <v>100</v>
      </c>
      <c r="BW47" s="33">
        <f t="shared" ref="BW47" si="674">AX34+AX35+AX36+AX37+AX38+AX39+AX40+AX41+AX42+AX43+AX44+AX45+AX46+AX47</f>
        <v>100</v>
      </c>
      <c r="BX47" s="33">
        <f t="shared" ref="BX47" si="675">AY34+AY35+AY36+AY37+AY38+AY39+AY40+AY41+AY42+AY43+AY44+AY45+AY46+AY47</f>
        <v>100</v>
      </c>
      <c r="BY47" s="33">
        <f t="shared" ref="BY47" si="676">AZ34+AZ35+AZ36+AZ37+AZ38+AZ39+AZ40+AZ41+AZ42+AZ43+AZ44+AZ45+AZ46+AZ47</f>
        <v>100</v>
      </c>
      <c r="BZ47" s="30">
        <f t="shared" ref="BZ47" si="677">BA34+BA35+BA36+BA37+BA38+BA39+BA40+BA41+BA42+BA43+BA44+BA45+BA46+BA47</f>
        <v>100</v>
      </c>
      <c r="CA47" s="33">
        <f t="shared" ref="CA47" si="678">BB34+BB35+BB36+BB37+BB38+BB39+BB40+BB41+BB42+BB43+BB44+BB45+BB46+BB47</f>
        <v>100</v>
      </c>
      <c r="CB47" s="30">
        <f t="shared" ref="CB47" si="679">BC34+BC35+BC36+BC37+BC38+BC39+BC40+BC41+BC42+BC43+BC44+BC45+BC46+BC47</f>
        <v>100</v>
      </c>
      <c r="CC47" s="33">
        <f t="shared" ref="CC47" si="680">BD34+BD35+BD36+BD37+BD38+BD39+BD40+BD41+BD42+BD43+BD44+BD45+BD46+BD47</f>
        <v>99.999999999999986</v>
      </c>
      <c r="CD47" s="33">
        <f t="shared" ref="CD47" si="681">BE34+BE35+BE36+BE37+BE38+BE39+BE40+BE41+BE42+BE43+BE44+BE45+BE46+BE47</f>
        <v>100</v>
      </c>
      <c r="CE47" s="33">
        <f t="shared" ref="CE47" si="682">BF34+BF35+BF36+BF37+BF38+BF39+BF40+BF41+BF42+BF43+BF44+BF45+BF46+BF47</f>
        <v>100</v>
      </c>
      <c r="CF47" s="33">
        <f t="shared" ref="CF47" si="683">BG34+BG35+BG36+BG37+BG38+BG39+BG40+BG41+BG42+BG43+BG44+BG45+BG46+BG47</f>
        <v>100</v>
      </c>
      <c r="CG47" s="59">
        <f t="shared" ref="CG47" si="684">BH34+BH35+BH36+BH37+BH38+BH39+BH40+BH41+BH42+BH43+BH44+BH45+BH46+BH47</f>
        <v>99.999999999999986</v>
      </c>
      <c r="CH47" s="33">
        <f t="shared" ref="CH47" si="685">BI34+BI35+BI36+BI37+BI38+BI39+BI40+BI41+BI42+BI43+BI44+BI45+BI46+BI47</f>
        <v>100</v>
      </c>
      <c r="CI47" s="30">
        <f t="shared" ref="CI47" si="686">BJ34+BJ35+BJ36+BJ37+BJ38+BJ39+BJ40+BJ41+BJ42+BJ43+BJ44+BJ45+BJ46+BJ47</f>
        <v>25</v>
      </c>
      <c r="CJ47" s="30">
        <f t="shared" ref="CJ47" si="687">BK34+BK35+BK36+BK37+BK38+BK39+BK40+BK41+BK42+BK43+BK44+BK45+BK46+BK47</f>
        <v>100</v>
      </c>
      <c r="CK47" s="33">
        <f t="shared" ref="CK47" si="688">BL34+BL35+BL36+BL37+BL38+BL39+BL40+BL41+BL42+BL43+BL44+BL45+BL46+BL47</f>
        <v>100</v>
      </c>
      <c r="CL47" s="33">
        <f t="shared" ref="CL47" si="689">BM34+BM35+BM36+BM37+BM38+BM39+BM40+BM41+BM42+BM43+BM44+BM45+BM46+BM47</f>
        <v>100</v>
      </c>
      <c r="CM47" s="30">
        <f t="shared" ref="CM47" si="690">BN34+BN35+BN36+BN37+BN38+BN39+BN40+BN41+BN42+BN43+BN44+BN45+BN46+BN47</f>
        <v>100</v>
      </c>
      <c r="CN47" s="30">
        <f t="shared" ref="CN47" si="691">BO34+BO35+BO36+BO37+BO38+BO39+BO40+BO41+BO42+BO43+BO44+BO45+BO46+BO47</f>
        <v>100</v>
      </c>
      <c r="CO47" s="30">
        <f t="shared" ref="CO47" si="692">BP34+BP35+BP36+BP37+BP38+BP39+BP40+BP41+BP42+BP43+BP44+BP45+BP46+BP47</f>
        <v>100</v>
      </c>
      <c r="CP47" s="33">
        <f t="shared" ref="CP47" si="693">BQ34+BQ35+BQ36+BQ37+BQ38+BQ39+BQ40+BQ41+BQ42+BQ43+BQ44+BQ45+BQ46+BQ47</f>
        <v>100.00000000000001</v>
      </c>
      <c r="CT47" s="10"/>
      <c r="CU47" s="10"/>
      <c r="CV47" s="10"/>
      <c r="CW47" s="10"/>
      <c r="CX47" s="10"/>
      <c r="CY47" s="10"/>
      <c r="CZ47" s="10"/>
      <c r="DA47" s="10"/>
      <c r="DB47" s="10"/>
      <c r="DC47" s="10"/>
      <c r="DD47" s="10"/>
      <c r="DE47" s="10"/>
      <c r="DF47" s="10"/>
      <c r="DG47" s="10"/>
      <c r="DH47" s="10"/>
      <c r="DI47" s="10"/>
      <c r="DJ47" s="10"/>
      <c r="DK47" s="10"/>
      <c r="DL47" s="10"/>
      <c r="DM47" s="10"/>
      <c r="DN47" s="10"/>
      <c r="DO47" s="10"/>
      <c r="DP47" s="10"/>
    </row>
    <row r="48" spans="2:120" x14ac:dyDescent="0.25">
      <c r="B48" s="54" t="s">
        <v>16</v>
      </c>
      <c r="C48" s="54">
        <v>0</v>
      </c>
      <c r="D48" s="54">
        <v>0</v>
      </c>
      <c r="E48" s="54">
        <v>0</v>
      </c>
      <c r="F48" s="54">
        <v>0</v>
      </c>
      <c r="G48" s="54">
        <v>0</v>
      </c>
      <c r="H48" s="54">
        <v>0</v>
      </c>
      <c r="I48" s="54">
        <v>0</v>
      </c>
      <c r="J48" s="54">
        <v>0</v>
      </c>
      <c r="K48" s="54">
        <v>0</v>
      </c>
      <c r="L48" s="54">
        <v>0</v>
      </c>
      <c r="M48" s="54">
        <v>1</v>
      </c>
      <c r="N48" s="54">
        <v>0</v>
      </c>
      <c r="O48" s="54">
        <v>0</v>
      </c>
      <c r="P48" s="54">
        <v>2</v>
      </c>
      <c r="Q48" s="54">
        <v>9</v>
      </c>
      <c r="R48" s="54">
        <v>0</v>
      </c>
      <c r="S48" s="54">
        <v>12</v>
      </c>
      <c r="V48" s="54">
        <v>256</v>
      </c>
      <c r="W48" s="54">
        <f>Q34</f>
        <v>0</v>
      </c>
      <c r="X48" s="54">
        <f>Q35</f>
        <v>0</v>
      </c>
      <c r="Y48" s="3">
        <f>Q36</f>
        <v>0</v>
      </c>
      <c r="Z48" s="3">
        <f>Q37</f>
        <v>0</v>
      </c>
      <c r="AA48" s="3">
        <f>Q38</f>
        <v>0</v>
      </c>
      <c r="AB48" s="54">
        <f>Q39</f>
        <v>0</v>
      </c>
      <c r="AC48" s="3">
        <f>Q40</f>
        <v>0</v>
      </c>
      <c r="AD48" s="54">
        <f>Q41</f>
        <v>0</v>
      </c>
      <c r="AE48" s="3">
        <f>Q42</f>
        <v>0</v>
      </c>
      <c r="AF48" s="3">
        <f>Q43</f>
        <v>0</v>
      </c>
      <c r="AG48" s="3">
        <f>Q44</f>
        <v>0</v>
      </c>
      <c r="AH48" s="3">
        <f>Q45</f>
        <v>0</v>
      </c>
      <c r="AI48" s="54">
        <f>Q46</f>
        <v>0</v>
      </c>
      <c r="AJ48" s="3">
        <f>Q47</f>
        <v>0</v>
      </c>
      <c r="AK48" s="54">
        <f>Q48</f>
        <v>9</v>
      </c>
      <c r="AL48" s="54">
        <f>Q49</f>
        <v>0</v>
      </c>
      <c r="AM48" s="3">
        <f>Q50</f>
        <v>0</v>
      </c>
      <c r="AN48" s="3">
        <f>Q51</f>
        <v>0</v>
      </c>
      <c r="AO48" s="54">
        <f>Q52</f>
        <v>0</v>
      </c>
      <c r="AP48" s="54">
        <f>Q53</f>
        <v>0</v>
      </c>
      <c r="AQ48" s="54">
        <f>Q54</f>
        <v>0</v>
      </c>
      <c r="AR48" s="3">
        <f>Q55</f>
        <v>0</v>
      </c>
      <c r="AU48" s="54">
        <v>256</v>
      </c>
      <c r="AV48" s="30">
        <f t="shared" ref="AV48" si="694">PRODUCT(W48*100*1/W50)</f>
        <v>0</v>
      </c>
      <c r="AW48" s="30">
        <f t="shared" ref="AW48" si="695">PRODUCT(X48*100*1/X50)</f>
        <v>0</v>
      </c>
      <c r="AX48" s="33">
        <f t="shared" ref="AX48" si="696">PRODUCT(Y48*100*1/Y50)</f>
        <v>0</v>
      </c>
      <c r="AY48" s="33">
        <f t="shared" ref="AY48" si="697">PRODUCT(Z48*100*1/Z50)</f>
        <v>0</v>
      </c>
      <c r="AZ48" s="33">
        <f t="shared" ref="AZ48" si="698">PRODUCT(AA48*100*1/AA50)</f>
        <v>0</v>
      </c>
      <c r="BA48" s="30">
        <f t="shared" ref="BA48" si="699">PRODUCT(AB48*100*1/AB50)</f>
        <v>0</v>
      </c>
      <c r="BB48" s="33">
        <f t="shared" ref="BB48" si="700">PRODUCT(AC48*100*1/AC50)</f>
        <v>0</v>
      </c>
      <c r="BC48" s="30">
        <f t="shared" ref="BC48" si="701">PRODUCT(AD48*100*1/AD50)</f>
        <v>0</v>
      </c>
      <c r="BD48" s="33">
        <f t="shared" ref="BD48" si="702">PRODUCT(AE48*100*1/AE50)</f>
        <v>0</v>
      </c>
      <c r="BE48" s="33">
        <f t="shared" ref="BE48" si="703">PRODUCT(AF48*100*1/AF50)</f>
        <v>0</v>
      </c>
      <c r="BF48" s="33">
        <f t="shared" ref="BF48" si="704">PRODUCT(AG48*100*1/AG50)</f>
        <v>0</v>
      </c>
      <c r="BG48" s="33">
        <f t="shared" ref="BG48" si="705">PRODUCT(AH48*100*1/AH50)</f>
        <v>0</v>
      </c>
      <c r="BH48" s="59">
        <f t="shared" ref="BH48" si="706">PRODUCT(AI48*100*1/AI50)</f>
        <v>0</v>
      </c>
      <c r="BI48" s="33">
        <f t="shared" ref="BI48" si="707">PRODUCT(AJ48*100*1/AJ50)</f>
        <v>0</v>
      </c>
      <c r="BJ48" s="30">
        <f t="shared" ref="BJ48" si="708">PRODUCT(AK48*100*1/AK50)</f>
        <v>75</v>
      </c>
      <c r="BK48" s="30">
        <f t="shared" ref="BK48" si="709">PRODUCT(AL48*100*1/AL50)</f>
        <v>0</v>
      </c>
      <c r="BL48" s="33">
        <f t="shared" ref="BL48" si="710">PRODUCT(AM48*100*1/AM50)</f>
        <v>0</v>
      </c>
      <c r="BM48" s="33">
        <f t="shared" ref="BM48" si="711">PRODUCT(AN48*100*1/AN50)</f>
        <v>0</v>
      </c>
      <c r="BN48" s="30">
        <f t="shared" ref="BN48" si="712">PRODUCT(AO48*100*1/AO50)</f>
        <v>0</v>
      </c>
      <c r="BO48" s="30">
        <f t="shared" ref="BO48" si="713">PRODUCT(AP48*100*1/AP50)</f>
        <v>0</v>
      </c>
      <c r="BP48" s="30">
        <f t="shared" ref="BP48" si="714">PRODUCT(AQ48*100*1/AQ50)</f>
        <v>0</v>
      </c>
      <c r="BQ48" s="33">
        <f t="shared" ref="BQ48" si="715">PRODUCT(AR48*100*1/AR50)</f>
        <v>0</v>
      </c>
      <c r="BT48" s="54">
        <v>256</v>
      </c>
      <c r="BU48" s="30">
        <f t="shared" ref="BU48" si="716">AV34+AV35+AV36+AV37+AV38+AV39+AV40+AV41+AV42+AV43+AV44+AV45+AV46+AV47+AV48</f>
        <v>100</v>
      </c>
      <c r="BV48" s="30">
        <f t="shared" ref="BV48" si="717">AW34+AW35+AW36+AW37+AW38+AW39+AW40+AW41+AW42+AW43+AW44+AW45+AW46+AW47+AW48</f>
        <v>100</v>
      </c>
      <c r="BW48" s="33">
        <f t="shared" ref="BW48" si="718">AX34+AX35+AX36+AX37+AX38+AX39+AX40+AX41+AX42+AX43+AX44+AX45+AX46+AX47+AX48</f>
        <v>100</v>
      </c>
      <c r="BX48" s="33">
        <f t="shared" ref="BX48" si="719">AY34+AY35+AY36+AY37+AY38+AY39+AY40+AY41+AY42+AY43+AY44+AY45+AY46+AY47+AY48</f>
        <v>100</v>
      </c>
      <c r="BY48" s="33">
        <f t="shared" ref="BY48" si="720">AZ34+AZ35+AZ36+AZ37+AZ38+AZ39+AZ40+AZ41+AZ42+AZ43+AZ44+AZ45+AZ46+AZ47+AZ48</f>
        <v>100</v>
      </c>
      <c r="BZ48" s="30">
        <f t="shared" ref="BZ48" si="721">BA34+BA35+BA36+BA37+BA38+BA39+BA40+BA41+BA42+BA43+BA44+BA45+BA46+BA47+BA48</f>
        <v>100</v>
      </c>
      <c r="CA48" s="33">
        <f t="shared" ref="CA48" si="722">BB34+BB35+BB36+BB37+BB38+BB39+BB40+BB41+BB42+BB43+BB44+BB45+BB46+BB47+BB48</f>
        <v>100</v>
      </c>
      <c r="CB48" s="30">
        <f t="shared" ref="CB48" si="723">BC34+BC35+BC36+BC37+BC38+BC39+BC40+BC41+BC42+BC43+BC44+BC45+BC46+BC47+BC48</f>
        <v>100</v>
      </c>
      <c r="CC48" s="33">
        <f t="shared" ref="CC48" si="724">BD34+BD35+BD36+BD37+BD38+BD39+BD40+BD41+BD42+BD43+BD44+BD45+BD46+BD47+BD48</f>
        <v>99.999999999999986</v>
      </c>
      <c r="CD48" s="33">
        <f t="shared" ref="CD48" si="725">BE34+BE35+BE36+BE37+BE38+BE39+BE40+BE41+BE42+BE43+BE44+BE45+BE46+BE47+BE48</f>
        <v>100</v>
      </c>
      <c r="CE48" s="33">
        <f t="shared" ref="CE48" si="726">BF34+BF35+BF36+BF37+BF38+BF39+BF40+BF41+BF42+BF43+BF44+BF45+BF46+BF47+BF48</f>
        <v>100</v>
      </c>
      <c r="CF48" s="33">
        <f t="shared" ref="CF48" si="727">BG34+BG35+BG36+BG37+BG38+BG39+BG40+BG41+BG42+BG43+BG44+BG45+BG46+BG47+BG48</f>
        <v>100</v>
      </c>
      <c r="CG48" s="59">
        <f t="shared" ref="CG48" si="728">BH34+BH35+BH36+BH37+BH38+BH39+BH40+BH41+BH42+BH43+BH44+BH45+BH46+BH47+BH48</f>
        <v>99.999999999999986</v>
      </c>
      <c r="CH48" s="33">
        <f t="shared" ref="CH48" si="729">BI34+BI35+BI36+BI37+BI38+BI39+BI40+BI41+BI42+BI43+BI44+BI45+BI46+BI47+BI48</f>
        <v>100</v>
      </c>
      <c r="CI48" s="30">
        <f t="shared" ref="CI48" si="730">BJ34+BJ35+BJ36+BJ37+BJ38+BJ39+BJ40+BJ41+BJ42+BJ43+BJ44+BJ45+BJ46+BJ47+BJ48</f>
        <v>100</v>
      </c>
      <c r="CJ48" s="30">
        <f t="shared" ref="CJ48" si="731">BK34+BK35+BK36+BK37+BK38+BK39+BK40+BK41+BK42+BK43+BK44+BK45+BK46+BK47+BK48</f>
        <v>100</v>
      </c>
      <c r="CK48" s="33">
        <f t="shared" ref="CK48" si="732">BL34+BL35+BL36+BL37+BL38+BL39+BL40+BL41+BL42+BL43+BL44+BL45+BL46+BL47+BL48</f>
        <v>100</v>
      </c>
      <c r="CL48" s="33">
        <f t="shared" ref="CL48" si="733">BM34+BM35+BM36+BM37+BM38+BM39+BM40+BM41+BM42+BM43+BM44+BM45+BM46+BM47+BM48</f>
        <v>100</v>
      </c>
      <c r="CM48" s="30">
        <f t="shared" ref="CM48" si="734">BN34+BN35+BN36+BN37+BN38+BN39+BN40+BN41+BN42+BN43+BN44+BN45+BN46+BN47+BN48</f>
        <v>100</v>
      </c>
      <c r="CN48" s="30">
        <f t="shared" ref="CN48" si="735">BO34+BO35+BO36+BO37+BO38+BO39+BO40+BO41+BO42+BO43+BO44+BO45+BO46+BO47+BO48</f>
        <v>100</v>
      </c>
      <c r="CO48" s="30">
        <f t="shared" ref="CO48" si="736">BP34+BP35+BP36+BP37+BP38+BP39+BP40+BP41+BP42+BP43+BP44+BP45+BP46+BP47+BP48</f>
        <v>100</v>
      </c>
      <c r="CP48" s="33">
        <f t="shared" ref="CP48" si="737">BQ34+BQ35+BQ36+BQ37+BQ38+BQ39+BQ40+BQ41+BQ42+BQ43+BQ44+BQ45+BQ46+BQ47+BQ48</f>
        <v>100.00000000000001</v>
      </c>
      <c r="CT48" s="10"/>
      <c r="CU48" s="10"/>
      <c r="CV48" s="10"/>
      <c r="CW48" s="10"/>
      <c r="CX48" s="10"/>
      <c r="CY48" s="10"/>
      <c r="CZ48" s="10"/>
      <c r="DA48" s="10"/>
      <c r="DB48" s="10"/>
      <c r="DC48" s="10"/>
      <c r="DD48" s="10"/>
      <c r="DE48" s="10"/>
      <c r="DF48" s="10"/>
      <c r="DG48" s="10"/>
      <c r="DH48" s="10"/>
      <c r="DI48" s="10"/>
      <c r="DJ48" s="10"/>
      <c r="DK48" s="10"/>
      <c r="DL48" s="10"/>
      <c r="DM48" s="10"/>
      <c r="DN48" s="10"/>
      <c r="DO48" s="10"/>
      <c r="DP48" s="10"/>
    </row>
    <row r="49" spans="2:120" x14ac:dyDescent="0.25">
      <c r="B49" s="54" t="s">
        <v>17</v>
      </c>
      <c r="C49" s="54">
        <v>0</v>
      </c>
      <c r="D49" s="54">
        <v>0</v>
      </c>
      <c r="E49" s="54">
        <v>0</v>
      </c>
      <c r="F49" s="54">
        <v>0</v>
      </c>
      <c r="G49" s="54">
        <v>0</v>
      </c>
      <c r="H49" s="54">
        <v>1</v>
      </c>
      <c r="I49" s="54">
        <v>0</v>
      </c>
      <c r="J49" s="54">
        <v>0</v>
      </c>
      <c r="K49" s="54">
        <v>0</v>
      </c>
      <c r="L49" s="54">
        <v>4</v>
      </c>
      <c r="M49" s="54">
        <v>4</v>
      </c>
      <c r="N49" s="54">
        <v>3</v>
      </c>
      <c r="O49" s="54">
        <v>0</v>
      </c>
      <c r="P49" s="54">
        <v>0</v>
      </c>
      <c r="Q49" s="54">
        <v>0</v>
      </c>
      <c r="R49" s="54">
        <v>0</v>
      </c>
      <c r="S49" s="54">
        <v>12</v>
      </c>
      <c r="V49" s="54">
        <v>512</v>
      </c>
      <c r="W49" s="54">
        <f>R34</f>
        <v>0</v>
      </c>
      <c r="X49" s="54">
        <f>R35</f>
        <v>0</v>
      </c>
      <c r="Y49" s="3">
        <f>R36</f>
        <v>0</v>
      </c>
      <c r="Z49" s="3">
        <f>R37</f>
        <v>0</v>
      </c>
      <c r="AA49" s="3">
        <f>R38</f>
        <v>0</v>
      </c>
      <c r="AB49" s="54">
        <f>R39</f>
        <v>0</v>
      </c>
      <c r="AC49" s="3">
        <f>R40</f>
        <v>0</v>
      </c>
      <c r="AD49" s="54">
        <f>R41</f>
        <v>0</v>
      </c>
      <c r="AE49" s="3">
        <f>R42</f>
        <v>0</v>
      </c>
      <c r="AF49" s="3">
        <f>R43</f>
        <v>0</v>
      </c>
      <c r="AG49" s="3">
        <f>R44</f>
        <v>0</v>
      </c>
      <c r="AH49" s="3">
        <f>R45</f>
        <v>0</v>
      </c>
      <c r="AI49" s="54">
        <f>R46</f>
        <v>0</v>
      </c>
      <c r="AJ49" s="3">
        <f>R47</f>
        <v>0</v>
      </c>
      <c r="AK49" s="54">
        <f>R48</f>
        <v>0</v>
      </c>
      <c r="AL49" s="54">
        <f>R49</f>
        <v>0</v>
      </c>
      <c r="AM49" s="3">
        <f>R50</f>
        <v>0</v>
      </c>
      <c r="AN49" s="3">
        <f>R51</f>
        <v>0</v>
      </c>
      <c r="AO49" s="54">
        <f>R52</f>
        <v>0</v>
      </c>
      <c r="AP49" s="54">
        <f>R53</f>
        <v>0</v>
      </c>
      <c r="AQ49" s="54">
        <f>R54</f>
        <v>0</v>
      </c>
      <c r="AR49" s="3">
        <f>R55</f>
        <v>0</v>
      </c>
      <c r="AU49" s="54">
        <v>512</v>
      </c>
      <c r="AV49" s="30">
        <f t="shared" ref="AV49" si="738">PRODUCT(W49*100*1/W50)</f>
        <v>0</v>
      </c>
      <c r="AW49" s="30">
        <f t="shared" ref="AW49" si="739">PRODUCT(X49*100*1/X50)</f>
        <v>0</v>
      </c>
      <c r="AX49" s="33">
        <f t="shared" ref="AX49" si="740">PRODUCT(Y49*100*1/Y50)</f>
        <v>0</v>
      </c>
      <c r="AY49" s="33">
        <f t="shared" ref="AY49" si="741">PRODUCT(Z49*100*1/Z50)</f>
        <v>0</v>
      </c>
      <c r="AZ49" s="33">
        <f t="shared" ref="AZ49" si="742">PRODUCT(AA49*100*1/AA50)</f>
        <v>0</v>
      </c>
      <c r="BA49" s="30">
        <f t="shared" ref="BA49" si="743">PRODUCT(AB49*100*1/AB50)</f>
        <v>0</v>
      </c>
      <c r="BB49" s="33">
        <f t="shared" ref="BB49" si="744">PRODUCT(AC49*100*1/AC50)</f>
        <v>0</v>
      </c>
      <c r="BC49" s="30">
        <f t="shared" ref="BC49" si="745">PRODUCT(AD49*100*1/AD50)</f>
        <v>0</v>
      </c>
      <c r="BD49" s="33">
        <f t="shared" ref="BD49" si="746">PRODUCT(AE49*100*1/AE50)</f>
        <v>0</v>
      </c>
      <c r="BE49" s="33">
        <f t="shared" ref="BE49" si="747">PRODUCT(AF49*100*1/AF50)</f>
        <v>0</v>
      </c>
      <c r="BF49" s="33">
        <f t="shared" ref="BF49" si="748">PRODUCT(AG49*100*1/AG50)</f>
        <v>0</v>
      </c>
      <c r="BG49" s="33">
        <f t="shared" ref="BG49" si="749">PRODUCT(AH49*100*1/AH50)</f>
        <v>0</v>
      </c>
      <c r="BH49" s="59">
        <f t="shared" ref="BH49" si="750">PRODUCT(AI49*100*1/AI50)</f>
        <v>0</v>
      </c>
      <c r="BI49" s="33">
        <f t="shared" ref="BI49" si="751">PRODUCT(AJ49*100*1/AJ50)</f>
        <v>0</v>
      </c>
      <c r="BJ49" s="30">
        <f t="shared" ref="BJ49" si="752">PRODUCT(AK49*100*1/AK50)</f>
        <v>0</v>
      </c>
      <c r="BK49" s="30">
        <f t="shared" ref="BK49" si="753">PRODUCT(AL49*100*1/AL50)</f>
        <v>0</v>
      </c>
      <c r="BL49" s="33">
        <f t="shared" ref="BL49" si="754">PRODUCT(AM49*100*1/AM50)</f>
        <v>0</v>
      </c>
      <c r="BM49" s="33">
        <f t="shared" ref="BM49" si="755">PRODUCT(AN49*100*1/AN50)</f>
        <v>0</v>
      </c>
      <c r="BN49" s="30">
        <f t="shared" ref="BN49" si="756">PRODUCT(AO49*100*1/AO50)</f>
        <v>0</v>
      </c>
      <c r="BO49" s="30">
        <f t="shared" ref="BO49" si="757">PRODUCT(AP49*100*1/AP50)</f>
        <v>0</v>
      </c>
      <c r="BP49" s="30">
        <f t="shared" ref="BP49" si="758">PRODUCT(AQ49*100*1/AQ50)</f>
        <v>0</v>
      </c>
      <c r="BQ49" s="33">
        <f t="shared" ref="BQ49" si="759">PRODUCT(AR49*100*1/AR50)</f>
        <v>0</v>
      </c>
      <c r="BT49" s="54">
        <v>512</v>
      </c>
      <c r="BU49" s="30">
        <f t="shared" ref="BU49" si="760">AV34+AV35+AV36+AV37+AV38+AV39+AV40+AV41+AV42+AV43+AV44+AV45+AV46+AV47+AV48+AV49</f>
        <v>100</v>
      </c>
      <c r="BV49" s="30">
        <f t="shared" ref="BV49" si="761">AW34+AW35+AW36+AW37+AW38+AW39+AW40+AW41+AW42+AW43+AW44+AW45+AW46+AW47+AW48+AW49</f>
        <v>100</v>
      </c>
      <c r="BW49" s="33">
        <f t="shared" ref="BW49" si="762">AX34+AX35+AX36+AX37+AX38+AX39+AX40+AX41+AX42+AX43+AX44+AX45+AX46+AX47+AX48+AX49</f>
        <v>100</v>
      </c>
      <c r="BX49" s="33">
        <f t="shared" ref="BX49" si="763">AY34+AY35+AY36+AY37+AY38+AY39+AY40+AY41+AY42+AY43+AY44+AY45+AY46+AY47+AY48+AY49</f>
        <v>100</v>
      </c>
      <c r="BY49" s="33">
        <f t="shared" ref="BY49" si="764">AZ34+AZ35+AZ36+AZ37+AZ38+AZ39+AZ40+AZ41+AZ42+AZ43+AZ44+AZ45+AZ46+AZ47+AZ48+AZ49</f>
        <v>100</v>
      </c>
      <c r="BZ49" s="30">
        <f t="shared" ref="BZ49" si="765">BA34+BA35+BA36+BA37+BA38+BA39+BA40+BA41+BA42+BA43+BA44+BA45+BA46+BA47+BA48+BA49</f>
        <v>100</v>
      </c>
      <c r="CA49" s="33">
        <f t="shared" ref="CA49" si="766">BB34+BB35+BB36+BB37+BB38+BB39+BB40+BB41+BB42+BB43+BB44+BB45+BB46+BB47+BB48+BB49</f>
        <v>100</v>
      </c>
      <c r="CB49" s="30">
        <f t="shared" ref="CB49" si="767">BC34+BC35+BC36+BC37+BC38+BC39+BC40+BC41+BC42+BC43+BC44+BC45+BC46+BC47+BC48+BC49</f>
        <v>100</v>
      </c>
      <c r="CC49" s="33">
        <f t="shared" ref="CC49" si="768">BD34+BD35+BD36+BD37+BD38+BD39+BD40+BD41+BD42+BD43+BD44+BD45+BD46+BD47+BD48+BD49</f>
        <v>99.999999999999986</v>
      </c>
      <c r="CD49" s="33">
        <f t="shared" ref="CD49" si="769">BE34+BE35+BE36+BE37+BE38+BE39+BE40+BE41+BE42+BE43+BE44+BE45+BE46+BE47+BE48+BE49</f>
        <v>100</v>
      </c>
      <c r="CE49" s="33">
        <f t="shared" ref="CE49" si="770">BF34+BF35+BF36+BF37+BF38+BF39+BF40+BF41+BF42+BF43+BF44+BF45+BF46+BF47+BF48+BF49</f>
        <v>100</v>
      </c>
      <c r="CF49" s="33">
        <f t="shared" ref="CF49" si="771">BG34+BG35+BG36+BG37+BG38+BG39+BG40+BG41+BG42+BG43+BG44+BG45+BG46+BG47+BG48+BG49</f>
        <v>100</v>
      </c>
      <c r="CG49" s="59">
        <f t="shared" ref="CG49" si="772">BH34+BH35+BH36+BH37+BH38+BH39+BH40+BH41+BH42+BH43+BH44+BH45+BH46+BH47+BH48+BH49</f>
        <v>99.999999999999986</v>
      </c>
      <c r="CH49" s="33">
        <f t="shared" ref="CH49" si="773">BI34+BI35+BI36+BI37+BI38+BI39+BI40+BI41+BI42+BI43+BI44+BI45+BI46+BI47+BI48+BI49</f>
        <v>100</v>
      </c>
      <c r="CI49" s="30">
        <f t="shared" ref="CI49" si="774">BJ34+BJ35+BJ36+BJ37+BJ38+BJ39+BJ40+BJ41+BJ42+BJ43+BJ44+BJ45+BJ46+BJ47+BJ48+BJ49</f>
        <v>100</v>
      </c>
      <c r="CJ49" s="30">
        <f t="shared" ref="CJ49" si="775">BK34+BK35+BK36+BK37+BK38+BK39+BK40+BK41+BK42+BK43+BK44+BK45+BK46+BK47+BK48+BK49</f>
        <v>100</v>
      </c>
      <c r="CK49" s="33">
        <f t="shared" ref="CK49" si="776">BL34+BL35+BL36+BL37+BL38+BL39+BL40+BL41+BL42+BL43+BL44+BL45+BL46+BL47+BL48+BL49</f>
        <v>100</v>
      </c>
      <c r="CL49" s="33">
        <f t="shared" ref="CL49" si="777">BM34+BM35+BM36+BM37+BM38+BM39+BM40+BM41+BM42+BM43+BM44+BM45+BM46+BM47+BM48+BM49</f>
        <v>100</v>
      </c>
      <c r="CM49" s="30">
        <f t="shared" ref="CM49" si="778">BN34+BN35+BN36+BN37+BN38+BN39+BN40+BN41+BN42+BN43+BN44+BN45+BN46+BN47+BN48+BN49</f>
        <v>100</v>
      </c>
      <c r="CN49" s="30">
        <f t="shared" ref="CN49" si="779">BO34+BO35+BO36+BO37+BO38+BO39+BO40+BO41+BO42+BO43+BO44+BO45+BO46+BO47+BO48+BO49</f>
        <v>100</v>
      </c>
      <c r="CO49" s="30">
        <f t="shared" ref="CO49" si="780">BP34+BP35+BP36+BP37+BP38+BP39+BP40+BP41+BP42+BP43+BP44+BP45+BP46+BP47+BP48+BP49</f>
        <v>100</v>
      </c>
      <c r="CP49" s="33">
        <f t="shared" ref="CP49" si="781">BQ34+BQ35+BQ36+BQ37+BQ38+BQ39+BQ40+BQ41+BQ42+BQ43+BQ44+BQ45+BQ46+BQ47+BQ48+BQ49</f>
        <v>100.00000000000001</v>
      </c>
      <c r="CT49" s="10"/>
      <c r="CU49" s="10"/>
      <c r="CV49" s="10"/>
      <c r="CW49" s="10"/>
      <c r="CX49" s="10"/>
      <c r="CY49" s="10"/>
      <c r="CZ49" s="10"/>
      <c r="DA49" s="10"/>
      <c r="DB49" s="10"/>
      <c r="DC49" s="10"/>
      <c r="DD49" s="10"/>
      <c r="DE49" s="10"/>
      <c r="DF49" s="10"/>
      <c r="DG49" s="10"/>
      <c r="DH49" s="10"/>
      <c r="DI49" s="10"/>
      <c r="DJ49" s="10"/>
      <c r="DK49" s="10"/>
      <c r="DL49" s="10"/>
      <c r="DM49" s="10"/>
      <c r="DN49" s="10"/>
      <c r="DO49" s="10"/>
      <c r="DP49" s="10"/>
    </row>
    <row r="50" spans="2:120" x14ac:dyDescent="0.25">
      <c r="B50" s="54" t="s">
        <v>18</v>
      </c>
      <c r="C50" s="4">
        <v>0</v>
      </c>
      <c r="D50" s="4">
        <v>0</v>
      </c>
      <c r="E50" s="4">
        <v>1</v>
      </c>
      <c r="F50" s="4">
        <v>6</v>
      </c>
      <c r="G50" s="4">
        <v>1</v>
      </c>
      <c r="H50" s="4">
        <v>1</v>
      </c>
      <c r="I50" s="3">
        <v>0</v>
      </c>
      <c r="J50" s="3">
        <v>0</v>
      </c>
      <c r="K50" s="3">
        <v>0</v>
      </c>
      <c r="L50" s="3">
        <v>3</v>
      </c>
      <c r="M50" s="3">
        <v>0</v>
      </c>
      <c r="N50" s="3">
        <v>0</v>
      </c>
      <c r="O50" s="3">
        <v>0</v>
      </c>
      <c r="P50" s="3">
        <v>0</v>
      </c>
      <c r="Q50" s="3">
        <v>0</v>
      </c>
      <c r="R50" s="3">
        <v>0</v>
      </c>
      <c r="S50" s="54">
        <v>12</v>
      </c>
      <c r="V50" s="54" t="s">
        <v>1</v>
      </c>
      <c r="W50" s="54">
        <f>S34</f>
        <v>12</v>
      </c>
      <c r="X50" s="54">
        <f>S35</f>
        <v>12</v>
      </c>
      <c r="Y50" s="54">
        <f>S36</f>
        <v>12</v>
      </c>
      <c r="Z50" s="54">
        <f>S37</f>
        <v>12</v>
      </c>
      <c r="AA50" s="54">
        <f>S38</f>
        <v>12</v>
      </c>
      <c r="AB50" s="54">
        <f>S39</f>
        <v>12</v>
      </c>
      <c r="AC50" s="54">
        <f>S40</f>
        <v>12</v>
      </c>
      <c r="AD50" s="54">
        <f>S41</f>
        <v>12</v>
      </c>
      <c r="AE50" s="54">
        <f>S42</f>
        <v>12</v>
      </c>
      <c r="AF50" s="54">
        <f>S43</f>
        <v>12</v>
      </c>
      <c r="AG50" s="54">
        <f>S44</f>
        <v>12</v>
      </c>
      <c r="AH50" s="54">
        <f>S45</f>
        <v>12</v>
      </c>
      <c r="AI50" s="54">
        <f>S46</f>
        <v>12</v>
      </c>
      <c r="AJ50" s="54">
        <f>S47</f>
        <v>11</v>
      </c>
      <c r="AK50" s="54">
        <f>S48</f>
        <v>12</v>
      </c>
      <c r="AL50" s="54">
        <f>S49</f>
        <v>12</v>
      </c>
      <c r="AM50" s="54">
        <f>S50</f>
        <v>12</v>
      </c>
      <c r="AN50" s="54">
        <f>S51</f>
        <v>12</v>
      </c>
      <c r="AO50" s="54">
        <f>S52</f>
        <v>12</v>
      </c>
      <c r="AP50" s="54">
        <f>S53</f>
        <v>12</v>
      </c>
      <c r="AQ50" s="54">
        <f>S54</f>
        <v>12</v>
      </c>
      <c r="AR50" s="8">
        <f>S55</f>
        <v>11</v>
      </c>
      <c r="AU50" s="54" t="s">
        <v>47</v>
      </c>
      <c r="AV50" s="30">
        <f t="shared" ref="AV50:BQ50" si="782">SUM(AV34:AV49)</f>
        <v>100</v>
      </c>
      <c r="AW50" s="30">
        <f t="shared" si="782"/>
        <v>100</v>
      </c>
      <c r="AX50" s="30">
        <f t="shared" si="782"/>
        <v>100</v>
      </c>
      <c r="AY50" s="30">
        <f t="shared" si="782"/>
        <v>100</v>
      </c>
      <c r="AZ50" s="30">
        <f t="shared" si="782"/>
        <v>100</v>
      </c>
      <c r="BA50" s="30">
        <f t="shared" si="782"/>
        <v>100</v>
      </c>
      <c r="BB50" s="30">
        <f t="shared" si="782"/>
        <v>100</v>
      </c>
      <c r="BC50" s="30">
        <f t="shared" si="782"/>
        <v>100</v>
      </c>
      <c r="BD50" s="30">
        <f t="shared" si="782"/>
        <v>99.999999999999986</v>
      </c>
      <c r="BE50" s="30">
        <f t="shared" si="782"/>
        <v>100</v>
      </c>
      <c r="BF50" s="30">
        <f t="shared" si="782"/>
        <v>100</v>
      </c>
      <c r="BG50" s="30">
        <f t="shared" si="782"/>
        <v>100</v>
      </c>
      <c r="BH50" s="30">
        <f t="shared" si="782"/>
        <v>99.999999999999986</v>
      </c>
      <c r="BI50" s="30">
        <f t="shared" si="782"/>
        <v>100</v>
      </c>
      <c r="BJ50" s="30">
        <f t="shared" si="782"/>
        <v>100</v>
      </c>
      <c r="BK50" s="30">
        <f t="shared" si="782"/>
        <v>100</v>
      </c>
      <c r="BL50" s="30">
        <f t="shared" si="782"/>
        <v>100</v>
      </c>
      <c r="BM50" s="30">
        <f t="shared" si="782"/>
        <v>100</v>
      </c>
      <c r="BN50" s="30">
        <f t="shared" si="782"/>
        <v>100</v>
      </c>
      <c r="BO50" s="30">
        <f t="shared" si="782"/>
        <v>100</v>
      </c>
      <c r="BP50" s="30">
        <f t="shared" si="782"/>
        <v>100</v>
      </c>
      <c r="BQ50" s="30">
        <f t="shared" si="782"/>
        <v>100.00000000000001</v>
      </c>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row>
    <row r="51" spans="2:120" x14ac:dyDescent="0.25">
      <c r="B51" s="54" t="s">
        <v>19</v>
      </c>
      <c r="C51" s="4">
        <v>0</v>
      </c>
      <c r="D51" s="4">
        <v>0</v>
      </c>
      <c r="E51" s="4">
        <v>0</v>
      </c>
      <c r="F51" s="4">
        <v>0</v>
      </c>
      <c r="G51" s="4">
        <v>1</v>
      </c>
      <c r="H51" s="4">
        <v>7</v>
      </c>
      <c r="I51" s="4">
        <v>1</v>
      </c>
      <c r="J51" s="3">
        <v>0</v>
      </c>
      <c r="K51" s="3">
        <v>0</v>
      </c>
      <c r="L51" s="3">
        <v>0</v>
      </c>
      <c r="M51" s="3">
        <v>3</v>
      </c>
      <c r="N51" s="3">
        <v>0</v>
      </c>
      <c r="O51" s="3">
        <v>0</v>
      </c>
      <c r="P51" s="3">
        <v>0</v>
      </c>
      <c r="Q51" s="3">
        <v>0</v>
      </c>
      <c r="R51" s="3">
        <v>0</v>
      </c>
      <c r="S51" s="54">
        <v>12</v>
      </c>
      <c r="AV51" s="30"/>
      <c r="AW51" s="30"/>
      <c r="AX51" s="30"/>
      <c r="AY51" s="30"/>
      <c r="AZ51" s="30"/>
      <c r="BA51" s="30"/>
      <c r="BB51" s="30"/>
      <c r="BC51" s="30"/>
      <c r="BD51" s="30"/>
      <c r="BE51" s="30"/>
      <c r="BF51" s="30"/>
      <c r="BG51" s="30"/>
      <c r="BH51" s="30"/>
      <c r="BI51" s="30"/>
      <c r="BJ51" s="30"/>
      <c r="BK51" s="30"/>
      <c r="BL51" s="30"/>
      <c r="BM51" s="30"/>
      <c r="BN51" s="30"/>
      <c r="BO51" s="30"/>
      <c r="BP51" s="3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120" x14ac:dyDescent="0.25">
      <c r="B52" s="54" t="s">
        <v>20</v>
      </c>
      <c r="C52" s="54">
        <v>0</v>
      </c>
      <c r="D52" s="54">
        <v>0</v>
      </c>
      <c r="E52" s="54">
        <v>0</v>
      </c>
      <c r="F52" s="54">
        <v>0</v>
      </c>
      <c r="G52" s="54">
        <v>0</v>
      </c>
      <c r="H52" s="54">
        <v>2</v>
      </c>
      <c r="I52" s="54">
        <v>5</v>
      </c>
      <c r="J52" s="54">
        <v>2</v>
      </c>
      <c r="K52" s="54">
        <v>0</v>
      </c>
      <c r="L52" s="54">
        <v>3</v>
      </c>
      <c r="M52" s="54">
        <v>0</v>
      </c>
      <c r="N52" s="54">
        <v>0</v>
      </c>
      <c r="O52" s="54">
        <v>0</v>
      </c>
      <c r="P52" s="54">
        <v>0</v>
      </c>
      <c r="Q52" s="54">
        <v>0</v>
      </c>
      <c r="R52" s="54">
        <v>0</v>
      </c>
      <c r="S52" s="54">
        <v>12</v>
      </c>
      <c r="CQ52" s="10"/>
      <c r="CR52" s="10"/>
      <c r="CS52" s="10"/>
      <c r="CT52" s="10"/>
      <c r="CU52" s="10"/>
      <c r="CV52" s="10"/>
      <c r="CW52" s="10"/>
      <c r="CX52" s="10"/>
      <c r="CY52" s="10"/>
      <c r="CZ52" s="10"/>
      <c r="DA52" s="10"/>
      <c r="DB52" s="10"/>
      <c r="DC52" s="10"/>
      <c r="DD52" s="10"/>
      <c r="DE52" s="10"/>
      <c r="DF52" s="10"/>
      <c r="DG52" s="10"/>
      <c r="DH52" s="10"/>
      <c r="DI52" s="10"/>
      <c r="DJ52" s="10"/>
      <c r="DK52" s="10"/>
      <c r="DL52" s="10"/>
      <c r="DM52" s="10"/>
    </row>
    <row r="53" spans="2:120" x14ac:dyDescent="0.25">
      <c r="B53" s="54" t="s">
        <v>21</v>
      </c>
      <c r="C53" s="54">
        <v>0</v>
      </c>
      <c r="D53" s="54">
        <v>0</v>
      </c>
      <c r="E53" s="54">
        <v>0</v>
      </c>
      <c r="F53" s="54">
        <v>0</v>
      </c>
      <c r="G53" s="54">
        <v>1</v>
      </c>
      <c r="H53" s="54">
        <v>1</v>
      </c>
      <c r="I53" s="54">
        <v>2</v>
      </c>
      <c r="J53" s="54">
        <v>3</v>
      </c>
      <c r="K53" s="54">
        <v>2</v>
      </c>
      <c r="L53" s="54">
        <v>0</v>
      </c>
      <c r="M53" s="54">
        <v>3</v>
      </c>
      <c r="N53" s="54">
        <v>0</v>
      </c>
      <c r="O53" s="54">
        <v>0</v>
      </c>
      <c r="P53" s="54">
        <v>0</v>
      </c>
      <c r="Q53" s="54">
        <v>0</v>
      </c>
      <c r="R53" s="54">
        <v>0</v>
      </c>
      <c r="S53" s="54">
        <v>12</v>
      </c>
      <c r="CQ53" s="10"/>
      <c r="CR53" s="10"/>
      <c r="CS53" s="10"/>
      <c r="CT53" s="10"/>
      <c r="CU53" s="10"/>
      <c r="CV53" s="10"/>
      <c r="CW53" s="10"/>
      <c r="CX53" s="10"/>
      <c r="CY53" s="10"/>
      <c r="CZ53" s="10"/>
      <c r="DA53" s="10"/>
      <c r="DB53" s="10"/>
      <c r="DC53" s="10"/>
      <c r="DD53" s="10"/>
      <c r="DE53" s="10"/>
      <c r="DF53" s="10"/>
      <c r="DG53" s="10"/>
      <c r="DH53" s="10"/>
      <c r="DI53" s="10"/>
      <c r="DJ53" s="10"/>
      <c r="DK53" s="10"/>
      <c r="DL53" s="10"/>
      <c r="DM53" s="10"/>
    </row>
    <row r="54" spans="2:120" x14ac:dyDescent="0.25">
      <c r="B54" s="54" t="s">
        <v>22</v>
      </c>
      <c r="C54" s="54">
        <v>0</v>
      </c>
      <c r="D54" s="54">
        <v>0</v>
      </c>
      <c r="E54" s="54">
        <v>0</v>
      </c>
      <c r="F54" s="54">
        <v>1</v>
      </c>
      <c r="G54" s="54">
        <v>0</v>
      </c>
      <c r="H54" s="54">
        <v>2</v>
      </c>
      <c r="I54" s="54">
        <v>6</v>
      </c>
      <c r="J54" s="54">
        <v>0</v>
      </c>
      <c r="K54" s="54">
        <v>1</v>
      </c>
      <c r="L54" s="54">
        <v>2</v>
      </c>
      <c r="M54" s="54">
        <v>0</v>
      </c>
      <c r="N54" s="54">
        <v>0</v>
      </c>
      <c r="O54" s="54">
        <v>0</v>
      </c>
      <c r="P54" s="54">
        <v>0</v>
      </c>
      <c r="Q54" s="54">
        <v>0</v>
      </c>
      <c r="R54" s="54">
        <v>0</v>
      </c>
      <c r="S54" s="54">
        <v>12</v>
      </c>
      <c r="CQ54" s="10"/>
      <c r="CR54" s="10"/>
      <c r="CS54" s="10"/>
      <c r="CT54" s="10"/>
      <c r="CU54" s="10"/>
      <c r="CV54" s="10"/>
      <c r="CW54" s="10"/>
      <c r="CX54" s="10"/>
      <c r="CY54" s="10"/>
      <c r="CZ54" s="10"/>
      <c r="DA54" s="10"/>
      <c r="DB54" s="10"/>
      <c r="DC54" s="10"/>
      <c r="DD54" s="10"/>
      <c r="DE54" s="10"/>
      <c r="DF54" s="10"/>
      <c r="DG54" s="10"/>
      <c r="DH54" s="10"/>
      <c r="DI54" s="10"/>
      <c r="DJ54" s="10"/>
      <c r="DK54" s="10"/>
      <c r="DL54" s="10"/>
      <c r="DM54" s="10"/>
    </row>
    <row r="55" spans="2:120" x14ac:dyDescent="0.25">
      <c r="B55" s="54" t="s">
        <v>96</v>
      </c>
      <c r="C55" s="2">
        <v>0</v>
      </c>
      <c r="D55" s="2">
        <v>0</v>
      </c>
      <c r="E55" s="2">
        <v>0</v>
      </c>
      <c r="F55" s="2">
        <v>0</v>
      </c>
      <c r="G55" s="2">
        <v>0</v>
      </c>
      <c r="H55" s="2">
        <v>1</v>
      </c>
      <c r="I55" s="2">
        <v>2</v>
      </c>
      <c r="J55" s="2">
        <v>4</v>
      </c>
      <c r="K55" s="2">
        <v>1</v>
      </c>
      <c r="L55" s="2">
        <v>0</v>
      </c>
      <c r="M55" s="3">
        <v>0</v>
      </c>
      <c r="N55" s="3">
        <v>1</v>
      </c>
      <c r="O55" s="3">
        <v>2</v>
      </c>
      <c r="P55" s="3">
        <v>0</v>
      </c>
      <c r="Q55" s="3">
        <v>0</v>
      </c>
      <c r="R55" s="3">
        <v>0</v>
      </c>
      <c r="S55" s="54">
        <v>11</v>
      </c>
      <c r="CQ55" s="10"/>
      <c r="CR55" s="10"/>
      <c r="CS55" s="10"/>
      <c r="CT55" s="10"/>
      <c r="CU55" s="10"/>
      <c r="CV55" s="10"/>
      <c r="CW55" s="10"/>
      <c r="CX55" s="10"/>
      <c r="CY55" s="10"/>
      <c r="CZ55" s="10"/>
      <c r="DA55" s="10"/>
      <c r="DB55" s="10"/>
      <c r="DC55" s="10"/>
      <c r="DD55" s="10"/>
      <c r="DE55" s="10"/>
      <c r="DF55" s="10"/>
      <c r="DG55" s="10"/>
      <c r="DH55" s="10"/>
      <c r="DI55" s="10"/>
      <c r="DJ55" s="10"/>
      <c r="DK55" s="10"/>
      <c r="DL55" s="10"/>
      <c r="DM55" s="10"/>
    </row>
    <row r="56" spans="2:120" x14ac:dyDescent="0.25">
      <c r="B56" s="54" t="s">
        <v>90</v>
      </c>
      <c r="C56" s="54">
        <v>0</v>
      </c>
      <c r="D56" s="54">
        <v>0</v>
      </c>
      <c r="E56" s="54">
        <v>0</v>
      </c>
      <c r="F56" s="54">
        <v>0</v>
      </c>
      <c r="G56" s="54">
        <v>0</v>
      </c>
      <c r="H56" s="54">
        <v>0</v>
      </c>
      <c r="I56" s="54">
        <v>0</v>
      </c>
      <c r="J56" s="54">
        <v>0</v>
      </c>
      <c r="K56" s="54">
        <v>1</v>
      </c>
      <c r="L56" s="54">
        <v>0</v>
      </c>
      <c r="M56" s="54">
        <v>1</v>
      </c>
      <c r="N56" s="54">
        <v>5</v>
      </c>
      <c r="O56" s="54">
        <v>5</v>
      </c>
      <c r="P56" s="54">
        <v>0</v>
      </c>
      <c r="Q56" s="54">
        <v>0</v>
      </c>
      <c r="R56" s="54">
        <v>0</v>
      </c>
      <c r="S56" s="54">
        <v>12</v>
      </c>
      <c r="CQ56" s="10"/>
      <c r="CR56" s="10"/>
      <c r="CS56" s="10"/>
      <c r="CT56" s="10"/>
      <c r="CU56" s="10"/>
      <c r="CV56" s="10"/>
      <c r="CW56" s="10"/>
      <c r="CX56" s="10"/>
      <c r="CY56" s="10"/>
      <c r="CZ56" s="10"/>
      <c r="DA56" s="10"/>
      <c r="DB56" s="10"/>
      <c r="DC56" s="10"/>
      <c r="DD56" s="10"/>
      <c r="DE56" s="10"/>
      <c r="DF56" s="10"/>
      <c r="DG56" s="10"/>
      <c r="DH56" s="10"/>
      <c r="DI56" s="10"/>
      <c r="DJ56" s="10"/>
      <c r="DK56" s="10"/>
      <c r="DL56" s="10"/>
      <c r="DM56" s="10"/>
    </row>
    <row r="57" spans="2:120" x14ac:dyDescent="0.25">
      <c r="B57" s="54" t="s">
        <v>177</v>
      </c>
      <c r="C57" s="54">
        <v>0</v>
      </c>
      <c r="D57" s="54">
        <v>0</v>
      </c>
      <c r="E57" s="54">
        <v>0</v>
      </c>
      <c r="F57" s="54">
        <v>0</v>
      </c>
      <c r="G57" s="54">
        <v>0</v>
      </c>
      <c r="H57" s="54">
        <v>0</v>
      </c>
      <c r="I57" s="54">
        <v>0</v>
      </c>
      <c r="J57" s="54">
        <v>0</v>
      </c>
      <c r="K57" s="54">
        <v>0</v>
      </c>
      <c r="L57" s="54">
        <v>1</v>
      </c>
      <c r="M57" s="54">
        <v>11</v>
      </c>
      <c r="N57" s="54">
        <v>0</v>
      </c>
      <c r="O57" s="54">
        <v>0</v>
      </c>
      <c r="P57" s="54">
        <v>0</v>
      </c>
      <c r="Q57" s="54">
        <v>0</v>
      </c>
      <c r="R57" s="54">
        <v>0</v>
      </c>
      <c r="S57" s="54">
        <v>12</v>
      </c>
      <c r="CQ57" s="10"/>
      <c r="CR57" s="10"/>
      <c r="CS57" s="10"/>
      <c r="CT57" s="10"/>
      <c r="CU57" s="10"/>
      <c r="CV57" s="10"/>
      <c r="CW57" s="10"/>
      <c r="CX57" s="10"/>
      <c r="CY57" s="10"/>
      <c r="CZ57" s="10"/>
      <c r="DA57" s="10"/>
      <c r="DB57" s="10"/>
      <c r="DC57" s="10"/>
      <c r="DD57" s="10"/>
      <c r="DE57" s="10"/>
      <c r="DF57" s="10"/>
      <c r="DG57" s="10"/>
      <c r="DH57" s="10"/>
      <c r="DI57" s="10"/>
      <c r="DJ57" s="10"/>
      <c r="DK57" s="10"/>
      <c r="DL57" s="10"/>
      <c r="DM57" s="10"/>
    </row>
    <row r="58" spans="2:120" x14ac:dyDescent="0.25">
      <c r="CQ58" s="10"/>
      <c r="CR58" s="10"/>
      <c r="CS58" s="10"/>
      <c r="CT58" s="10"/>
      <c r="CU58" s="10"/>
      <c r="CV58" s="10"/>
      <c r="CW58" s="10"/>
      <c r="CX58" s="10"/>
      <c r="CY58" s="10"/>
      <c r="CZ58" s="10"/>
      <c r="DA58" s="10"/>
      <c r="DB58" s="10"/>
      <c r="DC58" s="10"/>
      <c r="DD58" s="10"/>
      <c r="DE58" s="10"/>
      <c r="DF58" s="10"/>
      <c r="DG58" s="10"/>
      <c r="DH58" s="10"/>
      <c r="DI58" s="10"/>
      <c r="DJ58" s="10"/>
      <c r="DK58" s="10"/>
      <c r="DL58" s="10"/>
      <c r="DM58" s="10"/>
    </row>
    <row r="59" spans="2:120" x14ac:dyDescent="0.25">
      <c r="CQ59" s="10"/>
      <c r="CR59" s="10"/>
      <c r="CS59" s="10"/>
      <c r="CT59" s="10"/>
      <c r="CU59" s="10"/>
      <c r="CV59" s="10"/>
      <c r="CW59" s="10"/>
      <c r="CX59" s="10"/>
      <c r="CY59" s="10"/>
      <c r="CZ59" s="10"/>
      <c r="DA59" s="10"/>
      <c r="DB59" s="10"/>
      <c r="DC59" s="10"/>
      <c r="DD59" s="10"/>
      <c r="DE59" s="10"/>
      <c r="DF59" s="10"/>
      <c r="DG59" s="10"/>
      <c r="DH59" s="10"/>
      <c r="DI59" s="10"/>
      <c r="DJ59" s="10"/>
      <c r="DK59" s="10"/>
      <c r="DL59" s="10"/>
      <c r="DM59" s="10"/>
    </row>
    <row r="60" spans="2:120" x14ac:dyDescent="0.25">
      <c r="CQ60" s="10"/>
      <c r="CR60" s="10"/>
      <c r="CS60" s="10"/>
      <c r="CT60" s="10"/>
      <c r="CU60" s="10"/>
      <c r="CV60" s="10"/>
      <c r="CW60" s="10"/>
      <c r="CX60" s="10"/>
      <c r="CY60" s="10"/>
      <c r="CZ60" s="10"/>
      <c r="DA60" s="10"/>
      <c r="DB60" s="10"/>
      <c r="DC60" s="10"/>
      <c r="DD60" s="10"/>
      <c r="DE60" s="10"/>
      <c r="DF60" s="10"/>
      <c r="DG60" s="10"/>
      <c r="DH60" s="10"/>
      <c r="DI60" s="10"/>
      <c r="DJ60" s="10"/>
      <c r="DK60" s="10"/>
      <c r="DL60" s="10"/>
      <c r="DM60" s="10"/>
    </row>
  </sheetData>
  <pageMargins left="0.7" right="0.7" top="0.78740157499999996" bottom="0.78740157499999996"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DN37"/>
  <sheetViews>
    <sheetView zoomScale="75" zoomScaleNormal="75" workbookViewId="0">
      <selection activeCell="DJ32" sqref="DJ32"/>
    </sheetView>
  </sheetViews>
  <sheetFormatPr baseColWidth="10" defaultRowHeight="15" x14ac:dyDescent="0.25"/>
  <cols>
    <col min="1" max="2" width="11.42578125" style="54"/>
    <col min="3" max="18" width="8.28515625" style="54" customWidth="1"/>
    <col min="19" max="22" width="11.42578125" style="54"/>
    <col min="23" max="43" width="8.28515625" style="54" customWidth="1"/>
    <col min="44" max="46" width="11.42578125" style="54"/>
    <col min="47" max="67" width="8.28515625" style="54" customWidth="1"/>
    <col min="68" max="70" width="11.42578125" style="54"/>
    <col min="71" max="91" width="8.28515625" style="54" customWidth="1"/>
    <col min="92" max="94" width="11.42578125" style="54"/>
    <col min="95" max="95" width="4" style="54" bestFit="1" customWidth="1"/>
    <col min="96" max="116" width="9.7109375" style="54" customWidth="1"/>
    <col min="117" max="16384" width="11.42578125" style="54"/>
  </cols>
  <sheetData>
    <row r="3" spans="1:118" x14ac:dyDescent="0.25">
      <c r="A3" s="54" t="s">
        <v>23</v>
      </c>
      <c r="AT3" s="54" t="str">
        <f>A3</f>
        <v>Acinetobacter baumanii</v>
      </c>
      <c r="CQ3" s="10"/>
      <c r="CR3" s="10"/>
      <c r="CS3" s="10"/>
      <c r="CT3" s="10"/>
      <c r="CU3" s="10"/>
      <c r="CV3" s="10"/>
      <c r="CW3" s="10"/>
      <c r="CX3" s="10"/>
      <c r="CY3" s="10"/>
      <c r="CZ3" s="10"/>
      <c r="DA3" s="10"/>
      <c r="DB3" s="10"/>
      <c r="DC3" s="10"/>
      <c r="DD3" s="10"/>
      <c r="DE3" s="10"/>
      <c r="DF3" s="10"/>
      <c r="DG3" s="10"/>
      <c r="DH3" s="10"/>
      <c r="DI3" s="10"/>
      <c r="DJ3" s="10"/>
      <c r="DK3" s="10"/>
      <c r="DL3" s="10"/>
      <c r="DM3" s="10"/>
      <c r="DN3" s="10"/>
    </row>
    <row r="4" spans="1:118"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Ampicillin</v>
      </c>
      <c r="X4" s="54" t="str">
        <f>B6</f>
        <v>Ampicillin/ Sulbactam</v>
      </c>
      <c r="Y4" s="54" t="str">
        <f>B7</f>
        <v>Piperacillin</v>
      </c>
      <c r="Z4" s="54" t="str">
        <f>B8</f>
        <v>Piperacillin/ Tazobactam</v>
      </c>
      <c r="AA4" s="54" t="str">
        <f>B9</f>
        <v>Aztreonam</v>
      </c>
      <c r="AB4" s="54" t="str">
        <f>B10</f>
        <v>Cefotaxim</v>
      </c>
      <c r="AC4" s="54" t="str">
        <f>B11</f>
        <v>Ceftazidim</v>
      </c>
      <c r="AD4" s="54" t="str">
        <f>B12</f>
        <v>Cefuroxim</v>
      </c>
      <c r="AE4" s="54" t="str">
        <f>B13</f>
        <v>Imipenem</v>
      </c>
      <c r="AF4" s="54" t="str">
        <f>B14</f>
        <v>Meropenem</v>
      </c>
      <c r="AG4" s="54" t="str">
        <f>B15</f>
        <v>Colistin</v>
      </c>
      <c r="AH4" s="54" t="str">
        <f>B16</f>
        <v>Amikacin</v>
      </c>
      <c r="AI4" s="54" t="str">
        <f>B17</f>
        <v>Gentamicin</v>
      </c>
      <c r="AJ4" s="54" t="str">
        <f>B18</f>
        <v>Tobramycin</v>
      </c>
      <c r="AK4" s="54" t="str">
        <f>B19</f>
        <v>Fosfomycin</v>
      </c>
      <c r="AL4" s="54" t="str">
        <f>B20</f>
        <v>Cotrimoxazol</v>
      </c>
      <c r="AM4" s="54" t="str">
        <f>B21</f>
        <v>Ciprofloxacin</v>
      </c>
      <c r="AN4" s="54" t="str">
        <f>B22</f>
        <v>Levofloxacin</v>
      </c>
      <c r="AO4" s="54" t="str">
        <f>B23</f>
        <v>Moxifloxacin</v>
      </c>
      <c r="AP4" s="54" t="str">
        <f>B24</f>
        <v>Doxycyclin</v>
      </c>
      <c r="AQ4" s="54" t="str">
        <f>B25</f>
        <v>Tigecyclin</v>
      </c>
      <c r="AT4" s="54" t="s">
        <v>0</v>
      </c>
      <c r="AU4" s="54" t="str">
        <f t="shared" ref="AU4:BO4" si="0">W4</f>
        <v>Ampicillin</v>
      </c>
      <c r="AV4" s="54" t="str">
        <f t="shared" si="0"/>
        <v>Ampicillin/ Sulbactam</v>
      </c>
      <c r="AW4" s="54" t="str">
        <f t="shared" si="0"/>
        <v>Piperacillin</v>
      </c>
      <c r="AX4" s="54" t="str">
        <f t="shared" si="0"/>
        <v>Piperacillin/ Tazobactam</v>
      </c>
      <c r="AY4" s="54" t="str">
        <f t="shared" si="0"/>
        <v>Aztreonam</v>
      </c>
      <c r="AZ4" s="54" t="str">
        <f t="shared" si="0"/>
        <v>Cefotaxim</v>
      </c>
      <c r="BA4" s="54" t="str">
        <f t="shared" si="0"/>
        <v>Ceftazidim</v>
      </c>
      <c r="BB4" s="54" t="str">
        <f t="shared" si="0"/>
        <v>Cefuroxim</v>
      </c>
      <c r="BC4" s="54" t="str">
        <f t="shared" si="0"/>
        <v>Imipenem</v>
      </c>
      <c r="BD4" s="54" t="str">
        <f t="shared" si="0"/>
        <v>Meropenem</v>
      </c>
      <c r="BE4" s="54" t="str">
        <f t="shared" si="0"/>
        <v>Colistin</v>
      </c>
      <c r="BF4" s="54" t="str">
        <f t="shared" si="0"/>
        <v>Amikacin</v>
      </c>
      <c r="BG4" s="54" t="str">
        <f t="shared" si="0"/>
        <v>Gentamicin</v>
      </c>
      <c r="BH4" s="54" t="str">
        <f t="shared" si="0"/>
        <v>Tobramycin</v>
      </c>
      <c r="BI4" s="54" t="str">
        <f t="shared" si="0"/>
        <v>Fosfomycin</v>
      </c>
      <c r="BJ4" s="54" t="str">
        <f t="shared" si="0"/>
        <v>Cotrimoxazol</v>
      </c>
      <c r="BK4" s="54" t="str">
        <f t="shared" si="0"/>
        <v>Ciprofloxacin</v>
      </c>
      <c r="BL4" s="54" t="str">
        <f t="shared" si="0"/>
        <v>Levofloxacin</v>
      </c>
      <c r="BM4" s="54" t="str">
        <f t="shared" si="0"/>
        <v>Moxifloxacin</v>
      </c>
      <c r="BN4" s="54" t="str">
        <f t="shared" si="0"/>
        <v>Doxycyclin</v>
      </c>
      <c r="BO4" s="54" t="str">
        <f t="shared" si="0"/>
        <v>Tigecyclin</v>
      </c>
      <c r="BR4" s="54" t="s">
        <v>0</v>
      </c>
      <c r="BS4" s="54" t="str">
        <f t="shared" ref="BS4:CM4" si="1">W4</f>
        <v>Ampicillin</v>
      </c>
      <c r="BT4" s="54" t="str">
        <f t="shared" si="1"/>
        <v>Ampicillin/ Sulbactam</v>
      </c>
      <c r="BU4" s="54" t="str">
        <f t="shared" si="1"/>
        <v>Piperacillin</v>
      </c>
      <c r="BV4" s="54" t="str">
        <f t="shared" si="1"/>
        <v>Piperacillin/ Tazobactam</v>
      </c>
      <c r="BW4" s="54" t="str">
        <f t="shared" si="1"/>
        <v>Aztreonam</v>
      </c>
      <c r="BX4" s="54" t="str">
        <f t="shared" si="1"/>
        <v>Cefotaxim</v>
      </c>
      <c r="BY4" s="54" t="str">
        <f t="shared" si="1"/>
        <v>Ceftazidim</v>
      </c>
      <c r="BZ4" s="54" t="str">
        <f t="shared" si="1"/>
        <v>Cefuroxim</v>
      </c>
      <c r="CA4" s="54" t="str">
        <f t="shared" si="1"/>
        <v>Imipenem</v>
      </c>
      <c r="CB4" s="54" t="str">
        <f t="shared" si="1"/>
        <v>Meropenem</v>
      </c>
      <c r="CC4" s="54" t="str">
        <f t="shared" si="1"/>
        <v>Colistin</v>
      </c>
      <c r="CD4" s="54" t="str">
        <f t="shared" si="1"/>
        <v>Amikacin</v>
      </c>
      <c r="CE4" s="54" t="str">
        <f t="shared" si="1"/>
        <v>Gentamicin</v>
      </c>
      <c r="CF4" s="54" t="str">
        <f t="shared" si="1"/>
        <v>Tobramycin</v>
      </c>
      <c r="CG4" s="54" t="str">
        <f t="shared" si="1"/>
        <v>Fosfomycin</v>
      </c>
      <c r="CH4" s="54" t="str">
        <f t="shared" si="1"/>
        <v>Cotrimoxazol</v>
      </c>
      <c r="CI4" s="54" t="str">
        <f t="shared" si="1"/>
        <v>Ciprofloxacin</v>
      </c>
      <c r="CJ4" s="54" t="str">
        <f t="shared" si="1"/>
        <v>Levofloxacin</v>
      </c>
      <c r="CK4" s="54" t="str">
        <f t="shared" si="1"/>
        <v>Moxifloxacin</v>
      </c>
      <c r="CL4" s="54" t="str">
        <f t="shared" si="1"/>
        <v>Doxycyclin</v>
      </c>
      <c r="CM4" s="54" t="str">
        <f t="shared" si="1"/>
        <v>Tigecyclin</v>
      </c>
      <c r="CQ4" s="19"/>
      <c r="CR4" s="20" t="s">
        <v>48</v>
      </c>
      <c r="CS4" s="20" t="s">
        <v>53</v>
      </c>
      <c r="CT4" s="20" t="s">
        <v>54</v>
      </c>
      <c r="CU4" s="20" t="s">
        <v>55</v>
      </c>
      <c r="CV4" s="20" t="s">
        <v>56</v>
      </c>
      <c r="CW4" s="20" t="s">
        <v>57</v>
      </c>
      <c r="CX4" s="20" t="s">
        <v>58</v>
      </c>
      <c r="CY4" s="20" t="s">
        <v>71</v>
      </c>
      <c r="CZ4" s="20" t="s">
        <v>59</v>
      </c>
      <c r="DA4" s="20" t="s">
        <v>60</v>
      </c>
      <c r="DB4" s="20" t="s">
        <v>61</v>
      </c>
      <c r="DC4" s="20" t="s">
        <v>62</v>
      </c>
      <c r="DD4" s="20" t="s">
        <v>63</v>
      </c>
      <c r="DE4" s="20" t="s">
        <v>64</v>
      </c>
      <c r="DF4" s="20" t="s">
        <v>65</v>
      </c>
      <c r="DG4" s="20" t="s">
        <v>66</v>
      </c>
      <c r="DH4" s="20" t="s">
        <v>67</v>
      </c>
      <c r="DI4" s="20" t="s">
        <v>68</v>
      </c>
      <c r="DJ4" s="20" t="s">
        <v>69</v>
      </c>
      <c r="DK4" s="20" t="s">
        <v>70</v>
      </c>
      <c r="DL4" s="20" t="s">
        <v>72</v>
      </c>
      <c r="DM4" s="10"/>
      <c r="DN4" s="10"/>
    </row>
    <row r="5" spans="1:118" ht="18.75" x14ac:dyDescent="0.25">
      <c r="B5" s="54" t="s">
        <v>2</v>
      </c>
      <c r="C5" s="54">
        <v>0</v>
      </c>
      <c r="D5" s="54">
        <v>0</v>
      </c>
      <c r="E5" s="54">
        <v>0</v>
      </c>
      <c r="F5" s="54">
        <v>0</v>
      </c>
      <c r="G5" s="54">
        <v>0</v>
      </c>
      <c r="H5" s="54">
        <v>0</v>
      </c>
      <c r="I5" s="54">
        <v>0</v>
      </c>
      <c r="J5" s="54">
        <v>0</v>
      </c>
      <c r="K5" s="54">
        <v>4</v>
      </c>
      <c r="L5" s="54">
        <v>18</v>
      </c>
      <c r="M5" s="54">
        <v>16</v>
      </c>
      <c r="N5" s="54">
        <v>5</v>
      </c>
      <c r="O5" s="54">
        <v>4</v>
      </c>
      <c r="P5" s="54">
        <v>0</v>
      </c>
      <c r="Q5" s="54">
        <v>0</v>
      </c>
      <c r="R5" s="54">
        <v>0</v>
      </c>
      <c r="S5" s="54">
        <v>47</v>
      </c>
      <c r="V5" s="54">
        <v>1.5625E-2</v>
      </c>
      <c r="W5" s="54">
        <f>C5</f>
        <v>0</v>
      </c>
      <c r="X5" s="54">
        <f>C6</f>
        <v>0</v>
      </c>
      <c r="Y5" s="54">
        <f>C7</f>
        <v>0</v>
      </c>
      <c r="Z5" s="54">
        <f>C8</f>
        <v>0</v>
      </c>
      <c r="AA5" s="54">
        <f>C9</f>
        <v>0</v>
      </c>
      <c r="AB5" s="54">
        <f>C10</f>
        <v>0</v>
      </c>
      <c r="AC5" s="54">
        <f>C11</f>
        <v>0</v>
      </c>
      <c r="AD5" s="54">
        <f>C12</f>
        <v>0</v>
      </c>
      <c r="AE5" s="2">
        <f>C13</f>
        <v>0</v>
      </c>
      <c r="AF5" s="2">
        <f>C14</f>
        <v>0</v>
      </c>
      <c r="AG5" s="2">
        <f>C15</f>
        <v>0</v>
      </c>
      <c r="AH5" s="2">
        <f>C16</f>
        <v>0</v>
      </c>
      <c r="AI5" s="2">
        <f>C17</f>
        <v>0</v>
      </c>
      <c r="AJ5" s="2">
        <f>C18</f>
        <v>0</v>
      </c>
      <c r="AK5" s="54">
        <f>C19</f>
        <v>0</v>
      </c>
      <c r="AL5" s="2">
        <f>C20</f>
        <v>0</v>
      </c>
      <c r="AM5" s="4">
        <f>C21</f>
        <v>0</v>
      </c>
      <c r="AN5" s="2">
        <f>C22</f>
        <v>0</v>
      </c>
      <c r="AO5" s="54">
        <f>C23</f>
        <v>0</v>
      </c>
      <c r="AP5" s="54">
        <f>C24</f>
        <v>0</v>
      </c>
      <c r="AQ5" s="54">
        <f>C25</f>
        <v>0</v>
      </c>
      <c r="AT5" s="54">
        <v>1.4999999999999999E-2</v>
      </c>
      <c r="AU5" s="30">
        <f t="shared" ref="AU5:BO5" si="2">PRODUCT(W5*100*1/W21)</f>
        <v>0</v>
      </c>
      <c r="AV5" s="30">
        <f t="shared" si="2"/>
        <v>0</v>
      </c>
      <c r="AW5" s="30">
        <f t="shared" si="2"/>
        <v>0</v>
      </c>
      <c r="AX5" s="30">
        <f t="shared" si="2"/>
        <v>0</v>
      </c>
      <c r="AY5" s="30">
        <f t="shared" si="2"/>
        <v>0</v>
      </c>
      <c r="AZ5" s="30">
        <f t="shared" si="2"/>
        <v>0</v>
      </c>
      <c r="BA5" s="30">
        <f t="shared" si="2"/>
        <v>0</v>
      </c>
      <c r="BB5" s="30">
        <f t="shared" si="2"/>
        <v>0</v>
      </c>
      <c r="BC5" s="31">
        <f t="shared" si="2"/>
        <v>0</v>
      </c>
      <c r="BD5" s="31">
        <f t="shared" si="2"/>
        <v>0</v>
      </c>
      <c r="BE5" s="31">
        <f t="shared" si="2"/>
        <v>0</v>
      </c>
      <c r="BF5" s="31">
        <f t="shared" si="2"/>
        <v>0</v>
      </c>
      <c r="BG5" s="31">
        <f t="shared" si="2"/>
        <v>0</v>
      </c>
      <c r="BH5" s="31">
        <f t="shared" si="2"/>
        <v>0</v>
      </c>
      <c r="BI5" s="30">
        <f t="shared" si="2"/>
        <v>0</v>
      </c>
      <c r="BJ5" s="31">
        <f t="shared" si="2"/>
        <v>0</v>
      </c>
      <c r="BK5" s="32">
        <f t="shared" si="2"/>
        <v>0</v>
      </c>
      <c r="BL5" s="31">
        <f t="shared" si="2"/>
        <v>0</v>
      </c>
      <c r="BM5" s="30">
        <f t="shared" si="2"/>
        <v>0</v>
      </c>
      <c r="BN5" s="30">
        <f t="shared" si="2"/>
        <v>0</v>
      </c>
      <c r="BO5" s="30">
        <f t="shared" si="2"/>
        <v>0</v>
      </c>
      <c r="BR5" s="54">
        <v>1.4999999999999999E-2</v>
      </c>
      <c r="BS5" s="30">
        <f t="shared" ref="BS5:CM5" si="3">AU5</f>
        <v>0</v>
      </c>
      <c r="BT5" s="30">
        <f t="shared" si="3"/>
        <v>0</v>
      </c>
      <c r="BU5" s="30">
        <f t="shared" si="3"/>
        <v>0</v>
      </c>
      <c r="BV5" s="30">
        <f t="shared" si="3"/>
        <v>0</v>
      </c>
      <c r="BW5" s="30">
        <f t="shared" si="3"/>
        <v>0</v>
      </c>
      <c r="BX5" s="30">
        <f t="shared" si="3"/>
        <v>0</v>
      </c>
      <c r="BY5" s="30">
        <f t="shared" si="3"/>
        <v>0</v>
      </c>
      <c r="BZ5" s="30">
        <f t="shared" si="3"/>
        <v>0</v>
      </c>
      <c r="CA5" s="31">
        <f t="shared" si="3"/>
        <v>0</v>
      </c>
      <c r="CB5" s="31">
        <f t="shared" si="3"/>
        <v>0</v>
      </c>
      <c r="CC5" s="31">
        <f t="shared" si="3"/>
        <v>0</v>
      </c>
      <c r="CD5" s="31">
        <f t="shared" si="3"/>
        <v>0</v>
      </c>
      <c r="CE5" s="31">
        <f t="shared" si="3"/>
        <v>0</v>
      </c>
      <c r="CF5" s="31">
        <f t="shared" si="3"/>
        <v>0</v>
      </c>
      <c r="CG5" s="30">
        <f t="shared" si="3"/>
        <v>0</v>
      </c>
      <c r="CH5" s="31">
        <f t="shared" si="3"/>
        <v>0</v>
      </c>
      <c r="CI5" s="32">
        <f t="shared" si="3"/>
        <v>0</v>
      </c>
      <c r="CJ5" s="31">
        <f t="shared" si="3"/>
        <v>0</v>
      </c>
      <c r="CK5" s="30">
        <f t="shared" si="3"/>
        <v>0</v>
      </c>
      <c r="CL5" s="30">
        <f t="shared" si="3"/>
        <v>0</v>
      </c>
      <c r="CM5" s="30">
        <f t="shared" si="3"/>
        <v>0</v>
      </c>
      <c r="CQ5" s="20" t="s">
        <v>49</v>
      </c>
      <c r="CR5" s="19">
        <f>S5</f>
        <v>47</v>
      </c>
      <c r="CS5" s="19">
        <f>S6</f>
        <v>47</v>
      </c>
      <c r="CT5" s="19">
        <f>S7</f>
        <v>47</v>
      </c>
      <c r="CU5" s="19">
        <f>S8</f>
        <v>47</v>
      </c>
      <c r="CV5" s="19">
        <f>S9</f>
        <v>47</v>
      </c>
      <c r="CW5" s="19">
        <f>S10</f>
        <v>47</v>
      </c>
      <c r="CX5" s="19">
        <f>S11</f>
        <v>47</v>
      </c>
      <c r="CY5" s="19">
        <f>S12</f>
        <v>47</v>
      </c>
      <c r="CZ5" s="19">
        <f>S13</f>
        <v>47</v>
      </c>
      <c r="DA5" s="19">
        <f>S14</f>
        <v>47</v>
      </c>
      <c r="DB5" s="19">
        <f>S15</f>
        <v>46</v>
      </c>
      <c r="DC5" s="19">
        <f>S16</f>
        <v>46</v>
      </c>
      <c r="DD5" s="19">
        <f>S17</f>
        <v>46</v>
      </c>
      <c r="DE5" s="19">
        <f>S18</f>
        <v>40</v>
      </c>
      <c r="DF5" s="19">
        <f>S19</f>
        <v>47</v>
      </c>
      <c r="DG5" s="19">
        <f>S20</f>
        <v>47</v>
      </c>
      <c r="DH5" s="19">
        <f>S21</f>
        <v>47</v>
      </c>
      <c r="DI5" s="19">
        <f>S22</f>
        <v>47</v>
      </c>
      <c r="DJ5" s="19">
        <f>S23</f>
        <v>47</v>
      </c>
      <c r="DK5" s="19">
        <f>S24</f>
        <v>47</v>
      </c>
      <c r="DL5" s="19">
        <f>S25</f>
        <v>47</v>
      </c>
      <c r="DM5" s="10"/>
      <c r="DN5" s="10"/>
    </row>
    <row r="6" spans="1:118" ht="18.75" x14ac:dyDescent="0.25">
      <c r="B6" s="54" t="s">
        <v>3</v>
      </c>
      <c r="C6" s="54">
        <v>0</v>
      </c>
      <c r="D6" s="54">
        <v>0</v>
      </c>
      <c r="E6" s="54">
        <v>0</v>
      </c>
      <c r="F6" s="54">
        <v>43</v>
      </c>
      <c r="G6" s="54">
        <v>1</v>
      </c>
      <c r="H6" s="54">
        <v>0</v>
      </c>
      <c r="I6" s="54">
        <v>0</v>
      </c>
      <c r="J6" s="54">
        <v>0</v>
      </c>
      <c r="K6" s="54">
        <v>0</v>
      </c>
      <c r="L6" s="54">
        <v>0</v>
      </c>
      <c r="M6" s="54">
        <v>0</v>
      </c>
      <c r="N6" s="54">
        <v>0</v>
      </c>
      <c r="O6" s="54">
        <v>3</v>
      </c>
      <c r="P6" s="54">
        <v>0</v>
      </c>
      <c r="Q6" s="54">
        <v>0</v>
      </c>
      <c r="R6" s="54">
        <v>0</v>
      </c>
      <c r="S6" s="54">
        <v>47</v>
      </c>
      <c r="V6" s="54">
        <v>3.125E-2</v>
      </c>
      <c r="W6" s="54">
        <f>D5</f>
        <v>0</v>
      </c>
      <c r="X6" s="54">
        <f>D6</f>
        <v>0</v>
      </c>
      <c r="Y6" s="54">
        <f>D7</f>
        <v>0</v>
      </c>
      <c r="Z6" s="54">
        <f>D8</f>
        <v>0</v>
      </c>
      <c r="AA6" s="54">
        <f>D9</f>
        <v>0</v>
      </c>
      <c r="AB6" s="54">
        <f>D10</f>
        <v>0</v>
      </c>
      <c r="AC6" s="54">
        <f>D11</f>
        <v>0</v>
      </c>
      <c r="AD6" s="54">
        <f>D12</f>
        <v>0</v>
      </c>
      <c r="AE6" s="2">
        <f>D13</f>
        <v>0</v>
      </c>
      <c r="AF6" s="2">
        <f>D14</f>
        <v>0</v>
      </c>
      <c r="AG6" s="2">
        <f>D15</f>
        <v>0</v>
      </c>
      <c r="AH6" s="2">
        <f>D16</f>
        <v>0</v>
      </c>
      <c r="AI6" s="2">
        <f>D17</f>
        <v>0</v>
      </c>
      <c r="AJ6" s="2">
        <f>D18</f>
        <v>0</v>
      </c>
      <c r="AK6" s="54">
        <f>D19</f>
        <v>0</v>
      </c>
      <c r="AL6" s="2">
        <f>D20</f>
        <v>0</v>
      </c>
      <c r="AM6" s="4">
        <f>D21</f>
        <v>0</v>
      </c>
      <c r="AN6" s="2">
        <f>D22</f>
        <v>12</v>
      </c>
      <c r="AO6" s="54">
        <f>D23</f>
        <v>4</v>
      </c>
      <c r="AP6" s="54">
        <f>D24</f>
        <v>0</v>
      </c>
      <c r="AQ6" s="54">
        <f>D25</f>
        <v>28</v>
      </c>
      <c r="AT6" s="54">
        <v>3.1E-2</v>
      </c>
      <c r="AU6" s="30">
        <f t="shared" ref="AU6:BO6" si="4">PRODUCT(W6*100*1/W21)</f>
        <v>0</v>
      </c>
      <c r="AV6" s="30">
        <f t="shared" si="4"/>
        <v>0</v>
      </c>
      <c r="AW6" s="30">
        <f t="shared" si="4"/>
        <v>0</v>
      </c>
      <c r="AX6" s="30">
        <f t="shared" si="4"/>
        <v>0</v>
      </c>
      <c r="AY6" s="30">
        <f t="shared" si="4"/>
        <v>0</v>
      </c>
      <c r="AZ6" s="30">
        <f t="shared" si="4"/>
        <v>0</v>
      </c>
      <c r="BA6" s="30">
        <f t="shared" si="4"/>
        <v>0</v>
      </c>
      <c r="BB6" s="30">
        <f t="shared" si="4"/>
        <v>0</v>
      </c>
      <c r="BC6" s="31">
        <f t="shared" si="4"/>
        <v>0</v>
      </c>
      <c r="BD6" s="31">
        <f t="shared" si="4"/>
        <v>0</v>
      </c>
      <c r="BE6" s="31">
        <f t="shared" si="4"/>
        <v>0</v>
      </c>
      <c r="BF6" s="31">
        <f t="shared" si="4"/>
        <v>0</v>
      </c>
      <c r="BG6" s="31">
        <f t="shared" si="4"/>
        <v>0</v>
      </c>
      <c r="BH6" s="31">
        <f t="shared" si="4"/>
        <v>0</v>
      </c>
      <c r="BI6" s="30">
        <f t="shared" si="4"/>
        <v>0</v>
      </c>
      <c r="BJ6" s="31">
        <f t="shared" si="4"/>
        <v>0</v>
      </c>
      <c r="BK6" s="32">
        <f t="shared" si="4"/>
        <v>0</v>
      </c>
      <c r="BL6" s="31">
        <f t="shared" si="4"/>
        <v>25.531914893617021</v>
      </c>
      <c r="BM6" s="30">
        <f t="shared" si="4"/>
        <v>8.5106382978723403</v>
      </c>
      <c r="BN6" s="30">
        <f t="shared" si="4"/>
        <v>0</v>
      </c>
      <c r="BO6" s="30">
        <f t="shared" si="4"/>
        <v>59.574468085106382</v>
      </c>
      <c r="BR6" s="54">
        <v>3.1E-2</v>
      </c>
      <c r="BS6" s="30">
        <f t="shared" ref="BS6:CM6" si="5">AU5+AU6</f>
        <v>0</v>
      </c>
      <c r="BT6" s="30">
        <f t="shared" si="5"/>
        <v>0</v>
      </c>
      <c r="BU6" s="30">
        <f t="shared" si="5"/>
        <v>0</v>
      </c>
      <c r="BV6" s="30">
        <f t="shared" si="5"/>
        <v>0</v>
      </c>
      <c r="BW6" s="30">
        <f t="shared" si="5"/>
        <v>0</v>
      </c>
      <c r="BX6" s="30">
        <f t="shared" si="5"/>
        <v>0</v>
      </c>
      <c r="BY6" s="30">
        <f t="shared" si="5"/>
        <v>0</v>
      </c>
      <c r="BZ6" s="30">
        <f t="shared" si="5"/>
        <v>0</v>
      </c>
      <c r="CA6" s="31">
        <f t="shared" si="5"/>
        <v>0</v>
      </c>
      <c r="CB6" s="31">
        <f t="shared" si="5"/>
        <v>0</v>
      </c>
      <c r="CC6" s="31">
        <f t="shared" si="5"/>
        <v>0</v>
      </c>
      <c r="CD6" s="31">
        <f t="shared" si="5"/>
        <v>0</v>
      </c>
      <c r="CE6" s="31">
        <f t="shared" si="5"/>
        <v>0</v>
      </c>
      <c r="CF6" s="31">
        <f t="shared" si="5"/>
        <v>0</v>
      </c>
      <c r="CG6" s="30">
        <f t="shared" si="5"/>
        <v>0</v>
      </c>
      <c r="CH6" s="31">
        <f t="shared" si="5"/>
        <v>0</v>
      </c>
      <c r="CI6" s="32">
        <f t="shared" si="5"/>
        <v>0</v>
      </c>
      <c r="CJ6" s="31">
        <f t="shared" si="5"/>
        <v>25.531914893617021</v>
      </c>
      <c r="CK6" s="30">
        <f t="shared" si="5"/>
        <v>8.5106382978723403</v>
      </c>
      <c r="CL6" s="30">
        <f t="shared" si="5"/>
        <v>0</v>
      </c>
      <c r="CM6" s="30">
        <f t="shared" si="5"/>
        <v>59.574468085106382</v>
      </c>
      <c r="CQ6" s="20" t="s">
        <v>50</v>
      </c>
      <c r="CR6" s="21"/>
      <c r="CS6" s="21"/>
      <c r="CT6" s="21"/>
      <c r="CU6" s="21"/>
      <c r="CV6" s="21"/>
      <c r="CW6" s="21"/>
      <c r="CX6" s="21"/>
      <c r="CY6" s="21"/>
      <c r="CZ6" s="21">
        <f>CA12</f>
        <v>93.61702127659575</v>
      </c>
      <c r="DA6" s="21">
        <f>CB12</f>
        <v>93.617021276595736</v>
      </c>
      <c r="DB6" s="21">
        <f>CC12</f>
        <v>100</v>
      </c>
      <c r="DC6" s="21">
        <f>CD14</f>
        <v>97.826086956521735</v>
      </c>
      <c r="DD6" s="21">
        <f>CE13</f>
        <v>97.826086956521749</v>
      </c>
      <c r="DE6" s="21">
        <f>CF13</f>
        <v>97.5</v>
      </c>
      <c r="DF6" s="21"/>
      <c r="DG6" s="21">
        <f>CH12</f>
        <v>97.872340425531917</v>
      </c>
      <c r="DH6" s="21"/>
      <c r="DI6" s="21">
        <f>CJ10</f>
        <v>95.744680851063833</v>
      </c>
      <c r="DJ6" s="21"/>
      <c r="DK6" s="21"/>
      <c r="DL6" s="21"/>
      <c r="DM6" s="10"/>
      <c r="DN6" s="10"/>
    </row>
    <row r="7" spans="1:118" ht="18.75" x14ac:dyDescent="0.25">
      <c r="B7" s="54" t="s">
        <v>4</v>
      </c>
      <c r="C7" s="54">
        <v>0</v>
      </c>
      <c r="D7" s="54">
        <v>0</v>
      </c>
      <c r="E7" s="54">
        <v>0</v>
      </c>
      <c r="F7" s="54">
        <v>0</v>
      </c>
      <c r="G7" s="54">
        <v>1</v>
      </c>
      <c r="H7" s="54">
        <v>0</v>
      </c>
      <c r="I7" s="54">
        <v>0</v>
      </c>
      <c r="J7" s="54">
        <v>2</v>
      </c>
      <c r="K7" s="54">
        <v>4</v>
      </c>
      <c r="L7" s="54">
        <v>24</v>
      </c>
      <c r="M7" s="54">
        <v>12</v>
      </c>
      <c r="N7" s="54">
        <v>1</v>
      </c>
      <c r="O7" s="54">
        <v>1</v>
      </c>
      <c r="P7" s="54">
        <v>2</v>
      </c>
      <c r="Q7" s="54">
        <v>0</v>
      </c>
      <c r="R7" s="54">
        <v>0</v>
      </c>
      <c r="S7" s="54">
        <v>47</v>
      </c>
      <c r="V7" s="54">
        <v>6.25E-2</v>
      </c>
      <c r="W7" s="54">
        <f>E5</f>
        <v>0</v>
      </c>
      <c r="X7" s="54">
        <f>E6</f>
        <v>0</v>
      </c>
      <c r="Y7" s="54">
        <f>E7</f>
        <v>0</v>
      </c>
      <c r="Z7" s="54">
        <f>E8</f>
        <v>0</v>
      </c>
      <c r="AA7" s="54">
        <f>E9</f>
        <v>0</v>
      </c>
      <c r="AB7" s="54">
        <f>E10</f>
        <v>0</v>
      </c>
      <c r="AC7" s="54">
        <f>E11</f>
        <v>0</v>
      </c>
      <c r="AD7" s="54">
        <f>E12</f>
        <v>0</v>
      </c>
      <c r="AE7" s="2">
        <f>E13</f>
        <v>32</v>
      </c>
      <c r="AF7" s="2">
        <f>E14</f>
        <v>15</v>
      </c>
      <c r="AG7" s="2">
        <f>E15</f>
        <v>0</v>
      </c>
      <c r="AH7" s="2">
        <f>E16</f>
        <v>0</v>
      </c>
      <c r="AI7" s="2">
        <f>E17</f>
        <v>1</v>
      </c>
      <c r="AJ7" s="2">
        <f>E18</f>
        <v>0</v>
      </c>
      <c r="AK7" s="54">
        <f>E19</f>
        <v>0</v>
      </c>
      <c r="AL7" s="2">
        <f>E20</f>
        <v>40</v>
      </c>
      <c r="AM7" s="4">
        <f>E21</f>
        <v>4</v>
      </c>
      <c r="AN7" s="2">
        <f>E22</f>
        <v>0</v>
      </c>
      <c r="AO7" s="54">
        <f>E23</f>
        <v>19</v>
      </c>
      <c r="AP7" s="54">
        <f>E24</f>
        <v>36</v>
      </c>
      <c r="AQ7" s="54">
        <f>E25</f>
        <v>0</v>
      </c>
      <c r="AT7" s="54">
        <v>6.2E-2</v>
      </c>
      <c r="AU7" s="30">
        <f t="shared" ref="AU7:BO7" si="6">PRODUCT(W7*100*1/W21)</f>
        <v>0</v>
      </c>
      <c r="AV7" s="30">
        <f t="shared" si="6"/>
        <v>0</v>
      </c>
      <c r="AW7" s="30">
        <f t="shared" si="6"/>
        <v>0</v>
      </c>
      <c r="AX7" s="30">
        <f t="shared" si="6"/>
        <v>0</v>
      </c>
      <c r="AY7" s="30">
        <f t="shared" si="6"/>
        <v>0</v>
      </c>
      <c r="AZ7" s="30">
        <f t="shared" si="6"/>
        <v>0</v>
      </c>
      <c r="BA7" s="30">
        <f t="shared" si="6"/>
        <v>0</v>
      </c>
      <c r="BB7" s="30">
        <f t="shared" si="6"/>
        <v>0</v>
      </c>
      <c r="BC7" s="31">
        <f t="shared" si="6"/>
        <v>68.085106382978722</v>
      </c>
      <c r="BD7" s="31">
        <f t="shared" si="6"/>
        <v>31.914893617021278</v>
      </c>
      <c r="BE7" s="31">
        <f t="shared" si="6"/>
        <v>0</v>
      </c>
      <c r="BF7" s="31">
        <f t="shared" si="6"/>
        <v>0</v>
      </c>
      <c r="BG7" s="31">
        <f t="shared" si="6"/>
        <v>2.1739130434782608</v>
      </c>
      <c r="BH7" s="31">
        <f t="shared" si="6"/>
        <v>0</v>
      </c>
      <c r="BI7" s="30">
        <f t="shared" si="6"/>
        <v>0</v>
      </c>
      <c r="BJ7" s="31">
        <f t="shared" si="6"/>
        <v>85.106382978723403</v>
      </c>
      <c r="BK7" s="32">
        <f t="shared" si="6"/>
        <v>8.5106382978723403</v>
      </c>
      <c r="BL7" s="31">
        <f t="shared" si="6"/>
        <v>0</v>
      </c>
      <c r="BM7" s="30">
        <f t="shared" si="6"/>
        <v>40.425531914893618</v>
      </c>
      <c r="BN7" s="30">
        <f t="shared" si="6"/>
        <v>76.59574468085107</v>
      </c>
      <c r="BO7" s="30">
        <f t="shared" si="6"/>
        <v>0</v>
      </c>
      <c r="BR7" s="54">
        <v>6.2E-2</v>
      </c>
      <c r="BS7" s="30">
        <f t="shared" ref="BS7:CM7" si="7">AU5+AU6+AU7</f>
        <v>0</v>
      </c>
      <c r="BT7" s="30">
        <f t="shared" si="7"/>
        <v>0</v>
      </c>
      <c r="BU7" s="30">
        <f t="shared" si="7"/>
        <v>0</v>
      </c>
      <c r="BV7" s="30">
        <f t="shared" si="7"/>
        <v>0</v>
      </c>
      <c r="BW7" s="30">
        <f t="shared" si="7"/>
        <v>0</v>
      </c>
      <c r="BX7" s="30">
        <f t="shared" si="7"/>
        <v>0</v>
      </c>
      <c r="BY7" s="30">
        <f t="shared" si="7"/>
        <v>0</v>
      </c>
      <c r="BZ7" s="30">
        <f t="shared" si="7"/>
        <v>0</v>
      </c>
      <c r="CA7" s="31">
        <f t="shared" si="7"/>
        <v>68.085106382978722</v>
      </c>
      <c r="CB7" s="31">
        <f t="shared" si="7"/>
        <v>31.914893617021278</v>
      </c>
      <c r="CC7" s="31">
        <f t="shared" si="7"/>
        <v>0</v>
      </c>
      <c r="CD7" s="31">
        <f t="shared" si="7"/>
        <v>0</v>
      </c>
      <c r="CE7" s="31">
        <f t="shared" si="7"/>
        <v>2.1739130434782608</v>
      </c>
      <c r="CF7" s="31">
        <f t="shared" si="7"/>
        <v>0</v>
      </c>
      <c r="CG7" s="30">
        <f t="shared" si="7"/>
        <v>0</v>
      </c>
      <c r="CH7" s="31">
        <f t="shared" si="7"/>
        <v>85.106382978723403</v>
      </c>
      <c r="CI7" s="32">
        <f t="shared" si="7"/>
        <v>8.5106382978723403</v>
      </c>
      <c r="CJ7" s="31">
        <f t="shared" si="7"/>
        <v>25.531914893617021</v>
      </c>
      <c r="CK7" s="30">
        <f t="shared" si="7"/>
        <v>48.936170212765958</v>
      </c>
      <c r="CL7" s="30">
        <f t="shared" si="7"/>
        <v>76.59574468085107</v>
      </c>
      <c r="CM7" s="30">
        <f t="shared" si="7"/>
        <v>59.574468085106382</v>
      </c>
      <c r="CQ7" s="20" t="s">
        <v>51</v>
      </c>
      <c r="CR7" s="21"/>
      <c r="CS7" s="21"/>
      <c r="CT7" s="21"/>
      <c r="CU7" s="21"/>
      <c r="CV7" s="21"/>
      <c r="CW7" s="21"/>
      <c r="CX7" s="22"/>
      <c r="CY7" s="21"/>
      <c r="CZ7" s="21">
        <f>CA13-CA12</f>
        <v>0</v>
      </c>
      <c r="DA7" s="21">
        <f>CB14-CB12</f>
        <v>0</v>
      </c>
      <c r="DB7" s="21"/>
      <c r="DC7" s="21"/>
      <c r="DD7" s="21"/>
      <c r="DE7" s="21"/>
      <c r="DF7" s="21"/>
      <c r="DG7" s="21">
        <f>CH13-CH12</f>
        <v>0</v>
      </c>
      <c r="DH7" s="21">
        <f>CI11</f>
        <v>95.744680851063833</v>
      </c>
      <c r="DI7" s="21">
        <f>CJ11-CJ10</f>
        <v>0</v>
      </c>
      <c r="DJ7" s="21"/>
      <c r="DK7" s="21"/>
      <c r="DL7" s="21"/>
      <c r="DM7" s="10"/>
      <c r="DN7" s="10"/>
    </row>
    <row r="8" spans="1:118" ht="18.75" x14ac:dyDescent="0.25">
      <c r="B8" s="54" t="s">
        <v>5</v>
      </c>
      <c r="C8" s="54">
        <v>0</v>
      </c>
      <c r="D8" s="54">
        <v>0</v>
      </c>
      <c r="E8" s="54">
        <v>0</v>
      </c>
      <c r="F8" s="54">
        <v>0</v>
      </c>
      <c r="G8" s="54">
        <v>33</v>
      </c>
      <c r="H8" s="54">
        <v>0</v>
      </c>
      <c r="I8" s="54">
        <v>2</v>
      </c>
      <c r="J8" s="54">
        <v>0</v>
      </c>
      <c r="K8" s="54">
        <v>3</v>
      </c>
      <c r="L8" s="54">
        <v>6</v>
      </c>
      <c r="M8" s="54">
        <v>0</v>
      </c>
      <c r="N8" s="54">
        <v>1</v>
      </c>
      <c r="O8" s="54">
        <v>0</v>
      </c>
      <c r="P8" s="54">
        <v>2</v>
      </c>
      <c r="Q8" s="54">
        <v>0</v>
      </c>
      <c r="R8" s="54">
        <v>0</v>
      </c>
      <c r="S8" s="54">
        <v>47</v>
      </c>
      <c r="V8" s="54">
        <v>0.125</v>
      </c>
      <c r="W8" s="54">
        <f>F5</f>
        <v>0</v>
      </c>
      <c r="X8" s="54">
        <f>F6</f>
        <v>43</v>
      </c>
      <c r="Y8" s="54">
        <f>F7</f>
        <v>0</v>
      </c>
      <c r="Z8" s="54">
        <f>F8</f>
        <v>0</v>
      </c>
      <c r="AA8" s="54">
        <f>F9</f>
        <v>0</v>
      </c>
      <c r="AB8" s="54">
        <f>F10</f>
        <v>0</v>
      </c>
      <c r="AC8" s="54">
        <f>F11</f>
        <v>0</v>
      </c>
      <c r="AD8" s="54">
        <f>F12</f>
        <v>0</v>
      </c>
      <c r="AE8" s="2">
        <f>F13</f>
        <v>0</v>
      </c>
      <c r="AF8" s="2">
        <f>F14</f>
        <v>0</v>
      </c>
      <c r="AG8" s="2">
        <f>F15</f>
        <v>0</v>
      </c>
      <c r="AH8" s="2">
        <f>F16</f>
        <v>0</v>
      </c>
      <c r="AI8" s="2">
        <f>F17</f>
        <v>0</v>
      </c>
      <c r="AJ8" s="2">
        <f>F18</f>
        <v>0</v>
      </c>
      <c r="AK8" s="54">
        <f>F19</f>
        <v>0</v>
      </c>
      <c r="AL8" s="2">
        <f>F20</f>
        <v>0</v>
      </c>
      <c r="AM8" s="4">
        <f>F21</f>
        <v>26</v>
      </c>
      <c r="AN8" s="2">
        <f>F22</f>
        <v>28</v>
      </c>
      <c r="AO8" s="54">
        <f>F23</f>
        <v>19</v>
      </c>
      <c r="AP8" s="54">
        <f>F24</f>
        <v>0</v>
      </c>
      <c r="AQ8" s="54">
        <f>F25</f>
        <v>12</v>
      </c>
      <c r="AT8" s="54">
        <v>0.125</v>
      </c>
      <c r="AU8" s="30">
        <f t="shared" ref="AU8:BO8" si="8">PRODUCT(W8*100*1/W21)</f>
        <v>0</v>
      </c>
      <c r="AV8" s="30">
        <f t="shared" si="8"/>
        <v>91.489361702127653</v>
      </c>
      <c r="AW8" s="30">
        <f t="shared" si="8"/>
        <v>0</v>
      </c>
      <c r="AX8" s="30">
        <f t="shared" si="8"/>
        <v>0</v>
      </c>
      <c r="AY8" s="30">
        <f t="shared" si="8"/>
        <v>0</v>
      </c>
      <c r="AZ8" s="30">
        <f t="shared" si="8"/>
        <v>0</v>
      </c>
      <c r="BA8" s="30">
        <f t="shared" si="8"/>
        <v>0</v>
      </c>
      <c r="BB8" s="30">
        <f t="shared" si="8"/>
        <v>0</v>
      </c>
      <c r="BC8" s="31">
        <f t="shared" si="8"/>
        <v>0</v>
      </c>
      <c r="BD8" s="31">
        <f t="shared" si="8"/>
        <v>0</v>
      </c>
      <c r="BE8" s="31">
        <f t="shared" si="8"/>
        <v>0</v>
      </c>
      <c r="BF8" s="31">
        <f t="shared" si="8"/>
        <v>0</v>
      </c>
      <c r="BG8" s="31">
        <f t="shared" si="8"/>
        <v>0</v>
      </c>
      <c r="BH8" s="31">
        <f t="shared" si="8"/>
        <v>0</v>
      </c>
      <c r="BI8" s="30">
        <f t="shared" si="8"/>
        <v>0</v>
      </c>
      <c r="BJ8" s="31">
        <f t="shared" si="8"/>
        <v>0</v>
      </c>
      <c r="BK8" s="32">
        <f t="shared" si="8"/>
        <v>55.319148936170215</v>
      </c>
      <c r="BL8" s="31">
        <f t="shared" si="8"/>
        <v>59.574468085106382</v>
      </c>
      <c r="BM8" s="30">
        <f t="shared" si="8"/>
        <v>40.425531914893618</v>
      </c>
      <c r="BN8" s="30">
        <f t="shared" si="8"/>
        <v>0</v>
      </c>
      <c r="BO8" s="30">
        <f t="shared" si="8"/>
        <v>25.531914893617021</v>
      </c>
      <c r="BR8" s="54">
        <v>0.125</v>
      </c>
      <c r="BS8" s="30">
        <f t="shared" ref="BS8:CM8" si="9">AU5+AU6+AU7+AU8</f>
        <v>0</v>
      </c>
      <c r="BT8" s="30">
        <f t="shared" si="9"/>
        <v>91.489361702127653</v>
      </c>
      <c r="BU8" s="30">
        <f t="shared" si="9"/>
        <v>0</v>
      </c>
      <c r="BV8" s="30">
        <f t="shared" si="9"/>
        <v>0</v>
      </c>
      <c r="BW8" s="30">
        <f t="shared" si="9"/>
        <v>0</v>
      </c>
      <c r="BX8" s="30">
        <f t="shared" si="9"/>
        <v>0</v>
      </c>
      <c r="BY8" s="30">
        <f t="shared" si="9"/>
        <v>0</v>
      </c>
      <c r="BZ8" s="30">
        <f t="shared" si="9"/>
        <v>0</v>
      </c>
      <c r="CA8" s="31">
        <f t="shared" si="9"/>
        <v>68.085106382978722</v>
      </c>
      <c r="CB8" s="31">
        <f t="shared" si="9"/>
        <v>31.914893617021278</v>
      </c>
      <c r="CC8" s="31">
        <f t="shared" si="9"/>
        <v>0</v>
      </c>
      <c r="CD8" s="31">
        <f t="shared" si="9"/>
        <v>0</v>
      </c>
      <c r="CE8" s="31">
        <f t="shared" si="9"/>
        <v>2.1739130434782608</v>
      </c>
      <c r="CF8" s="31">
        <f t="shared" si="9"/>
        <v>0</v>
      </c>
      <c r="CG8" s="30">
        <f t="shared" si="9"/>
        <v>0</v>
      </c>
      <c r="CH8" s="31">
        <f t="shared" si="9"/>
        <v>85.106382978723403</v>
      </c>
      <c r="CI8" s="32">
        <f t="shared" si="9"/>
        <v>63.829787234042556</v>
      </c>
      <c r="CJ8" s="31">
        <f t="shared" si="9"/>
        <v>85.106382978723403</v>
      </c>
      <c r="CK8" s="30">
        <f t="shared" si="9"/>
        <v>89.361702127659584</v>
      </c>
      <c r="CL8" s="30">
        <f t="shared" si="9"/>
        <v>76.59574468085107</v>
      </c>
      <c r="CM8" s="30">
        <f t="shared" si="9"/>
        <v>85.106382978723403</v>
      </c>
      <c r="CQ8" s="20" t="s">
        <v>52</v>
      </c>
      <c r="CR8" s="21"/>
      <c r="CS8" s="21"/>
      <c r="CT8" s="21"/>
      <c r="CU8" s="21"/>
      <c r="CV8" s="21"/>
      <c r="CW8" s="21"/>
      <c r="CX8" s="21"/>
      <c r="CY8" s="21"/>
      <c r="CZ8" s="21">
        <f>CA20-CA13</f>
        <v>6.3829787234042499</v>
      </c>
      <c r="DA8" s="21">
        <f>CB20-CB14</f>
        <v>6.3829787234042499</v>
      </c>
      <c r="DB8" s="21">
        <f>CC20-CC12</f>
        <v>0</v>
      </c>
      <c r="DC8" s="21">
        <f>CD20-CD14</f>
        <v>2.1739130434782652</v>
      </c>
      <c r="DD8" s="21">
        <f>CE20-CE13</f>
        <v>2.1739130434782652</v>
      </c>
      <c r="DE8" s="21">
        <f>CF20-CF13</f>
        <v>2.5</v>
      </c>
      <c r="DF8" s="21"/>
      <c r="DG8" s="21">
        <f>CH20-CH13</f>
        <v>2.1276595744680833</v>
      </c>
      <c r="DH8" s="21">
        <f>CI20-CI11</f>
        <v>4.2553191489361666</v>
      </c>
      <c r="DI8" s="21">
        <f>CJ20-CJ11</f>
        <v>4.2553191489361666</v>
      </c>
      <c r="DJ8" s="21"/>
      <c r="DK8" s="21"/>
      <c r="DL8" s="21"/>
      <c r="DM8" s="10"/>
      <c r="DN8" s="10"/>
    </row>
    <row r="9" spans="1:118" x14ac:dyDescent="0.25">
      <c r="B9" s="54" t="s">
        <v>6</v>
      </c>
      <c r="C9" s="54">
        <v>0</v>
      </c>
      <c r="D9" s="54">
        <v>0</v>
      </c>
      <c r="E9" s="54">
        <v>0</v>
      </c>
      <c r="F9" s="54">
        <v>0</v>
      </c>
      <c r="G9" s="54">
        <v>0</v>
      </c>
      <c r="H9" s="54">
        <v>0</v>
      </c>
      <c r="I9" s="54">
        <v>0</v>
      </c>
      <c r="J9" s="54">
        <v>2</v>
      </c>
      <c r="K9" s="54">
        <v>2</v>
      </c>
      <c r="L9" s="54">
        <v>8</v>
      </c>
      <c r="M9" s="54">
        <v>17</v>
      </c>
      <c r="N9" s="54">
        <v>18</v>
      </c>
      <c r="O9" s="54">
        <v>0</v>
      </c>
      <c r="P9" s="54">
        <v>0</v>
      </c>
      <c r="Q9" s="54">
        <v>0</v>
      </c>
      <c r="R9" s="54">
        <v>0</v>
      </c>
      <c r="S9" s="54">
        <v>47</v>
      </c>
      <c r="V9" s="54">
        <v>0.25</v>
      </c>
      <c r="W9" s="54">
        <f>G5</f>
        <v>0</v>
      </c>
      <c r="X9" s="54">
        <f>G6</f>
        <v>1</v>
      </c>
      <c r="Y9" s="54">
        <f>G7</f>
        <v>1</v>
      </c>
      <c r="Z9" s="54">
        <f>G8</f>
        <v>33</v>
      </c>
      <c r="AA9" s="54">
        <f>G9</f>
        <v>0</v>
      </c>
      <c r="AB9" s="54">
        <f>G10</f>
        <v>0</v>
      </c>
      <c r="AC9" s="54">
        <f>G11</f>
        <v>0</v>
      </c>
      <c r="AD9" s="54">
        <f>G12</f>
        <v>0</v>
      </c>
      <c r="AE9" s="2">
        <f>G13</f>
        <v>11</v>
      </c>
      <c r="AF9" s="2">
        <f>G14</f>
        <v>19</v>
      </c>
      <c r="AG9" s="2">
        <f>G15</f>
        <v>6</v>
      </c>
      <c r="AH9" s="2">
        <f>G16</f>
        <v>10</v>
      </c>
      <c r="AI9" s="2">
        <f>G17</f>
        <v>29</v>
      </c>
      <c r="AJ9" s="2">
        <f>G18</f>
        <v>29</v>
      </c>
      <c r="AK9" s="54">
        <f>G19</f>
        <v>0</v>
      </c>
      <c r="AL9" s="2">
        <f>G20</f>
        <v>4</v>
      </c>
      <c r="AM9" s="4">
        <f>G21</f>
        <v>12</v>
      </c>
      <c r="AN9" s="2">
        <f>G22</f>
        <v>5</v>
      </c>
      <c r="AO9" s="54">
        <f>G23</f>
        <v>3</v>
      </c>
      <c r="AP9" s="54">
        <f>G24</f>
        <v>8</v>
      </c>
      <c r="AQ9" s="54">
        <f>G25</f>
        <v>4</v>
      </c>
      <c r="AT9" s="54">
        <v>0.25</v>
      </c>
      <c r="AU9" s="30">
        <f t="shared" ref="AU9:BO9" si="10">PRODUCT(W9*100*1/W21)</f>
        <v>0</v>
      </c>
      <c r="AV9" s="30">
        <f t="shared" si="10"/>
        <v>2.1276595744680851</v>
      </c>
      <c r="AW9" s="30">
        <f t="shared" si="10"/>
        <v>2.1276595744680851</v>
      </c>
      <c r="AX9" s="30">
        <f t="shared" si="10"/>
        <v>70.212765957446805</v>
      </c>
      <c r="AY9" s="30">
        <f t="shared" si="10"/>
        <v>0</v>
      </c>
      <c r="AZ9" s="30">
        <f t="shared" si="10"/>
        <v>0</v>
      </c>
      <c r="BA9" s="30">
        <f t="shared" si="10"/>
        <v>0</v>
      </c>
      <c r="BB9" s="30">
        <f t="shared" si="10"/>
        <v>0</v>
      </c>
      <c r="BC9" s="31">
        <f t="shared" si="10"/>
        <v>23.404255319148938</v>
      </c>
      <c r="BD9" s="31">
        <f t="shared" si="10"/>
        <v>40.425531914893618</v>
      </c>
      <c r="BE9" s="31">
        <f t="shared" si="10"/>
        <v>13.043478260869565</v>
      </c>
      <c r="BF9" s="31">
        <f t="shared" si="10"/>
        <v>21.739130434782609</v>
      </c>
      <c r="BG9" s="31">
        <f t="shared" si="10"/>
        <v>63.043478260869563</v>
      </c>
      <c r="BH9" s="31">
        <f t="shared" si="10"/>
        <v>72.5</v>
      </c>
      <c r="BI9" s="30">
        <f t="shared" si="10"/>
        <v>0</v>
      </c>
      <c r="BJ9" s="31">
        <f t="shared" si="10"/>
        <v>8.5106382978723403</v>
      </c>
      <c r="BK9" s="32">
        <f t="shared" si="10"/>
        <v>25.531914893617021</v>
      </c>
      <c r="BL9" s="31">
        <f t="shared" si="10"/>
        <v>10.638297872340425</v>
      </c>
      <c r="BM9" s="30">
        <f t="shared" si="10"/>
        <v>6.3829787234042552</v>
      </c>
      <c r="BN9" s="30">
        <f t="shared" si="10"/>
        <v>17.021276595744681</v>
      </c>
      <c r="BO9" s="30">
        <f t="shared" si="10"/>
        <v>8.5106382978723403</v>
      </c>
      <c r="BR9" s="54">
        <v>0.25</v>
      </c>
      <c r="BS9" s="30">
        <f t="shared" ref="BS9:CM9" si="11">AU5+AU6+AU7+AU8+AU9</f>
        <v>0</v>
      </c>
      <c r="BT9" s="30">
        <f t="shared" si="11"/>
        <v>93.617021276595736</v>
      </c>
      <c r="BU9" s="30">
        <f t="shared" si="11"/>
        <v>2.1276595744680851</v>
      </c>
      <c r="BV9" s="30">
        <f t="shared" si="11"/>
        <v>70.212765957446805</v>
      </c>
      <c r="BW9" s="30">
        <f t="shared" si="11"/>
        <v>0</v>
      </c>
      <c r="BX9" s="30">
        <f t="shared" si="11"/>
        <v>0</v>
      </c>
      <c r="BY9" s="30">
        <f t="shared" si="11"/>
        <v>0</v>
      </c>
      <c r="BZ9" s="30">
        <f t="shared" si="11"/>
        <v>0</v>
      </c>
      <c r="CA9" s="31">
        <f t="shared" si="11"/>
        <v>91.489361702127667</v>
      </c>
      <c r="CB9" s="31">
        <f t="shared" si="11"/>
        <v>72.340425531914889</v>
      </c>
      <c r="CC9" s="31">
        <f t="shared" si="11"/>
        <v>13.043478260869565</v>
      </c>
      <c r="CD9" s="31">
        <f t="shared" si="11"/>
        <v>21.739130434782609</v>
      </c>
      <c r="CE9" s="31">
        <f t="shared" si="11"/>
        <v>65.217391304347828</v>
      </c>
      <c r="CF9" s="31">
        <f t="shared" si="11"/>
        <v>72.5</v>
      </c>
      <c r="CG9" s="30">
        <f t="shared" si="11"/>
        <v>0</v>
      </c>
      <c r="CH9" s="31">
        <f t="shared" si="11"/>
        <v>93.61702127659575</v>
      </c>
      <c r="CI9" s="32">
        <f t="shared" si="11"/>
        <v>89.361702127659584</v>
      </c>
      <c r="CJ9" s="31">
        <f t="shared" si="11"/>
        <v>95.744680851063833</v>
      </c>
      <c r="CK9" s="30">
        <f t="shared" si="11"/>
        <v>95.744680851063833</v>
      </c>
      <c r="CL9" s="30">
        <f t="shared" si="11"/>
        <v>93.61702127659575</v>
      </c>
      <c r="CM9" s="30">
        <f t="shared" si="11"/>
        <v>93.61702127659575</v>
      </c>
      <c r="CQ9" s="10"/>
      <c r="CR9" s="10"/>
      <c r="CS9" s="10"/>
      <c r="CT9" s="10"/>
      <c r="CU9" s="10"/>
      <c r="CV9" s="10"/>
      <c r="CW9" s="10"/>
      <c r="CX9" s="10"/>
      <c r="CY9" s="10"/>
      <c r="CZ9" s="10"/>
      <c r="DA9" s="10"/>
      <c r="DB9" s="10"/>
      <c r="DC9" s="10"/>
      <c r="DD9" s="10"/>
      <c r="DE9" s="10"/>
      <c r="DF9" s="10"/>
      <c r="DG9" s="10"/>
      <c r="DH9" s="10"/>
      <c r="DI9" s="10"/>
      <c r="DJ9" s="10"/>
      <c r="DK9" s="10"/>
      <c r="DL9" s="10"/>
      <c r="DM9" s="10"/>
      <c r="DN9" s="10"/>
    </row>
    <row r="10" spans="1:118" x14ac:dyDescent="0.25">
      <c r="B10" s="54" t="s">
        <v>7</v>
      </c>
      <c r="C10" s="54">
        <v>0</v>
      </c>
      <c r="D10" s="54">
        <v>0</v>
      </c>
      <c r="E10" s="54">
        <v>0</v>
      </c>
      <c r="F10" s="54">
        <v>0</v>
      </c>
      <c r="G10" s="54">
        <v>0</v>
      </c>
      <c r="H10" s="54">
        <v>0</v>
      </c>
      <c r="I10" s="54">
        <v>1</v>
      </c>
      <c r="J10" s="54">
        <v>6</v>
      </c>
      <c r="K10" s="54">
        <v>12</v>
      </c>
      <c r="L10" s="54">
        <v>18</v>
      </c>
      <c r="M10" s="54">
        <v>10</v>
      </c>
      <c r="N10" s="54">
        <v>0</v>
      </c>
      <c r="O10" s="54">
        <v>0</v>
      </c>
      <c r="P10" s="54">
        <v>0</v>
      </c>
      <c r="Q10" s="54">
        <v>0</v>
      </c>
      <c r="R10" s="54">
        <v>0</v>
      </c>
      <c r="S10" s="54">
        <v>47</v>
      </c>
      <c r="V10" s="54">
        <v>0.5</v>
      </c>
      <c r="W10" s="54">
        <f>H5</f>
        <v>0</v>
      </c>
      <c r="X10" s="54">
        <f>H6</f>
        <v>0</v>
      </c>
      <c r="Y10" s="54">
        <f>H7</f>
        <v>0</v>
      </c>
      <c r="Z10" s="54">
        <f>H8</f>
        <v>0</v>
      </c>
      <c r="AA10" s="54">
        <f>H9</f>
        <v>0</v>
      </c>
      <c r="AB10" s="54">
        <f>H10</f>
        <v>0</v>
      </c>
      <c r="AC10" s="54">
        <f>H11</f>
        <v>3</v>
      </c>
      <c r="AD10" s="54">
        <f>H12</f>
        <v>0</v>
      </c>
      <c r="AE10" s="2">
        <f>H13</f>
        <v>1</v>
      </c>
      <c r="AF10" s="2">
        <f>H14</f>
        <v>8</v>
      </c>
      <c r="AG10" s="2">
        <f>H15</f>
        <v>18</v>
      </c>
      <c r="AH10" s="2">
        <f>H16</f>
        <v>0</v>
      </c>
      <c r="AI10" s="2">
        <f>H17</f>
        <v>12</v>
      </c>
      <c r="AJ10" s="2">
        <f>H18</f>
        <v>10</v>
      </c>
      <c r="AK10" s="54">
        <f>H19</f>
        <v>0</v>
      </c>
      <c r="AL10" s="2">
        <f>H20</f>
        <v>2</v>
      </c>
      <c r="AM10" s="4">
        <f>H21</f>
        <v>3</v>
      </c>
      <c r="AN10" s="2">
        <f>H22</f>
        <v>0</v>
      </c>
      <c r="AO10" s="54">
        <f>H23</f>
        <v>0</v>
      </c>
      <c r="AP10" s="54">
        <f>H24</f>
        <v>2</v>
      </c>
      <c r="AQ10" s="54">
        <f>H25</f>
        <v>3</v>
      </c>
      <c r="AT10" s="54">
        <v>0.5</v>
      </c>
      <c r="AU10" s="30">
        <f t="shared" ref="AU10:BO10" si="12">PRODUCT(W10*100*1/W21)</f>
        <v>0</v>
      </c>
      <c r="AV10" s="30">
        <f t="shared" si="12"/>
        <v>0</v>
      </c>
      <c r="AW10" s="30">
        <f t="shared" si="12"/>
        <v>0</v>
      </c>
      <c r="AX10" s="30">
        <f t="shared" si="12"/>
        <v>0</v>
      </c>
      <c r="AY10" s="30">
        <f t="shared" si="12"/>
        <v>0</v>
      </c>
      <c r="AZ10" s="30">
        <f t="shared" si="12"/>
        <v>0</v>
      </c>
      <c r="BA10" s="30">
        <f t="shared" si="12"/>
        <v>6.3829787234042552</v>
      </c>
      <c r="BB10" s="30">
        <f t="shared" si="12"/>
        <v>0</v>
      </c>
      <c r="BC10" s="31">
        <f t="shared" si="12"/>
        <v>2.1276595744680851</v>
      </c>
      <c r="BD10" s="31">
        <f t="shared" si="12"/>
        <v>17.021276595744681</v>
      </c>
      <c r="BE10" s="31">
        <f t="shared" si="12"/>
        <v>39.130434782608695</v>
      </c>
      <c r="BF10" s="31">
        <f t="shared" si="12"/>
        <v>0</v>
      </c>
      <c r="BG10" s="31">
        <f t="shared" si="12"/>
        <v>26.086956521739129</v>
      </c>
      <c r="BH10" s="31">
        <f t="shared" si="12"/>
        <v>25</v>
      </c>
      <c r="BI10" s="30">
        <f t="shared" si="12"/>
        <v>0</v>
      </c>
      <c r="BJ10" s="31">
        <f t="shared" si="12"/>
        <v>4.2553191489361701</v>
      </c>
      <c r="BK10" s="32">
        <f t="shared" si="12"/>
        <v>6.3829787234042552</v>
      </c>
      <c r="BL10" s="31">
        <f t="shared" si="12"/>
        <v>0</v>
      </c>
      <c r="BM10" s="30">
        <f t="shared" si="12"/>
        <v>0</v>
      </c>
      <c r="BN10" s="30">
        <f t="shared" si="12"/>
        <v>4.2553191489361701</v>
      </c>
      <c r="BO10" s="30">
        <f t="shared" si="12"/>
        <v>6.3829787234042552</v>
      </c>
      <c r="BR10" s="54">
        <v>0.5</v>
      </c>
      <c r="BS10" s="30">
        <f t="shared" ref="BS10:CM10" si="13">AU5+AU6+AU7+AU8+AU9+AU10</f>
        <v>0</v>
      </c>
      <c r="BT10" s="30">
        <f t="shared" si="13"/>
        <v>93.617021276595736</v>
      </c>
      <c r="BU10" s="30">
        <f t="shared" si="13"/>
        <v>2.1276595744680851</v>
      </c>
      <c r="BV10" s="30">
        <f t="shared" si="13"/>
        <v>70.212765957446805</v>
      </c>
      <c r="BW10" s="30">
        <f t="shared" si="13"/>
        <v>0</v>
      </c>
      <c r="BX10" s="30">
        <f t="shared" si="13"/>
        <v>0</v>
      </c>
      <c r="BY10" s="30">
        <f t="shared" si="13"/>
        <v>6.3829787234042552</v>
      </c>
      <c r="BZ10" s="30">
        <f t="shared" si="13"/>
        <v>0</v>
      </c>
      <c r="CA10" s="31">
        <f t="shared" si="13"/>
        <v>93.61702127659575</v>
      </c>
      <c r="CB10" s="31">
        <f t="shared" si="13"/>
        <v>89.361702127659569</v>
      </c>
      <c r="CC10" s="31">
        <f t="shared" si="13"/>
        <v>52.173913043478258</v>
      </c>
      <c r="CD10" s="31">
        <f t="shared" si="13"/>
        <v>21.739130434782609</v>
      </c>
      <c r="CE10" s="31">
        <f t="shared" si="13"/>
        <v>91.304347826086953</v>
      </c>
      <c r="CF10" s="31">
        <f t="shared" si="13"/>
        <v>97.5</v>
      </c>
      <c r="CG10" s="30">
        <f t="shared" si="13"/>
        <v>0</v>
      </c>
      <c r="CH10" s="31">
        <f t="shared" si="13"/>
        <v>97.872340425531917</v>
      </c>
      <c r="CI10" s="32">
        <f t="shared" si="13"/>
        <v>95.744680851063833</v>
      </c>
      <c r="CJ10" s="31">
        <f t="shared" si="13"/>
        <v>95.744680851063833</v>
      </c>
      <c r="CK10" s="30">
        <f t="shared" si="13"/>
        <v>95.744680851063833</v>
      </c>
      <c r="CL10" s="30">
        <f t="shared" si="13"/>
        <v>97.872340425531917</v>
      </c>
      <c r="CM10" s="30">
        <f t="shared" si="13"/>
        <v>100</v>
      </c>
      <c r="CQ10" s="10"/>
      <c r="CR10" s="10"/>
      <c r="CS10" s="10" t="str">
        <f>A3</f>
        <v>Acinetobacter baumanii</v>
      </c>
      <c r="CT10" s="10"/>
      <c r="CU10" s="10"/>
      <c r="CV10" s="10"/>
      <c r="CW10" s="10"/>
      <c r="CX10" s="10"/>
      <c r="CY10" s="10"/>
      <c r="CZ10" s="10"/>
      <c r="DA10" s="10"/>
      <c r="DB10" s="10"/>
      <c r="DC10" s="10"/>
      <c r="DD10" s="10"/>
      <c r="DE10" s="10"/>
      <c r="DF10" s="10"/>
      <c r="DG10" s="10"/>
      <c r="DH10" s="10"/>
      <c r="DI10" s="10"/>
      <c r="DJ10" s="10"/>
      <c r="DK10" s="10"/>
      <c r="DL10" s="10"/>
      <c r="DM10" s="10"/>
      <c r="DN10" s="10"/>
    </row>
    <row r="11" spans="1:118" x14ac:dyDescent="0.25">
      <c r="B11" s="54" t="s">
        <v>8</v>
      </c>
      <c r="C11" s="54">
        <v>0</v>
      </c>
      <c r="D11" s="54">
        <v>0</v>
      </c>
      <c r="E11" s="54">
        <v>0</v>
      </c>
      <c r="F11" s="54">
        <v>0</v>
      </c>
      <c r="G11" s="54">
        <v>0</v>
      </c>
      <c r="H11" s="54">
        <v>3</v>
      </c>
      <c r="I11" s="54">
        <v>6</v>
      </c>
      <c r="J11" s="54">
        <v>10</v>
      </c>
      <c r="K11" s="54">
        <v>24</v>
      </c>
      <c r="L11" s="54">
        <v>1</v>
      </c>
      <c r="M11" s="54">
        <v>0</v>
      </c>
      <c r="N11" s="54">
        <v>1</v>
      </c>
      <c r="O11" s="54">
        <v>2</v>
      </c>
      <c r="P11" s="54">
        <v>0</v>
      </c>
      <c r="Q11" s="54">
        <v>0</v>
      </c>
      <c r="R11" s="54">
        <v>0</v>
      </c>
      <c r="S11" s="54">
        <v>47</v>
      </c>
      <c r="V11" s="54">
        <v>1</v>
      </c>
      <c r="W11" s="54">
        <f>I5</f>
        <v>0</v>
      </c>
      <c r="X11" s="54">
        <f>I6</f>
        <v>0</v>
      </c>
      <c r="Y11" s="54">
        <f>I7</f>
        <v>0</v>
      </c>
      <c r="Z11" s="54">
        <f>I8</f>
        <v>2</v>
      </c>
      <c r="AA11" s="54">
        <f>I9</f>
        <v>0</v>
      </c>
      <c r="AB11" s="54">
        <f>I10</f>
        <v>1</v>
      </c>
      <c r="AC11" s="54">
        <f>I11</f>
        <v>6</v>
      </c>
      <c r="AD11" s="54">
        <f>I12</f>
        <v>0</v>
      </c>
      <c r="AE11" s="2">
        <f>I13</f>
        <v>0</v>
      </c>
      <c r="AF11" s="2">
        <f>I14</f>
        <v>2</v>
      </c>
      <c r="AG11" s="2">
        <f>I15</f>
        <v>19</v>
      </c>
      <c r="AH11" s="2">
        <f>I16</f>
        <v>25</v>
      </c>
      <c r="AI11" s="2">
        <f>I17</f>
        <v>1</v>
      </c>
      <c r="AJ11" s="2">
        <f>I18</f>
        <v>0</v>
      </c>
      <c r="AK11" s="54">
        <f>I19</f>
        <v>0</v>
      </c>
      <c r="AL11" s="2">
        <f>I20</f>
        <v>0</v>
      </c>
      <c r="AM11" s="4">
        <f>I21</f>
        <v>0</v>
      </c>
      <c r="AN11" s="4">
        <f>I22</f>
        <v>0</v>
      </c>
      <c r="AO11" s="54">
        <f>I23</f>
        <v>0</v>
      </c>
      <c r="AP11" s="54">
        <f>I24</f>
        <v>0</v>
      </c>
      <c r="AQ11" s="54">
        <f>I25</f>
        <v>0</v>
      </c>
      <c r="AT11" s="54">
        <v>1</v>
      </c>
      <c r="AU11" s="30">
        <f t="shared" ref="AU11:BO11" si="14">PRODUCT(W11*100*1/W21)</f>
        <v>0</v>
      </c>
      <c r="AV11" s="30">
        <f t="shared" si="14"/>
        <v>0</v>
      </c>
      <c r="AW11" s="30">
        <f t="shared" si="14"/>
        <v>0</v>
      </c>
      <c r="AX11" s="30">
        <f t="shared" si="14"/>
        <v>4.2553191489361701</v>
      </c>
      <c r="AY11" s="30">
        <f t="shared" si="14"/>
        <v>0</v>
      </c>
      <c r="AZ11" s="30">
        <f t="shared" si="14"/>
        <v>2.1276595744680851</v>
      </c>
      <c r="BA11" s="30">
        <f t="shared" si="14"/>
        <v>12.76595744680851</v>
      </c>
      <c r="BB11" s="30">
        <f t="shared" si="14"/>
        <v>0</v>
      </c>
      <c r="BC11" s="31">
        <f t="shared" si="14"/>
        <v>0</v>
      </c>
      <c r="BD11" s="31">
        <f t="shared" si="14"/>
        <v>4.2553191489361701</v>
      </c>
      <c r="BE11" s="31">
        <f t="shared" si="14"/>
        <v>41.304347826086953</v>
      </c>
      <c r="BF11" s="31">
        <f t="shared" si="14"/>
        <v>54.347826086956523</v>
      </c>
      <c r="BG11" s="31">
        <f t="shared" si="14"/>
        <v>2.1739130434782608</v>
      </c>
      <c r="BH11" s="31">
        <f t="shared" si="14"/>
        <v>0</v>
      </c>
      <c r="BI11" s="30">
        <f t="shared" si="14"/>
        <v>0</v>
      </c>
      <c r="BJ11" s="31">
        <f t="shared" si="14"/>
        <v>0</v>
      </c>
      <c r="BK11" s="32">
        <f t="shared" si="14"/>
        <v>0</v>
      </c>
      <c r="BL11" s="32">
        <f t="shared" si="14"/>
        <v>0</v>
      </c>
      <c r="BM11" s="30">
        <f t="shared" si="14"/>
        <v>0</v>
      </c>
      <c r="BN11" s="30">
        <f t="shared" si="14"/>
        <v>0</v>
      </c>
      <c r="BO11" s="30">
        <f t="shared" si="14"/>
        <v>0</v>
      </c>
      <c r="BR11" s="54">
        <v>1</v>
      </c>
      <c r="BS11" s="30">
        <f t="shared" ref="BS11:CM11" si="15">AU5+AU6+AU7+AU8+AU9+AU10+AU11</f>
        <v>0</v>
      </c>
      <c r="BT11" s="30">
        <f t="shared" si="15"/>
        <v>93.617021276595736</v>
      </c>
      <c r="BU11" s="30">
        <f t="shared" si="15"/>
        <v>2.1276595744680851</v>
      </c>
      <c r="BV11" s="30">
        <f t="shared" si="15"/>
        <v>74.468085106382972</v>
      </c>
      <c r="BW11" s="30">
        <f t="shared" si="15"/>
        <v>0</v>
      </c>
      <c r="BX11" s="30">
        <f t="shared" si="15"/>
        <v>2.1276595744680851</v>
      </c>
      <c r="BY11" s="30">
        <f t="shared" si="15"/>
        <v>19.148936170212764</v>
      </c>
      <c r="BZ11" s="30">
        <f t="shared" si="15"/>
        <v>0</v>
      </c>
      <c r="CA11" s="31">
        <f t="shared" si="15"/>
        <v>93.61702127659575</v>
      </c>
      <c r="CB11" s="31">
        <f t="shared" si="15"/>
        <v>93.617021276595736</v>
      </c>
      <c r="CC11" s="31">
        <f t="shared" si="15"/>
        <v>93.478260869565219</v>
      </c>
      <c r="CD11" s="31">
        <f t="shared" si="15"/>
        <v>76.086956521739125</v>
      </c>
      <c r="CE11" s="31">
        <f t="shared" si="15"/>
        <v>93.478260869565219</v>
      </c>
      <c r="CF11" s="31">
        <f t="shared" si="15"/>
        <v>97.5</v>
      </c>
      <c r="CG11" s="30">
        <f t="shared" si="15"/>
        <v>0</v>
      </c>
      <c r="CH11" s="31">
        <f t="shared" si="15"/>
        <v>97.872340425531917</v>
      </c>
      <c r="CI11" s="32">
        <f t="shared" si="15"/>
        <v>95.744680851063833</v>
      </c>
      <c r="CJ11" s="32">
        <f t="shared" si="15"/>
        <v>95.744680851063833</v>
      </c>
      <c r="CK11" s="30">
        <f t="shared" si="15"/>
        <v>95.744680851063833</v>
      </c>
      <c r="CL11" s="30">
        <f t="shared" si="15"/>
        <v>97.872340425531917</v>
      </c>
      <c r="CM11" s="30">
        <f t="shared" si="15"/>
        <v>100</v>
      </c>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x14ac:dyDescent="0.25">
      <c r="B12" s="54" t="s">
        <v>9</v>
      </c>
      <c r="C12" s="54">
        <v>0</v>
      </c>
      <c r="D12" s="54">
        <v>0</v>
      </c>
      <c r="E12" s="54">
        <v>0</v>
      </c>
      <c r="F12" s="54">
        <v>0</v>
      </c>
      <c r="G12" s="54">
        <v>0</v>
      </c>
      <c r="H12" s="54">
        <v>0</v>
      </c>
      <c r="I12" s="54">
        <v>0</v>
      </c>
      <c r="J12" s="54">
        <v>2</v>
      </c>
      <c r="K12" s="54">
        <v>2</v>
      </c>
      <c r="L12" s="54">
        <v>5</v>
      </c>
      <c r="M12" s="54">
        <v>16</v>
      </c>
      <c r="N12" s="54">
        <v>13</v>
      </c>
      <c r="O12" s="54">
        <v>9</v>
      </c>
      <c r="P12" s="54">
        <v>0</v>
      </c>
      <c r="Q12" s="54">
        <v>0</v>
      </c>
      <c r="R12" s="54">
        <v>0</v>
      </c>
      <c r="S12" s="54">
        <v>47</v>
      </c>
      <c r="V12" s="54">
        <v>2</v>
      </c>
      <c r="W12" s="54">
        <f>J5</f>
        <v>0</v>
      </c>
      <c r="X12" s="54">
        <f>J6</f>
        <v>0</v>
      </c>
      <c r="Y12" s="54">
        <f>J7</f>
        <v>2</v>
      </c>
      <c r="Z12" s="54">
        <f>J8</f>
        <v>0</v>
      </c>
      <c r="AA12" s="54">
        <f>J9</f>
        <v>2</v>
      </c>
      <c r="AB12" s="54">
        <f>J10</f>
        <v>6</v>
      </c>
      <c r="AC12" s="54">
        <f>J11</f>
        <v>10</v>
      </c>
      <c r="AD12" s="54">
        <f>J12</f>
        <v>2</v>
      </c>
      <c r="AE12" s="2">
        <f>J13</f>
        <v>0</v>
      </c>
      <c r="AF12" s="2">
        <f>J14</f>
        <v>0</v>
      </c>
      <c r="AG12" s="2">
        <f>J15</f>
        <v>3</v>
      </c>
      <c r="AH12" s="2">
        <f>J16</f>
        <v>8</v>
      </c>
      <c r="AI12" s="2">
        <f>J17</f>
        <v>1</v>
      </c>
      <c r="AJ12" s="2">
        <f>J18</f>
        <v>0</v>
      </c>
      <c r="AK12" s="54">
        <f>J19</f>
        <v>0</v>
      </c>
      <c r="AL12" s="2">
        <f>J20</f>
        <v>0</v>
      </c>
      <c r="AM12" s="3">
        <f>J21</f>
        <v>0</v>
      </c>
      <c r="AN12" s="3">
        <f>J22</f>
        <v>0</v>
      </c>
      <c r="AO12" s="54">
        <f>J23</f>
        <v>0</v>
      </c>
      <c r="AP12" s="54">
        <f>J24</f>
        <v>0</v>
      </c>
      <c r="AQ12" s="54">
        <f>J25</f>
        <v>0</v>
      </c>
      <c r="AT12" s="54">
        <v>2</v>
      </c>
      <c r="AU12" s="30">
        <f t="shared" ref="AU12:BO12" si="16">PRODUCT(W12*100*1/W21)</f>
        <v>0</v>
      </c>
      <c r="AV12" s="30">
        <f t="shared" si="16"/>
        <v>0</v>
      </c>
      <c r="AW12" s="30">
        <f t="shared" si="16"/>
        <v>4.2553191489361701</v>
      </c>
      <c r="AX12" s="30">
        <f t="shared" si="16"/>
        <v>0</v>
      </c>
      <c r="AY12" s="30">
        <f t="shared" si="16"/>
        <v>4.2553191489361701</v>
      </c>
      <c r="AZ12" s="30">
        <f t="shared" si="16"/>
        <v>12.76595744680851</v>
      </c>
      <c r="BA12" s="30">
        <f t="shared" si="16"/>
        <v>21.276595744680851</v>
      </c>
      <c r="BB12" s="30">
        <f t="shared" si="16"/>
        <v>4.2553191489361701</v>
      </c>
      <c r="BC12" s="31">
        <f t="shared" si="16"/>
        <v>0</v>
      </c>
      <c r="BD12" s="31">
        <f t="shared" si="16"/>
        <v>0</v>
      </c>
      <c r="BE12" s="31">
        <f t="shared" si="16"/>
        <v>6.5217391304347823</v>
      </c>
      <c r="BF12" s="31">
        <f t="shared" si="16"/>
        <v>17.391304347826086</v>
      </c>
      <c r="BG12" s="31">
        <f t="shared" si="16"/>
        <v>2.1739130434782608</v>
      </c>
      <c r="BH12" s="31">
        <f t="shared" si="16"/>
        <v>0</v>
      </c>
      <c r="BI12" s="30">
        <f t="shared" si="16"/>
        <v>0</v>
      </c>
      <c r="BJ12" s="31">
        <f t="shared" si="16"/>
        <v>0</v>
      </c>
      <c r="BK12" s="33">
        <f t="shared" si="16"/>
        <v>0</v>
      </c>
      <c r="BL12" s="33">
        <f t="shared" si="16"/>
        <v>0</v>
      </c>
      <c r="BM12" s="30">
        <f t="shared" si="16"/>
        <v>0</v>
      </c>
      <c r="BN12" s="30">
        <f t="shared" si="16"/>
        <v>0</v>
      </c>
      <c r="BO12" s="30">
        <f t="shared" si="16"/>
        <v>0</v>
      </c>
      <c r="BR12" s="54">
        <v>2</v>
      </c>
      <c r="BS12" s="30">
        <f t="shared" ref="BS12:CM12" si="17">AU5+AU6+AU7+AU8+AU9+AU10+AU11+AU12</f>
        <v>0</v>
      </c>
      <c r="BT12" s="30">
        <f t="shared" si="17"/>
        <v>93.617021276595736</v>
      </c>
      <c r="BU12" s="30">
        <f t="shared" si="17"/>
        <v>6.3829787234042552</v>
      </c>
      <c r="BV12" s="30">
        <f t="shared" si="17"/>
        <v>74.468085106382972</v>
      </c>
      <c r="BW12" s="30">
        <f t="shared" si="17"/>
        <v>4.2553191489361701</v>
      </c>
      <c r="BX12" s="30">
        <f t="shared" si="17"/>
        <v>14.893617021276595</v>
      </c>
      <c r="BY12" s="30">
        <f t="shared" si="17"/>
        <v>40.425531914893611</v>
      </c>
      <c r="BZ12" s="30">
        <f t="shared" si="17"/>
        <v>4.2553191489361701</v>
      </c>
      <c r="CA12" s="31">
        <f t="shared" si="17"/>
        <v>93.61702127659575</v>
      </c>
      <c r="CB12" s="31">
        <f t="shared" si="17"/>
        <v>93.617021276595736</v>
      </c>
      <c r="CC12" s="31">
        <f t="shared" si="17"/>
        <v>100</v>
      </c>
      <c r="CD12" s="31">
        <f t="shared" si="17"/>
        <v>93.478260869565219</v>
      </c>
      <c r="CE12" s="31">
        <f t="shared" si="17"/>
        <v>95.652173913043484</v>
      </c>
      <c r="CF12" s="31">
        <f t="shared" si="17"/>
        <v>97.5</v>
      </c>
      <c r="CG12" s="30">
        <f t="shared" si="17"/>
        <v>0</v>
      </c>
      <c r="CH12" s="31">
        <f t="shared" si="17"/>
        <v>97.872340425531917</v>
      </c>
      <c r="CI12" s="33">
        <f t="shared" si="17"/>
        <v>95.744680851063833</v>
      </c>
      <c r="CJ12" s="33">
        <f t="shared" si="17"/>
        <v>95.744680851063833</v>
      </c>
      <c r="CK12" s="30">
        <f t="shared" si="17"/>
        <v>95.744680851063833</v>
      </c>
      <c r="CL12" s="30">
        <f t="shared" si="17"/>
        <v>97.872340425531917</v>
      </c>
      <c r="CM12" s="30">
        <f t="shared" si="17"/>
        <v>100</v>
      </c>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x14ac:dyDescent="0.25">
      <c r="B13" s="54" t="s">
        <v>10</v>
      </c>
      <c r="C13" s="2">
        <v>0</v>
      </c>
      <c r="D13" s="2">
        <v>0</v>
      </c>
      <c r="E13" s="2">
        <v>32</v>
      </c>
      <c r="F13" s="2">
        <v>0</v>
      </c>
      <c r="G13" s="2">
        <v>11</v>
      </c>
      <c r="H13" s="2">
        <v>1</v>
      </c>
      <c r="I13" s="2">
        <v>0</v>
      </c>
      <c r="J13" s="2">
        <v>0</v>
      </c>
      <c r="K13" s="4">
        <v>0</v>
      </c>
      <c r="L13" s="3">
        <v>0</v>
      </c>
      <c r="M13" s="3">
        <v>0</v>
      </c>
      <c r="N13" s="3">
        <v>3</v>
      </c>
      <c r="O13" s="3">
        <v>0</v>
      </c>
      <c r="P13" s="3">
        <v>0</v>
      </c>
      <c r="Q13" s="3">
        <v>0</v>
      </c>
      <c r="R13" s="3">
        <v>0</v>
      </c>
      <c r="S13" s="54">
        <v>47</v>
      </c>
      <c r="V13" s="54">
        <v>4</v>
      </c>
      <c r="W13" s="54">
        <f>K5</f>
        <v>4</v>
      </c>
      <c r="X13" s="54">
        <f>K6</f>
        <v>0</v>
      </c>
      <c r="Y13" s="54">
        <f>K7</f>
        <v>4</v>
      </c>
      <c r="Z13" s="54">
        <f>K8</f>
        <v>3</v>
      </c>
      <c r="AA13" s="54">
        <f>K9</f>
        <v>2</v>
      </c>
      <c r="AB13" s="54">
        <f>K10</f>
        <v>12</v>
      </c>
      <c r="AC13" s="54">
        <f>K11</f>
        <v>24</v>
      </c>
      <c r="AD13" s="54">
        <f>K12</f>
        <v>2</v>
      </c>
      <c r="AE13" s="4">
        <f>K13</f>
        <v>0</v>
      </c>
      <c r="AF13" s="4">
        <f>K14</f>
        <v>0</v>
      </c>
      <c r="AG13" s="3">
        <f>K15</f>
        <v>0</v>
      </c>
      <c r="AH13" s="2">
        <f>K16</f>
        <v>2</v>
      </c>
      <c r="AI13" s="2">
        <f>K17</f>
        <v>1</v>
      </c>
      <c r="AJ13" s="2">
        <f>K18</f>
        <v>0</v>
      </c>
      <c r="AK13" s="54">
        <f>K19</f>
        <v>0</v>
      </c>
      <c r="AL13" s="4">
        <f>K20</f>
        <v>0</v>
      </c>
      <c r="AM13" s="3">
        <f>K21</f>
        <v>0</v>
      </c>
      <c r="AN13" s="3">
        <f>K22</f>
        <v>0</v>
      </c>
      <c r="AO13" s="54">
        <f>K23</f>
        <v>0</v>
      </c>
      <c r="AP13" s="54">
        <f>K24</f>
        <v>0</v>
      </c>
      <c r="AQ13" s="54">
        <f>K25</f>
        <v>0</v>
      </c>
      <c r="AT13" s="54">
        <v>4</v>
      </c>
      <c r="AU13" s="30">
        <f t="shared" ref="AU13:BO13" si="18">PRODUCT(W13*100*1/W21)</f>
        <v>8.5106382978723403</v>
      </c>
      <c r="AV13" s="30">
        <f t="shared" si="18"/>
        <v>0</v>
      </c>
      <c r="AW13" s="30">
        <f t="shared" si="18"/>
        <v>8.5106382978723403</v>
      </c>
      <c r="AX13" s="30">
        <f t="shared" si="18"/>
        <v>6.3829787234042552</v>
      </c>
      <c r="AY13" s="30">
        <f t="shared" si="18"/>
        <v>4.2553191489361701</v>
      </c>
      <c r="AZ13" s="30">
        <f t="shared" si="18"/>
        <v>25.531914893617021</v>
      </c>
      <c r="BA13" s="30">
        <f t="shared" si="18"/>
        <v>51.063829787234042</v>
      </c>
      <c r="BB13" s="30">
        <f t="shared" si="18"/>
        <v>4.2553191489361701</v>
      </c>
      <c r="BC13" s="32">
        <f t="shared" si="18"/>
        <v>0</v>
      </c>
      <c r="BD13" s="32">
        <f t="shared" si="18"/>
        <v>0</v>
      </c>
      <c r="BE13" s="33">
        <f t="shared" si="18"/>
        <v>0</v>
      </c>
      <c r="BF13" s="31">
        <f t="shared" si="18"/>
        <v>4.3478260869565215</v>
      </c>
      <c r="BG13" s="31">
        <f t="shared" si="18"/>
        <v>2.1739130434782608</v>
      </c>
      <c r="BH13" s="31">
        <f t="shared" si="18"/>
        <v>0</v>
      </c>
      <c r="BI13" s="30">
        <f t="shared" si="18"/>
        <v>0</v>
      </c>
      <c r="BJ13" s="32">
        <f t="shared" si="18"/>
        <v>0</v>
      </c>
      <c r="BK13" s="33">
        <f t="shared" si="18"/>
        <v>0</v>
      </c>
      <c r="BL13" s="33">
        <f t="shared" si="18"/>
        <v>0</v>
      </c>
      <c r="BM13" s="30">
        <f t="shared" si="18"/>
        <v>0</v>
      </c>
      <c r="BN13" s="30">
        <f t="shared" si="18"/>
        <v>0</v>
      </c>
      <c r="BO13" s="30">
        <f t="shared" si="18"/>
        <v>0</v>
      </c>
      <c r="BR13" s="54">
        <v>4</v>
      </c>
      <c r="BS13" s="30">
        <f t="shared" ref="BS13:CM13" si="19">AU5+AU6+AU7+AU8+AU9+AU10+AU11+AU12+AU13</f>
        <v>8.5106382978723403</v>
      </c>
      <c r="BT13" s="30">
        <f t="shared" si="19"/>
        <v>93.617021276595736</v>
      </c>
      <c r="BU13" s="30">
        <f t="shared" si="19"/>
        <v>14.893617021276595</v>
      </c>
      <c r="BV13" s="30">
        <f t="shared" si="19"/>
        <v>80.851063829787222</v>
      </c>
      <c r="BW13" s="30">
        <f t="shared" si="19"/>
        <v>8.5106382978723403</v>
      </c>
      <c r="BX13" s="30">
        <f t="shared" si="19"/>
        <v>40.425531914893618</v>
      </c>
      <c r="BY13" s="30">
        <f t="shared" si="19"/>
        <v>91.489361702127653</v>
      </c>
      <c r="BZ13" s="30">
        <f t="shared" si="19"/>
        <v>8.5106382978723403</v>
      </c>
      <c r="CA13" s="32">
        <f t="shared" si="19"/>
        <v>93.61702127659575</v>
      </c>
      <c r="CB13" s="32">
        <f t="shared" si="19"/>
        <v>93.617021276595736</v>
      </c>
      <c r="CC13" s="33">
        <f t="shared" si="19"/>
        <v>100</v>
      </c>
      <c r="CD13" s="31">
        <f t="shared" si="19"/>
        <v>97.826086956521735</v>
      </c>
      <c r="CE13" s="31">
        <f t="shared" si="19"/>
        <v>97.826086956521749</v>
      </c>
      <c r="CF13" s="31">
        <f t="shared" si="19"/>
        <v>97.5</v>
      </c>
      <c r="CG13" s="30">
        <f t="shared" si="19"/>
        <v>0</v>
      </c>
      <c r="CH13" s="32">
        <f t="shared" si="19"/>
        <v>97.872340425531917</v>
      </c>
      <c r="CI13" s="33">
        <f t="shared" si="19"/>
        <v>95.744680851063833</v>
      </c>
      <c r="CJ13" s="33">
        <f t="shared" si="19"/>
        <v>95.744680851063833</v>
      </c>
      <c r="CK13" s="30">
        <f t="shared" si="19"/>
        <v>95.744680851063833</v>
      </c>
      <c r="CL13" s="30">
        <f t="shared" si="19"/>
        <v>97.872340425531917</v>
      </c>
      <c r="CM13" s="30">
        <f t="shared" si="19"/>
        <v>100</v>
      </c>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x14ac:dyDescent="0.25">
      <c r="B14" s="54" t="s">
        <v>11</v>
      </c>
      <c r="C14" s="2">
        <v>0</v>
      </c>
      <c r="D14" s="2">
        <v>0</v>
      </c>
      <c r="E14" s="2">
        <v>15</v>
      </c>
      <c r="F14" s="2">
        <v>0</v>
      </c>
      <c r="G14" s="2">
        <v>19</v>
      </c>
      <c r="H14" s="2">
        <v>8</v>
      </c>
      <c r="I14" s="2">
        <v>2</v>
      </c>
      <c r="J14" s="2">
        <v>0</v>
      </c>
      <c r="K14" s="4">
        <v>0</v>
      </c>
      <c r="L14" s="4">
        <v>0</v>
      </c>
      <c r="M14" s="3">
        <v>0</v>
      </c>
      <c r="N14" s="3">
        <v>3</v>
      </c>
      <c r="O14" s="3">
        <v>0</v>
      </c>
      <c r="P14" s="3">
        <v>0</v>
      </c>
      <c r="Q14" s="3">
        <v>0</v>
      </c>
      <c r="R14" s="3">
        <v>0</v>
      </c>
      <c r="S14" s="54">
        <v>47</v>
      </c>
      <c r="V14" s="54">
        <v>8</v>
      </c>
      <c r="W14" s="54">
        <f>L5</f>
        <v>18</v>
      </c>
      <c r="X14" s="54">
        <f>L6</f>
        <v>0</v>
      </c>
      <c r="Y14" s="54">
        <f>L7</f>
        <v>24</v>
      </c>
      <c r="Z14" s="54">
        <f>L8</f>
        <v>6</v>
      </c>
      <c r="AA14" s="54">
        <f>L9</f>
        <v>8</v>
      </c>
      <c r="AB14" s="54">
        <f>L10</f>
        <v>18</v>
      </c>
      <c r="AC14" s="54">
        <f>L11</f>
        <v>1</v>
      </c>
      <c r="AD14" s="54">
        <f>L12</f>
        <v>5</v>
      </c>
      <c r="AE14" s="3">
        <f>L13</f>
        <v>0</v>
      </c>
      <c r="AF14" s="4">
        <f>L14</f>
        <v>0</v>
      </c>
      <c r="AG14" s="3">
        <f>L15</f>
        <v>0</v>
      </c>
      <c r="AH14" s="2">
        <f>L16</f>
        <v>0</v>
      </c>
      <c r="AI14" s="3">
        <f>L17</f>
        <v>0</v>
      </c>
      <c r="AJ14" s="3">
        <f>L18</f>
        <v>0</v>
      </c>
      <c r="AK14" s="54">
        <f>L19</f>
        <v>0</v>
      </c>
      <c r="AL14" s="3">
        <f>L20</f>
        <v>0</v>
      </c>
      <c r="AM14" s="3">
        <f>L21</f>
        <v>2</v>
      </c>
      <c r="AN14" s="3">
        <f>L22</f>
        <v>1</v>
      </c>
      <c r="AO14" s="54">
        <f>L23</f>
        <v>2</v>
      </c>
      <c r="AP14" s="54">
        <f>L24</f>
        <v>0</v>
      </c>
      <c r="AQ14" s="54">
        <f>L25</f>
        <v>0</v>
      </c>
      <c r="AT14" s="54">
        <v>8</v>
      </c>
      <c r="AU14" s="30">
        <f t="shared" ref="AU14:BO14" si="20">PRODUCT(W14*100*1/W21)</f>
        <v>38.297872340425535</v>
      </c>
      <c r="AV14" s="30">
        <f t="shared" si="20"/>
        <v>0</v>
      </c>
      <c r="AW14" s="30">
        <f t="shared" si="20"/>
        <v>51.063829787234042</v>
      </c>
      <c r="AX14" s="30">
        <f t="shared" si="20"/>
        <v>12.76595744680851</v>
      </c>
      <c r="AY14" s="30">
        <f t="shared" si="20"/>
        <v>17.021276595744681</v>
      </c>
      <c r="AZ14" s="30">
        <f t="shared" si="20"/>
        <v>38.297872340425535</v>
      </c>
      <c r="BA14" s="30">
        <f t="shared" si="20"/>
        <v>2.1276595744680851</v>
      </c>
      <c r="BB14" s="30">
        <f t="shared" si="20"/>
        <v>10.638297872340425</v>
      </c>
      <c r="BC14" s="33">
        <f t="shared" si="20"/>
        <v>0</v>
      </c>
      <c r="BD14" s="32">
        <f t="shared" si="20"/>
        <v>0</v>
      </c>
      <c r="BE14" s="33">
        <f t="shared" si="20"/>
        <v>0</v>
      </c>
      <c r="BF14" s="31">
        <f t="shared" si="20"/>
        <v>0</v>
      </c>
      <c r="BG14" s="33">
        <f t="shared" si="20"/>
        <v>0</v>
      </c>
      <c r="BH14" s="33">
        <f t="shared" si="20"/>
        <v>0</v>
      </c>
      <c r="BI14" s="30">
        <f t="shared" si="20"/>
        <v>0</v>
      </c>
      <c r="BJ14" s="33">
        <f t="shared" si="20"/>
        <v>0</v>
      </c>
      <c r="BK14" s="33">
        <f t="shared" si="20"/>
        <v>4.2553191489361701</v>
      </c>
      <c r="BL14" s="33">
        <f t="shared" si="20"/>
        <v>2.1276595744680851</v>
      </c>
      <c r="BM14" s="30">
        <f t="shared" si="20"/>
        <v>4.2553191489361701</v>
      </c>
      <c r="BN14" s="30">
        <f t="shared" si="20"/>
        <v>0</v>
      </c>
      <c r="BO14" s="30">
        <f t="shared" si="20"/>
        <v>0</v>
      </c>
      <c r="BR14" s="54">
        <v>8</v>
      </c>
      <c r="BS14" s="30">
        <f t="shared" ref="BS14:CM14" si="21">AU5+AU6+AU7+AU8+AU9+AU10+AU11+AU12+AU13+AU14</f>
        <v>46.808510638297875</v>
      </c>
      <c r="BT14" s="30">
        <f t="shared" si="21"/>
        <v>93.617021276595736</v>
      </c>
      <c r="BU14" s="30">
        <f t="shared" si="21"/>
        <v>65.957446808510639</v>
      </c>
      <c r="BV14" s="30">
        <f t="shared" si="21"/>
        <v>93.617021276595736</v>
      </c>
      <c r="BW14" s="30">
        <f t="shared" si="21"/>
        <v>25.531914893617021</v>
      </c>
      <c r="BX14" s="30">
        <f t="shared" si="21"/>
        <v>78.723404255319153</v>
      </c>
      <c r="BY14" s="30">
        <f t="shared" si="21"/>
        <v>93.617021276595736</v>
      </c>
      <c r="BZ14" s="30">
        <f t="shared" si="21"/>
        <v>19.148936170212764</v>
      </c>
      <c r="CA14" s="33">
        <f t="shared" si="21"/>
        <v>93.61702127659575</v>
      </c>
      <c r="CB14" s="32">
        <f t="shared" si="21"/>
        <v>93.617021276595736</v>
      </c>
      <c r="CC14" s="33">
        <f t="shared" si="21"/>
        <v>100</v>
      </c>
      <c r="CD14" s="31">
        <f t="shared" si="21"/>
        <v>97.826086956521735</v>
      </c>
      <c r="CE14" s="33">
        <f t="shared" si="21"/>
        <v>97.826086956521749</v>
      </c>
      <c r="CF14" s="33">
        <f t="shared" si="21"/>
        <v>97.5</v>
      </c>
      <c r="CG14" s="30">
        <f t="shared" si="21"/>
        <v>0</v>
      </c>
      <c r="CH14" s="33">
        <f t="shared" si="21"/>
        <v>97.872340425531917</v>
      </c>
      <c r="CI14" s="33">
        <f t="shared" si="21"/>
        <v>100</v>
      </c>
      <c r="CJ14" s="33">
        <f t="shared" si="21"/>
        <v>97.872340425531917</v>
      </c>
      <c r="CK14" s="30">
        <f t="shared" si="21"/>
        <v>100</v>
      </c>
      <c r="CL14" s="30">
        <f t="shared" si="21"/>
        <v>97.872340425531917</v>
      </c>
      <c r="CM14" s="30">
        <f t="shared" si="21"/>
        <v>100</v>
      </c>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x14ac:dyDescent="0.25">
      <c r="B15" s="54" t="s">
        <v>12</v>
      </c>
      <c r="C15" s="2">
        <v>0</v>
      </c>
      <c r="D15" s="2">
        <v>0</v>
      </c>
      <c r="E15" s="2">
        <v>0</v>
      </c>
      <c r="F15" s="2">
        <v>0</v>
      </c>
      <c r="G15" s="2">
        <v>6</v>
      </c>
      <c r="H15" s="2">
        <v>18</v>
      </c>
      <c r="I15" s="2">
        <v>19</v>
      </c>
      <c r="J15" s="2">
        <v>3</v>
      </c>
      <c r="K15" s="3">
        <v>0</v>
      </c>
      <c r="L15" s="3">
        <v>0</v>
      </c>
      <c r="M15" s="3">
        <v>0</v>
      </c>
      <c r="N15" s="3">
        <v>0</v>
      </c>
      <c r="O15" s="3">
        <v>0</v>
      </c>
      <c r="P15" s="3">
        <v>0</v>
      </c>
      <c r="Q15" s="3">
        <v>0</v>
      </c>
      <c r="R15" s="3">
        <v>0</v>
      </c>
      <c r="S15" s="54">
        <v>46</v>
      </c>
      <c r="V15" s="54">
        <v>16</v>
      </c>
      <c r="W15" s="54">
        <f>M5</f>
        <v>16</v>
      </c>
      <c r="X15" s="54">
        <f>M6</f>
        <v>0</v>
      </c>
      <c r="Y15" s="54">
        <f>M7</f>
        <v>12</v>
      </c>
      <c r="Z15" s="54">
        <f>M8</f>
        <v>0</v>
      </c>
      <c r="AA15" s="54">
        <f>M9</f>
        <v>17</v>
      </c>
      <c r="AB15" s="54">
        <f>M10</f>
        <v>10</v>
      </c>
      <c r="AC15" s="54">
        <f>M11</f>
        <v>0</v>
      </c>
      <c r="AD15" s="54">
        <f>M12</f>
        <v>16</v>
      </c>
      <c r="AE15" s="3">
        <f>M13</f>
        <v>0</v>
      </c>
      <c r="AF15" s="3">
        <f>M14</f>
        <v>0</v>
      </c>
      <c r="AG15" s="3">
        <f>M15</f>
        <v>0</v>
      </c>
      <c r="AH15" s="3">
        <f>M16</f>
        <v>0</v>
      </c>
      <c r="AI15" s="3">
        <f>M17</f>
        <v>1</v>
      </c>
      <c r="AJ15" s="3">
        <f>M18</f>
        <v>0</v>
      </c>
      <c r="AK15" s="54">
        <f>M19</f>
        <v>0</v>
      </c>
      <c r="AL15" s="3">
        <f>M20</f>
        <v>0</v>
      </c>
      <c r="AM15" s="3">
        <f>M21</f>
        <v>0</v>
      </c>
      <c r="AN15" s="3">
        <f>M22</f>
        <v>1</v>
      </c>
      <c r="AO15" s="54">
        <f>M23</f>
        <v>0</v>
      </c>
      <c r="AP15" s="54">
        <f>M24</f>
        <v>1</v>
      </c>
      <c r="AQ15" s="54">
        <f>M25</f>
        <v>0</v>
      </c>
      <c r="AT15" s="54">
        <v>16</v>
      </c>
      <c r="AU15" s="30">
        <f t="shared" ref="AU15:BO15" si="22">PRODUCT(W15*100*1/W21)</f>
        <v>34.042553191489361</v>
      </c>
      <c r="AV15" s="30">
        <f t="shared" si="22"/>
        <v>0</v>
      </c>
      <c r="AW15" s="30">
        <f t="shared" si="22"/>
        <v>25.531914893617021</v>
      </c>
      <c r="AX15" s="30">
        <f t="shared" si="22"/>
        <v>0</v>
      </c>
      <c r="AY15" s="30">
        <f t="shared" si="22"/>
        <v>36.170212765957444</v>
      </c>
      <c r="AZ15" s="30">
        <f t="shared" si="22"/>
        <v>21.276595744680851</v>
      </c>
      <c r="BA15" s="30">
        <f t="shared" si="22"/>
        <v>0</v>
      </c>
      <c r="BB15" s="30">
        <f t="shared" si="22"/>
        <v>34.042553191489361</v>
      </c>
      <c r="BC15" s="33">
        <f t="shared" si="22"/>
        <v>0</v>
      </c>
      <c r="BD15" s="33">
        <f t="shared" si="22"/>
        <v>0</v>
      </c>
      <c r="BE15" s="33">
        <f t="shared" si="22"/>
        <v>0</v>
      </c>
      <c r="BF15" s="33">
        <f t="shared" si="22"/>
        <v>0</v>
      </c>
      <c r="BG15" s="33">
        <f t="shared" si="22"/>
        <v>2.1739130434782608</v>
      </c>
      <c r="BH15" s="33">
        <f t="shared" si="22"/>
        <v>0</v>
      </c>
      <c r="BI15" s="30">
        <f t="shared" si="22"/>
        <v>0</v>
      </c>
      <c r="BJ15" s="33">
        <f t="shared" si="22"/>
        <v>0</v>
      </c>
      <c r="BK15" s="33">
        <f t="shared" si="22"/>
        <v>0</v>
      </c>
      <c r="BL15" s="33">
        <f t="shared" si="22"/>
        <v>2.1276595744680851</v>
      </c>
      <c r="BM15" s="30">
        <f t="shared" si="22"/>
        <v>0</v>
      </c>
      <c r="BN15" s="30">
        <f t="shared" si="22"/>
        <v>2.1276595744680851</v>
      </c>
      <c r="BO15" s="30">
        <f t="shared" si="22"/>
        <v>0</v>
      </c>
      <c r="BR15" s="54">
        <v>16</v>
      </c>
      <c r="BS15" s="30">
        <f t="shared" ref="BS15:CM15" si="23">AU5+AU6+AU7+AU8+AU9+AU10+AU11+AU12+AU13+AU14+AU15</f>
        <v>80.851063829787236</v>
      </c>
      <c r="BT15" s="30">
        <f t="shared" si="23"/>
        <v>93.617021276595736</v>
      </c>
      <c r="BU15" s="30">
        <f t="shared" si="23"/>
        <v>91.489361702127667</v>
      </c>
      <c r="BV15" s="30">
        <f t="shared" si="23"/>
        <v>93.617021276595736</v>
      </c>
      <c r="BW15" s="30">
        <f t="shared" si="23"/>
        <v>61.702127659574465</v>
      </c>
      <c r="BX15" s="30">
        <f t="shared" si="23"/>
        <v>100</v>
      </c>
      <c r="BY15" s="30">
        <f t="shared" si="23"/>
        <v>93.617021276595736</v>
      </c>
      <c r="BZ15" s="30">
        <f t="shared" si="23"/>
        <v>53.191489361702125</v>
      </c>
      <c r="CA15" s="33">
        <f t="shared" si="23"/>
        <v>93.61702127659575</v>
      </c>
      <c r="CB15" s="33">
        <f t="shared" si="23"/>
        <v>93.617021276595736</v>
      </c>
      <c r="CC15" s="33">
        <f t="shared" si="23"/>
        <v>100</v>
      </c>
      <c r="CD15" s="33">
        <f t="shared" si="23"/>
        <v>97.826086956521735</v>
      </c>
      <c r="CE15" s="33">
        <f t="shared" si="23"/>
        <v>100.00000000000001</v>
      </c>
      <c r="CF15" s="33">
        <f t="shared" si="23"/>
        <v>97.5</v>
      </c>
      <c r="CG15" s="30">
        <f t="shared" si="23"/>
        <v>0</v>
      </c>
      <c r="CH15" s="33">
        <f t="shared" si="23"/>
        <v>97.872340425531917</v>
      </c>
      <c r="CI15" s="33">
        <f t="shared" si="23"/>
        <v>100</v>
      </c>
      <c r="CJ15" s="33">
        <f t="shared" si="23"/>
        <v>100</v>
      </c>
      <c r="CK15" s="30">
        <f t="shared" si="23"/>
        <v>100</v>
      </c>
      <c r="CL15" s="30">
        <f t="shared" si="23"/>
        <v>100</v>
      </c>
      <c r="CM15" s="30">
        <f t="shared" si="23"/>
        <v>100</v>
      </c>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x14ac:dyDescent="0.25">
      <c r="B16" s="54" t="s">
        <v>13</v>
      </c>
      <c r="C16" s="2">
        <v>0</v>
      </c>
      <c r="D16" s="2">
        <v>0</v>
      </c>
      <c r="E16" s="2">
        <v>0</v>
      </c>
      <c r="F16" s="2">
        <v>0</v>
      </c>
      <c r="G16" s="2">
        <v>10</v>
      </c>
      <c r="H16" s="2">
        <v>0</v>
      </c>
      <c r="I16" s="2">
        <v>25</v>
      </c>
      <c r="J16" s="2">
        <v>8</v>
      </c>
      <c r="K16" s="2">
        <v>2</v>
      </c>
      <c r="L16" s="2">
        <v>0</v>
      </c>
      <c r="M16" s="3">
        <v>0</v>
      </c>
      <c r="N16" s="3">
        <v>0</v>
      </c>
      <c r="O16" s="3">
        <v>0</v>
      </c>
      <c r="P16" s="3">
        <v>1</v>
      </c>
      <c r="Q16" s="3">
        <v>0</v>
      </c>
      <c r="R16" s="3">
        <v>0</v>
      </c>
      <c r="S16" s="54">
        <v>46</v>
      </c>
      <c r="V16" s="54">
        <v>32</v>
      </c>
      <c r="W16" s="54">
        <f>N5</f>
        <v>5</v>
      </c>
      <c r="X16" s="54">
        <f>N6</f>
        <v>0</v>
      </c>
      <c r="Y16" s="54">
        <f>N7</f>
        <v>1</v>
      </c>
      <c r="Z16" s="54">
        <f>N8</f>
        <v>1</v>
      </c>
      <c r="AA16" s="54">
        <f>N9</f>
        <v>18</v>
      </c>
      <c r="AB16" s="54">
        <f>N10</f>
        <v>0</v>
      </c>
      <c r="AC16" s="54">
        <f>N11</f>
        <v>1</v>
      </c>
      <c r="AD16" s="54">
        <f>N12</f>
        <v>13</v>
      </c>
      <c r="AE16" s="3">
        <f>N13</f>
        <v>3</v>
      </c>
      <c r="AF16" s="3">
        <f>N14</f>
        <v>3</v>
      </c>
      <c r="AG16" s="3">
        <f>N15</f>
        <v>0</v>
      </c>
      <c r="AH16" s="3">
        <f>N16</f>
        <v>0</v>
      </c>
      <c r="AI16" s="3">
        <f>N17</f>
        <v>0</v>
      </c>
      <c r="AJ16" s="3">
        <f>N18</f>
        <v>1</v>
      </c>
      <c r="AK16" s="54">
        <f>N19</f>
        <v>0</v>
      </c>
      <c r="AL16" s="3">
        <f>N20</f>
        <v>1</v>
      </c>
      <c r="AM16" s="3">
        <f>N21</f>
        <v>0</v>
      </c>
      <c r="AN16" s="3">
        <f>N22</f>
        <v>0</v>
      </c>
      <c r="AO16" s="54">
        <f>N23</f>
        <v>0</v>
      </c>
      <c r="AP16" s="54">
        <f>N24</f>
        <v>0</v>
      </c>
      <c r="AQ16" s="54">
        <f>N25</f>
        <v>0</v>
      </c>
      <c r="AT16" s="54">
        <v>32</v>
      </c>
      <c r="AU16" s="30">
        <f t="shared" ref="AU16:BO16" si="24">PRODUCT(W16*100*1/W21)</f>
        <v>10.638297872340425</v>
      </c>
      <c r="AV16" s="30">
        <f t="shared" si="24"/>
        <v>0</v>
      </c>
      <c r="AW16" s="30">
        <f t="shared" si="24"/>
        <v>2.1276595744680851</v>
      </c>
      <c r="AX16" s="30">
        <f t="shared" si="24"/>
        <v>2.1276595744680851</v>
      </c>
      <c r="AY16" s="30">
        <f t="shared" si="24"/>
        <v>38.297872340425535</v>
      </c>
      <c r="AZ16" s="30">
        <f t="shared" si="24"/>
        <v>0</v>
      </c>
      <c r="BA16" s="30">
        <f t="shared" si="24"/>
        <v>2.1276595744680851</v>
      </c>
      <c r="BB16" s="30">
        <f t="shared" si="24"/>
        <v>27.659574468085108</v>
      </c>
      <c r="BC16" s="33">
        <f t="shared" si="24"/>
        <v>6.3829787234042552</v>
      </c>
      <c r="BD16" s="33">
        <f t="shared" si="24"/>
        <v>6.3829787234042552</v>
      </c>
      <c r="BE16" s="33">
        <f t="shared" si="24"/>
        <v>0</v>
      </c>
      <c r="BF16" s="33">
        <f t="shared" si="24"/>
        <v>0</v>
      </c>
      <c r="BG16" s="33">
        <f t="shared" si="24"/>
        <v>0</v>
      </c>
      <c r="BH16" s="33">
        <f t="shared" si="24"/>
        <v>2.5</v>
      </c>
      <c r="BI16" s="30">
        <f t="shared" si="24"/>
        <v>0</v>
      </c>
      <c r="BJ16" s="33">
        <f t="shared" si="24"/>
        <v>2.1276595744680851</v>
      </c>
      <c r="BK16" s="33">
        <f t="shared" si="24"/>
        <v>0</v>
      </c>
      <c r="BL16" s="33">
        <f t="shared" si="24"/>
        <v>0</v>
      </c>
      <c r="BM16" s="30">
        <f t="shared" si="24"/>
        <v>0</v>
      </c>
      <c r="BN16" s="30">
        <f t="shared" si="24"/>
        <v>0</v>
      </c>
      <c r="BO16" s="30">
        <f t="shared" si="24"/>
        <v>0</v>
      </c>
      <c r="BR16" s="54">
        <v>32</v>
      </c>
      <c r="BS16" s="30">
        <f t="shared" ref="BS16:CM16" si="25">AU5+AU6+AU7+AU8+AU9+AU10+AU11+AU12+AU13+AU14+AU15+AU16</f>
        <v>91.489361702127667</v>
      </c>
      <c r="BT16" s="30">
        <f t="shared" si="25"/>
        <v>93.617021276595736</v>
      </c>
      <c r="BU16" s="30">
        <f t="shared" si="25"/>
        <v>93.61702127659575</v>
      </c>
      <c r="BV16" s="30">
        <f t="shared" si="25"/>
        <v>95.744680851063819</v>
      </c>
      <c r="BW16" s="30">
        <f t="shared" si="25"/>
        <v>100</v>
      </c>
      <c r="BX16" s="30">
        <f t="shared" si="25"/>
        <v>100</v>
      </c>
      <c r="BY16" s="30">
        <f t="shared" si="25"/>
        <v>95.744680851063819</v>
      </c>
      <c r="BZ16" s="30">
        <f t="shared" si="25"/>
        <v>80.851063829787236</v>
      </c>
      <c r="CA16" s="33">
        <f t="shared" si="25"/>
        <v>100</v>
      </c>
      <c r="CB16" s="33">
        <f t="shared" si="25"/>
        <v>99.999999999999986</v>
      </c>
      <c r="CC16" s="33">
        <f t="shared" si="25"/>
        <v>100</v>
      </c>
      <c r="CD16" s="33">
        <f t="shared" si="25"/>
        <v>97.826086956521735</v>
      </c>
      <c r="CE16" s="33">
        <f t="shared" si="25"/>
        <v>100.00000000000001</v>
      </c>
      <c r="CF16" s="33">
        <f t="shared" si="25"/>
        <v>100</v>
      </c>
      <c r="CG16" s="30">
        <f t="shared" si="25"/>
        <v>0</v>
      </c>
      <c r="CH16" s="33">
        <f t="shared" si="25"/>
        <v>100</v>
      </c>
      <c r="CI16" s="33">
        <f t="shared" si="25"/>
        <v>100</v>
      </c>
      <c r="CJ16" s="33">
        <f t="shared" si="25"/>
        <v>100</v>
      </c>
      <c r="CK16" s="30">
        <f t="shared" si="25"/>
        <v>100</v>
      </c>
      <c r="CL16" s="30">
        <f t="shared" si="25"/>
        <v>100</v>
      </c>
      <c r="CM16" s="30">
        <f t="shared" si="25"/>
        <v>100</v>
      </c>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x14ac:dyDescent="0.25">
      <c r="B17" s="54" t="s">
        <v>14</v>
      </c>
      <c r="C17" s="2">
        <v>0</v>
      </c>
      <c r="D17" s="2">
        <v>0</v>
      </c>
      <c r="E17" s="2">
        <v>1</v>
      </c>
      <c r="F17" s="2">
        <v>0</v>
      </c>
      <c r="G17" s="2">
        <v>29</v>
      </c>
      <c r="H17" s="2">
        <v>12</v>
      </c>
      <c r="I17" s="2">
        <v>1</v>
      </c>
      <c r="J17" s="2">
        <v>1</v>
      </c>
      <c r="K17" s="2">
        <v>1</v>
      </c>
      <c r="L17" s="3">
        <v>0</v>
      </c>
      <c r="M17" s="3">
        <v>1</v>
      </c>
      <c r="N17" s="3">
        <v>0</v>
      </c>
      <c r="O17" s="3">
        <v>0</v>
      </c>
      <c r="P17" s="3">
        <v>0</v>
      </c>
      <c r="Q17" s="3">
        <v>0</v>
      </c>
      <c r="R17" s="3">
        <v>0</v>
      </c>
      <c r="S17" s="54">
        <v>46</v>
      </c>
      <c r="V17" s="54">
        <v>64</v>
      </c>
      <c r="W17" s="54">
        <f>O5</f>
        <v>4</v>
      </c>
      <c r="X17" s="54">
        <f>O6</f>
        <v>3</v>
      </c>
      <c r="Y17" s="54">
        <f>O7</f>
        <v>1</v>
      </c>
      <c r="Z17" s="54">
        <f>O8</f>
        <v>0</v>
      </c>
      <c r="AA17" s="54">
        <f>O9</f>
        <v>0</v>
      </c>
      <c r="AB17" s="54">
        <f>O10</f>
        <v>0</v>
      </c>
      <c r="AC17" s="54">
        <f>O11</f>
        <v>2</v>
      </c>
      <c r="AD17" s="54">
        <f>O12</f>
        <v>9</v>
      </c>
      <c r="AE17" s="3">
        <f>O13</f>
        <v>0</v>
      </c>
      <c r="AF17" s="3">
        <f>O14</f>
        <v>0</v>
      </c>
      <c r="AG17" s="3">
        <f>O15</f>
        <v>0</v>
      </c>
      <c r="AH17" s="3">
        <f>O16</f>
        <v>0</v>
      </c>
      <c r="AI17" s="3">
        <f>O17</f>
        <v>0</v>
      </c>
      <c r="AJ17" s="3">
        <f>O18</f>
        <v>0</v>
      </c>
      <c r="AK17" s="54">
        <f>O19</f>
        <v>0</v>
      </c>
      <c r="AL17" s="3">
        <f>O20</f>
        <v>0</v>
      </c>
      <c r="AM17" s="3">
        <f>O21</f>
        <v>0</v>
      </c>
      <c r="AN17" s="3">
        <f>O22</f>
        <v>0</v>
      </c>
      <c r="AO17" s="54">
        <f>O23</f>
        <v>0</v>
      </c>
      <c r="AP17" s="54">
        <f>O24</f>
        <v>0</v>
      </c>
      <c r="AQ17" s="54">
        <f>O25</f>
        <v>0</v>
      </c>
      <c r="AT17" s="54">
        <v>64</v>
      </c>
      <c r="AU17" s="30">
        <f t="shared" ref="AU17:BO17" si="26">PRODUCT(W17*100*1/W21)</f>
        <v>8.5106382978723403</v>
      </c>
      <c r="AV17" s="30">
        <f t="shared" si="26"/>
        <v>6.3829787234042552</v>
      </c>
      <c r="AW17" s="30">
        <f t="shared" si="26"/>
        <v>2.1276595744680851</v>
      </c>
      <c r="AX17" s="30">
        <f t="shared" si="26"/>
        <v>0</v>
      </c>
      <c r="AY17" s="30">
        <f t="shared" si="26"/>
        <v>0</v>
      </c>
      <c r="AZ17" s="30">
        <f t="shared" si="26"/>
        <v>0</v>
      </c>
      <c r="BA17" s="30">
        <f t="shared" si="26"/>
        <v>4.2553191489361701</v>
      </c>
      <c r="BB17" s="30">
        <f t="shared" si="26"/>
        <v>19.148936170212767</v>
      </c>
      <c r="BC17" s="33">
        <f t="shared" si="26"/>
        <v>0</v>
      </c>
      <c r="BD17" s="33">
        <f t="shared" si="26"/>
        <v>0</v>
      </c>
      <c r="BE17" s="33">
        <f t="shared" si="26"/>
        <v>0</v>
      </c>
      <c r="BF17" s="33">
        <f t="shared" si="26"/>
        <v>0</v>
      </c>
      <c r="BG17" s="33">
        <f t="shared" si="26"/>
        <v>0</v>
      </c>
      <c r="BH17" s="33">
        <f t="shared" si="26"/>
        <v>0</v>
      </c>
      <c r="BI17" s="30">
        <f t="shared" si="26"/>
        <v>0</v>
      </c>
      <c r="BJ17" s="33">
        <f t="shared" si="26"/>
        <v>0</v>
      </c>
      <c r="BK17" s="33">
        <f t="shared" si="26"/>
        <v>0</v>
      </c>
      <c r="BL17" s="33">
        <f t="shared" si="26"/>
        <v>0</v>
      </c>
      <c r="BM17" s="30">
        <f t="shared" si="26"/>
        <v>0</v>
      </c>
      <c r="BN17" s="30">
        <f t="shared" si="26"/>
        <v>0</v>
      </c>
      <c r="BO17" s="30">
        <f t="shared" si="26"/>
        <v>0</v>
      </c>
      <c r="BR17" s="54">
        <v>64</v>
      </c>
      <c r="BS17" s="30">
        <f t="shared" ref="BS17:CM17" si="27">AU5+AU6+AU7+AU8+AU9+AU10+AU11+AU12+AU13+AU14+AU15+AU16+AU17</f>
        <v>100</v>
      </c>
      <c r="BT17" s="30">
        <f t="shared" si="27"/>
        <v>99.999999999999986</v>
      </c>
      <c r="BU17" s="30">
        <f t="shared" si="27"/>
        <v>95.744680851063833</v>
      </c>
      <c r="BV17" s="30">
        <f t="shared" si="27"/>
        <v>95.744680851063819</v>
      </c>
      <c r="BW17" s="30">
        <f t="shared" si="27"/>
        <v>100</v>
      </c>
      <c r="BX17" s="30">
        <f t="shared" si="27"/>
        <v>100</v>
      </c>
      <c r="BY17" s="30">
        <f t="shared" si="27"/>
        <v>99.999999999999986</v>
      </c>
      <c r="BZ17" s="30">
        <f t="shared" si="27"/>
        <v>100</v>
      </c>
      <c r="CA17" s="33">
        <f t="shared" si="27"/>
        <v>100</v>
      </c>
      <c r="CB17" s="33">
        <f t="shared" si="27"/>
        <v>99.999999999999986</v>
      </c>
      <c r="CC17" s="33">
        <f t="shared" si="27"/>
        <v>100</v>
      </c>
      <c r="CD17" s="33">
        <f t="shared" si="27"/>
        <v>97.826086956521735</v>
      </c>
      <c r="CE17" s="33">
        <f t="shared" si="27"/>
        <v>100.00000000000001</v>
      </c>
      <c r="CF17" s="33">
        <f t="shared" si="27"/>
        <v>100</v>
      </c>
      <c r="CG17" s="30">
        <f t="shared" si="27"/>
        <v>0</v>
      </c>
      <c r="CH17" s="33">
        <f t="shared" si="27"/>
        <v>100</v>
      </c>
      <c r="CI17" s="33">
        <f t="shared" si="27"/>
        <v>100</v>
      </c>
      <c r="CJ17" s="33">
        <f t="shared" si="27"/>
        <v>100</v>
      </c>
      <c r="CK17" s="30">
        <f t="shared" si="27"/>
        <v>100</v>
      </c>
      <c r="CL17" s="30">
        <f t="shared" si="27"/>
        <v>100</v>
      </c>
      <c r="CM17" s="30">
        <f t="shared" si="27"/>
        <v>100</v>
      </c>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x14ac:dyDescent="0.25">
      <c r="B18" s="54" t="s">
        <v>15</v>
      </c>
      <c r="C18" s="2">
        <v>0</v>
      </c>
      <c r="D18" s="2">
        <v>0</v>
      </c>
      <c r="E18" s="2">
        <v>0</v>
      </c>
      <c r="F18" s="2">
        <v>0</v>
      </c>
      <c r="G18" s="2">
        <v>29</v>
      </c>
      <c r="H18" s="2">
        <v>10</v>
      </c>
      <c r="I18" s="2">
        <v>0</v>
      </c>
      <c r="J18" s="2">
        <v>0</v>
      </c>
      <c r="K18" s="2">
        <v>0</v>
      </c>
      <c r="L18" s="3">
        <v>0</v>
      </c>
      <c r="M18" s="3">
        <v>0</v>
      </c>
      <c r="N18" s="3">
        <v>1</v>
      </c>
      <c r="O18" s="3">
        <v>0</v>
      </c>
      <c r="P18" s="3">
        <v>0</v>
      </c>
      <c r="Q18" s="3">
        <v>0</v>
      </c>
      <c r="R18" s="3">
        <v>0</v>
      </c>
      <c r="S18" s="54">
        <v>40</v>
      </c>
      <c r="V18" s="54">
        <v>128</v>
      </c>
      <c r="W18" s="54">
        <f>P5</f>
        <v>0</v>
      </c>
      <c r="X18" s="54">
        <f>P6</f>
        <v>0</v>
      </c>
      <c r="Y18" s="54">
        <f>P7</f>
        <v>2</v>
      </c>
      <c r="Z18" s="54">
        <f>P8</f>
        <v>2</v>
      </c>
      <c r="AA18" s="54">
        <f>P9</f>
        <v>0</v>
      </c>
      <c r="AB18" s="54">
        <f>P10</f>
        <v>0</v>
      </c>
      <c r="AC18" s="54">
        <f>P11</f>
        <v>0</v>
      </c>
      <c r="AD18" s="54">
        <f>P12</f>
        <v>0</v>
      </c>
      <c r="AE18" s="3">
        <f>P13</f>
        <v>0</v>
      </c>
      <c r="AF18" s="3">
        <f>P14</f>
        <v>0</v>
      </c>
      <c r="AG18" s="3">
        <f>P15</f>
        <v>0</v>
      </c>
      <c r="AH18" s="3">
        <f>P16</f>
        <v>1</v>
      </c>
      <c r="AI18" s="3">
        <f>P17</f>
        <v>0</v>
      </c>
      <c r="AJ18" s="3">
        <f>P18</f>
        <v>0</v>
      </c>
      <c r="AK18" s="54">
        <f>P19</f>
        <v>18</v>
      </c>
      <c r="AL18" s="3">
        <f>P20</f>
        <v>0</v>
      </c>
      <c r="AM18" s="3">
        <f>P21</f>
        <v>0</v>
      </c>
      <c r="AN18" s="3">
        <f>P22</f>
        <v>0</v>
      </c>
      <c r="AO18" s="54">
        <f>P23</f>
        <v>0</v>
      </c>
      <c r="AP18" s="54">
        <f>P24</f>
        <v>0</v>
      </c>
      <c r="AQ18" s="54">
        <f>P25</f>
        <v>0</v>
      </c>
      <c r="AT18" s="54">
        <v>128</v>
      </c>
      <c r="AU18" s="30">
        <f t="shared" ref="AU18:BO18" si="28">PRODUCT(W18*100*1/W21)</f>
        <v>0</v>
      </c>
      <c r="AV18" s="30">
        <f t="shared" si="28"/>
        <v>0</v>
      </c>
      <c r="AW18" s="30">
        <f t="shared" si="28"/>
        <v>4.2553191489361701</v>
      </c>
      <c r="AX18" s="30">
        <f t="shared" si="28"/>
        <v>4.2553191489361701</v>
      </c>
      <c r="AY18" s="30">
        <f t="shared" si="28"/>
        <v>0</v>
      </c>
      <c r="AZ18" s="30">
        <f t="shared" si="28"/>
        <v>0</v>
      </c>
      <c r="BA18" s="30">
        <f t="shared" si="28"/>
        <v>0</v>
      </c>
      <c r="BB18" s="30">
        <f t="shared" si="28"/>
        <v>0</v>
      </c>
      <c r="BC18" s="33">
        <f t="shared" si="28"/>
        <v>0</v>
      </c>
      <c r="BD18" s="33">
        <f t="shared" si="28"/>
        <v>0</v>
      </c>
      <c r="BE18" s="33">
        <f t="shared" si="28"/>
        <v>0</v>
      </c>
      <c r="BF18" s="33">
        <f t="shared" si="28"/>
        <v>2.1739130434782608</v>
      </c>
      <c r="BG18" s="33">
        <f t="shared" si="28"/>
        <v>0</v>
      </c>
      <c r="BH18" s="33">
        <f t="shared" si="28"/>
        <v>0</v>
      </c>
      <c r="BI18" s="30">
        <f t="shared" si="28"/>
        <v>38.297872340425535</v>
      </c>
      <c r="BJ18" s="33">
        <f t="shared" si="28"/>
        <v>0</v>
      </c>
      <c r="BK18" s="33">
        <f t="shared" si="28"/>
        <v>0</v>
      </c>
      <c r="BL18" s="33">
        <f t="shared" si="28"/>
        <v>0</v>
      </c>
      <c r="BM18" s="30">
        <f t="shared" si="28"/>
        <v>0</v>
      </c>
      <c r="BN18" s="30">
        <f t="shared" si="28"/>
        <v>0</v>
      </c>
      <c r="BO18" s="30">
        <f t="shared" si="28"/>
        <v>0</v>
      </c>
      <c r="BR18" s="54">
        <v>128</v>
      </c>
      <c r="BS18" s="30">
        <f t="shared" ref="BS18:CM18" si="29">AU5+AU6+AU7+AU8+AU9+AU10+AU11+AU12+AU13+AU14+AU15+AU16+AU17+AU18</f>
        <v>100</v>
      </c>
      <c r="BT18" s="30">
        <f t="shared" si="29"/>
        <v>99.999999999999986</v>
      </c>
      <c r="BU18" s="30">
        <f t="shared" si="29"/>
        <v>100</v>
      </c>
      <c r="BV18" s="30">
        <f t="shared" si="29"/>
        <v>99.999999999999986</v>
      </c>
      <c r="BW18" s="30">
        <f t="shared" si="29"/>
        <v>100</v>
      </c>
      <c r="BX18" s="30">
        <f t="shared" si="29"/>
        <v>100</v>
      </c>
      <c r="BY18" s="30">
        <f t="shared" si="29"/>
        <v>99.999999999999986</v>
      </c>
      <c r="BZ18" s="30">
        <f t="shared" si="29"/>
        <v>100</v>
      </c>
      <c r="CA18" s="33">
        <f t="shared" si="29"/>
        <v>100</v>
      </c>
      <c r="CB18" s="33">
        <f t="shared" si="29"/>
        <v>99.999999999999986</v>
      </c>
      <c r="CC18" s="33">
        <f t="shared" si="29"/>
        <v>100</v>
      </c>
      <c r="CD18" s="33">
        <f t="shared" si="29"/>
        <v>100</v>
      </c>
      <c r="CE18" s="33">
        <f t="shared" si="29"/>
        <v>100.00000000000001</v>
      </c>
      <c r="CF18" s="33">
        <f t="shared" si="29"/>
        <v>100</v>
      </c>
      <c r="CG18" s="30">
        <f t="shared" si="29"/>
        <v>38.297872340425535</v>
      </c>
      <c r="CH18" s="33">
        <f t="shared" si="29"/>
        <v>100</v>
      </c>
      <c r="CI18" s="33">
        <f t="shared" si="29"/>
        <v>100</v>
      </c>
      <c r="CJ18" s="33">
        <f t="shared" si="29"/>
        <v>100</v>
      </c>
      <c r="CK18" s="30">
        <f t="shared" si="29"/>
        <v>100</v>
      </c>
      <c r="CL18" s="30">
        <f t="shared" si="29"/>
        <v>100</v>
      </c>
      <c r="CM18" s="30">
        <f t="shared" si="29"/>
        <v>100</v>
      </c>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x14ac:dyDescent="0.25">
      <c r="B19" s="54" t="s">
        <v>16</v>
      </c>
      <c r="C19" s="54">
        <v>0</v>
      </c>
      <c r="D19" s="54">
        <v>0</v>
      </c>
      <c r="E19" s="54">
        <v>0</v>
      </c>
      <c r="F19" s="54">
        <v>0</v>
      </c>
      <c r="G19" s="54">
        <v>0</v>
      </c>
      <c r="H19" s="54">
        <v>0</v>
      </c>
      <c r="I19" s="54">
        <v>0</v>
      </c>
      <c r="J19" s="54">
        <v>0</v>
      </c>
      <c r="K19" s="54">
        <v>0</v>
      </c>
      <c r="L19" s="54">
        <v>0</v>
      </c>
      <c r="M19" s="54">
        <v>0</v>
      </c>
      <c r="N19" s="54">
        <v>0</v>
      </c>
      <c r="O19" s="54">
        <v>0</v>
      </c>
      <c r="P19" s="54">
        <v>18</v>
      </c>
      <c r="Q19" s="54">
        <v>29</v>
      </c>
      <c r="R19" s="54">
        <v>0</v>
      </c>
      <c r="S19" s="54">
        <v>47</v>
      </c>
      <c r="V19" s="54">
        <v>256</v>
      </c>
      <c r="W19" s="54">
        <f>Q5</f>
        <v>0</v>
      </c>
      <c r="X19" s="54">
        <f>Q6</f>
        <v>0</v>
      </c>
      <c r="Y19" s="54">
        <f>Q7</f>
        <v>0</v>
      </c>
      <c r="Z19" s="54">
        <f>Q8</f>
        <v>0</v>
      </c>
      <c r="AA19" s="54">
        <f>Q9</f>
        <v>0</v>
      </c>
      <c r="AB19" s="54">
        <f>Q10</f>
        <v>0</v>
      </c>
      <c r="AC19" s="54">
        <f>Q11</f>
        <v>0</v>
      </c>
      <c r="AD19" s="54">
        <f>Q12</f>
        <v>0</v>
      </c>
      <c r="AE19" s="3">
        <f>Q13</f>
        <v>0</v>
      </c>
      <c r="AF19" s="3">
        <f>Q14</f>
        <v>0</v>
      </c>
      <c r="AG19" s="3">
        <f>Q15</f>
        <v>0</v>
      </c>
      <c r="AH19" s="3">
        <f>Q16</f>
        <v>0</v>
      </c>
      <c r="AI19" s="3">
        <f>Q17</f>
        <v>0</v>
      </c>
      <c r="AJ19" s="3">
        <f>Q18</f>
        <v>0</v>
      </c>
      <c r="AK19" s="54">
        <f>Q19</f>
        <v>29</v>
      </c>
      <c r="AL19" s="3">
        <f>Q20</f>
        <v>0</v>
      </c>
      <c r="AM19" s="3">
        <f>Q21</f>
        <v>0</v>
      </c>
      <c r="AN19" s="3">
        <f>Q22</f>
        <v>0</v>
      </c>
      <c r="AO19" s="54">
        <f>Q23</f>
        <v>0</v>
      </c>
      <c r="AP19" s="54">
        <f>Q24</f>
        <v>0</v>
      </c>
      <c r="AQ19" s="54">
        <f>Q25</f>
        <v>0</v>
      </c>
      <c r="AT19" s="54">
        <v>256</v>
      </c>
      <c r="AU19" s="30">
        <f t="shared" ref="AU19:BO19" si="30">PRODUCT(W19*100*1/W21)</f>
        <v>0</v>
      </c>
      <c r="AV19" s="30">
        <f t="shared" si="30"/>
        <v>0</v>
      </c>
      <c r="AW19" s="30">
        <f t="shared" si="30"/>
        <v>0</v>
      </c>
      <c r="AX19" s="30">
        <f t="shared" si="30"/>
        <v>0</v>
      </c>
      <c r="AY19" s="30">
        <f t="shared" si="30"/>
        <v>0</v>
      </c>
      <c r="AZ19" s="30">
        <f t="shared" si="30"/>
        <v>0</v>
      </c>
      <c r="BA19" s="30">
        <f t="shared" si="30"/>
        <v>0</v>
      </c>
      <c r="BB19" s="30">
        <f t="shared" si="30"/>
        <v>0</v>
      </c>
      <c r="BC19" s="33">
        <f t="shared" si="30"/>
        <v>0</v>
      </c>
      <c r="BD19" s="33">
        <f t="shared" si="30"/>
        <v>0</v>
      </c>
      <c r="BE19" s="33">
        <f t="shared" si="30"/>
        <v>0</v>
      </c>
      <c r="BF19" s="33">
        <f t="shared" si="30"/>
        <v>0</v>
      </c>
      <c r="BG19" s="33">
        <f t="shared" si="30"/>
        <v>0</v>
      </c>
      <c r="BH19" s="33">
        <f t="shared" si="30"/>
        <v>0</v>
      </c>
      <c r="BI19" s="30">
        <f t="shared" si="30"/>
        <v>61.702127659574465</v>
      </c>
      <c r="BJ19" s="33">
        <f t="shared" si="30"/>
        <v>0</v>
      </c>
      <c r="BK19" s="33">
        <f t="shared" si="30"/>
        <v>0</v>
      </c>
      <c r="BL19" s="33">
        <f t="shared" si="30"/>
        <v>0</v>
      </c>
      <c r="BM19" s="30">
        <f t="shared" si="30"/>
        <v>0</v>
      </c>
      <c r="BN19" s="30">
        <f t="shared" si="30"/>
        <v>0</v>
      </c>
      <c r="BO19" s="30">
        <f t="shared" si="30"/>
        <v>0</v>
      </c>
      <c r="BR19" s="54">
        <v>256</v>
      </c>
      <c r="BS19" s="30">
        <f t="shared" ref="BS19:CM19" si="31">AU5+AU6+AU7+AU8+AU9+AU10+AU11+AU12+AU13+AU14+AU15+AU16+AU17+AU18+AU19</f>
        <v>100</v>
      </c>
      <c r="BT19" s="30">
        <f t="shared" si="31"/>
        <v>99.999999999999986</v>
      </c>
      <c r="BU19" s="30">
        <f t="shared" si="31"/>
        <v>100</v>
      </c>
      <c r="BV19" s="30">
        <f t="shared" si="31"/>
        <v>99.999999999999986</v>
      </c>
      <c r="BW19" s="30">
        <f t="shared" si="31"/>
        <v>100</v>
      </c>
      <c r="BX19" s="30">
        <f t="shared" si="31"/>
        <v>100</v>
      </c>
      <c r="BY19" s="30">
        <f t="shared" si="31"/>
        <v>99.999999999999986</v>
      </c>
      <c r="BZ19" s="30">
        <f t="shared" si="31"/>
        <v>100</v>
      </c>
      <c r="CA19" s="33">
        <f t="shared" si="31"/>
        <v>100</v>
      </c>
      <c r="CB19" s="33">
        <f t="shared" si="31"/>
        <v>99.999999999999986</v>
      </c>
      <c r="CC19" s="33">
        <f t="shared" si="31"/>
        <v>100</v>
      </c>
      <c r="CD19" s="33">
        <f t="shared" si="31"/>
        <v>100</v>
      </c>
      <c r="CE19" s="33">
        <f t="shared" si="31"/>
        <v>100.00000000000001</v>
      </c>
      <c r="CF19" s="33">
        <f t="shared" si="31"/>
        <v>100</v>
      </c>
      <c r="CG19" s="30">
        <f t="shared" si="31"/>
        <v>100</v>
      </c>
      <c r="CH19" s="33">
        <f t="shared" si="31"/>
        <v>100</v>
      </c>
      <c r="CI19" s="33">
        <f t="shared" si="31"/>
        <v>100</v>
      </c>
      <c r="CJ19" s="33">
        <f t="shared" si="31"/>
        <v>100</v>
      </c>
      <c r="CK19" s="30">
        <f t="shared" si="31"/>
        <v>100</v>
      </c>
      <c r="CL19" s="30">
        <f t="shared" si="31"/>
        <v>100</v>
      </c>
      <c r="CM19" s="30">
        <f t="shared" si="31"/>
        <v>100</v>
      </c>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x14ac:dyDescent="0.25">
      <c r="B20" s="54" t="s">
        <v>17</v>
      </c>
      <c r="C20" s="2">
        <v>0</v>
      </c>
      <c r="D20" s="2">
        <v>0</v>
      </c>
      <c r="E20" s="2">
        <v>40</v>
      </c>
      <c r="F20" s="2">
        <v>0</v>
      </c>
      <c r="G20" s="2">
        <v>4</v>
      </c>
      <c r="H20" s="2">
        <v>2</v>
      </c>
      <c r="I20" s="2">
        <v>0</v>
      </c>
      <c r="J20" s="2">
        <v>0</v>
      </c>
      <c r="K20" s="4">
        <v>0</v>
      </c>
      <c r="L20" s="3">
        <v>0</v>
      </c>
      <c r="M20" s="3">
        <v>0</v>
      </c>
      <c r="N20" s="3">
        <v>1</v>
      </c>
      <c r="O20" s="3">
        <v>0</v>
      </c>
      <c r="P20" s="3">
        <v>0</v>
      </c>
      <c r="Q20" s="3">
        <v>0</v>
      </c>
      <c r="R20" s="3">
        <v>0</v>
      </c>
      <c r="S20" s="54">
        <v>47</v>
      </c>
      <c r="V20" s="54">
        <v>512</v>
      </c>
      <c r="W20" s="54">
        <f>R5</f>
        <v>0</v>
      </c>
      <c r="X20" s="54">
        <f>R6</f>
        <v>0</v>
      </c>
      <c r="Y20" s="54">
        <f>R7</f>
        <v>0</v>
      </c>
      <c r="Z20" s="54">
        <f>R8</f>
        <v>0</v>
      </c>
      <c r="AA20" s="54">
        <f>R9</f>
        <v>0</v>
      </c>
      <c r="AB20" s="54">
        <f>R10</f>
        <v>0</v>
      </c>
      <c r="AC20" s="54">
        <f>R11</f>
        <v>0</v>
      </c>
      <c r="AD20" s="54">
        <f>R12</f>
        <v>0</v>
      </c>
      <c r="AE20" s="3">
        <f>R13</f>
        <v>0</v>
      </c>
      <c r="AF20" s="3">
        <f>R14</f>
        <v>0</v>
      </c>
      <c r="AG20" s="3">
        <f>R15</f>
        <v>0</v>
      </c>
      <c r="AH20" s="3">
        <f>R16</f>
        <v>0</v>
      </c>
      <c r="AI20" s="3">
        <f>R17</f>
        <v>0</v>
      </c>
      <c r="AJ20" s="3">
        <f>R18</f>
        <v>0</v>
      </c>
      <c r="AK20" s="54">
        <f>R19</f>
        <v>0</v>
      </c>
      <c r="AL20" s="3">
        <f>R20</f>
        <v>0</v>
      </c>
      <c r="AM20" s="3">
        <f>R21</f>
        <v>0</v>
      </c>
      <c r="AN20" s="3">
        <f>R22</f>
        <v>0</v>
      </c>
      <c r="AO20" s="54">
        <f>R23</f>
        <v>0</v>
      </c>
      <c r="AP20" s="54">
        <f>R24</f>
        <v>0</v>
      </c>
      <c r="AQ20" s="54">
        <f>R25</f>
        <v>0</v>
      </c>
      <c r="AT20" s="54">
        <v>512</v>
      </c>
      <c r="AU20" s="30">
        <f t="shared" ref="AU20:BO20" si="32">PRODUCT(W20*100*1/W21)</f>
        <v>0</v>
      </c>
      <c r="AV20" s="30">
        <f t="shared" si="32"/>
        <v>0</v>
      </c>
      <c r="AW20" s="30">
        <f t="shared" si="32"/>
        <v>0</v>
      </c>
      <c r="AX20" s="30">
        <f t="shared" si="32"/>
        <v>0</v>
      </c>
      <c r="AY20" s="30">
        <f t="shared" si="32"/>
        <v>0</v>
      </c>
      <c r="AZ20" s="30">
        <f t="shared" si="32"/>
        <v>0</v>
      </c>
      <c r="BA20" s="30">
        <f t="shared" si="32"/>
        <v>0</v>
      </c>
      <c r="BB20" s="30">
        <f t="shared" si="32"/>
        <v>0</v>
      </c>
      <c r="BC20" s="33">
        <f t="shared" si="32"/>
        <v>0</v>
      </c>
      <c r="BD20" s="33">
        <f t="shared" si="32"/>
        <v>0</v>
      </c>
      <c r="BE20" s="33">
        <f t="shared" si="32"/>
        <v>0</v>
      </c>
      <c r="BF20" s="33">
        <f t="shared" si="32"/>
        <v>0</v>
      </c>
      <c r="BG20" s="33">
        <f t="shared" si="32"/>
        <v>0</v>
      </c>
      <c r="BH20" s="33">
        <f t="shared" si="32"/>
        <v>0</v>
      </c>
      <c r="BI20" s="30">
        <f t="shared" si="32"/>
        <v>0</v>
      </c>
      <c r="BJ20" s="33">
        <f t="shared" si="32"/>
        <v>0</v>
      </c>
      <c r="BK20" s="33">
        <f t="shared" si="32"/>
        <v>0</v>
      </c>
      <c r="BL20" s="33">
        <f t="shared" si="32"/>
        <v>0</v>
      </c>
      <c r="BM20" s="30">
        <f t="shared" si="32"/>
        <v>0</v>
      </c>
      <c r="BN20" s="30">
        <f t="shared" si="32"/>
        <v>0</v>
      </c>
      <c r="BO20" s="30">
        <f t="shared" si="32"/>
        <v>0</v>
      </c>
      <c r="BR20" s="54">
        <v>512</v>
      </c>
      <c r="BS20" s="30">
        <f t="shared" ref="BS20:CM20" si="33">AU5+AU6+AU7+AU8+AU9+AU10+AU11+AU12+AU13+AU14+AU15+AU16+AU17+AU18+AU19+AU20</f>
        <v>100</v>
      </c>
      <c r="BT20" s="30">
        <f t="shared" si="33"/>
        <v>99.999999999999986</v>
      </c>
      <c r="BU20" s="30">
        <f t="shared" si="33"/>
        <v>100</v>
      </c>
      <c r="BV20" s="30">
        <f t="shared" si="33"/>
        <v>99.999999999999986</v>
      </c>
      <c r="BW20" s="30">
        <f t="shared" si="33"/>
        <v>100</v>
      </c>
      <c r="BX20" s="30">
        <f t="shared" si="33"/>
        <v>100</v>
      </c>
      <c r="BY20" s="30">
        <f t="shared" si="33"/>
        <v>99.999999999999986</v>
      </c>
      <c r="BZ20" s="30">
        <f t="shared" si="33"/>
        <v>100</v>
      </c>
      <c r="CA20" s="33">
        <f t="shared" si="33"/>
        <v>100</v>
      </c>
      <c r="CB20" s="33">
        <f t="shared" si="33"/>
        <v>99.999999999999986</v>
      </c>
      <c r="CC20" s="33">
        <f t="shared" si="33"/>
        <v>100</v>
      </c>
      <c r="CD20" s="33">
        <f t="shared" si="33"/>
        <v>100</v>
      </c>
      <c r="CE20" s="33">
        <f t="shared" si="33"/>
        <v>100.00000000000001</v>
      </c>
      <c r="CF20" s="33">
        <f t="shared" si="33"/>
        <v>100</v>
      </c>
      <c r="CG20" s="30">
        <f t="shared" si="33"/>
        <v>100</v>
      </c>
      <c r="CH20" s="33">
        <f t="shared" si="33"/>
        <v>100</v>
      </c>
      <c r="CI20" s="33">
        <f t="shared" si="33"/>
        <v>100</v>
      </c>
      <c r="CJ20" s="33">
        <f t="shared" si="33"/>
        <v>100</v>
      </c>
      <c r="CK20" s="30">
        <f t="shared" si="33"/>
        <v>100</v>
      </c>
      <c r="CL20" s="30">
        <f t="shared" si="33"/>
        <v>100</v>
      </c>
      <c r="CM20" s="30">
        <f t="shared" si="33"/>
        <v>100</v>
      </c>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x14ac:dyDescent="0.25">
      <c r="B21" s="54" t="s">
        <v>18</v>
      </c>
      <c r="C21" s="4">
        <v>0</v>
      </c>
      <c r="D21" s="4">
        <v>0</v>
      </c>
      <c r="E21" s="4">
        <v>4</v>
      </c>
      <c r="F21" s="4">
        <v>26</v>
      </c>
      <c r="G21" s="4">
        <v>12</v>
      </c>
      <c r="H21" s="4">
        <v>3</v>
      </c>
      <c r="I21" s="4">
        <v>0</v>
      </c>
      <c r="J21" s="3">
        <v>0</v>
      </c>
      <c r="K21" s="3">
        <v>0</v>
      </c>
      <c r="L21" s="3">
        <v>2</v>
      </c>
      <c r="M21" s="3">
        <v>0</v>
      </c>
      <c r="N21" s="3">
        <v>0</v>
      </c>
      <c r="O21" s="3">
        <v>0</v>
      </c>
      <c r="P21" s="3">
        <v>0</v>
      </c>
      <c r="Q21" s="3">
        <v>0</v>
      </c>
      <c r="R21" s="3">
        <v>0</v>
      </c>
      <c r="S21" s="54">
        <v>47</v>
      </c>
      <c r="V21" s="54" t="s">
        <v>1</v>
      </c>
      <c r="W21" s="54">
        <f>S5</f>
        <v>47</v>
      </c>
      <c r="X21" s="54">
        <f>S6</f>
        <v>47</v>
      </c>
      <c r="Y21" s="54">
        <f>S7</f>
        <v>47</v>
      </c>
      <c r="Z21" s="54">
        <f>S8</f>
        <v>47</v>
      </c>
      <c r="AA21" s="54">
        <f>S9</f>
        <v>47</v>
      </c>
      <c r="AB21" s="54">
        <f>S10</f>
        <v>47</v>
      </c>
      <c r="AC21" s="54">
        <f>S11</f>
        <v>47</v>
      </c>
      <c r="AD21" s="54">
        <f>S12</f>
        <v>47</v>
      </c>
      <c r="AE21" s="54">
        <f>S13</f>
        <v>47</v>
      </c>
      <c r="AF21" s="54">
        <f>S14</f>
        <v>47</v>
      </c>
      <c r="AG21" s="54">
        <f>S15</f>
        <v>46</v>
      </c>
      <c r="AH21" s="54">
        <f>S16</f>
        <v>46</v>
      </c>
      <c r="AI21" s="54">
        <f>S17</f>
        <v>46</v>
      </c>
      <c r="AJ21" s="54">
        <f>S18</f>
        <v>40</v>
      </c>
      <c r="AK21" s="54">
        <f>S19</f>
        <v>47</v>
      </c>
      <c r="AL21" s="54">
        <f>S20</f>
        <v>47</v>
      </c>
      <c r="AM21" s="54">
        <f>S21</f>
        <v>47</v>
      </c>
      <c r="AN21" s="54">
        <f>S22</f>
        <v>47</v>
      </c>
      <c r="AO21" s="54">
        <f>S23</f>
        <v>47</v>
      </c>
      <c r="AP21" s="54">
        <f>S24</f>
        <v>47</v>
      </c>
      <c r="AQ21" s="54">
        <f>S25</f>
        <v>47</v>
      </c>
      <c r="AT21" s="54" t="s">
        <v>47</v>
      </c>
      <c r="AU21" s="30">
        <f t="shared" ref="AU21:BO21" si="34">SUM(AU5:AU20)</f>
        <v>100</v>
      </c>
      <c r="AV21" s="30">
        <f t="shared" si="34"/>
        <v>99.999999999999986</v>
      </c>
      <c r="AW21" s="30">
        <f t="shared" si="34"/>
        <v>100</v>
      </c>
      <c r="AX21" s="30">
        <f t="shared" si="34"/>
        <v>99.999999999999986</v>
      </c>
      <c r="AY21" s="30">
        <f t="shared" si="34"/>
        <v>100</v>
      </c>
      <c r="AZ21" s="30">
        <f t="shared" si="34"/>
        <v>100</v>
      </c>
      <c r="BA21" s="30">
        <f t="shared" si="34"/>
        <v>99.999999999999986</v>
      </c>
      <c r="BB21" s="30">
        <f t="shared" si="34"/>
        <v>100</v>
      </c>
      <c r="BC21" s="30">
        <f t="shared" si="34"/>
        <v>100</v>
      </c>
      <c r="BD21" s="30">
        <f t="shared" si="34"/>
        <v>99.999999999999986</v>
      </c>
      <c r="BE21" s="30">
        <f t="shared" si="34"/>
        <v>100</v>
      </c>
      <c r="BF21" s="30">
        <f t="shared" si="34"/>
        <v>100</v>
      </c>
      <c r="BG21" s="30">
        <f t="shared" si="34"/>
        <v>100.00000000000001</v>
      </c>
      <c r="BH21" s="30">
        <f t="shared" si="34"/>
        <v>100</v>
      </c>
      <c r="BI21" s="30">
        <f t="shared" si="34"/>
        <v>100</v>
      </c>
      <c r="BJ21" s="30">
        <f t="shared" si="34"/>
        <v>100</v>
      </c>
      <c r="BK21" s="30">
        <f t="shared" si="34"/>
        <v>100</v>
      </c>
      <c r="BL21" s="30">
        <f t="shared" si="34"/>
        <v>100</v>
      </c>
      <c r="BM21" s="30">
        <f t="shared" si="34"/>
        <v>100</v>
      </c>
      <c r="BN21" s="30">
        <f t="shared" si="34"/>
        <v>100</v>
      </c>
      <c r="BO21" s="30">
        <f t="shared" si="34"/>
        <v>100</v>
      </c>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x14ac:dyDescent="0.25">
      <c r="B22" s="54" t="s">
        <v>19</v>
      </c>
      <c r="C22" s="2">
        <v>0</v>
      </c>
      <c r="D22" s="2">
        <v>12</v>
      </c>
      <c r="E22" s="2">
        <v>0</v>
      </c>
      <c r="F22" s="2">
        <v>28</v>
      </c>
      <c r="G22" s="2">
        <v>5</v>
      </c>
      <c r="H22" s="2">
        <v>0</v>
      </c>
      <c r="I22" s="4">
        <v>0</v>
      </c>
      <c r="J22" s="3">
        <v>0</v>
      </c>
      <c r="K22" s="3">
        <v>0</v>
      </c>
      <c r="L22" s="3">
        <v>1</v>
      </c>
      <c r="M22" s="3">
        <v>1</v>
      </c>
      <c r="N22" s="3">
        <v>0</v>
      </c>
      <c r="O22" s="3">
        <v>0</v>
      </c>
      <c r="P22" s="3">
        <v>0</v>
      </c>
      <c r="Q22" s="3">
        <v>0</v>
      </c>
      <c r="R22" s="3">
        <v>0</v>
      </c>
      <c r="S22" s="54">
        <v>47</v>
      </c>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x14ac:dyDescent="0.25">
      <c r="B23" s="54" t="s">
        <v>20</v>
      </c>
      <c r="C23" s="54">
        <v>0</v>
      </c>
      <c r="D23" s="54">
        <v>4</v>
      </c>
      <c r="E23" s="54">
        <v>19</v>
      </c>
      <c r="F23" s="54">
        <v>19</v>
      </c>
      <c r="G23" s="54">
        <v>3</v>
      </c>
      <c r="H23" s="54">
        <v>0</v>
      </c>
      <c r="I23" s="54">
        <v>0</v>
      </c>
      <c r="J23" s="54">
        <v>0</v>
      </c>
      <c r="K23" s="54">
        <v>0</v>
      </c>
      <c r="L23" s="54">
        <v>2</v>
      </c>
      <c r="M23" s="54">
        <v>0</v>
      </c>
      <c r="N23" s="54">
        <v>0</v>
      </c>
      <c r="O23" s="54">
        <v>0</v>
      </c>
      <c r="P23" s="54">
        <v>0</v>
      </c>
      <c r="Q23" s="54">
        <v>0</v>
      </c>
      <c r="R23" s="54">
        <v>0</v>
      </c>
      <c r="S23" s="54">
        <v>47</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x14ac:dyDescent="0.25">
      <c r="B24" s="54" t="s">
        <v>21</v>
      </c>
      <c r="C24" s="54">
        <v>0</v>
      </c>
      <c r="D24" s="54">
        <v>0</v>
      </c>
      <c r="E24" s="54">
        <v>36</v>
      </c>
      <c r="F24" s="54">
        <v>0</v>
      </c>
      <c r="G24" s="54">
        <v>8</v>
      </c>
      <c r="H24" s="54">
        <v>2</v>
      </c>
      <c r="I24" s="54">
        <v>0</v>
      </c>
      <c r="J24" s="54">
        <v>0</v>
      </c>
      <c r="K24" s="54">
        <v>0</v>
      </c>
      <c r="L24" s="54">
        <v>0</v>
      </c>
      <c r="M24" s="54">
        <v>1</v>
      </c>
      <c r="N24" s="54">
        <v>0</v>
      </c>
      <c r="O24" s="54">
        <v>0</v>
      </c>
      <c r="P24" s="54">
        <v>0</v>
      </c>
      <c r="Q24" s="54">
        <v>0</v>
      </c>
      <c r="R24" s="54">
        <v>0</v>
      </c>
      <c r="S24" s="54">
        <v>47</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x14ac:dyDescent="0.25">
      <c r="B25" s="54" t="s">
        <v>22</v>
      </c>
      <c r="C25" s="54">
        <v>0</v>
      </c>
      <c r="D25" s="54">
        <v>28</v>
      </c>
      <c r="E25" s="54">
        <v>0</v>
      </c>
      <c r="F25" s="54">
        <v>12</v>
      </c>
      <c r="G25" s="54">
        <v>4</v>
      </c>
      <c r="H25" s="54">
        <v>3</v>
      </c>
      <c r="I25" s="54">
        <v>0</v>
      </c>
      <c r="J25" s="54">
        <v>0</v>
      </c>
      <c r="K25" s="54">
        <v>0</v>
      </c>
      <c r="L25" s="54">
        <v>0</v>
      </c>
      <c r="M25" s="54">
        <v>0</v>
      </c>
      <c r="N25" s="54">
        <v>0</v>
      </c>
      <c r="O25" s="54">
        <v>0</v>
      </c>
      <c r="P25" s="54">
        <v>0</v>
      </c>
      <c r="Q25" s="54">
        <v>0</v>
      </c>
      <c r="R25" s="54">
        <v>0</v>
      </c>
      <c r="S25" s="54">
        <v>47</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x14ac:dyDescent="0.25">
      <c r="B26" s="54" t="s">
        <v>90</v>
      </c>
      <c r="C26" s="54">
        <v>0</v>
      </c>
      <c r="D26" s="54">
        <v>0</v>
      </c>
      <c r="E26" s="54">
        <v>0</v>
      </c>
      <c r="F26" s="54">
        <v>0</v>
      </c>
      <c r="G26" s="54">
        <v>0</v>
      </c>
      <c r="H26" s="54">
        <v>10</v>
      </c>
      <c r="I26" s="54">
        <v>0</v>
      </c>
      <c r="J26" s="54">
        <v>35</v>
      </c>
      <c r="K26" s="54">
        <v>2</v>
      </c>
      <c r="L26" s="54">
        <v>0</v>
      </c>
      <c r="M26" s="54">
        <v>0</v>
      </c>
      <c r="N26" s="54">
        <v>0</v>
      </c>
      <c r="O26" s="54">
        <v>0</v>
      </c>
      <c r="P26" s="54">
        <v>0</v>
      </c>
      <c r="Q26" s="54">
        <v>0</v>
      </c>
      <c r="R26" s="54">
        <v>0</v>
      </c>
      <c r="S26" s="54">
        <v>47</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x14ac:dyDescent="0.25">
      <c r="B27" s="54" t="s">
        <v>177</v>
      </c>
      <c r="C27" s="54">
        <v>0</v>
      </c>
      <c r="D27" s="54">
        <v>0</v>
      </c>
      <c r="E27" s="54">
        <v>0</v>
      </c>
      <c r="F27" s="54">
        <v>0</v>
      </c>
      <c r="G27" s="54">
        <v>0</v>
      </c>
      <c r="H27" s="54">
        <v>0</v>
      </c>
      <c r="I27" s="54">
        <v>0</v>
      </c>
      <c r="J27" s="54">
        <v>0</v>
      </c>
      <c r="K27" s="54">
        <v>0</v>
      </c>
      <c r="L27" s="54">
        <v>0</v>
      </c>
      <c r="M27" s="54">
        <v>44</v>
      </c>
      <c r="N27" s="54">
        <v>0</v>
      </c>
      <c r="O27" s="54">
        <v>0</v>
      </c>
      <c r="P27" s="54">
        <v>0</v>
      </c>
      <c r="Q27" s="54">
        <v>0</v>
      </c>
      <c r="R27" s="54">
        <v>0</v>
      </c>
      <c r="S27" s="54">
        <v>44</v>
      </c>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row>
    <row r="28" spans="2:118" x14ac:dyDescent="0.25">
      <c r="B28" s="54" t="s">
        <v>96</v>
      </c>
      <c r="C28" s="54">
        <v>0</v>
      </c>
      <c r="D28" s="54">
        <v>0</v>
      </c>
      <c r="E28" s="54">
        <v>0</v>
      </c>
      <c r="F28" s="54">
        <v>1</v>
      </c>
      <c r="G28" s="54">
        <v>0</v>
      </c>
      <c r="H28" s="54">
        <v>1</v>
      </c>
      <c r="I28" s="54">
        <v>6</v>
      </c>
      <c r="J28" s="54">
        <v>16</v>
      </c>
      <c r="K28" s="54">
        <v>16</v>
      </c>
      <c r="L28" s="54">
        <v>4</v>
      </c>
      <c r="M28" s="54">
        <v>2</v>
      </c>
      <c r="N28" s="54">
        <v>1</v>
      </c>
      <c r="O28" s="54">
        <v>0</v>
      </c>
      <c r="P28" s="54">
        <v>0</v>
      </c>
      <c r="Q28" s="54">
        <v>0</v>
      </c>
      <c r="R28" s="54">
        <v>0</v>
      </c>
      <c r="S28" s="54">
        <v>47</v>
      </c>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row>
    <row r="29" spans="2:118"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row>
    <row r="30" spans="2:118"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row>
    <row r="31" spans="2:118"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row>
    <row r="32" spans="2:118" x14ac:dyDescent="0.25">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row>
    <row r="33" spans="95:118" x14ac:dyDescent="0.25">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row>
    <row r="34" spans="95:118" x14ac:dyDescent="0.25">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row>
    <row r="35" spans="95:118" x14ac:dyDescent="0.25">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row>
    <row r="36" spans="95:118" x14ac:dyDescent="0.25">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row>
    <row r="37" spans="95:118" x14ac:dyDescent="0.25">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row>
  </sheetData>
  <pageMargins left="0.7" right="0.7" top="0.78740157499999996" bottom="0.78740157499999996" header="0.3" footer="0.3"/>
  <pageSetup paperSize="9" scale="12"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31"/>
  <sheetViews>
    <sheetView topLeftCell="D1" zoomScale="75" zoomScaleNormal="75" workbookViewId="0">
      <selection activeCell="C3" sqref="C3:S26"/>
    </sheetView>
  </sheetViews>
  <sheetFormatPr baseColWidth="10" defaultRowHeight="15" x14ac:dyDescent="0.25"/>
  <sheetData>
    <row r="1" spans="1:118" s="1" customFormat="1" x14ac:dyDescent="0.25">
      <c r="A1" s="1" t="s">
        <v>154</v>
      </c>
      <c r="V1" s="1" t="str">
        <f>A1</f>
        <v xml:space="preserve">Stenotrophomonas maltophilia  </v>
      </c>
      <c r="AT1" s="1" t="str">
        <f>A1</f>
        <v xml:space="preserve">Stenotrophomonas maltophilia  </v>
      </c>
      <c r="BR1" s="1" t="str">
        <f>A1</f>
        <v xml:space="preserve">Stenotrophomonas maltophilia  </v>
      </c>
      <c r="CQ1" s="10"/>
      <c r="CR1" s="10"/>
      <c r="CS1" s="10"/>
      <c r="CT1" s="10"/>
      <c r="CU1" s="10"/>
      <c r="CV1" s="10"/>
      <c r="CW1" s="10"/>
      <c r="CX1" s="10"/>
      <c r="CY1" s="10"/>
      <c r="CZ1" s="10"/>
      <c r="DA1" s="10"/>
      <c r="DB1" s="10"/>
      <c r="DC1" s="10"/>
      <c r="DD1" s="10"/>
      <c r="DE1" s="10"/>
      <c r="DF1" s="10"/>
      <c r="DG1" s="10"/>
      <c r="DH1" s="10"/>
      <c r="DI1" s="10"/>
      <c r="DJ1" s="10"/>
      <c r="DK1" s="10"/>
      <c r="DL1" s="10"/>
      <c r="DM1" s="10"/>
      <c r="DN1" s="10"/>
    </row>
    <row r="2" spans="1:118" s="1" customFormat="1" ht="18.75" x14ac:dyDescent="0.25">
      <c r="B2" s="1" t="s">
        <v>0</v>
      </c>
      <c r="C2" s="1">
        <v>1.5625E-2</v>
      </c>
      <c r="D2" s="1">
        <v>3.125E-2</v>
      </c>
      <c r="E2" s="1">
        <v>6.25E-2</v>
      </c>
      <c r="F2" s="1">
        <v>0.125</v>
      </c>
      <c r="G2" s="1">
        <v>0.25</v>
      </c>
      <c r="H2" s="1">
        <v>0.5</v>
      </c>
      <c r="I2" s="1">
        <v>1</v>
      </c>
      <c r="J2" s="1">
        <v>2</v>
      </c>
      <c r="K2" s="1">
        <v>4</v>
      </c>
      <c r="L2" s="1">
        <v>8</v>
      </c>
      <c r="M2" s="1">
        <v>16</v>
      </c>
      <c r="N2" s="1">
        <v>32</v>
      </c>
      <c r="O2" s="1">
        <v>64</v>
      </c>
      <c r="P2" s="1">
        <v>128</v>
      </c>
      <c r="Q2" s="1">
        <v>256</v>
      </c>
      <c r="R2" s="1">
        <v>512</v>
      </c>
      <c r="S2" s="1" t="s">
        <v>1</v>
      </c>
      <c r="V2" s="1" t="s">
        <v>0</v>
      </c>
      <c r="W2" s="1" t="str">
        <f>B3</f>
        <v>Ampicillin</v>
      </c>
      <c r="X2" s="1" t="str">
        <f>B4</f>
        <v>Ampicillin/ Sulbactam</v>
      </c>
      <c r="Y2" s="1" t="str">
        <f>B5</f>
        <v>Piperacillin</v>
      </c>
      <c r="Z2" s="1" t="str">
        <f>B6</f>
        <v>Piperacillin/ Tazobactam</v>
      </c>
      <c r="AA2" s="1" t="str">
        <f>B7</f>
        <v>Aztreonam</v>
      </c>
      <c r="AB2" s="1" t="str">
        <f>B8</f>
        <v>Cefotaxim</v>
      </c>
      <c r="AC2" s="1" t="str">
        <f>B9</f>
        <v>Ceftazidim</v>
      </c>
      <c r="AD2" s="1" t="str">
        <f>B10</f>
        <v>Cefuroxim</v>
      </c>
      <c r="AE2" s="1" t="str">
        <f>B11</f>
        <v>Imipenem</v>
      </c>
      <c r="AF2" s="1" t="str">
        <f>B12</f>
        <v>Meropenem</v>
      </c>
      <c r="AG2" s="1" t="str">
        <f>B13</f>
        <v>Colistin</v>
      </c>
      <c r="AH2" s="1" t="str">
        <f>B14</f>
        <v>Amikacin</v>
      </c>
      <c r="AI2" s="1" t="str">
        <f>B15</f>
        <v>Gentamicin</v>
      </c>
      <c r="AJ2" s="1" t="str">
        <f>B16</f>
        <v>Tobramycin</v>
      </c>
      <c r="AK2" s="1" t="str">
        <f>B17</f>
        <v>Fosfomycin</v>
      </c>
      <c r="AL2" s="1" t="str">
        <f>B18</f>
        <v>Cotrimoxazol</v>
      </c>
      <c r="AM2" s="1" t="str">
        <f>B19</f>
        <v>Ciprofloxacin</v>
      </c>
      <c r="AN2" s="1" t="str">
        <f>B20</f>
        <v>Levofloxacin</v>
      </c>
      <c r="AO2" s="1" t="str">
        <f>B21</f>
        <v>Moxifloxacin</v>
      </c>
      <c r="AP2" s="1" t="str">
        <f>B22</f>
        <v>Doxycyclin</v>
      </c>
      <c r="AQ2" s="1" t="str">
        <f>B23</f>
        <v>Tigecyclin</v>
      </c>
      <c r="AU2" s="1" t="str">
        <f t="shared" ref="AU2:BO2" si="0">W2</f>
        <v>Ampicillin</v>
      </c>
      <c r="AV2" s="1" t="str">
        <f t="shared" si="0"/>
        <v>Ampicillin/ Sulbactam</v>
      </c>
      <c r="AW2" s="1" t="str">
        <f t="shared" si="0"/>
        <v>Piperacillin</v>
      </c>
      <c r="AX2" s="1" t="str">
        <f t="shared" si="0"/>
        <v>Piperacillin/ Tazobactam</v>
      </c>
      <c r="AY2" s="1" t="str">
        <f t="shared" si="0"/>
        <v>Aztreonam</v>
      </c>
      <c r="AZ2" s="1" t="str">
        <f t="shared" si="0"/>
        <v>Cefotaxim</v>
      </c>
      <c r="BA2" s="1" t="str">
        <f t="shared" si="0"/>
        <v>Ceftazidim</v>
      </c>
      <c r="BB2" s="1" t="str">
        <f t="shared" si="0"/>
        <v>Cefuroxim</v>
      </c>
      <c r="BC2" s="1" t="str">
        <f t="shared" si="0"/>
        <v>Imipenem</v>
      </c>
      <c r="BD2" s="1" t="str">
        <f t="shared" si="0"/>
        <v>Meropenem</v>
      </c>
      <c r="BE2" s="1" t="str">
        <f t="shared" si="0"/>
        <v>Colistin</v>
      </c>
      <c r="BF2" s="1" t="str">
        <f t="shared" si="0"/>
        <v>Amikacin</v>
      </c>
      <c r="BG2" s="1" t="str">
        <f t="shared" si="0"/>
        <v>Gentamicin</v>
      </c>
      <c r="BH2" s="1" t="str">
        <f t="shared" si="0"/>
        <v>Tobramycin</v>
      </c>
      <c r="BI2" s="1" t="str">
        <f t="shared" si="0"/>
        <v>Fosfomycin</v>
      </c>
      <c r="BJ2" s="1" t="str">
        <f t="shared" si="0"/>
        <v>Cotrimoxazol</v>
      </c>
      <c r="BK2" s="1" t="str">
        <f t="shared" si="0"/>
        <v>Ciprofloxacin</v>
      </c>
      <c r="BL2" s="1" t="str">
        <f t="shared" si="0"/>
        <v>Levofloxacin</v>
      </c>
      <c r="BM2" s="1" t="str">
        <f t="shared" si="0"/>
        <v>Moxifloxacin</v>
      </c>
      <c r="BN2" s="1" t="str">
        <f t="shared" si="0"/>
        <v>Doxycyclin</v>
      </c>
      <c r="BO2" s="1" t="str">
        <f t="shared" si="0"/>
        <v>Tigecyclin</v>
      </c>
      <c r="BR2" s="1" t="s">
        <v>0</v>
      </c>
      <c r="BS2" s="1" t="str">
        <f t="shared" ref="BS2:CM2" si="1">W2</f>
        <v>Ampicillin</v>
      </c>
      <c r="BT2" s="1" t="str">
        <f t="shared" si="1"/>
        <v>Ampicillin/ Sulbactam</v>
      </c>
      <c r="BU2" s="1" t="str">
        <f t="shared" si="1"/>
        <v>Piperacillin</v>
      </c>
      <c r="BV2" s="1" t="str">
        <f t="shared" si="1"/>
        <v>Piperacillin/ Tazobactam</v>
      </c>
      <c r="BW2" s="1" t="str">
        <f t="shared" si="1"/>
        <v>Aztreonam</v>
      </c>
      <c r="BX2" s="1" t="str">
        <f t="shared" si="1"/>
        <v>Cefotaxim</v>
      </c>
      <c r="BY2" s="1" t="str">
        <f t="shared" si="1"/>
        <v>Ceftazidim</v>
      </c>
      <c r="BZ2" s="1" t="str">
        <f t="shared" si="1"/>
        <v>Cefuroxim</v>
      </c>
      <c r="CA2" s="1" t="str">
        <f t="shared" si="1"/>
        <v>Imipenem</v>
      </c>
      <c r="CB2" s="1" t="str">
        <f t="shared" si="1"/>
        <v>Meropenem</v>
      </c>
      <c r="CC2" s="1" t="str">
        <f t="shared" si="1"/>
        <v>Colistin</v>
      </c>
      <c r="CD2" s="1" t="str">
        <f t="shared" si="1"/>
        <v>Amikacin</v>
      </c>
      <c r="CE2" s="1" t="str">
        <f t="shared" si="1"/>
        <v>Gentamicin</v>
      </c>
      <c r="CF2" s="1" t="str">
        <f t="shared" si="1"/>
        <v>Tobramycin</v>
      </c>
      <c r="CG2" s="1" t="str">
        <f t="shared" si="1"/>
        <v>Fosfomycin</v>
      </c>
      <c r="CH2" s="1" t="str">
        <f t="shared" si="1"/>
        <v>Cotrimoxazol</v>
      </c>
      <c r="CI2" s="1" t="str">
        <f t="shared" si="1"/>
        <v>Ciprofloxacin</v>
      </c>
      <c r="CJ2" s="1" t="str">
        <f t="shared" si="1"/>
        <v>Levofloxacin</v>
      </c>
      <c r="CK2" s="1" t="str">
        <f t="shared" si="1"/>
        <v>Moxifloxacin</v>
      </c>
      <c r="CL2" s="1" t="str">
        <f t="shared" si="1"/>
        <v>Doxycyclin</v>
      </c>
      <c r="CM2" s="1" t="str">
        <f t="shared" si="1"/>
        <v>Tigecyclin</v>
      </c>
      <c r="CQ2" s="19"/>
      <c r="CR2" s="20" t="s">
        <v>48</v>
      </c>
      <c r="CS2" s="20" t="s">
        <v>53</v>
      </c>
      <c r="CT2" s="20" t="s">
        <v>54</v>
      </c>
      <c r="CU2" s="20" t="s">
        <v>55</v>
      </c>
      <c r="CV2" s="20" t="s">
        <v>56</v>
      </c>
      <c r="CW2" s="20" t="s">
        <v>57</v>
      </c>
      <c r="CX2" s="20" t="s">
        <v>58</v>
      </c>
      <c r="CY2" s="20" t="s">
        <v>71</v>
      </c>
      <c r="CZ2" s="20" t="s">
        <v>59</v>
      </c>
      <c r="DA2" s="20" t="s">
        <v>60</v>
      </c>
      <c r="DB2" s="20" t="s">
        <v>61</v>
      </c>
      <c r="DC2" s="20" t="s">
        <v>62</v>
      </c>
      <c r="DD2" s="20" t="s">
        <v>63</v>
      </c>
      <c r="DE2" s="20" t="s">
        <v>64</v>
      </c>
      <c r="DF2" s="20" t="s">
        <v>65</v>
      </c>
      <c r="DG2" s="20" t="s">
        <v>66</v>
      </c>
      <c r="DH2" s="20" t="s">
        <v>67</v>
      </c>
      <c r="DI2" s="20" t="s">
        <v>68</v>
      </c>
      <c r="DJ2" s="20" t="s">
        <v>69</v>
      </c>
      <c r="DK2" s="20" t="s">
        <v>70</v>
      </c>
      <c r="DL2" s="20" t="s">
        <v>72</v>
      </c>
      <c r="DM2" s="10"/>
      <c r="DN2" s="10"/>
    </row>
    <row r="3" spans="1:118" s="1" customFormat="1" ht="18.75" x14ac:dyDescent="0.25">
      <c r="B3" s="1" t="s">
        <v>2</v>
      </c>
      <c r="C3" s="1">
        <v>0</v>
      </c>
      <c r="D3" s="1">
        <v>0</v>
      </c>
      <c r="E3" s="1">
        <v>0</v>
      </c>
      <c r="F3" s="1">
        <v>0</v>
      </c>
      <c r="G3" s="1">
        <v>0</v>
      </c>
      <c r="H3" s="1">
        <v>0</v>
      </c>
      <c r="I3" s="1">
        <v>0</v>
      </c>
      <c r="J3" s="1">
        <v>1</v>
      </c>
      <c r="K3" s="1">
        <v>0</v>
      </c>
      <c r="L3" s="1">
        <v>0</v>
      </c>
      <c r="M3" s="1">
        <v>1</v>
      </c>
      <c r="N3" s="1">
        <v>2</v>
      </c>
      <c r="O3" s="1">
        <v>128</v>
      </c>
      <c r="P3" s="1">
        <v>0</v>
      </c>
      <c r="Q3" s="1">
        <v>0</v>
      </c>
      <c r="R3" s="1">
        <v>0</v>
      </c>
      <c r="S3" s="1">
        <v>132</v>
      </c>
      <c r="V3" s="1">
        <v>1.5625E-2</v>
      </c>
      <c r="W3" s="1">
        <f>C3</f>
        <v>0</v>
      </c>
      <c r="X3" s="1">
        <f>C4</f>
        <v>0</v>
      </c>
      <c r="Y3" s="1">
        <f>C5</f>
        <v>0</v>
      </c>
      <c r="Z3" s="1">
        <f>C6</f>
        <v>0</v>
      </c>
      <c r="AA3" s="1">
        <f>C7</f>
        <v>0</v>
      </c>
      <c r="AB3" s="1">
        <f>C8</f>
        <v>0</v>
      </c>
      <c r="AC3" s="1">
        <f>C9</f>
        <v>0</v>
      </c>
      <c r="AD3" s="1">
        <f>C10</f>
        <v>0</v>
      </c>
      <c r="AE3" s="6">
        <f>C11</f>
        <v>0</v>
      </c>
      <c r="AF3" s="6">
        <f>C12</f>
        <v>0</v>
      </c>
      <c r="AG3" s="6">
        <f>C13</f>
        <v>0</v>
      </c>
      <c r="AH3" s="6">
        <f>C14</f>
        <v>0</v>
      </c>
      <c r="AI3" s="6">
        <f>C15</f>
        <v>0</v>
      </c>
      <c r="AJ3" s="6">
        <f>C16</f>
        <v>0</v>
      </c>
      <c r="AK3" s="43">
        <f>C17</f>
        <v>0</v>
      </c>
      <c r="AL3" s="4">
        <f>C18</f>
        <v>0</v>
      </c>
      <c r="AM3" s="6">
        <f>C19</f>
        <v>0</v>
      </c>
      <c r="AN3" s="6">
        <f>C20</f>
        <v>0</v>
      </c>
      <c r="AO3" s="1">
        <f>C21</f>
        <v>0</v>
      </c>
      <c r="AP3" s="1">
        <f>C22</f>
        <v>0</v>
      </c>
      <c r="AQ3" s="1">
        <f>C23</f>
        <v>0</v>
      </c>
      <c r="AT3" s="1">
        <v>1.4999999999999999E-2</v>
      </c>
      <c r="AU3" s="30">
        <f t="shared" ref="AU3:BO3" si="2">PRODUCT(W3*100*1/W19)</f>
        <v>0</v>
      </c>
      <c r="AV3" s="30">
        <f t="shared" si="2"/>
        <v>0</v>
      </c>
      <c r="AW3" s="30">
        <f t="shared" si="2"/>
        <v>0</v>
      </c>
      <c r="AX3" s="30">
        <f t="shared" si="2"/>
        <v>0</v>
      </c>
      <c r="AY3" s="30">
        <f t="shared" si="2"/>
        <v>0</v>
      </c>
      <c r="AZ3" s="30">
        <f t="shared" si="2"/>
        <v>0</v>
      </c>
      <c r="BA3" s="30">
        <f t="shared" si="2"/>
        <v>0</v>
      </c>
      <c r="BB3" s="30">
        <f t="shared" si="2"/>
        <v>0</v>
      </c>
      <c r="BC3" s="37">
        <f t="shared" si="2"/>
        <v>0</v>
      </c>
      <c r="BD3" s="37">
        <f t="shared" si="2"/>
        <v>0</v>
      </c>
      <c r="BE3" s="37">
        <f t="shared" si="2"/>
        <v>0</v>
      </c>
      <c r="BF3" s="37">
        <f t="shared" si="2"/>
        <v>0</v>
      </c>
      <c r="BG3" s="37">
        <f t="shared" si="2"/>
        <v>0</v>
      </c>
      <c r="BH3" s="37">
        <f t="shared" si="2"/>
        <v>0</v>
      </c>
      <c r="BI3" s="44">
        <f t="shared" si="2"/>
        <v>0</v>
      </c>
      <c r="BJ3" s="32">
        <f t="shared" si="2"/>
        <v>0</v>
      </c>
      <c r="BK3" s="37">
        <f t="shared" si="2"/>
        <v>0</v>
      </c>
      <c r="BL3" s="37">
        <f t="shared" si="2"/>
        <v>0</v>
      </c>
      <c r="BM3" s="30">
        <f t="shared" si="2"/>
        <v>0</v>
      </c>
      <c r="BN3" s="30">
        <f t="shared" si="2"/>
        <v>0</v>
      </c>
      <c r="BO3" s="30">
        <f t="shared" si="2"/>
        <v>0</v>
      </c>
      <c r="BR3" s="1">
        <v>1.4999999999999999E-2</v>
      </c>
      <c r="BS3" s="30">
        <f t="shared" ref="BS3:CM3" si="3">AU3</f>
        <v>0</v>
      </c>
      <c r="BT3" s="30">
        <f t="shared" si="3"/>
        <v>0</v>
      </c>
      <c r="BU3" s="30">
        <f t="shared" si="3"/>
        <v>0</v>
      </c>
      <c r="BV3" s="30">
        <f t="shared" si="3"/>
        <v>0</v>
      </c>
      <c r="BW3" s="30">
        <f t="shared" si="3"/>
        <v>0</v>
      </c>
      <c r="BX3" s="30">
        <f t="shared" si="3"/>
        <v>0</v>
      </c>
      <c r="BY3" s="30">
        <f t="shared" si="3"/>
        <v>0</v>
      </c>
      <c r="BZ3" s="30">
        <f t="shared" si="3"/>
        <v>0</v>
      </c>
      <c r="CA3" s="37">
        <f t="shared" si="3"/>
        <v>0</v>
      </c>
      <c r="CB3" s="37">
        <f t="shared" si="3"/>
        <v>0</v>
      </c>
      <c r="CC3" s="37">
        <f t="shared" si="3"/>
        <v>0</v>
      </c>
      <c r="CD3" s="37">
        <f t="shared" si="3"/>
        <v>0</v>
      </c>
      <c r="CE3" s="37">
        <f t="shared" si="3"/>
        <v>0</v>
      </c>
      <c r="CF3" s="37">
        <f t="shared" si="3"/>
        <v>0</v>
      </c>
      <c r="CG3" s="44">
        <f t="shared" si="3"/>
        <v>0</v>
      </c>
      <c r="CH3" s="32">
        <f t="shared" si="3"/>
        <v>0</v>
      </c>
      <c r="CI3" s="37">
        <f t="shared" si="3"/>
        <v>0</v>
      </c>
      <c r="CJ3" s="37">
        <f t="shared" si="3"/>
        <v>0</v>
      </c>
      <c r="CK3" s="30">
        <f t="shared" si="3"/>
        <v>0</v>
      </c>
      <c r="CL3" s="30">
        <f t="shared" si="3"/>
        <v>0</v>
      </c>
      <c r="CM3" s="30">
        <f t="shared" si="3"/>
        <v>0</v>
      </c>
      <c r="CQ3" s="20" t="s">
        <v>49</v>
      </c>
      <c r="CR3" s="19">
        <f>S3</f>
        <v>132</v>
      </c>
      <c r="CS3" s="19">
        <f>S4</f>
        <v>134</v>
      </c>
      <c r="CT3" s="19">
        <f>S5</f>
        <v>132</v>
      </c>
      <c r="CU3" s="19">
        <f>S6</f>
        <v>134</v>
      </c>
      <c r="CV3" s="19">
        <f>S7</f>
        <v>132</v>
      </c>
      <c r="CW3" s="19">
        <f>S8</f>
        <v>134</v>
      </c>
      <c r="CX3" s="19">
        <f>S9</f>
        <v>132</v>
      </c>
      <c r="CY3" s="19">
        <f>S10</f>
        <v>134</v>
      </c>
      <c r="CZ3" s="19">
        <f>S11</f>
        <v>134</v>
      </c>
      <c r="DA3" s="19">
        <f>S12</f>
        <v>134</v>
      </c>
      <c r="DB3" s="19">
        <f>S13</f>
        <v>123</v>
      </c>
      <c r="DC3" s="19">
        <f>S14</f>
        <v>126</v>
      </c>
      <c r="DD3" s="19">
        <f>S15</f>
        <v>126</v>
      </c>
      <c r="DE3" s="19">
        <f>S16</f>
        <v>117</v>
      </c>
      <c r="DF3" s="19">
        <f>S17</f>
        <v>133</v>
      </c>
      <c r="DG3" s="19">
        <f>S18</f>
        <v>134</v>
      </c>
      <c r="DH3" s="19">
        <f>S19</f>
        <v>134</v>
      </c>
      <c r="DI3" s="19">
        <f>S20</f>
        <v>134</v>
      </c>
      <c r="DJ3" s="19">
        <f>S21</f>
        <v>134</v>
      </c>
      <c r="DK3" s="19">
        <f>S22</f>
        <v>134</v>
      </c>
      <c r="DL3" s="19">
        <f>S23</f>
        <v>133</v>
      </c>
      <c r="DM3" s="10"/>
      <c r="DN3" s="10"/>
    </row>
    <row r="4" spans="1:118" s="1" customFormat="1" ht="18.75" x14ac:dyDescent="0.25">
      <c r="B4" s="1" t="s">
        <v>3</v>
      </c>
      <c r="C4" s="1">
        <v>0</v>
      </c>
      <c r="D4" s="1">
        <v>0</v>
      </c>
      <c r="E4" s="1">
        <v>0</v>
      </c>
      <c r="F4" s="1">
        <v>0</v>
      </c>
      <c r="G4" s="1">
        <v>0</v>
      </c>
      <c r="H4" s="1">
        <v>1</v>
      </c>
      <c r="I4" s="1">
        <v>1</v>
      </c>
      <c r="J4" s="1">
        <v>1</v>
      </c>
      <c r="K4" s="1">
        <v>1</v>
      </c>
      <c r="L4" s="1">
        <v>1</v>
      </c>
      <c r="M4" s="1">
        <v>0</v>
      </c>
      <c r="N4" s="1">
        <v>5</v>
      </c>
      <c r="O4" s="1">
        <v>124</v>
      </c>
      <c r="P4" s="1">
        <v>0</v>
      </c>
      <c r="Q4" s="1">
        <v>0</v>
      </c>
      <c r="R4" s="1">
        <v>0</v>
      </c>
      <c r="S4" s="1">
        <v>134</v>
      </c>
      <c r="V4" s="1">
        <v>3.125E-2</v>
      </c>
      <c r="W4" s="1">
        <f>D3</f>
        <v>0</v>
      </c>
      <c r="X4" s="1">
        <f>D4</f>
        <v>0</v>
      </c>
      <c r="Y4" s="1">
        <f>D5</f>
        <v>0</v>
      </c>
      <c r="Z4" s="1">
        <f>D6</f>
        <v>0</v>
      </c>
      <c r="AA4" s="1">
        <f>D7</f>
        <v>0</v>
      </c>
      <c r="AB4" s="1">
        <f>D8</f>
        <v>0</v>
      </c>
      <c r="AC4" s="1">
        <f>D9</f>
        <v>0</v>
      </c>
      <c r="AD4" s="1">
        <f>D10</f>
        <v>0</v>
      </c>
      <c r="AE4" s="6">
        <f>D11</f>
        <v>0</v>
      </c>
      <c r="AF4" s="6">
        <f>D12</f>
        <v>0</v>
      </c>
      <c r="AG4" s="6">
        <f>D13</f>
        <v>0</v>
      </c>
      <c r="AH4" s="6">
        <f>D14</f>
        <v>0</v>
      </c>
      <c r="AI4" s="6">
        <f>D15</f>
        <v>0</v>
      </c>
      <c r="AJ4" s="6">
        <f>D16</f>
        <v>0</v>
      </c>
      <c r="AK4" s="43">
        <f>D17</f>
        <v>0</v>
      </c>
      <c r="AL4" s="4">
        <f>D18</f>
        <v>0</v>
      </c>
      <c r="AM4" s="6">
        <f>D19</f>
        <v>0</v>
      </c>
      <c r="AN4" s="6">
        <f>D20</f>
        <v>0</v>
      </c>
      <c r="AO4" s="1">
        <f>D21</f>
        <v>0</v>
      </c>
      <c r="AP4" s="1">
        <f>D22</f>
        <v>0</v>
      </c>
      <c r="AQ4" s="1">
        <f>D23</f>
        <v>6</v>
      </c>
      <c r="AT4" s="1">
        <v>3.1E-2</v>
      </c>
      <c r="AU4" s="30">
        <f t="shared" ref="AU4:BO4" si="4">PRODUCT(W4*100*1/W19)</f>
        <v>0</v>
      </c>
      <c r="AV4" s="30">
        <f t="shared" si="4"/>
        <v>0</v>
      </c>
      <c r="AW4" s="30">
        <f t="shared" si="4"/>
        <v>0</v>
      </c>
      <c r="AX4" s="30">
        <f t="shared" si="4"/>
        <v>0</v>
      </c>
      <c r="AY4" s="30">
        <f t="shared" si="4"/>
        <v>0</v>
      </c>
      <c r="AZ4" s="30">
        <f t="shared" si="4"/>
        <v>0</v>
      </c>
      <c r="BA4" s="30">
        <f t="shared" si="4"/>
        <v>0</v>
      </c>
      <c r="BB4" s="30">
        <f t="shared" si="4"/>
        <v>0</v>
      </c>
      <c r="BC4" s="37">
        <f t="shared" si="4"/>
        <v>0</v>
      </c>
      <c r="BD4" s="37">
        <f t="shared" si="4"/>
        <v>0</v>
      </c>
      <c r="BE4" s="37">
        <f t="shared" si="4"/>
        <v>0</v>
      </c>
      <c r="BF4" s="37">
        <f t="shared" si="4"/>
        <v>0</v>
      </c>
      <c r="BG4" s="37">
        <f t="shared" si="4"/>
        <v>0</v>
      </c>
      <c r="BH4" s="37">
        <f t="shared" si="4"/>
        <v>0</v>
      </c>
      <c r="BI4" s="44">
        <f t="shared" si="4"/>
        <v>0</v>
      </c>
      <c r="BJ4" s="32">
        <f t="shared" si="4"/>
        <v>0</v>
      </c>
      <c r="BK4" s="37">
        <f t="shared" si="4"/>
        <v>0</v>
      </c>
      <c r="BL4" s="37">
        <f t="shared" si="4"/>
        <v>0</v>
      </c>
      <c r="BM4" s="30">
        <f t="shared" si="4"/>
        <v>0</v>
      </c>
      <c r="BN4" s="30">
        <f t="shared" si="4"/>
        <v>0</v>
      </c>
      <c r="BO4" s="30">
        <f t="shared" si="4"/>
        <v>4.511278195488722</v>
      </c>
      <c r="BR4" s="1">
        <v>3.1E-2</v>
      </c>
      <c r="BS4" s="30">
        <f t="shared" ref="BS4:CM4" si="5">AU3+AU4</f>
        <v>0</v>
      </c>
      <c r="BT4" s="30">
        <f t="shared" si="5"/>
        <v>0</v>
      </c>
      <c r="BU4" s="30">
        <f t="shared" si="5"/>
        <v>0</v>
      </c>
      <c r="BV4" s="30">
        <f t="shared" si="5"/>
        <v>0</v>
      </c>
      <c r="BW4" s="30">
        <f t="shared" si="5"/>
        <v>0</v>
      </c>
      <c r="BX4" s="30">
        <f t="shared" si="5"/>
        <v>0</v>
      </c>
      <c r="BY4" s="30">
        <f t="shared" si="5"/>
        <v>0</v>
      </c>
      <c r="BZ4" s="30">
        <f t="shared" si="5"/>
        <v>0</v>
      </c>
      <c r="CA4" s="37">
        <f t="shared" si="5"/>
        <v>0</v>
      </c>
      <c r="CB4" s="37">
        <f t="shared" si="5"/>
        <v>0</v>
      </c>
      <c r="CC4" s="37">
        <f t="shared" si="5"/>
        <v>0</v>
      </c>
      <c r="CD4" s="37">
        <f t="shared" si="5"/>
        <v>0</v>
      </c>
      <c r="CE4" s="37">
        <f t="shared" si="5"/>
        <v>0</v>
      </c>
      <c r="CF4" s="37">
        <f t="shared" si="5"/>
        <v>0</v>
      </c>
      <c r="CG4" s="44">
        <f t="shared" si="5"/>
        <v>0</v>
      </c>
      <c r="CH4" s="32">
        <f t="shared" si="5"/>
        <v>0</v>
      </c>
      <c r="CI4" s="37">
        <f t="shared" si="5"/>
        <v>0</v>
      </c>
      <c r="CJ4" s="37">
        <f t="shared" si="5"/>
        <v>0</v>
      </c>
      <c r="CK4" s="30">
        <f t="shared" si="5"/>
        <v>0</v>
      </c>
      <c r="CL4" s="30">
        <f t="shared" si="5"/>
        <v>0</v>
      </c>
      <c r="CM4" s="30">
        <f t="shared" si="5"/>
        <v>4.511278195488722</v>
      </c>
      <c r="CQ4" s="20" t="s">
        <v>50</v>
      </c>
      <c r="CR4" s="21"/>
      <c r="CS4" s="21"/>
      <c r="CT4" s="21"/>
      <c r="CU4" s="21"/>
      <c r="CV4" s="21"/>
      <c r="CW4" s="21"/>
      <c r="CX4" s="21"/>
      <c r="CY4" s="21"/>
      <c r="CZ4" s="21"/>
      <c r="DA4" s="21"/>
      <c r="DB4" s="21"/>
      <c r="DC4" s="21"/>
      <c r="DD4" s="21"/>
      <c r="DE4" s="21"/>
      <c r="DF4" s="21"/>
      <c r="DG4" s="21"/>
      <c r="DH4" s="21"/>
      <c r="DI4" s="21"/>
      <c r="DJ4" s="21"/>
      <c r="DK4" s="21"/>
      <c r="DL4" s="21"/>
      <c r="DM4" s="10"/>
      <c r="DN4" s="10"/>
    </row>
    <row r="5" spans="1:118" s="1" customFormat="1" ht="18.75" x14ac:dyDescent="0.25">
      <c r="B5" s="1" t="s">
        <v>4</v>
      </c>
      <c r="C5" s="1">
        <v>0</v>
      </c>
      <c r="D5" s="1">
        <v>0</v>
      </c>
      <c r="E5" s="1">
        <v>0</v>
      </c>
      <c r="F5" s="1">
        <v>0</v>
      </c>
      <c r="G5" s="1">
        <v>0</v>
      </c>
      <c r="H5" s="1">
        <v>0</v>
      </c>
      <c r="I5" s="1">
        <v>0</v>
      </c>
      <c r="J5" s="1">
        <v>2</v>
      </c>
      <c r="K5" s="1">
        <v>2</v>
      </c>
      <c r="L5" s="1">
        <v>3</v>
      </c>
      <c r="M5" s="1">
        <v>2</v>
      </c>
      <c r="N5" s="1">
        <v>5</v>
      </c>
      <c r="O5" s="1">
        <v>10</v>
      </c>
      <c r="P5" s="1">
        <v>108</v>
      </c>
      <c r="Q5" s="1">
        <v>0</v>
      </c>
      <c r="R5" s="1">
        <v>0</v>
      </c>
      <c r="S5" s="1">
        <v>132</v>
      </c>
      <c r="V5" s="1">
        <v>6.25E-2</v>
      </c>
      <c r="W5" s="1">
        <f>E3</f>
        <v>0</v>
      </c>
      <c r="X5" s="1">
        <f>E4</f>
        <v>0</v>
      </c>
      <c r="Y5" s="1">
        <f>E5</f>
        <v>0</v>
      </c>
      <c r="Z5" s="1">
        <f>E6</f>
        <v>0</v>
      </c>
      <c r="AA5" s="1">
        <f>E7</f>
        <v>0</v>
      </c>
      <c r="AB5" s="1">
        <f>E8</f>
        <v>0</v>
      </c>
      <c r="AC5" s="1">
        <f>E9</f>
        <v>0</v>
      </c>
      <c r="AD5" s="1">
        <f>E10</f>
        <v>0</v>
      </c>
      <c r="AE5" s="6">
        <f>E11</f>
        <v>0</v>
      </c>
      <c r="AF5" s="6">
        <f>E12</f>
        <v>0</v>
      </c>
      <c r="AG5" s="6">
        <f>E13</f>
        <v>0</v>
      </c>
      <c r="AH5" s="6">
        <f>E14</f>
        <v>0</v>
      </c>
      <c r="AI5" s="6">
        <f>E15</f>
        <v>0</v>
      </c>
      <c r="AJ5" s="6">
        <f>E16</f>
        <v>0</v>
      </c>
      <c r="AK5" s="43">
        <f>E17</f>
        <v>0</v>
      </c>
      <c r="AL5" s="4">
        <f>E18</f>
        <v>86</v>
      </c>
      <c r="AM5" s="6">
        <f>E19</f>
        <v>0</v>
      </c>
      <c r="AN5" s="6">
        <f>E20</f>
        <v>1</v>
      </c>
      <c r="AO5" s="1">
        <f>E21</f>
        <v>1</v>
      </c>
      <c r="AP5" s="1">
        <f>E22</f>
        <v>1</v>
      </c>
      <c r="AQ5" s="1">
        <f>E23</f>
        <v>0</v>
      </c>
      <c r="AT5" s="1">
        <v>6.2E-2</v>
      </c>
      <c r="AU5" s="30">
        <f t="shared" ref="AU5:BO5" si="6">PRODUCT(W5*100*1/W19)</f>
        <v>0</v>
      </c>
      <c r="AV5" s="30">
        <f t="shared" si="6"/>
        <v>0</v>
      </c>
      <c r="AW5" s="30">
        <f t="shared" si="6"/>
        <v>0</v>
      </c>
      <c r="AX5" s="30">
        <f t="shared" si="6"/>
        <v>0</v>
      </c>
      <c r="AY5" s="30">
        <f t="shared" si="6"/>
        <v>0</v>
      </c>
      <c r="AZ5" s="30">
        <f t="shared" si="6"/>
        <v>0</v>
      </c>
      <c r="BA5" s="30">
        <f t="shared" si="6"/>
        <v>0</v>
      </c>
      <c r="BB5" s="30">
        <f t="shared" si="6"/>
        <v>0</v>
      </c>
      <c r="BC5" s="37">
        <f t="shared" si="6"/>
        <v>0</v>
      </c>
      <c r="BD5" s="37">
        <f t="shared" si="6"/>
        <v>0</v>
      </c>
      <c r="BE5" s="37">
        <f t="shared" si="6"/>
        <v>0</v>
      </c>
      <c r="BF5" s="37">
        <f t="shared" si="6"/>
        <v>0</v>
      </c>
      <c r="BG5" s="37">
        <f t="shared" si="6"/>
        <v>0</v>
      </c>
      <c r="BH5" s="37">
        <f t="shared" si="6"/>
        <v>0</v>
      </c>
      <c r="BI5" s="44">
        <f t="shared" si="6"/>
        <v>0</v>
      </c>
      <c r="BJ5" s="32">
        <f t="shared" si="6"/>
        <v>64.179104477611943</v>
      </c>
      <c r="BK5" s="37">
        <f t="shared" si="6"/>
        <v>0</v>
      </c>
      <c r="BL5" s="37">
        <f t="shared" si="6"/>
        <v>0.74626865671641796</v>
      </c>
      <c r="BM5" s="30">
        <f t="shared" si="6"/>
        <v>0.74626865671641796</v>
      </c>
      <c r="BN5" s="30">
        <f t="shared" si="6"/>
        <v>0.74626865671641796</v>
      </c>
      <c r="BO5" s="30">
        <f t="shared" si="6"/>
        <v>0</v>
      </c>
      <c r="BR5" s="1">
        <v>6.2E-2</v>
      </c>
      <c r="BS5" s="30">
        <f t="shared" ref="BS5:CM5" si="7">AU3+AU4+AU5</f>
        <v>0</v>
      </c>
      <c r="BT5" s="30">
        <f t="shared" si="7"/>
        <v>0</v>
      </c>
      <c r="BU5" s="30">
        <f t="shared" si="7"/>
        <v>0</v>
      </c>
      <c r="BV5" s="30">
        <f t="shared" si="7"/>
        <v>0</v>
      </c>
      <c r="BW5" s="30">
        <f t="shared" si="7"/>
        <v>0</v>
      </c>
      <c r="BX5" s="30">
        <f t="shared" si="7"/>
        <v>0</v>
      </c>
      <c r="BY5" s="30">
        <f t="shared" si="7"/>
        <v>0</v>
      </c>
      <c r="BZ5" s="30">
        <f t="shared" si="7"/>
        <v>0</v>
      </c>
      <c r="CA5" s="37">
        <f t="shared" si="7"/>
        <v>0</v>
      </c>
      <c r="CB5" s="37">
        <f t="shared" si="7"/>
        <v>0</v>
      </c>
      <c r="CC5" s="37">
        <f t="shared" si="7"/>
        <v>0</v>
      </c>
      <c r="CD5" s="37">
        <f t="shared" si="7"/>
        <v>0</v>
      </c>
      <c r="CE5" s="37">
        <f t="shared" si="7"/>
        <v>0</v>
      </c>
      <c r="CF5" s="37">
        <f t="shared" si="7"/>
        <v>0</v>
      </c>
      <c r="CG5" s="44">
        <f t="shared" si="7"/>
        <v>0</v>
      </c>
      <c r="CH5" s="32">
        <f t="shared" si="7"/>
        <v>64.179104477611943</v>
      </c>
      <c r="CI5" s="37">
        <f t="shared" si="7"/>
        <v>0</v>
      </c>
      <c r="CJ5" s="37">
        <f t="shared" si="7"/>
        <v>0.74626865671641796</v>
      </c>
      <c r="CK5" s="30">
        <f t="shared" si="7"/>
        <v>0.74626865671641796</v>
      </c>
      <c r="CL5" s="30">
        <f t="shared" si="7"/>
        <v>0.74626865671641796</v>
      </c>
      <c r="CM5" s="30">
        <f t="shared" si="7"/>
        <v>4.511278195488722</v>
      </c>
      <c r="CQ5" s="20" t="s">
        <v>51</v>
      </c>
      <c r="CR5" s="21"/>
      <c r="CS5" s="21"/>
      <c r="CT5" s="21"/>
      <c r="CU5" s="21"/>
      <c r="CV5" s="21"/>
      <c r="CW5" s="21"/>
      <c r="CX5" s="22"/>
      <c r="CY5" s="21"/>
      <c r="CZ5" s="21"/>
      <c r="DA5" s="21"/>
      <c r="DB5" s="21"/>
      <c r="DC5" s="21"/>
      <c r="DD5" s="21"/>
      <c r="DE5" s="21"/>
      <c r="DF5" s="21"/>
      <c r="DG5" s="21">
        <f>CH11</f>
        <v>97.014925373134318</v>
      </c>
      <c r="DH5" s="21"/>
      <c r="DI5" s="21"/>
      <c r="DJ5" s="21"/>
      <c r="DK5" s="21"/>
      <c r="DL5" s="21"/>
      <c r="DM5" s="10"/>
      <c r="DN5" s="10"/>
    </row>
    <row r="6" spans="1:118" s="1" customFormat="1" ht="18.75" x14ac:dyDescent="0.25">
      <c r="B6" s="1" t="s">
        <v>5</v>
      </c>
      <c r="C6" s="1">
        <v>0</v>
      </c>
      <c r="D6" s="1">
        <v>0</v>
      </c>
      <c r="E6" s="1">
        <v>0</v>
      </c>
      <c r="F6" s="1">
        <v>0</v>
      </c>
      <c r="G6" s="1">
        <v>1</v>
      </c>
      <c r="H6" s="1">
        <v>0</v>
      </c>
      <c r="I6" s="1">
        <v>0</v>
      </c>
      <c r="J6" s="1">
        <v>3</v>
      </c>
      <c r="K6" s="1">
        <v>0</v>
      </c>
      <c r="L6" s="1">
        <v>5</v>
      </c>
      <c r="M6" s="1">
        <v>9</v>
      </c>
      <c r="N6" s="1">
        <v>15</v>
      </c>
      <c r="O6" s="1">
        <v>15</v>
      </c>
      <c r="P6" s="1">
        <v>86</v>
      </c>
      <c r="Q6" s="1">
        <v>0</v>
      </c>
      <c r="R6" s="1">
        <v>0</v>
      </c>
      <c r="S6" s="1">
        <v>134</v>
      </c>
      <c r="V6" s="1">
        <v>0.125</v>
      </c>
      <c r="W6" s="1">
        <f>F3</f>
        <v>0</v>
      </c>
      <c r="X6" s="1">
        <f>F4</f>
        <v>0</v>
      </c>
      <c r="Y6" s="1">
        <f>F5</f>
        <v>0</v>
      </c>
      <c r="Z6" s="1">
        <f>F6</f>
        <v>0</v>
      </c>
      <c r="AA6" s="1">
        <f>F7</f>
        <v>0</v>
      </c>
      <c r="AB6" s="1">
        <f>F8</f>
        <v>0</v>
      </c>
      <c r="AC6" s="1">
        <f>F9</f>
        <v>0</v>
      </c>
      <c r="AD6" s="1">
        <f>F10</f>
        <v>0</v>
      </c>
      <c r="AE6" s="6">
        <f>F11</f>
        <v>0</v>
      </c>
      <c r="AF6" s="6">
        <f>F12</f>
        <v>0</v>
      </c>
      <c r="AG6" s="6">
        <f>F13</f>
        <v>1</v>
      </c>
      <c r="AH6" s="6">
        <f>F14</f>
        <v>0</v>
      </c>
      <c r="AI6" s="6">
        <f>F15</f>
        <v>0</v>
      </c>
      <c r="AJ6" s="6">
        <f>F16</f>
        <v>0</v>
      </c>
      <c r="AK6" s="43">
        <f>F17</f>
        <v>0</v>
      </c>
      <c r="AL6" s="4">
        <f>F18</f>
        <v>0</v>
      </c>
      <c r="AM6" s="6">
        <f>F19</f>
        <v>0</v>
      </c>
      <c r="AN6" s="6">
        <f>F20</f>
        <v>1</v>
      </c>
      <c r="AO6" s="1">
        <f>F21</f>
        <v>25</v>
      </c>
      <c r="AP6" s="1">
        <f>F22</f>
        <v>0</v>
      </c>
      <c r="AQ6" s="1">
        <f>F23</f>
        <v>36</v>
      </c>
      <c r="AT6" s="1">
        <v>0.125</v>
      </c>
      <c r="AU6" s="30">
        <f t="shared" ref="AU6:BO6" si="8">PRODUCT(W6*100*1/W19)</f>
        <v>0</v>
      </c>
      <c r="AV6" s="30">
        <f t="shared" si="8"/>
        <v>0</v>
      </c>
      <c r="AW6" s="30">
        <f t="shared" si="8"/>
        <v>0</v>
      </c>
      <c r="AX6" s="30">
        <f t="shared" si="8"/>
        <v>0</v>
      </c>
      <c r="AY6" s="30">
        <f t="shared" si="8"/>
        <v>0</v>
      </c>
      <c r="AZ6" s="30">
        <f t="shared" si="8"/>
        <v>0</v>
      </c>
      <c r="BA6" s="30">
        <f t="shared" si="8"/>
        <v>0</v>
      </c>
      <c r="BB6" s="30">
        <f t="shared" si="8"/>
        <v>0</v>
      </c>
      <c r="BC6" s="37">
        <f t="shared" si="8"/>
        <v>0</v>
      </c>
      <c r="BD6" s="37">
        <f t="shared" si="8"/>
        <v>0</v>
      </c>
      <c r="BE6" s="37">
        <f t="shared" si="8"/>
        <v>0.81300813008130079</v>
      </c>
      <c r="BF6" s="37">
        <f t="shared" si="8"/>
        <v>0</v>
      </c>
      <c r="BG6" s="37">
        <f t="shared" si="8"/>
        <v>0</v>
      </c>
      <c r="BH6" s="37">
        <f t="shared" si="8"/>
        <v>0</v>
      </c>
      <c r="BI6" s="44">
        <f t="shared" si="8"/>
        <v>0</v>
      </c>
      <c r="BJ6" s="32">
        <f t="shared" si="8"/>
        <v>0</v>
      </c>
      <c r="BK6" s="37">
        <f t="shared" si="8"/>
        <v>0</v>
      </c>
      <c r="BL6" s="37">
        <f t="shared" si="8"/>
        <v>0.74626865671641796</v>
      </c>
      <c r="BM6" s="30">
        <f t="shared" si="8"/>
        <v>18.656716417910449</v>
      </c>
      <c r="BN6" s="30">
        <f t="shared" si="8"/>
        <v>0</v>
      </c>
      <c r="BO6" s="30">
        <f t="shared" si="8"/>
        <v>27.06766917293233</v>
      </c>
      <c r="BR6" s="1">
        <v>0.125</v>
      </c>
      <c r="BS6" s="30">
        <f t="shared" ref="BS6:CM6" si="9">AU3+AU4+AU5+AU6</f>
        <v>0</v>
      </c>
      <c r="BT6" s="30">
        <f t="shared" si="9"/>
        <v>0</v>
      </c>
      <c r="BU6" s="30">
        <f t="shared" si="9"/>
        <v>0</v>
      </c>
      <c r="BV6" s="30">
        <f t="shared" si="9"/>
        <v>0</v>
      </c>
      <c r="BW6" s="30">
        <f t="shared" si="9"/>
        <v>0</v>
      </c>
      <c r="BX6" s="30">
        <f t="shared" si="9"/>
        <v>0</v>
      </c>
      <c r="BY6" s="30">
        <f t="shared" si="9"/>
        <v>0</v>
      </c>
      <c r="BZ6" s="30">
        <f t="shared" si="9"/>
        <v>0</v>
      </c>
      <c r="CA6" s="37">
        <f t="shared" si="9"/>
        <v>0</v>
      </c>
      <c r="CB6" s="37">
        <f t="shared" si="9"/>
        <v>0</v>
      </c>
      <c r="CC6" s="37">
        <f t="shared" si="9"/>
        <v>0.81300813008130079</v>
      </c>
      <c r="CD6" s="37">
        <f t="shared" si="9"/>
        <v>0</v>
      </c>
      <c r="CE6" s="37">
        <f t="shared" si="9"/>
        <v>0</v>
      </c>
      <c r="CF6" s="37">
        <f t="shared" si="9"/>
        <v>0</v>
      </c>
      <c r="CG6" s="44">
        <f t="shared" si="9"/>
        <v>0</v>
      </c>
      <c r="CH6" s="32">
        <f t="shared" si="9"/>
        <v>64.179104477611943</v>
      </c>
      <c r="CI6" s="37">
        <f t="shared" si="9"/>
        <v>0</v>
      </c>
      <c r="CJ6" s="37">
        <f t="shared" si="9"/>
        <v>1.4925373134328359</v>
      </c>
      <c r="CK6" s="30">
        <f t="shared" si="9"/>
        <v>19.402985074626866</v>
      </c>
      <c r="CL6" s="30">
        <f t="shared" si="9"/>
        <v>0.74626865671641796</v>
      </c>
      <c r="CM6" s="30">
        <f t="shared" si="9"/>
        <v>31.578947368421051</v>
      </c>
      <c r="CQ6" s="20" t="s">
        <v>52</v>
      </c>
      <c r="CR6" s="21"/>
      <c r="CS6" s="21"/>
      <c r="CT6" s="21"/>
      <c r="CU6" s="21"/>
      <c r="CV6" s="21"/>
      <c r="CW6" s="21"/>
      <c r="CX6" s="21"/>
      <c r="CY6" s="21"/>
      <c r="CZ6" s="21"/>
      <c r="DA6" s="21"/>
      <c r="DB6" s="21"/>
      <c r="DC6" s="21"/>
      <c r="DD6" s="21"/>
      <c r="DE6" s="21"/>
      <c r="DF6" s="21"/>
      <c r="DG6" s="21">
        <f>CH18-CH11</f>
        <v>2.985074626865682</v>
      </c>
      <c r="DH6" s="21"/>
      <c r="DI6" s="21"/>
      <c r="DJ6" s="21"/>
      <c r="DK6" s="21"/>
      <c r="DL6" s="21"/>
      <c r="DM6" s="10"/>
      <c r="DN6" s="10"/>
    </row>
    <row r="7" spans="1:118" s="1" customFormat="1" x14ac:dyDescent="0.25">
      <c r="B7" s="1" t="s">
        <v>6</v>
      </c>
      <c r="C7" s="1">
        <v>0</v>
      </c>
      <c r="D7" s="1">
        <v>0</v>
      </c>
      <c r="E7" s="1">
        <v>0</v>
      </c>
      <c r="F7" s="1">
        <v>0</v>
      </c>
      <c r="G7" s="1">
        <v>0</v>
      </c>
      <c r="H7" s="1">
        <v>0</v>
      </c>
      <c r="I7" s="1">
        <v>0</v>
      </c>
      <c r="J7" s="1">
        <v>0</v>
      </c>
      <c r="K7" s="1">
        <v>0</v>
      </c>
      <c r="L7" s="1">
        <v>4</v>
      </c>
      <c r="M7" s="1">
        <v>2</v>
      </c>
      <c r="N7" s="1">
        <v>126</v>
      </c>
      <c r="O7" s="1">
        <v>0</v>
      </c>
      <c r="P7" s="1">
        <v>0</v>
      </c>
      <c r="Q7" s="1">
        <v>0</v>
      </c>
      <c r="R7" s="1">
        <v>0</v>
      </c>
      <c r="S7" s="1">
        <v>132</v>
      </c>
      <c r="V7" s="1">
        <v>0.25</v>
      </c>
      <c r="W7" s="1">
        <f>G3</f>
        <v>0</v>
      </c>
      <c r="X7" s="1">
        <f>G4</f>
        <v>0</v>
      </c>
      <c r="Y7" s="1">
        <f>G5</f>
        <v>0</v>
      </c>
      <c r="Z7" s="1">
        <f>G6</f>
        <v>1</v>
      </c>
      <c r="AA7" s="1">
        <f>G7</f>
        <v>0</v>
      </c>
      <c r="AB7" s="1">
        <f>G8</f>
        <v>0</v>
      </c>
      <c r="AC7" s="1">
        <f>G9</f>
        <v>0</v>
      </c>
      <c r="AD7" s="1">
        <f>G10</f>
        <v>0</v>
      </c>
      <c r="AE7" s="6">
        <f>G11</f>
        <v>0</v>
      </c>
      <c r="AF7" s="6">
        <f>G12</f>
        <v>0</v>
      </c>
      <c r="AG7" s="6">
        <f>G13</f>
        <v>3</v>
      </c>
      <c r="AH7" s="6">
        <f>G14</f>
        <v>1</v>
      </c>
      <c r="AI7" s="6">
        <f>G15</f>
        <v>1</v>
      </c>
      <c r="AJ7" s="6">
        <f>G16</f>
        <v>0</v>
      </c>
      <c r="AK7" s="43">
        <f>G17</f>
        <v>0</v>
      </c>
      <c r="AL7" s="4">
        <f>G18</f>
        <v>15</v>
      </c>
      <c r="AM7" s="6">
        <f>G19</f>
        <v>1</v>
      </c>
      <c r="AN7" s="6">
        <f>G20</f>
        <v>20</v>
      </c>
      <c r="AO7" s="1">
        <f>G21</f>
        <v>58</v>
      </c>
      <c r="AP7" s="1">
        <f>G22</f>
        <v>2</v>
      </c>
      <c r="AQ7" s="1">
        <f>G23</f>
        <v>56</v>
      </c>
      <c r="AT7" s="1">
        <v>0.25</v>
      </c>
      <c r="AU7" s="30">
        <f t="shared" ref="AU7:BO7" si="10">PRODUCT(W7*100*1/W19)</f>
        <v>0</v>
      </c>
      <c r="AV7" s="30">
        <f t="shared" si="10"/>
        <v>0</v>
      </c>
      <c r="AW7" s="30">
        <f t="shared" si="10"/>
        <v>0</v>
      </c>
      <c r="AX7" s="30">
        <f t="shared" si="10"/>
        <v>0.74626865671641796</v>
      </c>
      <c r="AY7" s="30">
        <f t="shared" si="10"/>
        <v>0</v>
      </c>
      <c r="AZ7" s="30">
        <f t="shared" si="10"/>
        <v>0</v>
      </c>
      <c r="BA7" s="30">
        <f t="shared" si="10"/>
        <v>0</v>
      </c>
      <c r="BB7" s="30">
        <f t="shared" si="10"/>
        <v>0</v>
      </c>
      <c r="BC7" s="37">
        <f t="shared" si="10"/>
        <v>0</v>
      </c>
      <c r="BD7" s="37">
        <f t="shared" si="10"/>
        <v>0</v>
      </c>
      <c r="BE7" s="37">
        <f t="shared" si="10"/>
        <v>2.4390243902439024</v>
      </c>
      <c r="BF7" s="37">
        <f t="shared" si="10"/>
        <v>0.79365079365079361</v>
      </c>
      <c r="BG7" s="37">
        <f t="shared" si="10"/>
        <v>0.79365079365079361</v>
      </c>
      <c r="BH7" s="37">
        <f t="shared" si="10"/>
        <v>0</v>
      </c>
      <c r="BI7" s="44">
        <f t="shared" si="10"/>
        <v>0</v>
      </c>
      <c r="BJ7" s="32">
        <f t="shared" si="10"/>
        <v>11.194029850746269</v>
      </c>
      <c r="BK7" s="37">
        <f t="shared" si="10"/>
        <v>0.74626865671641796</v>
      </c>
      <c r="BL7" s="37">
        <f t="shared" si="10"/>
        <v>14.925373134328359</v>
      </c>
      <c r="BM7" s="30">
        <f t="shared" si="10"/>
        <v>43.28358208955224</v>
      </c>
      <c r="BN7" s="30">
        <f t="shared" si="10"/>
        <v>1.4925373134328359</v>
      </c>
      <c r="BO7" s="30">
        <f t="shared" si="10"/>
        <v>42.10526315789474</v>
      </c>
      <c r="BR7" s="1">
        <v>0.25</v>
      </c>
      <c r="BS7" s="30">
        <f t="shared" ref="BS7:CM7" si="11">AU3+AU4+AU5+AU6+AU7</f>
        <v>0</v>
      </c>
      <c r="BT7" s="30">
        <f t="shared" si="11"/>
        <v>0</v>
      </c>
      <c r="BU7" s="30">
        <f t="shared" si="11"/>
        <v>0</v>
      </c>
      <c r="BV7" s="30">
        <f t="shared" si="11"/>
        <v>0.74626865671641796</v>
      </c>
      <c r="BW7" s="30">
        <f t="shared" si="11"/>
        <v>0</v>
      </c>
      <c r="BX7" s="30">
        <f t="shared" si="11"/>
        <v>0</v>
      </c>
      <c r="BY7" s="30">
        <f t="shared" si="11"/>
        <v>0</v>
      </c>
      <c r="BZ7" s="30">
        <f t="shared" si="11"/>
        <v>0</v>
      </c>
      <c r="CA7" s="37">
        <f t="shared" si="11"/>
        <v>0</v>
      </c>
      <c r="CB7" s="37">
        <f t="shared" si="11"/>
        <v>0</v>
      </c>
      <c r="CC7" s="37">
        <f t="shared" si="11"/>
        <v>3.2520325203252032</v>
      </c>
      <c r="CD7" s="37">
        <f t="shared" si="11"/>
        <v>0.79365079365079361</v>
      </c>
      <c r="CE7" s="37">
        <f t="shared" si="11"/>
        <v>0.79365079365079361</v>
      </c>
      <c r="CF7" s="37">
        <f t="shared" si="11"/>
        <v>0</v>
      </c>
      <c r="CG7" s="44">
        <f t="shared" si="11"/>
        <v>0</v>
      </c>
      <c r="CH7" s="32">
        <f t="shared" si="11"/>
        <v>75.373134328358219</v>
      </c>
      <c r="CI7" s="37">
        <f t="shared" si="11"/>
        <v>0.74626865671641796</v>
      </c>
      <c r="CJ7" s="37">
        <f t="shared" si="11"/>
        <v>16.417910447761194</v>
      </c>
      <c r="CK7" s="30">
        <f t="shared" si="11"/>
        <v>62.68656716417911</v>
      </c>
      <c r="CL7" s="30">
        <f t="shared" si="11"/>
        <v>2.238805970149254</v>
      </c>
      <c r="CM7" s="30">
        <f t="shared" si="11"/>
        <v>73.684210526315795</v>
      </c>
      <c r="CQ7" s="10"/>
      <c r="CR7" s="10"/>
      <c r="CS7" s="10"/>
      <c r="CT7" s="10"/>
      <c r="CU7" s="10"/>
      <c r="CV7" s="10"/>
      <c r="CW7" s="10"/>
      <c r="CX7" s="10"/>
      <c r="CY7" s="10"/>
      <c r="CZ7" s="10"/>
      <c r="DA7" s="10"/>
      <c r="DB7" s="10"/>
      <c r="DC7" s="10"/>
      <c r="DD7" s="10"/>
      <c r="DE7" s="10"/>
      <c r="DF7" s="10"/>
      <c r="DG7" s="10"/>
      <c r="DH7" s="10"/>
      <c r="DI7" s="10"/>
      <c r="DJ7" s="10"/>
      <c r="DK7" s="10"/>
      <c r="DL7" s="10"/>
      <c r="DM7" s="10"/>
      <c r="DN7" s="10"/>
    </row>
    <row r="8" spans="1:118" s="1" customFormat="1" x14ac:dyDescent="0.25">
      <c r="B8" s="1" t="s">
        <v>7</v>
      </c>
      <c r="C8" s="1">
        <v>0</v>
      </c>
      <c r="D8" s="1">
        <v>0</v>
      </c>
      <c r="E8" s="1">
        <v>0</v>
      </c>
      <c r="F8" s="1">
        <v>0</v>
      </c>
      <c r="G8" s="1">
        <v>0</v>
      </c>
      <c r="H8" s="1">
        <v>0</v>
      </c>
      <c r="I8" s="1">
        <v>0</v>
      </c>
      <c r="J8" s="1">
        <v>1</v>
      </c>
      <c r="K8" s="1">
        <v>1</v>
      </c>
      <c r="L8" s="1">
        <v>5</v>
      </c>
      <c r="M8" s="1">
        <v>127</v>
      </c>
      <c r="N8" s="1">
        <v>0</v>
      </c>
      <c r="O8" s="1">
        <v>0</v>
      </c>
      <c r="P8" s="1">
        <v>0</v>
      </c>
      <c r="Q8" s="1">
        <v>0</v>
      </c>
      <c r="R8" s="1">
        <v>0</v>
      </c>
      <c r="S8" s="1">
        <v>134</v>
      </c>
      <c r="V8" s="1">
        <v>0.5</v>
      </c>
      <c r="W8" s="1">
        <f>H3</f>
        <v>0</v>
      </c>
      <c r="X8" s="1">
        <f>H4</f>
        <v>1</v>
      </c>
      <c r="Y8" s="1">
        <f>H5</f>
        <v>0</v>
      </c>
      <c r="Z8" s="1">
        <f>H6</f>
        <v>0</v>
      </c>
      <c r="AA8" s="1">
        <f>H7</f>
        <v>0</v>
      </c>
      <c r="AB8" s="1">
        <f>H8</f>
        <v>0</v>
      </c>
      <c r="AC8" s="1">
        <f>H9</f>
        <v>2</v>
      </c>
      <c r="AD8" s="1">
        <f>H10</f>
        <v>0</v>
      </c>
      <c r="AE8" s="6">
        <f>H11</f>
        <v>0</v>
      </c>
      <c r="AF8" s="6">
        <f>H12</f>
        <v>2</v>
      </c>
      <c r="AG8" s="6">
        <f>H13</f>
        <v>5</v>
      </c>
      <c r="AH8" s="6">
        <f>H14</f>
        <v>0</v>
      </c>
      <c r="AI8" s="6">
        <f>H15</f>
        <v>5</v>
      </c>
      <c r="AJ8" s="6">
        <f>H16</f>
        <v>2</v>
      </c>
      <c r="AK8" s="43">
        <f>H17</f>
        <v>0</v>
      </c>
      <c r="AL8" s="4">
        <f>H18</f>
        <v>13</v>
      </c>
      <c r="AM8" s="6">
        <f>H19</f>
        <v>15</v>
      </c>
      <c r="AN8" s="6">
        <f>H20</f>
        <v>62</v>
      </c>
      <c r="AO8" s="1">
        <f>H21</f>
        <v>25</v>
      </c>
      <c r="AP8" s="1">
        <f>H22</f>
        <v>21</v>
      </c>
      <c r="AQ8" s="1">
        <f>H23</f>
        <v>19</v>
      </c>
      <c r="AT8" s="1">
        <v>0.5</v>
      </c>
      <c r="AU8" s="30">
        <f t="shared" ref="AU8:BO8" si="12">PRODUCT(W8*100*1/W19)</f>
        <v>0</v>
      </c>
      <c r="AV8" s="30">
        <f t="shared" si="12"/>
        <v>0.74626865671641796</v>
      </c>
      <c r="AW8" s="30">
        <f t="shared" si="12"/>
        <v>0</v>
      </c>
      <c r="AX8" s="30">
        <f t="shared" si="12"/>
        <v>0</v>
      </c>
      <c r="AY8" s="30">
        <f t="shared" si="12"/>
        <v>0</v>
      </c>
      <c r="AZ8" s="30">
        <f t="shared" si="12"/>
        <v>0</v>
      </c>
      <c r="BA8" s="30">
        <f t="shared" si="12"/>
        <v>1.5151515151515151</v>
      </c>
      <c r="BB8" s="30">
        <f t="shared" si="12"/>
        <v>0</v>
      </c>
      <c r="BC8" s="37">
        <f t="shared" si="12"/>
        <v>0</v>
      </c>
      <c r="BD8" s="37">
        <f t="shared" si="12"/>
        <v>1.4925373134328359</v>
      </c>
      <c r="BE8" s="37">
        <f t="shared" si="12"/>
        <v>4.0650406504065044</v>
      </c>
      <c r="BF8" s="37">
        <f t="shared" si="12"/>
        <v>0</v>
      </c>
      <c r="BG8" s="37">
        <f t="shared" si="12"/>
        <v>3.9682539682539684</v>
      </c>
      <c r="BH8" s="37">
        <f t="shared" si="12"/>
        <v>1.7094017094017093</v>
      </c>
      <c r="BI8" s="44">
        <f t="shared" si="12"/>
        <v>0</v>
      </c>
      <c r="BJ8" s="32">
        <f t="shared" si="12"/>
        <v>9.7014925373134329</v>
      </c>
      <c r="BK8" s="37">
        <f t="shared" si="12"/>
        <v>11.194029850746269</v>
      </c>
      <c r="BL8" s="37">
        <f t="shared" si="12"/>
        <v>46.268656716417908</v>
      </c>
      <c r="BM8" s="30">
        <f t="shared" si="12"/>
        <v>18.656716417910449</v>
      </c>
      <c r="BN8" s="30">
        <f t="shared" si="12"/>
        <v>15.671641791044776</v>
      </c>
      <c r="BO8" s="30">
        <f t="shared" si="12"/>
        <v>14.285714285714286</v>
      </c>
      <c r="BR8" s="1">
        <v>0.5</v>
      </c>
      <c r="BS8" s="30">
        <f t="shared" ref="BS8:CM8" si="13">AU3+AU4+AU5+AU6+AU7+AU8</f>
        <v>0</v>
      </c>
      <c r="BT8" s="30">
        <f t="shared" si="13"/>
        <v>0.74626865671641796</v>
      </c>
      <c r="BU8" s="30">
        <f t="shared" si="13"/>
        <v>0</v>
      </c>
      <c r="BV8" s="30">
        <f t="shared" si="13"/>
        <v>0.74626865671641796</v>
      </c>
      <c r="BW8" s="30">
        <f t="shared" si="13"/>
        <v>0</v>
      </c>
      <c r="BX8" s="30">
        <f t="shared" si="13"/>
        <v>0</v>
      </c>
      <c r="BY8" s="30">
        <f t="shared" si="13"/>
        <v>1.5151515151515151</v>
      </c>
      <c r="BZ8" s="30">
        <f t="shared" si="13"/>
        <v>0</v>
      </c>
      <c r="CA8" s="37">
        <f t="shared" si="13"/>
        <v>0</v>
      </c>
      <c r="CB8" s="37">
        <f t="shared" si="13"/>
        <v>1.4925373134328359</v>
      </c>
      <c r="CC8" s="37">
        <f t="shared" si="13"/>
        <v>7.3170731707317076</v>
      </c>
      <c r="CD8" s="37">
        <f t="shared" si="13"/>
        <v>0.79365079365079361</v>
      </c>
      <c r="CE8" s="37">
        <f t="shared" si="13"/>
        <v>4.7619047619047619</v>
      </c>
      <c r="CF8" s="37">
        <f t="shared" si="13"/>
        <v>1.7094017094017093</v>
      </c>
      <c r="CG8" s="44">
        <f t="shared" si="13"/>
        <v>0</v>
      </c>
      <c r="CH8" s="32">
        <f t="shared" si="13"/>
        <v>85.074626865671647</v>
      </c>
      <c r="CI8" s="37">
        <f t="shared" si="13"/>
        <v>11.940298507462687</v>
      </c>
      <c r="CJ8" s="37">
        <f t="shared" si="13"/>
        <v>62.686567164179102</v>
      </c>
      <c r="CK8" s="30">
        <f t="shared" si="13"/>
        <v>81.343283582089555</v>
      </c>
      <c r="CL8" s="30">
        <f t="shared" si="13"/>
        <v>17.910447761194028</v>
      </c>
      <c r="CM8" s="30">
        <f t="shared" si="13"/>
        <v>87.969924812030087</v>
      </c>
      <c r="CQ8" s="10"/>
      <c r="CR8" s="10"/>
      <c r="CS8" s="10" t="str">
        <f>A1</f>
        <v xml:space="preserve">Stenotrophomonas maltophilia  </v>
      </c>
      <c r="CT8" s="10"/>
      <c r="CU8" s="10"/>
      <c r="CV8" s="10"/>
      <c r="CW8" s="10"/>
      <c r="CX8" s="10"/>
      <c r="CY8" s="10"/>
      <c r="CZ8" s="10"/>
      <c r="DA8" s="10"/>
      <c r="DB8" s="10"/>
      <c r="DC8" s="10"/>
      <c r="DD8" s="10"/>
      <c r="DE8" s="10"/>
      <c r="DF8" s="10"/>
      <c r="DG8" s="10"/>
      <c r="DH8" s="10"/>
      <c r="DI8" s="10"/>
      <c r="DJ8" s="10"/>
      <c r="DK8" s="10"/>
      <c r="DL8" s="10"/>
      <c r="DM8" s="10"/>
      <c r="DN8" s="10"/>
    </row>
    <row r="9" spans="1:118" s="1" customFormat="1" x14ac:dyDescent="0.25">
      <c r="B9" s="1" t="s">
        <v>8</v>
      </c>
      <c r="C9" s="1">
        <v>0</v>
      </c>
      <c r="D9" s="1">
        <v>0</v>
      </c>
      <c r="E9" s="1">
        <v>0</v>
      </c>
      <c r="F9" s="1">
        <v>0</v>
      </c>
      <c r="G9" s="1">
        <v>0</v>
      </c>
      <c r="H9" s="1">
        <v>2</v>
      </c>
      <c r="I9" s="1">
        <v>11</v>
      </c>
      <c r="J9" s="1">
        <v>15</v>
      </c>
      <c r="K9" s="1">
        <v>15</v>
      </c>
      <c r="L9" s="1">
        <v>13</v>
      </c>
      <c r="M9" s="1">
        <v>16</v>
      </c>
      <c r="N9" s="1">
        <v>18</v>
      </c>
      <c r="O9" s="1">
        <v>42</v>
      </c>
      <c r="P9" s="1">
        <v>0</v>
      </c>
      <c r="Q9" s="1">
        <v>0</v>
      </c>
      <c r="R9" s="1">
        <v>0</v>
      </c>
      <c r="S9" s="1">
        <v>132</v>
      </c>
      <c r="V9" s="1">
        <v>1</v>
      </c>
      <c r="W9" s="1">
        <f>I3</f>
        <v>0</v>
      </c>
      <c r="X9" s="1">
        <f>I4</f>
        <v>1</v>
      </c>
      <c r="Y9" s="1">
        <f>I5</f>
        <v>0</v>
      </c>
      <c r="Z9" s="1">
        <f>I6</f>
        <v>0</v>
      </c>
      <c r="AA9" s="1">
        <f>I7</f>
        <v>0</v>
      </c>
      <c r="AB9" s="1">
        <f>I8</f>
        <v>0</v>
      </c>
      <c r="AC9" s="1">
        <f>I9</f>
        <v>11</v>
      </c>
      <c r="AD9" s="1">
        <f>I10</f>
        <v>0</v>
      </c>
      <c r="AE9" s="6">
        <f>I11</f>
        <v>0</v>
      </c>
      <c r="AF9" s="6">
        <f>I12</f>
        <v>0</v>
      </c>
      <c r="AG9" s="6">
        <f>I13</f>
        <v>14</v>
      </c>
      <c r="AH9" s="6">
        <f>I14</f>
        <v>0</v>
      </c>
      <c r="AI9" s="6">
        <f>I15</f>
        <v>17</v>
      </c>
      <c r="AJ9" s="6">
        <f>I16</f>
        <v>23</v>
      </c>
      <c r="AK9" s="43">
        <f>I17</f>
        <v>0</v>
      </c>
      <c r="AL9" s="4">
        <f>I18</f>
        <v>6</v>
      </c>
      <c r="AM9" s="6">
        <f>I19</f>
        <v>68</v>
      </c>
      <c r="AN9" s="42">
        <f>I20</f>
        <v>30</v>
      </c>
      <c r="AO9" s="1">
        <f>I21</f>
        <v>11</v>
      </c>
      <c r="AP9" s="1">
        <f>I22</f>
        <v>44</v>
      </c>
      <c r="AQ9" s="1">
        <f>I23</f>
        <v>4</v>
      </c>
      <c r="AT9" s="1">
        <v>1</v>
      </c>
      <c r="AU9" s="30">
        <f t="shared" ref="AU9:BO9" si="14">PRODUCT(W9*100*1/W19)</f>
        <v>0</v>
      </c>
      <c r="AV9" s="30">
        <f t="shared" si="14"/>
        <v>0.74626865671641796</v>
      </c>
      <c r="AW9" s="30">
        <f t="shared" si="14"/>
        <v>0</v>
      </c>
      <c r="AX9" s="30">
        <f t="shared" si="14"/>
        <v>0</v>
      </c>
      <c r="AY9" s="30">
        <f t="shared" si="14"/>
        <v>0</v>
      </c>
      <c r="AZ9" s="30">
        <f t="shared" si="14"/>
        <v>0</v>
      </c>
      <c r="BA9" s="30">
        <f t="shared" si="14"/>
        <v>8.3333333333333339</v>
      </c>
      <c r="BB9" s="30">
        <f t="shared" si="14"/>
        <v>0</v>
      </c>
      <c r="BC9" s="37">
        <f t="shared" si="14"/>
        <v>0</v>
      </c>
      <c r="BD9" s="37">
        <f t="shared" si="14"/>
        <v>0</v>
      </c>
      <c r="BE9" s="37">
        <f t="shared" si="14"/>
        <v>11.382113821138212</v>
      </c>
      <c r="BF9" s="37">
        <f t="shared" si="14"/>
        <v>0</v>
      </c>
      <c r="BG9" s="37">
        <f t="shared" si="14"/>
        <v>13.492063492063492</v>
      </c>
      <c r="BH9" s="37">
        <f t="shared" si="14"/>
        <v>19.658119658119659</v>
      </c>
      <c r="BI9" s="44">
        <f t="shared" si="14"/>
        <v>0</v>
      </c>
      <c r="BJ9" s="32">
        <f t="shared" si="14"/>
        <v>4.4776119402985071</v>
      </c>
      <c r="BK9" s="37">
        <f t="shared" si="14"/>
        <v>50.746268656716417</v>
      </c>
      <c r="BL9" s="41">
        <f t="shared" si="14"/>
        <v>22.388059701492537</v>
      </c>
      <c r="BM9" s="30">
        <f t="shared" si="14"/>
        <v>8.2089552238805972</v>
      </c>
      <c r="BN9" s="30">
        <f t="shared" si="14"/>
        <v>32.835820895522389</v>
      </c>
      <c r="BO9" s="30">
        <f t="shared" si="14"/>
        <v>3.007518796992481</v>
      </c>
      <c r="BR9" s="1">
        <v>1</v>
      </c>
      <c r="BS9" s="30">
        <f t="shared" ref="BS9:CM9" si="15">AU3+AU4+AU5+AU6+AU7+AU8+AU9</f>
        <v>0</v>
      </c>
      <c r="BT9" s="30">
        <f t="shared" si="15"/>
        <v>1.4925373134328359</v>
      </c>
      <c r="BU9" s="30">
        <f t="shared" si="15"/>
        <v>0</v>
      </c>
      <c r="BV9" s="30">
        <f t="shared" si="15"/>
        <v>0.74626865671641796</v>
      </c>
      <c r="BW9" s="30">
        <f t="shared" si="15"/>
        <v>0</v>
      </c>
      <c r="BX9" s="30">
        <f t="shared" si="15"/>
        <v>0</v>
      </c>
      <c r="BY9" s="30">
        <f t="shared" si="15"/>
        <v>9.8484848484848495</v>
      </c>
      <c r="BZ9" s="30">
        <f t="shared" si="15"/>
        <v>0</v>
      </c>
      <c r="CA9" s="37">
        <f t="shared" si="15"/>
        <v>0</v>
      </c>
      <c r="CB9" s="37">
        <f t="shared" si="15"/>
        <v>1.4925373134328359</v>
      </c>
      <c r="CC9" s="37">
        <f t="shared" si="15"/>
        <v>18.699186991869919</v>
      </c>
      <c r="CD9" s="37">
        <f t="shared" si="15"/>
        <v>0.79365079365079361</v>
      </c>
      <c r="CE9" s="37">
        <f t="shared" si="15"/>
        <v>18.253968253968253</v>
      </c>
      <c r="CF9" s="37">
        <f t="shared" si="15"/>
        <v>21.36752136752137</v>
      </c>
      <c r="CG9" s="44">
        <f t="shared" si="15"/>
        <v>0</v>
      </c>
      <c r="CH9" s="32">
        <f t="shared" si="15"/>
        <v>89.552238805970148</v>
      </c>
      <c r="CI9" s="37">
        <f t="shared" si="15"/>
        <v>62.686567164179102</v>
      </c>
      <c r="CJ9" s="41">
        <f t="shared" si="15"/>
        <v>85.074626865671632</v>
      </c>
      <c r="CK9" s="30">
        <f t="shared" si="15"/>
        <v>89.552238805970148</v>
      </c>
      <c r="CL9" s="30">
        <f t="shared" si="15"/>
        <v>50.746268656716417</v>
      </c>
      <c r="CM9" s="30">
        <f t="shared" si="15"/>
        <v>90.977443609022572</v>
      </c>
      <c r="CQ9" s="10"/>
      <c r="CR9" s="10"/>
      <c r="CS9" s="10"/>
      <c r="CT9" s="10"/>
      <c r="CU9" s="10"/>
      <c r="CV9" s="10"/>
      <c r="CW9" s="10"/>
      <c r="CX9" s="10"/>
      <c r="CY9" s="10"/>
      <c r="CZ9" s="10"/>
      <c r="DA9" s="10"/>
      <c r="DB9" s="10"/>
      <c r="DC9" s="10"/>
      <c r="DD9" s="10"/>
      <c r="DE9" s="10"/>
      <c r="DF9" s="10"/>
      <c r="DG9" s="10"/>
      <c r="DH9" s="10"/>
      <c r="DI9" s="10"/>
      <c r="DJ9" s="10"/>
      <c r="DK9" s="10"/>
      <c r="DL9" s="10"/>
      <c r="DM9" s="10"/>
      <c r="DN9" s="10"/>
    </row>
    <row r="10" spans="1:118" s="1" customFormat="1" x14ac:dyDescent="0.25">
      <c r="B10" s="1" t="s">
        <v>9</v>
      </c>
      <c r="C10" s="1">
        <v>0</v>
      </c>
      <c r="D10" s="1">
        <v>0</v>
      </c>
      <c r="E10" s="1">
        <v>0</v>
      </c>
      <c r="F10" s="1">
        <v>0</v>
      </c>
      <c r="G10" s="1">
        <v>0</v>
      </c>
      <c r="H10" s="1">
        <v>0</v>
      </c>
      <c r="I10" s="1">
        <v>0</v>
      </c>
      <c r="J10" s="1">
        <v>0</v>
      </c>
      <c r="K10" s="1">
        <v>0</v>
      </c>
      <c r="L10" s="1">
        <v>0</v>
      </c>
      <c r="M10" s="1">
        <v>0</v>
      </c>
      <c r="N10" s="1">
        <v>1</v>
      </c>
      <c r="O10" s="1">
        <v>133</v>
      </c>
      <c r="P10" s="1">
        <v>0</v>
      </c>
      <c r="Q10" s="1">
        <v>0</v>
      </c>
      <c r="R10" s="1">
        <v>0</v>
      </c>
      <c r="S10" s="1">
        <v>134</v>
      </c>
      <c r="V10" s="1">
        <v>2</v>
      </c>
      <c r="W10" s="1">
        <f>J3</f>
        <v>1</v>
      </c>
      <c r="X10" s="1">
        <f>J4</f>
        <v>1</v>
      </c>
      <c r="Y10" s="1">
        <f>J5</f>
        <v>2</v>
      </c>
      <c r="Z10" s="1">
        <f>J6</f>
        <v>3</v>
      </c>
      <c r="AA10" s="1">
        <f>J7</f>
        <v>0</v>
      </c>
      <c r="AB10" s="1">
        <f>J8</f>
        <v>1</v>
      </c>
      <c r="AC10" s="1">
        <f>J9</f>
        <v>15</v>
      </c>
      <c r="AD10" s="1">
        <f>J10</f>
        <v>0</v>
      </c>
      <c r="AE10" s="6">
        <f>J11</f>
        <v>0</v>
      </c>
      <c r="AF10" s="6">
        <f>J12</f>
        <v>1</v>
      </c>
      <c r="AG10" s="6">
        <f>J13</f>
        <v>5</v>
      </c>
      <c r="AH10" s="6">
        <f>J14</f>
        <v>9</v>
      </c>
      <c r="AI10" s="6">
        <f>J15</f>
        <v>22</v>
      </c>
      <c r="AJ10" s="6">
        <f>J16</f>
        <v>18</v>
      </c>
      <c r="AK10" s="43">
        <f>J17</f>
        <v>1</v>
      </c>
      <c r="AL10" s="4">
        <f>J18</f>
        <v>6</v>
      </c>
      <c r="AM10" s="8">
        <f>J19</f>
        <v>26</v>
      </c>
      <c r="AN10" s="8">
        <f>J20</f>
        <v>6</v>
      </c>
      <c r="AO10" s="1">
        <f>J21</f>
        <v>4</v>
      </c>
      <c r="AP10" s="1">
        <f>J22</f>
        <v>48</v>
      </c>
      <c r="AQ10" s="1">
        <f>J23</f>
        <v>9</v>
      </c>
      <c r="AT10" s="1">
        <v>2</v>
      </c>
      <c r="AU10" s="30">
        <f t="shared" ref="AU10:BO10" si="16">PRODUCT(W10*100*1/W19)</f>
        <v>0.75757575757575757</v>
      </c>
      <c r="AV10" s="30">
        <f t="shared" si="16"/>
        <v>0.74626865671641796</v>
      </c>
      <c r="AW10" s="30">
        <f t="shared" si="16"/>
        <v>1.5151515151515151</v>
      </c>
      <c r="AX10" s="30">
        <f t="shared" si="16"/>
        <v>2.2388059701492535</v>
      </c>
      <c r="AY10" s="30">
        <f t="shared" si="16"/>
        <v>0</v>
      </c>
      <c r="AZ10" s="30">
        <f t="shared" si="16"/>
        <v>0.74626865671641796</v>
      </c>
      <c r="BA10" s="30">
        <f t="shared" si="16"/>
        <v>11.363636363636363</v>
      </c>
      <c r="BB10" s="30">
        <f t="shared" si="16"/>
        <v>0</v>
      </c>
      <c r="BC10" s="37">
        <f t="shared" si="16"/>
        <v>0</v>
      </c>
      <c r="BD10" s="37">
        <f t="shared" si="16"/>
        <v>0.74626865671641796</v>
      </c>
      <c r="BE10" s="37">
        <f t="shared" si="16"/>
        <v>4.0650406504065044</v>
      </c>
      <c r="BF10" s="37">
        <f t="shared" si="16"/>
        <v>7.1428571428571432</v>
      </c>
      <c r="BG10" s="37">
        <f t="shared" si="16"/>
        <v>17.460317460317459</v>
      </c>
      <c r="BH10" s="37">
        <f t="shared" si="16"/>
        <v>15.384615384615385</v>
      </c>
      <c r="BI10" s="44">
        <f t="shared" si="16"/>
        <v>0.75187969924812026</v>
      </c>
      <c r="BJ10" s="32">
        <f t="shared" si="16"/>
        <v>4.4776119402985071</v>
      </c>
      <c r="BK10" s="38">
        <f t="shared" si="16"/>
        <v>19.402985074626866</v>
      </c>
      <c r="BL10" s="38">
        <f t="shared" si="16"/>
        <v>4.4776119402985071</v>
      </c>
      <c r="BM10" s="30">
        <f t="shared" si="16"/>
        <v>2.9850746268656718</v>
      </c>
      <c r="BN10" s="30">
        <f t="shared" si="16"/>
        <v>35.820895522388057</v>
      </c>
      <c r="BO10" s="30">
        <f t="shared" si="16"/>
        <v>6.7669172932330826</v>
      </c>
      <c r="BR10" s="1">
        <v>2</v>
      </c>
      <c r="BS10" s="30">
        <f t="shared" ref="BS10:CM10" si="17">AU3+AU4+AU5+AU6+AU7+AU8+AU9+AU10</f>
        <v>0.75757575757575757</v>
      </c>
      <c r="BT10" s="30">
        <f t="shared" si="17"/>
        <v>2.238805970149254</v>
      </c>
      <c r="BU10" s="30">
        <f t="shared" si="17"/>
        <v>1.5151515151515151</v>
      </c>
      <c r="BV10" s="30">
        <f t="shared" si="17"/>
        <v>2.9850746268656714</v>
      </c>
      <c r="BW10" s="30">
        <f t="shared" si="17"/>
        <v>0</v>
      </c>
      <c r="BX10" s="30">
        <f t="shared" si="17"/>
        <v>0.74626865671641796</v>
      </c>
      <c r="BY10" s="30">
        <f t="shared" si="17"/>
        <v>21.212121212121211</v>
      </c>
      <c r="BZ10" s="30">
        <f t="shared" si="17"/>
        <v>0</v>
      </c>
      <c r="CA10" s="37">
        <f t="shared" si="17"/>
        <v>0</v>
      </c>
      <c r="CB10" s="37">
        <f t="shared" si="17"/>
        <v>2.238805970149254</v>
      </c>
      <c r="CC10" s="37">
        <f t="shared" si="17"/>
        <v>22.764227642276424</v>
      </c>
      <c r="CD10" s="37">
        <f t="shared" si="17"/>
        <v>7.9365079365079367</v>
      </c>
      <c r="CE10" s="37">
        <f t="shared" si="17"/>
        <v>35.714285714285708</v>
      </c>
      <c r="CF10" s="37">
        <f t="shared" si="17"/>
        <v>36.752136752136757</v>
      </c>
      <c r="CG10" s="44">
        <f t="shared" si="17"/>
        <v>0.75187969924812026</v>
      </c>
      <c r="CH10" s="32">
        <f t="shared" si="17"/>
        <v>94.02985074626865</v>
      </c>
      <c r="CI10" s="38">
        <f t="shared" si="17"/>
        <v>82.089552238805965</v>
      </c>
      <c r="CJ10" s="38">
        <f t="shared" si="17"/>
        <v>89.552238805970134</v>
      </c>
      <c r="CK10" s="30">
        <f t="shared" si="17"/>
        <v>92.537313432835816</v>
      </c>
      <c r="CL10" s="30">
        <f t="shared" si="17"/>
        <v>86.567164179104481</v>
      </c>
      <c r="CM10" s="30">
        <f t="shared" si="17"/>
        <v>97.74436090225565</v>
      </c>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row>
    <row r="11" spans="1:118" s="1" customFormat="1" x14ac:dyDescent="0.25">
      <c r="B11" s="1" t="s">
        <v>10</v>
      </c>
      <c r="C11" s="1">
        <v>0</v>
      </c>
      <c r="D11" s="1">
        <v>0</v>
      </c>
      <c r="E11" s="1">
        <v>0</v>
      </c>
      <c r="F11" s="1">
        <v>0</v>
      </c>
      <c r="G11" s="1">
        <v>0</v>
      </c>
      <c r="H11" s="1">
        <v>0</v>
      </c>
      <c r="I11" s="1">
        <v>0</v>
      </c>
      <c r="J11" s="1">
        <v>0</v>
      </c>
      <c r="K11" s="1">
        <v>1</v>
      </c>
      <c r="L11" s="1">
        <v>1</v>
      </c>
      <c r="M11" s="1">
        <v>2</v>
      </c>
      <c r="N11" s="1">
        <v>130</v>
      </c>
      <c r="O11" s="1">
        <v>0</v>
      </c>
      <c r="P11" s="1">
        <v>0</v>
      </c>
      <c r="Q11" s="1">
        <v>0</v>
      </c>
      <c r="R11" s="1">
        <v>0</v>
      </c>
      <c r="S11" s="1">
        <v>134</v>
      </c>
      <c r="V11" s="1">
        <v>4</v>
      </c>
      <c r="W11" s="1">
        <f>K3</f>
        <v>0</v>
      </c>
      <c r="X11" s="1">
        <f>K4</f>
        <v>1</v>
      </c>
      <c r="Y11" s="1">
        <f>K5</f>
        <v>2</v>
      </c>
      <c r="Z11" s="1">
        <f>K6</f>
        <v>0</v>
      </c>
      <c r="AA11" s="1">
        <f>K7</f>
        <v>0</v>
      </c>
      <c r="AB11" s="1">
        <f>K8</f>
        <v>1</v>
      </c>
      <c r="AC11" s="1">
        <f>K9</f>
        <v>15</v>
      </c>
      <c r="AD11" s="1">
        <f>K10</f>
        <v>0</v>
      </c>
      <c r="AE11" s="42">
        <f>K11</f>
        <v>1</v>
      </c>
      <c r="AF11" s="42">
        <f>K12</f>
        <v>1</v>
      </c>
      <c r="AG11" s="8">
        <f>K13</f>
        <v>8</v>
      </c>
      <c r="AH11" s="6">
        <f>K14</f>
        <v>18</v>
      </c>
      <c r="AI11" s="6">
        <f>K15</f>
        <v>16</v>
      </c>
      <c r="AJ11" s="6">
        <f>K16</f>
        <v>10</v>
      </c>
      <c r="AK11" s="43">
        <f>K17</f>
        <v>2</v>
      </c>
      <c r="AL11" s="4">
        <f>K18</f>
        <v>4</v>
      </c>
      <c r="AM11" s="8">
        <f>K19</f>
        <v>8</v>
      </c>
      <c r="AN11" s="8">
        <f>K20</f>
        <v>5</v>
      </c>
      <c r="AO11" s="1">
        <f>K21</f>
        <v>3</v>
      </c>
      <c r="AP11" s="1">
        <f>K22</f>
        <v>11</v>
      </c>
      <c r="AQ11" s="1">
        <f>K23</f>
        <v>1</v>
      </c>
      <c r="AT11" s="1">
        <v>4</v>
      </c>
      <c r="AU11" s="30">
        <f t="shared" ref="AU11:BO11" si="18">PRODUCT(W11*100*1/W19)</f>
        <v>0</v>
      </c>
      <c r="AV11" s="30">
        <f t="shared" si="18"/>
        <v>0.74626865671641796</v>
      </c>
      <c r="AW11" s="30">
        <f t="shared" si="18"/>
        <v>1.5151515151515151</v>
      </c>
      <c r="AX11" s="30">
        <f t="shared" si="18"/>
        <v>0</v>
      </c>
      <c r="AY11" s="30">
        <f t="shared" si="18"/>
        <v>0</v>
      </c>
      <c r="AZ11" s="30">
        <f t="shared" si="18"/>
        <v>0.74626865671641796</v>
      </c>
      <c r="BA11" s="30">
        <f t="shared" si="18"/>
        <v>11.363636363636363</v>
      </c>
      <c r="BB11" s="30">
        <f t="shared" si="18"/>
        <v>0</v>
      </c>
      <c r="BC11" s="41">
        <f t="shared" si="18"/>
        <v>0.74626865671641796</v>
      </c>
      <c r="BD11" s="41">
        <f t="shared" si="18"/>
        <v>0.74626865671641796</v>
      </c>
      <c r="BE11" s="38">
        <f t="shared" si="18"/>
        <v>6.5040650406504064</v>
      </c>
      <c r="BF11" s="37">
        <f t="shared" si="18"/>
        <v>14.285714285714286</v>
      </c>
      <c r="BG11" s="37">
        <f t="shared" si="18"/>
        <v>12.698412698412698</v>
      </c>
      <c r="BH11" s="37">
        <f t="shared" si="18"/>
        <v>8.5470085470085468</v>
      </c>
      <c r="BI11" s="44">
        <f t="shared" si="18"/>
        <v>1.5037593984962405</v>
      </c>
      <c r="BJ11" s="32">
        <f t="shared" si="18"/>
        <v>2.9850746268656718</v>
      </c>
      <c r="BK11" s="38">
        <f t="shared" si="18"/>
        <v>5.9701492537313436</v>
      </c>
      <c r="BL11" s="38">
        <f t="shared" si="18"/>
        <v>3.7313432835820897</v>
      </c>
      <c r="BM11" s="30">
        <f t="shared" si="18"/>
        <v>2.2388059701492535</v>
      </c>
      <c r="BN11" s="30">
        <f t="shared" si="18"/>
        <v>8.2089552238805972</v>
      </c>
      <c r="BO11" s="30">
        <f t="shared" si="18"/>
        <v>0.75187969924812026</v>
      </c>
      <c r="BR11" s="1">
        <v>4</v>
      </c>
      <c r="BS11" s="30">
        <f t="shared" ref="BS11:CM11" si="19">AU3+AU4+AU5+AU6+AU7+AU8+AU9+AU10+AU11</f>
        <v>0.75757575757575757</v>
      </c>
      <c r="BT11" s="30">
        <f t="shared" si="19"/>
        <v>2.9850746268656718</v>
      </c>
      <c r="BU11" s="30">
        <f t="shared" si="19"/>
        <v>3.0303030303030303</v>
      </c>
      <c r="BV11" s="30">
        <f t="shared" si="19"/>
        <v>2.9850746268656714</v>
      </c>
      <c r="BW11" s="30">
        <f t="shared" si="19"/>
        <v>0</v>
      </c>
      <c r="BX11" s="30">
        <f t="shared" si="19"/>
        <v>1.4925373134328359</v>
      </c>
      <c r="BY11" s="30">
        <f t="shared" si="19"/>
        <v>32.575757575757578</v>
      </c>
      <c r="BZ11" s="30">
        <f t="shared" si="19"/>
        <v>0</v>
      </c>
      <c r="CA11" s="41">
        <f t="shared" si="19"/>
        <v>0.74626865671641796</v>
      </c>
      <c r="CB11" s="41">
        <f t="shared" si="19"/>
        <v>2.9850746268656718</v>
      </c>
      <c r="CC11" s="38">
        <f t="shared" si="19"/>
        <v>29.26829268292683</v>
      </c>
      <c r="CD11" s="37">
        <f t="shared" si="19"/>
        <v>22.222222222222221</v>
      </c>
      <c r="CE11" s="37">
        <f t="shared" si="19"/>
        <v>48.412698412698404</v>
      </c>
      <c r="CF11" s="37">
        <f t="shared" si="19"/>
        <v>45.299145299145302</v>
      </c>
      <c r="CG11" s="44">
        <f t="shared" si="19"/>
        <v>2.2556390977443606</v>
      </c>
      <c r="CH11" s="32">
        <f t="shared" si="19"/>
        <v>97.014925373134318</v>
      </c>
      <c r="CI11" s="38">
        <f t="shared" si="19"/>
        <v>88.059701492537314</v>
      </c>
      <c r="CJ11" s="38">
        <f t="shared" si="19"/>
        <v>93.283582089552226</v>
      </c>
      <c r="CK11" s="30">
        <f t="shared" si="19"/>
        <v>94.776119402985074</v>
      </c>
      <c r="CL11" s="30">
        <f t="shared" si="19"/>
        <v>94.776119402985074</v>
      </c>
      <c r="CM11" s="30">
        <f t="shared" si="19"/>
        <v>98.496240601503771</v>
      </c>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s="1" customFormat="1" x14ac:dyDescent="0.25">
      <c r="B12" s="1" t="s">
        <v>11</v>
      </c>
      <c r="C12" s="1">
        <v>0</v>
      </c>
      <c r="D12" s="1">
        <v>0</v>
      </c>
      <c r="E12" s="1">
        <v>0</v>
      </c>
      <c r="F12" s="1">
        <v>0</v>
      </c>
      <c r="G12" s="1">
        <v>0</v>
      </c>
      <c r="H12" s="1">
        <v>2</v>
      </c>
      <c r="I12" s="1">
        <v>0</v>
      </c>
      <c r="J12" s="1">
        <v>1</v>
      </c>
      <c r="K12" s="1">
        <v>1</v>
      </c>
      <c r="L12" s="1">
        <v>1</v>
      </c>
      <c r="M12" s="1">
        <v>8</v>
      </c>
      <c r="N12" s="1">
        <v>121</v>
      </c>
      <c r="O12" s="1">
        <v>0</v>
      </c>
      <c r="P12" s="1">
        <v>0</v>
      </c>
      <c r="Q12" s="1">
        <v>0</v>
      </c>
      <c r="R12" s="1">
        <v>0</v>
      </c>
      <c r="S12" s="1">
        <v>134</v>
      </c>
      <c r="V12" s="1">
        <v>8</v>
      </c>
      <c r="W12" s="1">
        <f>L3</f>
        <v>0</v>
      </c>
      <c r="X12" s="1">
        <f>L4</f>
        <v>1</v>
      </c>
      <c r="Y12" s="1">
        <f>L5</f>
        <v>3</v>
      </c>
      <c r="Z12" s="1">
        <f>L6</f>
        <v>5</v>
      </c>
      <c r="AA12" s="1">
        <f>L7</f>
        <v>4</v>
      </c>
      <c r="AB12" s="1">
        <f>L8</f>
        <v>5</v>
      </c>
      <c r="AC12" s="1">
        <f>L9</f>
        <v>13</v>
      </c>
      <c r="AD12" s="1">
        <f>L10</f>
        <v>0</v>
      </c>
      <c r="AE12" s="42">
        <f>L11</f>
        <v>1</v>
      </c>
      <c r="AF12" s="42">
        <f>L12</f>
        <v>1</v>
      </c>
      <c r="AG12" s="8">
        <f>L13</f>
        <v>17</v>
      </c>
      <c r="AH12" s="6">
        <f>L14</f>
        <v>14</v>
      </c>
      <c r="AI12" s="8">
        <f>L15</f>
        <v>21</v>
      </c>
      <c r="AJ12" s="8">
        <f>L16</f>
        <v>16</v>
      </c>
      <c r="AK12" s="43">
        <f>L17</f>
        <v>3</v>
      </c>
      <c r="AL12" s="3">
        <f>L18</f>
        <v>3</v>
      </c>
      <c r="AM12" s="8">
        <f>L19</f>
        <v>16</v>
      </c>
      <c r="AN12" s="8">
        <f>L20</f>
        <v>1</v>
      </c>
      <c r="AO12" s="1">
        <f>L21</f>
        <v>6</v>
      </c>
      <c r="AP12" s="1">
        <f>L22</f>
        <v>2</v>
      </c>
      <c r="AQ12" s="1">
        <f>L23</f>
        <v>1</v>
      </c>
      <c r="AT12" s="1">
        <v>8</v>
      </c>
      <c r="AU12" s="30">
        <f t="shared" ref="AU12:BO12" si="20">PRODUCT(W12*100*1/W19)</f>
        <v>0</v>
      </c>
      <c r="AV12" s="30">
        <f t="shared" si="20"/>
        <v>0.74626865671641796</v>
      </c>
      <c r="AW12" s="30">
        <f t="shared" si="20"/>
        <v>2.2727272727272729</v>
      </c>
      <c r="AX12" s="30">
        <f t="shared" si="20"/>
        <v>3.7313432835820897</v>
      </c>
      <c r="AY12" s="30">
        <f t="shared" si="20"/>
        <v>3.0303030303030303</v>
      </c>
      <c r="AZ12" s="30">
        <f t="shared" si="20"/>
        <v>3.7313432835820897</v>
      </c>
      <c r="BA12" s="30">
        <f t="shared" si="20"/>
        <v>9.8484848484848477</v>
      </c>
      <c r="BB12" s="30">
        <f t="shared" si="20"/>
        <v>0</v>
      </c>
      <c r="BC12" s="41">
        <f t="shared" si="20"/>
        <v>0.74626865671641796</v>
      </c>
      <c r="BD12" s="41">
        <f t="shared" si="20"/>
        <v>0.74626865671641796</v>
      </c>
      <c r="BE12" s="38">
        <f t="shared" si="20"/>
        <v>13.821138211382113</v>
      </c>
      <c r="BF12" s="37">
        <f t="shared" si="20"/>
        <v>11.111111111111111</v>
      </c>
      <c r="BG12" s="38">
        <f t="shared" si="20"/>
        <v>16.666666666666668</v>
      </c>
      <c r="BH12" s="38">
        <f t="shared" si="20"/>
        <v>13.675213675213675</v>
      </c>
      <c r="BI12" s="44">
        <f t="shared" si="20"/>
        <v>2.255639097744361</v>
      </c>
      <c r="BJ12" s="33">
        <f t="shared" si="20"/>
        <v>2.2388059701492535</v>
      </c>
      <c r="BK12" s="38">
        <f t="shared" si="20"/>
        <v>11.940298507462687</v>
      </c>
      <c r="BL12" s="38">
        <f t="shared" si="20"/>
        <v>0.74626865671641796</v>
      </c>
      <c r="BM12" s="30">
        <f t="shared" si="20"/>
        <v>4.4776119402985071</v>
      </c>
      <c r="BN12" s="30">
        <f t="shared" si="20"/>
        <v>1.4925373134328359</v>
      </c>
      <c r="BO12" s="30">
        <f t="shared" si="20"/>
        <v>0.75187969924812026</v>
      </c>
      <c r="BR12" s="1">
        <v>8</v>
      </c>
      <c r="BS12" s="30">
        <f t="shared" ref="BS12:CM12" si="21">AU3+AU4+AU5+AU6+AU7+AU8+AU9+AU10+AU11+AU12</f>
        <v>0.75757575757575757</v>
      </c>
      <c r="BT12" s="30">
        <f t="shared" si="21"/>
        <v>3.7313432835820897</v>
      </c>
      <c r="BU12" s="30">
        <f t="shared" si="21"/>
        <v>5.3030303030303028</v>
      </c>
      <c r="BV12" s="30">
        <f t="shared" si="21"/>
        <v>6.7164179104477615</v>
      </c>
      <c r="BW12" s="30">
        <f t="shared" si="21"/>
        <v>3.0303030303030303</v>
      </c>
      <c r="BX12" s="30">
        <f t="shared" si="21"/>
        <v>5.2238805970149258</v>
      </c>
      <c r="BY12" s="30">
        <f t="shared" si="21"/>
        <v>42.424242424242422</v>
      </c>
      <c r="BZ12" s="30">
        <f t="shared" si="21"/>
        <v>0</v>
      </c>
      <c r="CA12" s="41">
        <f t="shared" si="21"/>
        <v>1.4925373134328359</v>
      </c>
      <c r="CB12" s="41">
        <f t="shared" si="21"/>
        <v>3.7313432835820897</v>
      </c>
      <c r="CC12" s="38">
        <f t="shared" si="21"/>
        <v>43.089430894308947</v>
      </c>
      <c r="CD12" s="37">
        <f t="shared" si="21"/>
        <v>33.333333333333329</v>
      </c>
      <c r="CE12" s="38">
        <f t="shared" si="21"/>
        <v>65.079365079365076</v>
      </c>
      <c r="CF12" s="38">
        <f t="shared" si="21"/>
        <v>58.974358974358978</v>
      </c>
      <c r="CG12" s="44">
        <f t="shared" si="21"/>
        <v>4.5112781954887211</v>
      </c>
      <c r="CH12" s="33">
        <f t="shared" si="21"/>
        <v>99.253731343283576</v>
      </c>
      <c r="CI12" s="38">
        <f t="shared" si="21"/>
        <v>100</v>
      </c>
      <c r="CJ12" s="38">
        <f t="shared" si="21"/>
        <v>94.02985074626865</v>
      </c>
      <c r="CK12" s="30">
        <f t="shared" si="21"/>
        <v>99.253731343283576</v>
      </c>
      <c r="CL12" s="30">
        <f t="shared" si="21"/>
        <v>96.268656716417908</v>
      </c>
      <c r="CM12" s="30">
        <f t="shared" si="21"/>
        <v>99.248120300751893</v>
      </c>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s="1" customFormat="1" x14ac:dyDescent="0.25">
      <c r="B13" s="1" t="s">
        <v>12</v>
      </c>
      <c r="C13" s="1">
        <v>0</v>
      </c>
      <c r="D13" s="1">
        <v>0</v>
      </c>
      <c r="E13" s="1">
        <v>0</v>
      </c>
      <c r="F13" s="1">
        <v>1</v>
      </c>
      <c r="G13" s="1">
        <v>3</v>
      </c>
      <c r="H13" s="1">
        <v>5</v>
      </c>
      <c r="I13" s="1">
        <v>14</v>
      </c>
      <c r="J13" s="1">
        <v>5</v>
      </c>
      <c r="K13" s="1">
        <v>8</v>
      </c>
      <c r="L13" s="1">
        <v>17</v>
      </c>
      <c r="M13" s="1">
        <v>70</v>
      </c>
      <c r="N13" s="1">
        <v>0</v>
      </c>
      <c r="O13" s="1">
        <v>0</v>
      </c>
      <c r="P13" s="1">
        <v>0</v>
      </c>
      <c r="Q13" s="1">
        <v>0</v>
      </c>
      <c r="R13" s="1">
        <v>0</v>
      </c>
      <c r="S13" s="1">
        <v>123</v>
      </c>
      <c r="V13" s="1">
        <v>16</v>
      </c>
      <c r="W13" s="1">
        <f>M3</f>
        <v>1</v>
      </c>
      <c r="X13" s="1">
        <f>M4</f>
        <v>0</v>
      </c>
      <c r="Y13" s="1">
        <f>M5</f>
        <v>2</v>
      </c>
      <c r="Z13" s="1">
        <f>M6</f>
        <v>9</v>
      </c>
      <c r="AA13" s="1">
        <f>M7</f>
        <v>2</v>
      </c>
      <c r="AB13" s="1">
        <f>M8</f>
        <v>127</v>
      </c>
      <c r="AC13" s="1">
        <f>M9</f>
        <v>16</v>
      </c>
      <c r="AD13" s="1">
        <f>M10</f>
        <v>0</v>
      </c>
      <c r="AE13" s="8">
        <f>M11</f>
        <v>2</v>
      </c>
      <c r="AF13" s="8">
        <f>M12</f>
        <v>8</v>
      </c>
      <c r="AG13" s="8">
        <f>M13</f>
        <v>70</v>
      </c>
      <c r="AH13" s="42">
        <f>M14</f>
        <v>26</v>
      </c>
      <c r="AI13" s="8">
        <f>M15</f>
        <v>44</v>
      </c>
      <c r="AJ13" s="8">
        <f>M16</f>
        <v>25</v>
      </c>
      <c r="AK13" s="43">
        <f>M17</f>
        <v>1</v>
      </c>
      <c r="AL13" s="3">
        <f>M18</f>
        <v>0</v>
      </c>
      <c r="AM13" s="8">
        <f>M19</f>
        <v>0</v>
      </c>
      <c r="AN13" s="8">
        <f>M20</f>
        <v>7</v>
      </c>
      <c r="AO13" s="1">
        <f>M21</f>
        <v>0</v>
      </c>
      <c r="AP13" s="1">
        <f>M22</f>
        <v>5</v>
      </c>
      <c r="AQ13" s="1">
        <f>M23</f>
        <v>1</v>
      </c>
      <c r="AT13" s="1">
        <v>16</v>
      </c>
      <c r="AU13" s="30">
        <f t="shared" ref="AU13:BO13" si="22">PRODUCT(W13*100*1/W19)</f>
        <v>0.75757575757575757</v>
      </c>
      <c r="AV13" s="30">
        <f t="shared" si="22"/>
        <v>0</v>
      </c>
      <c r="AW13" s="30">
        <f t="shared" si="22"/>
        <v>1.5151515151515151</v>
      </c>
      <c r="AX13" s="30">
        <f t="shared" si="22"/>
        <v>6.7164179104477615</v>
      </c>
      <c r="AY13" s="30">
        <f t="shared" si="22"/>
        <v>1.5151515151515151</v>
      </c>
      <c r="AZ13" s="30">
        <f t="shared" si="22"/>
        <v>94.776119402985074</v>
      </c>
      <c r="BA13" s="30">
        <f t="shared" si="22"/>
        <v>12.121212121212121</v>
      </c>
      <c r="BB13" s="30">
        <f t="shared" si="22"/>
        <v>0</v>
      </c>
      <c r="BC13" s="38">
        <f t="shared" si="22"/>
        <v>1.4925373134328359</v>
      </c>
      <c r="BD13" s="38">
        <f t="shared" si="22"/>
        <v>5.9701492537313436</v>
      </c>
      <c r="BE13" s="38">
        <f t="shared" si="22"/>
        <v>56.91056910569106</v>
      </c>
      <c r="BF13" s="41">
        <f t="shared" si="22"/>
        <v>20.634920634920636</v>
      </c>
      <c r="BG13" s="38">
        <f t="shared" si="22"/>
        <v>34.920634920634917</v>
      </c>
      <c r="BH13" s="38">
        <f t="shared" si="22"/>
        <v>21.367521367521366</v>
      </c>
      <c r="BI13" s="44">
        <f t="shared" si="22"/>
        <v>0.75187969924812026</v>
      </c>
      <c r="BJ13" s="33">
        <f t="shared" si="22"/>
        <v>0</v>
      </c>
      <c r="BK13" s="38">
        <f t="shared" si="22"/>
        <v>0</v>
      </c>
      <c r="BL13" s="38">
        <f t="shared" si="22"/>
        <v>5.2238805970149258</v>
      </c>
      <c r="BM13" s="30">
        <f t="shared" si="22"/>
        <v>0</v>
      </c>
      <c r="BN13" s="30">
        <f t="shared" si="22"/>
        <v>3.7313432835820897</v>
      </c>
      <c r="BO13" s="30">
        <f t="shared" si="22"/>
        <v>0.75187969924812026</v>
      </c>
      <c r="BR13" s="1">
        <v>16</v>
      </c>
      <c r="BS13" s="30">
        <f t="shared" ref="BS13:CM13" si="23">AU3+AU4+AU5+AU6+AU7+AU8+AU9+AU10+AU11+AU12+AU13</f>
        <v>1.5151515151515151</v>
      </c>
      <c r="BT13" s="30">
        <f t="shared" si="23"/>
        <v>3.7313432835820897</v>
      </c>
      <c r="BU13" s="30">
        <f t="shared" si="23"/>
        <v>6.8181818181818183</v>
      </c>
      <c r="BV13" s="30">
        <f t="shared" si="23"/>
        <v>13.432835820895523</v>
      </c>
      <c r="BW13" s="30">
        <f t="shared" si="23"/>
        <v>4.545454545454545</v>
      </c>
      <c r="BX13" s="30">
        <f t="shared" si="23"/>
        <v>100</v>
      </c>
      <c r="BY13" s="30">
        <f t="shared" si="23"/>
        <v>54.545454545454547</v>
      </c>
      <c r="BZ13" s="30">
        <f t="shared" si="23"/>
        <v>0</v>
      </c>
      <c r="CA13" s="38">
        <f t="shared" si="23"/>
        <v>2.9850746268656718</v>
      </c>
      <c r="CB13" s="38">
        <f t="shared" si="23"/>
        <v>9.7014925373134329</v>
      </c>
      <c r="CC13" s="38">
        <f t="shared" si="23"/>
        <v>100</v>
      </c>
      <c r="CD13" s="41">
        <f t="shared" si="23"/>
        <v>53.968253968253961</v>
      </c>
      <c r="CE13" s="38">
        <f t="shared" si="23"/>
        <v>100</v>
      </c>
      <c r="CF13" s="38">
        <f t="shared" si="23"/>
        <v>80.341880341880341</v>
      </c>
      <c r="CG13" s="44">
        <f t="shared" si="23"/>
        <v>5.2631578947368416</v>
      </c>
      <c r="CH13" s="33">
        <f t="shared" si="23"/>
        <v>99.253731343283576</v>
      </c>
      <c r="CI13" s="38">
        <f t="shared" si="23"/>
        <v>100</v>
      </c>
      <c r="CJ13" s="38">
        <f t="shared" si="23"/>
        <v>99.253731343283576</v>
      </c>
      <c r="CK13" s="30">
        <f t="shared" si="23"/>
        <v>99.253731343283576</v>
      </c>
      <c r="CL13" s="30">
        <f t="shared" si="23"/>
        <v>100</v>
      </c>
      <c r="CM13" s="30">
        <f t="shared" si="23"/>
        <v>100.00000000000001</v>
      </c>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s="1" customFormat="1" x14ac:dyDescent="0.25">
      <c r="B14" s="1" t="s">
        <v>13</v>
      </c>
      <c r="C14" s="1">
        <v>0</v>
      </c>
      <c r="D14" s="1">
        <v>0</v>
      </c>
      <c r="E14" s="1">
        <v>0</v>
      </c>
      <c r="F14" s="1">
        <v>0</v>
      </c>
      <c r="G14" s="1">
        <v>1</v>
      </c>
      <c r="H14" s="1">
        <v>0</v>
      </c>
      <c r="I14" s="1">
        <v>0</v>
      </c>
      <c r="J14" s="1">
        <v>9</v>
      </c>
      <c r="K14" s="1">
        <v>18</v>
      </c>
      <c r="L14" s="1">
        <v>14</v>
      </c>
      <c r="M14" s="1">
        <v>26</v>
      </c>
      <c r="N14" s="1">
        <v>21</v>
      </c>
      <c r="O14" s="1">
        <v>25</v>
      </c>
      <c r="P14" s="1">
        <v>12</v>
      </c>
      <c r="Q14" s="1">
        <v>0</v>
      </c>
      <c r="R14" s="1">
        <v>0</v>
      </c>
      <c r="S14" s="1">
        <v>126</v>
      </c>
      <c r="V14" s="1">
        <v>32</v>
      </c>
      <c r="W14" s="1">
        <f>N3</f>
        <v>2</v>
      </c>
      <c r="X14" s="1">
        <f>N4</f>
        <v>5</v>
      </c>
      <c r="Y14" s="1">
        <f>N5</f>
        <v>5</v>
      </c>
      <c r="Z14" s="1">
        <f>N6</f>
        <v>15</v>
      </c>
      <c r="AA14" s="1">
        <f>N7</f>
        <v>126</v>
      </c>
      <c r="AB14" s="1">
        <f>N8</f>
        <v>0</v>
      </c>
      <c r="AC14" s="1">
        <f>N9</f>
        <v>18</v>
      </c>
      <c r="AD14" s="1">
        <f>N10</f>
        <v>1</v>
      </c>
      <c r="AE14" s="8">
        <f>N11</f>
        <v>130</v>
      </c>
      <c r="AF14" s="8">
        <f>N12</f>
        <v>121</v>
      </c>
      <c r="AG14" s="8">
        <f>N13</f>
        <v>0</v>
      </c>
      <c r="AH14" s="8">
        <f>N14</f>
        <v>21</v>
      </c>
      <c r="AI14" s="8">
        <f>N15</f>
        <v>0</v>
      </c>
      <c r="AJ14" s="8">
        <f>N16</f>
        <v>23</v>
      </c>
      <c r="AK14" s="43">
        <f>N17</f>
        <v>11</v>
      </c>
      <c r="AL14" s="3">
        <f>N18</f>
        <v>1</v>
      </c>
      <c r="AM14" s="8">
        <f>N19</f>
        <v>0</v>
      </c>
      <c r="AN14" s="8">
        <f>N20</f>
        <v>0</v>
      </c>
      <c r="AO14" s="1">
        <f>N21</f>
        <v>0</v>
      </c>
      <c r="AP14" s="1">
        <f>N22</f>
        <v>0</v>
      </c>
      <c r="AQ14" s="1">
        <f>N23</f>
        <v>0</v>
      </c>
      <c r="AT14" s="1">
        <v>32</v>
      </c>
      <c r="AU14" s="30">
        <f t="shared" ref="AU14:BO14" si="24">PRODUCT(W14*100*1/W19)</f>
        <v>1.5151515151515151</v>
      </c>
      <c r="AV14" s="30">
        <f t="shared" si="24"/>
        <v>3.7313432835820897</v>
      </c>
      <c r="AW14" s="30">
        <f t="shared" si="24"/>
        <v>3.7878787878787881</v>
      </c>
      <c r="AX14" s="30">
        <f t="shared" si="24"/>
        <v>11.194029850746269</v>
      </c>
      <c r="AY14" s="30">
        <f t="shared" si="24"/>
        <v>95.454545454545453</v>
      </c>
      <c r="AZ14" s="30">
        <f t="shared" si="24"/>
        <v>0</v>
      </c>
      <c r="BA14" s="30">
        <f t="shared" si="24"/>
        <v>13.636363636363637</v>
      </c>
      <c r="BB14" s="30">
        <f t="shared" si="24"/>
        <v>0.74626865671641796</v>
      </c>
      <c r="BC14" s="38">
        <f t="shared" si="24"/>
        <v>97.014925373134332</v>
      </c>
      <c r="BD14" s="38">
        <f t="shared" si="24"/>
        <v>90.298507462686572</v>
      </c>
      <c r="BE14" s="38">
        <f t="shared" si="24"/>
        <v>0</v>
      </c>
      <c r="BF14" s="38">
        <f t="shared" si="24"/>
        <v>16.666666666666668</v>
      </c>
      <c r="BG14" s="38">
        <f t="shared" si="24"/>
        <v>0</v>
      </c>
      <c r="BH14" s="38">
        <f t="shared" si="24"/>
        <v>19.658119658119659</v>
      </c>
      <c r="BI14" s="44">
        <f t="shared" si="24"/>
        <v>8.2706766917293226</v>
      </c>
      <c r="BJ14" s="33">
        <f t="shared" si="24"/>
        <v>0.74626865671641796</v>
      </c>
      <c r="BK14" s="38">
        <f t="shared" si="24"/>
        <v>0</v>
      </c>
      <c r="BL14" s="38">
        <f t="shared" si="24"/>
        <v>0</v>
      </c>
      <c r="BM14" s="30">
        <f t="shared" si="24"/>
        <v>0</v>
      </c>
      <c r="BN14" s="30">
        <f t="shared" si="24"/>
        <v>0</v>
      </c>
      <c r="BO14" s="30">
        <f t="shared" si="24"/>
        <v>0</v>
      </c>
      <c r="BR14" s="1">
        <v>32</v>
      </c>
      <c r="BS14" s="30">
        <f t="shared" ref="BS14:CM14" si="25">AU3+AU4+AU5+AU6+AU7+AU8+AU9+AU10+AU11+AU12+AU13+AU14</f>
        <v>3.0303030303030303</v>
      </c>
      <c r="BT14" s="30">
        <f t="shared" si="25"/>
        <v>7.4626865671641793</v>
      </c>
      <c r="BU14" s="30">
        <f t="shared" si="25"/>
        <v>10.606060606060606</v>
      </c>
      <c r="BV14" s="30">
        <f t="shared" si="25"/>
        <v>24.626865671641792</v>
      </c>
      <c r="BW14" s="30">
        <f t="shared" si="25"/>
        <v>100</v>
      </c>
      <c r="BX14" s="30">
        <f t="shared" si="25"/>
        <v>100</v>
      </c>
      <c r="BY14" s="30">
        <f t="shared" si="25"/>
        <v>68.181818181818187</v>
      </c>
      <c r="BZ14" s="30">
        <f t="shared" si="25"/>
        <v>0.74626865671641796</v>
      </c>
      <c r="CA14" s="38">
        <f t="shared" si="25"/>
        <v>100</v>
      </c>
      <c r="CB14" s="38">
        <f t="shared" si="25"/>
        <v>100</v>
      </c>
      <c r="CC14" s="38">
        <f t="shared" si="25"/>
        <v>100</v>
      </c>
      <c r="CD14" s="38">
        <f t="shared" si="25"/>
        <v>70.634920634920633</v>
      </c>
      <c r="CE14" s="38">
        <f t="shared" si="25"/>
        <v>100</v>
      </c>
      <c r="CF14" s="38">
        <f t="shared" si="25"/>
        <v>100</v>
      </c>
      <c r="CG14" s="44">
        <f t="shared" si="25"/>
        <v>13.533834586466163</v>
      </c>
      <c r="CH14" s="33">
        <f t="shared" si="25"/>
        <v>100</v>
      </c>
      <c r="CI14" s="38">
        <f t="shared" si="25"/>
        <v>100</v>
      </c>
      <c r="CJ14" s="38">
        <f t="shared" si="25"/>
        <v>99.253731343283576</v>
      </c>
      <c r="CK14" s="30">
        <f t="shared" si="25"/>
        <v>99.253731343283576</v>
      </c>
      <c r="CL14" s="30">
        <f t="shared" si="25"/>
        <v>100</v>
      </c>
      <c r="CM14" s="30">
        <f t="shared" si="25"/>
        <v>100.00000000000001</v>
      </c>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s="1" customFormat="1" x14ac:dyDescent="0.25">
      <c r="B15" s="1" t="s">
        <v>14</v>
      </c>
      <c r="C15" s="1">
        <v>0</v>
      </c>
      <c r="D15" s="1">
        <v>0</v>
      </c>
      <c r="E15" s="1">
        <v>0</v>
      </c>
      <c r="F15" s="1">
        <v>0</v>
      </c>
      <c r="G15" s="1">
        <v>1</v>
      </c>
      <c r="H15" s="1">
        <v>5</v>
      </c>
      <c r="I15" s="1">
        <v>17</v>
      </c>
      <c r="J15" s="1">
        <v>22</v>
      </c>
      <c r="K15" s="1">
        <v>16</v>
      </c>
      <c r="L15" s="1">
        <v>21</v>
      </c>
      <c r="M15" s="1">
        <v>44</v>
      </c>
      <c r="N15" s="1">
        <v>0</v>
      </c>
      <c r="O15" s="1">
        <v>0</v>
      </c>
      <c r="P15" s="1">
        <v>0</v>
      </c>
      <c r="Q15" s="1">
        <v>0</v>
      </c>
      <c r="R15" s="1">
        <v>0</v>
      </c>
      <c r="S15" s="1">
        <v>126</v>
      </c>
      <c r="V15" s="1">
        <v>64</v>
      </c>
      <c r="W15" s="1">
        <f>O3</f>
        <v>128</v>
      </c>
      <c r="X15" s="1">
        <f>O4</f>
        <v>124</v>
      </c>
      <c r="Y15" s="1">
        <f>O5</f>
        <v>10</v>
      </c>
      <c r="Z15" s="1">
        <f>O6</f>
        <v>15</v>
      </c>
      <c r="AA15" s="1">
        <f>O7</f>
        <v>0</v>
      </c>
      <c r="AB15" s="1">
        <f>O8</f>
        <v>0</v>
      </c>
      <c r="AC15" s="1">
        <f>O9</f>
        <v>42</v>
      </c>
      <c r="AD15" s="1">
        <f>O10</f>
        <v>133</v>
      </c>
      <c r="AE15" s="8">
        <f>O11</f>
        <v>0</v>
      </c>
      <c r="AF15" s="8">
        <f>O12</f>
        <v>0</v>
      </c>
      <c r="AG15" s="8">
        <f>O13</f>
        <v>0</v>
      </c>
      <c r="AH15" s="8">
        <f>O14</f>
        <v>25</v>
      </c>
      <c r="AI15" s="8">
        <f>O15</f>
        <v>0</v>
      </c>
      <c r="AJ15" s="8">
        <f>O16</f>
        <v>0</v>
      </c>
      <c r="AK15" s="43">
        <f>O17</f>
        <v>65</v>
      </c>
      <c r="AL15" s="3">
        <f>O18</f>
        <v>0</v>
      </c>
      <c r="AM15" s="8">
        <f>O19</f>
        <v>0</v>
      </c>
      <c r="AN15" s="8">
        <f>O20</f>
        <v>1</v>
      </c>
      <c r="AO15" s="1">
        <f>O21</f>
        <v>1</v>
      </c>
      <c r="AP15" s="1">
        <f>O22</f>
        <v>0</v>
      </c>
      <c r="AQ15" s="1">
        <f>O23</f>
        <v>0</v>
      </c>
      <c r="AT15" s="1">
        <v>64</v>
      </c>
      <c r="AU15" s="30">
        <f t="shared" ref="AU15:BO15" si="26">PRODUCT(W15*100*1/W19)</f>
        <v>96.969696969696969</v>
      </c>
      <c r="AV15" s="30">
        <f t="shared" si="26"/>
        <v>92.537313432835816</v>
      </c>
      <c r="AW15" s="30">
        <f t="shared" si="26"/>
        <v>7.5757575757575761</v>
      </c>
      <c r="AX15" s="30">
        <f t="shared" si="26"/>
        <v>11.194029850746269</v>
      </c>
      <c r="AY15" s="30">
        <f t="shared" si="26"/>
        <v>0</v>
      </c>
      <c r="AZ15" s="30">
        <f t="shared" si="26"/>
        <v>0</v>
      </c>
      <c r="BA15" s="30">
        <f t="shared" si="26"/>
        <v>31.818181818181817</v>
      </c>
      <c r="BB15" s="30">
        <f t="shared" si="26"/>
        <v>99.253731343283576</v>
      </c>
      <c r="BC15" s="38">
        <f t="shared" si="26"/>
        <v>0</v>
      </c>
      <c r="BD15" s="38">
        <f t="shared" si="26"/>
        <v>0</v>
      </c>
      <c r="BE15" s="38">
        <f t="shared" si="26"/>
        <v>0</v>
      </c>
      <c r="BF15" s="38">
        <f t="shared" si="26"/>
        <v>19.841269841269842</v>
      </c>
      <c r="BG15" s="38">
        <f t="shared" si="26"/>
        <v>0</v>
      </c>
      <c r="BH15" s="38">
        <f t="shared" si="26"/>
        <v>0</v>
      </c>
      <c r="BI15" s="44">
        <f t="shared" si="26"/>
        <v>48.872180451127818</v>
      </c>
      <c r="BJ15" s="33">
        <f t="shared" si="26"/>
        <v>0</v>
      </c>
      <c r="BK15" s="38">
        <f t="shared" si="26"/>
        <v>0</v>
      </c>
      <c r="BL15" s="38">
        <f t="shared" si="26"/>
        <v>0.74626865671641796</v>
      </c>
      <c r="BM15" s="30">
        <f t="shared" si="26"/>
        <v>0.74626865671641796</v>
      </c>
      <c r="BN15" s="30">
        <f t="shared" si="26"/>
        <v>0</v>
      </c>
      <c r="BO15" s="30">
        <f t="shared" si="26"/>
        <v>0</v>
      </c>
      <c r="BR15" s="1">
        <v>64</v>
      </c>
      <c r="BS15" s="30">
        <f t="shared" ref="BS15:CM15" si="27">AU3+AU4+AU5+AU6+AU7+AU8+AU9+AU10+AU11+AU12+AU13+AU14+AU15</f>
        <v>100</v>
      </c>
      <c r="BT15" s="30">
        <f t="shared" si="27"/>
        <v>100</v>
      </c>
      <c r="BU15" s="30">
        <f t="shared" si="27"/>
        <v>18.18181818181818</v>
      </c>
      <c r="BV15" s="30">
        <f t="shared" si="27"/>
        <v>35.820895522388057</v>
      </c>
      <c r="BW15" s="30">
        <f t="shared" si="27"/>
        <v>100</v>
      </c>
      <c r="BX15" s="30">
        <f t="shared" si="27"/>
        <v>100</v>
      </c>
      <c r="BY15" s="30">
        <f t="shared" si="27"/>
        <v>100</v>
      </c>
      <c r="BZ15" s="30">
        <f t="shared" si="27"/>
        <v>100</v>
      </c>
      <c r="CA15" s="38">
        <f t="shared" si="27"/>
        <v>100</v>
      </c>
      <c r="CB15" s="38">
        <f t="shared" si="27"/>
        <v>100</v>
      </c>
      <c r="CC15" s="38">
        <f t="shared" si="27"/>
        <v>100</v>
      </c>
      <c r="CD15" s="38">
        <f t="shared" si="27"/>
        <v>90.476190476190482</v>
      </c>
      <c r="CE15" s="38">
        <f t="shared" si="27"/>
        <v>100</v>
      </c>
      <c r="CF15" s="38">
        <f t="shared" si="27"/>
        <v>100</v>
      </c>
      <c r="CG15" s="44">
        <f t="shared" si="27"/>
        <v>62.406015037593981</v>
      </c>
      <c r="CH15" s="33">
        <f t="shared" si="27"/>
        <v>100</v>
      </c>
      <c r="CI15" s="38">
        <f t="shared" si="27"/>
        <v>100</v>
      </c>
      <c r="CJ15" s="38">
        <f t="shared" si="27"/>
        <v>100</v>
      </c>
      <c r="CK15" s="30">
        <f t="shared" si="27"/>
        <v>100</v>
      </c>
      <c r="CL15" s="30">
        <f t="shared" si="27"/>
        <v>100</v>
      </c>
      <c r="CM15" s="30">
        <f t="shared" si="27"/>
        <v>100.00000000000001</v>
      </c>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s="1" customFormat="1" x14ac:dyDescent="0.25">
      <c r="B16" s="1" t="s">
        <v>15</v>
      </c>
      <c r="C16" s="1">
        <v>0</v>
      </c>
      <c r="D16" s="1">
        <v>0</v>
      </c>
      <c r="E16" s="1">
        <v>0</v>
      </c>
      <c r="F16" s="1">
        <v>0</v>
      </c>
      <c r="G16" s="1">
        <v>0</v>
      </c>
      <c r="H16" s="1">
        <v>2</v>
      </c>
      <c r="I16" s="1">
        <v>23</v>
      </c>
      <c r="J16" s="1">
        <v>18</v>
      </c>
      <c r="K16" s="1">
        <v>10</v>
      </c>
      <c r="L16" s="1">
        <v>16</v>
      </c>
      <c r="M16" s="1">
        <v>25</v>
      </c>
      <c r="N16" s="1">
        <v>23</v>
      </c>
      <c r="O16" s="1">
        <v>0</v>
      </c>
      <c r="P16" s="1">
        <v>0</v>
      </c>
      <c r="Q16" s="1">
        <v>0</v>
      </c>
      <c r="R16" s="1">
        <v>0</v>
      </c>
      <c r="S16" s="1">
        <v>117</v>
      </c>
      <c r="V16" s="1">
        <v>128</v>
      </c>
      <c r="W16" s="1">
        <f>P3</f>
        <v>0</v>
      </c>
      <c r="X16" s="1">
        <f>P4</f>
        <v>0</v>
      </c>
      <c r="Y16" s="1">
        <f>P5</f>
        <v>108</v>
      </c>
      <c r="Z16" s="1">
        <f>P6</f>
        <v>86</v>
      </c>
      <c r="AA16" s="1">
        <f>P7</f>
        <v>0</v>
      </c>
      <c r="AB16" s="1">
        <f>P8</f>
        <v>0</v>
      </c>
      <c r="AC16" s="1">
        <f>P9</f>
        <v>0</v>
      </c>
      <c r="AD16" s="1">
        <f>P10</f>
        <v>0</v>
      </c>
      <c r="AE16" s="8">
        <f>P11</f>
        <v>0</v>
      </c>
      <c r="AF16" s="8">
        <f>P12</f>
        <v>0</v>
      </c>
      <c r="AG16" s="8">
        <f>P13</f>
        <v>0</v>
      </c>
      <c r="AH16" s="8">
        <f>P14</f>
        <v>12</v>
      </c>
      <c r="AI16" s="8">
        <f>P15</f>
        <v>0</v>
      </c>
      <c r="AJ16" s="8">
        <f>P16</f>
        <v>0</v>
      </c>
      <c r="AK16" s="43">
        <f>P17</f>
        <v>43</v>
      </c>
      <c r="AL16" s="3">
        <f>P18</f>
        <v>0</v>
      </c>
      <c r="AM16" s="8">
        <f>P19</f>
        <v>0</v>
      </c>
      <c r="AN16" s="8">
        <f>P20</f>
        <v>0</v>
      </c>
      <c r="AO16" s="1">
        <f>P21</f>
        <v>0</v>
      </c>
      <c r="AP16" s="1">
        <f>P22</f>
        <v>0</v>
      </c>
      <c r="AQ16" s="1">
        <f>P23</f>
        <v>0</v>
      </c>
      <c r="AT16" s="1">
        <v>128</v>
      </c>
      <c r="AU16" s="30">
        <f t="shared" ref="AU16:BO16" si="28">PRODUCT(W16*100*1/W19)</f>
        <v>0</v>
      </c>
      <c r="AV16" s="30">
        <f t="shared" si="28"/>
        <v>0</v>
      </c>
      <c r="AW16" s="30">
        <f t="shared" si="28"/>
        <v>81.818181818181813</v>
      </c>
      <c r="AX16" s="30">
        <f t="shared" si="28"/>
        <v>64.179104477611943</v>
      </c>
      <c r="AY16" s="30">
        <f t="shared" si="28"/>
        <v>0</v>
      </c>
      <c r="AZ16" s="30">
        <f t="shared" si="28"/>
        <v>0</v>
      </c>
      <c r="BA16" s="30">
        <f t="shared" si="28"/>
        <v>0</v>
      </c>
      <c r="BB16" s="30">
        <f t="shared" si="28"/>
        <v>0</v>
      </c>
      <c r="BC16" s="38">
        <f t="shared" si="28"/>
        <v>0</v>
      </c>
      <c r="BD16" s="38">
        <f t="shared" si="28"/>
        <v>0</v>
      </c>
      <c r="BE16" s="38">
        <f t="shared" si="28"/>
        <v>0</v>
      </c>
      <c r="BF16" s="38">
        <f t="shared" si="28"/>
        <v>9.5238095238095237</v>
      </c>
      <c r="BG16" s="38">
        <f t="shared" si="28"/>
        <v>0</v>
      </c>
      <c r="BH16" s="38">
        <f t="shared" si="28"/>
        <v>0</v>
      </c>
      <c r="BI16" s="44">
        <f t="shared" si="28"/>
        <v>32.330827067669176</v>
      </c>
      <c r="BJ16" s="33">
        <f t="shared" si="28"/>
        <v>0</v>
      </c>
      <c r="BK16" s="38">
        <f t="shared" si="28"/>
        <v>0</v>
      </c>
      <c r="BL16" s="38">
        <f t="shared" si="28"/>
        <v>0</v>
      </c>
      <c r="BM16" s="30">
        <f t="shared" si="28"/>
        <v>0</v>
      </c>
      <c r="BN16" s="30">
        <f t="shared" si="28"/>
        <v>0</v>
      </c>
      <c r="BO16" s="30">
        <f t="shared" si="28"/>
        <v>0</v>
      </c>
      <c r="BR16" s="1">
        <v>128</v>
      </c>
      <c r="BS16" s="30">
        <f t="shared" ref="BS16:CM16" si="29">AU3+AU4+AU5+AU6+AU7+AU8+AU9+AU10+AU11+AU12+AU13+AU14+AU15+AU16</f>
        <v>100</v>
      </c>
      <c r="BT16" s="30">
        <f t="shared" si="29"/>
        <v>100</v>
      </c>
      <c r="BU16" s="30">
        <f t="shared" si="29"/>
        <v>100</v>
      </c>
      <c r="BV16" s="30">
        <f t="shared" si="29"/>
        <v>100</v>
      </c>
      <c r="BW16" s="30">
        <f t="shared" si="29"/>
        <v>100</v>
      </c>
      <c r="BX16" s="30">
        <f t="shared" si="29"/>
        <v>100</v>
      </c>
      <c r="BY16" s="30">
        <f t="shared" si="29"/>
        <v>100</v>
      </c>
      <c r="BZ16" s="30">
        <f t="shared" si="29"/>
        <v>100</v>
      </c>
      <c r="CA16" s="38">
        <f t="shared" si="29"/>
        <v>100</v>
      </c>
      <c r="CB16" s="38">
        <f t="shared" si="29"/>
        <v>100</v>
      </c>
      <c r="CC16" s="38">
        <f t="shared" si="29"/>
        <v>100</v>
      </c>
      <c r="CD16" s="38">
        <f t="shared" si="29"/>
        <v>100</v>
      </c>
      <c r="CE16" s="38">
        <f t="shared" si="29"/>
        <v>100</v>
      </c>
      <c r="CF16" s="38">
        <f t="shared" si="29"/>
        <v>100</v>
      </c>
      <c r="CG16" s="44">
        <f t="shared" si="29"/>
        <v>94.73684210526315</v>
      </c>
      <c r="CH16" s="33">
        <f t="shared" si="29"/>
        <v>100</v>
      </c>
      <c r="CI16" s="38">
        <f t="shared" si="29"/>
        <v>100</v>
      </c>
      <c r="CJ16" s="38">
        <f t="shared" si="29"/>
        <v>100</v>
      </c>
      <c r="CK16" s="30">
        <f t="shared" si="29"/>
        <v>100</v>
      </c>
      <c r="CL16" s="30">
        <f t="shared" si="29"/>
        <v>100</v>
      </c>
      <c r="CM16" s="30">
        <f t="shared" si="29"/>
        <v>100.00000000000001</v>
      </c>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s="1" customFormat="1" x14ac:dyDescent="0.25">
      <c r="B17" s="1" t="s">
        <v>16</v>
      </c>
      <c r="C17" s="1">
        <v>0</v>
      </c>
      <c r="D17" s="1">
        <v>0</v>
      </c>
      <c r="E17" s="1">
        <v>0</v>
      </c>
      <c r="F17" s="1">
        <v>0</v>
      </c>
      <c r="G17" s="1">
        <v>0</v>
      </c>
      <c r="H17" s="1">
        <v>0</v>
      </c>
      <c r="I17" s="1">
        <v>0</v>
      </c>
      <c r="J17" s="1">
        <v>1</v>
      </c>
      <c r="K17" s="1">
        <v>2</v>
      </c>
      <c r="L17" s="1">
        <v>3</v>
      </c>
      <c r="M17" s="1">
        <v>1</v>
      </c>
      <c r="N17" s="1">
        <v>11</v>
      </c>
      <c r="O17" s="1">
        <v>65</v>
      </c>
      <c r="P17" s="1">
        <v>43</v>
      </c>
      <c r="Q17" s="1">
        <v>7</v>
      </c>
      <c r="R17" s="1">
        <v>0</v>
      </c>
      <c r="S17" s="1">
        <v>133</v>
      </c>
      <c r="V17" s="1">
        <v>256</v>
      </c>
      <c r="W17" s="1">
        <f>Q3</f>
        <v>0</v>
      </c>
      <c r="X17" s="1">
        <f>Q4</f>
        <v>0</v>
      </c>
      <c r="Y17" s="1">
        <f>Q5</f>
        <v>0</v>
      </c>
      <c r="Z17" s="1">
        <f>Q6</f>
        <v>0</v>
      </c>
      <c r="AA17" s="1">
        <f>Q7</f>
        <v>0</v>
      </c>
      <c r="AB17" s="1">
        <f>Q8</f>
        <v>0</v>
      </c>
      <c r="AC17" s="1">
        <f>Q9</f>
        <v>0</v>
      </c>
      <c r="AD17" s="1">
        <f>Q10</f>
        <v>0</v>
      </c>
      <c r="AE17" s="8">
        <f>Q11</f>
        <v>0</v>
      </c>
      <c r="AF17" s="8">
        <f>Q12</f>
        <v>0</v>
      </c>
      <c r="AG17" s="8">
        <f>Q13</f>
        <v>0</v>
      </c>
      <c r="AH17" s="8">
        <f>Q14</f>
        <v>0</v>
      </c>
      <c r="AI17" s="8">
        <f>Q15</f>
        <v>0</v>
      </c>
      <c r="AJ17" s="8">
        <f>Q16</f>
        <v>0</v>
      </c>
      <c r="AK17" s="43">
        <f>Q17</f>
        <v>7</v>
      </c>
      <c r="AL17" s="3">
        <f>Q18</f>
        <v>0</v>
      </c>
      <c r="AM17" s="8">
        <f>Q19</f>
        <v>0</v>
      </c>
      <c r="AN17" s="8">
        <f>Q20</f>
        <v>0</v>
      </c>
      <c r="AO17" s="1">
        <f>Q21</f>
        <v>0</v>
      </c>
      <c r="AP17" s="1">
        <f>Q22</f>
        <v>0</v>
      </c>
      <c r="AQ17" s="1">
        <f>Q23</f>
        <v>0</v>
      </c>
      <c r="AT17" s="1">
        <v>256</v>
      </c>
      <c r="AU17" s="30">
        <f t="shared" ref="AU17:BO17" si="30">PRODUCT(W17*100*1/W19)</f>
        <v>0</v>
      </c>
      <c r="AV17" s="30">
        <f t="shared" si="30"/>
        <v>0</v>
      </c>
      <c r="AW17" s="30">
        <f t="shared" si="30"/>
        <v>0</v>
      </c>
      <c r="AX17" s="30">
        <f t="shared" si="30"/>
        <v>0</v>
      </c>
      <c r="AY17" s="30">
        <f t="shared" si="30"/>
        <v>0</v>
      </c>
      <c r="AZ17" s="30">
        <f t="shared" si="30"/>
        <v>0</v>
      </c>
      <c r="BA17" s="30">
        <f t="shared" si="30"/>
        <v>0</v>
      </c>
      <c r="BB17" s="30">
        <f t="shared" si="30"/>
        <v>0</v>
      </c>
      <c r="BC17" s="38">
        <f t="shared" si="30"/>
        <v>0</v>
      </c>
      <c r="BD17" s="38">
        <f t="shared" si="30"/>
        <v>0</v>
      </c>
      <c r="BE17" s="38">
        <f t="shared" si="30"/>
        <v>0</v>
      </c>
      <c r="BF17" s="38">
        <f t="shared" si="30"/>
        <v>0</v>
      </c>
      <c r="BG17" s="38">
        <f t="shared" si="30"/>
        <v>0</v>
      </c>
      <c r="BH17" s="38">
        <f t="shared" si="30"/>
        <v>0</v>
      </c>
      <c r="BI17" s="44">
        <f t="shared" si="30"/>
        <v>5.2631578947368425</v>
      </c>
      <c r="BJ17" s="33">
        <f t="shared" si="30"/>
        <v>0</v>
      </c>
      <c r="BK17" s="38">
        <f t="shared" si="30"/>
        <v>0</v>
      </c>
      <c r="BL17" s="38">
        <f t="shared" si="30"/>
        <v>0</v>
      </c>
      <c r="BM17" s="30">
        <f t="shared" si="30"/>
        <v>0</v>
      </c>
      <c r="BN17" s="30">
        <f t="shared" si="30"/>
        <v>0</v>
      </c>
      <c r="BO17" s="30">
        <f t="shared" si="30"/>
        <v>0</v>
      </c>
      <c r="BR17" s="1">
        <v>256</v>
      </c>
      <c r="BS17" s="30">
        <f t="shared" ref="BS17:CM17" si="31">AU3+AU4+AU5+AU6+AU7+AU8+AU9+AU10+AU11+AU12+AU13+AU14+AU15+AU16+AU17</f>
        <v>100</v>
      </c>
      <c r="BT17" s="30">
        <f t="shared" si="31"/>
        <v>100</v>
      </c>
      <c r="BU17" s="30">
        <f t="shared" si="31"/>
        <v>100</v>
      </c>
      <c r="BV17" s="30">
        <f t="shared" si="31"/>
        <v>100</v>
      </c>
      <c r="BW17" s="30">
        <f t="shared" si="31"/>
        <v>100</v>
      </c>
      <c r="BX17" s="30">
        <f t="shared" si="31"/>
        <v>100</v>
      </c>
      <c r="BY17" s="30">
        <f t="shared" si="31"/>
        <v>100</v>
      </c>
      <c r="BZ17" s="30">
        <f t="shared" si="31"/>
        <v>100</v>
      </c>
      <c r="CA17" s="38">
        <f t="shared" si="31"/>
        <v>100</v>
      </c>
      <c r="CB17" s="38">
        <f t="shared" si="31"/>
        <v>100</v>
      </c>
      <c r="CC17" s="38">
        <f t="shared" si="31"/>
        <v>100</v>
      </c>
      <c r="CD17" s="38">
        <f t="shared" si="31"/>
        <v>100</v>
      </c>
      <c r="CE17" s="38">
        <f t="shared" si="31"/>
        <v>100</v>
      </c>
      <c r="CF17" s="38">
        <f t="shared" si="31"/>
        <v>100</v>
      </c>
      <c r="CG17" s="44">
        <f t="shared" si="31"/>
        <v>100</v>
      </c>
      <c r="CH17" s="33">
        <f t="shared" si="31"/>
        <v>100</v>
      </c>
      <c r="CI17" s="38">
        <f t="shared" si="31"/>
        <v>100</v>
      </c>
      <c r="CJ17" s="38">
        <f t="shared" si="31"/>
        <v>100</v>
      </c>
      <c r="CK17" s="30">
        <f t="shared" si="31"/>
        <v>100</v>
      </c>
      <c r="CL17" s="30">
        <f t="shared" si="31"/>
        <v>100</v>
      </c>
      <c r="CM17" s="30">
        <f t="shared" si="31"/>
        <v>100.00000000000001</v>
      </c>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s="1" customFormat="1" x14ac:dyDescent="0.25">
      <c r="B18" s="1" t="s">
        <v>17</v>
      </c>
      <c r="C18" s="4">
        <v>0</v>
      </c>
      <c r="D18" s="4">
        <v>0</v>
      </c>
      <c r="E18" s="4">
        <v>86</v>
      </c>
      <c r="F18" s="4">
        <v>0</v>
      </c>
      <c r="G18" s="4">
        <v>15</v>
      </c>
      <c r="H18" s="4">
        <v>13</v>
      </c>
      <c r="I18" s="4">
        <v>6</v>
      </c>
      <c r="J18" s="4">
        <v>6</v>
      </c>
      <c r="K18" s="4">
        <v>4</v>
      </c>
      <c r="L18" s="3">
        <v>3</v>
      </c>
      <c r="M18" s="3">
        <v>0</v>
      </c>
      <c r="N18" s="3">
        <v>1</v>
      </c>
      <c r="O18" s="3">
        <v>0</v>
      </c>
      <c r="P18" s="3">
        <v>0</v>
      </c>
      <c r="Q18" s="3">
        <v>0</v>
      </c>
      <c r="R18" s="3">
        <v>0</v>
      </c>
      <c r="S18" s="3">
        <v>134</v>
      </c>
      <c r="V18" s="1">
        <v>512</v>
      </c>
      <c r="W18" s="1">
        <f>R3</f>
        <v>0</v>
      </c>
      <c r="X18" s="1">
        <f>R4</f>
        <v>0</v>
      </c>
      <c r="Y18" s="1">
        <f>R5</f>
        <v>0</v>
      </c>
      <c r="Z18" s="1">
        <f>R6</f>
        <v>0</v>
      </c>
      <c r="AA18" s="1">
        <f>R7</f>
        <v>0</v>
      </c>
      <c r="AB18" s="1">
        <f>R8</f>
        <v>0</v>
      </c>
      <c r="AC18" s="1">
        <f>R9</f>
        <v>0</v>
      </c>
      <c r="AD18" s="1">
        <f>R10</f>
        <v>0</v>
      </c>
      <c r="AE18" s="8">
        <f>R11</f>
        <v>0</v>
      </c>
      <c r="AF18" s="8">
        <f>R12</f>
        <v>0</v>
      </c>
      <c r="AG18" s="8">
        <f>R13</f>
        <v>0</v>
      </c>
      <c r="AH18" s="8">
        <f>R14</f>
        <v>0</v>
      </c>
      <c r="AI18" s="8">
        <f>R15</f>
        <v>0</v>
      </c>
      <c r="AJ18" s="8">
        <f>R16</f>
        <v>0</v>
      </c>
      <c r="AK18" s="43">
        <f>R17</f>
        <v>0</v>
      </c>
      <c r="AL18" s="3">
        <f>R18</f>
        <v>0</v>
      </c>
      <c r="AM18" s="8">
        <f>R19</f>
        <v>0</v>
      </c>
      <c r="AN18" s="8">
        <f>R20</f>
        <v>0</v>
      </c>
      <c r="AO18" s="1">
        <f>R21</f>
        <v>0</v>
      </c>
      <c r="AP18" s="1">
        <f>R22</f>
        <v>0</v>
      </c>
      <c r="AQ18" s="1">
        <f>R23</f>
        <v>0</v>
      </c>
      <c r="AT18" s="1">
        <v>512</v>
      </c>
      <c r="AU18" s="30">
        <f t="shared" ref="AU18:BO18" si="32">PRODUCT(W18*100*1/W19)</f>
        <v>0</v>
      </c>
      <c r="AV18" s="30">
        <f t="shared" si="32"/>
        <v>0</v>
      </c>
      <c r="AW18" s="30">
        <f t="shared" si="32"/>
        <v>0</v>
      </c>
      <c r="AX18" s="30">
        <f t="shared" si="32"/>
        <v>0</v>
      </c>
      <c r="AY18" s="30">
        <f t="shared" si="32"/>
        <v>0</v>
      </c>
      <c r="AZ18" s="30">
        <f t="shared" si="32"/>
        <v>0</v>
      </c>
      <c r="BA18" s="30">
        <f t="shared" si="32"/>
        <v>0</v>
      </c>
      <c r="BB18" s="30">
        <f t="shared" si="32"/>
        <v>0</v>
      </c>
      <c r="BC18" s="38">
        <f t="shared" si="32"/>
        <v>0</v>
      </c>
      <c r="BD18" s="38">
        <f t="shared" si="32"/>
        <v>0</v>
      </c>
      <c r="BE18" s="38">
        <f t="shared" si="32"/>
        <v>0</v>
      </c>
      <c r="BF18" s="38">
        <f t="shared" si="32"/>
        <v>0</v>
      </c>
      <c r="BG18" s="38">
        <f t="shared" si="32"/>
        <v>0</v>
      </c>
      <c r="BH18" s="38">
        <f t="shared" si="32"/>
        <v>0</v>
      </c>
      <c r="BI18" s="44">
        <f t="shared" si="32"/>
        <v>0</v>
      </c>
      <c r="BJ18" s="33">
        <f t="shared" si="32"/>
        <v>0</v>
      </c>
      <c r="BK18" s="38">
        <f t="shared" si="32"/>
        <v>0</v>
      </c>
      <c r="BL18" s="38">
        <f t="shared" si="32"/>
        <v>0</v>
      </c>
      <c r="BM18" s="30">
        <f t="shared" si="32"/>
        <v>0</v>
      </c>
      <c r="BN18" s="30">
        <f t="shared" si="32"/>
        <v>0</v>
      </c>
      <c r="BO18" s="30">
        <f t="shared" si="32"/>
        <v>0</v>
      </c>
      <c r="BR18" s="1">
        <v>512</v>
      </c>
      <c r="BS18" s="30">
        <f t="shared" ref="BS18:CM18" si="33">AU3+AU4+AU5+AU6+AU7+AU8+AU9+AU10+AU11+AU12+AU13+AU14+AU15+AU16+AU17+AU18</f>
        <v>100</v>
      </c>
      <c r="BT18" s="30">
        <f t="shared" si="33"/>
        <v>100</v>
      </c>
      <c r="BU18" s="30">
        <f t="shared" si="33"/>
        <v>100</v>
      </c>
      <c r="BV18" s="30">
        <f t="shared" si="33"/>
        <v>100</v>
      </c>
      <c r="BW18" s="30">
        <f t="shared" si="33"/>
        <v>100</v>
      </c>
      <c r="BX18" s="30">
        <f t="shared" si="33"/>
        <v>100</v>
      </c>
      <c r="BY18" s="30">
        <f t="shared" si="33"/>
        <v>100</v>
      </c>
      <c r="BZ18" s="30">
        <f t="shared" si="33"/>
        <v>100</v>
      </c>
      <c r="CA18" s="38">
        <f t="shared" si="33"/>
        <v>100</v>
      </c>
      <c r="CB18" s="38">
        <f t="shared" si="33"/>
        <v>100</v>
      </c>
      <c r="CC18" s="38">
        <f t="shared" si="33"/>
        <v>100</v>
      </c>
      <c r="CD18" s="38">
        <f t="shared" si="33"/>
        <v>100</v>
      </c>
      <c r="CE18" s="38">
        <f t="shared" si="33"/>
        <v>100</v>
      </c>
      <c r="CF18" s="38">
        <f t="shared" si="33"/>
        <v>100</v>
      </c>
      <c r="CG18" s="44">
        <f t="shared" si="33"/>
        <v>100</v>
      </c>
      <c r="CH18" s="33">
        <f t="shared" si="33"/>
        <v>100</v>
      </c>
      <c r="CI18" s="38">
        <f t="shared" si="33"/>
        <v>100</v>
      </c>
      <c r="CJ18" s="38">
        <f t="shared" si="33"/>
        <v>100</v>
      </c>
      <c r="CK18" s="30">
        <f t="shared" si="33"/>
        <v>100</v>
      </c>
      <c r="CL18" s="30">
        <f t="shared" si="33"/>
        <v>100</v>
      </c>
      <c r="CM18" s="30">
        <f t="shared" si="33"/>
        <v>100.00000000000001</v>
      </c>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s="1" customFormat="1" x14ac:dyDescent="0.25">
      <c r="B19" s="1" t="s">
        <v>18</v>
      </c>
      <c r="C19" s="1">
        <v>0</v>
      </c>
      <c r="D19" s="1">
        <v>0</v>
      </c>
      <c r="E19" s="1">
        <v>0</v>
      </c>
      <c r="F19" s="1">
        <v>0</v>
      </c>
      <c r="G19" s="1">
        <v>1</v>
      </c>
      <c r="H19" s="1">
        <v>15</v>
      </c>
      <c r="I19" s="1">
        <v>68</v>
      </c>
      <c r="J19" s="1">
        <v>26</v>
      </c>
      <c r="K19" s="1">
        <v>8</v>
      </c>
      <c r="L19" s="1">
        <v>16</v>
      </c>
      <c r="M19" s="1">
        <v>0</v>
      </c>
      <c r="N19" s="1">
        <v>0</v>
      </c>
      <c r="O19" s="1">
        <v>0</v>
      </c>
      <c r="P19" s="1">
        <v>0</v>
      </c>
      <c r="Q19" s="1">
        <v>0</v>
      </c>
      <c r="R19" s="1">
        <v>0</v>
      </c>
      <c r="S19" s="1">
        <v>134</v>
      </c>
      <c r="V19" s="1" t="s">
        <v>1</v>
      </c>
      <c r="W19" s="1">
        <f>S3</f>
        <v>132</v>
      </c>
      <c r="X19" s="1">
        <f>S4</f>
        <v>134</v>
      </c>
      <c r="Y19" s="1">
        <f>S5</f>
        <v>132</v>
      </c>
      <c r="Z19" s="1">
        <f>S6</f>
        <v>134</v>
      </c>
      <c r="AA19" s="1">
        <f>S7</f>
        <v>132</v>
      </c>
      <c r="AB19" s="1">
        <f>S8</f>
        <v>134</v>
      </c>
      <c r="AC19" s="1">
        <f>S9</f>
        <v>132</v>
      </c>
      <c r="AD19" s="1">
        <f>S10</f>
        <v>134</v>
      </c>
      <c r="AE19" s="43">
        <f>S11</f>
        <v>134</v>
      </c>
      <c r="AF19" s="43">
        <f>S12</f>
        <v>134</v>
      </c>
      <c r="AG19" s="43">
        <f>S13</f>
        <v>123</v>
      </c>
      <c r="AH19" s="43">
        <f>S14</f>
        <v>126</v>
      </c>
      <c r="AI19" s="43">
        <f>S15</f>
        <v>126</v>
      </c>
      <c r="AJ19" s="43">
        <f>S16</f>
        <v>117</v>
      </c>
      <c r="AK19" s="43">
        <f>S17</f>
        <v>133</v>
      </c>
      <c r="AL19" s="43">
        <f>S18</f>
        <v>134</v>
      </c>
      <c r="AM19" s="43">
        <f>S19</f>
        <v>134</v>
      </c>
      <c r="AN19" s="43">
        <f>S20</f>
        <v>134</v>
      </c>
      <c r="AO19" s="1">
        <f>S21</f>
        <v>134</v>
      </c>
      <c r="AP19" s="1">
        <f>S22</f>
        <v>134</v>
      </c>
      <c r="AQ19" s="1">
        <f>S23</f>
        <v>133</v>
      </c>
      <c r="AT19" s="1" t="s">
        <v>47</v>
      </c>
      <c r="AU19" s="30">
        <f t="shared" ref="AU19:BO19" si="34">SUM(AU3:AU18)</f>
        <v>100</v>
      </c>
      <c r="AV19" s="30">
        <f t="shared" si="34"/>
        <v>100</v>
      </c>
      <c r="AW19" s="30">
        <f t="shared" si="34"/>
        <v>100</v>
      </c>
      <c r="AX19" s="30">
        <f t="shared" si="34"/>
        <v>100</v>
      </c>
      <c r="AY19" s="30">
        <f t="shared" si="34"/>
        <v>100</v>
      </c>
      <c r="AZ19" s="30">
        <f t="shared" si="34"/>
        <v>100</v>
      </c>
      <c r="BA19" s="30">
        <f t="shared" si="34"/>
        <v>100</v>
      </c>
      <c r="BB19" s="30">
        <f t="shared" si="34"/>
        <v>100</v>
      </c>
      <c r="BC19" s="30">
        <f t="shared" si="34"/>
        <v>100</v>
      </c>
      <c r="BD19" s="30">
        <f t="shared" si="34"/>
        <v>100</v>
      </c>
      <c r="BE19" s="30">
        <f t="shared" si="34"/>
        <v>100</v>
      </c>
      <c r="BF19" s="30">
        <f t="shared" si="34"/>
        <v>100</v>
      </c>
      <c r="BG19" s="30">
        <f t="shared" si="34"/>
        <v>100</v>
      </c>
      <c r="BH19" s="30">
        <f t="shared" si="34"/>
        <v>100</v>
      </c>
      <c r="BI19" s="30">
        <f t="shared" si="34"/>
        <v>100</v>
      </c>
      <c r="BJ19" s="30">
        <f t="shared" si="34"/>
        <v>100</v>
      </c>
      <c r="BK19" s="30">
        <f t="shared" si="34"/>
        <v>100</v>
      </c>
      <c r="BL19" s="30">
        <f t="shared" si="34"/>
        <v>100</v>
      </c>
      <c r="BM19" s="30">
        <f t="shared" si="34"/>
        <v>100</v>
      </c>
      <c r="BN19" s="30">
        <f t="shared" si="34"/>
        <v>100</v>
      </c>
      <c r="BO19" s="30">
        <f t="shared" si="34"/>
        <v>100.00000000000001</v>
      </c>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s="1" customFormat="1" x14ac:dyDescent="0.25">
      <c r="B20" s="1" t="s">
        <v>19</v>
      </c>
      <c r="C20" s="1">
        <v>0</v>
      </c>
      <c r="D20" s="1">
        <v>0</v>
      </c>
      <c r="E20" s="1">
        <v>1</v>
      </c>
      <c r="F20" s="1">
        <v>1</v>
      </c>
      <c r="G20" s="1">
        <v>20</v>
      </c>
      <c r="H20" s="1">
        <v>62</v>
      </c>
      <c r="I20" s="1">
        <v>30</v>
      </c>
      <c r="J20" s="1">
        <v>6</v>
      </c>
      <c r="K20" s="1">
        <v>5</v>
      </c>
      <c r="L20" s="1">
        <v>1</v>
      </c>
      <c r="M20" s="1">
        <v>7</v>
      </c>
      <c r="N20" s="1">
        <v>0</v>
      </c>
      <c r="O20" s="1">
        <v>1</v>
      </c>
      <c r="P20" s="1">
        <v>0</v>
      </c>
      <c r="Q20" s="1">
        <v>0</v>
      </c>
      <c r="R20" s="1">
        <v>0</v>
      </c>
      <c r="S20" s="1">
        <v>134</v>
      </c>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s="1" customFormat="1" x14ac:dyDescent="0.25">
      <c r="B21" s="1" t="s">
        <v>20</v>
      </c>
      <c r="C21" s="1">
        <v>0</v>
      </c>
      <c r="D21" s="1">
        <v>0</v>
      </c>
      <c r="E21" s="1">
        <v>1</v>
      </c>
      <c r="F21" s="1">
        <v>25</v>
      </c>
      <c r="G21" s="1">
        <v>58</v>
      </c>
      <c r="H21" s="1">
        <v>25</v>
      </c>
      <c r="I21" s="1">
        <v>11</v>
      </c>
      <c r="J21" s="1">
        <v>4</v>
      </c>
      <c r="K21" s="1">
        <v>3</v>
      </c>
      <c r="L21" s="1">
        <v>6</v>
      </c>
      <c r="M21" s="1">
        <v>0</v>
      </c>
      <c r="N21" s="1">
        <v>0</v>
      </c>
      <c r="O21" s="1">
        <v>1</v>
      </c>
      <c r="P21" s="1">
        <v>0</v>
      </c>
      <c r="Q21" s="1">
        <v>0</v>
      </c>
      <c r="R21" s="1">
        <v>0</v>
      </c>
      <c r="S21" s="1">
        <v>134</v>
      </c>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s="1" customFormat="1" x14ac:dyDescent="0.25">
      <c r="B22" s="1" t="s">
        <v>21</v>
      </c>
      <c r="C22" s="1">
        <v>0</v>
      </c>
      <c r="D22" s="1">
        <v>0</v>
      </c>
      <c r="E22" s="1">
        <v>1</v>
      </c>
      <c r="F22" s="1">
        <v>0</v>
      </c>
      <c r="G22" s="1">
        <v>2</v>
      </c>
      <c r="H22" s="1">
        <v>21</v>
      </c>
      <c r="I22" s="1">
        <v>44</v>
      </c>
      <c r="J22" s="1">
        <v>48</v>
      </c>
      <c r="K22" s="1">
        <v>11</v>
      </c>
      <c r="L22" s="1">
        <v>2</v>
      </c>
      <c r="M22" s="1">
        <v>5</v>
      </c>
      <c r="N22" s="1">
        <v>0</v>
      </c>
      <c r="O22" s="1">
        <v>0</v>
      </c>
      <c r="P22" s="1">
        <v>0</v>
      </c>
      <c r="Q22" s="1">
        <v>0</v>
      </c>
      <c r="R22" s="1">
        <v>0</v>
      </c>
      <c r="S22" s="1">
        <v>134</v>
      </c>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s="1" customFormat="1" x14ac:dyDescent="0.25">
      <c r="B23" s="1" t="s">
        <v>22</v>
      </c>
      <c r="C23" s="1">
        <v>0</v>
      </c>
      <c r="D23" s="1">
        <v>6</v>
      </c>
      <c r="E23" s="1">
        <v>0</v>
      </c>
      <c r="F23" s="1">
        <v>36</v>
      </c>
      <c r="G23" s="1">
        <v>56</v>
      </c>
      <c r="H23" s="1">
        <v>19</v>
      </c>
      <c r="I23" s="1">
        <v>4</v>
      </c>
      <c r="J23" s="1">
        <v>9</v>
      </c>
      <c r="K23" s="1">
        <v>1</v>
      </c>
      <c r="L23" s="1">
        <v>1</v>
      </c>
      <c r="M23" s="1">
        <v>1</v>
      </c>
      <c r="N23" s="1">
        <v>0</v>
      </c>
      <c r="O23" s="1">
        <v>0</v>
      </c>
      <c r="P23" s="1">
        <v>0</v>
      </c>
      <c r="Q23" s="1">
        <v>0</v>
      </c>
      <c r="R23" s="1">
        <v>0</v>
      </c>
      <c r="S23" s="1">
        <v>133</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s="1" customFormat="1" x14ac:dyDescent="0.25">
      <c r="B24" s="1" t="s">
        <v>90</v>
      </c>
      <c r="C24" s="1">
        <v>0</v>
      </c>
      <c r="D24" s="1">
        <v>0</v>
      </c>
      <c r="E24" s="1">
        <v>0</v>
      </c>
      <c r="F24" s="1">
        <v>0</v>
      </c>
      <c r="G24" s="1">
        <v>0</v>
      </c>
      <c r="H24" s="1">
        <v>20</v>
      </c>
      <c r="I24" s="1">
        <v>0</v>
      </c>
      <c r="J24" s="1">
        <v>45</v>
      </c>
      <c r="K24" s="1">
        <v>47</v>
      </c>
      <c r="L24" s="1">
        <v>16</v>
      </c>
      <c r="M24" s="1">
        <v>2</v>
      </c>
      <c r="N24" s="1">
        <v>1</v>
      </c>
      <c r="O24" s="1">
        <v>0</v>
      </c>
      <c r="P24" s="1">
        <v>0</v>
      </c>
      <c r="Q24" s="1">
        <v>1</v>
      </c>
      <c r="R24" s="1">
        <v>0</v>
      </c>
      <c r="S24" s="1">
        <v>132</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s="1" customFormat="1" x14ac:dyDescent="0.25">
      <c r="B25" s="1" t="s">
        <v>177</v>
      </c>
      <c r="C25" s="1">
        <v>0</v>
      </c>
      <c r="D25" s="1">
        <v>0</v>
      </c>
      <c r="E25" s="1">
        <v>0</v>
      </c>
      <c r="F25" s="1">
        <v>0</v>
      </c>
      <c r="G25" s="1">
        <v>0</v>
      </c>
      <c r="H25" s="1">
        <v>0</v>
      </c>
      <c r="I25" s="1">
        <v>0</v>
      </c>
      <c r="J25" s="1">
        <v>0</v>
      </c>
      <c r="K25" s="1">
        <v>0</v>
      </c>
      <c r="L25" s="1">
        <v>0</v>
      </c>
      <c r="M25" s="1">
        <v>129</v>
      </c>
      <c r="N25" s="1">
        <v>0</v>
      </c>
      <c r="O25" s="1">
        <v>0</v>
      </c>
      <c r="P25" s="1">
        <v>0</v>
      </c>
      <c r="Q25" s="1">
        <v>0</v>
      </c>
      <c r="R25" s="1">
        <v>0</v>
      </c>
      <c r="S25" s="1">
        <v>129</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s="1" customFormat="1" x14ac:dyDescent="0.25">
      <c r="B26" s="1" t="s">
        <v>96</v>
      </c>
      <c r="C26" s="1">
        <v>0</v>
      </c>
      <c r="D26" s="1">
        <v>0</v>
      </c>
      <c r="E26" s="1">
        <v>0</v>
      </c>
      <c r="F26" s="1">
        <v>0</v>
      </c>
      <c r="G26" s="1">
        <v>0</v>
      </c>
      <c r="H26" s="1">
        <v>4</v>
      </c>
      <c r="I26" s="1">
        <v>20</v>
      </c>
      <c r="J26" s="1">
        <v>18</v>
      </c>
      <c r="K26" s="1">
        <v>9</v>
      </c>
      <c r="L26" s="1">
        <v>21</v>
      </c>
      <c r="M26" s="1">
        <v>19</v>
      </c>
      <c r="N26" s="1">
        <v>16</v>
      </c>
      <c r="O26" s="1">
        <v>25</v>
      </c>
      <c r="P26" s="1">
        <v>0</v>
      </c>
      <c r="Q26" s="1">
        <v>0</v>
      </c>
      <c r="R26" s="1">
        <v>0</v>
      </c>
      <c r="S26" s="1">
        <v>132</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s="1" customFormat="1" x14ac:dyDescent="0.25">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row>
    <row r="28" spans="2:118" s="1" customFormat="1" x14ac:dyDescent="0.25">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row>
    <row r="29" spans="2:118" s="1" customFormat="1"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row>
    <row r="30" spans="2:118" s="1" customFormat="1"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row>
    <row r="31" spans="2:118" s="1" customFormat="1"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V35"/>
  <sheetViews>
    <sheetView zoomScale="75" zoomScaleNormal="75" workbookViewId="0">
      <selection activeCell="CO38" sqref="CO38"/>
    </sheetView>
  </sheetViews>
  <sheetFormatPr baseColWidth="10" defaultRowHeight="15" x14ac:dyDescent="0.25"/>
  <cols>
    <col min="1" max="2" width="11.42578125" style="54"/>
    <col min="3" max="18" width="8.28515625" style="54" customWidth="1"/>
    <col min="19" max="22" width="11.42578125" style="54"/>
    <col min="23" max="45" width="8.28515625" style="54" customWidth="1"/>
    <col min="46" max="47" width="11.42578125" style="54"/>
    <col min="48" max="70" width="8.28515625" style="54" customWidth="1"/>
    <col min="71" max="72" width="11.42578125" style="54"/>
    <col min="73" max="96" width="8.28515625" style="30" customWidth="1"/>
    <col min="97" max="97" width="11.42578125" style="54"/>
    <col min="98" max="98" width="8.140625" style="54" customWidth="1"/>
    <col min="99" max="113" width="6.28515625" style="54" bestFit="1" customWidth="1"/>
    <col min="114" max="114" width="6.42578125" style="54" bestFit="1" customWidth="1"/>
    <col min="115" max="121" width="6.28515625" style="54" bestFit="1" customWidth="1"/>
    <col min="122" max="122" width="7" style="54" customWidth="1"/>
    <col min="123" max="16384" width="11.42578125" style="54"/>
  </cols>
  <sheetData>
    <row r="3" spans="1:126" x14ac:dyDescent="0.25">
      <c r="A3" s="54" t="s">
        <v>44</v>
      </c>
      <c r="V3" s="54" t="str">
        <f>A3</f>
        <v>Staphylococcus aureus</v>
      </c>
      <c r="AV3" s="54" t="str">
        <f>A3</f>
        <v>Staphylococcus aureus</v>
      </c>
      <c r="BW3" s="30" t="str">
        <f>A3</f>
        <v>Staphylococcus aureus</v>
      </c>
      <c r="CU3" s="10"/>
      <c r="CV3" s="10"/>
      <c r="CW3" s="10"/>
      <c r="CX3" s="10"/>
      <c r="CY3" s="10"/>
      <c r="CZ3" s="10"/>
      <c r="DA3" s="10"/>
      <c r="DB3" s="10"/>
      <c r="DC3" s="10"/>
      <c r="DD3" s="10"/>
      <c r="DE3" s="10"/>
      <c r="DF3" s="10"/>
      <c r="DG3" s="10"/>
      <c r="DH3" s="10"/>
      <c r="DI3" s="10"/>
      <c r="DJ3" s="10"/>
      <c r="DK3" s="10"/>
      <c r="DL3" s="10"/>
      <c r="DM3" s="10"/>
      <c r="DN3" s="10"/>
      <c r="DO3" s="10"/>
      <c r="DP3" s="10"/>
      <c r="DQ3" s="10"/>
      <c r="DR3" s="10"/>
      <c r="DS3" s="10"/>
    </row>
    <row r="4" spans="1:126"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Penicillin G</v>
      </c>
      <c r="X4" s="54" t="str">
        <f>B6</f>
        <v>Oxacillin</v>
      </c>
      <c r="Y4" s="54" t="str">
        <f>B7</f>
        <v>Ampicillin/ Sulbactam</v>
      </c>
      <c r="Z4" s="54" t="str">
        <f>B8</f>
        <v>Piperacillin/ Tazobactam</v>
      </c>
      <c r="AA4" s="54" t="str">
        <f>B9</f>
        <v>Cefotaxim</v>
      </c>
      <c r="AB4" s="54" t="str">
        <f>B10</f>
        <v>Cefuroxim</v>
      </c>
      <c r="AC4" s="54" t="str">
        <f>B11</f>
        <v>Imipenem</v>
      </c>
      <c r="AD4" s="54" t="str">
        <f>B12</f>
        <v>Meropenem</v>
      </c>
      <c r="AE4" s="54" t="str">
        <f>B13</f>
        <v>Amikacin</v>
      </c>
      <c r="AF4" s="54" t="str">
        <f>B14</f>
        <v>Gentamicin</v>
      </c>
      <c r="AG4" s="54" t="str">
        <f>B15</f>
        <v>Fosfomycin</v>
      </c>
      <c r="AH4" s="54" t="str">
        <f>B16</f>
        <v>Cotrimoxazol</v>
      </c>
      <c r="AI4" s="54" t="str">
        <f>B17</f>
        <v>Ciprofloxacin</v>
      </c>
      <c r="AJ4" s="54" t="str">
        <f>B18</f>
        <v>Levofloxacin</v>
      </c>
      <c r="AK4" s="54" t="str">
        <f>B19</f>
        <v>Moxifloxacin</v>
      </c>
      <c r="AL4" s="54" t="str">
        <f>B20</f>
        <v>Doxycyclin</v>
      </c>
      <c r="AM4" s="54" t="str">
        <f>B21</f>
        <v>Rifampicin</v>
      </c>
      <c r="AN4" s="54" t="str">
        <f>B22</f>
        <v>Daptomycin</v>
      </c>
      <c r="AO4" s="54" t="str">
        <f>B23</f>
        <v>Roxythromycin</v>
      </c>
      <c r="AP4" s="54" t="str">
        <f>B24</f>
        <v>Clindamycin</v>
      </c>
      <c r="AQ4" s="54" t="str">
        <f>B25</f>
        <v>Linezolid</v>
      </c>
      <c r="AR4" s="54" t="str">
        <f>B26</f>
        <v>Vancomycin</v>
      </c>
      <c r="AS4" s="54" t="s">
        <v>38</v>
      </c>
      <c r="AT4" s="54" t="s">
        <v>22</v>
      </c>
      <c r="AW4" s="54" t="str">
        <f t="shared" ref="AW4:BS4" si="0">W4</f>
        <v>Penicillin G</v>
      </c>
      <c r="AX4" s="54" t="str">
        <f t="shared" si="0"/>
        <v>Oxacillin</v>
      </c>
      <c r="AY4" s="54" t="str">
        <f t="shared" si="0"/>
        <v>Ampicillin/ Sulbactam</v>
      </c>
      <c r="AZ4" s="54" t="str">
        <f t="shared" si="0"/>
        <v>Piperacillin/ Tazobactam</v>
      </c>
      <c r="BA4" s="54" t="str">
        <f t="shared" si="0"/>
        <v>Cefotaxim</v>
      </c>
      <c r="BB4" s="54" t="str">
        <f t="shared" si="0"/>
        <v>Cefuroxim</v>
      </c>
      <c r="BC4" s="54" t="str">
        <f t="shared" si="0"/>
        <v>Imipenem</v>
      </c>
      <c r="BD4" s="54" t="str">
        <f t="shared" si="0"/>
        <v>Meropenem</v>
      </c>
      <c r="BE4" s="54" t="str">
        <f t="shared" si="0"/>
        <v>Amikacin</v>
      </c>
      <c r="BF4" s="54" t="str">
        <f t="shared" si="0"/>
        <v>Gentamicin</v>
      </c>
      <c r="BG4" s="54" t="str">
        <f t="shared" si="0"/>
        <v>Fosfomycin</v>
      </c>
      <c r="BH4" s="54" t="str">
        <f t="shared" si="0"/>
        <v>Cotrimoxazol</v>
      </c>
      <c r="BI4" s="54" t="str">
        <f t="shared" si="0"/>
        <v>Ciprofloxacin</v>
      </c>
      <c r="BJ4" s="54" t="str">
        <f t="shared" si="0"/>
        <v>Levofloxacin</v>
      </c>
      <c r="BK4" s="54" t="str">
        <f t="shared" si="0"/>
        <v>Moxifloxacin</v>
      </c>
      <c r="BL4" s="54" t="str">
        <f t="shared" si="0"/>
        <v>Doxycyclin</v>
      </c>
      <c r="BM4" s="54" t="str">
        <f t="shared" si="0"/>
        <v>Rifampicin</v>
      </c>
      <c r="BN4" s="54" t="str">
        <f t="shared" si="0"/>
        <v>Daptomycin</v>
      </c>
      <c r="BO4" s="54" t="str">
        <f t="shared" si="0"/>
        <v>Roxythromycin</v>
      </c>
      <c r="BP4" s="54" t="str">
        <f t="shared" si="0"/>
        <v>Clindamycin</v>
      </c>
      <c r="BQ4" s="54" t="str">
        <f t="shared" si="0"/>
        <v>Linezolid</v>
      </c>
      <c r="BR4" s="54" t="str">
        <f t="shared" si="0"/>
        <v>Vancomycin</v>
      </c>
      <c r="BS4" s="54" t="str">
        <f t="shared" si="0"/>
        <v>Teicoplanin</v>
      </c>
      <c r="BT4" s="54" t="s">
        <v>22</v>
      </c>
      <c r="BU4" s="54"/>
      <c r="BV4" s="54"/>
      <c r="BW4" s="30" t="str">
        <f t="shared" ref="BW4:CS4" si="1">W4</f>
        <v>Penicillin G</v>
      </c>
      <c r="BX4" s="30" t="str">
        <f t="shared" si="1"/>
        <v>Oxacillin</v>
      </c>
      <c r="BY4" s="30" t="str">
        <f t="shared" si="1"/>
        <v>Ampicillin/ Sulbactam</v>
      </c>
      <c r="BZ4" s="30" t="str">
        <f t="shared" si="1"/>
        <v>Piperacillin/ Tazobactam</v>
      </c>
      <c r="CA4" s="30" t="str">
        <f t="shared" si="1"/>
        <v>Cefotaxim</v>
      </c>
      <c r="CB4" s="30" t="str">
        <f t="shared" si="1"/>
        <v>Cefuroxim</v>
      </c>
      <c r="CC4" s="30" t="str">
        <f t="shared" si="1"/>
        <v>Imipenem</v>
      </c>
      <c r="CD4" s="30" t="str">
        <f t="shared" si="1"/>
        <v>Meropenem</v>
      </c>
      <c r="CE4" s="30" t="str">
        <f t="shared" si="1"/>
        <v>Amikacin</v>
      </c>
      <c r="CF4" s="30" t="str">
        <f t="shared" si="1"/>
        <v>Gentamicin</v>
      </c>
      <c r="CG4" s="30" t="str">
        <f t="shared" si="1"/>
        <v>Fosfomycin</v>
      </c>
      <c r="CH4" s="30" t="str">
        <f t="shared" si="1"/>
        <v>Cotrimoxazol</v>
      </c>
      <c r="CI4" s="30" t="str">
        <f t="shared" si="1"/>
        <v>Ciprofloxacin</v>
      </c>
      <c r="CJ4" s="30" t="str">
        <f t="shared" si="1"/>
        <v>Levofloxacin</v>
      </c>
      <c r="CK4" s="30" t="str">
        <f t="shared" si="1"/>
        <v>Moxifloxacin</v>
      </c>
      <c r="CL4" s="30" t="str">
        <f t="shared" si="1"/>
        <v>Doxycyclin</v>
      </c>
      <c r="CM4" s="30" t="str">
        <f t="shared" si="1"/>
        <v>Rifampicin</v>
      </c>
      <c r="CN4" s="30" t="str">
        <f t="shared" si="1"/>
        <v>Daptomycin</v>
      </c>
      <c r="CO4" s="30" t="str">
        <f t="shared" si="1"/>
        <v>Roxythromycin</v>
      </c>
      <c r="CP4" s="30" t="str">
        <f t="shared" si="1"/>
        <v>Clindamycin</v>
      </c>
      <c r="CQ4" s="30" t="str">
        <f t="shared" si="1"/>
        <v>Linezolid</v>
      </c>
      <c r="CR4" s="30" t="str">
        <f t="shared" si="1"/>
        <v>Vancomycin</v>
      </c>
      <c r="CS4" s="30" t="str">
        <f t="shared" si="1"/>
        <v>Teicoplanin</v>
      </c>
      <c r="CT4" s="54" t="s">
        <v>22</v>
      </c>
      <c r="CU4" s="30"/>
      <c r="CW4" s="39"/>
      <c r="CX4" s="24" t="s">
        <v>73</v>
      </c>
      <c r="CY4" s="24" t="s">
        <v>74</v>
      </c>
      <c r="CZ4" s="24" t="s">
        <v>53</v>
      </c>
      <c r="DA4" s="24" t="s">
        <v>55</v>
      </c>
      <c r="DB4" s="24" t="s">
        <v>57</v>
      </c>
      <c r="DC4" s="24" t="s">
        <v>75</v>
      </c>
      <c r="DD4" s="24" t="s">
        <v>59</v>
      </c>
      <c r="DE4" s="24" t="s">
        <v>60</v>
      </c>
      <c r="DF4" s="24" t="s">
        <v>62</v>
      </c>
      <c r="DG4" s="24" t="s">
        <v>63</v>
      </c>
      <c r="DH4" s="24" t="s">
        <v>65</v>
      </c>
      <c r="DI4" s="24" t="s">
        <v>66</v>
      </c>
      <c r="DJ4" s="24" t="s">
        <v>67</v>
      </c>
      <c r="DK4" s="24" t="s">
        <v>68</v>
      </c>
      <c r="DL4" s="24" t="s">
        <v>69</v>
      </c>
      <c r="DM4" s="24" t="s">
        <v>70</v>
      </c>
      <c r="DN4" s="24" t="s">
        <v>76</v>
      </c>
      <c r="DO4" s="24" t="s">
        <v>77</v>
      </c>
      <c r="DP4" s="24" t="s">
        <v>78</v>
      </c>
      <c r="DQ4" s="24" t="s">
        <v>79</v>
      </c>
      <c r="DR4" s="24" t="s">
        <v>80</v>
      </c>
      <c r="DS4" s="24" t="s">
        <v>81</v>
      </c>
      <c r="DT4" s="24" t="s">
        <v>82</v>
      </c>
      <c r="DU4" s="24" t="s">
        <v>93</v>
      </c>
      <c r="DV4" s="10"/>
    </row>
    <row r="5" spans="1:126" ht="18.75" x14ac:dyDescent="0.25">
      <c r="B5" s="54" t="s">
        <v>31</v>
      </c>
      <c r="C5" s="2">
        <v>9</v>
      </c>
      <c r="D5" s="2">
        <v>607</v>
      </c>
      <c r="E5" s="2">
        <v>334</v>
      </c>
      <c r="F5" s="2">
        <v>59</v>
      </c>
      <c r="G5" s="3">
        <v>96</v>
      </c>
      <c r="H5" s="3">
        <v>62</v>
      </c>
      <c r="I5" s="3">
        <v>51</v>
      </c>
      <c r="J5" s="3">
        <v>61</v>
      </c>
      <c r="K5" s="3">
        <v>109</v>
      </c>
      <c r="L5" s="3">
        <v>990</v>
      </c>
      <c r="M5" s="3">
        <v>0</v>
      </c>
      <c r="N5" s="3">
        <v>0</v>
      </c>
      <c r="O5" s="3">
        <v>0</v>
      </c>
      <c r="P5" s="3">
        <v>0</v>
      </c>
      <c r="Q5" s="3">
        <v>0</v>
      </c>
      <c r="R5" s="3">
        <v>0</v>
      </c>
      <c r="S5" s="54">
        <v>2378</v>
      </c>
      <c r="V5" s="54">
        <v>1.5625E-2</v>
      </c>
      <c r="W5" s="2">
        <f>C5</f>
        <v>9</v>
      </c>
      <c r="X5" s="2">
        <f>C6</f>
        <v>0</v>
      </c>
      <c r="Y5" s="54">
        <f>C7</f>
        <v>0</v>
      </c>
      <c r="Z5" s="54">
        <f>C8</f>
        <v>0</v>
      </c>
      <c r="AA5" s="54">
        <f>C9</f>
        <v>0</v>
      </c>
      <c r="AB5" s="54">
        <f>C10</f>
        <v>0</v>
      </c>
      <c r="AC5" s="54">
        <f>C11</f>
        <v>0</v>
      </c>
      <c r="AD5" s="54">
        <f>C12</f>
        <v>0</v>
      </c>
      <c r="AE5" s="2">
        <f>C13</f>
        <v>0</v>
      </c>
      <c r="AF5" s="2">
        <f>C14</f>
        <v>0</v>
      </c>
      <c r="AG5" s="2">
        <f>C15</f>
        <v>0</v>
      </c>
      <c r="AH5" s="2">
        <f>C16</f>
        <v>0</v>
      </c>
      <c r="AI5" s="4">
        <f>C17</f>
        <v>0</v>
      </c>
      <c r="AJ5" s="4">
        <f>C18</f>
        <v>0</v>
      </c>
      <c r="AK5" s="2">
        <f>C19</f>
        <v>0</v>
      </c>
      <c r="AL5" s="2">
        <f>C20</f>
        <v>0</v>
      </c>
      <c r="AM5" s="2">
        <f>C21</f>
        <v>18</v>
      </c>
      <c r="AN5" s="2">
        <f>C22</f>
        <v>0</v>
      </c>
      <c r="AO5" s="2">
        <f>C23</f>
        <v>0</v>
      </c>
      <c r="AP5" s="2">
        <f>C24</f>
        <v>0</v>
      </c>
      <c r="AQ5" s="2">
        <f>C25</f>
        <v>0</v>
      </c>
      <c r="AR5" s="2">
        <f>C26</f>
        <v>0</v>
      </c>
      <c r="AS5" s="2">
        <f>C27</f>
        <v>0</v>
      </c>
      <c r="AT5" s="2">
        <f>C28</f>
        <v>0</v>
      </c>
      <c r="AV5" s="54">
        <v>1.5625E-2</v>
      </c>
      <c r="AW5" s="31">
        <f t="shared" ref="AW5:BT5" si="2">PRODUCT(W5*100*1/W21)</f>
        <v>0.37846930193439865</v>
      </c>
      <c r="AX5" s="31">
        <f t="shared" si="2"/>
        <v>0</v>
      </c>
      <c r="AY5" s="30">
        <f t="shared" si="2"/>
        <v>0</v>
      </c>
      <c r="AZ5" s="30">
        <f t="shared" si="2"/>
        <v>0</v>
      </c>
      <c r="BA5" s="30">
        <f t="shared" si="2"/>
        <v>0</v>
      </c>
      <c r="BB5" s="30">
        <f t="shared" si="2"/>
        <v>0</v>
      </c>
      <c r="BC5" s="30">
        <f t="shared" si="2"/>
        <v>0</v>
      </c>
      <c r="BD5" s="30">
        <f t="shared" si="2"/>
        <v>0</v>
      </c>
      <c r="BE5" s="31">
        <f t="shared" si="2"/>
        <v>0</v>
      </c>
      <c r="BF5" s="31">
        <f t="shared" si="2"/>
        <v>0</v>
      </c>
      <c r="BG5" s="31">
        <f t="shared" si="2"/>
        <v>0</v>
      </c>
      <c r="BH5" s="31">
        <f t="shared" si="2"/>
        <v>0</v>
      </c>
      <c r="BI5" s="32">
        <f t="shared" si="2"/>
        <v>0</v>
      </c>
      <c r="BJ5" s="32">
        <f t="shared" si="2"/>
        <v>0</v>
      </c>
      <c r="BK5" s="31">
        <f t="shared" si="2"/>
        <v>0</v>
      </c>
      <c r="BL5" s="31">
        <f t="shared" si="2"/>
        <v>0</v>
      </c>
      <c r="BM5" s="31">
        <f t="shared" si="2"/>
        <v>0.7569386038687973</v>
      </c>
      <c r="BN5" s="31">
        <f t="shared" si="2"/>
        <v>0</v>
      </c>
      <c r="BO5" s="31">
        <f t="shared" si="2"/>
        <v>0</v>
      </c>
      <c r="BP5" s="31">
        <f t="shared" si="2"/>
        <v>0</v>
      </c>
      <c r="BQ5" s="31">
        <f t="shared" si="2"/>
        <v>0</v>
      </c>
      <c r="BR5" s="31">
        <f t="shared" si="2"/>
        <v>0</v>
      </c>
      <c r="BS5" s="31">
        <f t="shared" si="2"/>
        <v>0</v>
      </c>
      <c r="BT5" s="31">
        <f t="shared" si="2"/>
        <v>0</v>
      </c>
      <c r="BU5" s="54"/>
      <c r="BV5" s="54">
        <v>1.5625E-2</v>
      </c>
      <c r="BW5" s="31">
        <f t="shared" ref="BW5:CT5" si="3">AW5</f>
        <v>0.37846930193439865</v>
      </c>
      <c r="BX5" s="31">
        <f t="shared" si="3"/>
        <v>0</v>
      </c>
      <c r="BY5" s="30">
        <f t="shared" si="3"/>
        <v>0</v>
      </c>
      <c r="BZ5" s="30">
        <f t="shared" si="3"/>
        <v>0</v>
      </c>
      <c r="CA5" s="30">
        <f t="shared" si="3"/>
        <v>0</v>
      </c>
      <c r="CB5" s="30">
        <f t="shared" si="3"/>
        <v>0</v>
      </c>
      <c r="CC5" s="30">
        <f t="shared" si="3"/>
        <v>0</v>
      </c>
      <c r="CD5" s="30">
        <f t="shared" si="3"/>
        <v>0</v>
      </c>
      <c r="CE5" s="31">
        <f t="shared" si="3"/>
        <v>0</v>
      </c>
      <c r="CF5" s="31">
        <f t="shared" si="3"/>
        <v>0</v>
      </c>
      <c r="CG5" s="31">
        <f t="shared" si="3"/>
        <v>0</v>
      </c>
      <c r="CH5" s="31">
        <f t="shared" si="3"/>
        <v>0</v>
      </c>
      <c r="CI5" s="32">
        <f t="shared" si="3"/>
        <v>0</v>
      </c>
      <c r="CJ5" s="32">
        <f t="shared" si="3"/>
        <v>0</v>
      </c>
      <c r="CK5" s="31">
        <f t="shared" si="3"/>
        <v>0</v>
      </c>
      <c r="CL5" s="31">
        <f t="shared" si="3"/>
        <v>0</v>
      </c>
      <c r="CM5" s="31">
        <f t="shared" si="3"/>
        <v>0.7569386038687973</v>
      </c>
      <c r="CN5" s="31">
        <f t="shared" si="3"/>
        <v>0</v>
      </c>
      <c r="CO5" s="31">
        <f t="shared" si="3"/>
        <v>0</v>
      </c>
      <c r="CP5" s="31">
        <f t="shared" si="3"/>
        <v>0</v>
      </c>
      <c r="CQ5" s="31">
        <f t="shared" si="3"/>
        <v>0</v>
      </c>
      <c r="CR5" s="31">
        <f t="shared" si="3"/>
        <v>0</v>
      </c>
      <c r="CS5" s="31">
        <f t="shared" si="3"/>
        <v>0</v>
      </c>
      <c r="CT5" s="31">
        <f t="shared" si="3"/>
        <v>0</v>
      </c>
      <c r="CW5" s="25" t="s">
        <v>49</v>
      </c>
      <c r="CX5" s="26">
        <f t="shared" ref="CX5:DU5" si="4">W21</f>
        <v>2378</v>
      </c>
      <c r="CY5" s="26">
        <f t="shared" si="4"/>
        <v>2378</v>
      </c>
      <c r="CZ5" s="26">
        <f t="shared" si="4"/>
        <v>2378</v>
      </c>
      <c r="DA5" s="26">
        <f t="shared" si="4"/>
        <v>2377</v>
      </c>
      <c r="DB5" s="26">
        <f t="shared" si="4"/>
        <v>2378</v>
      </c>
      <c r="DC5" s="26">
        <f t="shared" si="4"/>
        <v>2378</v>
      </c>
      <c r="DD5" s="26">
        <f t="shared" si="4"/>
        <v>2378</v>
      </c>
      <c r="DE5" s="27">
        <f t="shared" si="4"/>
        <v>2378</v>
      </c>
      <c r="DF5" s="27">
        <f t="shared" si="4"/>
        <v>2270</v>
      </c>
      <c r="DG5" s="27">
        <f t="shared" si="4"/>
        <v>2273</v>
      </c>
      <c r="DH5" s="27">
        <f t="shared" si="4"/>
        <v>2378</v>
      </c>
      <c r="DI5" s="27">
        <f t="shared" si="4"/>
        <v>2371</v>
      </c>
      <c r="DJ5" s="27">
        <f t="shared" si="4"/>
        <v>2377</v>
      </c>
      <c r="DK5" s="27">
        <f t="shared" si="4"/>
        <v>2378</v>
      </c>
      <c r="DL5" s="27">
        <f t="shared" si="4"/>
        <v>2378</v>
      </c>
      <c r="DM5" s="27">
        <f t="shared" si="4"/>
        <v>2378</v>
      </c>
      <c r="DN5" s="27">
        <f t="shared" si="4"/>
        <v>2378</v>
      </c>
      <c r="DO5" s="27">
        <f t="shared" si="4"/>
        <v>2351</v>
      </c>
      <c r="DP5" s="27">
        <f t="shared" si="4"/>
        <v>2345</v>
      </c>
      <c r="DQ5" s="27">
        <f t="shared" si="4"/>
        <v>2370</v>
      </c>
      <c r="DR5" s="27">
        <f t="shared" si="4"/>
        <v>2377</v>
      </c>
      <c r="DS5" s="27">
        <f t="shared" si="4"/>
        <v>2378</v>
      </c>
      <c r="DT5" s="27">
        <f t="shared" si="4"/>
        <v>2378</v>
      </c>
      <c r="DU5" s="27">
        <f t="shared" si="4"/>
        <v>2368</v>
      </c>
      <c r="DV5" s="10"/>
    </row>
    <row r="6" spans="1:126" ht="18.75" x14ac:dyDescent="0.25">
      <c r="B6" s="54" t="s">
        <v>32</v>
      </c>
      <c r="C6" s="2">
        <v>0</v>
      </c>
      <c r="D6" s="2">
        <v>0</v>
      </c>
      <c r="E6" s="2">
        <v>336</v>
      </c>
      <c r="F6" s="2">
        <v>0</v>
      </c>
      <c r="G6" s="2">
        <v>1057</v>
      </c>
      <c r="H6" s="2">
        <v>824</v>
      </c>
      <c r="I6" s="2">
        <v>47</v>
      </c>
      <c r="J6" s="2">
        <v>10</v>
      </c>
      <c r="K6" s="3">
        <v>9</v>
      </c>
      <c r="L6" s="3">
        <v>14</v>
      </c>
      <c r="M6" s="3">
        <v>81</v>
      </c>
      <c r="N6" s="3">
        <v>0</v>
      </c>
      <c r="O6" s="3">
        <v>0</v>
      </c>
      <c r="P6" s="3">
        <v>0</v>
      </c>
      <c r="Q6" s="3">
        <v>0</v>
      </c>
      <c r="R6" s="3">
        <v>0</v>
      </c>
      <c r="S6" s="54">
        <v>2378</v>
      </c>
      <c r="V6" s="54">
        <v>3.125E-2</v>
      </c>
      <c r="W6" s="2">
        <f>D5</f>
        <v>607</v>
      </c>
      <c r="X6" s="2">
        <f>D6</f>
        <v>0</v>
      </c>
      <c r="Y6" s="54">
        <f>D7</f>
        <v>0</v>
      </c>
      <c r="Z6" s="54">
        <f>D8</f>
        <v>0</v>
      </c>
      <c r="AA6" s="54">
        <f>D9</f>
        <v>6</v>
      </c>
      <c r="AB6" s="54">
        <f>D10</f>
        <v>0</v>
      </c>
      <c r="AC6" s="54">
        <f>D11</f>
        <v>0</v>
      </c>
      <c r="AD6" s="54">
        <f>D12</f>
        <v>0</v>
      </c>
      <c r="AE6" s="2">
        <f>D13</f>
        <v>0</v>
      </c>
      <c r="AF6" s="2">
        <f>D14</f>
        <v>0</v>
      </c>
      <c r="AG6" s="2">
        <f>D15</f>
        <v>0</v>
      </c>
      <c r="AH6" s="2">
        <f>D16</f>
        <v>0</v>
      </c>
      <c r="AI6" s="4">
        <f>D17</f>
        <v>7</v>
      </c>
      <c r="AJ6" s="4">
        <f>D18</f>
        <v>15</v>
      </c>
      <c r="AK6" s="2">
        <f>D19</f>
        <v>28</v>
      </c>
      <c r="AL6" s="2">
        <f>D20</f>
        <v>0</v>
      </c>
      <c r="AM6" s="2">
        <f>D21</f>
        <v>1495</v>
      </c>
      <c r="AN6" s="2">
        <f>D22</f>
        <v>11</v>
      </c>
      <c r="AO6" s="2">
        <f>D23</f>
        <v>0</v>
      </c>
      <c r="AP6" s="2">
        <f>D24</f>
        <v>36</v>
      </c>
      <c r="AQ6" s="2">
        <f>D25</f>
        <v>0</v>
      </c>
      <c r="AR6" s="2">
        <f>D26</f>
        <v>0</v>
      </c>
      <c r="AS6" s="2">
        <f>D27</f>
        <v>0</v>
      </c>
      <c r="AT6" s="2">
        <f>D28</f>
        <v>1154</v>
      </c>
      <c r="AV6" s="54">
        <v>3.125E-2</v>
      </c>
      <c r="AW6" s="31">
        <f t="shared" ref="AW6:BT6" si="5">PRODUCT(W6*100*1/W21)</f>
        <v>25.52565180824222</v>
      </c>
      <c r="AX6" s="31">
        <f t="shared" si="5"/>
        <v>0</v>
      </c>
      <c r="AY6" s="30">
        <f t="shared" si="5"/>
        <v>0</v>
      </c>
      <c r="AZ6" s="30">
        <f t="shared" si="5"/>
        <v>0</v>
      </c>
      <c r="BA6" s="30">
        <f t="shared" si="5"/>
        <v>0.25231286795626579</v>
      </c>
      <c r="BB6" s="30">
        <f t="shared" si="5"/>
        <v>0</v>
      </c>
      <c r="BC6" s="30">
        <f t="shared" si="5"/>
        <v>0</v>
      </c>
      <c r="BD6" s="30">
        <f t="shared" si="5"/>
        <v>0</v>
      </c>
      <c r="BE6" s="31">
        <f t="shared" si="5"/>
        <v>0</v>
      </c>
      <c r="BF6" s="31">
        <f t="shared" si="5"/>
        <v>0</v>
      </c>
      <c r="BG6" s="31">
        <f t="shared" si="5"/>
        <v>0</v>
      </c>
      <c r="BH6" s="31">
        <f t="shared" si="5"/>
        <v>0</v>
      </c>
      <c r="BI6" s="32">
        <f t="shared" si="5"/>
        <v>0.2944888514934792</v>
      </c>
      <c r="BJ6" s="32">
        <f t="shared" si="5"/>
        <v>0.63078216989066438</v>
      </c>
      <c r="BK6" s="31">
        <f t="shared" si="5"/>
        <v>1.1774600504625736</v>
      </c>
      <c r="BL6" s="31">
        <f t="shared" si="5"/>
        <v>0</v>
      </c>
      <c r="BM6" s="31">
        <f t="shared" si="5"/>
        <v>62.867956265769557</v>
      </c>
      <c r="BN6" s="31">
        <f t="shared" si="5"/>
        <v>0.46788600595491281</v>
      </c>
      <c r="BO6" s="31">
        <f t="shared" si="5"/>
        <v>0</v>
      </c>
      <c r="BP6" s="31">
        <f t="shared" si="5"/>
        <v>1.518987341772152</v>
      </c>
      <c r="BQ6" s="31">
        <f t="shared" si="5"/>
        <v>0</v>
      </c>
      <c r="BR6" s="31">
        <f t="shared" si="5"/>
        <v>0</v>
      </c>
      <c r="BS6" s="31">
        <f t="shared" si="5"/>
        <v>0</v>
      </c>
      <c r="BT6" s="31">
        <f t="shared" si="5"/>
        <v>48.733108108108105</v>
      </c>
      <c r="BU6" s="54"/>
      <c r="BV6" s="54">
        <v>3.125E-2</v>
      </c>
      <c r="BW6" s="31">
        <f t="shared" ref="BW6:CT6" si="6">AW5+AW6</f>
        <v>25.904121110176618</v>
      </c>
      <c r="BX6" s="31">
        <f t="shared" si="6"/>
        <v>0</v>
      </c>
      <c r="BY6" s="30">
        <f t="shared" si="6"/>
        <v>0</v>
      </c>
      <c r="BZ6" s="30">
        <f t="shared" si="6"/>
        <v>0</v>
      </c>
      <c r="CA6" s="30">
        <f t="shared" si="6"/>
        <v>0.25231286795626579</v>
      </c>
      <c r="CB6" s="30">
        <f t="shared" si="6"/>
        <v>0</v>
      </c>
      <c r="CC6" s="30">
        <f t="shared" si="6"/>
        <v>0</v>
      </c>
      <c r="CD6" s="30">
        <f t="shared" si="6"/>
        <v>0</v>
      </c>
      <c r="CE6" s="31">
        <f t="shared" si="6"/>
        <v>0</v>
      </c>
      <c r="CF6" s="31">
        <f t="shared" si="6"/>
        <v>0</v>
      </c>
      <c r="CG6" s="31">
        <f t="shared" si="6"/>
        <v>0</v>
      </c>
      <c r="CH6" s="31">
        <f t="shared" si="6"/>
        <v>0</v>
      </c>
      <c r="CI6" s="32">
        <f t="shared" si="6"/>
        <v>0.2944888514934792</v>
      </c>
      <c r="CJ6" s="32">
        <f t="shared" si="6"/>
        <v>0.63078216989066438</v>
      </c>
      <c r="CK6" s="31">
        <f t="shared" si="6"/>
        <v>1.1774600504625736</v>
      </c>
      <c r="CL6" s="31">
        <f t="shared" si="6"/>
        <v>0</v>
      </c>
      <c r="CM6" s="31">
        <f t="shared" si="6"/>
        <v>63.624894869638354</v>
      </c>
      <c r="CN6" s="31">
        <f t="shared" si="6"/>
        <v>0.46788600595491281</v>
      </c>
      <c r="CO6" s="31">
        <f t="shared" si="6"/>
        <v>0</v>
      </c>
      <c r="CP6" s="31">
        <f t="shared" si="6"/>
        <v>1.518987341772152</v>
      </c>
      <c r="CQ6" s="31">
        <f t="shared" si="6"/>
        <v>0</v>
      </c>
      <c r="CR6" s="31">
        <f t="shared" si="6"/>
        <v>0</v>
      </c>
      <c r="CS6" s="31">
        <f t="shared" si="6"/>
        <v>0</v>
      </c>
      <c r="CT6" s="31">
        <f t="shared" si="6"/>
        <v>48.733108108108105</v>
      </c>
      <c r="CW6" s="25" t="s">
        <v>50</v>
      </c>
      <c r="CX6" s="18">
        <f>BW8</f>
        <v>42.430613961312027</v>
      </c>
      <c r="CY6" s="18">
        <f>BX12</f>
        <v>95.626576955424738</v>
      </c>
      <c r="CZ6" s="18"/>
      <c r="DA6" s="18"/>
      <c r="DB6" s="18"/>
      <c r="DC6" s="18"/>
      <c r="DD6" s="18"/>
      <c r="DE6" s="17"/>
      <c r="DF6" s="17">
        <f>CE14</f>
        <v>98.942731277533028</v>
      </c>
      <c r="DG6" s="17">
        <f>CF11</f>
        <v>97.228332600087995</v>
      </c>
      <c r="DH6" s="17">
        <f>CG16</f>
        <v>98.612279226240531</v>
      </c>
      <c r="DI6" s="17">
        <f>CH12</f>
        <v>96.035428089413742</v>
      </c>
      <c r="DJ6" s="13"/>
      <c r="DK6" s="17"/>
      <c r="DL6" s="17">
        <f>CK9</f>
        <v>87.678721614802356</v>
      </c>
      <c r="DM6" s="17">
        <f>CL11</f>
        <v>97.224558452481062</v>
      </c>
      <c r="DN6" s="17">
        <f>CM7</f>
        <v>98.233809924306144</v>
      </c>
      <c r="DO6" s="17">
        <f>CN11</f>
        <v>99.744789451297322</v>
      </c>
      <c r="DP6" s="17">
        <f>CO11</f>
        <v>81.449893390191903</v>
      </c>
      <c r="DQ6" s="17">
        <f>CP9</f>
        <v>95.569620253164558</v>
      </c>
      <c r="DR6" s="17">
        <f>CQ13</f>
        <v>99.957930164072351</v>
      </c>
      <c r="DS6" s="17">
        <f>CR12</f>
        <v>99.957947855340635</v>
      </c>
      <c r="DT6" s="17">
        <f>CS12</f>
        <v>100</v>
      </c>
      <c r="DU6" s="17">
        <f>CT10</f>
        <v>99.915540540540533</v>
      </c>
      <c r="DV6" s="10"/>
    </row>
    <row r="7" spans="1:126" ht="18.75" x14ac:dyDescent="0.25">
      <c r="B7" s="54" t="s">
        <v>3</v>
      </c>
      <c r="C7" s="54">
        <v>0</v>
      </c>
      <c r="D7" s="54">
        <v>0</v>
      </c>
      <c r="E7" s="54">
        <v>0</v>
      </c>
      <c r="F7" s="54">
        <v>1482</v>
      </c>
      <c r="G7" s="54">
        <v>0</v>
      </c>
      <c r="H7" s="54">
        <v>407</v>
      </c>
      <c r="I7" s="54">
        <v>302</v>
      </c>
      <c r="J7" s="54">
        <v>78</v>
      </c>
      <c r="K7" s="54">
        <v>35</v>
      </c>
      <c r="L7" s="54">
        <v>23</v>
      </c>
      <c r="M7" s="54">
        <v>23</v>
      </c>
      <c r="N7" s="54">
        <v>18</v>
      </c>
      <c r="O7" s="54">
        <v>10</v>
      </c>
      <c r="P7" s="54">
        <v>0</v>
      </c>
      <c r="Q7" s="54">
        <v>0</v>
      </c>
      <c r="R7" s="54">
        <v>0</v>
      </c>
      <c r="S7" s="54">
        <v>2378</v>
      </c>
      <c r="V7" s="54">
        <v>6.25E-2</v>
      </c>
      <c r="W7" s="2">
        <f>E5</f>
        <v>334</v>
      </c>
      <c r="X7" s="2">
        <f>E6</f>
        <v>336</v>
      </c>
      <c r="Y7" s="54">
        <f>E7</f>
        <v>0</v>
      </c>
      <c r="Z7" s="54">
        <f>E8</f>
        <v>0</v>
      </c>
      <c r="AA7" s="54">
        <f>E9</f>
        <v>0</v>
      </c>
      <c r="AB7" s="54">
        <f>E10</f>
        <v>0</v>
      </c>
      <c r="AC7" s="54">
        <f>E11</f>
        <v>2290</v>
      </c>
      <c r="AD7" s="54">
        <f>E12</f>
        <v>2216</v>
      </c>
      <c r="AE7" s="2">
        <f>E13</f>
        <v>0</v>
      </c>
      <c r="AF7" s="2">
        <f>E14</f>
        <v>238</v>
      </c>
      <c r="AG7" s="2">
        <f>E15</f>
        <v>0</v>
      </c>
      <c r="AH7" s="2">
        <f>E16</f>
        <v>2099</v>
      </c>
      <c r="AI7" s="4">
        <f>E17</f>
        <v>12</v>
      </c>
      <c r="AJ7" s="4">
        <f>E18</f>
        <v>0</v>
      </c>
      <c r="AK7" s="2">
        <f>E19</f>
        <v>729</v>
      </c>
      <c r="AL7" s="2">
        <f>E20</f>
        <v>1294</v>
      </c>
      <c r="AM7" s="2">
        <f>E21</f>
        <v>823</v>
      </c>
      <c r="AN7" s="2">
        <f>E22</f>
        <v>10</v>
      </c>
      <c r="AO7" s="2">
        <f>E23</f>
        <v>20</v>
      </c>
      <c r="AP7" s="2">
        <f>E24</f>
        <v>275</v>
      </c>
      <c r="AQ7" s="2">
        <f>E25</f>
        <v>11</v>
      </c>
      <c r="AR7" s="2">
        <f>E26</f>
        <v>11</v>
      </c>
      <c r="AS7" s="2">
        <f>E27</f>
        <v>0</v>
      </c>
      <c r="AT7" s="2">
        <f>E28</f>
        <v>17</v>
      </c>
      <c r="AV7" s="54">
        <v>6.25E-2</v>
      </c>
      <c r="AW7" s="31">
        <f t="shared" ref="AW7:BT7" si="7">PRODUCT(W7*100*1/W21)</f>
        <v>14.045416316232128</v>
      </c>
      <c r="AX7" s="31">
        <f t="shared" si="7"/>
        <v>14.129520605550884</v>
      </c>
      <c r="AY7" s="30">
        <f t="shared" si="7"/>
        <v>0</v>
      </c>
      <c r="AZ7" s="30">
        <f t="shared" si="7"/>
        <v>0</v>
      </c>
      <c r="BA7" s="30">
        <f t="shared" si="7"/>
        <v>0</v>
      </c>
      <c r="BB7" s="30">
        <f t="shared" si="7"/>
        <v>0</v>
      </c>
      <c r="BC7" s="30">
        <f t="shared" si="7"/>
        <v>96.299411269974769</v>
      </c>
      <c r="BD7" s="30">
        <f t="shared" si="7"/>
        <v>93.187552565180823</v>
      </c>
      <c r="BE7" s="31">
        <f t="shared" si="7"/>
        <v>0</v>
      </c>
      <c r="BF7" s="31">
        <f t="shared" si="7"/>
        <v>10.470743510778707</v>
      </c>
      <c r="BG7" s="31">
        <f t="shared" si="7"/>
        <v>0</v>
      </c>
      <c r="BH7" s="31">
        <f t="shared" si="7"/>
        <v>88.528047237452554</v>
      </c>
      <c r="BI7" s="32">
        <f t="shared" si="7"/>
        <v>0.50483803113167858</v>
      </c>
      <c r="BJ7" s="32">
        <f t="shared" si="7"/>
        <v>0</v>
      </c>
      <c r="BK7" s="31">
        <f t="shared" si="7"/>
        <v>30.656013456686292</v>
      </c>
      <c r="BL7" s="31">
        <f t="shared" si="7"/>
        <v>54.415475189234648</v>
      </c>
      <c r="BM7" s="31">
        <f t="shared" si="7"/>
        <v>34.60891505466779</v>
      </c>
      <c r="BN7" s="31">
        <f t="shared" si="7"/>
        <v>0.42535091450446616</v>
      </c>
      <c r="BO7" s="31">
        <f t="shared" si="7"/>
        <v>0.85287846481876328</v>
      </c>
      <c r="BP7" s="31">
        <f t="shared" si="7"/>
        <v>11.603375527426161</v>
      </c>
      <c r="BQ7" s="31">
        <f t="shared" si="7"/>
        <v>0.46276819520403872</v>
      </c>
      <c r="BR7" s="31">
        <f t="shared" si="7"/>
        <v>0.46257359125315389</v>
      </c>
      <c r="BS7" s="31">
        <f t="shared" si="7"/>
        <v>0</v>
      </c>
      <c r="BT7" s="31">
        <f t="shared" si="7"/>
        <v>0.71790540540540537</v>
      </c>
      <c r="BU7" s="54"/>
      <c r="BV7" s="54">
        <v>6.25E-2</v>
      </c>
      <c r="BW7" s="31">
        <f t="shared" ref="BW7:CT8" si="8">AW5+AW6+AW7</f>
        <v>39.949537426408746</v>
      </c>
      <c r="BX7" s="31">
        <f t="shared" si="8"/>
        <v>14.129520605550884</v>
      </c>
      <c r="BY7" s="30">
        <f t="shared" si="8"/>
        <v>0</v>
      </c>
      <c r="BZ7" s="30">
        <f t="shared" si="8"/>
        <v>0</v>
      </c>
      <c r="CA7" s="30">
        <f t="shared" si="8"/>
        <v>0.25231286795626579</v>
      </c>
      <c r="CB7" s="30">
        <f t="shared" si="8"/>
        <v>0</v>
      </c>
      <c r="CC7" s="30">
        <f t="shared" si="8"/>
        <v>96.299411269974769</v>
      </c>
      <c r="CD7" s="30">
        <f t="shared" si="8"/>
        <v>93.187552565180823</v>
      </c>
      <c r="CE7" s="31">
        <f t="shared" si="8"/>
        <v>0</v>
      </c>
      <c r="CF7" s="31">
        <f t="shared" si="8"/>
        <v>10.470743510778707</v>
      </c>
      <c r="CG7" s="31">
        <f t="shared" si="8"/>
        <v>0</v>
      </c>
      <c r="CH7" s="31">
        <f t="shared" si="8"/>
        <v>88.528047237452554</v>
      </c>
      <c r="CI7" s="32">
        <f t="shared" si="8"/>
        <v>0.79932688262515783</v>
      </c>
      <c r="CJ7" s="32">
        <f t="shared" si="8"/>
        <v>0.63078216989066438</v>
      </c>
      <c r="CK7" s="31">
        <f t="shared" si="8"/>
        <v>31.833473507148867</v>
      </c>
      <c r="CL7" s="31">
        <f t="shared" si="8"/>
        <v>54.415475189234648</v>
      </c>
      <c r="CM7" s="31">
        <f t="shared" si="8"/>
        <v>98.233809924306144</v>
      </c>
      <c r="CN7" s="31">
        <f t="shared" si="8"/>
        <v>0.89323692045937897</v>
      </c>
      <c r="CO7" s="31">
        <f t="shared" si="8"/>
        <v>0.85287846481876328</v>
      </c>
      <c r="CP7" s="31">
        <f t="shared" si="8"/>
        <v>13.122362869198312</v>
      </c>
      <c r="CQ7" s="31">
        <f t="shared" si="8"/>
        <v>0.46276819520403872</v>
      </c>
      <c r="CR7" s="31">
        <f t="shared" si="8"/>
        <v>0.46257359125315389</v>
      </c>
      <c r="CS7" s="31">
        <f t="shared" si="8"/>
        <v>0</v>
      </c>
      <c r="CT7" s="31">
        <f t="shared" si="8"/>
        <v>49.451013513513509</v>
      </c>
      <c r="CW7" s="25" t="s">
        <v>51</v>
      </c>
      <c r="CX7" s="18"/>
      <c r="CY7" s="18"/>
      <c r="CZ7" s="18"/>
      <c r="DA7" s="18"/>
      <c r="DB7" s="18"/>
      <c r="DC7" s="18"/>
      <c r="DD7" s="18"/>
      <c r="DE7" s="17"/>
      <c r="DF7" s="17"/>
      <c r="DG7" s="17"/>
      <c r="DH7" s="17"/>
      <c r="DI7" s="17">
        <f>CH13-CH12</f>
        <v>0.29523407844791905</v>
      </c>
      <c r="DJ7" s="17">
        <f>CI11</f>
        <v>86.285233487589394</v>
      </c>
      <c r="DK7" s="17">
        <f>CJ11</f>
        <v>88.015138772077378</v>
      </c>
      <c r="DL7" s="17"/>
      <c r="DM7" s="17">
        <f>CL12-CL11</f>
        <v>1.4297729184188341</v>
      </c>
      <c r="DN7" s="17">
        <f>CM10-CM7</f>
        <v>1.3877207737594546</v>
      </c>
      <c r="DO7" s="17"/>
      <c r="DP7" s="17">
        <f>CO12-CO11</f>
        <v>0.55437100213219992</v>
      </c>
      <c r="DQ7" s="17">
        <f>CP10-CP9</f>
        <v>0.54852320675105659</v>
      </c>
      <c r="DR7" s="17"/>
      <c r="DS7" s="17"/>
      <c r="DT7" s="17"/>
      <c r="DU7" s="17"/>
      <c r="DV7" s="10"/>
    </row>
    <row r="8" spans="1:126" ht="18.75" x14ac:dyDescent="0.25">
      <c r="B8" s="54" t="s">
        <v>5</v>
      </c>
      <c r="C8" s="54">
        <v>0</v>
      </c>
      <c r="D8" s="54">
        <v>0</v>
      </c>
      <c r="E8" s="54">
        <v>0</v>
      </c>
      <c r="F8" s="54">
        <v>0</v>
      </c>
      <c r="G8" s="54">
        <v>1375</v>
      </c>
      <c r="H8" s="54">
        <v>1</v>
      </c>
      <c r="I8" s="54">
        <v>695</v>
      </c>
      <c r="J8" s="54">
        <v>197</v>
      </c>
      <c r="K8" s="54">
        <v>21</v>
      </c>
      <c r="L8" s="54">
        <v>17</v>
      </c>
      <c r="M8" s="54">
        <v>18</v>
      </c>
      <c r="N8" s="54">
        <v>15</v>
      </c>
      <c r="O8" s="54">
        <v>12</v>
      </c>
      <c r="P8" s="54">
        <v>26</v>
      </c>
      <c r="Q8" s="54">
        <v>0</v>
      </c>
      <c r="R8" s="54">
        <v>0</v>
      </c>
      <c r="S8" s="54">
        <v>2377</v>
      </c>
      <c r="V8" s="54">
        <v>0.125</v>
      </c>
      <c r="W8" s="2">
        <f>F5</f>
        <v>59</v>
      </c>
      <c r="X8" s="2">
        <f>F6</f>
        <v>0</v>
      </c>
      <c r="Y8" s="54">
        <f>F7</f>
        <v>1482</v>
      </c>
      <c r="Z8" s="54">
        <f>F8</f>
        <v>0</v>
      </c>
      <c r="AA8" s="54">
        <f>F9</f>
        <v>19</v>
      </c>
      <c r="AB8" s="54">
        <f>F10</f>
        <v>92</v>
      </c>
      <c r="AC8" s="54">
        <f>F11</f>
        <v>0</v>
      </c>
      <c r="AD8" s="54">
        <f>F12</f>
        <v>0</v>
      </c>
      <c r="AE8" s="2">
        <f>F13</f>
        <v>0</v>
      </c>
      <c r="AF8" s="2">
        <f>F14</f>
        <v>0</v>
      </c>
      <c r="AG8" s="2">
        <f>F15</f>
        <v>0</v>
      </c>
      <c r="AH8" s="2">
        <f>F16</f>
        <v>2</v>
      </c>
      <c r="AI8" s="4">
        <f>F17</f>
        <v>69</v>
      </c>
      <c r="AJ8" s="4">
        <f>F18</f>
        <v>400</v>
      </c>
      <c r="AK8" s="2">
        <f>F19</f>
        <v>1276</v>
      </c>
      <c r="AL8" s="2">
        <f>F20</f>
        <v>0</v>
      </c>
      <c r="AM8" s="4">
        <f>F21</f>
        <v>19</v>
      </c>
      <c r="AN8" s="2">
        <f>F22</f>
        <v>23</v>
      </c>
      <c r="AO8" s="2">
        <f>F23</f>
        <v>2</v>
      </c>
      <c r="AP8" s="2">
        <f>F24</f>
        <v>1774</v>
      </c>
      <c r="AQ8" s="2">
        <f>F25</f>
        <v>0</v>
      </c>
      <c r="AR8" s="2">
        <f>F25</f>
        <v>0</v>
      </c>
      <c r="AS8" s="2">
        <f>F27</f>
        <v>1792</v>
      </c>
      <c r="AT8" s="2">
        <f>F28</f>
        <v>995</v>
      </c>
      <c r="AV8" s="54">
        <v>0.125</v>
      </c>
      <c r="AW8" s="31">
        <f t="shared" ref="AW8:BT8" si="9">PRODUCT(W8*100*1/W21)</f>
        <v>2.4810765349032802</v>
      </c>
      <c r="AX8" s="31">
        <f t="shared" si="9"/>
        <v>0</v>
      </c>
      <c r="AY8" s="30">
        <f t="shared" si="9"/>
        <v>62.321278385197644</v>
      </c>
      <c r="AZ8" s="30">
        <f t="shared" si="9"/>
        <v>0</v>
      </c>
      <c r="BA8" s="30">
        <f t="shared" si="9"/>
        <v>0.79899074852817498</v>
      </c>
      <c r="BB8" s="30">
        <f t="shared" si="9"/>
        <v>3.8687973086627419</v>
      </c>
      <c r="BC8" s="30">
        <f t="shared" si="9"/>
        <v>0</v>
      </c>
      <c r="BD8" s="30">
        <f t="shared" si="9"/>
        <v>0</v>
      </c>
      <c r="BE8" s="31">
        <f t="shared" si="9"/>
        <v>0</v>
      </c>
      <c r="BF8" s="31">
        <f t="shared" si="9"/>
        <v>0</v>
      </c>
      <c r="BG8" s="31">
        <f t="shared" si="9"/>
        <v>0</v>
      </c>
      <c r="BH8" s="31">
        <f t="shared" si="9"/>
        <v>8.4352593842260654E-2</v>
      </c>
      <c r="BI8" s="32">
        <f t="shared" si="9"/>
        <v>2.9028186790071517</v>
      </c>
      <c r="BJ8" s="32">
        <f t="shared" si="9"/>
        <v>16.820857863751051</v>
      </c>
      <c r="BK8" s="31">
        <f t="shared" si="9"/>
        <v>53.658536585365852</v>
      </c>
      <c r="BL8" s="31">
        <f t="shared" si="9"/>
        <v>0</v>
      </c>
      <c r="BM8" s="32">
        <f t="shared" si="9"/>
        <v>0.79899074852817498</v>
      </c>
      <c r="BN8" s="31">
        <f t="shared" si="9"/>
        <v>0.97830710336027227</v>
      </c>
      <c r="BO8" s="31">
        <f t="shared" si="9"/>
        <v>8.5287846481876331E-2</v>
      </c>
      <c r="BP8" s="31">
        <f t="shared" si="9"/>
        <v>74.852320675105489</v>
      </c>
      <c r="BQ8" s="31">
        <f t="shared" si="9"/>
        <v>0</v>
      </c>
      <c r="BR8" s="31">
        <f t="shared" si="9"/>
        <v>0</v>
      </c>
      <c r="BS8" s="31">
        <f t="shared" si="9"/>
        <v>75.357443229604712</v>
      </c>
      <c r="BT8" s="31">
        <f t="shared" si="9"/>
        <v>42.018581081081081</v>
      </c>
      <c r="BU8" s="54"/>
      <c r="BV8" s="54">
        <v>0.125</v>
      </c>
      <c r="BW8" s="31">
        <f t="shared" ref="BW8:CM8" si="10">AW5+AW6+AW7+AW8</f>
        <v>42.430613961312027</v>
      </c>
      <c r="BX8" s="31">
        <f t="shared" si="10"/>
        <v>14.129520605550884</v>
      </c>
      <c r="BY8" s="30">
        <f t="shared" si="10"/>
        <v>62.321278385197644</v>
      </c>
      <c r="BZ8" s="30">
        <f t="shared" si="10"/>
        <v>0</v>
      </c>
      <c r="CA8" s="30">
        <f t="shared" si="10"/>
        <v>1.0513036164844407</v>
      </c>
      <c r="CB8" s="30">
        <f t="shared" si="10"/>
        <v>3.8687973086627419</v>
      </c>
      <c r="CC8" s="30">
        <f t="shared" si="10"/>
        <v>96.299411269974769</v>
      </c>
      <c r="CD8" s="30">
        <f t="shared" si="10"/>
        <v>93.187552565180823</v>
      </c>
      <c r="CE8" s="31">
        <f t="shared" si="10"/>
        <v>0</v>
      </c>
      <c r="CF8" s="31">
        <f t="shared" si="10"/>
        <v>10.470743510778707</v>
      </c>
      <c r="CG8" s="31">
        <f t="shared" si="10"/>
        <v>0</v>
      </c>
      <c r="CH8" s="31">
        <f t="shared" si="10"/>
        <v>88.612399831294809</v>
      </c>
      <c r="CI8" s="32">
        <f t="shared" si="10"/>
        <v>3.7021455616323093</v>
      </c>
      <c r="CJ8" s="32">
        <f t="shared" si="10"/>
        <v>17.451640033641716</v>
      </c>
      <c r="CK8" s="31">
        <f t="shared" si="10"/>
        <v>85.492010092514718</v>
      </c>
      <c r="CL8" s="31">
        <f t="shared" si="10"/>
        <v>54.415475189234648</v>
      </c>
      <c r="CM8" s="32">
        <f t="shared" si="10"/>
        <v>99.032800672834313</v>
      </c>
      <c r="CN8" s="31">
        <f t="shared" si="8"/>
        <v>1.8715440238196512</v>
      </c>
      <c r="CO8" s="31">
        <f t="shared" ref="CO8:CT8" si="11">BO5+BO6+BO7+BO8</f>
        <v>0.93816631130063965</v>
      </c>
      <c r="CP8" s="31">
        <f t="shared" si="11"/>
        <v>87.974683544303801</v>
      </c>
      <c r="CQ8" s="31">
        <f t="shared" si="11"/>
        <v>0.46276819520403872</v>
      </c>
      <c r="CR8" s="31">
        <f t="shared" si="11"/>
        <v>0.46257359125315389</v>
      </c>
      <c r="CS8" s="31">
        <f t="shared" si="11"/>
        <v>75.357443229604712</v>
      </c>
      <c r="CT8" s="31">
        <f t="shared" si="11"/>
        <v>91.469594594594582</v>
      </c>
      <c r="CW8" s="25" t="s">
        <v>52</v>
      </c>
      <c r="CX8" s="18">
        <f>BW20-CX6</f>
        <v>57.569386038687973</v>
      </c>
      <c r="CY8" s="18">
        <f>BX20-BX12</f>
        <v>4.3734230445752758</v>
      </c>
      <c r="CZ8" s="18"/>
      <c r="DA8" s="18"/>
      <c r="DB8" s="18"/>
      <c r="DC8" s="18"/>
      <c r="DD8" s="18"/>
      <c r="DE8" s="17"/>
      <c r="DF8" s="17">
        <f>CE20-CE14</f>
        <v>1.0572687224669579</v>
      </c>
      <c r="DG8" s="17">
        <f>CF20-CF11</f>
        <v>2.7716673999120047</v>
      </c>
      <c r="DH8" s="17">
        <f>CG20-CG16</f>
        <v>1.3877207737594688</v>
      </c>
      <c r="DI8" s="17">
        <f>CH20-CH13</f>
        <v>3.6693378321383392</v>
      </c>
      <c r="DJ8" s="17">
        <f>CI20-CI11</f>
        <v>13.714766512410591</v>
      </c>
      <c r="DK8" s="17">
        <f>CJ20-CJ11</f>
        <v>11.984861227922622</v>
      </c>
      <c r="DL8" s="17">
        <f>CK20-CK9</f>
        <v>12.321278385197644</v>
      </c>
      <c r="DM8" s="17">
        <f>CL20-CL12</f>
        <v>1.3456686291000892</v>
      </c>
      <c r="DN8" s="17">
        <f>CM20-CM10</f>
        <v>0.37846930193440187</v>
      </c>
      <c r="DO8" s="17">
        <f>CN20-CN11</f>
        <v>0.2552105487026779</v>
      </c>
      <c r="DP8" s="17">
        <f>CO20-CO12</f>
        <v>17.995735607675897</v>
      </c>
      <c r="DQ8" s="17">
        <f>CP20-CP10</f>
        <v>3.8818565400843994</v>
      </c>
      <c r="DR8" s="17">
        <f>CQ20-CQ13</f>
        <v>4.2069835927634358E-2</v>
      </c>
      <c r="DS8" s="17">
        <f>CR20-CR12</f>
        <v>4.2052144659379564E-2</v>
      </c>
      <c r="DT8" s="17">
        <f>CS20-CS12</f>
        <v>0</v>
      </c>
      <c r="DU8" s="17">
        <f>CT20-CT10</f>
        <v>8.4459459459452546E-2</v>
      </c>
      <c r="DV8" s="10"/>
    </row>
    <row r="9" spans="1:126" x14ac:dyDescent="0.25">
      <c r="B9" s="54" t="s">
        <v>7</v>
      </c>
      <c r="C9" s="54">
        <v>0</v>
      </c>
      <c r="D9" s="54">
        <v>6</v>
      </c>
      <c r="E9" s="54">
        <v>0</v>
      </c>
      <c r="F9" s="54">
        <v>19</v>
      </c>
      <c r="G9" s="54">
        <v>58</v>
      </c>
      <c r="H9" s="54">
        <v>26</v>
      </c>
      <c r="I9" s="54">
        <v>404</v>
      </c>
      <c r="J9" s="54">
        <v>1680</v>
      </c>
      <c r="K9" s="54">
        <v>74</v>
      </c>
      <c r="L9" s="54">
        <v>21</v>
      </c>
      <c r="M9" s="54">
        <v>90</v>
      </c>
      <c r="N9" s="54">
        <v>0</v>
      </c>
      <c r="O9" s="54">
        <v>0</v>
      </c>
      <c r="P9" s="54">
        <v>0</v>
      </c>
      <c r="Q9" s="54">
        <v>0</v>
      </c>
      <c r="R9" s="54">
        <v>0</v>
      </c>
      <c r="S9" s="54">
        <v>2378</v>
      </c>
      <c r="V9" s="54">
        <v>0.25</v>
      </c>
      <c r="W9" s="3">
        <f>G5</f>
        <v>96</v>
      </c>
      <c r="X9" s="2">
        <f>G6</f>
        <v>1057</v>
      </c>
      <c r="Y9" s="54">
        <f>G7</f>
        <v>0</v>
      </c>
      <c r="Z9" s="54">
        <f>G8</f>
        <v>1375</v>
      </c>
      <c r="AA9" s="54">
        <f>G9</f>
        <v>58</v>
      </c>
      <c r="AB9" s="54">
        <f>G10</f>
        <v>0</v>
      </c>
      <c r="AC9" s="54">
        <f>G11</f>
        <v>16</v>
      </c>
      <c r="AD9" s="54">
        <f>G12</f>
        <v>39</v>
      </c>
      <c r="AE9" s="2">
        <f>G13</f>
        <v>139</v>
      </c>
      <c r="AF9" s="2">
        <f>G14</f>
        <v>1756</v>
      </c>
      <c r="AG9" s="2">
        <f>G15</f>
        <v>0</v>
      </c>
      <c r="AH9" s="2">
        <f>G16</f>
        <v>63</v>
      </c>
      <c r="AI9" s="4">
        <f>G17</f>
        <v>738</v>
      </c>
      <c r="AJ9" s="4">
        <f>G18</f>
        <v>1538</v>
      </c>
      <c r="AK9" s="2">
        <f>G19</f>
        <v>52</v>
      </c>
      <c r="AL9" s="2">
        <f>G20</f>
        <v>919</v>
      </c>
      <c r="AM9" s="4">
        <f>G21</f>
        <v>12</v>
      </c>
      <c r="AN9" s="2">
        <f>G22</f>
        <v>120</v>
      </c>
      <c r="AO9" s="2">
        <f>G23</f>
        <v>134</v>
      </c>
      <c r="AP9" s="2">
        <f>G24</f>
        <v>180</v>
      </c>
      <c r="AQ9" s="2">
        <f>G25</f>
        <v>11</v>
      </c>
      <c r="AR9" s="2">
        <f>G26</f>
        <v>16</v>
      </c>
      <c r="AS9" s="2">
        <f>G27</f>
        <v>0</v>
      </c>
      <c r="AT9" s="2">
        <f>G28</f>
        <v>135</v>
      </c>
      <c r="AV9" s="54">
        <v>0.25</v>
      </c>
      <c r="AW9" s="33">
        <f t="shared" ref="AW9:BT9" si="12">PRODUCT(W9*100*1/W21)</f>
        <v>4.0370058873002526</v>
      </c>
      <c r="AX9" s="31">
        <f t="shared" si="12"/>
        <v>44.449116904962153</v>
      </c>
      <c r="AY9" s="30">
        <f t="shared" si="12"/>
        <v>0</v>
      </c>
      <c r="AZ9" s="30">
        <f t="shared" si="12"/>
        <v>57.846024400504838</v>
      </c>
      <c r="BA9" s="30">
        <f t="shared" si="12"/>
        <v>2.4390243902439024</v>
      </c>
      <c r="BB9" s="30">
        <f t="shared" si="12"/>
        <v>0</v>
      </c>
      <c r="BC9" s="30">
        <f t="shared" si="12"/>
        <v>0.67283431455004206</v>
      </c>
      <c r="BD9" s="30">
        <f t="shared" si="12"/>
        <v>1.6400336417157275</v>
      </c>
      <c r="BE9" s="31">
        <f t="shared" si="12"/>
        <v>6.1233480176211454</v>
      </c>
      <c r="BF9" s="31">
        <f t="shared" si="12"/>
        <v>77.25472943246811</v>
      </c>
      <c r="BG9" s="31">
        <f t="shared" si="12"/>
        <v>0</v>
      </c>
      <c r="BH9" s="31">
        <f t="shared" si="12"/>
        <v>2.6571067060312106</v>
      </c>
      <c r="BI9" s="32">
        <f t="shared" si="12"/>
        <v>31.047538914598235</v>
      </c>
      <c r="BJ9" s="32">
        <f t="shared" si="12"/>
        <v>64.676198486122786</v>
      </c>
      <c r="BK9" s="31">
        <f t="shared" si="12"/>
        <v>2.1867115222876365</v>
      </c>
      <c r="BL9" s="31">
        <f t="shared" si="12"/>
        <v>38.645920941968043</v>
      </c>
      <c r="BM9" s="32">
        <f t="shared" si="12"/>
        <v>0.50462573591253157</v>
      </c>
      <c r="BN9" s="31">
        <f t="shared" si="12"/>
        <v>5.1042109740535944</v>
      </c>
      <c r="BO9" s="31">
        <f t="shared" si="12"/>
        <v>5.7142857142857144</v>
      </c>
      <c r="BP9" s="31">
        <f t="shared" si="12"/>
        <v>7.5949367088607591</v>
      </c>
      <c r="BQ9" s="31">
        <f t="shared" si="12"/>
        <v>0.46276819520403872</v>
      </c>
      <c r="BR9" s="31">
        <f t="shared" si="12"/>
        <v>0.67283431455004206</v>
      </c>
      <c r="BS9" s="31">
        <f t="shared" si="12"/>
        <v>0</v>
      </c>
      <c r="BT9" s="31">
        <f t="shared" si="12"/>
        <v>5.7010135135135132</v>
      </c>
      <c r="BU9" s="54"/>
      <c r="BV9" s="54">
        <v>0.25</v>
      </c>
      <c r="BW9" s="33">
        <f t="shared" ref="BW9:CT9" si="13">AW5+AW6+AW7+AW8+AW9</f>
        <v>46.46761984861228</v>
      </c>
      <c r="BX9" s="31">
        <f t="shared" si="13"/>
        <v>58.578637510513033</v>
      </c>
      <c r="BY9" s="30">
        <f t="shared" si="13"/>
        <v>62.321278385197644</v>
      </c>
      <c r="BZ9" s="30">
        <f t="shared" si="13"/>
        <v>57.846024400504838</v>
      </c>
      <c r="CA9" s="30">
        <f t="shared" si="13"/>
        <v>3.4903280067283431</v>
      </c>
      <c r="CB9" s="30">
        <f t="shared" si="13"/>
        <v>3.8687973086627419</v>
      </c>
      <c r="CC9" s="30">
        <f t="shared" si="13"/>
        <v>96.972245584524813</v>
      </c>
      <c r="CD9" s="30">
        <f t="shared" si="13"/>
        <v>94.827586206896555</v>
      </c>
      <c r="CE9" s="31">
        <f t="shared" si="13"/>
        <v>6.1233480176211454</v>
      </c>
      <c r="CF9" s="31">
        <f t="shared" si="13"/>
        <v>87.725472943246814</v>
      </c>
      <c r="CG9" s="31">
        <f t="shared" si="13"/>
        <v>0</v>
      </c>
      <c r="CH9" s="31">
        <f t="shared" si="13"/>
        <v>91.269506537326023</v>
      </c>
      <c r="CI9" s="32">
        <f t="shared" si="13"/>
        <v>34.749684476230541</v>
      </c>
      <c r="CJ9" s="32">
        <f t="shared" si="13"/>
        <v>82.127838519764509</v>
      </c>
      <c r="CK9" s="31">
        <f t="shared" si="13"/>
        <v>87.678721614802356</v>
      </c>
      <c r="CL9" s="31">
        <f t="shared" si="13"/>
        <v>93.061396131202685</v>
      </c>
      <c r="CM9" s="32">
        <f t="shared" si="13"/>
        <v>99.537426408746839</v>
      </c>
      <c r="CN9" s="31">
        <f t="shared" si="13"/>
        <v>6.9757549978732456</v>
      </c>
      <c r="CO9" s="31">
        <f t="shared" si="13"/>
        <v>6.6524520255863537</v>
      </c>
      <c r="CP9" s="31">
        <f t="shared" si="13"/>
        <v>95.569620253164558</v>
      </c>
      <c r="CQ9" s="31">
        <f t="shared" si="13"/>
        <v>0.92553639040807745</v>
      </c>
      <c r="CR9" s="31">
        <f t="shared" si="13"/>
        <v>1.1354079058031958</v>
      </c>
      <c r="CS9" s="31">
        <f t="shared" si="13"/>
        <v>75.357443229604712</v>
      </c>
      <c r="CT9" s="31">
        <f t="shared" si="13"/>
        <v>97.170608108108098</v>
      </c>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6" x14ac:dyDescent="0.25">
      <c r="B10" s="54" t="s">
        <v>9</v>
      </c>
      <c r="C10" s="54">
        <v>0</v>
      </c>
      <c r="D10" s="54">
        <v>0</v>
      </c>
      <c r="E10" s="54">
        <v>0</v>
      </c>
      <c r="F10" s="54">
        <v>92</v>
      </c>
      <c r="G10" s="54">
        <v>0</v>
      </c>
      <c r="H10" s="54">
        <v>67</v>
      </c>
      <c r="I10" s="54">
        <v>1411</v>
      </c>
      <c r="J10" s="54">
        <v>677</v>
      </c>
      <c r="K10" s="54">
        <v>21</v>
      </c>
      <c r="L10" s="54">
        <v>21</v>
      </c>
      <c r="M10" s="54">
        <v>13</v>
      </c>
      <c r="N10" s="54">
        <v>8</v>
      </c>
      <c r="O10" s="54">
        <v>68</v>
      </c>
      <c r="P10" s="54">
        <v>0</v>
      </c>
      <c r="Q10" s="54">
        <v>0</v>
      </c>
      <c r="R10" s="54">
        <v>0</v>
      </c>
      <c r="S10" s="54">
        <v>2378</v>
      </c>
      <c r="V10" s="54">
        <v>0.5</v>
      </c>
      <c r="W10" s="3">
        <f>H5</f>
        <v>62</v>
      </c>
      <c r="X10" s="2">
        <f>H6</f>
        <v>824</v>
      </c>
      <c r="Y10" s="54">
        <f>H7</f>
        <v>407</v>
      </c>
      <c r="Z10" s="54">
        <f>H8</f>
        <v>1</v>
      </c>
      <c r="AA10" s="54">
        <f>H9</f>
        <v>26</v>
      </c>
      <c r="AB10" s="54">
        <f>H10</f>
        <v>67</v>
      </c>
      <c r="AC10" s="54">
        <f>H11</f>
        <v>15</v>
      </c>
      <c r="AD10" s="54">
        <f>H12</f>
        <v>29</v>
      </c>
      <c r="AE10" s="2">
        <f>H13</f>
        <v>1</v>
      </c>
      <c r="AF10" s="2">
        <f>H14</f>
        <v>175</v>
      </c>
      <c r="AG10" s="2">
        <f>H15</f>
        <v>1496</v>
      </c>
      <c r="AH10" s="2">
        <f>H16</f>
        <v>52</v>
      </c>
      <c r="AI10" s="4">
        <f>H17</f>
        <v>1125</v>
      </c>
      <c r="AJ10" s="4">
        <f>H18</f>
        <v>120</v>
      </c>
      <c r="AK10" s="3">
        <f>H19</f>
        <v>8</v>
      </c>
      <c r="AL10" s="2">
        <f>H20</f>
        <v>72</v>
      </c>
      <c r="AM10" s="4">
        <f>H21</f>
        <v>2</v>
      </c>
      <c r="AN10" s="2">
        <f>H22</f>
        <v>1733</v>
      </c>
      <c r="AO10" s="2">
        <f>H23</f>
        <v>1530</v>
      </c>
      <c r="AP10" s="4">
        <f>H24</f>
        <v>13</v>
      </c>
      <c r="AQ10" s="2">
        <f>H25</f>
        <v>118</v>
      </c>
      <c r="AR10" s="2">
        <f>H26</f>
        <v>908</v>
      </c>
      <c r="AS10" s="2">
        <f>H27</f>
        <v>543</v>
      </c>
      <c r="AT10" s="2">
        <f>H28</f>
        <v>65</v>
      </c>
      <c r="AV10" s="54">
        <v>0.5</v>
      </c>
      <c r="AW10" s="33">
        <f t="shared" ref="AW10:BT10" si="14">PRODUCT(W10*100*1/W21)</f>
        <v>2.6072329688814131</v>
      </c>
      <c r="AX10" s="31">
        <f t="shared" si="14"/>
        <v>34.650967199327162</v>
      </c>
      <c r="AY10" s="30">
        <f t="shared" si="14"/>
        <v>17.115222876366694</v>
      </c>
      <c r="AZ10" s="30">
        <f t="shared" si="14"/>
        <v>4.2069835927639881E-2</v>
      </c>
      <c r="BA10" s="30">
        <f t="shared" si="14"/>
        <v>1.0933557611438183</v>
      </c>
      <c r="BB10" s="30">
        <f t="shared" si="14"/>
        <v>2.8174936921783011</v>
      </c>
      <c r="BC10" s="30">
        <f t="shared" si="14"/>
        <v>0.63078216989066438</v>
      </c>
      <c r="BD10" s="30">
        <f t="shared" si="14"/>
        <v>1.2195121951219512</v>
      </c>
      <c r="BE10" s="31">
        <f t="shared" si="14"/>
        <v>4.405286343612335E-2</v>
      </c>
      <c r="BF10" s="31">
        <f t="shared" si="14"/>
        <v>7.6990761108666961</v>
      </c>
      <c r="BG10" s="31">
        <f t="shared" si="14"/>
        <v>62.910008410428929</v>
      </c>
      <c r="BH10" s="31">
        <f t="shared" si="14"/>
        <v>2.1931674398987768</v>
      </c>
      <c r="BI10" s="32">
        <f t="shared" si="14"/>
        <v>47.32856541859487</v>
      </c>
      <c r="BJ10" s="32">
        <f t="shared" si="14"/>
        <v>5.046257359125315</v>
      </c>
      <c r="BK10" s="33">
        <f t="shared" si="14"/>
        <v>0.33641715727502103</v>
      </c>
      <c r="BL10" s="31">
        <f t="shared" si="14"/>
        <v>3.0277544154751892</v>
      </c>
      <c r="BM10" s="32">
        <f t="shared" si="14"/>
        <v>8.4104289318755257E-2</v>
      </c>
      <c r="BN10" s="31">
        <f t="shared" si="14"/>
        <v>73.713313483623992</v>
      </c>
      <c r="BO10" s="31">
        <f t="shared" si="14"/>
        <v>65.245202558635398</v>
      </c>
      <c r="BP10" s="32">
        <f t="shared" si="14"/>
        <v>0.54852320675105481</v>
      </c>
      <c r="BQ10" s="31">
        <f t="shared" si="14"/>
        <v>4.9642406394615062</v>
      </c>
      <c r="BR10" s="31">
        <f t="shared" si="14"/>
        <v>38.18334735071489</v>
      </c>
      <c r="BS10" s="31">
        <f t="shared" si="14"/>
        <v>22.834314550042052</v>
      </c>
      <c r="BT10" s="31">
        <f t="shared" si="14"/>
        <v>2.7449324324324325</v>
      </c>
      <c r="BU10" s="54"/>
      <c r="BV10" s="54">
        <v>0.5</v>
      </c>
      <c r="BW10" s="33">
        <f t="shared" ref="BW10:CT10" si="15">AW5+AW6+AW7+AW8+AW9+AW10</f>
        <v>49.074852817493692</v>
      </c>
      <c r="BX10" s="31">
        <f t="shared" si="15"/>
        <v>93.229604709840203</v>
      </c>
      <c r="BY10" s="30">
        <f t="shared" si="15"/>
        <v>79.436501261564331</v>
      </c>
      <c r="BZ10" s="30">
        <f t="shared" si="15"/>
        <v>57.88809423643248</v>
      </c>
      <c r="CA10" s="30">
        <f t="shared" si="15"/>
        <v>4.5836837678721611</v>
      </c>
      <c r="CB10" s="30">
        <f t="shared" si="15"/>
        <v>6.6862910008410434</v>
      </c>
      <c r="CC10" s="30">
        <f t="shared" si="15"/>
        <v>97.603027754415479</v>
      </c>
      <c r="CD10" s="30">
        <f t="shared" si="15"/>
        <v>96.047098402018506</v>
      </c>
      <c r="CE10" s="31">
        <f t="shared" si="15"/>
        <v>6.1674008810572687</v>
      </c>
      <c r="CF10" s="31">
        <f t="shared" si="15"/>
        <v>95.424549054113513</v>
      </c>
      <c r="CG10" s="31">
        <f t="shared" si="15"/>
        <v>62.910008410428929</v>
      </c>
      <c r="CH10" s="31">
        <f t="shared" si="15"/>
        <v>93.462673977224796</v>
      </c>
      <c r="CI10" s="32">
        <f t="shared" si="15"/>
        <v>82.078249894825404</v>
      </c>
      <c r="CJ10" s="32">
        <f t="shared" si="15"/>
        <v>87.17409587888983</v>
      </c>
      <c r="CK10" s="33">
        <f t="shared" si="15"/>
        <v>88.015138772077378</v>
      </c>
      <c r="CL10" s="31">
        <f t="shared" si="15"/>
        <v>96.089150546677871</v>
      </c>
      <c r="CM10" s="32">
        <f t="shared" si="15"/>
        <v>99.621530698065598</v>
      </c>
      <c r="CN10" s="31">
        <f t="shared" si="15"/>
        <v>80.68906848149723</v>
      </c>
      <c r="CO10" s="31">
        <f t="shared" si="15"/>
        <v>71.897654584221755</v>
      </c>
      <c r="CP10" s="32">
        <f t="shared" si="15"/>
        <v>96.118143459915615</v>
      </c>
      <c r="CQ10" s="31">
        <f t="shared" si="15"/>
        <v>5.8897770298695837</v>
      </c>
      <c r="CR10" s="31">
        <f t="shared" si="15"/>
        <v>39.318755256518088</v>
      </c>
      <c r="CS10" s="31">
        <f t="shared" si="15"/>
        <v>98.191757779646764</v>
      </c>
      <c r="CT10" s="31">
        <f t="shared" si="15"/>
        <v>99.915540540540533</v>
      </c>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6" x14ac:dyDescent="0.25">
      <c r="B11" s="54" t="s">
        <v>10</v>
      </c>
      <c r="C11" s="54">
        <v>0</v>
      </c>
      <c r="D11" s="54">
        <v>0</v>
      </c>
      <c r="E11" s="54">
        <v>2290</v>
      </c>
      <c r="F11" s="54">
        <v>0</v>
      </c>
      <c r="G11" s="54">
        <v>16</v>
      </c>
      <c r="H11" s="54">
        <v>15</v>
      </c>
      <c r="I11" s="54">
        <v>12</v>
      </c>
      <c r="J11" s="54">
        <v>7</v>
      </c>
      <c r="K11" s="54">
        <v>5</v>
      </c>
      <c r="L11" s="54">
        <v>5</v>
      </c>
      <c r="M11" s="54">
        <v>9</v>
      </c>
      <c r="N11" s="54">
        <v>19</v>
      </c>
      <c r="O11" s="54">
        <v>0</v>
      </c>
      <c r="P11" s="54">
        <v>0</v>
      </c>
      <c r="Q11" s="54">
        <v>0</v>
      </c>
      <c r="R11" s="54">
        <v>0</v>
      </c>
      <c r="S11" s="54">
        <v>2378</v>
      </c>
      <c r="V11" s="54">
        <v>1</v>
      </c>
      <c r="W11" s="3">
        <f>I5</f>
        <v>51</v>
      </c>
      <c r="X11" s="2">
        <f>I6</f>
        <v>47</v>
      </c>
      <c r="Y11" s="54">
        <f>I7</f>
        <v>302</v>
      </c>
      <c r="Z11" s="54">
        <f>I8</f>
        <v>695</v>
      </c>
      <c r="AA11" s="54">
        <f>I9</f>
        <v>404</v>
      </c>
      <c r="AB11" s="54">
        <f>I10</f>
        <v>1411</v>
      </c>
      <c r="AC11" s="54">
        <f>I11</f>
        <v>12</v>
      </c>
      <c r="AD11" s="54">
        <f>I12</f>
        <v>18</v>
      </c>
      <c r="AE11" s="2">
        <f>I13</f>
        <v>594</v>
      </c>
      <c r="AF11" s="2">
        <f>I14</f>
        <v>41</v>
      </c>
      <c r="AG11" s="2">
        <f>I15</f>
        <v>0</v>
      </c>
      <c r="AH11" s="2">
        <f>I16</f>
        <v>42</v>
      </c>
      <c r="AI11" s="4">
        <f>I17</f>
        <v>100</v>
      </c>
      <c r="AJ11" s="4">
        <f>I18</f>
        <v>20</v>
      </c>
      <c r="AK11" s="3">
        <f>I19</f>
        <v>20</v>
      </c>
      <c r="AL11" s="2">
        <f>I20</f>
        <v>27</v>
      </c>
      <c r="AM11" s="3">
        <f>I21</f>
        <v>4</v>
      </c>
      <c r="AN11" s="2">
        <f>I22</f>
        <v>448</v>
      </c>
      <c r="AO11" s="2">
        <f>I23</f>
        <v>224</v>
      </c>
      <c r="AP11" s="3">
        <f>I24</f>
        <v>11</v>
      </c>
      <c r="AQ11" s="2">
        <f>I25</f>
        <v>1020</v>
      </c>
      <c r="AR11" s="2">
        <f>I26</f>
        <v>1406</v>
      </c>
      <c r="AS11" s="2">
        <f>I27</f>
        <v>36</v>
      </c>
      <c r="AT11" s="3">
        <f>I28</f>
        <v>2</v>
      </c>
      <c r="AV11" s="54">
        <v>1</v>
      </c>
      <c r="AW11" s="33">
        <f t="shared" ref="AW11:BT11" si="16">PRODUCT(W11*100*1/W21)</f>
        <v>2.1446593776282592</v>
      </c>
      <c r="AX11" s="31">
        <f t="shared" si="16"/>
        <v>1.9764507989907485</v>
      </c>
      <c r="AY11" s="30">
        <f t="shared" si="16"/>
        <v>12.699747687132044</v>
      </c>
      <c r="AZ11" s="30">
        <f t="shared" si="16"/>
        <v>29.238535969709719</v>
      </c>
      <c r="BA11" s="30">
        <f t="shared" si="16"/>
        <v>16.989066442388562</v>
      </c>
      <c r="BB11" s="30">
        <f t="shared" si="16"/>
        <v>59.335576114381837</v>
      </c>
      <c r="BC11" s="30">
        <f t="shared" si="16"/>
        <v>0.50462573591253157</v>
      </c>
      <c r="BD11" s="30">
        <f t="shared" si="16"/>
        <v>0.7569386038687973</v>
      </c>
      <c r="BE11" s="31">
        <f t="shared" si="16"/>
        <v>26.167400881057269</v>
      </c>
      <c r="BF11" s="31">
        <f t="shared" si="16"/>
        <v>1.8037835459744831</v>
      </c>
      <c r="BG11" s="31">
        <f t="shared" si="16"/>
        <v>0</v>
      </c>
      <c r="BH11" s="31">
        <f t="shared" si="16"/>
        <v>1.7714044706874736</v>
      </c>
      <c r="BI11" s="32">
        <f t="shared" si="16"/>
        <v>4.2069835927639883</v>
      </c>
      <c r="BJ11" s="32">
        <f t="shared" si="16"/>
        <v>0.84104289318755254</v>
      </c>
      <c r="BK11" s="33">
        <f t="shared" si="16"/>
        <v>0.84104289318755254</v>
      </c>
      <c r="BL11" s="31">
        <f t="shared" si="16"/>
        <v>1.1354079058031961</v>
      </c>
      <c r="BM11" s="33">
        <f t="shared" si="16"/>
        <v>0.16820857863751051</v>
      </c>
      <c r="BN11" s="31">
        <f t="shared" si="16"/>
        <v>19.055720969800085</v>
      </c>
      <c r="BO11" s="31">
        <f t="shared" si="16"/>
        <v>9.5522388059701484</v>
      </c>
      <c r="BP11" s="33">
        <f t="shared" si="16"/>
        <v>0.46413502109704641</v>
      </c>
      <c r="BQ11" s="31">
        <f t="shared" si="16"/>
        <v>42.91123264619268</v>
      </c>
      <c r="BR11" s="31">
        <f t="shared" si="16"/>
        <v>59.125315391084946</v>
      </c>
      <c r="BS11" s="31">
        <f t="shared" si="16"/>
        <v>1.5138772077375946</v>
      </c>
      <c r="BT11" s="33">
        <f t="shared" si="16"/>
        <v>8.4459459459459457E-2</v>
      </c>
      <c r="BU11" s="54"/>
      <c r="BV11" s="54">
        <v>1</v>
      </c>
      <c r="BW11" s="33">
        <f t="shared" ref="BW11:CT11" si="17">AW5+AW6+AW7+AW8+AW9+AW10+AW11</f>
        <v>51.219512195121951</v>
      </c>
      <c r="BX11" s="31">
        <f t="shared" si="17"/>
        <v>95.206055508830957</v>
      </c>
      <c r="BY11" s="30">
        <f t="shared" si="17"/>
        <v>92.136248948696377</v>
      </c>
      <c r="BZ11" s="30">
        <f t="shared" si="17"/>
        <v>87.126630206142195</v>
      </c>
      <c r="CA11" s="30">
        <f t="shared" si="17"/>
        <v>21.572750210260722</v>
      </c>
      <c r="CB11" s="30">
        <f t="shared" si="17"/>
        <v>66.021867115222875</v>
      </c>
      <c r="CC11" s="30">
        <f t="shared" si="17"/>
        <v>98.107653490328005</v>
      </c>
      <c r="CD11" s="30">
        <f t="shared" si="17"/>
        <v>96.804037005887309</v>
      </c>
      <c r="CE11" s="31">
        <f t="shared" si="17"/>
        <v>32.334801762114537</v>
      </c>
      <c r="CF11" s="31">
        <f t="shared" si="17"/>
        <v>97.228332600087995</v>
      </c>
      <c r="CG11" s="31">
        <f t="shared" si="17"/>
        <v>62.910008410428929</v>
      </c>
      <c r="CH11" s="31">
        <f t="shared" si="17"/>
        <v>95.234078447912268</v>
      </c>
      <c r="CI11" s="32">
        <f t="shared" si="17"/>
        <v>86.285233487589394</v>
      </c>
      <c r="CJ11" s="32">
        <f t="shared" si="17"/>
        <v>88.015138772077378</v>
      </c>
      <c r="CK11" s="33">
        <f t="shared" si="17"/>
        <v>88.856181665264927</v>
      </c>
      <c r="CL11" s="31">
        <f t="shared" si="17"/>
        <v>97.224558452481062</v>
      </c>
      <c r="CM11" s="33">
        <f t="shared" si="17"/>
        <v>99.789739276703102</v>
      </c>
      <c r="CN11" s="31">
        <f t="shared" si="17"/>
        <v>99.744789451297322</v>
      </c>
      <c r="CO11" s="31">
        <f t="shared" si="17"/>
        <v>81.449893390191903</v>
      </c>
      <c r="CP11" s="33">
        <f t="shared" si="17"/>
        <v>96.582278481012665</v>
      </c>
      <c r="CQ11" s="31">
        <f t="shared" si="17"/>
        <v>48.801009676062264</v>
      </c>
      <c r="CR11" s="31">
        <f t="shared" si="17"/>
        <v>98.444070647603041</v>
      </c>
      <c r="CS11" s="31">
        <f t="shared" si="17"/>
        <v>99.705634987384357</v>
      </c>
      <c r="CT11" s="33">
        <f t="shared" si="17"/>
        <v>99.999999999999986</v>
      </c>
      <c r="CW11" s="10"/>
      <c r="CX11" s="10"/>
      <c r="CY11" s="10" t="str">
        <f>A3</f>
        <v>Staphylococcus aureus</v>
      </c>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6" x14ac:dyDescent="0.25">
      <c r="B12" s="54" t="s">
        <v>11</v>
      </c>
      <c r="C12" s="54">
        <v>0</v>
      </c>
      <c r="D12" s="54">
        <v>0</v>
      </c>
      <c r="E12" s="54">
        <v>2216</v>
      </c>
      <c r="F12" s="54">
        <v>0</v>
      </c>
      <c r="G12" s="54">
        <v>39</v>
      </c>
      <c r="H12" s="54">
        <v>29</v>
      </c>
      <c r="I12" s="54">
        <v>18</v>
      </c>
      <c r="J12" s="54">
        <v>20</v>
      </c>
      <c r="K12" s="54">
        <v>19</v>
      </c>
      <c r="L12" s="54">
        <v>8</v>
      </c>
      <c r="M12" s="54">
        <v>13</v>
      </c>
      <c r="N12" s="54">
        <v>16</v>
      </c>
      <c r="O12" s="54">
        <v>0</v>
      </c>
      <c r="P12" s="54">
        <v>0</v>
      </c>
      <c r="Q12" s="54">
        <v>0</v>
      </c>
      <c r="R12" s="54">
        <v>0</v>
      </c>
      <c r="S12" s="54">
        <v>2378</v>
      </c>
      <c r="V12" s="54">
        <v>2</v>
      </c>
      <c r="W12" s="3">
        <f>J5</f>
        <v>61</v>
      </c>
      <c r="X12" s="2">
        <f>J6</f>
        <v>10</v>
      </c>
      <c r="Y12" s="54">
        <f>J7</f>
        <v>78</v>
      </c>
      <c r="Z12" s="54">
        <f>J8</f>
        <v>197</v>
      </c>
      <c r="AA12" s="54">
        <f>J9</f>
        <v>1680</v>
      </c>
      <c r="AB12" s="54">
        <f>J10</f>
        <v>677</v>
      </c>
      <c r="AC12" s="54">
        <f>J11</f>
        <v>7</v>
      </c>
      <c r="AD12" s="54">
        <f>J12</f>
        <v>20</v>
      </c>
      <c r="AE12" s="2">
        <f>J13</f>
        <v>1282</v>
      </c>
      <c r="AF12" s="3">
        <f>J14</f>
        <v>16</v>
      </c>
      <c r="AG12" s="2">
        <f>J15</f>
        <v>457</v>
      </c>
      <c r="AH12" s="2">
        <f>J16</f>
        <v>19</v>
      </c>
      <c r="AI12" s="3">
        <f>J17</f>
        <v>32</v>
      </c>
      <c r="AJ12" s="3">
        <f>J18</f>
        <v>8</v>
      </c>
      <c r="AK12" s="3">
        <f>J19</f>
        <v>47</v>
      </c>
      <c r="AL12" s="4">
        <f>J20</f>
        <v>34</v>
      </c>
      <c r="AM12" s="3">
        <f>J21</f>
        <v>1</v>
      </c>
      <c r="AN12" s="3">
        <f>J22</f>
        <v>4</v>
      </c>
      <c r="AO12" s="4">
        <f>J23</f>
        <v>13</v>
      </c>
      <c r="AP12" s="3">
        <f>J24</f>
        <v>11</v>
      </c>
      <c r="AQ12" s="2">
        <f>J25</f>
        <v>1166</v>
      </c>
      <c r="AR12" s="2">
        <f>J26</f>
        <v>36</v>
      </c>
      <c r="AS12" s="2">
        <f>J27</f>
        <v>7</v>
      </c>
      <c r="AT12" s="3">
        <f>J28</f>
        <v>0</v>
      </c>
      <c r="AV12" s="54">
        <v>2</v>
      </c>
      <c r="AW12" s="33">
        <f t="shared" ref="AW12:BT12" si="18">PRODUCT(W12*100*1/W21)</f>
        <v>2.5651808242220353</v>
      </c>
      <c r="AX12" s="31">
        <f t="shared" si="18"/>
        <v>0.42052144659377627</v>
      </c>
      <c r="AY12" s="30">
        <f t="shared" si="18"/>
        <v>3.280067283431455</v>
      </c>
      <c r="AZ12" s="30">
        <f t="shared" si="18"/>
        <v>8.2877576777450574</v>
      </c>
      <c r="BA12" s="30">
        <f t="shared" si="18"/>
        <v>70.647603027754414</v>
      </c>
      <c r="BB12" s="30">
        <f t="shared" si="18"/>
        <v>28.469301934398654</v>
      </c>
      <c r="BC12" s="30">
        <f t="shared" si="18"/>
        <v>0.29436501261564341</v>
      </c>
      <c r="BD12" s="30">
        <f t="shared" si="18"/>
        <v>0.84104289318755254</v>
      </c>
      <c r="BE12" s="31">
        <f t="shared" si="18"/>
        <v>56.475770925110133</v>
      </c>
      <c r="BF12" s="33">
        <f t="shared" si="18"/>
        <v>0.70391553013638364</v>
      </c>
      <c r="BG12" s="31">
        <f t="shared" si="18"/>
        <v>19.217830109335576</v>
      </c>
      <c r="BH12" s="31">
        <f t="shared" si="18"/>
        <v>0.80134964150147614</v>
      </c>
      <c r="BI12" s="33">
        <f t="shared" si="18"/>
        <v>1.3462347496844762</v>
      </c>
      <c r="BJ12" s="33">
        <f t="shared" si="18"/>
        <v>0.33641715727502103</v>
      </c>
      <c r="BK12" s="33">
        <f t="shared" si="18"/>
        <v>1.9764507989907485</v>
      </c>
      <c r="BL12" s="32">
        <f t="shared" si="18"/>
        <v>1.4297729184188395</v>
      </c>
      <c r="BM12" s="33">
        <f t="shared" si="18"/>
        <v>4.2052144659377629E-2</v>
      </c>
      <c r="BN12" s="33">
        <f t="shared" si="18"/>
        <v>0.17014036580178649</v>
      </c>
      <c r="BO12" s="32">
        <f t="shared" si="18"/>
        <v>0.55437100213219614</v>
      </c>
      <c r="BP12" s="33">
        <f t="shared" si="18"/>
        <v>0.46413502109704641</v>
      </c>
      <c r="BQ12" s="31">
        <f t="shared" si="18"/>
        <v>49.053428691628106</v>
      </c>
      <c r="BR12" s="31">
        <f t="shared" si="18"/>
        <v>1.5138772077375946</v>
      </c>
      <c r="BS12" s="31">
        <f t="shared" si="18"/>
        <v>0.29436501261564341</v>
      </c>
      <c r="BT12" s="33">
        <f t="shared" si="18"/>
        <v>0</v>
      </c>
      <c r="BU12" s="54"/>
      <c r="BV12" s="54">
        <v>2</v>
      </c>
      <c r="BW12" s="33">
        <f t="shared" ref="BW12:CT12" si="19">AW5+AW6+AW7+AW8+AW9+AW10+AW11+AW12</f>
        <v>53.784693019343983</v>
      </c>
      <c r="BX12" s="31">
        <f t="shared" si="19"/>
        <v>95.626576955424738</v>
      </c>
      <c r="BY12" s="30">
        <f t="shared" si="19"/>
        <v>95.416316232127826</v>
      </c>
      <c r="BZ12" s="30">
        <f t="shared" si="19"/>
        <v>95.414387883887258</v>
      </c>
      <c r="CA12" s="30">
        <f t="shared" si="19"/>
        <v>92.220353238015136</v>
      </c>
      <c r="CB12" s="30">
        <f t="shared" si="19"/>
        <v>94.491169049621533</v>
      </c>
      <c r="CC12" s="30">
        <f t="shared" si="19"/>
        <v>98.402018502943648</v>
      </c>
      <c r="CD12" s="30">
        <f t="shared" si="19"/>
        <v>97.645079899074858</v>
      </c>
      <c r="CE12" s="31">
        <f t="shared" si="19"/>
        <v>88.810572687224663</v>
      </c>
      <c r="CF12" s="33">
        <f t="shared" si="19"/>
        <v>97.93224813022438</v>
      </c>
      <c r="CG12" s="31">
        <f t="shared" si="19"/>
        <v>82.127838519764509</v>
      </c>
      <c r="CH12" s="31">
        <f t="shared" si="19"/>
        <v>96.035428089413742</v>
      </c>
      <c r="CI12" s="33">
        <f t="shared" si="19"/>
        <v>87.631468237273864</v>
      </c>
      <c r="CJ12" s="33">
        <f t="shared" si="19"/>
        <v>88.351555929352401</v>
      </c>
      <c r="CK12" s="33">
        <f t="shared" si="19"/>
        <v>90.832632464255681</v>
      </c>
      <c r="CL12" s="32">
        <f t="shared" si="19"/>
        <v>98.654331370899897</v>
      </c>
      <c r="CM12" s="33">
        <f t="shared" si="19"/>
        <v>99.831791421362482</v>
      </c>
      <c r="CN12" s="33">
        <f t="shared" si="19"/>
        <v>99.914929817099107</v>
      </c>
      <c r="CO12" s="32">
        <f t="shared" si="19"/>
        <v>82.004264392324103</v>
      </c>
      <c r="CP12" s="33">
        <f t="shared" si="19"/>
        <v>97.046413502109715</v>
      </c>
      <c r="CQ12" s="31">
        <f t="shared" si="19"/>
        <v>97.854438367690364</v>
      </c>
      <c r="CR12" s="31">
        <f t="shared" si="19"/>
        <v>99.957947855340635</v>
      </c>
      <c r="CS12" s="31">
        <f t="shared" si="19"/>
        <v>100</v>
      </c>
      <c r="CT12" s="33">
        <f t="shared" si="19"/>
        <v>99.999999999999986</v>
      </c>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6" x14ac:dyDescent="0.25">
      <c r="B13" s="54" t="s">
        <v>13</v>
      </c>
      <c r="C13" s="2">
        <v>0</v>
      </c>
      <c r="D13" s="2">
        <v>0</v>
      </c>
      <c r="E13" s="2">
        <v>0</v>
      </c>
      <c r="F13" s="2">
        <v>0</v>
      </c>
      <c r="G13" s="2">
        <v>139</v>
      </c>
      <c r="H13" s="2">
        <v>1</v>
      </c>
      <c r="I13" s="2">
        <v>594</v>
      </c>
      <c r="J13" s="2">
        <v>1282</v>
      </c>
      <c r="K13" s="2">
        <v>196</v>
      </c>
      <c r="L13" s="2">
        <v>34</v>
      </c>
      <c r="M13" s="3">
        <v>15</v>
      </c>
      <c r="N13" s="3">
        <v>3</v>
      </c>
      <c r="O13" s="3">
        <v>2</v>
      </c>
      <c r="P13" s="3">
        <v>4</v>
      </c>
      <c r="Q13" s="3">
        <v>0</v>
      </c>
      <c r="R13" s="3">
        <v>0</v>
      </c>
      <c r="S13" s="54">
        <v>2270</v>
      </c>
      <c r="V13" s="54">
        <v>4</v>
      </c>
      <c r="W13" s="3">
        <f>K5</f>
        <v>109</v>
      </c>
      <c r="X13" s="3">
        <f>K6</f>
        <v>9</v>
      </c>
      <c r="Y13" s="54">
        <f>K7</f>
        <v>35</v>
      </c>
      <c r="Z13" s="54">
        <f>K8</f>
        <v>21</v>
      </c>
      <c r="AA13" s="54">
        <f>K9</f>
        <v>74</v>
      </c>
      <c r="AB13" s="54">
        <f>K10</f>
        <v>21</v>
      </c>
      <c r="AC13" s="54">
        <f>K11</f>
        <v>5</v>
      </c>
      <c r="AD13" s="54">
        <f>K12</f>
        <v>19</v>
      </c>
      <c r="AE13" s="2">
        <f>K13</f>
        <v>196</v>
      </c>
      <c r="AF13" s="3">
        <f>K14</f>
        <v>6</v>
      </c>
      <c r="AG13" s="2">
        <f>K15</f>
        <v>233</v>
      </c>
      <c r="AH13" s="4">
        <f>K16</f>
        <v>7</v>
      </c>
      <c r="AI13" s="3">
        <f>K17</f>
        <v>13</v>
      </c>
      <c r="AJ13" s="3">
        <f>K18</f>
        <v>26</v>
      </c>
      <c r="AK13" s="3">
        <f>K19</f>
        <v>158</v>
      </c>
      <c r="AL13" s="3">
        <f>K20</f>
        <v>7</v>
      </c>
      <c r="AM13" s="3">
        <f>K21</f>
        <v>1</v>
      </c>
      <c r="AN13" s="3">
        <f>K22</f>
        <v>1</v>
      </c>
      <c r="AO13" s="3">
        <f>K23</f>
        <v>10</v>
      </c>
      <c r="AP13" s="3">
        <f>K24</f>
        <v>9</v>
      </c>
      <c r="AQ13" s="2">
        <f>K25</f>
        <v>50</v>
      </c>
      <c r="AR13" s="3">
        <f>K26</f>
        <v>1</v>
      </c>
      <c r="AS13" s="3">
        <f>K27</f>
        <v>0</v>
      </c>
      <c r="AT13" s="3">
        <f>K28</f>
        <v>0</v>
      </c>
      <c r="AV13" s="54">
        <v>4</v>
      </c>
      <c r="AW13" s="33">
        <f t="shared" ref="AW13:BT13" si="20">PRODUCT(W13*100*1/W21)</f>
        <v>4.5836837678721611</v>
      </c>
      <c r="AX13" s="33">
        <f t="shared" si="20"/>
        <v>0.37846930193439865</v>
      </c>
      <c r="AY13" s="30">
        <f t="shared" si="20"/>
        <v>1.471825063078217</v>
      </c>
      <c r="AZ13" s="30">
        <f t="shared" si="20"/>
        <v>0.88346655448043754</v>
      </c>
      <c r="BA13" s="30">
        <f t="shared" si="20"/>
        <v>3.1118587047939443</v>
      </c>
      <c r="BB13" s="30">
        <f t="shared" si="20"/>
        <v>0.88309503784693022</v>
      </c>
      <c r="BC13" s="30">
        <f t="shared" si="20"/>
        <v>0.21026072329688814</v>
      </c>
      <c r="BD13" s="30">
        <f t="shared" si="20"/>
        <v>0.79899074852817498</v>
      </c>
      <c r="BE13" s="31">
        <f t="shared" si="20"/>
        <v>8.6343612334801758</v>
      </c>
      <c r="BF13" s="33">
        <f t="shared" si="20"/>
        <v>0.26396832380114388</v>
      </c>
      <c r="BG13" s="31">
        <f t="shared" si="20"/>
        <v>9.7981497056349873</v>
      </c>
      <c r="BH13" s="32">
        <f t="shared" si="20"/>
        <v>0.29523407844791227</v>
      </c>
      <c r="BI13" s="33">
        <f t="shared" si="20"/>
        <v>0.54690786705931849</v>
      </c>
      <c r="BJ13" s="33">
        <f t="shared" si="20"/>
        <v>1.0933557611438183</v>
      </c>
      <c r="BK13" s="33">
        <f t="shared" si="20"/>
        <v>6.6442388561816657</v>
      </c>
      <c r="BL13" s="33">
        <f t="shared" si="20"/>
        <v>0.29436501261564341</v>
      </c>
      <c r="BM13" s="33">
        <f t="shared" si="20"/>
        <v>4.2052144659377629E-2</v>
      </c>
      <c r="BN13" s="33">
        <f t="shared" si="20"/>
        <v>4.2535091450446622E-2</v>
      </c>
      <c r="BO13" s="33">
        <f t="shared" si="20"/>
        <v>0.42643923240938164</v>
      </c>
      <c r="BP13" s="33">
        <f t="shared" si="20"/>
        <v>0.379746835443038</v>
      </c>
      <c r="BQ13" s="31">
        <f t="shared" si="20"/>
        <v>2.1034917963819941</v>
      </c>
      <c r="BR13" s="33">
        <f t="shared" si="20"/>
        <v>4.2052144659377629E-2</v>
      </c>
      <c r="BS13" s="33">
        <f t="shared" si="20"/>
        <v>0</v>
      </c>
      <c r="BT13" s="33">
        <f t="shared" si="20"/>
        <v>0</v>
      </c>
      <c r="BU13" s="54"/>
      <c r="BV13" s="54">
        <v>4</v>
      </c>
      <c r="BW13" s="33">
        <f t="shared" ref="BW13:CT13" si="21">AW5+AW6+AW7+AW8+AW9+AW10+AW11+AW12+AW13</f>
        <v>58.368376787216143</v>
      </c>
      <c r="BX13" s="33">
        <f t="shared" si="21"/>
        <v>96.00504625735914</v>
      </c>
      <c r="BY13" s="30">
        <f t="shared" si="21"/>
        <v>96.88814129520604</v>
      </c>
      <c r="BZ13" s="30">
        <f t="shared" si="21"/>
        <v>96.297854438367693</v>
      </c>
      <c r="CA13" s="30">
        <f t="shared" si="21"/>
        <v>95.332211942809082</v>
      </c>
      <c r="CB13" s="30">
        <f t="shared" si="21"/>
        <v>95.374264087468461</v>
      </c>
      <c r="CC13" s="30">
        <f t="shared" si="21"/>
        <v>98.612279226240531</v>
      </c>
      <c r="CD13" s="30">
        <f t="shared" si="21"/>
        <v>98.444070647603027</v>
      </c>
      <c r="CE13" s="31">
        <f t="shared" si="21"/>
        <v>97.444933920704841</v>
      </c>
      <c r="CF13" s="33">
        <f t="shared" si="21"/>
        <v>98.196216454025517</v>
      </c>
      <c r="CG13" s="31">
        <f t="shared" si="21"/>
        <v>91.925988225399493</v>
      </c>
      <c r="CH13" s="32">
        <f t="shared" si="21"/>
        <v>96.330662167861661</v>
      </c>
      <c r="CI13" s="33">
        <f t="shared" si="21"/>
        <v>88.178376104333182</v>
      </c>
      <c r="CJ13" s="33">
        <f t="shared" si="21"/>
        <v>89.444911690496212</v>
      </c>
      <c r="CK13" s="33">
        <f t="shared" si="21"/>
        <v>97.47687132043734</v>
      </c>
      <c r="CL13" s="33">
        <f t="shared" si="21"/>
        <v>98.948696383515539</v>
      </c>
      <c r="CM13" s="33">
        <f t="shared" si="21"/>
        <v>99.873843566021861</v>
      </c>
      <c r="CN13" s="33">
        <f t="shared" si="21"/>
        <v>99.957464908549554</v>
      </c>
      <c r="CO13" s="33">
        <f t="shared" si="21"/>
        <v>82.430703624733482</v>
      </c>
      <c r="CP13" s="33">
        <f t="shared" si="21"/>
        <v>97.426160337552759</v>
      </c>
      <c r="CQ13" s="31">
        <f t="shared" si="21"/>
        <v>99.957930164072351</v>
      </c>
      <c r="CR13" s="33">
        <f t="shared" si="21"/>
        <v>100.00000000000001</v>
      </c>
      <c r="CS13" s="33">
        <f t="shared" si="21"/>
        <v>100</v>
      </c>
      <c r="CT13" s="33">
        <f t="shared" si="21"/>
        <v>99.999999999999986</v>
      </c>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6" x14ac:dyDescent="0.25">
      <c r="B14" s="54" t="s">
        <v>14</v>
      </c>
      <c r="C14" s="2">
        <v>0</v>
      </c>
      <c r="D14" s="2">
        <v>0</v>
      </c>
      <c r="E14" s="2">
        <v>238</v>
      </c>
      <c r="F14" s="2">
        <v>0</v>
      </c>
      <c r="G14" s="2">
        <v>1756</v>
      </c>
      <c r="H14" s="2">
        <v>175</v>
      </c>
      <c r="I14" s="2">
        <v>41</v>
      </c>
      <c r="J14" s="3">
        <v>16</v>
      </c>
      <c r="K14" s="3">
        <v>6</v>
      </c>
      <c r="L14" s="3">
        <v>11</v>
      </c>
      <c r="M14" s="3">
        <v>30</v>
      </c>
      <c r="N14" s="3">
        <v>0</v>
      </c>
      <c r="O14" s="3">
        <v>0</v>
      </c>
      <c r="P14" s="3">
        <v>0</v>
      </c>
      <c r="Q14" s="3">
        <v>0</v>
      </c>
      <c r="R14" s="3">
        <v>0</v>
      </c>
      <c r="S14" s="54">
        <v>2273</v>
      </c>
      <c r="V14" s="54">
        <v>8</v>
      </c>
      <c r="W14" s="3">
        <f>L5</f>
        <v>990</v>
      </c>
      <c r="X14" s="3">
        <f>L6</f>
        <v>14</v>
      </c>
      <c r="Y14" s="54">
        <f>L7</f>
        <v>23</v>
      </c>
      <c r="Z14" s="54">
        <f>L8</f>
        <v>17</v>
      </c>
      <c r="AA14" s="54">
        <f>L9</f>
        <v>21</v>
      </c>
      <c r="AB14" s="54">
        <f>L10</f>
        <v>21</v>
      </c>
      <c r="AC14" s="54">
        <f>L11</f>
        <v>5</v>
      </c>
      <c r="AD14" s="54">
        <f>L12</f>
        <v>8</v>
      </c>
      <c r="AE14" s="2">
        <f>L13</f>
        <v>34</v>
      </c>
      <c r="AF14" s="3">
        <f>L14</f>
        <v>11</v>
      </c>
      <c r="AG14" s="2">
        <f>L15</f>
        <v>86</v>
      </c>
      <c r="AH14" s="3">
        <f>L16</f>
        <v>11</v>
      </c>
      <c r="AI14" s="3">
        <f>L17</f>
        <v>281</v>
      </c>
      <c r="AJ14" s="3">
        <f>L18</f>
        <v>33</v>
      </c>
      <c r="AK14" s="3">
        <f>L19</f>
        <v>60</v>
      </c>
      <c r="AL14" s="3">
        <f>L20</f>
        <v>18</v>
      </c>
      <c r="AM14" s="3">
        <f>L21</f>
        <v>3</v>
      </c>
      <c r="AN14" s="3">
        <f>L22</f>
        <v>1</v>
      </c>
      <c r="AO14" s="3">
        <f>L23</f>
        <v>10</v>
      </c>
      <c r="AP14" s="3">
        <f>L24</f>
        <v>61</v>
      </c>
      <c r="AQ14" s="3">
        <f>L25</f>
        <v>1</v>
      </c>
      <c r="AR14" s="3">
        <f>L26</f>
        <v>0</v>
      </c>
      <c r="AS14" s="3">
        <f>L27</f>
        <v>0</v>
      </c>
      <c r="AT14" s="3">
        <f>L28</f>
        <v>0</v>
      </c>
      <c r="AV14" s="54">
        <v>8</v>
      </c>
      <c r="AW14" s="33">
        <f t="shared" ref="AW14:BT14" si="22">PRODUCT(W14*100*1/W21)</f>
        <v>41.63162321278385</v>
      </c>
      <c r="AX14" s="33">
        <f t="shared" si="22"/>
        <v>0.58873002523128681</v>
      </c>
      <c r="AY14" s="30">
        <f t="shared" si="22"/>
        <v>0.96719932716568546</v>
      </c>
      <c r="AZ14" s="30">
        <f t="shared" si="22"/>
        <v>0.71518721076987801</v>
      </c>
      <c r="BA14" s="30">
        <f t="shared" si="22"/>
        <v>0.88309503784693022</v>
      </c>
      <c r="BB14" s="30">
        <f t="shared" si="22"/>
        <v>0.88309503784693022</v>
      </c>
      <c r="BC14" s="30">
        <f t="shared" si="22"/>
        <v>0.21026072329688814</v>
      </c>
      <c r="BD14" s="30">
        <f t="shared" si="22"/>
        <v>0.33641715727502103</v>
      </c>
      <c r="BE14" s="31">
        <f t="shared" si="22"/>
        <v>1.4977973568281939</v>
      </c>
      <c r="BF14" s="33">
        <f t="shared" si="22"/>
        <v>0.48394192696876376</v>
      </c>
      <c r="BG14" s="31">
        <f t="shared" si="22"/>
        <v>3.616484440706476</v>
      </c>
      <c r="BH14" s="33">
        <f t="shared" si="22"/>
        <v>0.46393926613243358</v>
      </c>
      <c r="BI14" s="33">
        <f t="shared" si="22"/>
        <v>11.821623895666807</v>
      </c>
      <c r="BJ14" s="33">
        <f t="shared" si="22"/>
        <v>1.3877207737594617</v>
      </c>
      <c r="BK14" s="33">
        <f t="shared" si="22"/>
        <v>2.5231286795626575</v>
      </c>
      <c r="BL14" s="33">
        <f t="shared" si="22"/>
        <v>0.7569386038687973</v>
      </c>
      <c r="BM14" s="33">
        <f t="shared" si="22"/>
        <v>0.12615643397813289</v>
      </c>
      <c r="BN14" s="33">
        <f t="shared" si="22"/>
        <v>4.2535091450446622E-2</v>
      </c>
      <c r="BO14" s="33">
        <f t="shared" si="22"/>
        <v>0.42643923240938164</v>
      </c>
      <c r="BP14" s="33">
        <f t="shared" si="22"/>
        <v>2.5738396624472575</v>
      </c>
      <c r="BQ14" s="33">
        <f t="shared" si="22"/>
        <v>4.2069835927639881E-2</v>
      </c>
      <c r="BR14" s="33">
        <f t="shared" si="22"/>
        <v>0</v>
      </c>
      <c r="BS14" s="33">
        <f t="shared" si="22"/>
        <v>0</v>
      </c>
      <c r="BT14" s="33">
        <f t="shared" si="22"/>
        <v>0</v>
      </c>
      <c r="BU14" s="54"/>
      <c r="BV14" s="54">
        <v>8</v>
      </c>
      <c r="BW14" s="33">
        <f t="shared" ref="BW14:CT14" si="23">AW5+AW6+AW7+AW8+AW9+AW10+AW11+AW12+AW13+AW14</f>
        <v>100</v>
      </c>
      <c r="BX14" s="33">
        <f t="shared" si="23"/>
        <v>96.593776282590426</v>
      </c>
      <c r="BY14" s="30">
        <f t="shared" si="23"/>
        <v>97.855340622371727</v>
      </c>
      <c r="BZ14" s="30">
        <f t="shared" si="23"/>
        <v>97.013041649137577</v>
      </c>
      <c r="CA14" s="30">
        <f t="shared" si="23"/>
        <v>96.21530698065601</v>
      </c>
      <c r="CB14" s="30">
        <f t="shared" si="23"/>
        <v>96.257359125315389</v>
      </c>
      <c r="CC14" s="30">
        <f t="shared" si="23"/>
        <v>98.822539949537415</v>
      </c>
      <c r="CD14" s="30">
        <f t="shared" si="23"/>
        <v>98.780487804878049</v>
      </c>
      <c r="CE14" s="31">
        <f t="shared" si="23"/>
        <v>98.942731277533028</v>
      </c>
      <c r="CF14" s="33">
        <f t="shared" si="23"/>
        <v>98.680158380994285</v>
      </c>
      <c r="CG14" s="31">
        <f t="shared" si="23"/>
        <v>95.542472666105965</v>
      </c>
      <c r="CH14" s="33">
        <f t="shared" si="23"/>
        <v>96.794601433994089</v>
      </c>
      <c r="CI14" s="33">
        <f t="shared" si="23"/>
        <v>99.999999999999986</v>
      </c>
      <c r="CJ14" s="33">
        <f t="shared" si="23"/>
        <v>90.832632464255681</v>
      </c>
      <c r="CK14" s="33">
        <f t="shared" si="23"/>
        <v>100</v>
      </c>
      <c r="CL14" s="33">
        <f t="shared" si="23"/>
        <v>99.705634987384343</v>
      </c>
      <c r="CM14" s="33">
        <f t="shared" si="23"/>
        <v>100</v>
      </c>
      <c r="CN14" s="33">
        <f t="shared" si="23"/>
        <v>100</v>
      </c>
      <c r="CO14" s="33">
        <f t="shared" si="23"/>
        <v>82.857142857142861</v>
      </c>
      <c r="CP14" s="33">
        <f t="shared" si="23"/>
        <v>100.00000000000001</v>
      </c>
      <c r="CQ14" s="33">
        <f t="shared" si="23"/>
        <v>99.999999999999986</v>
      </c>
      <c r="CR14" s="33">
        <f t="shared" si="23"/>
        <v>100.00000000000001</v>
      </c>
      <c r="CS14" s="33">
        <f t="shared" si="23"/>
        <v>100</v>
      </c>
      <c r="CT14" s="33">
        <f t="shared" si="23"/>
        <v>99.999999999999986</v>
      </c>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6" x14ac:dyDescent="0.25">
      <c r="B15" s="54" t="s">
        <v>16</v>
      </c>
      <c r="C15" s="2">
        <v>0</v>
      </c>
      <c r="D15" s="2">
        <v>0</v>
      </c>
      <c r="E15" s="2">
        <v>0</v>
      </c>
      <c r="F15" s="2">
        <v>0</v>
      </c>
      <c r="G15" s="2">
        <v>0</v>
      </c>
      <c r="H15" s="2">
        <v>1496</v>
      </c>
      <c r="I15" s="2">
        <v>0</v>
      </c>
      <c r="J15" s="2">
        <v>457</v>
      </c>
      <c r="K15" s="2">
        <v>233</v>
      </c>
      <c r="L15" s="2">
        <v>86</v>
      </c>
      <c r="M15" s="2">
        <v>46</v>
      </c>
      <c r="N15" s="2">
        <v>27</v>
      </c>
      <c r="O15" s="3">
        <v>13</v>
      </c>
      <c r="P15" s="3">
        <v>10</v>
      </c>
      <c r="Q15" s="3">
        <v>10</v>
      </c>
      <c r="R15" s="3">
        <v>0</v>
      </c>
      <c r="S15" s="54">
        <v>2378</v>
      </c>
      <c r="V15" s="54">
        <v>16</v>
      </c>
      <c r="W15" s="3">
        <f>M5</f>
        <v>0</v>
      </c>
      <c r="X15" s="3">
        <f>M6</f>
        <v>81</v>
      </c>
      <c r="Y15" s="54">
        <f>M7</f>
        <v>23</v>
      </c>
      <c r="Z15" s="54">
        <f>M8</f>
        <v>18</v>
      </c>
      <c r="AA15" s="54">
        <f>M9</f>
        <v>90</v>
      </c>
      <c r="AB15" s="54">
        <f>M10</f>
        <v>13</v>
      </c>
      <c r="AC15" s="54">
        <f>M11</f>
        <v>9</v>
      </c>
      <c r="AD15" s="54">
        <f>M12</f>
        <v>13</v>
      </c>
      <c r="AE15" s="3">
        <f>M13</f>
        <v>15</v>
      </c>
      <c r="AF15" s="3">
        <f>M14</f>
        <v>30</v>
      </c>
      <c r="AG15" s="2">
        <f>M15</f>
        <v>46</v>
      </c>
      <c r="AH15" s="3">
        <f>M16</f>
        <v>22</v>
      </c>
      <c r="AI15" s="3">
        <f>M17</f>
        <v>0</v>
      </c>
      <c r="AJ15" s="3">
        <f>M18</f>
        <v>218</v>
      </c>
      <c r="AK15" s="3">
        <f>M19</f>
        <v>0</v>
      </c>
      <c r="AL15" s="3">
        <f>M20</f>
        <v>7</v>
      </c>
      <c r="AM15" s="3">
        <f>M21</f>
        <v>0</v>
      </c>
      <c r="AN15" s="3">
        <f>M22</f>
        <v>0</v>
      </c>
      <c r="AO15" s="3">
        <f>M23</f>
        <v>22</v>
      </c>
      <c r="AP15" s="3">
        <f>M24</f>
        <v>0</v>
      </c>
      <c r="AQ15" s="3">
        <f>M25</f>
        <v>0</v>
      </c>
      <c r="AR15" s="3">
        <f>M26</f>
        <v>0</v>
      </c>
      <c r="AS15" s="3">
        <f>M27</f>
        <v>0</v>
      </c>
      <c r="AT15" s="3">
        <f>M28</f>
        <v>0</v>
      </c>
      <c r="AV15" s="54">
        <v>16</v>
      </c>
      <c r="AW15" s="33">
        <f t="shared" ref="AW15:BT15" si="24">PRODUCT(W15*100*1/W21)</f>
        <v>0</v>
      </c>
      <c r="AX15" s="33">
        <f t="shared" si="24"/>
        <v>3.406223717409588</v>
      </c>
      <c r="AY15" s="30">
        <f t="shared" si="24"/>
        <v>0.96719932716568546</v>
      </c>
      <c r="AZ15" s="30">
        <f t="shared" si="24"/>
        <v>0.75725704669751792</v>
      </c>
      <c r="BA15" s="30">
        <f t="shared" si="24"/>
        <v>3.7846930193439867</v>
      </c>
      <c r="BB15" s="30">
        <f t="shared" si="24"/>
        <v>0.54667788057190914</v>
      </c>
      <c r="BC15" s="30">
        <f t="shared" si="24"/>
        <v>0.37846930193439865</v>
      </c>
      <c r="BD15" s="30">
        <f t="shared" si="24"/>
        <v>0.54667788057190914</v>
      </c>
      <c r="BE15" s="33">
        <f t="shared" si="24"/>
        <v>0.66079295154185025</v>
      </c>
      <c r="BF15" s="33">
        <f t="shared" si="24"/>
        <v>1.3198416190057194</v>
      </c>
      <c r="BG15" s="31">
        <f t="shared" si="24"/>
        <v>1.9343986543313709</v>
      </c>
      <c r="BH15" s="33">
        <f t="shared" si="24"/>
        <v>0.92787853226486716</v>
      </c>
      <c r="BI15" s="33">
        <f t="shared" si="24"/>
        <v>0</v>
      </c>
      <c r="BJ15" s="33">
        <f t="shared" si="24"/>
        <v>9.1673675357443223</v>
      </c>
      <c r="BK15" s="33">
        <f t="shared" si="24"/>
        <v>0</v>
      </c>
      <c r="BL15" s="33">
        <f t="shared" si="24"/>
        <v>0.29436501261564341</v>
      </c>
      <c r="BM15" s="33">
        <f t="shared" si="24"/>
        <v>0</v>
      </c>
      <c r="BN15" s="33">
        <f t="shared" si="24"/>
        <v>0</v>
      </c>
      <c r="BO15" s="33">
        <f t="shared" si="24"/>
        <v>0.93816631130063965</v>
      </c>
      <c r="BP15" s="33">
        <f t="shared" si="24"/>
        <v>0</v>
      </c>
      <c r="BQ15" s="33">
        <f t="shared" si="24"/>
        <v>0</v>
      </c>
      <c r="BR15" s="33">
        <f t="shared" si="24"/>
        <v>0</v>
      </c>
      <c r="BS15" s="33">
        <f t="shared" si="24"/>
        <v>0</v>
      </c>
      <c r="BT15" s="33">
        <f t="shared" si="24"/>
        <v>0</v>
      </c>
      <c r="BU15" s="54"/>
      <c r="BV15" s="54">
        <v>16</v>
      </c>
      <c r="BW15" s="33">
        <f t="shared" ref="BW15:CT15" si="25">AW5+AW6+AW7+AW8+AW9+AW10+AW11+AW12+AW13+AW14+AW15</f>
        <v>100</v>
      </c>
      <c r="BX15" s="33">
        <f t="shared" si="25"/>
        <v>100.00000000000001</v>
      </c>
      <c r="BY15" s="30">
        <f t="shared" si="25"/>
        <v>98.822539949537415</v>
      </c>
      <c r="BZ15" s="30">
        <f t="shared" si="25"/>
        <v>97.770298695835095</v>
      </c>
      <c r="CA15" s="30">
        <f t="shared" si="25"/>
        <v>100</v>
      </c>
      <c r="CB15" s="30">
        <f t="shared" si="25"/>
        <v>96.804037005887295</v>
      </c>
      <c r="CC15" s="30">
        <f t="shared" si="25"/>
        <v>99.201009251471817</v>
      </c>
      <c r="CD15" s="30">
        <f t="shared" si="25"/>
        <v>99.327165685449955</v>
      </c>
      <c r="CE15" s="33">
        <f t="shared" si="25"/>
        <v>99.603524229074878</v>
      </c>
      <c r="CF15" s="33">
        <f t="shared" si="25"/>
        <v>100</v>
      </c>
      <c r="CG15" s="31">
        <f t="shared" si="25"/>
        <v>97.47687132043734</v>
      </c>
      <c r="CH15" s="33">
        <f t="shared" si="25"/>
        <v>97.722479966258959</v>
      </c>
      <c r="CI15" s="33">
        <f t="shared" si="25"/>
        <v>99.999999999999986</v>
      </c>
      <c r="CJ15" s="33">
        <f t="shared" si="25"/>
        <v>100</v>
      </c>
      <c r="CK15" s="33">
        <f t="shared" si="25"/>
        <v>100</v>
      </c>
      <c r="CL15" s="33">
        <f t="shared" si="25"/>
        <v>99.999999999999986</v>
      </c>
      <c r="CM15" s="33">
        <f t="shared" si="25"/>
        <v>100</v>
      </c>
      <c r="CN15" s="33">
        <f t="shared" si="25"/>
        <v>100</v>
      </c>
      <c r="CO15" s="33">
        <f t="shared" si="25"/>
        <v>83.795309168443495</v>
      </c>
      <c r="CP15" s="33">
        <f t="shared" si="25"/>
        <v>100.00000000000001</v>
      </c>
      <c r="CQ15" s="33">
        <f t="shared" si="25"/>
        <v>99.999999999999986</v>
      </c>
      <c r="CR15" s="33">
        <f t="shared" si="25"/>
        <v>100.00000000000001</v>
      </c>
      <c r="CS15" s="33">
        <f t="shared" si="25"/>
        <v>100</v>
      </c>
      <c r="CT15" s="33">
        <f t="shared" si="25"/>
        <v>99.999999999999986</v>
      </c>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6" x14ac:dyDescent="0.25">
      <c r="B16" s="54" t="s">
        <v>17</v>
      </c>
      <c r="C16" s="2">
        <v>0</v>
      </c>
      <c r="D16" s="2">
        <v>0</v>
      </c>
      <c r="E16" s="2">
        <v>2099</v>
      </c>
      <c r="F16" s="2">
        <v>2</v>
      </c>
      <c r="G16" s="2">
        <v>63</v>
      </c>
      <c r="H16" s="2">
        <v>52</v>
      </c>
      <c r="I16" s="2">
        <v>42</v>
      </c>
      <c r="J16" s="2">
        <v>19</v>
      </c>
      <c r="K16" s="4">
        <v>7</v>
      </c>
      <c r="L16" s="3">
        <v>11</v>
      </c>
      <c r="M16" s="3">
        <v>22</v>
      </c>
      <c r="N16" s="3">
        <v>54</v>
      </c>
      <c r="O16" s="3">
        <v>0</v>
      </c>
      <c r="P16" s="3">
        <v>0</v>
      </c>
      <c r="Q16" s="3">
        <v>0</v>
      </c>
      <c r="R16" s="3">
        <v>0</v>
      </c>
      <c r="S16" s="54">
        <v>2371</v>
      </c>
      <c r="V16" s="54">
        <v>32</v>
      </c>
      <c r="W16" s="3">
        <f>N5</f>
        <v>0</v>
      </c>
      <c r="X16" s="3">
        <f>N6</f>
        <v>0</v>
      </c>
      <c r="Y16" s="54">
        <f>N7</f>
        <v>18</v>
      </c>
      <c r="Z16" s="54">
        <f>N8</f>
        <v>15</v>
      </c>
      <c r="AA16" s="54">
        <f>N9</f>
        <v>0</v>
      </c>
      <c r="AB16" s="54">
        <f>N10</f>
        <v>8</v>
      </c>
      <c r="AC16" s="54">
        <f>N11</f>
        <v>19</v>
      </c>
      <c r="AD16" s="54">
        <f>N12</f>
        <v>16</v>
      </c>
      <c r="AE16" s="3">
        <f>N13</f>
        <v>3</v>
      </c>
      <c r="AF16" s="3">
        <f>N14</f>
        <v>0</v>
      </c>
      <c r="AG16" s="2">
        <f>N15</f>
        <v>27</v>
      </c>
      <c r="AH16" s="3">
        <f>N16</f>
        <v>54</v>
      </c>
      <c r="AI16" s="3">
        <f>N17</f>
        <v>0</v>
      </c>
      <c r="AJ16" s="3">
        <f>N18</f>
        <v>0</v>
      </c>
      <c r="AK16" s="3">
        <f>N19</f>
        <v>0</v>
      </c>
      <c r="AL16" s="3">
        <f>N20</f>
        <v>0</v>
      </c>
      <c r="AM16" s="3">
        <f>N21</f>
        <v>0</v>
      </c>
      <c r="AN16" s="3">
        <f>N22</f>
        <v>0</v>
      </c>
      <c r="AO16" s="3">
        <f>N23</f>
        <v>380</v>
      </c>
      <c r="AP16" s="3">
        <f>N24</f>
        <v>0</v>
      </c>
      <c r="AQ16" s="3">
        <f>N25</f>
        <v>0</v>
      </c>
      <c r="AR16" s="3">
        <f>N26</f>
        <v>0</v>
      </c>
      <c r="AS16" s="3">
        <f>N27</f>
        <v>0</v>
      </c>
      <c r="AT16" s="3">
        <f>N28</f>
        <v>0</v>
      </c>
      <c r="AV16" s="54">
        <v>32</v>
      </c>
      <c r="AW16" s="33">
        <f t="shared" ref="AW16:BT16" si="26">PRODUCT(W16*100*1/W21)</f>
        <v>0</v>
      </c>
      <c r="AX16" s="33">
        <f t="shared" si="26"/>
        <v>0</v>
      </c>
      <c r="AY16" s="30">
        <f t="shared" si="26"/>
        <v>0.7569386038687973</v>
      </c>
      <c r="AZ16" s="30">
        <f t="shared" si="26"/>
        <v>0.63104753891459819</v>
      </c>
      <c r="BA16" s="30">
        <f t="shared" si="26"/>
        <v>0</v>
      </c>
      <c r="BB16" s="30">
        <f t="shared" si="26"/>
        <v>0.33641715727502103</v>
      </c>
      <c r="BC16" s="30">
        <f t="shared" si="26"/>
        <v>0.79899074852817498</v>
      </c>
      <c r="BD16" s="30">
        <f t="shared" si="26"/>
        <v>0.67283431455004206</v>
      </c>
      <c r="BE16" s="33">
        <f t="shared" si="26"/>
        <v>0.13215859030837004</v>
      </c>
      <c r="BF16" s="33">
        <f t="shared" si="26"/>
        <v>0</v>
      </c>
      <c r="BG16" s="31">
        <f t="shared" si="26"/>
        <v>1.1354079058031961</v>
      </c>
      <c r="BH16" s="33">
        <f t="shared" si="26"/>
        <v>2.2775200337410375</v>
      </c>
      <c r="BI16" s="33">
        <f t="shared" si="26"/>
        <v>0</v>
      </c>
      <c r="BJ16" s="33">
        <f t="shared" si="26"/>
        <v>0</v>
      </c>
      <c r="BK16" s="33">
        <f t="shared" si="26"/>
        <v>0</v>
      </c>
      <c r="BL16" s="33">
        <f t="shared" si="26"/>
        <v>0</v>
      </c>
      <c r="BM16" s="33">
        <f t="shared" si="26"/>
        <v>0</v>
      </c>
      <c r="BN16" s="33">
        <f t="shared" si="26"/>
        <v>0</v>
      </c>
      <c r="BO16" s="33">
        <f t="shared" si="26"/>
        <v>16.204690831556505</v>
      </c>
      <c r="BP16" s="33">
        <f t="shared" si="26"/>
        <v>0</v>
      </c>
      <c r="BQ16" s="33">
        <f t="shared" si="26"/>
        <v>0</v>
      </c>
      <c r="BR16" s="33">
        <f t="shared" si="26"/>
        <v>0</v>
      </c>
      <c r="BS16" s="33">
        <f t="shared" si="26"/>
        <v>0</v>
      </c>
      <c r="BT16" s="33">
        <f t="shared" si="26"/>
        <v>0</v>
      </c>
      <c r="BU16" s="54"/>
      <c r="BV16" s="54">
        <v>32</v>
      </c>
      <c r="BW16" s="33">
        <f t="shared" ref="BW16:CT16" si="27">AW5+AW6+AW7+AW8+AW9+AW10+AW11+AW12+AW13+AW14+AW15+AW16</f>
        <v>100</v>
      </c>
      <c r="BX16" s="33">
        <f t="shared" si="27"/>
        <v>100.00000000000001</v>
      </c>
      <c r="BY16" s="30">
        <f t="shared" si="27"/>
        <v>99.579478553406219</v>
      </c>
      <c r="BZ16" s="30">
        <f t="shared" si="27"/>
        <v>98.401346234749695</v>
      </c>
      <c r="CA16" s="30">
        <f t="shared" si="27"/>
        <v>100</v>
      </c>
      <c r="CB16" s="30">
        <f t="shared" si="27"/>
        <v>97.140454163162318</v>
      </c>
      <c r="CC16" s="30">
        <f t="shared" si="27"/>
        <v>99.999999999999986</v>
      </c>
      <c r="CD16" s="30">
        <f t="shared" si="27"/>
        <v>100</v>
      </c>
      <c r="CE16" s="33">
        <f t="shared" si="27"/>
        <v>99.735682819383243</v>
      </c>
      <c r="CF16" s="33">
        <f t="shared" si="27"/>
        <v>100</v>
      </c>
      <c r="CG16" s="31">
        <f t="shared" si="27"/>
        <v>98.612279226240531</v>
      </c>
      <c r="CH16" s="33">
        <f t="shared" si="27"/>
        <v>100</v>
      </c>
      <c r="CI16" s="33">
        <f t="shared" si="27"/>
        <v>99.999999999999986</v>
      </c>
      <c r="CJ16" s="33">
        <f t="shared" si="27"/>
        <v>100</v>
      </c>
      <c r="CK16" s="33">
        <f t="shared" si="27"/>
        <v>100</v>
      </c>
      <c r="CL16" s="33">
        <f t="shared" si="27"/>
        <v>99.999999999999986</v>
      </c>
      <c r="CM16" s="33">
        <f t="shared" si="27"/>
        <v>100</v>
      </c>
      <c r="CN16" s="33">
        <f t="shared" si="27"/>
        <v>100</v>
      </c>
      <c r="CO16" s="33">
        <f t="shared" si="27"/>
        <v>100</v>
      </c>
      <c r="CP16" s="33">
        <f t="shared" si="27"/>
        <v>100.00000000000001</v>
      </c>
      <c r="CQ16" s="33">
        <f t="shared" si="27"/>
        <v>99.999999999999986</v>
      </c>
      <c r="CR16" s="33">
        <f t="shared" si="27"/>
        <v>100.00000000000001</v>
      </c>
      <c r="CS16" s="33">
        <f t="shared" si="27"/>
        <v>100</v>
      </c>
      <c r="CT16" s="33">
        <f t="shared" si="27"/>
        <v>99.999999999999986</v>
      </c>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2:125" x14ac:dyDescent="0.25">
      <c r="B17" s="54" t="s">
        <v>18</v>
      </c>
      <c r="C17" s="4">
        <v>0</v>
      </c>
      <c r="D17" s="4">
        <v>7</v>
      </c>
      <c r="E17" s="4">
        <v>12</v>
      </c>
      <c r="F17" s="4">
        <v>69</v>
      </c>
      <c r="G17" s="4">
        <v>738</v>
      </c>
      <c r="H17" s="4">
        <v>1125</v>
      </c>
      <c r="I17" s="4">
        <v>100</v>
      </c>
      <c r="J17" s="3">
        <v>32</v>
      </c>
      <c r="K17" s="3">
        <v>13</v>
      </c>
      <c r="L17" s="3">
        <v>281</v>
      </c>
      <c r="M17" s="3">
        <v>0</v>
      </c>
      <c r="N17" s="3">
        <v>0</v>
      </c>
      <c r="O17" s="3">
        <v>0</v>
      </c>
      <c r="P17" s="3">
        <v>0</v>
      </c>
      <c r="Q17" s="3">
        <v>0</v>
      </c>
      <c r="R17" s="3">
        <v>0</v>
      </c>
      <c r="S17" s="54">
        <v>2377</v>
      </c>
      <c r="V17" s="54">
        <v>64</v>
      </c>
      <c r="W17" s="3">
        <f>O5</f>
        <v>0</v>
      </c>
      <c r="X17" s="3">
        <f>O6</f>
        <v>0</v>
      </c>
      <c r="Y17" s="54">
        <f>O7</f>
        <v>10</v>
      </c>
      <c r="Z17" s="54">
        <f>O8</f>
        <v>12</v>
      </c>
      <c r="AA17" s="54">
        <f>O9</f>
        <v>0</v>
      </c>
      <c r="AB17" s="54">
        <f>O10</f>
        <v>68</v>
      </c>
      <c r="AC17" s="54">
        <f>O11</f>
        <v>0</v>
      </c>
      <c r="AD17" s="54">
        <f>O12</f>
        <v>0</v>
      </c>
      <c r="AE17" s="3">
        <f>O13</f>
        <v>2</v>
      </c>
      <c r="AF17" s="3">
        <f>O14</f>
        <v>0</v>
      </c>
      <c r="AG17" s="3">
        <f>O15</f>
        <v>13</v>
      </c>
      <c r="AH17" s="3">
        <f>O16</f>
        <v>0</v>
      </c>
      <c r="AI17" s="3">
        <f>O17</f>
        <v>0</v>
      </c>
      <c r="AJ17" s="3">
        <f>O18</f>
        <v>0</v>
      </c>
      <c r="AK17" s="3">
        <f>O19</f>
        <v>0</v>
      </c>
      <c r="AL17" s="3">
        <f>O20</f>
        <v>0</v>
      </c>
      <c r="AM17" s="3">
        <f>O21</f>
        <v>0</v>
      </c>
      <c r="AN17" s="3">
        <f>O22</f>
        <v>0</v>
      </c>
      <c r="AO17" s="3">
        <f>O23</f>
        <v>0</v>
      </c>
      <c r="AP17" s="3">
        <f>O24</f>
        <v>0</v>
      </c>
      <c r="AQ17" s="3">
        <f>O25</f>
        <v>0</v>
      </c>
      <c r="AR17" s="3">
        <f>O26</f>
        <v>0</v>
      </c>
      <c r="AS17" s="3">
        <f>O27</f>
        <v>0</v>
      </c>
      <c r="AT17" s="3">
        <f>O28</f>
        <v>0</v>
      </c>
      <c r="AV17" s="54">
        <v>64</v>
      </c>
      <c r="AW17" s="33">
        <f t="shared" ref="AW17:BT17" si="28">PRODUCT(W17*100*1/W21)</f>
        <v>0</v>
      </c>
      <c r="AX17" s="33">
        <f t="shared" si="28"/>
        <v>0</v>
      </c>
      <c r="AY17" s="30">
        <f t="shared" si="28"/>
        <v>0.42052144659377627</v>
      </c>
      <c r="AZ17" s="30">
        <f t="shared" si="28"/>
        <v>0.50483803113167858</v>
      </c>
      <c r="BA17" s="30">
        <f t="shared" si="28"/>
        <v>0</v>
      </c>
      <c r="BB17" s="30">
        <f t="shared" si="28"/>
        <v>2.8595458368376789</v>
      </c>
      <c r="BC17" s="30">
        <f t="shared" si="28"/>
        <v>0</v>
      </c>
      <c r="BD17" s="30">
        <f t="shared" si="28"/>
        <v>0</v>
      </c>
      <c r="BE17" s="33">
        <f t="shared" si="28"/>
        <v>8.8105726872246701E-2</v>
      </c>
      <c r="BF17" s="33">
        <f t="shared" si="28"/>
        <v>0</v>
      </c>
      <c r="BG17" s="33">
        <f t="shared" si="28"/>
        <v>0.54667788057190914</v>
      </c>
      <c r="BH17" s="33">
        <f t="shared" si="28"/>
        <v>0</v>
      </c>
      <c r="BI17" s="33">
        <f t="shared" si="28"/>
        <v>0</v>
      </c>
      <c r="BJ17" s="33">
        <f t="shared" si="28"/>
        <v>0</v>
      </c>
      <c r="BK17" s="33">
        <f t="shared" si="28"/>
        <v>0</v>
      </c>
      <c r="BL17" s="33">
        <f t="shared" si="28"/>
        <v>0</v>
      </c>
      <c r="BM17" s="33">
        <f t="shared" si="28"/>
        <v>0</v>
      </c>
      <c r="BN17" s="33">
        <f t="shared" si="28"/>
        <v>0</v>
      </c>
      <c r="BO17" s="33">
        <f t="shared" si="28"/>
        <v>0</v>
      </c>
      <c r="BP17" s="33">
        <f t="shared" si="28"/>
        <v>0</v>
      </c>
      <c r="BQ17" s="33">
        <f t="shared" si="28"/>
        <v>0</v>
      </c>
      <c r="BR17" s="33">
        <f t="shared" si="28"/>
        <v>0</v>
      </c>
      <c r="BS17" s="33">
        <f t="shared" si="28"/>
        <v>0</v>
      </c>
      <c r="BT17" s="33">
        <f t="shared" si="28"/>
        <v>0</v>
      </c>
      <c r="BU17" s="54"/>
      <c r="BV17" s="54">
        <v>64</v>
      </c>
      <c r="BW17" s="33">
        <f t="shared" ref="BW17:CT17" si="29">AW5+AW6+AW7+AW8+AW9+AW10+AW11+AW12+AW13+AW14+AW15+AW16+AW17</f>
        <v>100</v>
      </c>
      <c r="BX17" s="33">
        <f t="shared" si="29"/>
        <v>100.00000000000001</v>
      </c>
      <c r="BY17" s="30">
        <f t="shared" si="29"/>
        <v>100</v>
      </c>
      <c r="BZ17" s="30">
        <f t="shared" si="29"/>
        <v>98.906184265881379</v>
      </c>
      <c r="CA17" s="30">
        <f t="shared" si="29"/>
        <v>100</v>
      </c>
      <c r="CB17" s="30">
        <f t="shared" si="29"/>
        <v>100</v>
      </c>
      <c r="CC17" s="30">
        <f t="shared" si="29"/>
        <v>99.999999999999986</v>
      </c>
      <c r="CD17" s="30">
        <f t="shared" si="29"/>
        <v>100</v>
      </c>
      <c r="CE17" s="33">
        <f t="shared" si="29"/>
        <v>99.823788546255486</v>
      </c>
      <c r="CF17" s="33">
        <f t="shared" si="29"/>
        <v>100</v>
      </c>
      <c r="CG17" s="33">
        <f t="shared" si="29"/>
        <v>99.158957106812437</v>
      </c>
      <c r="CH17" s="33">
        <f t="shared" si="29"/>
        <v>100</v>
      </c>
      <c r="CI17" s="33">
        <f t="shared" si="29"/>
        <v>99.999999999999986</v>
      </c>
      <c r="CJ17" s="33">
        <f t="shared" si="29"/>
        <v>100</v>
      </c>
      <c r="CK17" s="33">
        <f t="shared" si="29"/>
        <v>100</v>
      </c>
      <c r="CL17" s="33">
        <f t="shared" si="29"/>
        <v>99.999999999999986</v>
      </c>
      <c r="CM17" s="33">
        <f t="shared" si="29"/>
        <v>100</v>
      </c>
      <c r="CN17" s="33">
        <f t="shared" si="29"/>
        <v>100</v>
      </c>
      <c r="CO17" s="33">
        <f t="shared" si="29"/>
        <v>100</v>
      </c>
      <c r="CP17" s="33">
        <f t="shared" si="29"/>
        <v>100.00000000000001</v>
      </c>
      <c r="CQ17" s="33">
        <f t="shared" si="29"/>
        <v>99.999999999999986</v>
      </c>
      <c r="CR17" s="33">
        <f t="shared" si="29"/>
        <v>100.00000000000001</v>
      </c>
      <c r="CS17" s="33">
        <f t="shared" si="29"/>
        <v>100</v>
      </c>
      <c r="CT17" s="33">
        <f t="shared" si="29"/>
        <v>99.999999999999986</v>
      </c>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2:125" x14ac:dyDescent="0.25">
      <c r="B18" s="54" t="s">
        <v>19</v>
      </c>
      <c r="C18" s="4">
        <v>0</v>
      </c>
      <c r="D18" s="4">
        <v>15</v>
      </c>
      <c r="E18" s="4">
        <v>0</v>
      </c>
      <c r="F18" s="4">
        <v>400</v>
      </c>
      <c r="G18" s="4">
        <v>1538</v>
      </c>
      <c r="H18" s="4">
        <v>120</v>
      </c>
      <c r="I18" s="4">
        <v>20</v>
      </c>
      <c r="J18" s="3">
        <v>8</v>
      </c>
      <c r="K18" s="3">
        <v>26</v>
      </c>
      <c r="L18" s="3">
        <v>33</v>
      </c>
      <c r="M18" s="3">
        <v>218</v>
      </c>
      <c r="N18" s="3">
        <v>0</v>
      </c>
      <c r="O18" s="3">
        <v>0</v>
      </c>
      <c r="P18" s="3">
        <v>0</v>
      </c>
      <c r="Q18" s="3">
        <v>0</v>
      </c>
      <c r="R18" s="3">
        <v>0</v>
      </c>
      <c r="S18" s="54">
        <v>2378</v>
      </c>
      <c r="V18" s="54">
        <v>128</v>
      </c>
      <c r="W18" s="3">
        <f>P5</f>
        <v>0</v>
      </c>
      <c r="X18" s="3">
        <f>P6</f>
        <v>0</v>
      </c>
      <c r="Y18" s="54">
        <f>P7</f>
        <v>0</v>
      </c>
      <c r="Z18" s="54">
        <f>P8</f>
        <v>26</v>
      </c>
      <c r="AA18" s="54">
        <f>P9</f>
        <v>0</v>
      </c>
      <c r="AB18" s="54">
        <f>P10</f>
        <v>0</v>
      </c>
      <c r="AC18" s="54">
        <f>P11</f>
        <v>0</v>
      </c>
      <c r="AD18" s="54">
        <f>P12</f>
        <v>0</v>
      </c>
      <c r="AE18" s="3">
        <f>P13</f>
        <v>4</v>
      </c>
      <c r="AF18" s="3">
        <f>P14</f>
        <v>0</v>
      </c>
      <c r="AG18" s="3">
        <f>P15</f>
        <v>10</v>
      </c>
      <c r="AH18" s="3">
        <f>P16</f>
        <v>0</v>
      </c>
      <c r="AI18" s="3">
        <f>P17</f>
        <v>0</v>
      </c>
      <c r="AJ18" s="3">
        <f>P18</f>
        <v>0</v>
      </c>
      <c r="AK18" s="3">
        <f>P19</f>
        <v>0</v>
      </c>
      <c r="AL18" s="3">
        <f>P20</f>
        <v>0</v>
      </c>
      <c r="AM18" s="3">
        <f>P21</f>
        <v>0</v>
      </c>
      <c r="AN18" s="3">
        <f>P22</f>
        <v>0</v>
      </c>
      <c r="AO18" s="3">
        <f>P23</f>
        <v>0</v>
      </c>
      <c r="AP18" s="3">
        <f>P24</f>
        <v>0</v>
      </c>
      <c r="AQ18" s="3">
        <f>P25</f>
        <v>0</v>
      </c>
      <c r="AR18" s="3">
        <f>P26</f>
        <v>0</v>
      </c>
      <c r="AS18" s="3">
        <f>P27</f>
        <v>0</v>
      </c>
      <c r="AT18" s="3">
        <f>P28</f>
        <v>0</v>
      </c>
      <c r="AV18" s="54">
        <v>128</v>
      </c>
      <c r="AW18" s="33">
        <f t="shared" ref="AW18:BT18" si="30">PRODUCT(W18*100*1/W21)</f>
        <v>0</v>
      </c>
      <c r="AX18" s="33">
        <f t="shared" si="30"/>
        <v>0</v>
      </c>
      <c r="AY18" s="30">
        <f t="shared" si="30"/>
        <v>0</v>
      </c>
      <c r="AZ18" s="30">
        <f t="shared" si="30"/>
        <v>1.093815734118637</v>
      </c>
      <c r="BA18" s="30">
        <f t="shared" si="30"/>
        <v>0</v>
      </c>
      <c r="BB18" s="30">
        <f t="shared" si="30"/>
        <v>0</v>
      </c>
      <c r="BC18" s="30">
        <f t="shared" si="30"/>
        <v>0</v>
      </c>
      <c r="BD18" s="30">
        <f t="shared" si="30"/>
        <v>0</v>
      </c>
      <c r="BE18" s="33">
        <f t="shared" si="30"/>
        <v>0.1762114537444934</v>
      </c>
      <c r="BF18" s="33">
        <f t="shared" si="30"/>
        <v>0</v>
      </c>
      <c r="BG18" s="33">
        <f t="shared" si="30"/>
        <v>0.42052144659377627</v>
      </c>
      <c r="BH18" s="33">
        <f t="shared" si="30"/>
        <v>0</v>
      </c>
      <c r="BI18" s="33">
        <f t="shared" si="30"/>
        <v>0</v>
      </c>
      <c r="BJ18" s="33">
        <f t="shared" si="30"/>
        <v>0</v>
      </c>
      <c r="BK18" s="33">
        <f t="shared" si="30"/>
        <v>0</v>
      </c>
      <c r="BL18" s="33">
        <f t="shared" si="30"/>
        <v>0</v>
      </c>
      <c r="BM18" s="33">
        <f t="shared" si="30"/>
        <v>0</v>
      </c>
      <c r="BN18" s="33">
        <f t="shared" si="30"/>
        <v>0</v>
      </c>
      <c r="BO18" s="33">
        <f t="shared" si="30"/>
        <v>0</v>
      </c>
      <c r="BP18" s="33">
        <f t="shared" si="30"/>
        <v>0</v>
      </c>
      <c r="BQ18" s="33">
        <f t="shared" si="30"/>
        <v>0</v>
      </c>
      <c r="BR18" s="33">
        <f t="shared" si="30"/>
        <v>0</v>
      </c>
      <c r="BS18" s="33">
        <f t="shared" si="30"/>
        <v>0</v>
      </c>
      <c r="BT18" s="33">
        <f t="shared" si="30"/>
        <v>0</v>
      </c>
      <c r="BU18" s="54"/>
      <c r="BV18" s="54">
        <v>128</v>
      </c>
      <c r="BW18" s="33">
        <f t="shared" ref="BW18:CT18" si="31">AW5+AW6+AW7+AW8+AW9+AW10+AW11+AW12+AW13+AW14+AW15+AW16+AW17+AW18</f>
        <v>100</v>
      </c>
      <c r="BX18" s="33">
        <f t="shared" si="31"/>
        <v>100.00000000000001</v>
      </c>
      <c r="BY18" s="30">
        <f t="shared" si="31"/>
        <v>100</v>
      </c>
      <c r="BZ18" s="30">
        <f t="shared" si="31"/>
        <v>100.00000000000001</v>
      </c>
      <c r="CA18" s="30">
        <f t="shared" si="31"/>
        <v>100</v>
      </c>
      <c r="CB18" s="30">
        <f t="shared" si="31"/>
        <v>100</v>
      </c>
      <c r="CC18" s="30">
        <f t="shared" si="31"/>
        <v>99.999999999999986</v>
      </c>
      <c r="CD18" s="30">
        <f t="shared" si="31"/>
        <v>100</v>
      </c>
      <c r="CE18" s="33">
        <f t="shared" si="31"/>
        <v>99.999999999999986</v>
      </c>
      <c r="CF18" s="33">
        <f t="shared" si="31"/>
        <v>100</v>
      </c>
      <c r="CG18" s="33">
        <f t="shared" si="31"/>
        <v>99.579478553406219</v>
      </c>
      <c r="CH18" s="33">
        <f t="shared" si="31"/>
        <v>100</v>
      </c>
      <c r="CI18" s="33">
        <f t="shared" si="31"/>
        <v>99.999999999999986</v>
      </c>
      <c r="CJ18" s="33">
        <f t="shared" si="31"/>
        <v>100</v>
      </c>
      <c r="CK18" s="33">
        <f t="shared" si="31"/>
        <v>100</v>
      </c>
      <c r="CL18" s="33">
        <f t="shared" si="31"/>
        <v>99.999999999999986</v>
      </c>
      <c r="CM18" s="33">
        <f t="shared" si="31"/>
        <v>100</v>
      </c>
      <c r="CN18" s="33">
        <f t="shared" si="31"/>
        <v>100</v>
      </c>
      <c r="CO18" s="33">
        <f t="shared" si="31"/>
        <v>100</v>
      </c>
      <c r="CP18" s="33">
        <f t="shared" si="31"/>
        <v>100.00000000000001</v>
      </c>
      <c r="CQ18" s="33">
        <f t="shared" si="31"/>
        <v>99.999999999999986</v>
      </c>
      <c r="CR18" s="33">
        <f t="shared" si="31"/>
        <v>100.00000000000001</v>
      </c>
      <c r="CS18" s="33">
        <f t="shared" si="31"/>
        <v>100</v>
      </c>
      <c r="CT18" s="33">
        <f t="shared" si="31"/>
        <v>99.999999999999986</v>
      </c>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2:125" x14ac:dyDescent="0.25">
      <c r="B19" s="54" t="s">
        <v>20</v>
      </c>
      <c r="C19" s="2">
        <v>0</v>
      </c>
      <c r="D19" s="2">
        <v>28</v>
      </c>
      <c r="E19" s="2">
        <v>729</v>
      </c>
      <c r="F19" s="2">
        <v>1276</v>
      </c>
      <c r="G19" s="2">
        <v>52</v>
      </c>
      <c r="H19" s="3">
        <v>8</v>
      </c>
      <c r="I19" s="3">
        <v>20</v>
      </c>
      <c r="J19" s="3">
        <v>47</v>
      </c>
      <c r="K19" s="3">
        <v>158</v>
      </c>
      <c r="L19" s="3">
        <v>60</v>
      </c>
      <c r="M19" s="3">
        <v>0</v>
      </c>
      <c r="N19" s="3">
        <v>0</v>
      </c>
      <c r="O19" s="3">
        <v>0</v>
      </c>
      <c r="P19" s="3">
        <v>0</v>
      </c>
      <c r="Q19" s="3">
        <v>0</v>
      </c>
      <c r="R19" s="3">
        <v>0</v>
      </c>
      <c r="S19" s="54">
        <v>2378</v>
      </c>
      <c r="V19" s="54">
        <v>256</v>
      </c>
      <c r="W19" s="3">
        <f>Q5</f>
        <v>0</v>
      </c>
      <c r="X19" s="3">
        <f>Q6</f>
        <v>0</v>
      </c>
      <c r="Y19" s="54">
        <f>Q7</f>
        <v>0</v>
      </c>
      <c r="Z19" s="54">
        <f>Q8</f>
        <v>0</v>
      </c>
      <c r="AA19" s="54">
        <f>Q9</f>
        <v>0</v>
      </c>
      <c r="AB19" s="54">
        <f>Q10</f>
        <v>0</v>
      </c>
      <c r="AC19" s="54">
        <f>Q11</f>
        <v>0</v>
      </c>
      <c r="AD19" s="54">
        <f>Q12</f>
        <v>0</v>
      </c>
      <c r="AE19" s="3">
        <f>Q13</f>
        <v>0</v>
      </c>
      <c r="AF19" s="3">
        <f>Q14</f>
        <v>0</v>
      </c>
      <c r="AG19" s="3">
        <f>Q15</f>
        <v>10</v>
      </c>
      <c r="AH19" s="3">
        <f>Q16</f>
        <v>0</v>
      </c>
      <c r="AI19" s="3">
        <f>Q17</f>
        <v>0</v>
      </c>
      <c r="AJ19" s="3">
        <f>Q18</f>
        <v>0</v>
      </c>
      <c r="AK19" s="3">
        <f>Q19</f>
        <v>0</v>
      </c>
      <c r="AL19" s="3">
        <f>Q20</f>
        <v>0</v>
      </c>
      <c r="AM19" s="3">
        <f>Q21</f>
        <v>0</v>
      </c>
      <c r="AN19" s="3">
        <f>Q22</f>
        <v>0</v>
      </c>
      <c r="AO19" s="3">
        <f>Q23</f>
        <v>0</v>
      </c>
      <c r="AP19" s="3">
        <f>Q24</f>
        <v>0</v>
      </c>
      <c r="AQ19" s="3">
        <f>Q25</f>
        <v>0</v>
      </c>
      <c r="AR19" s="3">
        <f>Q26</f>
        <v>0</v>
      </c>
      <c r="AS19" s="3">
        <f>Q27</f>
        <v>0</v>
      </c>
      <c r="AT19" s="3">
        <f>Q28</f>
        <v>0</v>
      </c>
      <c r="AV19" s="54">
        <v>256</v>
      </c>
      <c r="AW19" s="33">
        <f t="shared" ref="AW19:BT19" si="32">PRODUCT(W19*100*1/W21)</f>
        <v>0</v>
      </c>
      <c r="AX19" s="33">
        <f t="shared" si="32"/>
        <v>0</v>
      </c>
      <c r="AY19" s="30">
        <f t="shared" si="32"/>
        <v>0</v>
      </c>
      <c r="AZ19" s="30">
        <f t="shared" si="32"/>
        <v>0</v>
      </c>
      <c r="BA19" s="30">
        <f t="shared" si="32"/>
        <v>0</v>
      </c>
      <c r="BB19" s="30">
        <f t="shared" si="32"/>
        <v>0</v>
      </c>
      <c r="BC19" s="30">
        <f t="shared" si="32"/>
        <v>0</v>
      </c>
      <c r="BD19" s="30">
        <f t="shared" si="32"/>
        <v>0</v>
      </c>
      <c r="BE19" s="33">
        <f t="shared" si="32"/>
        <v>0</v>
      </c>
      <c r="BF19" s="33">
        <f t="shared" si="32"/>
        <v>0</v>
      </c>
      <c r="BG19" s="33">
        <f t="shared" si="32"/>
        <v>0.42052144659377627</v>
      </c>
      <c r="BH19" s="33">
        <f t="shared" si="32"/>
        <v>0</v>
      </c>
      <c r="BI19" s="33">
        <f t="shared" si="32"/>
        <v>0</v>
      </c>
      <c r="BJ19" s="33">
        <f t="shared" si="32"/>
        <v>0</v>
      </c>
      <c r="BK19" s="33">
        <f t="shared" si="32"/>
        <v>0</v>
      </c>
      <c r="BL19" s="33">
        <f t="shared" si="32"/>
        <v>0</v>
      </c>
      <c r="BM19" s="33">
        <f t="shared" si="32"/>
        <v>0</v>
      </c>
      <c r="BN19" s="33">
        <f t="shared" si="32"/>
        <v>0</v>
      </c>
      <c r="BO19" s="33">
        <f t="shared" si="32"/>
        <v>0</v>
      </c>
      <c r="BP19" s="33">
        <f t="shared" si="32"/>
        <v>0</v>
      </c>
      <c r="BQ19" s="33">
        <f t="shared" si="32"/>
        <v>0</v>
      </c>
      <c r="BR19" s="33">
        <f t="shared" si="32"/>
        <v>0</v>
      </c>
      <c r="BS19" s="33">
        <f t="shared" si="32"/>
        <v>0</v>
      </c>
      <c r="BT19" s="33">
        <f t="shared" si="32"/>
        <v>0</v>
      </c>
      <c r="BU19" s="54"/>
      <c r="BV19" s="54">
        <v>256</v>
      </c>
      <c r="BW19" s="33">
        <f t="shared" ref="BW19:CT19" si="33">AW5+AW6+AW7+AW8+AW9+AW10+AW11+AW12+AW13+AW14+AW15+AW16+AW17+AW18+AW19</f>
        <v>100</v>
      </c>
      <c r="BX19" s="33">
        <f t="shared" si="33"/>
        <v>100.00000000000001</v>
      </c>
      <c r="BY19" s="30">
        <f t="shared" si="33"/>
        <v>100</v>
      </c>
      <c r="BZ19" s="30">
        <f t="shared" si="33"/>
        <v>100.00000000000001</v>
      </c>
      <c r="CA19" s="30">
        <f t="shared" si="33"/>
        <v>100</v>
      </c>
      <c r="CB19" s="30">
        <f t="shared" si="33"/>
        <v>100</v>
      </c>
      <c r="CC19" s="30">
        <f t="shared" si="33"/>
        <v>99.999999999999986</v>
      </c>
      <c r="CD19" s="30">
        <f t="shared" si="33"/>
        <v>100</v>
      </c>
      <c r="CE19" s="33">
        <f t="shared" si="33"/>
        <v>99.999999999999986</v>
      </c>
      <c r="CF19" s="33">
        <f t="shared" si="33"/>
        <v>100</v>
      </c>
      <c r="CG19" s="33">
        <f t="shared" si="33"/>
        <v>100</v>
      </c>
      <c r="CH19" s="33">
        <f t="shared" si="33"/>
        <v>100</v>
      </c>
      <c r="CI19" s="33">
        <f t="shared" si="33"/>
        <v>99.999999999999986</v>
      </c>
      <c r="CJ19" s="33">
        <f t="shared" si="33"/>
        <v>100</v>
      </c>
      <c r="CK19" s="33">
        <f t="shared" si="33"/>
        <v>100</v>
      </c>
      <c r="CL19" s="33">
        <f t="shared" si="33"/>
        <v>99.999999999999986</v>
      </c>
      <c r="CM19" s="33">
        <f t="shared" si="33"/>
        <v>100</v>
      </c>
      <c r="CN19" s="33">
        <f t="shared" si="33"/>
        <v>100</v>
      </c>
      <c r="CO19" s="33">
        <f t="shared" si="33"/>
        <v>100</v>
      </c>
      <c r="CP19" s="33">
        <f t="shared" si="33"/>
        <v>100.00000000000001</v>
      </c>
      <c r="CQ19" s="33">
        <f t="shared" si="33"/>
        <v>99.999999999999986</v>
      </c>
      <c r="CR19" s="33">
        <f t="shared" si="33"/>
        <v>100.00000000000001</v>
      </c>
      <c r="CS19" s="33">
        <f t="shared" si="33"/>
        <v>100</v>
      </c>
      <c r="CT19" s="33">
        <f t="shared" si="33"/>
        <v>99.999999999999986</v>
      </c>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2:125" x14ac:dyDescent="0.25">
      <c r="B20" s="54" t="s">
        <v>21</v>
      </c>
      <c r="C20" s="2">
        <v>0</v>
      </c>
      <c r="D20" s="2">
        <v>0</v>
      </c>
      <c r="E20" s="2">
        <v>1294</v>
      </c>
      <c r="F20" s="2">
        <v>0</v>
      </c>
      <c r="G20" s="2">
        <v>919</v>
      </c>
      <c r="H20" s="2">
        <v>72</v>
      </c>
      <c r="I20" s="2">
        <v>27</v>
      </c>
      <c r="J20" s="4">
        <v>34</v>
      </c>
      <c r="K20" s="3">
        <v>7</v>
      </c>
      <c r="L20" s="3">
        <v>18</v>
      </c>
      <c r="M20" s="3">
        <v>7</v>
      </c>
      <c r="N20" s="3">
        <v>0</v>
      </c>
      <c r="O20" s="3">
        <v>0</v>
      </c>
      <c r="P20" s="3">
        <v>0</v>
      </c>
      <c r="Q20" s="3">
        <v>0</v>
      </c>
      <c r="R20" s="3">
        <v>0</v>
      </c>
      <c r="S20" s="54">
        <v>2378</v>
      </c>
      <c r="V20" s="54">
        <v>512</v>
      </c>
      <c r="W20" s="3">
        <f>R5</f>
        <v>0</v>
      </c>
      <c r="X20" s="3">
        <f>R6</f>
        <v>0</v>
      </c>
      <c r="Y20" s="54">
        <f>R7</f>
        <v>0</v>
      </c>
      <c r="Z20" s="54">
        <f>R8</f>
        <v>0</v>
      </c>
      <c r="AA20" s="54">
        <f>R9</f>
        <v>0</v>
      </c>
      <c r="AB20" s="54">
        <f>R10</f>
        <v>0</v>
      </c>
      <c r="AC20" s="54">
        <f>R11</f>
        <v>0</v>
      </c>
      <c r="AD20" s="54">
        <f>R12</f>
        <v>0</v>
      </c>
      <c r="AE20" s="3">
        <f>R13</f>
        <v>0</v>
      </c>
      <c r="AF20" s="3">
        <f>R14</f>
        <v>0</v>
      </c>
      <c r="AG20" s="3">
        <f>R15</f>
        <v>0</v>
      </c>
      <c r="AH20" s="3">
        <f>R16</f>
        <v>0</v>
      </c>
      <c r="AI20" s="3">
        <f>R17</f>
        <v>0</v>
      </c>
      <c r="AJ20" s="3">
        <f>R18</f>
        <v>0</v>
      </c>
      <c r="AK20" s="3">
        <f>R19</f>
        <v>0</v>
      </c>
      <c r="AL20" s="3">
        <f>R20</f>
        <v>0</v>
      </c>
      <c r="AM20" s="3">
        <f>R21</f>
        <v>0</v>
      </c>
      <c r="AN20" s="3">
        <f>R22</f>
        <v>0</v>
      </c>
      <c r="AO20" s="3">
        <f>R23</f>
        <v>0</v>
      </c>
      <c r="AP20" s="3">
        <f>Q24</f>
        <v>0</v>
      </c>
      <c r="AQ20" s="3">
        <f>R25</f>
        <v>0</v>
      </c>
      <c r="AR20" s="3">
        <f>R26</f>
        <v>0</v>
      </c>
      <c r="AS20" s="3">
        <f>R27</f>
        <v>0</v>
      </c>
      <c r="AT20" s="3">
        <f>R28</f>
        <v>0</v>
      </c>
      <c r="AV20" s="54">
        <v>512</v>
      </c>
      <c r="AW20" s="33">
        <f t="shared" ref="AW20:BT20" si="34">PRODUCT(W20*100*1/W21)</f>
        <v>0</v>
      </c>
      <c r="AX20" s="33">
        <f t="shared" si="34"/>
        <v>0</v>
      </c>
      <c r="AY20" s="30">
        <f t="shared" si="34"/>
        <v>0</v>
      </c>
      <c r="AZ20" s="30">
        <f t="shared" si="34"/>
        <v>0</v>
      </c>
      <c r="BA20" s="30">
        <f t="shared" si="34"/>
        <v>0</v>
      </c>
      <c r="BB20" s="30">
        <f t="shared" si="34"/>
        <v>0</v>
      </c>
      <c r="BC20" s="30">
        <f t="shared" si="34"/>
        <v>0</v>
      </c>
      <c r="BD20" s="30">
        <f t="shared" si="34"/>
        <v>0</v>
      </c>
      <c r="BE20" s="33">
        <f t="shared" si="34"/>
        <v>0</v>
      </c>
      <c r="BF20" s="33">
        <f t="shared" si="34"/>
        <v>0</v>
      </c>
      <c r="BG20" s="33">
        <f t="shared" si="34"/>
        <v>0</v>
      </c>
      <c r="BH20" s="33">
        <f t="shared" si="34"/>
        <v>0</v>
      </c>
      <c r="BI20" s="33">
        <f t="shared" si="34"/>
        <v>0</v>
      </c>
      <c r="BJ20" s="33">
        <f t="shared" si="34"/>
        <v>0</v>
      </c>
      <c r="BK20" s="33">
        <f t="shared" si="34"/>
        <v>0</v>
      </c>
      <c r="BL20" s="33">
        <f t="shared" si="34"/>
        <v>0</v>
      </c>
      <c r="BM20" s="33">
        <f t="shared" si="34"/>
        <v>0</v>
      </c>
      <c r="BN20" s="33">
        <f t="shared" si="34"/>
        <v>0</v>
      </c>
      <c r="BO20" s="33">
        <f t="shared" si="34"/>
        <v>0</v>
      </c>
      <c r="BP20" s="33">
        <f t="shared" si="34"/>
        <v>0</v>
      </c>
      <c r="BQ20" s="33">
        <f t="shared" si="34"/>
        <v>0</v>
      </c>
      <c r="BR20" s="33">
        <f t="shared" si="34"/>
        <v>0</v>
      </c>
      <c r="BS20" s="33">
        <f t="shared" si="34"/>
        <v>0</v>
      </c>
      <c r="BT20" s="33">
        <f t="shared" si="34"/>
        <v>0</v>
      </c>
      <c r="BU20" s="54"/>
      <c r="BV20" s="54">
        <v>512</v>
      </c>
      <c r="BW20" s="33">
        <f t="shared" ref="BW20:CT20" si="35">AW5+AW6+AW7+AW8+AW9+AW10+AW11+AW12+AW13+AW14+AW15+AW16+AW17+AW18+AW19+AW20</f>
        <v>100</v>
      </c>
      <c r="BX20" s="33">
        <f t="shared" si="35"/>
        <v>100.00000000000001</v>
      </c>
      <c r="BY20" s="30">
        <f t="shared" si="35"/>
        <v>100</v>
      </c>
      <c r="BZ20" s="30">
        <f t="shared" si="35"/>
        <v>100.00000000000001</v>
      </c>
      <c r="CA20" s="30">
        <f t="shared" si="35"/>
        <v>100</v>
      </c>
      <c r="CB20" s="30">
        <f t="shared" si="35"/>
        <v>100</v>
      </c>
      <c r="CC20" s="30">
        <f t="shared" si="35"/>
        <v>99.999999999999986</v>
      </c>
      <c r="CD20" s="30">
        <f t="shared" si="35"/>
        <v>100</v>
      </c>
      <c r="CE20" s="33">
        <f t="shared" si="35"/>
        <v>99.999999999999986</v>
      </c>
      <c r="CF20" s="33">
        <f t="shared" si="35"/>
        <v>100</v>
      </c>
      <c r="CG20" s="33">
        <f t="shared" si="35"/>
        <v>100</v>
      </c>
      <c r="CH20" s="33">
        <f t="shared" si="35"/>
        <v>100</v>
      </c>
      <c r="CI20" s="33">
        <f t="shared" si="35"/>
        <v>99.999999999999986</v>
      </c>
      <c r="CJ20" s="33">
        <f t="shared" si="35"/>
        <v>100</v>
      </c>
      <c r="CK20" s="33">
        <f t="shared" si="35"/>
        <v>100</v>
      </c>
      <c r="CL20" s="33">
        <f t="shared" si="35"/>
        <v>99.999999999999986</v>
      </c>
      <c r="CM20" s="33">
        <f t="shared" si="35"/>
        <v>100</v>
      </c>
      <c r="CN20" s="33">
        <f t="shared" si="35"/>
        <v>100</v>
      </c>
      <c r="CO20" s="33">
        <f t="shared" si="35"/>
        <v>100</v>
      </c>
      <c r="CP20" s="33">
        <f t="shared" si="35"/>
        <v>100.00000000000001</v>
      </c>
      <c r="CQ20" s="33">
        <f t="shared" si="35"/>
        <v>99.999999999999986</v>
      </c>
      <c r="CR20" s="33">
        <f t="shared" si="35"/>
        <v>100.00000000000001</v>
      </c>
      <c r="CS20" s="33">
        <f t="shared" si="35"/>
        <v>100</v>
      </c>
      <c r="CT20" s="33">
        <f t="shared" si="35"/>
        <v>99.999999999999986</v>
      </c>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row>
    <row r="21" spans="2:125" x14ac:dyDescent="0.25">
      <c r="B21" s="54" t="s">
        <v>33</v>
      </c>
      <c r="C21" s="2">
        <v>18</v>
      </c>
      <c r="D21" s="2">
        <v>1495</v>
      </c>
      <c r="E21" s="2">
        <v>823</v>
      </c>
      <c r="F21" s="4">
        <v>19</v>
      </c>
      <c r="G21" s="4">
        <v>12</v>
      </c>
      <c r="H21" s="4">
        <v>2</v>
      </c>
      <c r="I21" s="3">
        <v>4</v>
      </c>
      <c r="J21" s="3">
        <v>1</v>
      </c>
      <c r="K21" s="3">
        <v>1</v>
      </c>
      <c r="L21" s="3">
        <v>3</v>
      </c>
      <c r="M21" s="3">
        <v>0</v>
      </c>
      <c r="N21" s="3">
        <v>0</v>
      </c>
      <c r="O21" s="3">
        <v>0</v>
      </c>
      <c r="P21" s="3">
        <v>0</v>
      </c>
      <c r="Q21" s="3">
        <v>0</v>
      </c>
      <c r="R21" s="3">
        <v>0</v>
      </c>
      <c r="S21" s="54">
        <v>2378</v>
      </c>
      <c r="V21" s="54" t="s">
        <v>1</v>
      </c>
      <c r="W21" s="54">
        <f>S5</f>
        <v>2378</v>
      </c>
      <c r="X21" s="54">
        <f>S6</f>
        <v>2378</v>
      </c>
      <c r="Y21" s="54">
        <f>S7</f>
        <v>2378</v>
      </c>
      <c r="Z21" s="54">
        <f>S8</f>
        <v>2377</v>
      </c>
      <c r="AA21" s="54">
        <f>S9</f>
        <v>2378</v>
      </c>
      <c r="AB21" s="54">
        <f>S10</f>
        <v>2378</v>
      </c>
      <c r="AC21" s="54">
        <f>S11</f>
        <v>2378</v>
      </c>
      <c r="AD21" s="54">
        <f>S12</f>
        <v>2378</v>
      </c>
      <c r="AE21" s="54">
        <f>S13</f>
        <v>2270</v>
      </c>
      <c r="AF21" s="54">
        <f>S14</f>
        <v>2273</v>
      </c>
      <c r="AG21" s="54">
        <f>S15</f>
        <v>2378</v>
      </c>
      <c r="AH21" s="54">
        <f>S16</f>
        <v>2371</v>
      </c>
      <c r="AI21" s="54">
        <f>S17</f>
        <v>2377</v>
      </c>
      <c r="AJ21" s="54">
        <f>S18</f>
        <v>2378</v>
      </c>
      <c r="AK21" s="54">
        <f>S19</f>
        <v>2378</v>
      </c>
      <c r="AL21" s="54">
        <f>S20</f>
        <v>2378</v>
      </c>
      <c r="AM21" s="54">
        <f>S21</f>
        <v>2378</v>
      </c>
      <c r="AN21" s="54">
        <f>S22</f>
        <v>2351</v>
      </c>
      <c r="AO21" s="54">
        <f>S23</f>
        <v>2345</v>
      </c>
      <c r="AP21" s="54">
        <f>S24</f>
        <v>2370</v>
      </c>
      <c r="AQ21" s="54">
        <f>S25</f>
        <v>2377</v>
      </c>
      <c r="AR21" s="54">
        <f>S26</f>
        <v>2378</v>
      </c>
      <c r="AS21" s="54">
        <f>S27</f>
        <v>2378</v>
      </c>
      <c r="AT21" s="54">
        <f>S28</f>
        <v>2368</v>
      </c>
      <c r="AV21" s="54" t="s">
        <v>1</v>
      </c>
      <c r="AW21" s="30">
        <f t="shared" ref="AW21:BT21" si="36">SUM(AW5:AW20)</f>
        <v>100</v>
      </c>
      <c r="AX21" s="30">
        <f t="shared" si="36"/>
        <v>100.00000000000001</v>
      </c>
      <c r="AY21" s="30">
        <f t="shared" si="36"/>
        <v>100</v>
      </c>
      <c r="AZ21" s="30">
        <f t="shared" si="36"/>
        <v>100.00000000000001</v>
      </c>
      <c r="BA21" s="30">
        <f t="shared" si="36"/>
        <v>100</v>
      </c>
      <c r="BB21" s="30">
        <f t="shared" si="36"/>
        <v>100</v>
      </c>
      <c r="BC21" s="30">
        <f t="shared" si="36"/>
        <v>99.999999999999986</v>
      </c>
      <c r="BD21" s="30">
        <f t="shared" si="36"/>
        <v>100</v>
      </c>
      <c r="BE21" s="30">
        <f t="shared" si="36"/>
        <v>99.999999999999986</v>
      </c>
      <c r="BF21" s="30">
        <f t="shared" si="36"/>
        <v>100</v>
      </c>
      <c r="BG21" s="30">
        <f t="shared" si="36"/>
        <v>100</v>
      </c>
      <c r="BH21" s="30">
        <f t="shared" si="36"/>
        <v>100</v>
      </c>
      <c r="BI21" s="30">
        <f t="shared" si="36"/>
        <v>99.999999999999986</v>
      </c>
      <c r="BJ21" s="30">
        <f t="shared" si="36"/>
        <v>100</v>
      </c>
      <c r="BK21" s="30">
        <f t="shared" si="36"/>
        <v>100</v>
      </c>
      <c r="BL21" s="30">
        <f t="shared" si="36"/>
        <v>99.999999999999986</v>
      </c>
      <c r="BM21" s="30">
        <f t="shared" si="36"/>
        <v>100</v>
      </c>
      <c r="BN21" s="30">
        <f t="shared" si="36"/>
        <v>100</v>
      </c>
      <c r="BO21" s="30">
        <f t="shared" si="36"/>
        <v>100</v>
      </c>
      <c r="BP21" s="30">
        <f t="shared" si="36"/>
        <v>100.00000000000001</v>
      </c>
      <c r="BQ21" s="30">
        <f t="shared" si="36"/>
        <v>99.999999999999986</v>
      </c>
      <c r="BR21" s="30">
        <f t="shared" si="36"/>
        <v>100.00000000000001</v>
      </c>
      <c r="BS21" s="30">
        <f t="shared" si="36"/>
        <v>100</v>
      </c>
      <c r="BT21" s="30">
        <f t="shared" si="36"/>
        <v>99.999999999999986</v>
      </c>
      <c r="BU21" s="54"/>
      <c r="BV21" s="54"/>
      <c r="CS21" s="30"/>
      <c r="CT21" s="3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row>
    <row r="22" spans="2:125" x14ac:dyDescent="0.25">
      <c r="B22" s="54" t="s">
        <v>34</v>
      </c>
      <c r="C22" s="2">
        <v>0</v>
      </c>
      <c r="D22" s="2">
        <v>11</v>
      </c>
      <c r="E22" s="2">
        <v>10</v>
      </c>
      <c r="F22" s="2">
        <v>23</v>
      </c>
      <c r="G22" s="2">
        <v>120</v>
      </c>
      <c r="H22" s="2">
        <v>1733</v>
      </c>
      <c r="I22" s="2">
        <v>448</v>
      </c>
      <c r="J22" s="3">
        <v>4</v>
      </c>
      <c r="K22" s="3">
        <v>1</v>
      </c>
      <c r="L22" s="3">
        <v>1</v>
      </c>
      <c r="M22" s="3">
        <v>0</v>
      </c>
      <c r="N22" s="3">
        <v>0</v>
      </c>
      <c r="O22" s="3">
        <v>0</v>
      </c>
      <c r="P22" s="3">
        <v>0</v>
      </c>
      <c r="Q22" s="3">
        <v>0</v>
      </c>
      <c r="R22" s="3">
        <v>0</v>
      </c>
      <c r="S22" s="54">
        <v>2351</v>
      </c>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row>
    <row r="23" spans="2:125" x14ac:dyDescent="0.25">
      <c r="B23" s="54" t="s">
        <v>35</v>
      </c>
      <c r="C23" s="2">
        <v>0</v>
      </c>
      <c r="D23" s="2">
        <v>0</v>
      </c>
      <c r="E23" s="2">
        <v>20</v>
      </c>
      <c r="F23" s="2">
        <v>2</v>
      </c>
      <c r="G23" s="2">
        <v>134</v>
      </c>
      <c r="H23" s="2">
        <v>1530</v>
      </c>
      <c r="I23" s="2">
        <v>224</v>
      </c>
      <c r="J23" s="4">
        <v>13</v>
      </c>
      <c r="K23" s="3">
        <v>10</v>
      </c>
      <c r="L23" s="3">
        <v>10</v>
      </c>
      <c r="M23" s="3">
        <v>22</v>
      </c>
      <c r="N23" s="3">
        <v>380</v>
      </c>
      <c r="O23" s="3">
        <v>0</v>
      </c>
      <c r="P23" s="3">
        <v>0</v>
      </c>
      <c r="Q23" s="3">
        <v>0</v>
      </c>
      <c r="R23" s="3">
        <v>0</v>
      </c>
      <c r="S23" s="54">
        <v>2345</v>
      </c>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row>
    <row r="24" spans="2:125" x14ac:dyDescent="0.25">
      <c r="B24" s="54" t="s">
        <v>24</v>
      </c>
      <c r="C24" s="2">
        <v>0</v>
      </c>
      <c r="D24" s="2">
        <v>36</v>
      </c>
      <c r="E24" s="2">
        <v>275</v>
      </c>
      <c r="F24" s="2">
        <v>1774</v>
      </c>
      <c r="G24" s="2">
        <v>180</v>
      </c>
      <c r="H24" s="4">
        <v>13</v>
      </c>
      <c r="I24" s="3">
        <v>11</v>
      </c>
      <c r="J24" s="3">
        <v>11</v>
      </c>
      <c r="K24" s="3">
        <v>9</v>
      </c>
      <c r="L24" s="3">
        <v>61</v>
      </c>
      <c r="M24" s="3">
        <v>0</v>
      </c>
      <c r="N24" s="3">
        <v>0</v>
      </c>
      <c r="O24" s="3">
        <v>0</v>
      </c>
      <c r="P24" s="3">
        <v>0</v>
      </c>
      <c r="Q24" s="3">
        <v>0</v>
      </c>
      <c r="R24" s="3">
        <v>0</v>
      </c>
      <c r="S24" s="54">
        <v>2370</v>
      </c>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row>
    <row r="25" spans="2:125" x14ac:dyDescent="0.25">
      <c r="B25" s="54" t="s">
        <v>36</v>
      </c>
      <c r="C25" s="2">
        <v>0</v>
      </c>
      <c r="D25" s="2">
        <v>0</v>
      </c>
      <c r="E25" s="2">
        <v>11</v>
      </c>
      <c r="F25" s="2">
        <v>0</v>
      </c>
      <c r="G25" s="2">
        <v>11</v>
      </c>
      <c r="H25" s="2">
        <v>118</v>
      </c>
      <c r="I25" s="2">
        <v>1020</v>
      </c>
      <c r="J25" s="2">
        <v>1166</v>
      </c>
      <c r="K25" s="2">
        <v>50</v>
      </c>
      <c r="L25" s="3">
        <v>1</v>
      </c>
      <c r="M25" s="3">
        <v>0</v>
      </c>
      <c r="N25" s="3">
        <v>0</v>
      </c>
      <c r="O25" s="3">
        <v>0</v>
      </c>
      <c r="P25" s="3">
        <v>0</v>
      </c>
      <c r="Q25" s="3">
        <v>0</v>
      </c>
      <c r="R25" s="3">
        <v>0</v>
      </c>
      <c r="S25" s="54">
        <v>2377</v>
      </c>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row>
    <row r="26" spans="2:125" x14ac:dyDescent="0.25">
      <c r="B26" s="54" t="s">
        <v>37</v>
      </c>
      <c r="C26" s="2">
        <v>0</v>
      </c>
      <c r="D26" s="2">
        <v>0</v>
      </c>
      <c r="E26" s="2">
        <v>11</v>
      </c>
      <c r="F26" s="2">
        <v>0</v>
      </c>
      <c r="G26" s="2">
        <v>16</v>
      </c>
      <c r="H26" s="2">
        <v>908</v>
      </c>
      <c r="I26" s="2">
        <v>1406</v>
      </c>
      <c r="J26" s="2">
        <v>36</v>
      </c>
      <c r="K26" s="3">
        <v>1</v>
      </c>
      <c r="L26" s="3">
        <v>0</v>
      </c>
      <c r="M26" s="3">
        <v>0</v>
      </c>
      <c r="N26" s="3">
        <v>0</v>
      </c>
      <c r="O26" s="3">
        <v>0</v>
      </c>
      <c r="P26" s="3">
        <v>0</v>
      </c>
      <c r="Q26" s="3">
        <v>0</v>
      </c>
      <c r="R26" s="3">
        <v>0</v>
      </c>
      <c r="S26" s="54">
        <v>2378</v>
      </c>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row>
    <row r="27" spans="2:125" x14ac:dyDescent="0.25">
      <c r="B27" s="54" t="s">
        <v>38</v>
      </c>
      <c r="C27" s="2">
        <v>0</v>
      </c>
      <c r="D27" s="2">
        <v>0</v>
      </c>
      <c r="E27" s="2">
        <v>0</v>
      </c>
      <c r="F27" s="2">
        <v>1792</v>
      </c>
      <c r="G27" s="2">
        <v>0</v>
      </c>
      <c r="H27" s="2">
        <v>543</v>
      </c>
      <c r="I27" s="2">
        <v>36</v>
      </c>
      <c r="J27" s="2">
        <v>7</v>
      </c>
      <c r="K27" s="3">
        <v>0</v>
      </c>
      <c r="L27" s="3">
        <v>0</v>
      </c>
      <c r="M27" s="3">
        <v>0</v>
      </c>
      <c r="N27" s="3">
        <v>0</v>
      </c>
      <c r="O27" s="3">
        <v>0</v>
      </c>
      <c r="P27" s="3">
        <v>0</v>
      </c>
      <c r="Q27" s="3">
        <v>0</v>
      </c>
      <c r="R27" s="3">
        <v>0</v>
      </c>
      <c r="S27" s="54">
        <v>2378</v>
      </c>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row>
    <row r="28" spans="2:125" x14ac:dyDescent="0.25">
      <c r="B28" s="54" t="s">
        <v>22</v>
      </c>
      <c r="C28" s="2">
        <v>0</v>
      </c>
      <c r="D28" s="2">
        <v>1154</v>
      </c>
      <c r="E28" s="2">
        <v>17</v>
      </c>
      <c r="F28" s="2">
        <v>995</v>
      </c>
      <c r="G28" s="2">
        <v>135</v>
      </c>
      <c r="H28" s="2">
        <v>65</v>
      </c>
      <c r="I28" s="3">
        <v>2</v>
      </c>
      <c r="J28" s="3">
        <v>0</v>
      </c>
      <c r="K28" s="3">
        <v>0</v>
      </c>
      <c r="L28" s="3">
        <v>0</v>
      </c>
      <c r="M28" s="3">
        <v>0</v>
      </c>
      <c r="N28" s="3">
        <v>0</v>
      </c>
      <c r="O28" s="3">
        <v>0</v>
      </c>
      <c r="P28" s="3">
        <v>0</v>
      </c>
      <c r="Q28" s="3">
        <v>0</v>
      </c>
      <c r="R28" s="3">
        <v>0</v>
      </c>
      <c r="S28" s="54">
        <v>2368</v>
      </c>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row>
    <row r="29" spans="2:125" x14ac:dyDescent="0.25">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row>
    <row r="30" spans="2:125" x14ac:dyDescent="0.25">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row>
    <row r="31" spans="2:125" x14ac:dyDescent="0.25">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row>
    <row r="32" spans="2:125" x14ac:dyDescent="0.25">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row>
    <row r="33" spans="99:123" x14ac:dyDescent="0.25">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row>
    <row r="34" spans="99:123" x14ac:dyDescent="0.25">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row>
    <row r="35" spans="99:123" x14ac:dyDescent="0.25">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45"/>
  <sheetViews>
    <sheetView topLeftCell="A205" zoomScale="75" zoomScaleNormal="75" workbookViewId="0">
      <selection activeCell="C215" sqref="C215:S238"/>
    </sheetView>
  </sheetViews>
  <sheetFormatPr baseColWidth="10" defaultRowHeight="15" x14ac:dyDescent="0.25"/>
  <cols>
    <col min="1" max="2" width="11.42578125" style="54"/>
    <col min="3" max="18" width="8.28515625" style="54" customWidth="1"/>
    <col min="19" max="22" width="11.42578125" style="54"/>
    <col min="23" max="45" width="8.28515625" style="54" customWidth="1"/>
    <col min="46" max="46" width="11.42578125" style="54"/>
    <col min="47" max="69" width="8.28515625" style="54" customWidth="1"/>
    <col min="70" max="71" width="11.42578125" style="54"/>
    <col min="72" max="94" width="8.28515625" style="30" customWidth="1"/>
    <col min="95" max="95" width="8.28515625" style="54" customWidth="1"/>
    <col min="96" max="96" width="8.42578125" style="54" customWidth="1"/>
    <col min="97" max="97" width="7.5703125" style="54" customWidth="1"/>
    <col min="98" max="98" width="8" style="54" customWidth="1"/>
    <col min="99" max="112" width="6.7109375" style="54" bestFit="1" customWidth="1"/>
    <col min="113" max="113" width="6.85546875" style="54" bestFit="1" customWidth="1"/>
    <col min="114" max="120" width="6.7109375" style="54" bestFit="1" customWidth="1"/>
    <col min="121" max="121" width="5.28515625" style="54" bestFit="1" customWidth="1"/>
    <col min="122" max="16384" width="11.42578125" style="54"/>
  </cols>
  <sheetData>
    <row r="1" spans="1:127" x14ac:dyDescent="0.25">
      <c r="A1" s="54" t="s">
        <v>135</v>
      </c>
      <c r="V1" s="54" t="str">
        <f>A1</f>
        <v>Micrococcus luteus</v>
      </c>
      <c r="AV1" s="54" t="str">
        <f>A1</f>
        <v>Micrococcus luteus</v>
      </c>
      <c r="BV1" s="30" t="str">
        <f>A1</f>
        <v>Micrococcus luteus</v>
      </c>
      <c r="CT1" s="10"/>
      <c r="CU1" s="10"/>
      <c r="CV1" s="10"/>
      <c r="CW1" s="10"/>
      <c r="CX1" s="10"/>
      <c r="CY1" s="10"/>
      <c r="CZ1" s="10"/>
      <c r="DA1" s="10"/>
      <c r="DB1" s="10"/>
      <c r="DC1" s="10"/>
      <c r="DD1" s="10"/>
      <c r="DE1" s="10"/>
      <c r="DF1" s="10"/>
      <c r="DG1" s="10"/>
      <c r="DH1" s="10"/>
      <c r="DI1" s="10"/>
      <c r="DJ1" s="10"/>
      <c r="DK1" s="10"/>
      <c r="DL1" s="10"/>
      <c r="DM1" s="10"/>
      <c r="DN1" s="10"/>
      <c r="DO1" s="10"/>
      <c r="DP1" s="10"/>
      <c r="DQ1" s="10"/>
      <c r="DR1" s="10"/>
    </row>
    <row r="2" spans="1:127" ht="18.75" x14ac:dyDescent="0.25">
      <c r="B2" s="54" t="s">
        <v>0</v>
      </c>
      <c r="C2" s="54">
        <v>1.5625E-2</v>
      </c>
      <c r="D2" s="54">
        <v>3.125E-2</v>
      </c>
      <c r="E2" s="54">
        <v>6.25E-2</v>
      </c>
      <c r="F2" s="54">
        <v>0.125</v>
      </c>
      <c r="G2" s="54">
        <v>0.25</v>
      </c>
      <c r="H2" s="54">
        <v>0.5</v>
      </c>
      <c r="I2" s="54">
        <v>1</v>
      </c>
      <c r="J2" s="54">
        <v>2</v>
      </c>
      <c r="K2" s="54">
        <v>4</v>
      </c>
      <c r="L2" s="54">
        <v>8</v>
      </c>
      <c r="M2" s="54">
        <v>16</v>
      </c>
      <c r="N2" s="54">
        <v>32</v>
      </c>
      <c r="O2" s="54">
        <v>64</v>
      </c>
      <c r="P2" s="54">
        <v>128</v>
      </c>
      <c r="Q2" s="54">
        <v>256</v>
      </c>
      <c r="R2" s="54">
        <v>512</v>
      </c>
      <c r="S2" s="54" t="s">
        <v>1</v>
      </c>
      <c r="V2" s="54" t="s">
        <v>0</v>
      </c>
      <c r="W2" s="54" t="str">
        <f>B3</f>
        <v>Penicillin G</v>
      </c>
      <c r="X2" s="54" t="str">
        <f>B4</f>
        <v>Oxacillin</v>
      </c>
      <c r="Y2" s="54" t="str">
        <f>B5</f>
        <v>Ampicillin/ Sulbactam</v>
      </c>
      <c r="Z2" s="54" t="str">
        <f>B6</f>
        <v>Piperacillin/ Tazobactam</v>
      </c>
      <c r="AA2" s="54" t="str">
        <f>B7</f>
        <v>Cefotaxim</v>
      </c>
      <c r="AB2" s="54" t="str">
        <f>B8</f>
        <v>Cefuroxim</v>
      </c>
      <c r="AC2" s="54" t="str">
        <f>B9</f>
        <v>Imipenem</v>
      </c>
      <c r="AD2" s="54" t="str">
        <f>B10</f>
        <v>Meropenem</v>
      </c>
      <c r="AE2" s="54" t="str">
        <f>B11</f>
        <v>Amikacin</v>
      </c>
      <c r="AF2" s="54" t="str">
        <f>B12</f>
        <v>Gentamicin</v>
      </c>
      <c r="AG2" s="54" t="str">
        <f>B13</f>
        <v>Fosfomycin</v>
      </c>
      <c r="AH2" s="54" t="str">
        <f>B14</f>
        <v>Cotrimoxazol</v>
      </c>
      <c r="AI2" s="54" t="str">
        <f>B15</f>
        <v>Ciprofloxacin</v>
      </c>
      <c r="AJ2" s="54" t="str">
        <f>B16</f>
        <v>Levofloxacin</v>
      </c>
      <c r="AK2" s="54" t="str">
        <f>B17</f>
        <v>Moxifloxacin</v>
      </c>
      <c r="AL2" s="54" t="str">
        <f>B18</f>
        <v>Doxycyclin</v>
      </c>
      <c r="AM2" s="54" t="str">
        <f>B19</f>
        <v>Rifampicin</v>
      </c>
      <c r="AN2" s="54" t="str">
        <f>B20</f>
        <v>Daptomycin</v>
      </c>
      <c r="AO2" s="54" t="str">
        <f>B21</f>
        <v>Roxythromycin</v>
      </c>
      <c r="AP2" s="54" t="str">
        <f>B22</f>
        <v>Clindamycin</v>
      </c>
      <c r="AQ2" s="54" t="str">
        <f>B23</f>
        <v>Linezolid</v>
      </c>
      <c r="AR2" s="54" t="str">
        <f>B24</f>
        <v>Vancomycin</v>
      </c>
      <c r="AS2" s="54" t="s">
        <v>38</v>
      </c>
      <c r="AT2" s="54" t="s">
        <v>22</v>
      </c>
      <c r="AW2" s="54" t="str">
        <f t="shared" ref="AW2" si="0">W2</f>
        <v>Penicillin G</v>
      </c>
      <c r="AX2" s="54" t="str">
        <f t="shared" ref="AX2" si="1">X2</f>
        <v>Oxacillin</v>
      </c>
      <c r="AY2" s="54" t="str">
        <f t="shared" ref="AY2" si="2">Y2</f>
        <v>Ampicillin/ Sulbactam</v>
      </c>
      <c r="AZ2" s="54" t="str">
        <f t="shared" ref="AZ2" si="3">Z2</f>
        <v>Piperacillin/ Tazobactam</v>
      </c>
      <c r="BA2" s="54" t="str">
        <f t="shared" ref="BA2" si="4">AA2</f>
        <v>Cefotaxim</v>
      </c>
      <c r="BB2" s="54" t="str">
        <f t="shared" ref="BB2" si="5">AB2</f>
        <v>Cefuroxim</v>
      </c>
      <c r="BC2" s="54" t="str">
        <f t="shared" ref="BC2" si="6">AC2</f>
        <v>Imipenem</v>
      </c>
      <c r="BD2" s="54" t="str">
        <f t="shared" ref="BD2" si="7">AD2</f>
        <v>Meropenem</v>
      </c>
      <c r="BE2" s="54" t="str">
        <f t="shared" ref="BE2" si="8">AE2</f>
        <v>Amikacin</v>
      </c>
      <c r="BF2" s="54" t="str">
        <f t="shared" ref="BF2" si="9">AF2</f>
        <v>Gentamicin</v>
      </c>
      <c r="BG2" s="54" t="str">
        <f t="shared" ref="BG2" si="10">AG2</f>
        <v>Fosfomycin</v>
      </c>
      <c r="BH2" s="54" t="str">
        <f t="shared" ref="BH2" si="11">AH2</f>
        <v>Cotrimoxazol</v>
      </c>
      <c r="BI2" s="54" t="str">
        <f t="shared" ref="BI2" si="12">AI2</f>
        <v>Ciprofloxacin</v>
      </c>
      <c r="BJ2" s="54" t="str">
        <f t="shared" ref="BJ2" si="13">AJ2</f>
        <v>Levofloxacin</v>
      </c>
      <c r="BK2" s="54" t="str">
        <f t="shared" ref="BK2" si="14">AK2</f>
        <v>Moxifloxacin</v>
      </c>
      <c r="BL2" s="54" t="str">
        <f t="shared" ref="BL2" si="15">AL2</f>
        <v>Doxycyclin</v>
      </c>
      <c r="BM2" s="54" t="str">
        <f t="shared" ref="BM2" si="16">AM2</f>
        <v>Rifampicin</v>
      </c>
      <c r="BN2" s="54" t="str">
        <f t="shared" ref="BN2" si="17">AN2</f>
        <v>Daptomycin</v>
      </c>
      <c r="BO2" s="54" t="str">
        <f t="shared" ref="BO2" si="18">AO2</f>
        <v>Roxythromycin</v>
      </c>
      <c r="BP2" s="54" t="str">
        <f t="shared" ref="BP2" si="19">AP2</f>
        <v>Clindamycin</v>
      </c>
      <c r="BQ2" s="54" t="str">
        <f t="shared" ref="BQ2" si="20">AQ2</f>
        <v>Linezolid</v>
      </c>
      <c r="BR2" s="54" t="str">
        <f t="shared" ref="BR2" si="21">AR2</f>
        <v>Vancomycin</v>
      </c>
      <c r="BS2" s="54" t="str">
        <f t="shared" ref="BS2" si="22">AS2</f>
        <v>Teicoplanin</v>
      </c>
      <c r="BT2" s="54" t="s">
        <v>22</v>
      </c>
      <c r="BU2" s="54"/>
      <c r="BV2" s="54"/>
      <c r="BW2" s="30" t="str">
        <f t="shared" ref="BW2" si="23">W2</f>
        <v>Penicillin G</v>
      </c>
      <c r="BX2" s="30" t="str">
        <f t="shared" ref="BX2" si="24">X2</f>
        <v>Oxacillin</v>
      </c>
      <c r="BY2" s="30" t="str">
        <f t="shared" ref="BY2" si="25">Y2</f>
        <v>Ampicillin/ Sulbactam</v>
      </c>
      <c r="BZ2" s="30" t="str">
        <f t="shared" ref="BZ2" si="26">Z2</f>
        <v>Piperacillin/ Tazobactam</v>
      </c>
      <c r="CA2" s="30" t="str">
        <f t="shared" ref="CA2" si="27">AA2</f>
        <v>Cefotaxim</v>
      </c>
      <c r="CB2" s="30" t="str">
        <f t="shared" ref="CB2" si="28">AB2</f>
        <v>Cefuroxim</v>
      </c>
      <c r="CC2" s="30" t="str">
        <f t="shared" ref="CC2" si="29">AC2</f>
        <v>Imipenem</v>
      </c>
      <c r="CD2" s="30" t="str">
        <f t="shared" ref="CD2" si="30">AD2</f>
        <v>Meropenem</v>
      </c>
      <c r="CE2" s="30" t="str">
        <f t="shared" ref="CE2" si="31">AE2</f>
        <v>Amikacin</v>
      </c>
      <c r="CF2" s="30" t="str">
        <f t="shared" ref="CF2" si="32">AF2</f>
        <v>Gentamicin</v>
      </c>
      <c r="CG2" s="30" t="str">
        <f t="shared" ref="CG2" si="33">AG2</f>
        <v>Fosfomycin</v>
      </c>
      <c r="CH2" s="30" t="str">
        <f t="shared" ref="CH2" si="34">AH2</f>
        <v>Cotrimoxazol</v>
      </c>
      <c r="CI2" s="30" t="str">
        <f t="shared" ref="CI2" si="35">AI2</f>
        <v>Ciprofloxacin</v>
      </c>
      <c r="CJ2" s="30" t="str">
        <f t="shared" ref="CJ2" si="36">AJ2</f>
        <v>Levofloxacin</v>
      </c>
      <c r="CK2" s="30" t="str">
        <f t="shared" ref="CK2" si="37">AK2</f>
        <v>Moxifloxacin</v>
      </c>
      <c r="CL2" s="30" t="str">
        <f t="shared" ref="CL2" si="38">AL2</f>
        <v>Doxycyclin</v>
      </c>
      <c r="CM2" s="30" t="str">
        <f t="shared" ref="CM2" si="39">AM2</f>
        <v>Rifampicin</v>
      </c>
      <c r="CN2" s="30" t="str">
        <f t="shared" ref="CN2" si="40">AN2</f>
        <v>Daptomycin</v>
      </c>
      <c r="CO2" s="30" t="str">
        <f t="shared" ref="CO2" si="41">AO2</f>
        <v>Roxythromycin</v>
      </c>
      <c r="CP2" s="30" t="str">
        <f t="shared" ref="CP2" si="42">AP2</f>
        <v>Clindamycin</v>
      </c>
      <c r="CQ2" s="30" t="str">
        <f t="shared" ref="CQ2" si="43">AQ2</f>
        <v>Linezolid</v>
      </c>
      <c r="CR2" s="30" t="str">
        <f t="shared" ref="CR2" si="44">AR2</f>
        <v>Vancomycin</v>
      </c>
      <c r="CS2" s="30" t="str">
        <f t="shared" ref="CS2" si="45">AS2</f>
        <v>Teicoplanin</v>
      </c>
      <c r="CT2" s="54" t="s">
        <v>22</v>
      </c>
      <c r="CW2" s="39"/>
      <c r="CX2" s="24" t="s">
        <v>73</v>
      </c>
      <c r="CY2" s="24" t="s">
        <v>74</v>
      </c>
      <c r="CZ2" s="24" t="s">
        <v>53</v>
      </c>
      <c r="DA2" s="24" t="s">
        <v>55</v>
      </c>
      <c r="DB2" s="24" t="s">
        <v>57</v>
      </c>
      <c r="DC2" s="24" t="s">
        <v>75</v>
      </c>
      <c r="DD2" s="24" t="s">
        <v>59</v>
      </c>
      <c r="DE2" s="24" t="s">
        <v>60</v>
      </c>
      <c r="DF2" s="24" t="s">
        <v>62</v>
      </c>
      <c r="DG2" s="24" t="s">
        <v>63</v>
      </c>
      <c r="DH2" s="24" t="s">
        <v>65</v>
      </c>
      <c r="DI2" s="24" t="s">
        <v>66</v>
      </c>
      <c r="DJ2" s="24" t="s">
        <v>67</v>
      </c>
      <c r="DK2" s="24" t="s">
        <v>68</v>
      </c>
      <c r="DL2" s="24" t="s">
        <v>69</v>
      </c>
      <c r="DM2" s="24" t="s">
        <v>70</v>
      </c>
      <c r="DN2" s="24" t="s">
        <v>76</v>
      </c>
      <c r="DO2" s="24" t="s">
        <v>77</v>
      </c>
      <c r="DP2" s="24" t="s">
        <v>78</v>
      </c>
      <c r="DQ2" s="24" t="s">
        <v>79</v>
      </c>
      <c r="DR2" s="24" t="s">
        <v>80</v>
      </c>
      <c r="DS2" s="24" t="s">
        <v>81</v>
      </c>
      <c r="DT2" s="24" t="s">
        <v>82</v>
      </c>
      <c r="DU2" s="24" t="s">
        <v>93</v>
      </c>
      <c r="DW2" s="10"/>
    </row>
    <row r="3" spans="1:127" ht="18.75" x14ac:dyDescent="0.25">
      <c r="B3" s="54" t="s">
        <v>31</v>
      </c>
      <c r="C3" s="2">
        <v>0</v>
      </c>
      <c r="D3" s="2">
        <v>1</v>
      </c>
      <c r="E3" s="2">
        <v>13</v>
      </c>
      <c r="F3" s="2">
        <v>6</v>
      </c>
      <c r="G3" s="3">
        <v>2</v>
      </c>
      <c r="H3" s="3">
        <v>2</v>
      </c>
      <c r="I3" s="3">
        <v>0</v>
      </c>
      <c r="J3" s="3">
        <v>0</v>
      </c>
      <c r="K3" s="3">
        <v>0</v>
      </c>
      <c r="L3" s="3">
        <v>1</v>
      </c>
      <c r="M3" s="3">
        <v>0</v>
      </c>
      <c r="N3" s="3">
        <v>0</v>
      </c>
      <c r="O3" s="3">
        <v>0</v>
      </c>
      <c r="P3" s="3">
        <v>0</v>
      </c>
      <c r="Q3" s="3">
        <v>0</v>
      </c>
      <c r="R3" s="3">
        <v>0</v>
      </c>
      <c r="S3" s="54">
        <v>25</v>
      </c>
      <c r="V3" s="54">
        <v>1.5625E-2</v>
      </c>
      <c r="W3" s="2">
        <f>C3</f>
        <v>0</v>
      </c>
      <c r="X3" s="2">
        <f>C4</f>
        <v>0</v>
      </c>
      <c r="Y3" s="54">
        <f>C5</f>
        <v>0</v>
      </c>
      <c r="Z3" s="54">
        <f>C6</f>
        <v>0</v>
      </c>
      <c r="AA3" s="54">
        <f>C7</f>
        <v>0</v>
      </c>
      <c r="AB3" s="54">
        <f>C8</f>
        <v>0</v>
      </c>
      <c r="AC3" s="54">
        <f>C9</f>
        <v>0</v>
      </c>
      <c r="AD3" s="54">
        <f>C10</f>
        <v>0</v>
      </c>
      <c r="AE3" s="2">
        <f>C11</f>
        <v>0</v>
      </c>
      <c r="AF3" s="2">
        <f>C12</f>
        <v>0</v>
      </c>
      <c r="AG3" s="2">
        <f>C13</f>
        <v>0</v>
      </c>
      <c r="AH3" s="2">
        <f>C14</f>
        <v>0</v>
      </c>
      <c r="AI3" s="2">
        <f>C15</f>
        <v>0</v>
      </c>
      <c r="AJ3" s="2">
        <f>C16</f>
        <v>0</v>
      </c>
      <c r="AK3" s="2">
        <f>C17</f>
        <v>0</v>
      </c>
      <c r="AL3" s="2">
        <f>C18</f>
        <v>0</v>
      </c>
      <c r="AM3" s="2">
        <f>C19</f>
        <v>0</v>
      </c>
      <c r="AN3" s="2">
        <f>C20</f>
        <v>0</v>
      </c>
      <c r="AO3" s="2">
        <f>C21</f>
        <v>0</v>
      </c>
      <c r="AP3" s="2">
        <f>C22</f>
        <v>0</v>
      </c>
      <c r="AQ3" s="2">
        <f>C23</f>
        <v>0</v>
      </c>
      <c r="AR3" s="2">
        <f>C24</f>
        <v>0</v>
      </c>
      <c r="AS3" s="2">
        <f>C25</f>
        <v>0</v>
      </c>
      <c r="AT3" s="2">
        <f>C26</f>
        <v>0</v>
      </c>
      <c r="AU3" s="5"/>
      <c r="AV3" s="54">
        <v>1.5625E-2</v>
      </c>
      <c r="AW3" s="31">
        <f t="shared" ref="AW3" si="46">PRODUCT(W3*100*1/W19)</f>
        <v>0</v>
      </c>
      <c r="AX3" s="31">
        <f t="shared" ref="AX3" si="47">PRODUCT(X3*100*1/X19)</f>
        <v>0</v>
      </c>
      <c r="AY3" s="30">
        <f t="shared" ref="AY3" si="48">PRODUCT(Y3*100*1/Y19)</f>
        <v>0</v>
      </c>
      <c r="AZ3" s="30">
        <f t="shared" ref="AZ3" si="49">PRODUCT(Z3*100*1/Z19)</f>
        <v>0</v>
      </c>
      <c r="BA3" s="30">
        <f t="shared" ref="BA3" si="50">PRODUCT(AA3*100*1/AA19)</f>
        <v>0</v>
      </c>
      <c r="BB3" s="30">
        <f t="shared" ref="BB3" si="51">PRODUCT(AB3*100*1/AB19)</f>
        <v>0</v>
      </c>
      <c r="BC3" s="30">
        <f t="shared" ref="BC3" si="52">PRODUCT(AC3*100*1/AC19)</f>
        <v>0</v>
      </c>
      <c r="BD3" s="30">
        <f t="shared" ref="BD3" si="53">PRODUCT(AD3*100*1/AD19)</f>
        <v>0</v>
      </c>
      <c r="BE3" s="31">
        <f t="shared" ref="BE3" si="54">PRODUCT(AE3*100*1/AE19)</f>
        <v>0</v>
      </c>
      <c r="BF3" s="31">
        <f t="shared" ref="BF3" si="55">PRODUCT(AF3*100*1/AF19)</f>
        <v>0</v>
      </c>
      <c r="BG3" s="31">
        <f t="shared" ref="BG3" si="56">PRODUCT(AG3*100*1/AG19)</f>
        <v>0</v>
      </c>
      <c r="BH3" s="31">
        <f t="shared" ref="BH3" si="57">PRODUCT(AH3*100*1/AH19)</f>
        <v>0</v>
      </c>
      <c r="BI3" s="31">
        <f t="shared" ref="BI3" si="58">PRODUCT(AI3*100*1/AI19)</f>
        <v>0</v>
      </c>
      <c r="BJ3" s="31">
        <f t="shared" ref="BJ3" si="59">PRODUCT(AJ3*100*1/AJ19)</f>
        <v>0</v>
      </c>
      <c r="BK3" s="31">
        <f t="shared" ref="BK3" si="60">PRODUCT(AK3*100*1/AK19)</f>
        <v>0</v>
      </c>
      <c r="BL3" s="31">
        <f t="shared" ref="BL3" si="61">PRODUCT(AL3*100*1/AL19)</f>
        <v>0</v>
      </c>
      <c r="BM3" s="31">
        <f t="shared" ref="BM3" si="62">PRODUCT(AM3*100*1/AM19)</f>
        <v>0</v>
      </c>
      <c r="BN3" s="31">
        <f t="shared" ref="BN3" si="63">PRODUCT(AN3*100*1/AN19)</f>
        <v>0</v>
      </c>
      <c r="BO3" s="31">
        <f t="shared" ref="BO3" si="64">PRODUCT(AO3*100*1/AO19)</f>
        <v>0</v>
      </c>
      <c r="BP3" s="31">
        <f t="shared" ref="BP3" si="65">PRODUCT(AP3*100*1/AP19)</f>
        <v>0</v>
      </c>
      <c r="BQ3" s="31">
        <f t="shared" ref="BQ3" si="66">PRODUCT(AQ3*100*1/AQ19)</f>
        <v>0</v>
      </c>
      <c r="BR3" s="31">
        <f t="shared" ref="BR3" si="67">PRODUCT(AR3*100*1/AR19)</f>
        <v>0</v>
      </c>
      <c r="BS3" s="31">
        <f t="shared" ref="BS3" si="68">PRODUCT(AS3*100*1/AS19)</f>
        <v>0</v>
      </c>
      <c r="BT3" s="31">
        <f t="shared" ref="BT3" si="69">PRODUCT(AT3*100*1/AT19)</f>
        <v>0</v>
      </c>
      <c r="BU3" s="54"/>
      <c r="BV3" s="54">
        <v>1.5625E-2</v>
      </c>
      <c r="BW3" s="31">
        <f t="shared" ref="BW3" si="70">AW3</f>
        <v>0</v>
      </c>
      <c r="BX3" s="31">
        <f t="shared" ref="BX3" si="71">AX3</f>
        <v>0</v>
      </c>
      <c r="BY3" s="30">
        <f t="shared" ref="BY3" si="72">AY3</f>
        <v>0</v>
      </c>
      <c r="BZ3" s="30">
        <f t="shared" ref="BZ3" si="73">AZ3</f>
        <v>0</v>
      </c>
      <c r="CA3" s="30">
        <f t="shared" ref="CA3" si="74">BA3</f>
        <v>0</v>
      </c>
      <c r="CB3" s="30">
        <f t="shared" ref="CB3" si="75">BB3</f>
        <v>0</v>
      </c>
      <c r="CC3" s="30">
        <f t="shared" ref="CC3" si="76">BC3</f>
        <v>0</v>
      </c>
      <c r="CD3" s="30">
        <f t="shared" ref="CD3" si="77">BD3</f>
        <v>0</v>
      </c>
      <c r="CE3" s="31">
        <f t="shared" ref="CE3" si="78">BE3</f>
        <v>0</v>
      </c>
      <c r="CF3" s="31">
        <f t="shared" ref="CF3" si="79">BF3</f>
        <v>0</v>
      </c>
      <c r="CG3" s="31">
        <f t="shared" ref="CG3" si="80">BG3</f>
        <v>0</v>
      </c>
      <c r="CH3" s="31">
        <f t="shared" ref="CH3" si="81">BH3</f>
        <v>0</v>
      </c>
      <c r="CI3" s="31">
        <f t="shared" ref="CI3" si="82">BI3</f>
        <v>0</v>
      </c>
      <c r="CJ3" s="31">
        <f t="shared" ref="CJ3" si="83">BJ3</f>
        <v>0</v>
      </c>
      <c r="CK3" s="31">
        <f t="shared" ref="CK3" si="84">BK3</f>
        <v>0</v>
      </c>
      <c r="CL3" s="31">
        <f t="shared" ref="CL3" si="85">BL3</f>
        <v>0</v>
      </c>
      <c r="CM3" s="31">
        <f t="shared" ref="CM3" si="86">BM3</f>
        <v>0</v>
      </c>
      <c r="CN3" s="31">
        <f t="shared" ref="CN3" si="87">BN3</f>
        <v>0</v>
      </c>
      <c r="CO3" s="31">
        <f t="shared" ref="CO3" si="88">BO3</f>
        <v>0</v>
      </c>
      <c r="CP3" s="31">
        <f t="shared" ref="CP3" si="89">BP3</f>
        <v>0</v>
      </c>
      <c r="CQ3" s="31">
        <f t="shared" ref="CQ3" si="90">BQ3</f>
        <v>0</v>
      </c>
      <c r="CR3" s="31">
        <f t="shared" ref="CR3" si="91">BR3</f>
        <v>0</v>
      </c>
      <c r="CS3" s="31">
        <f t="shared" ref="CS3" si="92">BS3</f>
        <v>0</v>
      </c>
      <c r="CT3" s="31">
        <f t="shared" ref="CT3" si="93">BT3</f>
        <v>0</v>
      </c>
      <c r="CW3" s="25" t="s">
        <v>49</v>
      </c>
      <c r="CX3" s="26">
        <f t="shared" ref="CX3" si="94">W19</f>
        <v>25</v>
      </c>
      <c r="CY3" s="26">
        <f t="shared" ref="CY3" si="95">X19</f>
        <v>25</v>
      </c>
      <c r="CZ3" s="26">
        <f t="shared" ref="CZ3" si="96">Y19</f>
        <v>25</v>
      </c>
      <c r="DA3" s="26">
        <f t="shared" ref="DA3" si="97">Z19</f>
        <v>25</v>
      </c>
      <c r="DB3" s="26">
        <f t="shared" ref="DB3" si="98">AA19</f>
        <v>25</v>
      </c>
      <c r="DC3" s="26">
        <f t="shared" ref="DC3" si="99">AB19</f>
        <v>25</v>
      </c>
      <c r="DD3" s="26">
        <f t="shared" ref="DD3" si="100">AC19</f>
        <v>25</v>
      </c>
      <c r="DE3" s="27">
        <f t="shared" ref="DE3" si="101">AD19</f>
        <v>25</v>
      </c>
      <c r="DF3" s="27">
        <f t="shared" ref="DF3" si="102">AE19</f>
        <v>23</v>
      </c>
      <c r="DG3" s="27">
        <f t="shared" ref="DG3" si="103">AF19</f>
        <v>23</v>
      </c>
      <c r="DH3" s="27">
        <f t="shared" ref="DH3" si="104">AG19</f>
        <v>25</v>
      </c>
      <c r="DI3" s="27">
        <f t="shared" ref="DI3" si="105">AH19</f>
        <v>25</v>
      </c>
      <c r="DJ3" s="27">
        <f t="shared" ref="DJ3" si="106">AI19</f>
        <v>25</v>
      </c>
      <c r="DK3" s="27">
        <f t="shared" ref="DK3" si="107">AJ19</f>
        <v>25</v>
      </c>
      <c r="DL3" s="27">
        <f t="shared" ref="DL3" si="108">AK19</f>
        <v>25</v>
      </c>
      <c r="DM3" s="27">
        <f t="shared" ref="DM3" si="109">AL19</f>
        <v>25</v>
      </c>
      <c r="DN3" s="27">
        <f t="shared" ref="DN3" si="110">AM19</f>
        <v>25</v>
      </c>
      <c r="DO3" s="27">
        <f t="shared" ref="DO3" si="111">AN19</f>
        <v>25</v>
      </c>
      <c r="DP3" s="27">
        <f t="shared" ref="DP3" si="112">AO19</f>
        <v>25</v>
      </c>
      <c r="DQ3" s="27">
        <f t="shared" ref="DQ3" si="113">AP19</f>
        <v>25</v>
      </c>
      <c r="DR3" s="27">
        <f t="shared" ref="DR3" si="114">AQ19</f>
        <v>25</v>
      </c>
      <c r="DS3" s="27">
        <f t="shared" ref="DS3" si="115">AR19</f>
        <v>25</v>
      </c>
      <c r="DT3" s="27">
        <f t="shared" ref="DT3" si="116">AS19</f>
        <v>25</v>
      </c>
      <c r="DU3" s="27">
        <f t="shared" ref="DU3" si="117">AT19</f>
        <v>25</v>
      </c>
      <c r="DV3" s="10"/>
    </row>
    <row r="4" spans="1:127" ht="18.75" x14ac:dyDescent="0.25">
      <c r="B4" s="54" t="s">
        <v>32</v>
      </c>
      <c r="C4" s="2">
        <v>0</v>
      </c>
      <c r="D4" s="2">
        <v>0</v>
      </c>
      <c r="E4" s="2">
        <v>1</v>
      </c>
      <c r="F4" s="2">
        <v>0</v>
      </c>
      <c r="G4" s="2">
        <v>0</v>
      </c>
      <c r="H4" s="3">
        <v>3</v>
      </c>
      <c r="I4" s="3">
        <v>10</v>
      </c>
      <c r="J4" s="3">
        <v>8</v>
      </c>
      <c r="K4" s="3">
        <v>1</v>
      </c>
      <c r="L4" s="3">
        <v>1</v>
      </c>
      <c r="M4" s="3">
        <v>1</v>
      </c>
      <c r="N4" s="3">
        <v>0</v>
      </c>
      <c r="O4" s="3">
        <v>0</v>
      </c>
      <c r="P4" s="3">
        <v>0</v>
      </c>
      <c r="Q4" s="3">
        <v>0</v>
      </c>
      <c r="R4" s="3">
        <v>0</v>
      </c>
      <c r="S4" s="54">
        <v>25</v>
      </c>
      <c r="V4" s="54">
        <v>3.125E-2</v>
      </c>
      <c r="W4" s="2">
        <f>D3</f>
        <v>1</v>
      </c>
      <c r="X4" s="2">
        <f>D4</f>
        <v>0</v>
      </c>
      <c r="Y4" s="54">
        <f>D5</f>
        <v>0</v>
      </c>
      <c r="Z4" s="54">
        <f>D6</f>
        <v>0</v>
      </c>
      <c r="AA4" s="54">
        <f>D7</f>
        <v>3</v>
      </c>
      <c r="AB4" s="54">
        <f>D8</f>
        <v>0</v>
      </c>
      <c r="AC4" s="54">
        <f>D9</f>
        <v>0</v>
      </c>
      <c r="AD4" s="54">
        <f>D10</f>
        <v>0</v>
      </c>
      <c r="AE4" s="2">
        <f>D11</f>
        <v>0</v>
      </c>
      <c r="AF4" s="2">
        <f>D12</f>
        <v>0</v>
      </c>
      <c r="AG4" s="2">
        <f>D13</f>
        <v>0</v>
      </c>
      <c r="AH4" s="2">
        <f>D14</f>
        <v>0</v>
      </c>
      <c r="AI4" s="2">
        <f>D15</f>
        <v>1</v>
      </c>
      <c r="AJ4" s="2">
        <f>D16</f>
        <v>1</v>
      </c>
      <c r="AK4" s="2">
        <f>D17</f>
        <v>0</v>
      </c>
      <c r="AL4" s="2">
        <f>D18</f>
        <v>0</v>
      </c>
      <c r="AM4" s="2">
        <f>D19</f>
        <v>24</v>
      </c>
      <c r="AN4" s="2">
        <f>D20</f>
        <v>0</v>
      </c>
      <c r="AO4" s="2">
        <f>D21</f>
        <v>0</v>
      </c>
      <c r="AP4" s="2">
        <f>D22</f>
        <v>0</v>
      </c>
      <c r="AQ4" s="2">
        <f>D23</f>
        <v>0</v>
      </c>
      <c r="AR4" s="2">
        <f>D24</f>
        <v>0</v>
      </c>
      <c r="AS4" s="2">
        <f>D25</f>
        <v>0</v>
      </c>
      <c r="AT4" s="2">
        <f>D26</f>
        <v>19</v>
      </c>
      <c r="AU4" s="5"/>
      <c r="AV4" s="54">
        <v>3.125E-2</v>
      </c>
      <c r="AW4" s="31">
        <f t="shared" ref="AW4" si="118">PRODUCT(W4*100*1/W19)</f>
        <v>4</v>
      </c>
      <c r="AX4" s="31">
        <f t="shared" ref="AX4" si="119">PRODUCT(X4*100*1/X19)</f>
        <v>0</v>
      </c>
      <c r="AY4" s="30">
        <f t="shared" ref="AY4" si="120">PRODUCT(Y4*100*1/Y19)</f>
        <v>0</v>
      </c>
      <c r="AZ4" s="30">
        <f t="shared" ref="AZ4" si="121">PRODUCT(Z4*100*1/Z19)</f>
        <v>0</v>
      </c>
      <c r="BA4" s="30">
        <f t="shared" ref="BA4" si="122">PRODUCT(AA4*100*1/AA19)</f>
        <v>12</v>
      </c>
      <c r="BB4" s="30">
        <f t="shared" ref="BB4" si="123">PRODUCT(AB4*100*1/AB19)</f>
        <v>0</v>
      </c>
      <c r="BC4" s="30">
        <f t="shared" ref="BC4" si="124">PRODUCT(AC4*100*1/AC19)</f>
        <v>0</v>
      </c>
      <c r="BD4" s="30">
        <f t="shared" ref="BD4" si="125">PRODUCT(AD4*100*1/AD19)</f>
        <v>0</v>
      </c>
      <c r="BE4" s="31">
        <f t="shared" ref="BE4" si="126">PRODUCT(AE4*100*1/AE19)</f>
        <v>0</v>
      </c>
      <c r="BF4" s="31">
        <f t="shared" ref="BF4" si="127">PRODUCT(AF4*100*1/AF19)</f>
        <v>0</v>
      </c>
      <c r="BG4" s="31">
        <f t="shared" ref="BG4" si="128">PRODUCT(AG4*100*1/AG19)</f>
        <v>0</v>
      </c>
      <c r="BH4" s="31">
        <f t="shared" ref="BH4" si="129">PRODUCT(AH4*100*1/AH19)</f>
        <v>0</v>
      </c>
      <c r="BI4" s="31">
        <f t="shared" ref="BI4" si="130">PRODUCT(AI4*100*1/AI19)</f>
        <v>4</v>
      </c>
      <c r="BJ4" s="31">
        <f t="shared" ref="BJ4" si="131">PRODUCT(AJ4*100*1/AJ19)</f>
        <v>4</v>
      </c>
      <c r="BK4" s="31">
        <f t="shared" ref="BK4" si="132">PRODUCT(AK4*100*1/AK19)</f>
        <v>0</v>
      </c>
      <c r="BL4" s="31">
        <f t="shared" ref="BL4" si="133">PRODUCT(AL4*100*1/AL19)</f>
        <v>0</v>
      </c>
      <c r="BM4" s="31">
        <f t="shared" ref="BM4" si="134">PRODUCT(AM4*100*1/AM19)</f>
        <v>96</v>
      </c>
      <c r="BN4" s="31">
        <f t="shared" ref="BN4" si="135">PRODUCT(AN4*100*1/AN19)</f>
        <v>0</v>
      </c>
      <c r="BO4" s="31">
        <f t="shared" ref="BO4" si="136">PRODUCT(AO4*100*1/AO19)</f>
        <v>0</v>
      </c>
      <c r="BP4" s="31">
        <f t="shared" ref="BP4" si="137">PRODUCT(AP4*100*1/AP19)</f>
        <v>0</v>
      </c>
      <c r="BQ4" s="31">
        <f t="shared" ref="BQ4" si="138">PRODUCT(AQ4*100*1/AQ19)</f>
        <v>0</v>
      </c>
      <c r="BR4" s="31">
        <f t="shared" ref="BR4" si="139">PRODUCT(AR4*100*1/AR19)</f>
        <v>0</v>
      </c>
      <c r="BS4" s="31">
        <f t="shared" ref="BS4" si="140">PRODUCT(AS4*100*1/AS19)</f>
        <v>0</v>
      </c>
      <c r="BT4" s="31">
        <f t="shared" ref="BT4" si="141">PRODUCT(AT4*100*1/AT19)</f>
        <v>76</v>
      </c>
      <c r="BU4" s="54"/>
      <c r="BV4" s="54">
        <v>3.125E-2</v>
      </c>
      <c r="BW4" s="31">
        <f t="shared" ref="BW4" si="142">AW3+AW4</f>
        <v>4</v>
      </c>
      <c r="BX4" s="31">
        <f t="shared" ref="BX4" si="143">AX3+AX4</f>
        <v>0</v>
      </c>
      <c r="BY4" s="30">
        <f t="shared" ref="BY4" si="144">AY3+AY4</f>
        <v>0</v>
      </c>
      <c r="BZ4" s="30">
        <f t="shared" ref="BZ4" si="145">AZ3+AZ4</f>
        <v>0</v>
      </c>
      <c r="CA4" s="30">
        <f t="shared" ref="CA4" si="146">BA3+BA4</f>
        <v>12</v>
      </c>
      <c r="CB4" s="30">
        <f t="shared" ref="CB4" si="147">BB3+BB4</f>
        <v>0</v>
      </c>
      <c r="CC4" s="30">
        <f t="shared" ref="CC4" si="148">BC3+BC4</f>
        <v>0</v>
      </c>
      <c r="CD4" s="30">
        <f t="shared" ref="CD4" si="149">BD3+BD4</f>
        <v>0</v>
      </c>
      <c r="CE4" s="31">
        <f t="shared" ref="CE4" si="150">BE3+BE4</f>
        <v>0</v>
      </c>
      <c r="CF4" s="31">
        <f t="shared" ref="CF4" si="151">BF3+BF4</f>
        <v>0</v>
      </c>
      <c r="CG4" s="31">
        <f t="shared" ref="CG4" si="152">BG3+BG4</f>
        <v>0</v>
      </c>
      <c r="CH4" s="31">
        <f t="shared" ref="CH4" si="153">BH3+BH4</f>
        <v>0</v>
      </c>
      <c r="CI4" s="31">
        <f t="shared" ref="CI4" si="154">BI3+BI4</f>
        <v>4</v>
      </c>
      <c r="CJ4" s="31">
        <f t="shared" ref="CJ4" si="155">BJ3+BJ4</f>
        <v>4</v>
      </c>
      <c r="CK4" s="31">
        <f t="shared" ref="CK4" si="156">BK3+BK4</f>
        <v>0</v>
      </c>
      <c r="CL4" s="31">
        <f t="shared" ref="CL4" si="157">BL3+BL4</f>
        <v>0</v>
      </c>
      <c r="CM4" s="31">
        <f t="shared" ref="CM4" si="158">BM3+BM4</f>
        <v>96</v>
      </c>
      <c r="CN4" s="31">
        <f t="shared" ref="CN4" si="159">BN3+BN4</f>
        <v>0</v>
      </c>
      <c r="CO4" s="31">
        <f t="shared" ref="CO4" si="160">BO3+BO4</f>
        <v>0</v>
      </c>
      <c r="CP4" s="31">
        <f t="shared" ref="CP4" si="161">BP3+BP4</f>
        <v>0</v>
      </c>
      <c r="CQ4" s="31">
        <f t="shared" ref="CQ4" si="162">BQ3+BQ4</f>
        <v>0</v>
      </c>
      <c r="CR4" s="31">
        <f t="shared" ref="CR4" si="163">BR3+BR4</f>
        <v>0</v>
      </c>
      <c r="CS4" s="31">
        <f t="shared" ref="CS4" si="164">BS3+BS4</f>
        <v>0</v>
      </c>
      <c r="CT4" s="31">
        <f t="shared" ref="CT4" si="165">BT3+BT4</f>
        <v>76</v>
      </c>
      <c r="CW4" s="25" t="s">
        <v>50</v>
      </c>
      <c r="CX4" s="18"/>
      <c r="CY4" s="18">
        <f>BX7</f>
        <v>4</v>
      </c>
      <c r="CZ4" s="18"/>
      <c r="DA4" s="18"/>
      <c r="DB4" s="18"/>
      <c r="DC4" s="18"/>
      <c r="DD4" s="18"/>
      <c r="DE4" s="17"/>
      <c r="DF4" s="17">
        <f>CE12</f>
        <v>100</v>
      </c>
      <c r="DG4" s="17">
        <f>CF9</f>
        <v>100</v>
      </c>
      <c r="DH4" s="17">
        <f>CG14</f>
        <v>88</v>
      </c>
      <c r="DI4" s="17">
        <f>CH10</f>
        <v>96</v>
      </c>
      <c r="DJ4" s="13">
        <f>CI9</f>
        <v>68</v>
      </c>
      <c r="DK4" s="17">
        <f>CJ9</f>
        <v>84</v>
      </c>
      <c r="DL4" s="17">
        <f>CK7</f>
        <v>8</v>
      </c>
      <c r="DM4" s="17">
        <f>CL9</f>
        <v>100</v>
      </c>
      <c r="DN4" s="17">
        <f>CM5</f>
        <v>100</v>
      </c>
      <c r="DO4" s="17">
        <f>CN9</f>
        <v>92</v>
      </c>
      <c r="DP4" s="17">
        <f>CO9</f>
        <v>76</v>
      </c>
      <c r="DQ4" s="17">
        <f>CP7</f>
        <v>56</v>
      </c>
      <c r="DR4" s="17">
        <f>CQ11</f>
        <v>100</v>
      </c>
      <c r="DS4" s="17">
        <f>CR11</f>
        <v>100</v>
      </c>
      <c r="DT4" s="17">
        <f>CS11</f>
        <v>100</v>
      </c>
      <c r="DU4" s="17">
        <f>CT8</f>
        <v>100</v>
      </c>
      <c r="DV4" s="10"/>
    </row>
    <row r="5" spans="1:127" ht="18.75" x14ac:dyDescent="0.25">
      <c r="B5" s="54" t="s">
        <v>3</v>
      </c>
      <c r="C5" s="54">
        <v>0</v>
      </c>
      <c r="D5" s="54">
        <v>0</v>
      </c>
      <c r="E5" s="54">
        <v>0</v>
      </c>
      <c r="F5" s="54">
        <v>23</v>
      </c>
      <c r="G5" s="54">
        <v>0</v>
      </c>
      <c r="H5" s="54">
        <v>0</v>
      </c>
      <c r="I5" s="54">
        <v>1</v>
      </c>
      <c r="J5" s="54">
        <v>0</v>
      </c>
      <c r="K5" s="54">
        <v>1</v>
      </c>
      <c r="L5" s="54">
        <v>0</v>
      </c>
      <c r="M5" s="54">
        <v>0</v>
      </c>
      <c r="N5" s="54">
        <v>0</v>
      </c>
      <c r="O5" s="54">
        <v>0</v>
      </c>
      <c r="P5" s="54">
        <v>0</v>
      </c>
      <c r="Q5" s="54">
        <v>0</v>
      </c>
      <c r="R5" s="54">
        <v>0</v>
      </c>
      <c r="S5" s="54">
        <v>25</v>
      </c>
      <c r="V5" s="54">
        <v>6.25E-2</v>
      </c>
      <c r="W5" s="2">
        <f>E3</f>
        <v>13</v>
      </c>
      <c r="X5" s="2">
        <f>E4</f>
        <v>1</v>
      </c>
      <c r="Y5" s="54">
        <f>E5</f>
        <v>0</v>
      </c>
      <c r="Z5" s="54">
        <f>E6</f>
        <v>0</v>
      </c>
      <c r="AA5" s="54">
        <f>E7</f>
        <v>0</v>
      </c>
      <c r="AB5" s="54">
        <f>E8</f>
        <v>0</v>
      </c>
      <c r="AC5" s="54">
        <f>E9</f>
        <v>23</v>
      </c>
      <c r="AD5" s="54">
        <f>E10</f>
        <v>24</v>
      </c>
      <c r="AE5" s="2">
        <f>E11</f>
        <v>0</v>
      </c>
      <c r="AF5" s="2">
        <f>E12</f>
        <v>4</v>
      </c>
      <c r="AG5" s="2">
        <f>E13</f>
        <v>0</v>
      </c>
      <c r="AH5" s="2">
        <f>E14</f>
        <v>13</v>
      </c>
      <c r="AI5" s="2">
        <f>E15</f>
        <v>0</v>
      </c>
      <c r="AJ5" s="2">
        <f>E16</f>
        <v>0</v>
      </c>
      <c r="AK5" s="2">
        <f>E17</f>
        <v>2</v>
      </c>
      <c r="AL5" s="2">
        <f>E18</f>
        <v>13</v>
      </c>
      <c r="AM5" s="2">
        <f>E19</f>
        <v>1</v>
      </c>
      <c r="AN5" s="2">
        <f>E20</f>
        <v>3</v>
      </c>
      <c r="AO5" s="2">
        <f>E21</f>
        <v>2</v>
      </c>
      <c r="AP5" s="2">
        <f>E22</f>
        <v>1</v>
      </c>
      <c r="AQ5" s="2">
        <f>E23</f>
        <v>0</v>
      </c>
      <c r="AR5" s="2">
        <f>E24</f>
        <v>7</v>
      </c>
      <c r="AS5" s="2">
        <f>E25</f>
        <v>0</v>
      </c>
      <c r="AT5" s="2">
        <f>E26</f>
        <v>0</v>
      </c>
      <c r="AU5" s="5"/>
      <c r="AV5" s="54">
        <v>6.25E-2</v>
      </c>
      <c r="AW5" s="31">
        <f t="shared" ref="AW5" si="166">PRODUCT(W5*100*1/W19)</f>
        <v>52</v>
      </c>
      <c r="AX5" s="31">
        <f t="shared" ref="AX5" si="167">PRODUCT(X5*100*1/X19)</f>
        <v>4</v>
      </c>
      <c r="AY5" s="30">
        <f t="shared" ref="AY5" si="168">PRODUCT(Y5*100*1/Y19)</f>
        <v>0</v>
      </c>
      <c r="AZ5" s="30">
        <f t="shared" ref="AZ5" si="169">PRODUCT(Z5*100*1/Z19)</f>
        <v>0</v>
      </c>
      <c r="BA5" s="30">
        <f t="shared" ref="BA5" si="170">PRODUCT(AA5*100*1/AA19)</f>
        <v>0</v>
      </c>
      <c r="BB5" s="30">
        <f t="shared" ref="BB5" si="171">PRODUCT(AB5*100*1/AB19)</f>
        <v>0</v>
      </c>
      <c r="BC5" s="30">
        <f t="shared" ref="BC5" si="172">PRODUCT(AC5*100*1/AC19)</f>
        <v>92</v>
      </c>
      <c r="BD5" s="30">
        <f t="shared" ref="BD5" si="173">PRODUCT(AD5*100*1/AD19)</f>
        <v>96</v>
      </c>
      <c r="BE5" s="31">
        <f t="shared" ref="BE5" si="174">PRODUCT(AE5*100*1/AE19)</f>
        <v>0</v>
      </c>
      <c r="BF5" s="31">
        <f t="shared" ref="BF5" si="175">PRODUCT(AF5*100*1/AF19)</f>
        <v>17.391304347826086</v>
      </c>
      <c r="BG5" s="31">
        <f t="shared" ref="BG5" si="176">PRODUCT(AG5*100*1/AG19)</f>
        <v>0</v>
      </c>
      <c r="BH5" s="31">
        <f t="shared" ref="BH5" si="177">PRODUCT(AH5*100*1/AH19)</f>
        <v>52</v>
      </c>
      <c r="BI5" s="31">
        <f t="shared" ref="BI5" si="178">PRODUCT(AI5*100*1/AI19)</f>
        <v>0</v>
      </c>
      <c r="BJ5" s="31">
        <f t="shared" ref="BJ5" si="179">PRODUCT(AJ5*100*1/AJ19)</f>
        <v>0</v>
      </c>
      <c r="BK5" s="31">
        <f t="shared" ref="BK5" si="180">PRODUCT(AK5*100*1/AK19)</f>
        <v>8</v>
      </c>
      <c r="BL5" s="31">
        <f t="shared" ref="BL5" si="181">PRODUCT(AL5*100*1/AL19)</f>
        <v>52</v>
      </c>
      <c r="BM5" s="31">
        <f t="shared" ref="BM5" si="182">PRODUCT(AM5*100*1/AM19)</f>
        <v>4</v>
      </c>
      <c r="BN5" s="31">
        <f t="shared" ref="BN5" si="183">PRODUCT(AN5*100*1/AN19)</f>
        <v>12</v>
      </c>
      <c r="BO5" s="31">
        <f t="shared" ref="BO5" si="184">PRODUCT(AO5*100*1/AO19)</f>
        <v>8</v>
      </c>
      <c r="BP5" s="31">
        <f t="shared" ref="BP5" si="185">PRODUCT(AP5*100*1/AP19)</f>
        <v>4</v>
      </c>
      <c r="BQ5" s="31">
        <f t="shared" ref="BQ5" si="186">PRODUCT(AQ5*100*1/AQ19)</f>
        <v>0</v>
      </c>
      <c r="BR5" s="31">
        <f t="shared" ref="BR5" si="187">PRODUCT(AR5*100*1/AR19)</f>
        <v>28</v>
      </c>
      <c r="BS5" s="31">
        <f t="shared" ref="BS5" si="188">PRODUCT(AS5*100*1/AS19)</f>
        <v>0</v>
      </c>
      <c r="BT5" s="31">
        <f t="shared" ref="BT5" si="189">PRODUCT(AT5*100*1/AT19)</f>
        <v>0</v>
      </c>
      <c r="BU5" s="54"/>
      <c r="BV5" s="54">
        <v>6.25E-2</v>
      </c>
      <c r="BW5" s="31">
        <f t="shared" ref="BW5" si="190">AW3+AW4+AW5</f>
        <v>56</v>
      </c>
      <c r="BX5" s="31">
        <f t="shared" ref="BX5" si="191">AX3+AX4+AX5</f>
        <v>4</v>
      </c>
      <c r="BY5" s="30">
        <f t="shared" ref="BY5" si="192">AY3+AY4+AY5</f>
        <v>0</v>
      </c>
      <c r="BZ5" s="30">
        <f t="shared" ref="BZ5" si="193">AZ3+AZ4+AZ5</f>
        <v>0</v>
      </c>
      <c r="CA5" s="30">
        <f t="shared" ref="CA5" si="194">BA3+BA4+BA5</f>
        <v>12</v>
      </c>
      <c r="CB5" s="30">
        <f t="shared" ref="CB5" si="195">BB3+BB4+BB5</f>
        <v>0</v>
      </c>
      <c r="CC5" s="30">
        <f t="shared" ref="CC5" si="196">BC3+BC4+BC5</f>
        <v>92</v>
      </c>
      <c r="CD5" s="30">
        <f t="shared" ref="CD5" si="197">BD3+BD4+BD5</f>
        <v>96</v>
      </c>
      <c r="CE5" s="31">
        <f t="shared" ref="CE5" si="198">BE3+BE4+BE5</f>
        <v>0</v>
      </c>
      <c r="CF5" s="31">
        <f t="shared" ref="CF5" si="199">BF3+BF4+BF5</f>
        <v>17.391304347826086</v>
      </c>
      <c r="CG5" s="31">
        <f t="shared" ref="CG5" si="200">BG3+BG4+BG5</f>
        <v>0</v>
      </c>
      <c r="CH5" s="31">
        <f t="shared" ref="CH5" si="201">BH3+BH4+BH5</f>
        <v>52</v>
      </c>
      <c r="CI5" s="31">
        <f t="shared" ref="CI5" si="202">BI3+BI4+BI5</f>
        <v>4</v>
      </c>
      <c r="CJ5" s="31">
        <f t="shared" ref="CJ5" si="203">BJ3+BJ4+BJ5</f>
        <v>4</v>
      </c>
      <c r="CK5" s="31">
        <f t="shared" ref="CK5" si="204">BK3+BK4+BK5</f>
        <v>8</v>
      </c>
      <c r="CL5" s="31">
        <f t="shared" ref="CL5" si="205">BL3+BL4+BL5</f>
        <v>52</v>
      </c>
      <c r="CM5" s="31">
        <f t="shared" ref="CM5" si="206">BM3+BM4+BM5</f>
        <v>100</v>
      </c>
      <c r="CN5" s="31">
        <f t="shared" ref="CN5" si="207">BN3+BN4+BN5</f>
        <v>12</v>
      </c>
      <c r="CO5" s="31">
        <f t="shared" ref="CO5" si="208">BO3+BO4+BO5</f>
        <v>8</v>
      </c>
      <c r="CP5" s="31">
        <f t="shared" ref="CP5" si="209">BP3+BP4+BP5</f>
        <v>4</v>
      </c>
      <c r="CQ5" s="31">
        <f t="shared" ref="CQ5" si="210">BQ3+BQ4+BQ5</f>
        <v>0</v>
      </c>
      <c r="CR5" s="31">
        <f t="shared" ref="CR5" si="211">BR3+BR4+BR5</f>
        <v>28</v>
      </c>
      <c r="CS5" s="31">
        <f t="shared" ref="CS5" si="212">BS3+BS4+BS5</f>
        <v>0</v>
      </c>
      <c r="CT5" s="31">
        <f t="shared" ref="CT5" si="213">BT3+BT4+BT5</f>
        <v>76</v>
      </c>
      <c r="CW5" s="25" t="s">
        <v>51</v>
      </c>
      <c r="CX5" s="18"/>
      <c r="CY5" s="18"/>
      <c r="CZ5" s="18"/>
      <c r="DA5" s="18"/>
      <c r="DB5" s="18"/>
      <c r="DC5" s="18"/>
      <c r="DD5" s="18"/>
      <c r="DE5" s="17"/>
      <c r="DF5" s="17">
        <f>CE13-CE12</f>
        <v>0</v>
      </c>
      <c r="DG5" s="17"/>
      <c r="DH5" s="17"/>
      <c r="DI5" s="17">
        <f>CH11-CH10</f>
        <v>4</v>
      </c>
      <c r="DJ5" s="17"/>
      <c r="DK5" s="17"/>
      <c r="DL5" s="17"/>
      <c r="DM5" s="17">
        <f>CL10-CL9</f>
        <v>0</v>
      </c>
      <c r="DN5" s="17">
        <f>CM8-CM5</f>
        <v>0</v>
      </c>
      <c r="DO5" s="17"/>
      <c r="DP5" s="17">
        <f>CO10-CO9</f>
        <v>8</v>
      </c>
      <c r="DQ5" s="17">
        <f>CP8-CP7</f>
        <v>40</v>
      </c>
      <c r="DR5" s="17"/>
      <c r="DS5" s="17"/>
      <c r="DT5" s="17"/>
      <c r="DU5" s="17"/>
      <c r="DV5" s="10"/>
    </row>
    <row r="6" spans="1:127" ht="18.75" x14ac:dyDescent="0.25">
      <c r="B6" s="54" t="s">
        <v>5</v>
      </c>
      <c r="C6" s="54">
        <v>0</v>
      </c>
      <c r="D6" s="54">
        <v>0</v>
      </c>
      <c r="E6" s="54">
        <v>0</v>
      </c>
      <c r="F6" s="54">
        <v>0</v>
      </c>
      <c r="G6" s="54">
        <v>19</v>
      </c>
      <c r="H6" s="54">
        <v>0</v>
      </c>
      <c r="I6" s="54">
        <v>2</v>
      </c>
      <c r="J6" s="54">
        <v>1</v>
      </c>
      <c r="K6" s="54">
        <v>3</v>
      </c>
      <c r="L6" s="54">
        <v>0</v>
      </c>
      <c r="M6" s="54">
        <v>0</v>
      </c>
      <c r="N6" s="54">
        <v>0</v>
      </c>
      <c r="O6" s="54">
        <v>0</v>
      </c>
      <c r="P6" s="54">
        <v>0</v>
      </c>
      <c r="Q6" s="54">
        <v>0</v>
      </c>
      <c r="R6" s="54">
        <v>0</v>
      </c>
      <c r="S6" s="54">
        <v>25</v>
      </c>
      <c r="V6" s="54">
        <v>0.125</v>
      </c>
      <c r="W6" s="2">
        <f>F3</f>
        <v>6</v>
      </c>
      <c r="X6" s="2">
        <f>F4</f>
        <v>0</v>
      </c>
      <c r="Y6" s="54">
        <f>F5</f>
        <v>23</v>
      </c>
      <c r="Z6" s="54">
        <f>F6</f>
        <v>0</v>
      </c>
      <c r="AA6" s="54">
        <f>F7</f>
        <v>2</v>
      </c>
      <c r="AB6" s="54">
        <f>F8</f>
        <v>0</v>
      </c>
      <c r="AC6" s="54">
        <f>F9</f>
        <v>0</v>
      </c>
      <c r="AD6" s="54">
        <f>F10</f>
        <v>0</v>
      </c>
      <c r="AE6" s="2">
        <f>F11</f>
        <v>0</v>
      </c>
      <c r="AF6" s="2">
        <f>F12</f>
        <v>0</v>
      </c>
      <c r="AG6" s="2">
        <f>F13</f>
        <v>0</v>
      </c>
      <c r="AH6" s="2">
        <f>F14</f>
        <v>0</v>
      </c>
      <c r="AI6" s="2">
        <f>F15</f>
        <v>1</v>
      </c>
      <c r="AJ6" s="2">
        <f>F16</f>
        <v>1</v>
      </c>
      <c r="AK6" s="2">
        <f>F17</f>
        <v>0</v>
      </c>
      <c r="AL6" s="2">
        <f>F18</f>
        <v>0</v>
      </c>
      <c r="AM6" s="4">
        <f>F19</f>
        <v>0</v>
      </c>
      <c r="AN6" s="2">
        <f>F20</f>
        <v>10</v>
      </c>
      <c r="AO6" s="2">
        <f>F21</f>
        <v>0</v>
      </c>
      <c r="AP6" s="2">
        <f>F22</f>
        <v>1</v>
      </c>
      <c r="AQ6" s="2">
        <f>F23</f>
        <v>0</v>
      </c>
      <c r="AR6" s="2">
        <f>F24</f>
        <v>0</v>
      </c>
      <c r="AS6" s="2">
        <f>F25</f>
        <v>23</v>
      </c>
      <c r="AT6" s="2">
        <f>F26</f>
        <v>4</v>
      </c>
      <c r="AU6" s="5"/>
      <c r="AV6" s="54">
        <v>0.125</v>
      </c>
      <c r="AW6" s="31">
        <f t="shared" ref="AW6" si="214">PRODUCT(W6*100*1/W19)</f>
        <v>24</v>
      </c>
      <c r="AX6" s="31">
        <f t="shared" ref="AX6" si="215">PRODUCT(X6*100*1/X19)</f>
        <v>0</v>
      </c>
      <c r="AY6" s="30">
        <f t="shared" ref="AY6" si="216">PRODUCT(Y6*100*1/Y19)</f>
        <v>92</v>
      </c>
      <c r="AZ6" s="30">
        <f t="shared" ref="AZ6" si="217">PRODUCT(Z6*100*1/Z19)</f>
        <v>0</v>
      </c>
      <c r="BA6" s="30">
        <f t="shared" ref="BA6" si="218">PRODUCT(AA6*100*1/AA19)</f>
        <v>8</v>
      </c>
      <c r="BB6" s="30">
        <f t="shared" ref="BB6" si="219">PRODUCT(AB6*100*1/AB19)</f>
        <v>0</v>
      </c>
      <c r="BC6" s="30">
        <f t="shared" ref="BC6" si="220">PRODUCT(AC6*100*1/AC19)</f>
        <v>0</v>
      </c>
      <c r="BD6" s="30">
        <f t="shared" ref="BD6" si="221">PRODUCT(AD6*100*1/AD19)</f>
        <v>0</v>
      </c>
      <c r="BE6" s="31">
        <f t="shared" ref="BE6" si="222">PRODUCT(AE6*100*1/AE19)</f>
        <v>0</v>
      </c>
      <c r="BF6" s="31">
        <f t="shared" ref="BF6" si="223">PRODUCT(AF6*100*1/AF19)</f>
        <v>0</v>
      </c>
      <c r="BG6" s="31">
        <f t="shared" ref="BG6" si="224">PRODUCT(AG6*100*1/AG19)</f>
        <v>0</v>
      </c>
      <c r="BH6" s="31">
        <f t="shared" ref="BH6" si="225">PRODUCT(AH6*100*1/AH19)</f>
        <v>0</v>
      </c>
      <c r="BI6" s="31">
        <f t="shared" ref="BI6" si="226">PRODUCT(AI6*100*1/AI19)</f>
        <v>4</v>
      </c>
      <c r="BJ6" s="31">
        <f t="shared" ref="BJ6" si="227">PRODUCT(AJ6*100*1/AJ19)</f>
        <v>4</v>
      </c>
      <c r="BK6" s="31">
        <f t="shared" ref="BK6" si="228">PRODUCT(AK6*100*1/AK19)</f>
        <v>0</v>
      </c>
      <c r="BL6" s="31">
        <f t="shared" ref="BL6" si="229">PRODUCT(AL6*100*1/AL19)</f>
        <v>0</v>
      </c>
      <c r="BM6" s="32">
        <f t="shared" ref="BM6" si="230">PRODUCT(AM6*100*1/AM19)</f>
        <v>0</v>
      </c>
      <c r="BN6" s="31">
        <f t="shared" ref="BN6" si="231">PRODUCT(AN6*100*1/AN19)</f>
        <v>40</v>
      </c>
      <c r="BO6" s="31">
        <f t="shared" ref="BO6" si="232">PRODUCT(AO6*100*1/AO19)</f>
        <v>0</v>
      </c>
      <c r="BP6" s="31">
        <f t="shared" ref="BP6" si="233">PRODUCT(AP6*100*1/AP19)</f>
        <v>4</v>
      </c>
      <c r="BQ6" s="31">
        <f t="shared" ref="BQ6" si="234">PRODUCT(AQ6*100*1/AQ19)</f>
        <v>0</v>
      </c>
      <c r="BR6" s="31">
        <f t="shared" ref="BR6" si="235">PRODUCT(AR6*100*1/AR19)</f>
        <v>0</v>
      </c>
      <c r="BS6" s="31">
        <f t="shared" ref="BS6" si="236">PRODUCT(AS6*100*1/AS19)</f>
        <v>92</v>
      </c>
      <c r="BT6" s="31">
        <f t="shared" ref="BT6" si="237">PRODUCT(AT6*100*1/AT19)</f>
        <v>16</v>
      </c>
      <c r="BU6" s="54"/>
      <c r="BV6" s="54">
        <v>0.125</v>
      </c>
      <c r="BW6" s="31">
        <f t="shared" ref="BW6" si="238">AW3+AW4+AW5+AW6</f>
        <v>80</v>
      </c>
      <c r="BX6" s="31">
        <f t="shared" ref="BX6" si="239">AX3+AX4+AX5+AX6</f>
        <v>4</v>
      </c>
      <c r="BY6" s="30">
        <f t="shared" ref="BY6" si="240">AY3+AY4+AY5+AY6</f>
        <v>92</v>
      </c>
      <c r="BZ6" s="30">
        <f t="shared" ref="BZ6" si="241">AZ3+AZ4+AZ5+AZ6</f>
        <v>0</v>
      </c>
      <c r="CA6" s="30">
        <f t="shared" ref="CA6" si="242">BA3+BA4+BA5+BA6</f>
        <v>20</v>
      </c>
      <c r="CB6" s="30">
        <f t="shared" ref="CB6" si="243">BB3+BB4+BB5+BB6</f>
        <v>0</v>
      </c>
      <c r="CC6" s="30">
        <f t="shared" ref="CC6" si="244">BC3+BC4+BC5+BC6</f>
        <v>92</v>
      </c>
      <c r="CD6" s="30">
        <f t="shared" ref="CD6" si="245">BD3+BD4+BD5+BD6</f>
        <v>96</v>
      </c>
      <c r="CE6" s="31">
        <f t="shared" ref="CE6" si="246">BE3+BE4+BE5+BE6</f>
        <v>0</v>
      </c>
      <c r="CF6" s="31">
        <f t="shared" ref="CF6" si="247">BF3+BF4+BF5+BF6</f>
        <v>17.391304347826086</v>
      </c>
      <c r="CG6" s="31">
        <f t="shared" ref="CG6" si="248">BG3+BG4+BG5+BG6</f>
        <v>0</v>
      </c>
      <c r="CH6" s="31">
        <f t="shared" ref="CH6" si="249">BH3+BH4+BH5+BH6</f>
        <v>52</v>
      </c>
      <c r="CI6" s="31">
        <f t="shared" ref="CI6" si="250">BI3+BI4+BI5+BI6</f>
        <v>8</v>
      </c>
      <c r="CJ6" s="31">
        <f t="shared" ref="CJ6" si="251">BJ3+BJ4+BJ5+BJ6</f>
        <v>8</v>
      </c>
      <c r="CK6" s="31">
        <f t="shared" ref="CK6" si="252">BK3+BK4+BK5+BK6</f>
        <v>8</v>
      </c>
      <c r="CL6" s="31">
        <f t="shared" ref="CL6" si="253">BL3+BL4+BL5+BL6</f>
        <v>52</v>
      </c>
      <c r="CM6" s="32">
        <f t="shared" ref="CM6" si="254">BM3+BM4+BM5+BM6</f>
        <v>100</v>
      </c>
      <c r="CN6" s="31">
        <f>BN4+BN5+BN6</f>
        <v>52</v>
      </c>
      <c r="CO6" s="31">
        <f t="shared" ref="CO6" si="255">BO3+BO4+BO5+BO6</f>
        <v>8</v>
      </c>
      <c r="CP6" s="31">
        <f t="shared" ref="CP6" si="256">BP3+BP4+BP5+BP6</f>
        <v>8</v>
      </c>
      <c r="CQ6" s="31">
        <f t="shared" ref="CQ6" si="257">BQ3+BQ4+BQ5+BQ6</f>
        <v>0</v>
      </c>
      <c r="CR6" s="31">
        <f t="shared" ref="CR6" si="258">BR3+BR4+BR5+BR6</f>
        <v>28</v>
      </c>
      <c r="CS6" s="31">
        <f t="shared" ref="CS6" si="259">BS3+BS4+BS5+BS6</f>
        <v>92</v>
      </c>
      <c r="CT6" s="31">
        <f t="shared" ref="CT6" si="260">BT3+BT4+BT5+BT6</f>
        <v>92</v>
      </c>
      <c r="CW6" s="25" t="s">
        <v>52</v>
      </c>
      <c r="CX6" s="18"/>
      <c r="CY6" s="18">
        <f>BX18-BX7</f>
        <v>96</v>
      </c>
      <c r="CZ6" s="18"/>
      <c r="DA6" s="18"/>
      <c r="DB6" s="18"/>
      <c r="DC6" s="18"/>
      <c r="DD6" s="18"/>
      <c r="DE6" s="17"/>
      <c r="DF6" s="17">
        <f>CE18-CE13</f>
        <v>0</v>
      </c>
      <c r="DG6" s="17">
        <f>CF18-CF9</f>
        <v>0</v>
      </c>
      <c r="DH6" s="17">
        <f>CG18-CG14</f>
        <v>12</v>
      </c>
      <c r="DI6" s="17">
        <f>CH18-CH11</f>
        <v>0</v>
      </c>
      <c r="DJ6" s="17">
        <f>CI18-CI9</f>
        <v>32</v>
      </c>
      <c r="DK6" s="17">
        <f>CJ18-CJ9</f>
        <v>16</v>
      </c>
      <c r="DL6" s="17">
        <f>CK18-CK7</f>
        <v>92</v>
      </c>
      <c r="DM6" s="17">
        <f>CL18-CL10</f>
        <v>0</v>
      </c>
      <c r="DN6" s="17">
        <f>CM18-CM8</f>
        <v>0</v>
      </c>
      <c r="DO6" s="17">
        <f>CN18-CN9</f>
        <v>8</v>
      </c>
      <c r="DP6" s="17">
        <f>CO18-CO10</f>
        <v>16</v>
      </c>
      <c r="DQ6" s="17">
        <f>CP18-CP8</f>
        <v>4</v>
      </c>
      <c r="DR6" s="17">
        <f>CQ18-CQ11</f>
        <v>0</v>
      </c>
      <c r="DS6" s="17">
        <f>CR18-CR11</f>
        <v>0</v>
      </c>
      <c r="DT6" s="17">
        <f>CS18-CS11</f>
        <v>0</v>
      </c>
      <c r="DU6" s="17">
        <f>CT18-CT8</f>
        <v>0</v>
      </c>
      <c r="DV6" s="10"/>
    </row>
    <row r="7" spans="1:127" x14ac:dyDescent="0.25">
      <c r="B7" s="54" t="s">
        <v>7</v>
      </c>
      <c r="C7" s="54">
        <v>0</v>
      </c>
      <c r="D7" s="54">
        <v>3</v>
      </c>
      <c r="E7" s="54">
        <v>0</v>
      </c>
      <c r="F7" s="54">
        <v>2</v>
      </c>
      <c r="G7" s="54">
        <v>9</v>
      </c>
      <c r="H7" s="54">
        <v>7</v>
      </c>
      <c r="I7" s="54">
        <v>1</v>
      </c>
      <c r="J7" s="54">
        <v>1</v>
      </c>
      <c r="K7" s="54">
        <v>1</v>
      </c>
      <c r="L7" s="54">
        <v>0</v>
      </c>
      <c r="M7" s="54">
        <v>1</v>
      </c>
      <c r="N7" s="54">
        <v>0</v>
      </c>
      <c r="O7" s="54">
        <v>0</v>
      </c>
      <c r="P7" s="54">
        <v>0</v>
      </c>
      <c r="Q7" s="54">
        <v>0</v>
      </c>
      <c r="R7" s="54">
        <v>0</v>
      </c>
      <c r="S7" s="54">
        <v>25</v>
      </c>
      <c r="V7" s="54">
        <v>0.25</v>
      </c>
      <c r="W7" s="3">
        <f>G3</f>
        <v>2</v>
      </c>
      <c r="X7" s="2">
        <f>G4</f>
        <v>0</v>
      </c>
      <c r="Y7" s="54">
        <f>G5</f>
        <v>0</v>
      </c>
      <c r="Z7" s="54">
        <f>G6</f>
        <v>19</v>
      </c>
      <c r="AA7" s="54">
        <f>G7</f>
        <v>9</v>
      </c>
      <c r="AB7" s="54">
        <f>G8</f>
        <v>0</v>
      </c>
      <c r="AC7" s="54">
        <f>G9</f>
        <v>0</v>
      </c>
      <c r="AD7" s="54">
        <f>G10</f>
        <v>1</v>
      </c>
      <c r="AE7" s="2">
        <f>G11</f>
        <v>5</v>
      </c>
      <c r="AF7" s="2">
        <f>G12</f>
        <v>13</v>
      </c>
      <c r="AG7" s="2">
        <f>G13</f>
        <v>0</v>
      </c>
      <c r="AH7" s="2">
        <f>G14</f>
        <v>6</v>
      </c>
      <c r="AI7" s="2">
        <f>G15</f>
        <v>0</v>
      </c>
      <c r="AJ7" s="2">
        <f>G16</f>
        <v>0</v>
      </c>
      <c r="AK7" s="2">
        <f>G17</f>
        <v>0</v>
      </c>
      <c r="AL7" s="2">
        <f>G18</f>
        <v>11</v>
      </c>
      <c r="AM7" s="4">
        <f>G19</f>
        <v>0</v>
      </c>
      <c r="AN7" s="2">
        <f>G20</f>
        <v>9</v>
      </c>
      <c r="AO7" s="2">
        <f>G21</f>
        <v>2</v>
      </c>
      <c r="AP7" s="2">
        <f>G22</f>
        <v>12</v>
      </c>
      <c r="AQ7" s="2">
        <f>G23</f>
        <v>0</v>
      </c>
      <c r="AR7" s="2">
        <f>G24</f>
        <v>15</v>
      </c>
      <c r="AS7" s="2">
        <f>G25</f>
        <v>0</v>
      </c>
      <c r="AT7" s="2">
        <f>G26</f>
        <v>2</v>
      </c>
      <c r="AU7" s="5"/>
      <c r="AV7" s="54">
        <v>0.25</v>
      </c>
      <c r="AW7" s="33">
        <f t="shared" ref="AW7" si="261">PRODUCT(W7*100*1/W19)</f>
        <v>8</v>
      </c>
      <c r="AX7" s="31">
        <f t="shared" ref="AX7" si="262">PRODUCT(X7*100*1/X19)</f>
        <v>0</v>
      </c>
      <c r="AY7" s="30">
        <f t="shared" ref="AY7" si="263">PRODUCT(Y7*100*1/Y19)</f>
        <v>0</v>
      </c>
      <c r="AZ7" s="30">
        <f t="shared" ref="AZ7" si="264">PRODUCT(Z7*100*1/Z19)</f>
        <v>76</v>
      </c>
      <c r="BA7" s="30">
        <f t="shared" ref="BA7" si="265">PRODUCT(AA7*100*1/AA19)</f>
        <v>36</v>
      </c>
      <c r="BB7" s="30">
        <f t="shared" ref="BB7" si="266">PRODUCT(AB7*100*1/AB19)</f>
        <v>0</v>
      </c>
      <c r="BC7" s="30">
        <f t="shared" ref="BC7" si="267">PRODUCT(AC7*100*1/AC19)</f>
        <v>0</v>
      </c>
      <c r="BD7" s="30">
        <f t="shared" ref="BD7" si="268">PRODUCT(AD7*100*1/AD19)</f>
        <v>4</v>
      </c>
      <c r="BE7" s="31">
        <f t="shared" ref="BE7" si="269">PRODUCT(AE7*100*1/AE19)</f>
        <v>21.739130434782609</v>
      </c>
      <c r="BF7" s="31">
        <f t="shared" ref="BF7" si="270">PRODUCT(AF7*100*1/AF19)</f>
        <v>56.521739130434781</v>
      </c>
      <c r="BG7" s="31">
        <f t="shared" ref="BG7" si="271">PRODUCT(AG7*100*1/AG19)</f>
        <v>0</v>
      </c>
      <c r="BH7" s="31">
        <f t="shared" ref="BH7" si="272">PRODUCT(AH7*100*1/AH19)</f>
        <v>24</v>
      </c>
      <c r="BI7" s="31">
        <f t="shared" ref="BI7" si="273">PRODUCT(AI7*100*1/AI19)</f>
        <v>0</v>
      </c>
      <c r="BJ7" s="31">
        <f t="shared" ref="BJ7" si="274">PRODUCT(AJ7*100*1/AJ19)</f>
        <v>0</v>
      </c>
      <c r="BK7" s="31">
        <f t="shared" ref="BK7" si="275">PRODUCT(AK7*100*1/AK19)</f>
        <v>0</v>
      </c>
      <c r="BL7" s="31">
        <f t="shared" ref="BL7" si="276">PRODUCT(AL7*100*1/AL19)</f>
        <v>44</v>
      </c>
      <c r="BM7" s="32">
        <f t="shared" ref="BM7" si="277">PRODUCT(AM7*100*1/AM19)</f>
        <v>0</v>
      </c>
      <c r="BN7" s="31">
        <f t="shared" ref="BN7" si="278">PRODUCT(AN7*100*1/AN19)</f>
        <v>36</v>
      </c>
      <c r="BO7" s="31">
        <f t="shared" ref="BO7" si="279">PRODUCT(AO7*100*1/AO19)</f>
        <v>8</v>
      </c>
      <c r="BP7" s="31">
        <f t="shared" ref="BP7" si="280">PRODUCT(AP7*100*1/AP19)</f>
        <v>48</v>
      </c>
      <c r="BQ7" s="31">
        <f t="shared" ref="BQ7" si="281">PRODUCT(AQ7*100*1/AQ19)</f>
        <v>0</v>
      </c>
      <c r="BR7" s="31">
        <f t="shared" ref="BR7" si="282">PRODUCT(AR7*100*1/AR19)</f>
        <v>60</v>
      </c>
      <c r="BS7" s="31">
        <f t="shared" ref="BS7" si="283">PRODUCT(AS7*100*1/AS19)</f>
        <v>0</v>
      </c>
      <c r="BT7" s="31">
        <f t="shared" ref="BT7" si="284">PRODUCT(AT7*100*1/AT19)</f>
        <v>8</v>
      </c>
      <c r="BU7" s="54"/>
      <c r="BV7" s="54">
        <v>0.25</v>
      </c>
      <c r="BW7" s="33">
        <f t="shared" ref="BW7" si="285">AW3+AW4+AW5+AW6+AW7</f>
        <v>88</v>
      </c>
      <c r="BX7" s="31">
        <f t="shared" ref="BX7" si="286">AX3+AX4+AX5+AX6+AX7</f>
        <v>4</v>
      </c>
      <c r="BY7" s="30">
        <f t="shared" ref="BY7" si="287">AY3+AY4+AY5+AY6+AY7</f>
        <v>92</v>
      </c>
      <c r="BZ7" s="30">
        <f t="shared" ref="BZ7" si="288">AZ3+AZ4+AZ5+AZ6+AZ7</f>
        <v>76</v>
      </c>
      <c r="CA7" s="30">
        <f t="shared" ref="CA7" si="289">BA3+BA4+BA5+BA6+BA7</f>
        <v>56</v>
      </c>
      <c r="CB7" s="30">
        <f t="shared" ref="CB7" si="290">BB3+BB4+BB5+BB6+BB7</f>
        <v>0</v>
      </c>
      <c r="CC7" s="30">
        <f t="shared" ref="CC7" si="291">BC3+BC4+BC5+BC6+BC7</f>
        <v>92</v>
      </c>
      <c r="CD7" s="30">
        <f t="shared" ref="CD7" si="292">BD3+BD4+BD5+BD6+BD7</f>
        <v>100</v>
      </c>
      <c r="CE7" s="31">
        <f t="shared" ref="CE7" si="293">BE3+BE4+BE5+BE6+BE7</f>
        <v>21.739130434782609</v>
      </c>
      <c r="CF7" s="31">
        <f t="shared" ref="CF7" si="294">BF3+BF4+BF5+BF6+BF7</f>
        <v>73.913043478260875</v>
      </c>
      <c r="CG7" s="31">
        <f t="shared" ref="CG7" si="295">BG3+BG4+BG5+BG6+BG7</f>
        <v>0</v>
      </c>
      <c r="CH7" s="31">
        <f t="shared" ref="CH7" si="296">BH3+BH4+BH5+BH6+BH7</f>
        <v>76</v>
      </c>
      <c r="CI7" s="31">
        <f t="shared" ref="CI7" si="297">BI3+BI4+BI5+BI6+BI7</f>
        <v>8</v>
      </c>
      <c r="CJ7" s="31">
        <f t="shared" ref="CJ7" si="298">BJ3+BJ4+BJ5+BJ6+BJ7</f>
        <v>8</v>
      </c>
      <c r="CK7" s="31">
        <f t="shared" ref="CK7" si="299">BK3+BK4+BK5+BK6+BK7</f>
        <v>8</v>
      </c>
      <c r="CL7" s="31">
        <f t="shared" ref="CL7" si="300">BL3+BL4+BL5+BL6+BL7</f>
        <v>96</v>
      </c>
      <c r="CM7" s="32">
        <f t="shared" ref="CM7" si="301">BM3+BM4+BM5+BM6+BM7</f>
        <v>100</v>
      </c>
      <c r="CN7" s="31">
        <f t="shared" ref="CN7" si="302">BN3+BN4+BN5+BN6+BN7</f>
        <v>88</v>
      </c>
      <c r="CO7" s="31">
        <f t="shared" ref="CO7" si="303">BO3+BO4+BO5+BO6+BO7</f>
        <v>16</v>
      </c>
      <c r="CP7" s="31">
        <f t="shared" ref="CP7" si="304">BP3+BP4+BP5+BP6+BP7</f>
        <v>56</v>
      </c>
      <c r="CQ7" s="31">
        <f t="shared" ref="CQ7" si="305">BQ3+BQ4+BQ5+BQ6+BQ7</f>
        <v>0</v>
      </c>
      <c r="CR7" s="31">
        <f t="shared" ref="CR7" si="306">BR3+BR4+BR5+BR6+BR7</f>
        <v>88</v>
      </c>
      <c r="CS7" s="31">
        <f t="shared" ref="CS7" si="307">BS3+BS4+BS5+BS6+BS7</f>
        <v>92</v>
      </c>
      <c r="CT7" s="31">
        <f t="shared" ref="CT7" si="308">BT3+BT4+BT5+BT6+BT7</f>
        <v>100</v>
      </c>
      <c r="CW7" s="29"/>
      <c r="CX7" s="29"/>
      <c r="CY7" s="29"/>
      <c r="CZ7" s="29"/>
      <c r="DA7" s="29"/>
      <c r="DB7" s="29"/>
      <c r="DC7" s="29"/>
      <c r="DD7" s="29"/>
      <c r="DE7" s="29"/>
      <c r="DF7" s="29"/>
      <c r="DG7" s="29"/>
      <c r="DH7" s="29"/>
      <c r="DI7" s="29"/>
      <c r="DJ7" s="29"/>
      <c r="DK7" s="29"/>
      <c r="DL7" s="29"/>
      <c r="DM7" s="29"/>
      <c r="DN7" s="29"/>
      <c r="DO7" s="29"/>
      <c r="DP7" s="29"/>
      <c r="DQ7" s="29"/>
      <c r="DR7" s="29"/>
      <c r="DS7" s="29"/>
      <c r="DT7" s="29"/>
      <c r="DU7" s="10"/>
    </row>
    <row r="8" spans="1:127" x14ac:dyDescent="0.25">
      <c r="B8" s="54" t="s">
        <v>9</v>
      </c>
      <c r="C8" s="54">
        <v>0</v>
      </c>
      <c r="D8" s="54">
        <v>0</v>
      </c>
      <c r="E8" s="54">
        <v>0</v>
      </c>
      <c r="F8" s="54">
        <v>0</v>
      </c>
      <c r="G8" s="54">
        <v>0</v>
      </c>
      <c r="H8" s="54">
        <v>14</v>
      </c>
      <c r="I8" s="54">
        <v>10</v>
      </c>
      <c r="J8" s="54">
        <v>1</v>
      </c>
      <c r="K8" s="54">
        <v>0</v>
      </c>
      <c r="L8" s="54">
        <v>0</v>
      </c>
      <c r="M8" s="54">
        <v>0</v>
      </c>
      <c r="N8" s="54">
        <v>0</v>
      </c>
      <c r="O8" s="54">
        <v>0</v>
      </c>
      <c r="P8" s="54">
        <v>0</v>
      </c>
      <c r="Q8" s="54">
        <v>0</v>
      </c>
      <c r="R8" s="54">
        <v>0</v>
      </c>
      <c r="S8" s="54">
        <v>25</v>
      </c>
      <c r="V8" s="54">
        <v>0.5</v>
      </c>
      <c r="W8" s="3">
        <f>H3</f>
        <v>2</v>
      </c>
      <c r="X8" s="3">
        <f>H4</f>
        <v>3</v>
      </c>
      <c r="Y8" s="54">
        <f>H5</f>
        <v>0</v>
      </c>
      <c r="Z8" s="54">
        <f>H6</f>
        <v>0</v>
      </c>
      <c r="AA8" s="54">
        <f>H7</f>
        <v>7</v>
      </c>
      <c r="AB8" s="54">
        <f>H8</f>
        <v>14</v>
      </c>
      <c r="AC8" s="54">
        <f>H9</f>
        <v>1</v>
      </c>
      <c r="AD8" s="54">
        <f>H10</f>
        <v>0</v>
      </c>
      <c r="AE8" s="2">
        <f>H11</f>
        <v>0</v>
      </c>
      <c r="AF8" s="2">
        <f>H12</f>
        <v>6</v>
      </c>
      <c r="AG8" s="2">
        <f>H13</f>
        <v>0</v>
      </c>
      <c r="AH8" s="2">
        <f>H14</f>
        <v>1</v>
      </c>
      <c r="AI8" s="2">
        <f>H15</f>
        <v>0</v>
      </c>
      <c r="AJ8" s="2">
        <f>H16</f>
        <v>0</v>
      </c>
      <c r="AK8" s="3">
        <f>H17</f>
        <v>20</v>
      </c>
      <c r="AL8" s="2">
        <f>H18</f>
        <v>1</v>
      </c>
      <c r="AM8" s="4">
        <f>H19</f>
        <v>0</v>
      </c>
      <c r="AN8" s="2">
        <f>H20</f>
        <v>1</v>
      </c>
      <c r="AO8" s="2">
        <f>H21</f>
        <v>12</v>
      </c>
      <c r="AP8" s="4">
        <f>H22</f>
        <v>10</v>
      </c>
      <c r="AQ8" s="2">
        <f>H23</f>
        <v>13</v>
      </c>
      <c r="AR8" s="2">
        <f>H24</f>
        <v>1</v>
      </c>
      <c r="AS8" s="2">
        <f>H25</f>
        <v>1</v>
      </c>
      <c r="AT8" s="2">
        <f>H26</f>
        <v>0</v>
      </c>
      <c r="AU8" s="5"/>
      <c r="AV8" s="54">
        <v>0.5</v>
      </c>
      <c r="AW8" s="33">
        <f t="shared" ref="AW8" si="309">PRODUCT(W8*100*1/W19)</f>
        <v>8</v>
      </c>
      <c r="AX8" s="33">
        <f t="shared" ref="AX8" si="310">PRODUCT(X8*100*1/X19)</f>
        <v>12</v>
      </c>
      <c r="AY8" s="30">
        <f t="shared" ref="AY8" si="311">PRODUCT(Y8*100*1/Y19)</f>
        <v>0</v>
      </c>
      <c r="AZ8" s="30">
        <f t="shared" ref="AZ8" si="312">PRODUCT(Z8*100*1/Z19)</f>
        <v>0</v>
      </c>
      <c r="BA8" s="30">
        <f t="shared" ref="BA8" si="313">PRODUCT(AA8*100*1/AA19)</f>
        <v>28</v>
      </c>
      <c r="BB8" s="30">
        <f t="shared" ref="BB8" si="314">PRODUCT(AB8*100*1/AB19)</f>
        <v>56</v>
      </c>
      <c r="BC8" s="30">
        <f t="shared" ref="BC8" si="315">PRODUCT(AC8*100*1/AC19)</f>
        <v>4</v>
      </c>
      <c r="BD8" s="30">
        <f t="shared" ref="BD8" si="316">PRODUCT(AD8*100*1/AD19)</f>
        <v>0</v>
      </c>
      <c r="BE8" s="31">
        <f t="shared" ref="BE8" si="317">PRODUCT(AE8*100*1/AE19)</f>
        <v>0</v>
      </c>
      <c r="BF8" s="31">
        <f t="shared" ref="BF8" si="318">PRODUCT(AF8*100*1/AF19)</f>
        <v>26.086956521739129</v>
      </c>
      <c r="BG8" s="31">
        <f t="shared" ref="BG8" si="319">PRODUCT(AG8*100*1/AG19)</f>
        <v>0</v>
      </c>
      <c r="BH8" s="31">
        <f t="shared" ref="BH8" si="320">PRODUCT(AH8*100*1/AH19)</f>
        <v>4</v>
      </c>
      <c r="BI8" s="31">
        <f t="shared" ref="BI8" si="321">PRODUCT(AI8*100*1/AI19)</f>
        <v>0</v>
      </c>
      <c r="BJ8" s="31">
        <f t="shared" ref="BJ8" si="322">PRODUCT(AJ8*100*1/AJ19)</f>
        <v>0</v>
      </c>
      <c r="BK8" s="33">
        <f t="shared" ref="BK8" si="323">PRODUCT(AK8*100*1/AK19)</f>
        <v>80</v>
      </c>
      <c r="BL8" s="31">
        <f t="shared" ref="BL8" si="324">PRODUCT(AL8*100*1/AL19)</f>
        <v>4</v>
      </c>
      <c r="BM8" s="32">
        <f t="shared" ref="BM8" si="325">PRODUCT(AM8*100*1/AM19)</f>
        <v>0</v>
      </c>
      <c r="BN8" s="31">
        <f t="shared" ref="BN8" si="326">PRODUCT(AN8*100*1/AN19)</f>
        <v>4</v>
      </c>
      <c r="BO8" s="31">
        <f t="shared" ref="BO8" si="327">PRODUCT(AO8*100*1/AO19)</f>
        <v>48</v>
      </c>
      <c r="BP8" s="32">
        <f t="shared" ref="BP8" si="328">PRODUCT(AP8*100*1/AP19)</f>
        <v>40</v>
      </c>
      <c r="BQ8" s="31">
        <f t="shared" ref="BQ8" si="329">PRODUCT(AQ8*100*1/AQ19)</f>
        <v>52</v>
      </c>
      <c r="BR8" s="31">
        <f t="shared" ref="BR8" si="330">PRODUCT(AR8*100*1/AR19)</f>
        <v>4</v>
      </c>
      <c r="BS8" s="31">
        <f t="shared" ref="BS8" si="331">PRODUCT(AS8*100*1/AS19)</f>
        <v>4</v>
      </c>
      <c r="BT8" s="31">
        <f t="shared" ref="BT8" si="332">PRODUCT(AT8*100*1/AT19)</f>
        <v>0</v>
      </c>
      <c r="BU8" s="54"/>
      <c r="BV8" s="54">
        <v>0.5</v>
      </c>
      <c r="BW8" s="33">
        <f t="shared" ref="BW8" si="333">AW3+AW4+AW5+AW6+AW7+AW8</f>
        <v>96</v>
      </c>
      <c r="BX8" s="33">
        <f t="shared" ref="BX8" si="334">AX3+AX4+AX5+AX6+AX7+AX8</f>
        <v>16</v>
      </c>
      <c r="BY8" s="30">
        <f t="shared" ref="BY8" si="335">AY3+AY4+AY5+AY6+AY7+AY8</f>
        <v>92</v>
      </c>
      <c r="BZ8" s="30">
        <f t="shared" ref="BZ8" si="336">AZ3+AZ4+AZ5+AZ6+AZ7+AZ8</f>
        <v>76</v>
      </c>
      <c r="CA8" s="30">
        <f t="shared" ref="CA8" si="337">BA3+BA4+BA5+BA6+BA7+BA8</f>
        <v>84</v>
      </c>
      <c r="CB8" s="30">
        <f t="shared" ref="CB8" si="338">BB3+BB4+BB5+BB6+BB7+BB8</f>
        <v>56</v>
      </c>
      <c r="CC8" s="30">
        <f t="shared" ref="CC8" si="339">BC3+BC4+BC5+BC6+BC7+BC8</f>
        <v>96</v>
      </c>
      <c r="CD8" s="30">
        <f t="shared" ref="CD8" si="340">BD3+BD4+BD5+BD6+BD7+BD8</f>
        <v>100</v>
      </c>
      <c r="CE8" s="31">
        <f t="shared" ref="CE8" si="341">BE3+BE4+BE5+BE6+BE7+BE8</f>
        <v>21.739130434782609</v>
      </c>
      <c r="CF8" s="31">
        <f t="shared" ref="CF8" si="342">BF3+BF4+BF5+BF6+BF7+BF8</f>
        <v>100</v>
      </c>
      <c r="CG8" s="31">
        <f t="shared" ref="CG8" si="343">BG3+BG4+BG5+BG6+BG7+BG8</f>
        <v>0</v>
      </c>
      <c r="CH8" s="31">
        <f t="shared" ref="CH8" si="344">BH3+BH4+BH5+BH6+BH7+BH8</f>
        <v>80</v>
      </c>
      <c r="CI8" s="31">
        <f t="shared" ref="CI8" si="345">BI3+BI4+BI5+BI6+BI7+BI8</f>
        <v>8</v>
      </c>
      <c r="CJ8" s="31">
        <f t="shared" ref="CJ8" si="346">BJ3+BJ4+BJ5+BJ6+BJ7+BJ8</f>
        <v>8</v>
      </c>
      <c r="CK8" s="33">
        <f t="shared" ref="CK8" si="347">BK3+BK4+BK5+BK6+BK7+BK8</f>
        <v>88</v>
      </c>
      <c r="CL8" s="31">
        <f t="shared" ref="CL8" si="348">BL3+BL4+BL5+BL6+BL7+BL8</f>
        <v>100</v>
      </c>
      <c r="CM8" s="32">
        <f t="shared" ref="CM8" si="349">BM3+BM4+BM5+BM6+BM7+BM8</f>
        <v>100</v>
      </c>
      <c r="CN8" s="31">
        <f t="shared" ref="CN8" si="350">BN3+BN4+BN5+BN6+BN7+BN8</f>
        <v>92</v>
      </c>
      <c r="CO8" s="31">
        <f t="shared" ref="CO8" si="351">BO3+BO4+BO5+BO6+BO7+BO8</f>
        <v>64</v>
      </c>
      <c r="CP8" s="32">
        <f t="shared" ref="CP8" si="352">BP3+BP4+BP5+BP6+BP7+BP8</f>
        <v>96</v>
      </c>
      <c r="CQ8" s="31">
        <f t="shared" ref="CQ8" si="353">BQ3+BQ4+BQ5+BQ6+BQ7+BQ8</f>
        <v>52</v>
      </c>
      <c r="CR8" s="31">
        <f t="shared" ref="CR8" si="354">BR3+BR4+BR5+BR6+BR7+BR8</f>
        <v>92</v>
      </c>
      <c r="CS8" s="31">
        <f t="shared" ref="CS8" si="355">BS3+BS4+BS5+BS6+BS7+BS8</f>
        <v>96</v>
      </c>
      <c r="CT8" s="31">
        <f t="shared" ref="CT8" si="356">BT3+BT4+BT5+BT6+BT7+BT8</f>
        <v>100</v>
      </c>
      <c r="CW8" s="10"/>
      <c r="CX8" s="10"/>
      <c r="CY8" s="10" t="str">
        <f>A1</f>
        <v>Micrococcus luteus</v>
      </c>
      <c r="CZ8" s="10"/>
      <c r="DA8" s="10"/>
      <c r="DB8" s="10"/>
      <c r="DC8" s="10"/>
      <c r="DD8" s="10"/>
      <c r="DE8" s="10"/>
      <c r="DF8" s="10"/>
      <c r="DG8" s="10"/>
      <c r="DH8" s="10"/>
      <c r="DI8" s="10"/>
      <c r="DJ8" s="10"/>
      <c r="DK8" s="10"/>
      <c r="DL8" s="10"/>
      <c r="DM8" s="10"/>
      <c r="DN8" s="10"/>
      <c r="DO8" s="10"/>
      <c r="DP8" s="10"/>
      <c r="DQ8" s="10"/>
      <c r="DR8" s="10"/>
      <c r="DS8" s="10"/>
      <c r="DT8" s="10"/>
      <c r="DU8" s="10"/>
    </row>
    <row r="9" spans="1:127" x14ac:dyDescent="0.25">
      <c r="B9" s="54" t="s">
        <v>10</v>
      </c>
      <c r="C9" s="54">
        <v>0</v>
      </c>
      <c r="D9" s="54">
        <v>0</v>
      </c>
      <c r="E9" s="54">
        <v>23</v>
      </c>
      <c r="F9" s="54">
        <v>0</v>
      </c>
      <c r="G9" s="54">
        <v>0</v>
      </c>
      <c r="H9" s="54">
        <v>1</v>
      </c>
      <c r="I9" s="54">
        <v>1</v>
      </c>
      <c r="J9" s="54">
        <v>0</v>
      </c>
      <c r="K9" s="54">
        <v>0</v>
      </c>
      <c r="L9" s="54">
        <v>0</v>
      </c>
      <c r="M9" s="54">
        <v>0</v>
      </c>
      <c r="N9" s="54">
        <v>0</v>
      </c>
      <c r="O9" s="54">
        <v>0</v>
      </c>
      <c r="P9" s="54">
        <v>0</v>
      </c>
      <c r="Q9" s="54">
        <v>0</v>
      </c>
      <c r="R9" s="54">
        <v>0</v>
      </c>
      <c r="S9" s="54">
        <v>25</v>
      </c>
      <c r="V9" s="54">
        <v>1</v>
      </c>
      <c r="W9" s="3">
        <f>I3</f>
        <v>0</v>
      </c>
      <c r="X9" s="3">
        <f>I4</f>
        <v>10</v>
      </c>
      <c r="Y9" s="54">
        <f>I5</f>
        <v>1</v>
      </c>
      <c r="Z9" s="54">
        <f>I6</f>
        <v>2</v>
      </c>
      <c r="AA9" s="54">
        <f>I7</f>
        <v>1</v>
      </c>
      <c r="AB9" s="54">
        <f>I8</f>
        <v>10</v>
      </c>
      <c r="AC9" s="54">
        <f>I9</f>
        <v>1</v>
      </c>
      <c r="AD9" s="54">
        <f>I10</f>
        <v>0</v>
      </c>
      <c r="AE9" s="2">
        <f>I11</f>
        <v>12</v>
      </c>
      <c r="AF9" s="2">
        <f>I12</f>
        <v>0</v>
      </c>
      <c r="AG9" s="2">
        <f>I13</f>
        <v>0</v>
      </c>
      <c r="AH9" s="2">
        <f>I14</f>
        <v>2</v>
      </c>
      <c r="AI9" s="2">
        <f>I15</f>
        <v>15</v>
      </c>
      <c r="AJ9" s="2">
        <f>I16</f>
        <v>19</v>
      </c>
      <c r="AK9" s="3">
        <f>I17</f>
        <v>1</v>
      </c>
      <c r="AL9" s="2">
        <f>I18</f>
        <v>0</v>
      </c>
      <c r="AM9" s="3">
        <f>I19</f>
        <v>0</v>
      </c>
      <c r="AN9" s="2">
        <f>I20</f>
        <v>0</v>
      </c>
      <c r="AO9" s="2">
        <f>I21</f>
        <v>3</v>
      </c>
      <c r="AP9" s="3">
        <f>I22</f>
        <v>1</v>
      </c>
      <c r="AQ9" s="2">
        <f>I23</f>
        <v>12</v>
      </c>
      <c r="AR9" s="2">
        <f>I24</f>
        <v>2</v>
      </c>
      <c r="AS9" s="2">
        <f>I25</f>
        <v>1</v>
      </c>
      <c r="AT9" s="3">
        <f>I26</f>
        <v>0</v>
      </c>
      <c r="AU9" s="5"/>
      <c r="AV9" s="54">
        <v>1</v>
      </c>
      <c r="AW9" s="33">
        <f t="shared" ref="AW9" si="357">PRODUCT(W9*100*1/W19)</f>
        <v>0</v>
      </c>
      <c r="AX9" s="33">
        <f t="shared" ref="AX9" si="358">PRODUCT(X9*100*1/X19)</f>
        <v>40</v>
      </c>
      <c r="AY9" s="30">
        <f t="shared" ref="AY9" si="359">PRODUCT(Y9*100*1/Y19)</f>
        <v>4</v>
      </c>
      <c r="AZ9" s="30">
        <f t="shared" ref="AZ9" si="360">PRODUCT(Z9*100*1/Z19)</f>
        <v>8</v>
      </c>
      <c r="BA9" s="30">
        <f t="shared" ref="BA9" si="361">PRODUCT(AA9*100*1/AA19)</f>
        <v>4</v>
      </c>
      <c r="BB9" s="30">
        <f t="shared" ref="BB9" si="362">PRODUCT(AB9*100*1/AB19)</f>
        <v>40</v>
      </c>
      <c r="BC9" s="30">
        <f t="shared" ref="BC9" si="363">PRODUCT(AC9*100*1/AC19)</f>
        <v>4</v>
      </c>
      <c r="BD9" s="30">
        <f t="shared" ref="BD9" si="364">PRODUCT(AD9*100*1/AD19)</f>
        <v>0</v>
      </c>
      <c r="BE9" s="31">
        <f t="shared" ref="BE9" si="365">PRODUCT(AE9*100*1/AE19)</f>
        <v>52.173913043478258</v>
      </c>
      <c r="BF9" s="31">
        <f t="shared" ref="BF9" si="366">PRODUCT(AF9*100*1/AF19)</f>
        <v>0</v>
      </c>
      <c r="BG9" s="31">
        <f t="shared" ref="BG9" si="367">PRODUCT(AG9*100*1/AG19)</f>
        <v>0</v>
      </c>
      <c r="BH9" s="31">
        <f t="shared" ref="BH9" si="368">PRODUCT(AH9*100*1/AH19)</f>
        <v>8</v>
      </c>
      <c r="BI9" s="31">
        <f t="shared" ref="BI9" si="369">PRODUCT(AI9*100*1/AI19)</f>
        <v>60</v>
      </c>
      <c r="BJ9" s="31">
        <f t="shared" ref="BJ9" si="370">PRODUCT(AJ9*100*1/AJ19)</f>
        <v>76</v>
      </c>
      <c r="BK9" s="33">
        <f t="shared" ref="BK9" si="371">PRODUCT(AK9*100*1/AK19)</f>
        <v>4</v>
      </c>
      <c r="BL9" s="31">
        <f t="shared" ref="BL9" si="372">PRODUCT(AL9*100*1/AL19)</f>
        <v>0</v>
      </c>
      <c r="BM9" s="33">
        <f t="shared" ref="BM9" si="373">PRODUCT(AM9*100*1/AM19)</f>
        <v>0</v>
      </c>
      <c r="BN9" s="31">
        <f t="shared" ref="BN9" si="374">PRODUCT(AN9*100*1/AN19)</f>
        <v>0</v>
      </c>
      <c r="BO9" s="31">
        <f t="shared" ref="BO9" si="375">PRODUCT(AO9*100*1/AO19)</f>
        <v>12</v>
      </c>
      <c r="BP9" s="33">
        <f t="shared" ref="BP9" si="376">PRODUCT(AP9*100*1/AP19)</f>
        <v>4</v>
      </c>
      <c r="BQ9" s="31">
        <f t="shared" ref="BQ9" si="377">PRODUCT(AQ9*100*1/AQ19)</f>
        <v>48</v>
      </c>
      <c r="BR9" s="31">
        <f t="shared" ref="BR9" si="378">PRODUCT(AR9*100*1/AR19)</f>
        <v>8</v>
      </c>
      <c r="BS9" s="31">
        <f t="shared" ref="BS9" si="379">PRODUCT(AS9*100*1/AS19)</f>
        <v>4</v>
      </c>
      <c r="BT9" s="33">
        <f t="shared" ref="BT9" si="380">PRODUCT(AT9*100*1/AT19)</f>
        <v>0</v>
      </c>
      <c r="BU9" s="54"/>
      <c r="BV9" s="54">
        <v>1</v>
      </c>
      <c r="BW9" s="33">
        <f t="shared" ref="BW9" si="381">AW3+AW4+AW5+AW6+AW7+AW8+AW9</f>
        <v>96</v>
      </c>
      <c r="BX9" s="33">
        <f t="shared" ref="BX9" si="382">AX3+AX4+AX5+AX6+AX7+AX8+AX9</f>
        <v>56</v>
      </c>
      <c r="BY9" s="30">
        <f t="shared" ref="BY9" si="383">AY3+AY4+AY5+AY6+AY7+AY8+AY9</f>
        <v>96</v>
      </c>
      <c r="BZ9" s="30">
        <f t="shared" ref="BZ9" si="384">AZ3+AZ4+AZ5+AZ6+AZ7+AZ8+AZ9</f>
        <v>84</v>
      </c>
      <c r="CA9" s="30">
        <f t="shared" ref="CA9" si="385">BA3+BA4+BA5+BA6+BA7+BA8+BA9</f>
        <v>88</v>
      </c>
      <c r="CB9" s="30">
        <f t="shared" ref="CB9" si="386">BB3+BB4+BB5+BB6+BB7+BB8+BB9</f>
        <v>96</v>
      </c>
      <c r="CC9" s="30">
        <f t="shared" ref="CC9" si="387">BC3+BC4+BC5+BC6+BC7+BC8+BC9</f>
        <v>100</v>
      </c>
      <c r="CD9" s="30">
        <f t="shared" ref="CD9" si="388">BD3+BD4+BD5+BD6+BD7+BD8+BD9</f>
        <v>100</v>
      </c>
      <c r="CE9" s="31">
        <f t="shared" ref="CE9" si="389">BE3+BE4+BE5+BE6+BE7+BE8+BE9</f>
        <v>73.913043478260875</v>
      </c>
      <c r="CF9" s="31">
        <f t="shared" ref="CF9" si="390">BF3+BF4+BF5+BF6+BF7+BF8+BF9</f>
        <v>100</v>
      </c>
      <c r="CG9" s="31">
        <f t="shared" ref="CG9" si="391">BG3+BG4+BG5+BG6+BG7+BG8+BG9</f>
        <v>0</v>
      </c>
      <c r="CH9" s="31">
        <f t="shared" ref="CH9" si="392">BH3+BH4+BH5+BH6+BH7+BH8+BH9</f>
        <v>88</v>
      </c>
      <c r="CI9" s="31">
        <f t="shared" ref="CI9" si="393">BI3+BI4+BI5+BI6+BI7+BI8+BI9</f>
        <v>68</v>
      </c>
      <c r="CJ9" s="31">
        <f t="shared" ref="CJ9" si="394">BJ3+BJ4+BJ5+BJ6+BJ7+BJ8+BJ9</f>
        <v>84</v>
      </c>
      <c r="CK9" s="33">
        <f t="shared" ref="CK9" si="395">BK3+BK4+BK5+BK6+BK7+BK8+BK9</f>
        <v>92</v>
      </c>
      <c r="CL9" s="31">
        <f t="shared" ref="CL9" si="396">BL3+BL4+BL5+BL6+BL7+BL8+BL9</f>
        <v>100</v>
      </c>
      <c r="CM9" s="33">
        <f t="shared" ref="CM9" si="397">BM3+BM4+BM5+BM6+BM7+BM8+BM9</f>
        <v>100</v>
      </c>
      <c r="CN9" s="31">
        <f t="shared" ref="CN9" si="398">BN3+BN4+BN5+BN6+BN7+BN8+BN9</f>
        <v>92</v>
      </c>
      <c r="CO9" s="31">
        <f t="shared" ref="CO9" si="399">BO3+BO4+BO5+BO6+BO7+BO8+BO9</f>
        <v>76</v>
      </c>
      <c r="CP9" s="33">
        <f t="shared" ref="CP9" si="400">BP3+BP4+BP5+BP6+BP7+BP8+BP9</f>
        <v>100</v>
      </c>
      <c r="CQ9" s="31">
        <f t="shared" ref="CQ9" si="401">BQ3+BQ4+BQ5+BQ6+BQ7+BQ8+BQ9</f>
        <v>100</v>
      </c>
      <c r="CR9" s="31">
        <f t="shared" ref="CR9" si="402">BR3+BR4+BR5+BR6+BR7+BR8+BR9</f>
        <v>100</v>
      </c>
      <c r="CS9" s="31">
        <f t="shared" ref="CS9" si="403">BS3+BS4+BS5+BS6+BS7+BS8+BS9</f>
        <v>100</v>
      </c>
      <c r="CT9" s="33">
        <f t="shared" ref="CT9" si="404">BT3+BT4+BT5+BT6+BT7+BT8+BT9</f>
        <v>100</v>
      </c>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7" x14ac:dyDescent="0.25">
      <c r="B10" s="54" t="s">
        <v>11</v>
      </c>
      <c r="C10" s="54">
        <v>0</v>
      </c>
      <c r="D10" s="54">
        <v>0</v>
      </c>
      <c r="E10" s="54">
        <v>24</v>
      </c>
      <c r="F10" s="54">
        <v>0</v>
      </c>
      <c r="G10" s="54">
        <v>1</v>
      </c>
      <c r="H10" s="54">
        <v>0</v>
      </c>
      <c r="I10" s="54">
        <v>0</v>
      </c>
      <c r="J10" s="54">
        <v>0</v>
      </c>
      <c r="K10" s="54">
        <v>0</v>
      </c>
      <c r="L10" s="54">
        <v>0</v>
      </c>
      <c r="M10" s="54">
        <v>0</v>
      </c>
      <c r="N10" s="54">
        <v>0</v>
      </c>
      <c r="O10" s="54">
        <v>0</v>
      </c>
      <c r="P10" s="54">
        <v>0</v>
      </c>
      <c r="Q10" s="54">
        <v>0</v>
      </c>
      <c r="R10" s="54">
        <v>0</v>
      </c>
      <c r="S10" s="54">
        <v>25</v>
      </c>
      <c r="V10" s="54">
        <v>2</v>
      </c>
      <c r="W10" s="3">
        <f>J3</f>
        <v>0</v>
      </c>
      <c r="X10" s="3">
        <f>J4</f>
        <v>8</v>
      </c>
      <c r="Y10" s="54">
        <f>J5</f>
        <v>0</v>
      </c>
      <c r="Z10" s="54">
        <f>J6</f>
        <v>1</v>
      </c>
      <c r="AA10" s="54">
        <f>J7</f>
        <v>1</v>
      </c>
      <c r="AB10" s="54">
        <f>J8</f>
        <v>1</v>
      </c>
      <c r="AC10" s="54">
        <f>J9</f>
        <v>0</v>
      </c>
      <c r="AD10" s="54">
        <f>J10</f>
        <v>0</v>
      </c>
      <c r="AE10" s="2">
        <f>J11</f>
        <v>6</v>
      </c>
      <c r="AF10" s="3">
        <f>J12</f>
        <v>0</v>
      </c>
      <c r="AG10" s="2">
        <f>J13</f>
        <v>1</v>
      </c>
      <c r="AH10" s="2">
        <f>J14</f>
        <v>2</v>
      </c>
      <c r="AI10" s="3">
        <f>J15</f>
        <v>6</v>
      </c>
      <c r="AJ10" s="3">
        <f>J16</f>
        <v>2</v>
      </c>
      <c r="AK10" s="3">
        <f>J17</f>
        <v>0</v>
      </c>
      <c r="AL10" s="4">
        <f>J18</f>
        <v>0</v>
      </c>
      <c r="AM10" s="3">
        <f>J19</f>
        <v>0</v>
      </c>
      <c r="AN10" s="3">
        <f>J20</f>
        <v>0</v>
      </c>
      <c r="AO10" s="4">
        <f>J21</f>
        <v>2</v>
      </c>
      <c r="AP10" s="3">
        <f>J22</f>
        <v>0</v>
      </c>
      <c r="AQ10" s="2">
        <f>J23</f>
        <v>0</v>
      </c>
      <c r="AR10" s="2">
        <f>J24</f>
        <v>0</v>
      </c>
      <c r="AS10" s="2">
        <f>J25</f>
        <v>0</v>
      </c>
      <c r="AT10" s="3">
        <f>J26</f>
        <v>0</v>
      </c>
      <c r="AU10" s="5"/>
      <c r="AV10" s="54">
        <v>2</v>
      </c>
      <c r="AW10" s="33">
        <f t="shared" ref="AW10" si="405">PRODUCT(W10*100*1/W19)</f>
        <v>0</v>
      </c>
      <c r="AX10" s="33">
        <f t="shared" ref="AX10" si="406">PRODUCT(X10*100*1/X19)</f>
        <v>32</v>
      </c>
      <c r="AY10" s="30">
        <f t="shared" ref="AY10" si="407">PRODUCT(Y10*100*1/Y19)</f>
        <v>0</v>
      </c>
      <c r="AZ10" s="30">
        <f t="shared" ref="AZ10" si="408">PRODUCT(Z10*100*1/Z19)</f>
        <v>4</v>
      </c>
      <c r="BA10" s="30">
        <f t="shared" ref="BA10" si="409">PRODUCT(AA10*100*1/AA19)</f>
        <v>4</v>
      </c>
      <c r="BB10" s="30">
        <f t="shared" ref="BB10" si="410">PRODUCT(AB10*100*1/AB19)</f>
        <v>4</v>
      </c>
      <c r="BC10" s="30">
        <f t="shared" ref="BC10" si="411">PRODUCT(AC10*100*1/AC19)</f>
        <v>0</v>
      </c>
      <c r="BD10" s="30">
        <f t="shared" ref="BD10" si="412">PRODUCT(AD10*100*1/AD19)</f>
        <v>0</v>
      </c>
      <c r="BE10" s="31">
        <f t="shared" ref="BE10" si="413">PRODUCT(AE10*100*1/AE19)</f>
        <v>26.086956521739129</v>
      </c>
      <c r="BF10" s="33">
        <f t="shared" ref="BF10" si="414">PRODUCT(AF10*100*1/AF19)</f>
        <v>0</v>
      </c>
      <c r="BG10" s="31">
        <f t="shared" ref="BG10" si="415">PRODUCT(AG10*100*1/AG19)</f>
        <v>4</v>
      </c>
      <c r="BH10" s="31">
        <f t="shared" ref="BH10" si="416">PRODUCT(AH10*100*1/AH19)</f>
        <v>8</v>
      </c>
      <c r="BI10" s="33">
        <f t="shared" ref="BI10" si="417">PRODUCT(AI10*100*1/AI19)</f>
        <v>24</v>
      </c>
      <c r="BJ10" s="33">
        <f t="shared" ref="BJ10" si="418">PRODUCT(AJ10*100*1/AJ19)</f>
        <v>8</v>
      </c>
      <c r="BK10" s="33">
        <f t="shared" ref="BK10" si="419">PRODUCT(AK10*100*1/AK19)</f>
        <v>0</v>
      </c>
      <c r="BL10" s="32">
        <f t="shared" ref="BL10" si="420">PRODUCT(AL10*100*1/AL19)</f>
        <v>0</v>
      </c>
      <c r="BM10" s="33">
        <f t="shared" ref="BM10" si="421">PRODUCT(AM10*100*1/AM19)</f>
        <v>0</v>
      </c>
      <c r="BN10" s="33">
        <f t="shared" ref="BN10" si="422">PRODUCT(AN10*100*1/AN19)</f>
        <v>0</v>
      </c>
      <c r="BO10" s="32">
        <f t="shared" ref="BO10" si="423">PRODUCT(AO10*100*1/AO19)</f>
        <v>8</v>
      </c>
      <c r="BP10" s="33">
        <f t="shared" ref="BP10" si="424">PRODUCT(AP10*100*1/AP19)</f>
        <v>0</v>
      </c>
      <c r="BQ10" s="31">
        <f t="shared" ref="BQ10" si="425">PRODUCT(AQ10*100*1/AQ19)</f>
        <v>0</v>
      </c>
      <c r="BR10" s="31">
        <f t="shared" ref="BR10" si="426">PRODUCT(AR10*100*1/AR19)</f>
        <v>0</v>
      </c>
      <c r="BS10" s="31">
        <f t="shared" ref="BS10" si="427">PRODUCT(AS10*100*1/AS19)</f>
        <v>0</v>
      </c>
      <c r="BT10" s="33">
        <f t="shared" ref="BT10" si="428">PRODUCT(AT10*100*1/AT19)</f>
        <v>0</v>
      </c>
      <c r="BU10" s="54"/>
      <c r="BV10" s="54">
        <v>2</v>
      </c>
      <c r="BW10" s="33">
        <f t="shared" ref="BW10" si="429">AW3+AW4+AW5+AW6+AW7+AW8+AW9+AW10</f>
        <v>96</v>
      </c>
      <c r="BX10" s="33">
        <f t="shared" ref="BX10" si="430">AX3+AX4+AX5+AX6+AX7+AX8+AX9+AX10</f>
        <v>88</v>
      </c>
      <c r="BY10" s="30">
        <f t="shared" ref="BY10" si="431">AY3+AY4+AY5+AY6+AY7+AY8+AY9+AY10</f>
        <v>96</v>
      </c>
      <c r="BZ10" s="30">
        <f t="shared" ref="BZ10" si="432">AZ3+AZ4+AZ5+AZ6+AZ7+AZ8+AZ9+AZ10</f>
        <v>88</v>
      </c>
      <c r="CA10" s="30">
        <f t="shared" ref="CA10" si="433">BA3+BA4+BA5+BA6+BA7+BA8+BA9+BA10</f>
        <v>92</v>
      </c>
      <c r="CB10" s="30">
        <f t="shared" ref="CB10" si="434">BB3+BB4+BB5+BB6+BB7+BB8+BB9+BB10</f>
        <v>100</v>
      </c>
      <c r="CC10" s="30">
        <f t="shared" ref="CC10" si="435">BC3+BC4+BC5+BC6+BC7+BC8+BC9+BC10</f>
        <v>100</v>
      </c>
      <c r="CD10" s="30">
        <f t="shared" ref="CD10" si="436">BD3+BD4+BD5+BD6+BD7+BD8+BD9+BD10</f>
        <v>100</v>
      </c>
      <c r="CE10" s="31">
        <f t="shared" ref="CE10" si="437">BE3+BE4+BE5+BE6+BE7+BE8+BE9+BE10</f>
        <v>100</v>
      </c>
      <c r="CF10" s="33">
        <f t="shared" ref="CF10" si="438">BF3+BF4+BF5+BF6+BF7+BF8+BF9+BF10</f>
        <v>100</v>
      </c>
      <c r="CG10" s="31">
        <f t="shared" ref="CG10" si="439">BG3+BG4+BG5+BG6+BG7+BG8+BG9+BG10</f>
        <v>4</v>
      </c>
      <c r="CH10" s="31">
        <f t="shared" ref="CH10" si="440">BH3+BH4+BH5+BH6+BH7+BH8+BH9+BH10</f>
        <v>96</v>
      </c>
      <c r="CI10" s="33">
        <f t="shared" ref="CI10" si="441">BI3+BI4+BI5+BI6+BI7+BI8+BI9+BI10</f>
        <v>92</v>
      </c>
      <c r="CJ10" s="33">
        <f t="shared" ref="CJ10" si="442">BJ3+BJ4+BJ5+BJ6+BJ7+BJ8+BJ9+BJ10</f>
        <v>92</v>
      </c>
      <c r="CK10" s="33">
        <f t="shared" ref="CK10" si="443">BK3+BK4+BK5+BK6+BK7+BK8+BK9+BK10</f>
        <v>92</v>
      </c>
      <c r="CL10" s="32">
        <f t="shared" ref="CL10" si="444">BL3+BL4+BL5+BL6+BL7+BL8+BL9+BL10</f>
        <v>100</v>
      </c>
      <c r="CM10" s="33">
        <f t="shared" ref="CM10" si="445">BM3+BM4+BM5+BM6+BM7+BM8+BM9+BM10</f>
        <v>100</v>
      </c>
      <c r="CN10" s="33">
        <f t="shared" ref="CN10" si="446">BN3+BN4+BN5+BN6+BN7+BN8+BN9+BN10</f>
        <v>92</v>
      </c>
      <c r="CO10" s="32">
        <f t="shared" ref="CO10" si="447">BO3+BO4+BO5+BO6+BO7+BO8+BO9+BO10</f>
        <v>84</v>
      </c>
      <c r="CP10" s="33">
        <f t="shared" ref="CP10" si="448">BP3+BP4+BP5+BP6+BP7+BP8+BP9+BP10</f>
        <v>100</v>
      </c>
      <c r="CQ10" s="31">
        <f t="shared" ref="CQ10" si="449">BQ3+BQ4+BQ5+BQ6+BQ7+BQ8+BQ9+BQ10</f>
        <v>100</v>
      </c>
      <c r="CR10" s="31">
        <f t="shared" ref="CR10" si="450">BR3+BR4+BR5+BR6+BR7+BR8+BR9+BR10</f>
        <v>100</v>
      </c>
      <c r="CS10" s="31">
        <f t="shared" ref="CS10" si="451">BS3+BS4+BS5+BS6+BS7+BS8+BS9+BS10</f>
        <v>100</v>
      </c>
      <c r="CT10" s="33">
        <f t="shared" ref="CT10" si="452">BT3+BT4+BT5+BT6+BT7+BT8+BT9+BT10</f>
        <v>100</v>
      </c>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7" x14ac:dyDescent="0.25">
      <c r="B11" s="54" t="s">
        <v>13</v>
      </c>
      <c r="C11" s="2">
        <v>0</v>
      </c>
      <c r="D11" s="2">
        <v>0</v>
      </c>
      <c r="E11" s="2">
        <v>0</v>
      </c>
      <c r="F11" s="2">
        <v>0</v>
      </c>
      <c r="G11" s="2">
        <v>5</v>
      </c>
      <c r="H11" s="2">
        <v>0</v>
      </c>
      <c r="I11" s="2">
        <v>12</v>
      </c>
      <c r="J11" s="2">
        <v>6</v>
      </c>
      <c r="K11" s="2">
        <v>0</v>
      </c>
      <c r="L11" s="2">
        <v>0</v>
      </c>
      <c r="M11" s="4">
        <v>0</v>
      </c>
      <c r="N11" s="3">
        <v>0</v>
      </c>
      <c r="O11" s="3">
        <v>0</v>
      </c>
      <c r="P11" s="3">
        <v>0</v>
      </c>
      <c r="Q11" s="3">
        <v>0</v>
      </c>
      <c r="R11" s="3">
        <v>0</v>
      </c>
      <c r="S11" s="54">
        <v>23</v>
      </c>
      <c r="V11" s="54">
        <v>4</v>
      </c>
      <c r="W11" s="3">
        <f>K3</f>
        <v>0</v>
      </c>
      <c r="X11" s="3">
        <f>K4</f>
        <v>1</v>
      </c>
      <c r="Y11" s="54">
        <f>K5</f>
        <v>1</v>
      </c>
      <c r="Z11" s="54">
        <f>K6</f>
        <v>3</v>
      </c>
      <c r="AA11" s="54">
        <f>K7</f>
        <v>1</v>
      </c>
      <c r="AB11" s="54">
        <f>K8</f>
        <v>0</v>
      </c>
      <c r="AC11" s="54">
        <f>K9</f>
        <v>0</v>
      </c>
      <c r="AD11" s="54">
        <f>K10</f>
        <v>0</v>
      </c>
      <c r="AE11" s="2">
        <f>K11</f>
        <v>0</v>
      </c>
      <c r="AF11" s="3">
        <f>K12</f>
        <v>0</v>
      </c>
      <c r="AG11" s="2">
        <f>K13</f>
        <v>0</v>
      </c>
      <c r="AH11" s="4">
        <f>K14</f>
        <v>1</v>
      </c>
      <c r="AI11" s="3">
        <f>K15</f>
        <v>1</v>
      </c>
      <c r="AJ11" s="3">
        <f>K16</f>
        <v>0</v>
      </c>
      <c r="AK11" s="3">
        <f>K17</f>
        <v>2</v>
      </c>
      <c r="AL11" s="3">
        <f>K18</f>
        <v>0</v>
      </c>
      <c r="AM11" s="3">
        <f>K19</f>
        <v>0</v>
      </c>
      <c r="AN11" s="3">
        <f>K20</f>
        <v>0</v>
      </c>
      <c r="AO11" s="3">
        <f>K21</f>
        <v>0</v>
      </c>
      <c r="AP11" s="3">
        <f>K22</f>
        <v>0</v>
      </c>
      <c r="AQ11" s="2">
        <f>K23</f>
        <v>0</v>
      </c>
      <c r="AR11" s="2">
        <f>K24</f>
        <v>0</v>
      </c>
      <c r="AS11" s="2">
        <f>K25</f>
        <v>0</v>
      </c>
      <c r="AT11" s="3">
        <f>K26</f>
        <v>0</v>
      </c>
      <c r="AU11" s="5"/>
      <c r="AV11" s="54">
        <v>4</v>
      </c>
      <c r="AW11" s="33">
        <f t="shared" ref="AW11" si="453">PRODUCT(W11*100*1/W19)</f>
        <v>0</v>
      </c>
      <c r="AX11" s="33">
        <f t="shared" ref="AX11" si="454">PRODUCT(X11*100*1/X19)</f>
        <v>4</v>
      </c>
      <c r="AY11" s="30">
        <f t="shared" ref="AY11" si="455">PRODUCT(Y11*100*1/Y19)</f>
        <v>4</v>
      </c>
      <c r="AZ11" s="30">
        <f t="shared" ref="AZ11" si="456">PRODUCT(Z11*100*1/Z19)</f>
        <v>12</v>
      </c>
      <c r="BA11" s="30">
        <f t="shared" ref="BA11" si="457">PRODUCT(AA11*100*1/AA19)</f>
        <v>4</v>
      </c>
      <c r="BB11" s="30">
        <f t="shared" ref="BB11" si="458">PRODUCT(AB11*100*1/AB19)</f>
        <v>0</v>
      </c>
      <c r="BC11" s="30">
        <f t="shared" ref="BC11" si="459">PRODUCT(AC11*100*1/AC19)</f>
        <v>0</v>
      </c>
      <c r="BD11" s="30">
        <f t="shared" ref="BD11" si="460">PRODUCT(AD11*100*1/AD19)</f>
        <v>0</v>
      </c>
      <c r="BE11" s="31">
        <f t="shared" ref="BE11" si="461">PRODUCT(AE11*100*1/AE19)</f>
        <v>0</v>
      </c>
      <c r="BF11" s="33">
        <f t="shared" ref="BF11" si="462">PRODUCT(AF11*100*1/AF19)</f>
        <v>0</v>
      </c>
      <c r="BG11" s="31">
        <f t="shared" ref="BG11" si="463">PRODUCT(AG11*100*1/AG19)</f>
        <v>0</v>
      </c>
      <c r="BH11" s="32">
        <f t="shared" ref="BH11" si="464">PRODUCT(AH11*100*1/AH19)</f>
        <v>4</v>
      </c>
      <c r="BI11" s="33">
        <f t="shared" ref="BI11" si="465">PRODUCT(AI11*100*1/AI19)</f>
        <v>4</v>
      </c>
      <c r="BJ11" s="33">
        <f t="shared" ref="BJ11" si="466">PRODUCT(AJ11*100*1/AJ19)</f>
        <v>0</v>
      </c>
      <c r="BK11" s="33">
        <f t="shared" ref="BK11" si="467">PRODUCT(AK11*100*1/AK19)</f>
        <v>8</v>
      </c>
      <c r="BL11" s="33">
        <f t="shared" ref="BL11" si="468">PRODUCT(AL11*100*1/AL19)</f>
        <v>0</v>
      </c>
      <c r="BM11" s="33">
        <f t="shared" ref="BM11" si="469">PRODUCT(AM11*100*1/AM19)</f>
        <v>0</v>
      </c>
      <c r="BN11" s="33">
        <f t="shared" ref="BN11" si="470">PRODUCT(AN11*100*1/AN19)</f>
        <v>0</v>
      </c>
      <c r="BO11" s="33">
        <f t="shared" ref="BO11" si="471">PRODUCT(AO11*100*1/AO19)</f>
        <v>0</v>
      </c>
      <c r="BP11" s="33">
        <f t="shared" ref="BP11" si="472">PRODUCT(AP11*100*1/AP19)</f>
        <v>0</v>
      </c>
      <c r="BQ11" s="31">
        <f t="shared" ref="BQ11" si="473">PRODUCT(AQ11*100*1/AQ19)</f>
        <v>0</v>
      </c>
      <c r="BR11" s="31">
        <f t="shared" ref="BR11" si="474">PRODUCT(AR11*100*1/AR19)</f>
        <v>0</v>
      </c>
      <c r="BS11" s="31">
        <f t="shared" ref="BS11" si="475">PRODUCT(AS11*100*1/AS19)</f>
        <v>0</v>
      </c>
      <c r="BT11" s="33">
        <f t="shared" ref="BT11" si="476">PRODUCT(AT11*100*1/AT19)</f>
        <v>0</v>
      </c>
      <c r="BU11" s="54"/>
      <c r="BV11" s="54">
        <v>4</v>
      </c>
      <c r="BW11" s="33">
        <f t="shared" ref="BW11" si="477">AW3+AW4+AW5+AW6+AW7+AW8+AW9+AW10+AW11</f>
        <v>96</v>
      </c>
      <c r="BX11" s="33">
        <f t="shared" ref="BX11" si="478">AX3+AX4+AX5+AX6+AX7+AX8+AX9+AX10+AX11</f>
        <v>92</v>
      </c>
      <c r="BY11" s="30">
        <f t="shared" ref="BY11" si="479">AY3+AY4+AY5+AY6+AY7+AY8+AY9+AY10+AY11</f>
        <v>100</v>
      </c>
      <c r="BZ11" s="30">
        <f t="shared" ref="BZ11" si="480">AZ3+AZ4+AZ5+AZ6+AZ7+AZ8+AZ9+AZ10+AZ11</f>
        <v>100</v>
      </c>
      <c r="CA11" s="30">
        <f t="shared" ref="CA11" si="481">BA3+BA4+BA5+BA6+BA7+BA8+BA9+BA10+BA11</f>
        <v>96</v>
      </c>
      <c r="CB11" s="30">
        <f t="shared" ref="CB11" si="482">BB3+BB4+BB5+BB6+BB7+BB8+BB9+BB10+BB11</f>
        <v>100</v>
      </c>
      <c r="CC11" s="30">
        <f t="shared" ref="CC11" si="483">BC3+BC4+BC5+BC6+BC7+BC8+BC9+BC10+BC11</f>
        <v>100</v>
      </c>
      <c r="CD11" s="30">
        <f t="shared" ref="CD11" si="484">BD3+BD4+BD5+BD6+BD7+BD8+BD9+BD10+BD11</f>
        <v>100</v>
      </c>
      <c r="CE11" s="31">
        <f t="shared" ref="CE11" si="485">BE3+BE4+BE5+BE6+BE7+BE8+BE9+BE10+BE11</f>
        <v>100</v>
      </c>
      <c r="CF11" s="33">
        <f t="shared" ref="CF11" si="486">BF3+BF4+BF5+BF6+BF7+BF8+BF9+BF10+BF11</f>
        <v>100</v>
      </c>
      <c r="CG11" s="31">
        <f t="shared" ref="CG11" si="487">BG3+BG4+BG5+BG6+BG7+BG8+BG9+BG10+BG11</f>
        <v>4</v>
      </c>
      <c r="CH11" s="32">
        <f t="shared" ref="CH11" si="488">BH3+BH4+BH5+BH6+BH7+BH8+BH9+BH10+BH11</f>
        <v>100</v>
      </c>
      <c r="CI11" s="33">
        <f t="shared" ref="CI11" si="489">BI3+BI4+BI5+BI6+BI7+BI8+BI9+BI10+BI11</f>
        <v>96</v>
      </c>
      <c r="CJ11" s="33">
        <f t="shared" ref="CJ11" si="490">BJ3+BJ4+BJ5+BJ6+BJ7+BJ8+BJ9+BJ10+BJ11</f>
        <v>92</v>
      </c>
      <c r="CK11" s="33">
        <f t="shared" ref="CK11" si="491">BK3+BK4+BK5+BK6+BK7+BK8+BK9+BK10+BK11</f>
        <v>100</v>
      </c>
      <c r="CL11" s="33">
        <f t="shared" ref="CL11" si="492">BL3+BL4+BL5+BL6+BL7+BL8+BL9+BL10+BL11</f>
        <v>100</v>
      </c>
      <c r="CM11" s="33">
        <f t="shared" ref="CM11" si="493">BM3+BM4+BM5+BM6+BM7+BM8+BM9+BM10+BM11</f>
        <v>100</v>
      </c>
      <c r="CN11" s="33">
        <f t="shared" ref="CN11" si="494">BN3+BN4+BN5+BN6+BN7+BN8+BN9+BN10+BN11</f>
        <v>92</v>
      </c>
      <c r="CO11" s="33">
        <f t="shared" ref="CO11" si="495">BO3+BO4+BO5+BO6+BO7+BO8+BO9+BO10+BO11</f>
        <v>84</v>
      </c>
      <c r="CP11" s="33">
        <f t="shared" ref="CP11" si="496">BP3+BP4+BP5+BP6+BP7+BP8+BP9+BP10+BP11</f>
        <v>100</v>
      </c>
      <c r="CQ11" s="31">
        <f t="shared" ref="CQ11" si="497">BQ3+BQ4+BQ5+BQ6+BQ7+BQ8+BQ9+BQ10+BQ11</f>
        <v>100</v>
      </c>
      <c r="CR11" s="31">
        <f t="shared" ref="CR11" si="498">BR3+BR4+BR5+BR6+BR7+BR8+BR9+BR10+BR11</f>
        <v>100</v>
      </c>
      <c r="CS11" s="31">
        <f t="shared" ref="CS11" si="499">BS3+BS4+BS5+BS6+BS7+BS8+BS9+BS10+BS11</f>
        <v>100</v>
      </c>
      <c r="CT11" s="33">
        <f t="shared" ref="CT11" si="500">BT3+BT4+BT5+BT6+BT7+BT8+BT9+BT10+BT11</f>
        <v>100</v>
      </c>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7" x14ac:dyDescent="0.25">
      <c r="B12" s="54" t="s">
        <v>14</v>
      </c>
      <c r="C12" s="2">
        <v>0</v>
      </c>
      <c r="D12" s="2">
        <v>0</v>
      </c>
      <c r="E12" s="2">
        <v>4</v>
      </c>
      <c r="F12" s="2">
        <v>0</v>
      </c>
      <c r="G12" s="2">
        <v>13</v>
      </c>
      <c r="H12" s="2">
        <v>6</v>
      </c>
      <c r="I12" s="2">
        <v>0</v>
      </c>
      <c r="J12" s="3">
        <v>0</v>
      </c>
      <c r="K12" s="3">
        <v>0</v>
      </c>
      <c r="L12" s="3">
        <v>0</v>
      </c>
      <c r="M12" s="3">
        <v>0</v>
      </c>
      <c r="N12" s="3">
        <v>0</v>
      </c>
      <c r="O12" s="3">
        <v>0</v>
      </c>
      <c r="P12" s="3">
        <v>0</v>
      </c>
      <c r="Q12" s="3">
        <v>0</v>
      </c>
      <c r="R12" s="3">
        <v>0</v>
      </c>
      <c r="S12" s="54">
        <v>23</v>
      </c>
      <c r="V12" s="54">
        <v>8</v>
      </c>
      <c r="W12" s="3">
        <f>L3</f>
        <v>1</v>
      </c>
      <c r="X12" s="3">
        <f>L4</f>
        <v>1</v>
      </c>
      <c r="Y12" s="54">
        <f>L5</f>
        <v>0</v>
      </c>
      <c r="Z12" s="54">
        <f>L6</f>
        <v>0</v>
      </c>
      <c r="AA12" s="54">
        <f>L7</f>
        <v>0</v>
      </c>
      <c r="AB12" s="54">
        <f>L8</f>
        <v>0</v>
      </c>
      <c r="AC12" s="54">
        <f>L9</f>
        <v>0</v>
      </c>
      <c r="AD12" s="54">
        <f>L10</f>
        <v>0</v>
      </c>
      <c r="AE12" s="2">
        <f>L11</f>
        <v>0</v>
      </c>
      <c r="AF12" s="3">
        <f>L12</f>
        <v>0</v>
      </c>
      <c r="AG12" s="2">
        <f>L13</f>
        <v>0</v>
      </c>
      <c r="AH12" s="3">
        <f>L14</f>
        <v>0</v>
      </c>
      <c r="AI12" s="3">
        <f>L15</f>
        <v>1</v>
      </c>
      <c r="AJ12" s="3">
        <f>L16</f>
        <v>2</v>
      </c>
      <c r="AK12" s="3">
        <f>L17</f>
        <v>0</v>
      </c>
      <c r="AL12" s="3">
        <f>L18</f>
        <v>0</v>
      </c>
      <c r="AM12" s="3">
        <f>L19</f>
        <v>0</v>
      </c>
      <c r="AN12" s="3">
        <f>L20</f>
        <v>2</v>
      </c>
      <c r="AO12" s="3">
        <f>L21</f>
        <v>3</v>
      </c>
      <c r="AP12" s="3">
        <f>L22</f>
        <v>0</v>
      </c>
      <c r="AQ12" s="3">
        <f>L23</f>
        <v>0</v>
      </c>
      <c r="AR12" s="3">
        <f>L24</f>
        <v>0</v>
      </c>
      <c r="AS12" s="3">
        <f>L25</f>
        <v>0</v>
      </c>
      <c r="AT12" s="3">
        <f>L26</f>
        <v>0</v>
      </c>
      <c r="AU12" s="7"/>
      <c r="AV12" s="54">
        <v>8</v>
      </c>
      <c r="AW12" s="33">
        <f t="shared" ref="AW12" si="501">PRODUCT(W12*100*1/W19)</f>
        <v>4</v>
      </c>
      <c r="AX12" s="33">
        <f t="shared" ref="AX12" si="502">PRODUCT(X12*100*1/X19)</f>
        <v>4</v>
      </c>
      <c r="AY12" s="30">
        <f t="shared" ref="AY12" si="503">PRODUCT(Y12*100*1/Y19)</f>
        <v>0</v>
      </c>
      <c r="AZ12" s="30">
        <f t="shared" ref="AZ12" si="504">PRODUCT(Z12*100*1/Z19)</f>
        <v>0</v>
      </c>
      <c r="BA12" s="30">
        <f t="shared" ref="BA12" si="505">PRODUCT(AA12*100*1/AA19)</f>
        <v>0</v>
      </c>
      <c r="BB12" s="30">
        <f t="shared" ref="BB12" si="506">PRODUCT(AB12*100*1/AB19)</f>
        <v>0</v>
      </c>
      <c r="BC12" s="30">
        <f t="shared" ref="BC12" si="507">PRODUCT(AC12*100*1/AC19)</f>
        <v>0</v>
      </c>
      <c r="BD12" s="30">
        <f t="shared" ref="BD12" si="508">PRODUCT(AD12*100*1/AD19)</f>
        <v>0</v>
      </c>
      <c r="BE12" s="31">
        <f t="shared" ref="BE12" si="509">PRODUCT(AE12*100*1/AE19)</f>
        <v>0</v>
      </c>
      <c r="BF12" s="33">
        <f t="shared" ref="BF12" si="510">PRODUCT(AF12*100*1/AF19)</f>
        <v>0</v>
      </c>
      <c r="BG12" s="31">
        <f t="shared" ref="BG12" si="511">PRODUCT(AG12*100*1/AG19)</f>
        <v>0</v>
      </c>
      <c r="BH12" s="33">
        <f t="shared" ref="BH12" si="512">PRODUCT(AH12*100*1/AH19)</f>
        <v>0</v>
      </c>
      <c r="BI12" s="33">
        <f t="shared" ref="BI12" si="513">PRODUCT(AI12*100*1/AI19)</f>
        <v>4</v>
      </c>
      <c r="BJ12" s="33">
        <f t="shared" ref="BJ12" si="514">PRODUCT(AJ12*100*1/AJ19)</f>
        <v>8</v>
      </c>
      <c r="BK12" s="33">
        <f t="shared" ref="BK12" si="515">PRODUCT(AK12*100*1/AK19)</f>
        <v>0</v>
      </c>
      <c r="BL12" s="33">
        <f t="shared" ref="BL12" si="516">PRODUCT(AL12*100*1/AL19)</f>
        <v>0</v>
      </c>
      <c r="BM12" s="33">
        <f t="shared" ref="BM12" si="517">PRODUCT(AM12*100*1/AM19)</f>
        <v>0</v>
      </c>
      <c r="BN12" s="33">
        <f t="shared" ref="BN12" si="518">PRODUCT(AN12*100*1/AN19)</f>
        <v>8</v>
      </c>
      <c r="BO12" s="33">
        <f t="shared" ref="BO12" si="519">PRODUCT(AO12*100*1/AO19)</f>
        <v>12</v>
      </c>
      <c r="BP12" s="33">
        <f t="shared" ref="BP12" si="520">PRODUCT(AP12*100*1/AP19)</f>
        <v>0</v>
      </c>
      <c r="BQ12" s="33">
        <f t="shared" ref="BQ12" si="521">PRODUCT(AQ12*100*1/AQ19)</f>
        <v>0</v>
      </c>
      <c r="BR12" s="33">
        <f t="shared" ref="BR12" si="522">PRODUCT(AR12*100*1/AR19)</f>
        <v>0</v>
      </c>
      <c r="BS12" s="33">
        <f t="shared" ref="BS12" si="523">PRODUCT(AS12*100*1/AS19)</f>
        <v>0</v>
      </c>
      <c r="BT12" s="33">
        <f t="shared" ref="BT12" si="524">PRODUCT(AT12*100*1/AT19)</f>
        <v>0</v>
      </c>
      <c r="BU12" s="54"/>
      <c r="BV12" s="54">
        <v>8</v>
      </c>
      <c r="BW12" s="33">
        <f t="shared" ref="BW12" si="525">AW3+AW4+AW5+AW6+AW7+AW8+AW9+AW10+AW11+AW12</f>
        <v>100</v>
      </c>
      <c r="BX12" s="33">
        <f t="shared" ref="BX12" si="526">AX3+AX4+AX5+AX6+AX7+AX8+AX9+AX10+AX11+AX12</f>
        <v>96</v>
      </c>
      <c r="BY12" s="30">
        <f t="shared" ref="BY12" si="527">AY3+AY4+AY5+AY6+AY7+AY8+AY9+AY10+AY11+AY12</f>
        <v>100</v>
      </c>
      <c r="BZ12" s="30">
        <f t="shared" ref="BZ12" si="528">AZ3+AZ4+AZ5+AZ6+AZ7+AZ8+AZ9+AZ10+AZ11+AZ12</f>
        <v>100</v>
      </c>
      <c r="CA12" s="30">
        <f t="shared" ref="CA12" si="529">BA3+BA4+BA5+BA6+BA7+BA8+BA9+BA10+BA11+BA12</f>
        <v>96</v>
      </c>
      <c r="CB12" s="30">
        <f t="shared" ref="CB12" si="530">BB3+BB4+BB5+BB6+BB7+BB8+BB9+BB10+BB11+BB12</f>
        <v>100</v>
      </c>
      <c r="CC12" s="30">
        <f t="shared" ref="CC12" si="531">BC3+BC4+BC5+BC6+BC7+BC8+BC9+BC10+BC11+BC12</f>
        <v>100</v>
      </c>
      <c r="CD12" s="30">
        <f t="shared" ref="CD12" si="532">BD3+BD4+BD5+BD6+BD7+BD8+BD9+BD10+BD11+BD12</f>
        <v>100</v>
      </c>
      <c r="CE12" s="31">
        <f t="shared" ref="CE12" si="533">BE3+BE4+BE5+BE6+BE7+BE8+BE9+BE10+BE11+BE12</f>
        <v>100</v>
      </c>
      <c r="CF12" s="33">
        <f t="shared" ref="CF12" si="534">BF3+BF4+BF5+BF6+BF7+BF8+BF9+BF10+BF11+BF12</f>
        <v>100</v>
      </c>
      <c r="CG12" s="31">
        <f t="shared" ref="CG12" si="535">BG3+BG4+BG5+BG6+BG7+BG8+BG9+BG10+BG11+BG12</f>
        <v>4</v>
      </c>
      <c r="CH12" s="33">
        <f t="shared" ref="CH12" si="536">BH3+BH4+BH5+BH6+BH7+BH8+BH9+BH10+BH11+BH12</f>
        <v>100</v>
      </c>
      <c r="CI12" s="33">
        <f t="shared" ref="CI12" si="537">BI3+BI4+BI5+BI6+BI7+BI8+BI9+BI10+BI11+BI12</f>
        <v>100</v>
      </c>
      <c r="CJ12" s="33">
        <f t="shared" ref="CJ12" si="538">BJ3+BJ4+BJ5+BJ6+BJ7+BJ8+BJ9+BJ10+BJ11+BJ12</f>
        <v>100</v>
      </c>
      <c r="CK12" s="33">
        <f t="shared" ref="CK12" si="539">BK3+BK4+BK5+BK6+BK7+BK8+BK9+BK10+BK11+BK12</f>
        <v>100</v>
      </c>
      <c r="CL12" s="33">
        <f t="shared" ref="CL12" si="540">BL3+BL4+BL5+BL6+BL7+BL8+BL9+BL10+BL11+BL12</f>
        <v>100</v>
      </c>
      <c r="CM12" s="33">
        <f t="shared" ref="CM12" si="541">BM3+BM4+BM5+BM6+BM7+BM8+BM9+BM10+BM11+BM12</f>
        <v>100</v>
      </c>
      <c r="CN12" s="33">
        <f t="shared" ref="CN12" si="542">BN3+BN4+BN5+BN6+BN7+BN8+BN9+BN10+BN11+BN12</f>
        <v>100</v>
      </c>
      <c r="CO12" s="33">
        <f t="shared" ref="CO12" si="543">BO3+BO4+BO5+BO6+BO7+BO8+BO9+BO10+BO11+BO12</f>
        <v>96</v>
      </c>
      <c r="CP12" s="33">
        <f t="shared" ref="CP12" si="544">BP3+BP4+BP5+BP6+BP7+BP8+BP9+BP10+BP11+BP12</f>
        <v>100</v>
      </c>
      <c r="CQ12" s="33">
        <f t="shared" ref="CQ12" si="545">BQ3+BQ4+BQ5+BQ6+BQ7+BQ8+BQ9+BQ10+BQ11+BQ12</f>
        <v>100</v>
      </c>
      <c r="CR12" s="33">
        <f t="shared" ref="CR12" si="546">BR3+BR4+BR5+BR6+BR7+BR8+BR9+BR10+BR11+BR12</f>
        <v>100</v>
      </c>
      <c r="CS12" s="33">
        <f t="shared" ref="CS12" si="547">BS3+BS4+BS5+BS6+BS7+BS8+BS9+BS10+BS11+BS12</f>
        <v>100</v>
      </c>
      <c r="CT12" s="33">
        <f t="shared" ref="CT12" si="548">BT3+BT4+BT5+BT6+BT7+BT8+BT9+BT10+BT11+BT12</f>
        <v>100</v>
      </c>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7" x14ac:dyDescent="0.25">
      <c r="B13" s="54" t="s">
        <v>16</v>
      </c>
      <c r="C13" s="2">
        <v>0</v>
      </c>
      <c r="D13" s="2">
        <v>0</v>
      </c>
      <c r="E13" s="2">
        <v>0</v>
      </c>
      <c r="F13" s="2">
        <v>0</v>
      </c>
      <c r="G13" s="2">
        <v>0</v>
      </c>
      <c r="H13" s="2">
        <v>0</v>
      </c>
      <c r="I13" s="2">
        <v>0</v>
      </c>
      <c r="J13" s="2">
        <v>1</v>
      </c>
      <c r="K13" s="2">
        <v>0</v>
      </c>
      <c r="L13" s="2">
        <v>0</v>
      </c>
      <c r="M13" s="2">
        <v>5</v>
      </c>
      <c r="N13" s="2">
        <v>16</v>
      </c>
      <c r="O13" s="3">
        <v>2</v>
      </c>
      <c r="P13" s="3">
        <v>0</v>
      </c>
      <c r="Q13" s="3">
        <v>1</v>
      </c>
      <c r="R13" s="3">
        <v>0</v>
      </c>
      <c r="S13" s="54">
        <v>25</v>
      </c>
      <c r="V13" s="54">
        <v>16</v>
      </c>
      <c r="W13" s="3">
        <f>M3</f>
        <v>0</v>
      </c>
      <c r="X13" s="3">
        <f>M4</f>
        <v>1</v>
      </c>
      <c r="Y13" s="54">
        <f>M5</f>
        <v>0</v>
      </c>
      <c r="Z13" s="54">
        <f>M6</f>
        <v>0</v>
      </c>
      <c r="AA13" s="54">
        <f>M7</f>
        <v>1</v>
      </c>
      <c r="AB13" s="54">
        <f>M8</f>
        <v>0</v>
      </c>
      <c r="AC13" s="54">
        <f>M9</f>
        <v>0</v>
      </c>
      <c r="AD13" s="54">
        <f>M10</f>
        <v>0</v>
      </c>
      <c r="AE13" s="4">
        <f>M11</f>
        <v>0</v>
      </c>
      <c r="AF13" s="3">
        <f>M12</f>
        <v>0</v>
      </c>
      <c r="AG13" s="2">
        <f>M13</f>
        <v>5</v>
      </c>
      <c r="AH13" s="3">
        <f>M14</f>
        <v>0</v>
      </c>
      <c r="AI13" s="3">
        <f>M15</f>
        <v>0</v>
      </c>
      <c r="AJ13" s="3">
        <f>M16</f>
        <v>0</v>
      </c>
      <c r="AK13" s="3">
        <f>M17</f>
        <v>0</v>
      </c>
      <c r="AL13" s="3">
        <f>M18</f>
        <v>0</v>
      </c>
      <c r="AM13" s="3">
        <f>M19</f>
        <v>0</v>
      </c>
      <c r="AN13" s="3">
        <f>M20</f>
        <v>0</v>
      </c>
      <c r="AO13" s="3">
        <f>M21</f>
        <v>1</v>
      </c>
      <c r="AP13" s="3">
        <f>M22</f>
        <v>0</v>
      </c>
      <c r="AQ13" s="3">
        <f>M23</f>
        <v>0</v>
      </c>
      <c r="AR13" s="3">
        <f>M24</f>
        <v>0</v>
      </c>
      <c r="AS13" s="3">
        <f>M25</f>
        <v>0</v>
      </c>
      <c r="AT13" s="3">
        <f>M26</f>
        <v>0</v>
      </c>
      <c r="AU13" s="7"/>
      <c r="AV13" s="54">
        <v>16</v>
      </c>
      <c r="AW13" s="33">
        <f t="shared" ref="AW13" si="549">PRODUCT(W13*100*1/W19)</f>
        <v>0</v>
      </c>
      <c r="AX13" s="33">
        <f t="shared" ref="AX13" si="550">PRODUCT(X13*100*1/X19)</f>
        <v>4</v>
      </c>
      <c r="AY13" s="30">
        <f t="shared" ref="AY13" si="551">PRODUCT(Y13*100*1/Y19)</f>
        <v>0</v>
      </c>
      <c r="AZ13" s="30">
        <f t="shared" ref="AZ13" si="552">PRODUCT(Z13*100*1/Z19)</f>
        <v>0</v>
      </c>
      <c r="BA13" s="30">
        <f t="shared" ref="BA13" si="553">PRODUCT(AA13*100*1/AA19)</f>
        <v>4</v>
      </c>
      <c r="BB13" s="30">
        <f t="shared" ref="BB13" si="554">PRODUCT(AB13*100*1/AB19)</f>
        <v>0</v>
      </c>
      <c r="BC13" s="30">
        <f t="shared" ref="BC13" si="555">PRODUCT(AC13*100*1/AC19)</f>
        <v>0</v>
      </c>
      <c r="BD13" s="30">
        <f t="shared" ref="BD13" si="556">PRODUCT(AD13*100*1/AD19)</f>
        <v>0</v>
      </c>
      <c r="BE13" s="32">
        <f t="shared" ref="BE13" si="557">PRODUCT(AE13*100*1/AE19)</f>
        <v>0</v>
      </c>
      <c r="BF13" s="33">
        <f t="shared" ref="BF13" si="558">PRODUCT(AF13*100*1/AF19)</f>
        <v>0</v>
      </c>
      <c r="BG13" s="31">
        <f t="shared" ref="BG13" si="559">PRODUCT(AG13*100*1/AG19)</f>
        <v>20</v>
      </c>
      <c r="BH13" s="33">
        <f t="shared" ref="BH13" si="560">PRODUCT(AH13*100*1/AH19)</f>
        <v>0</v>
      </c>
      <c r="BI13" s="33">
        <f t="shared" ref="BI13" si="561">PRODUCT(AI13*100*1/AI19)</f>
        <v>0</v>
      </c>
      <c r="BJ13" s="33">
        <f t="shared" ref="BJ13" si="562">PRODUCT(AJ13*100*1/AJ19)</f>
        <v>0</v>
      </c>
      <c r="BK13" s="33">
        <f t="shared" ref="BK13" si="563">PRODUCT(AK13*100*1/AK19)</f>
        <v>0</v>
      </c>
      <c r="BL13" s="33">
        <f t="shared" ref="BL13" si="564">PRODUCT(AL13*100*1/AL19)</f>
        <v>0</v>
      </c>
      <c r="BM13" s="33">
        <f t="shared" ref="BM13" si="565">PRODUCT(AM13*100*1/AM19)</f>
        <v>0</v>
      </c>
      <c r="BN13" s="33">
        <f t="shared" ref="BN13" si="566">PRODUCT(AN13*100*1/AN19)</f>
        <v>0</v>
      </c>
      <c r="BO13" s="33">
        <f t="shared" ref="BO13" si="567">PRODUCT(AO13*100*1/AO19)</f>
        <v>4</v>
      </c>
      <c r="BP13" s="33">
        <f t="shared" ref="BP13" si="568">PRODUCT(AP13*100*1/AP19)</f>
        <v>0</v>
      </c>
      <c r="BQ13" s="33">
        <f t="shared" ref="BQ13" si="569">PRODUCT(AQ13*100*1/AQ19)</f>
        <v>0</v>
      </c>
      <c r="BR13" s="33">
        <f t="shared" ref="BR13" si="570">PRODUCT(AR13*100*1/AR19)</f>
        <v>0</v>
      </c>
      <c r="BS13" s="33">
        <f t="shared" ref="BS13" si="571">PRODUCT(AS13*100*1/AS19)</f>
        <v>0</v>
      </c>
      <c r="BT13" s="33">
        <f t="shared" ref="BT13" si="572">PRODUCT(AT13*100*1/AT19)</f>
        <v>0</v>
      </c>
      <c r="BU13" s="54"/>
      <c r="BV13" s="54">
        <v>16</v>
      </c>
      <c r="BW13" s="33">
        <f t="shared" ref="BW13" si="573">AW3+AW4+AW5+AW6+AW7+AW8+AW9+AW10+AW11+AW12+AW13</f>
        <v>100</v>
      </c>
      <c r="BX13" s="33">
        <f t="shared" ref="BX13" si="574">AX3+AX4+AX5+AX6+AX7+AX8+AX9+AX10+AX11+AX12+AX13</f>
        <v>100</v>
      </c>
      <c r="BY13" s="30">
        <f t="shared" ref="BY13" si="575">AY3+AY4+AY5+AY6+AY7+AY8+AY9+AY10+AY11+AY12+AY13</f>
        <v>100</v>
      </c>
      <c r="BZ13" s="30">
        <f t="shared" ref="BZ13" si="576">AZ3+AZ4+AZ5+AZ6+AZ7+AZ8+AZ9+AZ10+AZ11+AZ12+AZ13</f>
        <v>100</v>
      </c>
      <c r="CA13" s="30">
        <f t="shared" ref="CA13" si="577">BA3+BA4+BA5+BA6+BA7+BA8+BA9+BA10+BA11+BA12+BA13</f>
        <v>100</v>
      </c>
      <c r="CB13" s="30">
        <f t="shared" ref="CB13" si="578">BB3+BB4+BB5+BB6+BB7+BB8+BB9+BB10+BB11+BB12+BB13</f>
        <v>100</v>
      </c>
      <c r="CC13" s="30">
        <f t="shared" ref="CC13" si="579">BC3+BC4+BC5+BC6+BC7+BC8+BC9+BC10+BC11+BC12+BC13</f>
        <v>100</v>
      </c>
      <c r="CD13" s="30">
        <f t="shared" ref="CD13" si="580">BD3+BD4+BD5+BD6+BD7+BD8+BD9+BD10+BD11+BD12+BD13</f>
        <v>100</v>
      </c>
      <c r="CE13" s="32">
        <f t="shared" ref="CE13" si="581">BE3+BE4+BE5+BE6+BE7+BE8+BE9+BE10+BE11+BE12+BE13</f>
        <v>100</v>
      </c>
      <c r="CF13" s="33">
        <f t="shared" ref="CF13" si="582">BF3+BF4+BF5+BF6+BF7+BF8+BF9+BF10+BF11+BF12+BF13</f>
        <v>100</v>
      </c>
      <c r="CG13" s="31">
        <f t="shared" ref="CG13" si="583">BG3+BG4+BG5+BG6+BG7+BG8+BG9+BG10+BG11+BG12+BG13</f>
        <v>24</v>
      </c>
      <c r="CH13" s="33">
        <f t="shared" ref="CH13" si="584">BH3+BH4+BH5+BH6+BH7+BH8+BH9+BH10+BH11+BH12+BH13</f>
        <v>100</v>
      </c>
      <c r="CI13" s="33">
        <f t="shared" ref="CI13" si="585">BI3+BI4+BI5+BI6+BI7+BI8+BI9+BI10+BI11+BI12+BI13</f>
        <v>100</v>
      </c>
      <c r="CJ13" s="33">
        <f t="shared" ref="CJ13" si="586">BJ3+BJ4+BJ5+BJ6+BJ7+BJ8+BJ9+BJ10+BJ11+BJ12+BJ13</f>
        <v>100</v>
      </c>
      <c r="CK13" s="33">
        <f t="shared" ref="CK13" si="587">BK3+BK4+BK5+BK6+BK7+BK8+BK9+BK10+BK11+BK12+BK13</f>
        <v>100</v>
      </c>
      <c r="CL13" s="33">
        <f t="shared" ref="CL13" si="588">BL3+BL4+BL5+BL6+BL7+BL8+BL9+BL10+BL11+BL12+BL13</f>
        <v>100</v>
      </c>
      <c r="CM13" s="33">
        <f t="shared" ref="CM13" si="589">BM3+BM4+BM5+BM6+BM7+BM8+BM9+BM10+BM11+BM12+BM13</f>
        <v>100</v>
      </c>
      <c r="CN13" s="33">
        <f t="shared" ref="CN13" si="590">BN3+BN4+BN5+BN6+BN7+BN8+BN9+BN10+BN11+BN12+BN13</f>
        <v>100</v>
      </c>
      <c r="CO13" s="33">
        <f t="shared" ref="CO13" si="591">BO3+BO4+BO5+BO6+BO7+BO8+BO9+BO10+BO11+BO12+BO13</f>
        <v>100</v>
      </c>
      <c r="CP13" s="33">
        <f t="shared" ref="CP13" si="592">BP3+BP4+BP5+BP6+BP7+BP8+BP9+BP10+BP11+BP12+BP13</f>
        <v>100</v>
      </c>
      <c r="CQ13" s="33">
        <f t="shared" ref="CQ13" si="593">BQ3+BQ4+BQ5+BQ6+BQ7+BQ8+BQ9+BQ10+BQ11+BQ12+BQ13</f>
        <v>100</v>
      </c>
      <c r="CR13" s="33">
        <f t="shared" ref="CR13" si="594">BR3+BR4+BR5+BR6+BR7+BR8+BR9+BR10+BR11+BR12+BR13</f>
        <v>100</v>
      </c>
      <c r="CS13" s="33">
        <f t="shared" ref="CS13" si="595">BS3+BS4+BS5+BS6+BS7+BS8+BS9+BS10+BS11+BS12+BS13</f>
        <v>100</v>
      </c>
      <c r="CT13" s="33">
        <f t="shared" ref="CT13" si="596">BT3+BT4+BT5+BT6+BT7+BT8+BT9+BT10+BT11+BT12+BT13</f>
        <v>100</v>
      </c>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7" x14ac:dyDescent="0.25">
      <c r="B14" s="54" t="s">
        <v>17</v>
      </c>
      <c r="C14" s="2">
        <v>0</v>
      </c>
      <c r="D14" s="2">
        <v>0</v>
      </c>
      <c r="E14" s="2">
        <v>13</v>
      </c>
      <c r="F14" s="2">
        <v>0</v>
      </c>
      <c r="G14" s="2">
        <v>6</v>
      </c>
      <c r="H14" s="2">
        <v>1</v>
      </c>
      <c r="I14" s="2">
        <v>2</v>
      </c>
      <c r="J14" s="2">
        <v>2</v>
      </c>
      <c r="K14" s="4">
        <v>1</v>
      </c>
      <c r="L14" s="3">
        <v>0</v>
      </c>
      <c r="M14" s="3">
        <v>0</v>
      </c>
      <c r="N14" s="3">
        <v>0</v>
      </c>
      <c r="O14" s="3">
        <v>0</v>
      </c>
      <c r="P14" s="3">
        <v>0</v>
      </c>
      <c r="Q14" s="3">
        <v>0</v>
      </c>
      <c r="R14" s="3">
        <v>0</v>
      </c>
      <c r="S14" s="54">
        <v>25</v>
      </c>
      <c r="V14" s="54">
        <v>32</v>
      </c>
      <c r="W14" s="3">
        <f>N3</f>
        <v>0</v>
      </c>
      <c r="X14" s="3">
        <f>N4</f>
        <v>0</v>
      </c>
      <c r="Y14" s="54">
        <f>N5</f>
        <v>0</v>
      </c>
      <c r="Z14" s="54">
        <f>N6</f>
        <v>0</v>
      </c>
      <c r="AA14" s="54">
        <f>N7</f>
        <v>0</v>
      </c>
      <c r="AB14" s="54">
        <f>N8</f>
        <v>0</v>
      </c>
      <c r="AC14" s="54">
        <f>N9</f>
        <v>0</v>
      </c>
      <c r="AD14" s="54">
        <f>N10</f>
        <v>0</v>
      </c>
      <c r="AE14" s="3">
        <f>N11</f>
        <v>0</v>
      </c>
      <c r="AF14" s="3">
        <f>N12</f>
        <v>0</v>
      </c>
      <c r="AG14" s="2">
        <f>N13</f>
        <v>16</v>
      </c>
      <c r="AH14" s="3">
        <f>N14</f>
        <v>0</v>
      </c>
      <c r="AI14" s="3">
        <f>N15</f>
        <v>0</v>
      </c>
      <c r="AJ14" s="3">
        <f>N16</f>
        <v>0</v>
      </c>
      <c r="AK14" s="3">
        <f>N17</f>
        <v>0</v>
      </c>
      <c r="AL14" s="3">
        <f>N18</f>
        <v>0</v>
      </c>
      <c r="AM14" s="3">
        <f>N19</f>
        <v>0</v>
      </c>
      <c r="AN14" s="3">
        <f>N20</f>
        <v>0</v>
      </c>
      <c r="AO14" s="3">
        <f>N21</f>
        <v>0</v>
      </c>
      <c r="AP14" s="3">
        <f>N22</f>
        <v>0</v>
      </c>
      <c r="AQ14" s="3">
        <f>N23</f>
        <v>0</v>
      </c>
      <c r="AR14" s="3">
        <f>N24</f>
        <v>0</v>
      </c>
      <c r="AS14" s="3">
        <f>N25</f>
        <v>0</v>
      </c>
      <c r="AT14" s="3">
        <f>N26</f>
        <v>0</v>
      </c>
      <c r="AU14" s="7"/>
      <c r="AV14" s="54">
        <v>32</v>
      </c>
      <c r="AW14" s="33">
        <f t="shared" ref="AW14" si="597">PRODUCT(W14*100*1/W19)</f>
        <v>0</v>
      </c>
      <c r="AX14" s="33">
        <f t="shared" ref="AX14" si="598">PRODUCT(X14*100*1/X19)</f>
        <v>0</v>
      </c>
      <c r="AY14" s="30">
        <f t="shared" ref="AY14" si="599">PRODUCT(Y14*100*1/Y19)</f>
        <v>0</v>
      </c>
      <c r="AZ14" s="30">
        <f t="shared" ref="AZ14" si="600">PRODUCT(Z14*100*1/Z19)</f>
        <v>0</v>
      </c>
      <c r="BA14" s="30">
        <f t="shared" ref="BA14" si="601">PRODUCT(AA14*100*1/AA19)</f>
        <v>0</v>
      </c>
      <c r="BB14" s="30">
        <f t="shared" ref="BB14" si="602">PRODUCT(AB14*100*1/AB19)</f>
        <v>0</v>
      </c>
      <c r="BC14" s="30">
        <f t="shared" ref="BC14" si="603">PRODUCT(AC14*100*1/AC19)</f>
        <v>0</v>
      </c>
      <c r="BD14" s="30">
        <f t="shared" ref="BD14" si="604">PRODUCT(AD14*100*1/AD19)</f>
        <v>0</v>
      </c>
      <c r="BE14" s="33">
        <f t="shared" ref="BE14" si="605">PRODUCT(AE14*100*1/AE19)</f>
        <v>0</v>
      </c>
      <c r="BF14" s="33">
        <f t="shared" ref="BF14" si="606">PRODUCT(AF14*100*1/AF19)</f>
        <v>0</v>
      </c>
      <c r="BG14" s="31">
        <f t="shared" ref="BG14" si="607">PRODUCT(AG14*100*1/AG19)</f>
        <v>64</v>
      </c>
      <c r="BH14" s="33">
        <f t="shared" ref="BH14" si="608">PRODUCT(AH14*100*1/AH19)</f>
        <v>0</v>
      </c>
      <c r="BI14" s="33">
        <f t="shared" ref="BI14" si="609">PRODUCT(AI14*100*1/AI19)</f>
        <v>0</v>
      </c>
      <c r="BJ14" s="33">
        <f t="shared" ref="BJ14" si="610">PRODUCT(AJ14*100*1/AJ19)</f>
        <v>0</v>
      </c>
      <c r="BK14" s="33">
        <f t="shared" ref="BK14" si="611">PRODUCT(AK14*100*1/AK19)</f>
        <v>0</v>
      </c>
      <c r="BL14" s="33">
        <f t="shared" ref="BL14" si="612">PRODUCT(AL14*100*1/AL19)</f>
        <v>0</v>
      </c>
      <c r="BM14" s="33">
        <f t="shared" ref="BM14" si="613">PRODUCT(AM14*100*1/AM19)</f>
        <v>0</v>
      </c>
      <c r="BN14" s="33">
        <f t="shared" ref="BN14" si="614">PRODUCT(AN14*100*1/AN19)</f>
        <v>0</v>
      </c>
      <c r="BO14" s="33">
        <f t="shared" ref="BO14" si="615">PRODUCT(AO14*100*1/AO19)</f>
        <v>0</v>
      </c>
      <c r="BP14" s="33">
        <f t="shared" ref="BP14" si="616">PRODUCT(AP14*100*1/AP19)</f>
        <v>0</v>
      </c>
      <c r="BQ14" s="33">
        <f t="shared" ref="BQ14" si="617">PRODUCT(AQ14*100*1/AQ19)</f>
        <v>0</v>
      </c>
      <c r="BR14" s="33">
        <f t="shared" ref="BR14" si="618">PRODUCT(AR14*100*1/AR19)</f>
        <v>0</v>
      </c>
      <c r="BS14" s="33">
        <f t="shared" ref="BS14" si="619">PRODUCT(AS14*100*1/AS19)</f>
        <v>0</v>
      </c>
      <c r="BT14" s="33">
        <f t="shared" ref="BT14" si="620">PRODUCT(AT14*100*1/AT19)</f>
        <v>0</v>
      </c>
      <c r="BU14" s="54"/>
      <c r="BV14" s="54">
        <v>32</v>
      </c>
      <c r="BW14" s="33">
        <f t="shared" ref="BW14" si="621">AW3+AW4+AW5+AW6+AW7+AW8+AW9+AW10+AW11+AW12+AW13+AW14</f>
        <v>100</v>
      </c>
      <c r="BX14" s="33">
        <f t="shared" ref="BX14" si="622">AX3+AX4+AX5+AX6+AX7+AX8+AX9+AX10+AX11+AX12+AX13+AX14</f>
        <v>100</v>
      </c>
      <c r="BY14" s="30">
        <f t="shared" ref="BY14" si="623">AY3+AY4+AY5+AY6+AY7+AY8+AY9+AY10+AY11+AY12+AY13+AY14</f>
        <v>100</v>
      </c>
      <c r="BZ14" s="30">
        <f t="shared" ref="BZ14" si="624">AZ3+AZ4+AZ5+AZ6+AZ7+AZ8+AZ9+AZ10+AZ11+AZ12+AZ13+AZ14</f>
        <v>100</v>
      </c>
      <c r="CA14" s="30">
        <f t="shared" ref="CA14" si="625">BA3+BA4+BA5+BA6+BA7+BA8+BA9+BA10+BA11+BA12+BA13+BA14</f>
        <v>100</v>
      </c>
      <c r="CB14" s="30">
        <f t="shared" ref="CB14" si="626">BB3+BB4+BB5+BB6+BB7+BB8+BB9+BB10+BB11+BB12+BB13+BB14</f>
        <v>100</v>
      </c>
      <c r="CC14" s="30">
        <f t="shared" ref="CC14" si="627">BC3+BC4+BC5+BC6+BC7+BC8+BC9+BC10+BC11+BC12+BC13+BC14</f>
        <v>100</v>
      </c>
      <c r="CD14" s="30">
        <f t="shared" ref="CD14" si="628">BD3+BD4+BD5+BD6+BD7+BD8+BD9+BD10+BD11+BD12+BD13+BD14</f>
        <v>100</v>
      </c>
      <c r="CE14" s="33">
        <f t="shared" ref="CE14" si="629">BE3+BE4+BE5+BE6+BE7+BE8+BE9+BE10+BE11+BE12+BE13+BE14</f>
        <v>100</v>
      </c>
      <c r="CF14" s="33">
        <f t="shared" ref="CF14" si="630">BF3+BF4+BF5+BF6+BF7+BF8+BF9+BF10+BF11+BF12+BF13+BF14</f>
        <v>100</v>
      </c>
      <c r="CG14" s="31">
        <f t="shared" ref="CG14" si="631">BG3+BG4+BG5+BG6+BG7+BG8+BG9+BG10+BG11+BG12+BG13+BG14</f>
        <v>88</v>
      </c>
      <c r="CH14" s="33">
        <f t="shared" ref="CH14" si="632">BH3+BH4+BH5+BH6+BH7+BH8+BH9+BH10+BH11+BH12+BH13+BH14</f>
        <v>100</v>
      </c>
      <c r="CI14" s="33">
        <f t="shared" ref="CI14" si="633">BI3+BI4+BI5+BI6+BI7+BI8+BI9+BI10+BI11+BI12+BI13+BI14</f>
        <v>100</v>
      </c>
      <c r="CJ14" s="33">
        <f t="shared" ref="CJ14" si="634">BJ3+BJ4+BJ5+BJ6+BJ7+BJ8+BJ9+BJ10+BJ11+BJ12+BJ13+BJ14</f>
        <v>100</v>
      </c>
      <c r="CK14" s="33">
        <f t="shared" ref="CK14" si="635">BK3+BK4+BK5+BK6+BK7+BK8+BK9+BK10+BK11+BK12+BK13+BK14</f>
        <v>100</v>
      </c>
      <c r="CL14" s="33">
        <f t="shared" ref="CL14" si="636">BL3+BL4+BL5+BL6+BL7+BL8+BL9+BL10+BL11+BL12+BL13+BL14</f>
        <v>100</v>
      </c>
      <c r="CM14" s="33">
        <f t="shared" ref="CM14" si="637">BM3+BM4+BM5+BM6+BM7+BM8+BM9+BM10+BM11+BM12+BM13+BM14</f>
        <v>100</v>
      </c>
      <c r="CN14" s="33">
        <f t="shared" ref="CN14" si="638">BN3+BN4+BN5+BN6+BN7+BN8+BN9+BN10+BN11+BN12+BN13+BN14</f>
        <v>100</v>
      </c>
      <c r="CO14" s="33">
        <f t="shared" ref="CO14" si="639">BO3+BO4+BO5+BO6+BO7+BO8+BO9+BO10+BO11+BO12+BO13+BO14</f>
        <v>100</v>
      </c>
      <c r="CP14" s="33">
        <f t="shared" ref="CP14" si="640">BP3+BP4+BP5+BP6+BP7+BP8+BP9+BP10+BP11+BP12+BP13+BP14</f>
        <v>100</v>
      </c>
      <c r="CQ14" s="33">
        <f t="shared" ref="CQ14" si="641">BQ3+BQ4+BQ5+BQ6+BQ7+BQ8+BQ9+BQ10+BQ11+BQ12+BQ13+BQ14</f>
        <v>100</v>
      </c>
      <c r="CR14" s="33">
        <f t="shared" ref="CR14" si="642">BR3+BR4+BR5+BR6+BR7+BR8+BR9+BR10+BR11+BR12+BR13+BR14</f>
        <v>100</v>
      </c>
      <c r="CS14" s="33">
        <f t="shared" ref="CS14" si="643">BS3+BS4+BS5+BS6+BS7+BS8+BS9+BS10+BS11+BS12+BS13+BS14</f>
        <v>100</v>
      </c>
      <c r="CT14" s="33">
        <f t="shared" ref="CT14" si="644">BT3+BT4+BT5+BT6+BT7+BT8+BT9+BT10+BT11+BT12+BT13+BT14</f>
        <v>100</v>
      </c>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7" x14ac:dyDescent="0.25">
      <c r="B15" s="54" t="s">
        <v>18</v>
      </c>
      <c r="C15" s="2">
        <v>0</v>
      </c>
      <c r="D15" s="2">
        <v>1</v>
      </c>
      <c r="E15" s="2">
        <v>0</v>
      </c>
      <c r="F15" s="2">
        <v>1</v>
      </c>
      <c r="G15" s="2">
        <v>0</v>
      </c>
      <c r="H15" s="2">
        <v>0</v>
      </c>
      <c r="I15" s="2">
        <v>15</v>
      </c>
      <c r="J15" s="3">
        <v>6</v>
      </c>
      <c r="K15" s="3">
        <v>1</v>
      </c>
      <c r="L15" s="3">
        <v>1</v>
      </c>
      <c r="M15" s="3">
        <v>0</v>
      </c>
      <c r="N15" s="3">
        <v>0</v>
      </c>
      <c r="O15" s="3">
        <v>0</v>
      </c>
      <c r="P15" s="3">
        <v>0</v>
      </c>
      <c r="Q15" s="3">
        <v>0</v>
      </c>
      <c r="R15" s="3">
        <v>0</v>
      </c>
      <c r="S15" s="54">
        <v>25</v>
      </c>
      <c r="V15" s="54">
        <v>64</v>
      </c>
      <c r="W15" s="3">
        <f>O3</f>
        <v>0</v>
      </c>
      <c r="X15" s="3">
        <f>O4</f>
        <v>0</v>
      </c>
      <c r="Y15" s="54">
        <f>O5</f>
        <v>0</v>
      </c>
      <c r="Z15" s="54">
        <f>O6</f>
        <v>0</v>
      </c>
      <c r="AA15" s="54">
        <f>O7</f>
        <v>0</v>
      </c>
      <c r="AB15" s="54">
        <f>O8</f>
        <v>0</v>
      </c>
      <c r="AC15" s="54">
        <f>O9</f>
        <v>0</v>
      </c>
      <c r="AD15" s="54">
        <f>O10</f>
        <v>0</v>
      </c>
      <c r="AE15" s="3">
        <f>O11</f>
        <v>0</v>
      </c>
      <c r="AF15" s="3">
        <f>O12</f>
        <v>0</v>
      </c>
      <c r="AG15" s="3">
        <f>O13</f>
        <v>2</v>
      </c>
      <c r="AH15" s="3">
        <f>O14</f>
        <v>0</v>
      </c>
      <c r="AI15" s="3">
        <f>O15</f>
        <v>0</v>
      </c>
      <c r="AJ15" s="3">
        <f>O16</f>
        <v>0</v>
      </c>
      <c r="AK15" s="3">
        <f>O17</f>
        <v>0</v>
      </c>
      <c r="AL15" s="3">
        <f>O18</f>
        <v>0</v>
      </c>
      <c r="AM15" s="3">
        <f>O19</f>
        <v>0</v>
      </c>
      <c r="AN15" s="3">
        <f>O20</f>
        <v>0</v>
      </c>
      <c r="AO15" s="3">
        <f>O21</f>
        <v>0</v>
      </c>
      <c r="AP15" s="3">
        <f>O22</f>
        <v>0</v>
      </c>
      <c r="AQ15" s="3">
        <f>O23</f>
        <v>0</v>
      </c>
      <c r="AR15" s="3">
        <f>O24</f>
        <v>0</v>
      </c>
      <c r="AS15" s="3">
        <f>O25</f>
        <v>0</v>
      </c>
      <c r="AT15" s="3">
        <f>O26</f>
        <v>0</v>
      </c>
      <c r="AU15" s="7"/>
      <c r="AV15" s="54">
        <v>64</v>
      </c>
      <c r="AW15" s="33">
        <f t="shared" ref="AW15" si="645">PRODUCT(W15*100*1/W19)</f>
        <v>0</v>
      </c>
      <c r="AX15" s="33">
        <f t="shared" ref="AX15" si="646">PRODUCT(X15*100*1/X19)</f>
        <v>0</v>
      </c>
      <c r="AY15" s="30">
        <f t="shared" ref="AY15" si="647">PRODUCT(Y15*100*1/Y19)</f>
        <v>0</v>
      </c>
      <c r="AZ15" s="30">
        <f t="shared" ref="AZ15" si="648">PRODUCT(Z15*100*1/Z19)</f>
        <v>0</v>
      </c>
      <c r="BA15" s="30">
        <f t="shared" ref="BA15" si="649">PRODUCT(AA15*100*1/AA19)</f>
        <v>0</v>
      </c>
      <c r="BB15" s="30">
        <f t="shared" ref="BB15" si="650">PRODUCT(AB15*100*1/AB19)</f>
        <v>0</v>
      </c>
      <c r="BC15" s="30">
        <f t="shared" ref="BC15" si="651">PRODUCT(AC15*100*1/AC19)</f>
        <v>0</v>
      </c>
      <c r="BD15" s="30">
        <f t="shared" ref="BD15" si="652">PRODUCT(AD15*100*1/AD19)</f>
        <v>0</v>
      </c>
      <c r="BE15" s="33">
        <f t="shared" ref="BE15" si="653">PRODUCT(AE15*100*1/AE19)</f>
        <v>0</v>
      </c>
      <c r="BF15" s="33">
        <f t="shared" ref="BF15" si="654">PRODUCT(AF15*100*1/AF19)</f>
        <v>0</v>
      </c>
      <c r="BG15" s="33">
        <f t="shared" ref="BG15" si="655">PRODUCT(AG15*100*1/AG19)</f>
        <v>8</v>
      </c>
      <c r="BH15" s="33">
        <f t="shared" ref="BH15" si="656">PRODUCT(AH15*100*1/AH19)</f>
        <v>0</v>
      </c>
      <c r="BI15" s="33">
        <f t="shared" ref="BI15" si="657">PRODUCT(AI15*100*1/AI19)</f>
        <v>0</v>
      </c>
      <c r="BJ15" s="33">
        <f t="shared" ref="BJ15" si="658">PRODUCT(AJ15*100*1/AJ19)</f>
        <v>0</v>
      </c>
      <c r="BK15" s="33">
        <f t="shared" ref="BK15" si="659">PRODUCT(AK15*100*1/AK19)</f>
        <v>0</v>
      </c>
      <c r="BL15" s="33">
        <f t="shared" ref="BL15" si="660">PRODUCT(AL15*100*1/AL19)</f>
        <v>0</v>
      </c>
      <c r="BM15" s="33">
        <f t="shared" ref="BM15" si="661">PRODUCT(AM15*100*1/AM19)</f>
        <v>0</v>
      </c>
      <c r="BN15" s="33">
        <f t="shared" ref="BN15" si="662">PRODUCT(AN15*100*1/AN19)</f>
        <v>0</v>
      </c>
      <c r="BO15" s="33">
        <f t="shared" ref="BO15" si="663">PRODUCT(AO15*100*1/AO19)</f>
        <v>0</v>
      </c>
      <c r="BP15" s="33">
        <f t="shared" ref="BP15" si="664">PRODUCT(AP15*100*1/AP19)</f>
        <v>0</v>
      </c>
      <c r="BQ15" s="33">
        <f t="shared" ref="BQ15" si="665">PRODUCT(AQ15*100*1/AQ19)</f>
        <v>0</v>
      </c>
      <c r="BR15" s="33">
        <f t="shared" ref="BR15" si="666">PRODUCT(AR15*100*1/AR19)</f>
        <v>0</v>
      </c>
      <c r="BS15" s="33">
        <f t="shared" ref="BS15" si="667">PRODUCT(AS15*100*1/AS19)</f>
        <v>0</v>
      </c>
      <c r="BT15" s="33">
        <f t="shared" ref="BT15" si="668">PRODUCT(AT15*100*1/AT19)</f>
        <v>0</v>
      </c>
      <c r="BU15" s="54"/>
      <c r="BV15" s="54">
        <v>64</v>
      </c>
      <c r="BW15" s="33">
        <f t="shared" ref="BW15" si="669">AW3+AW4+AW5+AW6+AW7+AW8+AW9+AW10+AW11+AW12+AW13+AW14+AW15</f>
        <v>100</v>
      </c>
      <c r="BX15" s="33">
        <f t="shared" ref="BX15" si="670">AX3+AX4+AX5+AX6+AX7+AX8+AX9+AX10+AX11+AX12+AX13+AX14+AX15</f>
        <v>100</v>
      </c>
      <c r="BY15" s="30">
        <f t="shared" ref="BY15" si="671">AY3+AY4+AY5+AY6+AY7+AY8+AY9+AY10+AY11+AY12+AY13+AY14+AY15</f>
        <v>100</v>
      </c>
      <c r="BZ15" s="30">
        <f t="shared" ref="BZ15" si="672">AZ3+AZ4+AZ5+AZ6+AZ7+AZ8+AZ9+AZ10+AZ11+AZ12+AZ13+AZ14+AZ15</f>
        <v>100</v>
      </c>
      <c r="CA15" s="30">
        <f t="shared" ref="CA15" si="673">BA3+BA4+BA5+BA6+BA7+BA8+BA9+BA10+BA11+BA12+BA13+BA14+BA15</f>
        <v>100</v>
      </c>
      <c r="CB15" s="30">
        <f t="shared" ref="CB15" si="674">BB3+BB4+BB5+BB6+BB7+BB8+BB9+BB10+BB11+BB12+BB13+BB14+BB15</f>
        <v>100</v>
      </c>
      <c r="CC15" s="30">
        <f t="shared" ref="CC15" si="675">BC3+BC4+BC5+BC6+BC7+BC8+BC9+BC10+BC11+BC12+BC13+BC14+BC15</f>
        <v>100</v>
      </c>
      <c r="CD15" s="30">
        <f t="shared" ref="CD15" si="676">BD3+BD4+BD5+BD6+BD7+BD8+BD9+BD10+BD11+BD12+BD13+BD14+BD15</f>
        <v>100</v>
      </c>
      <c r="CE15" s="33">
        <f t="shared" ref="CE15" si="677">BE3+BE4+BE5+BE6+BE7+BE8+BE9+BE10+BE11+BE12+BE13+BE14+BE15</f>
        <v>100</v>
      </c>
      <c r="CF15" s="33">
        <f t="shared" ref="CF15" si="678">BF3+BF4+BF5+BF6+BF7+BF8+BF9+BF10+BF11+BF12+BF13+BF14+BF15</f>
        <v>100</v>
      </c>
      <c r="CG15" s="33">
        <f t="shared" ref="CG15" si="679">BG3+BG4+BG5+BG6+BG7+BG8+BG9+BG10+BG11+BG12+BG13+BG14+BG15</f>
        <v>96</v>
      </c>
      <c r="CH15" s="33">
        <f t="shared" ref="CH15" si="680">BH3+BH4+BH5+BH6+BH7+BH8+BH9+BH10+BH11+BH12+BH13+BH14+BH15</f>
        <v>100</v>
      </c>
      <c r="CI15" s="33">
        <f t="shared" ref="CI15" si="681">BI3+BI4+BI5+BI6+BI7+BI8+BI9+BI10+BI11+BI12+BI13+BI14+BI15</f>
        <v>100</v>
      </c>
      <c r="CJ15" s="33">
        <f t="shared" ref="CJ15" si="682">BJ3+BJ4+BJ5+BJ6+BJ7+BJ8+BJ9+BJ10+BJ11+BJ12+BJ13+BJ14+BJ15</f>
        <v>100</v>
      </c>
      <c r="CK15" s="33">
        <f t="shared" ref="CK15" si="683">BK3+BK4+BK5+BK6+BK7+BK8+BK9+BK10+BK11+BK12+BK13+BK14+BK15</f>
        <v>100</v>
      </c>
      <c r="CL15" s="33">
        <f t="shared" ref="CL15" si="684">BL3+BL4+BL5+BL6+BL7+BL8+BL9+BL10+BL11+BL12+BL13+BL14+BL15</f>
        <v>100</v>
      </c>
      <c r="CM15" s="33">
        <f t="shared" ref="CM15" si="685">BM3+BM4+BM5+BM6+BM7+BM8+BM9+BM10+BM11+BM12+BM13+BM14+BM15</f>
        <v>100</v>
      </c>
      <c r="CN15" s="33">
        <f t="shared" ref="CN15" si="686">BN3+BN4+BN5+BN6+BN7+BN8+BN9+BN10+BN11+BN12+BN13+BN14+BN15</f>
        <v>100</v>
      </c>
      <c r="CO15" s="33">
        <f t="shared" ref="CO15" si="687">BO3+BO4+BO5+BO6+BO7+BO8+BO9+BO10+BO11+BO12+BO13+BO14+BO15</f>
        <v>100</v>
      </c>
      <c r="CP15" s="33">
        <f t="shared" ref="CP15" si="688">BP3+BP4+BP5+BP6+BP7+BP8+BP9+BP10+BP11+BP12+BP13+BP14+BP15</f>
        <v>100</v>
      </c>
      <c r="CQ15" s="33">
        <f t="shared" ref="CQ15" si="689">BQ3+BQ4+BQ5+BQ6+BQ7+BQ8+BQ9+BQ10+BQ11+BQ12+BQ13+BQ14+BQ15</f>
        <v>100</v>
      </c>
      <c r="CR15" s="33">
        <f t="shared" ref="CR15" si="690">BR3+BR4+BR5+BR6+BR7+BR8+BR9+BR10+BR11+BR12+BR13+BR14+BR15</f>
        <v>100</v>
      </c>
      <c r="CS15" s="33">
        <f t="shared" ref="CS15" si="691">BS3+BS4+BS5+BS6+BS7+BS8+BS9+BS10+BS11+BS12+BS13+BS14+BS15</f>
        <v>100</v>
      </c>
      <c r="CT15" s="33">
        <f t="shared" ref="CT15" si="692">BT3+BT4+BT5+BT6+BT7+BT8+BT9+BT10+BT11+BT12+BT13+BT14+BT15</f>
        <v>100</v>
      </c>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7" x14ac:dyDescent="0.25">
      <c r="B16" s="54" t="s">
        <v>19</v>
      </c>
      <c r="C16" s="2">
        <v>0</v>
      </c>
      <c r="D16" s="2">
        <v>1</v>
      </c>
      <c r="E16" s="2">
        <v>0</v>
      </c>
      <c r="F16" s="2">
        <v>1</v>
      </c>
      <c r="G16" s="2">
        <v>0</v>
      </c>
      <c r="H16" s="2">
        <v>0</v>
      </c>
      <c r="I16" s="2">
        <v>19</v>
      </c>
      <c r="J16" s="3">
        <v>2</v>
      </c>
      <c r="K16" s="3">
        <v>0</v>
      </c>
      <c r="L16" s="3">
        <v>2</v>
      </c>
      <c r="M16" s="3">
        <v>0</v>
      </c>
      <c r="N16" s="3">
        <v>0</v>
      </c>
      <c r="O16" s="3">
        <v>0</v>
      </c>
      <c r="P16" s="3">
        <v>0</v>
      </c>
      <c r="Q16" s="3">
        <v>0</v>
      </c>
      <c r="R16" s="3">
        <v>0</v>
      </c>
      <c r="S16" s="54">
        <v>25</v>
      </c>
      <c r="V16" s="54">
        <v>128</v>
      </c>
      <c r="W16" s="3">
        <f>P3</f>
        <v>0</v>
      </c>
      <c r="X16" s="3">
        <f>P4</f>
        <v>0</v>
      </c>
      <c r="Y16" s="54">
        <f>P5</f>
        <v>0</v>
      </c>
      <c r="Z16" s="54">
        <f>P6</f>
        <v>0</v>
      </c>
      <c r="AA16" s="54">
        <f>P7</f>
        <v>0</v>
      </c>
      <c r="AB16" s="54">
        <f>P8</f>
        <v>0</v>
      </c>
      <c r="AC16" s="54">
        <f>P9</f>
        <v>0</v>
      </c>
      <c r="AD16" s="54">
        <f>P10</f>
        <v>0</v>
      </c>
      <c r="AE16" s="3">
        <f>P11</f>
        <v>0</v>
      </c>
      <c r="AF16" s="3">
        <f>P12</f>
        <v>0</v>
      </c>
      <c r="AG16" s="3">
        <f>P13</f>
        <v>0</v>
      </c>
      <c r="AH16" s="3">
        <f>P14</f>
        <v>0</v>
      </c>
      <c r="AI16" s="3">
        <f>P15</f>
        <v>0</v>
      </c>
      <c r="AJ16" s="3">
        <f>P16</f>
        <v>0</v>
      </c>
      <c r="AK16" s="3">
        <f>P17</f>
        <v>0</v>
      </c>
      <c r="AL16" s="3">
        <f>P18</f>
        <v>0</v>
      </c>
      <c r="AM16" s="3">
        <f>P19</f>
        <v>0</v>
      </c>
      <c r="AN16" s="3">
        <f>P20</f>
        <v>0</v>
      </c>
      <c r="AO16" s="3">
        <f>P21</f>
        <v>0</v>
      </c>
      <c r="AP16" s="3">
        <f>P22</f>
        <v>0</v>
      </c>
      <c r="AQ16" s="3">
        <f>P23</f>
        <v>0</v>
      </c>
      <c r="AR16" s="3">
        <f>P24</f>
        <v>0</v>
      </c>
      <c r="AS16" s="3">
        <f>P25</f>
        <v>0</v>
      </c>
      <c r="AT16" s="3">
        <f>P26</f>
        <v>0</v>
      </c>
      <c r="AU16" s="7"/>
      <c r="AV16" s="54">
        <v>128</v>
      </c>
      <c r="AW16" s="33">
        <f t="shared" ref="AW16" si="693">PRODUCT(W16*100*1/W19)</f>
        <v>0</v>
      </c>
      <c r="AX16" s="33">
        <f t="shared" ref="AX16" si="694">PRODUCT(X16*100*1/X19)</f>
        <v>0</v>
      </c>
      <c r="AY16" s="30">
        <f t="shared" ref="AY16" si="695">PRODUCT(Y16*100*1/Y19)</f>
        <v>0</v>
      </c>
      <c r="AZ16" s="30">
        <f t="shared" ref="AZ16" si="696">PRODUCT(Z16*100*1/Z19)</f>
        <v>0</v>
      </c>
      <c r="BA16" s="30">
        <f t="shared" ref="BA16" si="697">PRODUCT(AA16*100*1/AA19)</f>
        <v>0</v>
      </c>
      <c r="BB16" s="30">
        <f t="shared" ref="BB16" si="698">PRODUCT(AB16*100*1/AB19)</f>
        <v>0</v>
      </c>
      <c r="BC16" s="30">
        <f t="shared" ref="BC16" si="699">PRODUCT(AC16*100*1/AC19)</f>
        <v>0</v>
      </c>
      <c r="BD16" s="30">
        <f t="shared" ref="BD16" si="700">PRODUCT(AD16*100*1/AD19)</f>
        <v>0</v>
      </c>
      <c r="BE16" s="33">
        <f t="shared" ref="BE16" si="701">PRODUCT(AE16*100*1/AE19)</f>
        <v>0</v>
      </c>
      <c r="BF16" s="33">
        <f t="shared" ref="BF16" si="702">PRODUCT(AF16*100*1/AF19)</f>
        <v>0</v>
      </c>
      <c r="BG16" s="33">
        <f t="shared" ref="BG16" si="703">PRODUCT(AG16*100*1/AG19)</f>
        <v>0</v>
      </c>
      <c r="BH16" s="33">
        <f t="shared" ref="BH16" si="704">PRODUCT(AH16*100*1/AH19)</f>
        <v>0</v>
      </c>
      <c r="BI16" s="33">
        <f t="shared" ref="BI16" si="705">PRODUCT(AI16*100*1/AI19)</f>
        <v>0</v>
      </c>
      <c r="BJ16" s="33">
        <f t="shared" ref="BJ16" si="706">PRODUCT(AJ16*100*1/AJ19)</f>
        <v>0</v>
      </c>
      <c r="BK16" s="33">
        <f t="shared" ref="BK16" si="707">PRODUCT(AK16*100*1/AK19)</f>
        <v>0</v>
      </c>
      <c r="BL16" s="33">
        <f t="shared" ref="BL16" si="708">PRODUCT(AL16*100*1/AL19)</f>
        <v>0</v>
      </c>
      <c r="BM16" s="33">
        <f t="shared" ref="BM16" si="709">PRODUCT(AM16*100*1/AM19)</f>
        <v>0</v>
      </c>
      <c r="BN16" s="33">
        <f t="shared" ref="BN16" si="710">PRODUCT(AN16*100*1/AN19)</f>
        <v>0</v>
      </c>
      <c r="BO16" s="33">
        <f t="shared" ref="BO16" si="711">PRODUCT(AO16*100*1/AO19)</f>
        <v>0</v>
      </c>
      <c r="BP16" s="33">
        <f t="shared" ref="BP16" si="712">PRODUCT(AP16*100*1/AP19)</f>
        <v>0</v>
      </c>
      <c r="BQ16" s="33">
        <f t="shared" ref="BQ16" si="713">PRODUCT(AQ16*100*1/AQ19)</f>
        <v>0</v>
      </c>
      <c r="BR16" s="33">
        <f t="shared" ref="BR16" si="714">PRODUCT(AR16*100*1/AR19)</f>
        <v>0</v>
      </c>
      <c r="BS16" s="33">
        <f t="shared" ref="BS16" si="715">PRODUCT(AS16*100*1/AS19)</f>
        <v>0</v>
      </c>
      <c r="BT16" s="33">
        <f t="shared" ref="BT16" si="716">PRODUCT(AT16*100*1/AT19)</f>
        <v>0</v>
      </c>
      <c r="BU16" s="54"/>
      <c r="BV16" s="54">
        <v>128</v>
      </c>
      <c r="BW16" s="33">
        <f t="shared" ref="BW16" si="717">AW3+AW4+AW5+AW6+AW7+AW8+AW9+AW10+AW11+AW12+AW13+AW14+AW15+AW16</f>
        <v>100</v>
      </c>
      <c r="BX16" s="33">
        <f t="shared" ref="BX16" si="718">AX3+AX4+AX5+AX6+AX7+AX8+AX9+AX10+AX11+AX12+AX13+AX14+AX15+AX16</f>
        <v>100</v>
      </c>
      <c r="BY16" s="30">
        <f t="shared" ref="BY16" si="719">AY3+AY4+AY5+AY6+AY7+AY8+AY9+AY10+AY11+AY12+AY13+AY14+AY15+AY16</f>
        <v>100</v>
      </c>
      <c r="BZ16" s="30">
        <f t="shared" ref="BZ16" si="720">AZ3+AZ4+AZ5+AZ6+AZ7+AZ8+AZ9+AZ10+AZ11+AZ12+AZ13+AZ14+AZ15+AZ16</f>
        <v>100</v>
      </c>
      <c r="CA16" s="30">
        <f t="shared" ref="CA16" si="721">BA3+BA4+BA5+BA6+BA7+BA8+BA9+BA10+BA11+BA12+BA13+BA14+BA15+BA16</f>
        <v>100</v>
      </c>
      <c r="CB16" s="30">
        <f t="shared" ref="CB16" si="722">BB3+BB4+BB5+BB6+BB7+BB8+BB9+BB10+BB11+BB12+BB13+BB14+BB15+BB16</f>
        <v>100</v>
      </c>
      <c r="CC16" s="30">
        <f t="shared" ref="CC16" si="723">BC3+BC4+BC5+BC6+BC7+BC8+BC9+BC10+BC11+BC12+BC13+BC14+BC15+BC16</f>
        <v>100</v>
      </c>
      <c r="CD16" s="30">
        <f t="shared" ref="CD16" si="724">BD3+BD4+BD5+BD6+BD7+BD8+BD9+BD10+BD11+BD12+BD13+BD14+BD15+BD16</f>
        <v>100</v>
      </c>
      <c r="CE16" s="33">
        <f t="shared" ref="CE16" si="725">BE3+BE4+BE5+BE6+BE7+BE8+BE9+BE10+BE11+BE12+BE13+BE14+BE15+BE16</f>
        <v>100</v>
      </c>
      <c r="CF16" s="33">
        <f t="shared" ref="CF16" si="726">BF3+BF4+BF5+BF6+BF7+BF8+BF9+BF10+BF11+BF12+BF13+BF14+BF15+BF16</f>
        <v>100</v>
      </c>
      <c r="CG16" s="33">
        <f t="shared" ref="CG16" si="727">BG3+BG4+BG5+BG6+BG7+BG8+BG9+BG10+BG11+BG12+BG13+BG14+BG15+BG16</f>
        <v>96</v>
      </c>
      <c r="CH16" s="33">
        <f t="shared" ref="CH16" si="728">BH3+BH4+BH5+BH6+BH7+BH8+BH9+BH10+BH11+BH12+BH13+BH14+BH15+BH16</f>
        <v>100</v>
      </c>
      <c r="CI16" s="33">
        <f t="shared" ref="CI16" si="729">BI3+BI4+BI5+BI6+BI7+BI8+BI9+BI10+BI11+BI12+BI13+BI14+BI15+BI16</f>
        <v>100</v>
      </c>
      <c r="CJ16" s="33">
        <f t="shared" ref="CJ16" si="730">BJ3+BJ4+BJ5+BJ6+BJ7+BJ8+BJ9+BJ10+BJ11+BJ12+BJ13+BJ14+BJ15+BJ16</f>
        <v>100</v>
      </c>
      <c r="CK16" s="33">
        <f t="shared" ref="CK16" si="731">BK3+BK4+BK5+BK6+BK7+BK8+BK9+BK10+BK11+BK12+BK13+BK14+BK15+BK16</f>
        <v>100</v>
      </c>
      <c r="CL16" s="33">
        <f t="shared" ref="CL16" si="732">BL3+BL4+BL5+BL6+BL7+BL8+BL9+BL10+BL11+BL12+BL13+BL14+BL15+BL16</f>
        <v>100</v>
      </c>
      <c r="CM16" s="33">
        <f t="shared" ref="CM16" si="733">BM3+BM4+BM5+BM6+BM7+BM8+BM9+BM10+BM11+BM12+BM13+BM14+BM15+BM16</f>
        <v>100</v>
      </c>
      <c r="CN16" s="33">
        <f t="shared" ref="CN16" si="734">BN3+BN4+BN5+BN6+BN7+BN8+BN9+BN10+BN11+BN12+BN13+BN14+BN15+BN16</f>
        <v>100</v>
      </c>
      <c r="CO16" s="33">
        <f t="shared" ref="CO16" si="735">BO3+BO4+BO5+BO6+BO7+BO8+BO9+BO10+BO11+BO12+BO13+BO14+BO15+BO16</f>
        <v>100</v>
      </c>
      <c r="CP16" s="33">
        <f t="shared" ref="CP16" si="736">BP3+BP4+BP5+BP6+BP7+BP8+BP9+BP10+BP11+BP12+BP13+BP14+BP15+BP16</f>
        <v>100</v>
      </c>
      <c r="CQ16" s="33">
        <f t="shared" ref="CQ16" si="737">BQ3+BQ4+BQ5+BQ6+BQ7+BQ8+BQ9+BQ10+BQ11+BQ12+BQ13+BQ14+BQ15+BQ16</f>
        <v>100</v>
      </c>
      <c r="CR16" s="33">
        <f t="shared" ref="CR16" si="738">BR3+BR4+BR5+BR6+BR7+BR8+BR9+BR10+BR11+BR12+BR13+BR14+BR15+BR16</f>
        <v>100</v>
      </c>
      <c r="CS16" s="33">
        <f t="shared" ref="CS16" si="739">BS3+BS4+BS5+BS6+BS7+BS8+BS9+BS10+BS11+BS12+BS13+BS14+BS15+BS16</f>
        <v>100</v>
      </c>
      <c r="CT16" s="33">
        <f t="shared" ref="CT16" si="740">BT3+BT4+BT5+BT6+BT7+BT8+BT9+BT10+BT11+BT12+BT13+BT14+BT15+BT16</f>
        <v>100</v>
      </c>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1:125" x14ac:dyDescent="0.25">
      <c r="B17" s="54" t="s">
        <v>20</v>
      </c>
      <c r="C17" s="2">
        <v>0</v>
      </c>
      <c r="D17" s="2">
        <v>0</v>
      </c>
      <c r="E17" s="2">
        <v>2</v>
      </c>
      <c r="F17" s="2">
        <v>0</v>
      </c>
      <c r="G17" s="2">
        <v>0</v>
      </c>
      <c r="H17" s="3">
        <v>20</v>
      </c>
      <c r="I17" s="3">
        <v>1</v>
      </c>
      <c r="J17" s="3">
        <v>0</v>
      </c>
      <c r="K17" s="3">
        <v>2</v>
      </c>
      <c r="L17" s="3">
        <v>0</v>
      </c>
      <c r="M17" s="3">
        <v>0</v>
      </c>
      <c r="N17" s="3">
        <v>0</v>
      </c>
      <c r="O17" s="3">
        <v>0</v>
      </c>
      <c r="P17" s="3">
        <v>0</v>
      </c>
      <c r="Q17" s="3">
        <v>0</v>
      </c>
      <c r="R17" s="3">
        <v>0</v>
      </c>
      <c r="S17" s="54">
        <v>25</v>
      </c>
      <c r="V17" s="54">
        <v>256</v>
      </c>
      <c r="W17" s="3">
        <f>Q3</f>
        <v>0</v>
      </c>
      <c r="X17" s="3">
        <f>Q4</f>
        <v>0</v>
      </c>
      <c r="Y17" s="54">
        <f>Q5</f>
        <v>0</v>
      </c>
      <c r="Z17" s="54">
        <f>Q6</f>
        <v>0</v>
      </c>
      <c r="AA17" s="54">
        <f>Q7</f>
        <v>0</v>
      </c>
      <c r="AB17" s="54">
        <f>Q8</f>
        <v>0</v>
      </c>
      <c r="AC17" s="54">
        <f>Q9</f>
        <v>0</v>
      </c>
      <c r="AD17" s="54">
        <f>Q10</f>
        <v>0</v>
      </c>
      <c r="AE17" s="3">
        <f>Q11</f>
        <v>0</v>
      </c>
      <c r="AF17" s="3">
        <f>Q12</f>
        <v>0</v>
      </c>
      <c r="AG17" s="3">
        <f>Q13</f>
        <v>1</v>
      </c>
      <c r="AH17" s="3">
        <f>Q14</f>
        <v>0</v>
      </c>
      <c r="AI17" s="3">
        <f>Q15</f>
        <v>0</v>
      </c>
      <c r="AJ17" s="3">
        <f>Q16</f>
        <v>0</v>
      </c>
      <c r="AK17" s="3">
        <f>Q17</f>
        <v>0</v>
      </c>
      <c r="AL17" s="3">
        <f>Q18</f>
        <v>0</v>
      </c>
      <c r="AM17" s="3">
        <f>Q19</f>
        <v>0</v>
      </c>
      <c r="AN17" s="3">
        <f>Q20</f>
        <v>0</v>
      </c>
      <c r="AO17" s="3">
        <f>Q21</f>
        <v>0</v>
      </c>
      <c r="AP17" s="3">
        <f>Q22</f>
        <v>0</v>
      </c>
      <c r="AQ17" s="3">
        <f>Q23</f>
        <v>0</v>
      </c>
      <c r="AR17" s="3">
        <f>Q24</f>
        <v>0</v>
      </c>
      <c r="AS17" s="3">
        <f>Q25</f>
        <v>0</v>
      </c>
      <c r="AT17" s="3">
        <f>Q26</f>
        <v>0</v>
      </c>
      <c r="AU17" s="7"/>
      <c r="AV17" s="54">
        <v>256</v>
      </c>
      <c r="AW17" s="33">
        <f t="shared" ref="AW17" si="741">PRODUCT(W17*100*1/W19)</f>
        <v>0</v>
      </c>
      <c r="AX17" s="33">
        <f t="shared" ref="AX17" si="742">PRODUCT(X17*100*1/X19)</f>
        <v>0</v>
      </c>
      <c r="AY17" s="30">
        <f t="shared" ref="AY17" si="743">PRODUCT(Y17*100*1/Y19)</f>
        <v>0</v>
      </c>
      <c r="AZ17" s="30">
        <f t="shared" ref="AZ17" si="744">PRODUCT(Z17*100*1/Z19)</f>
        <v>0</v>
      </c>
      <c r="BA17" s="30">
        <f t="shared" ref="BA17" si="745">PRODUCT(AA17*100*1/AA19)</f>
        <v>0</v>
      </c>
      <c r="BB17" s="30">
        <f t="shared" ref="BB17" si="746">PRODUCT(AB17*100*1/AB19)</f>
        <v>0</v>
      </c>
      <c r="BC17" s="30">
        <f t="shared" ref="BC17" si="747">PRODUCT(AC17*100*1/AC19)</f>
        <v>0</v>
      </c>
      <c r="BD17" s="30">
        <f t="shared" ref="BD17" si="748">PRODUCT(AD17*100*1/AD19)</f>
        <v>0</v>
      </c>
      <c r="BE17" s="33">
        <f t="shared" ref="BE17" si="749">PRODUCT(AE17*100*1/AE19)</f>
        <v>0</v>
      </c>
      <c r="BF17" s="33">
        <f t="shared" ref="BF17" si="750">PRODUCT(AF17*100*1/AF19)</f>
        <v>0</v>
      </c>
      <c r="BG17" s="33">
        <f t="shared" ref="BG17" si="751">PRODUCT(AG17*100*1/AG19)</f>
        <v>4</v>
      </c>
      <c r="BH17" s="33">
        <f t="shared" ref="BH17" si="752">PRODUCT(AH17*100*1/AH19)</f>
        <v>0</v>
      </c>
      <c r="BI17" s="33">
        <f t="shared" ref="BI17" si="753">PRODUCT(AI17*100*1/AI19)</f>
        <v>0</v>
      </c>
      <c r="BJ17" s="33">
        <f t="shared" ref="BJ17" si="754">PRODUCT(AJ17*100*1/AJ19)</f>
        <v>0</v>
      </c>
      <c r="BK17" s="33">
        <f t="shared" ref="BK17" si="755">PRODUCT(AK17*100*1/AK19)</f>
        <v>0</v>
      </c>
      <c r="BL17" s="33">
        <f t="shared" ref="BL17" si="756">PRODUCT(AL17*100*1/AL19)</f>
        <v>0</v>
      </c>
      <c r="BM17" s="33">
        <f t="shared" ref="BM17" si="757">PRODUCT(AM17*100*1/AM19)</f>
        <v>0</v>
      </c>
      <c r="BN17" s="33">
        <f t="shared" ref="BN17" si="758">PRODUCT(AN17*100*1/AN19)</f>
        <v>0</v>
      </c>
      <c r="BO17" s="33">
        <f t="shared" ref="BO17" si="759">PRODUCT(AO17*100*1/AO19)</f>
        <v>0</v>
      </c>
      <c r="BP17" s="33">
        <f t="shared" ref="BP17" si="760">PRODUCT(AP17*100*1/AP19)</f>
        <v>0</v>
      </c>
      <c r="BQ17" s="33">
        <f t="shared" ref="BQ17" si="761">PRODUCT(AQ17*100*1/AQ19)</f>
        <v>0</v>
      </c>
      <c r="BR17" s="33">
        <f t="shared" ref="BR17" si="762">PRODUCT(AR17*100*1/AR19)</f>
        <v>0</v>
      </c>
      <c r="BS17" s="33">
        <f t="shared" ref="BS17" si="763">PRODUCT(AS17*100*1/AS19)</f>
        <v>0</v>
      </c>
      <c r="BT17" s="33">
        <f t="shared" ref="BT17" si="764">PRODUCT(AT17*100*1/AT19)</f>
        <v>0</v>
      </c>
      <c r="BU17" s="54"/>
      <c r="BV17" s="54">
        <v>256</v>
      </c>
      <c r="BW17" s="33">
        <f t="shared" ref="BW17" si="765">AW3+AW4+AW5+AW6+AW7+AW8+AW9+AW10+AW11+AW12+AW13+AW14+AW15+AW16+AW17</f>
        <v>100</v>
      </c>
      <c r="BX17" s="33">
        <f t="shared" ref="BX17" si="766">AX3+AX4+AX5+AX6+AX7+AX8+AX9+AX10+AX11+AX12+AX13+AX14+AX15+AX16+AX17</f>
        <v>100</v>
      </c>
      <c r="BY17" s="30">
        <f t="shared" ref="BY17" si="767">AY3+AY4+AY5+AY6+AY7+AY8+AY9+AY10+AY11+AY12+AY13+AY14+AY15+AY16+AY17</f>
        <v>100</v>
      </c>
      <c r="BZ17" s="30">
        <f t="shared" ref="BZ17" si="768">AZ3+AZ4+AZ5+AZ6+AZ7+AZ8+AZ9+AZ10+AZ11+AZ12+AZ13+AZ14+AZ15+AZ16+AZ17</f>
        <v>100</v>
      </c>
      <c r="CA17" s="30">
        <f t="shared" ref="CA17" si="769">BA3+BA4+BA5+BA6+BA7+BA8+BA9+BA10+BA11+BA12+BA13+BA14+BA15+BA16+BA17</f>
        <v>100</v>
      </c>
      <c r="CB17" s="30">
        <f t="shared" ref="CB17" si="770">BB3+BB4+BB5+BB6+BB7+BB8+BB9+BB10+BB11+BB12+BB13+BB14+BB15+BB16+BB17</f>
        <v>100</v>
      </c>
      <c r="CC17" s="30">
        <f t="shared" ref="CC17" si="771">BC3+BC4+BC5+BC6+BC7+BC8+BC9+BC10+BC11+BC12+BC13+BC14+BC15+BC16+BC17</f>
        <v>100</v>
      </c>
      <c r="CD17" s="30">
        <f t="shared" ref="CD17" si="772">BD3+BD4+BD5+BD6+BD7+BD8+BD9+BD10+BD11+BD12+BD13+BD14+BD15+BD16+BD17</f>
        <v>100</v>
      </c>
      <c r="CE17" s="33">
        <f t="shared" ref="CE17" si="773">BE3+BE4+BE5+BE6+BE7+BE8+BE9+BE10+BE11+BE12+BE13+BE14+BE15+BE16+BE17</f>
        <v>100</v>
      </c>
      <c r="CF17" s="33">
        <f t="shared" ref="CF17" si="774">BF3+BF4+BF5+BF6+BF7+BF8+BF9+BF10+BF11+BF12+BF13+BF14+BF15+BF16+BF17</f>
        <v>100</v>
      </c>
      <c r="CG17" s="33">
        <f t="shared" ref="CG17" si="775">BG3+BG4+BG5+BG6+BG7+BG8+BG9+BG10+BG11+BG12+BG13+BG14+BG15+BG16+BG17</f>
        <v>100</v>
      </c>
      <c r="CH17" s="33">
        <f t="shared" ref="CH17" si="776">BH3+BH4+BH5+BH6+BH7+BH8+BH9+BH10+BH11+BH12+BH13+BH14+BH15+BH16+BH17</f>
        <v>100</v>
      </c>
      <c r="CI17" s="33">
        <f t="shared" ref="CI17" si="777">BI3+BI4+BI5+BI6+BI7+BI8+BI9+BI10+BI11+BI12+BI13+BI14+BI15+BI16+BI17</f>
        <v>100</v>
      </c>
      <c r="CJ17" s="33">
        <f t="shared" ref="CJ17" si="778">BJ3+BJ4+BJ5+BJ6+BJ7+BJ8+BJ9+BJ10+BJ11+BJ12+BJ13+BJ14+BJ15+BJ16+BJ17</f>
        <v>100</v>
      </c>
      <c r="CK17" s="33">
        <f t="shared" ref="CK17" si="779">BK3+BK4+BK5+BK6+BK7+BK8+BK9+BK10+BK11+BK12+BK13+BK14+BK15+BK16+BK17</f>
        <v>100</v>
      </c>
      <c r="CL17" s="33">
        <f t="shared" ref="CL17" si="780">BL3+BL4+BL5+BL6+BL7+BL8+BL9+BL10+BL11+BL12+BL13+BL14+BL15+BL16+BL17</f>
        <v>100</v>
      </c>
      <c r="CM17" s="33">
        <f t="shared" ref="CM17" si="781">BM3+BM4+BM5+BM6+BM7+BM8+BM9+BM10+BM11+BM12+BM13+BM14+BM15+BM16+BM17</f>
        <v>100</v>
      </c>
      <c r="CN17" s="33">
        <f t="shared" ref="CN17" si="782">BN3+BN4+BN5+BN6+BN7+BN8+BN9+BN10+BN11+BN12+BN13+BN14+BN15+BN16+BN17</f>
        <v>100</v>
      </c>
      <c r="CO17" s="33">
        <f t="shared" ref="CO17" si="783">BO3+BO4+BO5+BO6+BO7+BO8+BO9+BO10+BO11+BO12+BO13+BO14+BO15+BO16+BO17</f>
        <v>100</v>
      </c>
      <c r="CP17" s="33">
        <f t="shared" ref="CP17" si="784">BP3+BP4+BP5+BP6+BP7+BP8+BP9+BP10+BP11+BP12+BP13+BP14+BP15+BP16+BP17</f>
        <v>100</v>
      </c>
      <c r="CQ17" s="33">
        <f t="shared" ref="CQ17" si="785">BQ3+BQ4+BQ5+BQ6+BQ7+BQ8+BQ9+BQ10+BQ11+BQ12+BQ13+BQ14+BQ15+BQ16+BQ17</f>
        <v>100</v>
      </c>
      <c r="CR17" s="33">
        <f t="shared" ref="CR17" si="786">BR3+BR4+BR5+BR6+BR7+BR8+BR9+BR10+BR11+BR12+BR13+BR14+BR15+BR16+BR17</f>
        <v>100</v>
      </c>
      <c r="CS17" s="33">
        <f t="shared" ref="CS17" si="787">BS3+BS4+BS5+BS6+BS7+BS8+BS9+BS10+BS11+BS12+BS13+BS14+BS15+BS16+BS17</f>
        <v>100</v>
      </c>
      <c r="CT17" s="33">
        <f t="shared" ref="CT17" si="788">BT3+BT4+BT5+BT6+BT7+BT8+BT9+BT10+BT11+BT12+BT13+BT14+BT15+BT16+BT17</f>
        <v>100</v>
      </c>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1:125" x14ac:dyDescent="0.25">
      <c r="B18" s="54" t="s">
        <v>21</v>
      </c>
      <c r="C18" s="2">
        <v>0</v>
      </c>
      <c r="D18" s="2">
        <v>0</v>
      </c>
      <c r="E18" s="2">
        <v>13</v>
      </c>
      <c r="F18" s="2">
        <v>0</v>
      </c>
      <c r="G18" s="2">
        <v>11</v>
      </c>
      <c r="H18" s="2">
        <v>1</v>
      </c>
      <c r="I18" s="2">
        <v>0</v>
      </c>
      <c r="J18" s="4">
        <v>0</v>
      </c>
      <c r="K18" s="3">
        <v>0</v>
      </c>
      <c r="L18" s="3">
        <v>0</v>
      </c>
      <c r="M18" s="3">
        <v>0</v>
      </c>
      <c r="N18" s="3">
        <v>0</v>
      </c>
      <c r="O18" s="3">
        <v>0</v>
      </c>
      <c r="P18" s="3">
        <v>0</v>
      </c>
      <c r="Q18" s="3">
        <v>0</v>
      </c>
      <c r="R18" s="3">
        <v>0</v>
      </c>
      <c r="S18" s="54">
        <v>25</v>
      </c>
      <c r="V18" s="54">
        <v>512</v>
      </c>
      <c r="W18" s="3">
        <f>R3</f>
        <v>0</v>
      </c>
      <c r="X18" s="3">
        <f>R4</f>
        <v>0</v>
      </c>
      <c r="Y18" s="54">
        <f>R5</f>
        <v>0</v>
      </c>
      <c r="Z18" s="54">
        <f>R6</f>
        <v>0</v>
      </c>
      <c r="AA18" s="54">
        <f>R7</f>
        <v>0</v>
      </c>
      <c r="AB18" s="54">
        <f>R8</f>
        <v>0</v>
      </c>
      <c r="AC18" s="54">
        <f>R9</f>
        <v>0</v>
      </c>
      <c r="AD18" s="54">
        <f>R10</f>
        <v>0</v>
      </c>
      <c r="AE18" s="3">
        <f>R11</f>
        <v>0</v>
      </c>
      <c r="AF18" s="3">
        <f>R12</f>
        <v>0</v>
      </c>
      <c r="AG18" s="3">
        <f>R13</f>
        <v>0</v>
      </c>
      <c r="AH18" s="3">
        <f>R14</f>
        <v>0</v>
      </c>
      <c r="AI18" s="3">
        <f>R15</f>
        <v>0</v>
      </c>
      <c r="AJ18" s="3">
        <f>R16</f>
        <v>0</v>
      </c>
      <c r="AK18" s="3">
        <f>R17</f>
        <v>0</v>
      </c>
      <c r="AL18" s="3">
        <f>R18</f>
        <v>0</v>
      </c>
      <c r="AM18" s="3">
        <f>R19</f>
        <v>0</v>
      </c>
      <c r="AN18" s="3">
        <f>R20</f>
        <v>0</v>
      </c>
      <c r="AO18" s="3">
        <f>R21</f>
        <v>0</v>
      </c>
      <c r="AP18" s="3">
        <f>R22</f>
        <v>0</v>
      </c>
      <c r="AQ18" s="3">
        <f>R23</f>
        <v>0</v>
      </c>
      <c r="AR18" s="3">
        <f>R24</f>
        <v>0</v>
      </c>
      <c r="AS18" s="3">
        <f>R25</f>
        <v>0</v>
      </c>
      <c r="AT18" s="3">
        <f>R26</f>
        <v>0</v>
      </c>
      <c r="AU18" s="7"/>
      <c r="AV18" s="54">
        <v>512</v>
      </c>
      <c r="AW18" s="33">
        <f t="shared" ref="AW18" si="789">PRODUCT(W18*100*1/W19)</f>
        <v>0</v>
      </c>
      <c r="AX18" s="33">
        <f t="shared" ref="AX18" si="790">PRODUCT(X18*100*1/X19)</f>
        <v>0</v>
      </c>
      <c r="AY18" s="30">
        <f t="shared" ref="AY18" si="791">PRODUCT(Y18*100*1/Y19)</f>
        <v>0</v>
      </c>
      <c r="AZ18" s="30">
        <f t="shared" ref="AZ18" si="792">PRODUCT(Z18*100*1/Z19)</f>
        <v>0</v>
      </c>
      <c r="BA18" s="30">
        <f t="shared" ref="BA18" si="793">PRODUCT(AA18*100*1/AA19)</f>
        <v>0</v>
      </c>
      <c r="BB18" s="30">
        <f t="shared" ref="BB18" si="794">PRODUCT(AB18*100*1/AB19)</f>
        <v>0</v>
      </c>
      <c r="BC18" s="30">
        <f t="shared" ref="BC18" si="795">PRODUCT(AC18*100*1/AC19)</f>
        <v>0</v>
      </c>
      <c r="BD18" s="30">
        <f t="shared" ref="BD18" si="796">PRODUCT(AD18*100*1/AD19)</f>
        <v>0</v>
      </c>
      <c r="BE18" s="33">
        <f t="shared" ref="BE18" si="797">PRODUCT(AE18*100*1/AE19)</f>
        <v>0</v>
      </c>
      <c r="BF18" s="33">
        <f t="shared" ref="BF18" si="798">PRODUCT(AF18*100*1/AF19)</f>
        <v>0</v>
      </c>
      <c r="BG18" s="33">
        <f t="shared" ref="BG18" si="799">PRODUCT(AG18*100*1/AG19)</f>
        <v>0</v>
      </c>
      <c r="BH18" s="33">
        <f t="shared" ref="BH18" si="800">PRODUCT(AH18*100*1/AH19)</f>
        <v>0</v>
      </c>
      <c r="BI18" s="33">
        <f t="shared" ref="BI18" si="801">PRODUCT(AI18*100*1/AI19)</f>
        <v>0</v>
      </c>
      <c r="BJ18" s="33">
        <f t="shared" ref="BJ18" si="802">PRODUCT(AJ18*100*1/AJ19)</f>
        <v>0</v>
      </c>
      <c r="BK18" s="33">
        <f t="shared" ref="BK18" si="803">PRODUCT(AK18*100*1/AK19)</f>
        <v>0</v>
      </c>
      <c r="BL18" s="33">
        <f t="shared" ref="BL18" si="804">PRODUCT(AL18*100*1/AL19)</f>
        <v>0</v>
      </c>
      <c r="BM18" s="33">
        <f t="shared" ref="BM18" si="805">PRODUCT(AM18*100*1/AM19)</f>
        <v>0</v>
      </c>
      <c r="BN18" s="33">
        <f t="shared" ref="BN18" si="806">PRODUCT(AN18*100*1/AN19)</f>
        <v>0</v>
      </c>
      <c r="BO18" s="33">
        <f t="shared" ref="BO18" si="807">PRODUCT(AO18*100*1/AO19)</f>
        <v>0</v>
      </c>
      <c r="BP18" s="33">
        <f t="shared" ref="BP18" si="808">PRODUCT(AP18*100*1/AP19)</f>
        <v>0</v>
      </c>
      <c r="BQ18" s="33">
        <f t="shared" ref="BQ18" si="809">PRODUCT(AQ18*100*1/AQ19)</f>
        <v>0</v>
      </c>
      <c r="BR18" s="33">
        <f t="shared" ref="BR18" si="810">PRODUCT(AR18*100*1/AR19)</f>
        <v>0</v>
      </c>
      <c r="BS18" s="33">
        <f t="shared" ref="BS18" si="811">PRODUCT(AS18*100*1/AS19)</f>
        <v>0</v>
      </c>
      <c r="BT18" s="33">
        <f t="shared" ref="BT18" si="812">PRODUCT(AT18*100*1/AT19)</f>
        <v>0</v>
      </c>
      <c r="BU18" s="54"/>
      <c r="BV18" s="54">
        <v>512</v>
      </c>
      <c r="BW18" s="33">
        <f t="shared" ref="BW18" si="813">AW3+AW4+AW5+AW6+AW7+AW8+AW9+AW10+AW11+AW12+AW13+AW14+AW15+AW16+AW17+AW18</f>
        <v>100</v>
      </c>
      <c r="BX18" s="33">
        <f t="shared" ref="BX18" si="814">AX3+AX4+AX5+AX6+AX7+AX8+AX9+AX10+AX11+AX12+AX13+AX14+AX15+AX16+AX17+AX18</f>
        <v>100</v>
      </c>
      <c r="BY18" s="30">
        <f t="shared" ref="BY18" si="815">AY3+AY4+AY5+AY6+AY7+AY8+AY9+AY10+AY11+AY12+AY13+AY14+AY15+AY16+AY17+AY18</f>
        <v>100</v>
      </c>
      <c r="BZ18" s="30">
        <f t="shared" ref="BZ18" si="816">AZ3+AZ4+AZ5+AZ6+AZ7+AZ8+AZ9+AZ10+AZ11+AZ12+AZ13+AZ14+AZ15+AZ16+AZ17+AZ18</f>
        <v>100</v>
      </c>
      <c r="CA18" s="30">
        <f t="shared" ref="CA18" si="817">BA3+BA4+BA5+BA6+BA7+BA8+BA9+BA10+BA11+BA12+BA13+BA14+BA15+BA16+BA17+BA18</f>
        <v>100</v>
      </c>
      <c r="CB18" s="30">
        <f t="shared" ref="CB18" si="818">BB3+BB4+BB5+BB6+BB7+BB8+BB9+BB10+BB11+BB12+BB13+BB14+BB15+BB16+BB17+BB18</f>
        <v>100</v>
      </c>
      <c r="CC18" s="30">
        <f t="shared" ref="CC18" si="819">BC3+BC4+BC5+BC6+BC7+BC8+BC9+BC10+BC11+BC12+BC13+BC14+BC15+BC16+BC17+BC18</f>
        <v>100</v>
      </c>
      <c r="CD18" s="30">
        <f t="shared" ref="CD18" si="820">BD3+BD4+BD5+BD6+BD7+BD8+BD9+BD10+BD11+BD12+BD13+BD14+BD15+BD16+BD17+BD18</f>
        <v>100</v>
      </c>
      <c r="CE18" s="33">
        <f t="shared" ref="CE18" si="821">BE3+BE4+BE5+BE6+BE7+BE8+BE9+BE10+BE11+BE12+BE13+BE14+BE15+BE16+BE17+BE18</f>
        <v>100</v>
      </c>
      <c r="CF18" s="33">
        <f t="shared" ref="CF18" si="822">BF3+BF4+BF5+BF6+BF7+BF8+BF9+BF10+BF11+BF12+BF13+BF14+BF15+BF16+BF17+BF18</f>
        <v>100</v>
      </c>
      <c r="CG18" s="33">
        <f t="shared" ref="CG18" si="823">BG3+BG4+BG5+BG6+BG7+BG8+BG9+BG10+BG11+BG12+BG13+BG14+BG15+BG16+BG17+BG18</f>
        <v>100</v>
      </c>
      <c r="CH18" s="33">
        <f t="shared" ref="CH18" si="824">BH3+BH4+BH5+BH6+BH7+BH8+BH9+BH10+BH11+BH12+BH13+BH14+BH15+BH16+BH17+BH18</f>
        <v>100</v>
      </c>
      <c r="CI18" s="33">
        <f t="shared" ref="CI18" si="825">BI3+BI4+BI5+BI6+BI7+BI8+BI9+BI10+BI11+BI12+BI13+BI14+BI15+BI16+BI17+BI18</f>
        <v>100</v>
      </c>
      <c r="CJ18" s="33">
        <f t="shared" ref="CJ18" si="826">BJ3+BJ4+BJ5+BJ6+BJ7+BJ8+BJ9+BJ10+BJ11+BJ12+BJ13+BJ14+BJ15+BJ16+BJ17+BJ18</f>
        <v>100</v>
      </c>
      <c r="CK18" s="33">
        <f t="shared" ref="CK18" si="827">BK3+BK4+BK5+BK6+BK7+BK8+BK9+BK10+BK11+BK12+BK13+BK14+BK15+BK16+BK17+BK18</f>
        <v>100</v>
      </c>
      <c r="CL18" s="33">
        <f t="shared" ref="CL18" si="828">BL3+BL4+BL5+BL6+BL7+BL8+BL9+BL10+BL11+BL12+BL13+BL14+BL15+BL16+BL17+BL18</f>
        <v>100</v>
      </c>
      <c r="CM18" s="33">
        <f t="shared" ref="CM18" si="829">BM3+BM4+BM5+BM6+BM7+BM8+BM9+BM10+BM11+BM12+BM13+BM14+BM15+BM16+BM17+BM18</f>
        <v>100</v>
      </c>
      <c r="CN18" s="33">
        <f t="shared" ref="CN18" si="830">BN3+BN4+BN5+BN6+BN7+BN8+BN9+BN10+BN11+BN12+BN13+BN14+BN15+BN16+BN17+BN18</f>
        <v>100</v>
      </c>
      <c r="CO18" s="33">
        <f t="shared" ref="CO18" si="831">BO3+BO4+BO5+BO6+BO7+BO8+BO9+BO10+BO11+BO12+BO13+BO14+BO15+BO16+BO17+BO18</f>
        <v>100</v>
      </c>
      <c r="CP18" s="33">
        <f t="shared" ref="CP18" si="832">BP3+BP4+BP5+BP6+BP7+BP8+BP9+BP10+BP11+BP12+BP13+BP14+BP15+BP16+BP17+BP18</f>
        <v>100</v>
      </c>
      <c r="CQ18" s="33">
        <f t="shared" ref="CQ18" si="833">BQ3+BQ4+BQ5+BQ6+BQ7+BQ8+BQ9+BQ10+BQ11+BQ12+BQ13+BQ14+BQ15+BQ16+BQ17+BQ18</f>
        <v>100</v>
      </c>
      <c r="CR18" s="33">
        <f t="shared" ref="CR18" si="834">BR3+BR4+BR5+BR6+BR7+BR8+BR9+BR10+BR11+BR12+BR13+BR14+BR15+BR16+BR17+BR18</f>
        <v>100</v>
      </c>
      <c r="CS18" s="33">
        <f t="shared" ref="CS18" si="835">BS3+BS4+BS5+BS6+BS7+BS8+BS9+BS10+BS11+BS12+BS13+BS14+BS15+BS16+BS17+BS18</f>
        <v>100</v>
      </c>
      <c r="CT18" s="33">
        <f t="shared" ref="CT18" si="836">BT3+BT4+BT5+BT6+BT7+BT8+BT9+BT10+BT11+BT12+BT13+BT14+BT15+BT16+BT17+BT18</f>
        <v>100</v>
      </c>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1:125" x14ac:dyDescent="0.25">
      <c r="B19" s="54" t="s">
        <v>33</v>
      </c>
      <c r="C19" s="2">
        <v>0</v>
      </c>
      <c r="D19" s="2">
        <v>24</v>
      </c>
      <c r="E19" s="2">
        <v>1</v>
      </c>
      <c r="F19" s="4">
        <v>0</v>
      </c>
      <c r="G19" s="4">
        <v>0</v>
      </c>
      <c r="H19" s="4">
        <v>0</v>
      </c>
      <c r="I19" s="3">
        <v>0</v>
      </c>
      <c r="J19" s="3">
        <v>0</v>
      </c>
      <c r="K19" s="3">
        <v>0</v>
      </c>
      <c r="L19" s="3">
        <v>0</v>
      </c>
      <c r="M19" s="3">
        <v>0</v>
      </c>
      <c r="N19" s="3">
        <v>0</v>
      </c>
      <c r="O19" s="3">
        <v>0</v>
      </c>
      <c r="P19" s="3">
        <v>0</v>
      </c>
      <c r="Q19" s="3">
        <v>0</v>
      </c>
      <c r="R19" s="3">
        <v>0</v>
      </c>
      <c r="S19" s="54">
        <v>25</v>
      </c>
      <c r="V19" s="54" t="s">
        <v>1</v>
      </c>
      <c r="W19" s="54">
        <f>S3</f>
        <v>25</v>
      </c>
      <c r="X19" s="54">
        <f>S4</f>
        <v>25</v>
      </c>
      <c r="Y19" s="54">
        <f>S5</f>
        <v>25</v>
      </c>
      <c r="Z19" s="54">
        <f>S6</f>
        <v>25</v>
      </c>
      <c r="AA19" s="54">
        <f>S7</f>
        <v>25</v>
      </c>
      <c r="AB19" s="54">
        <f>S8</f>
        <v>25</v>
      </c>
      <c r="AC19" s="54">
        <f>S9</f>
        <v>25</v>
      </c>
      <c r="AD19" s="54">
        <f>S10</f>
        <v>25</v>
      </c>
      <c r="AE19" s="54">
        <f>S11</f>
        <v>23</v>
      </c>
      <c r="AF19" s="54">
        <f>S12</f>
        <v>23</v>
      </c>
      <c r="AG19" s="54">
        <f>S13</f>
        <v>25</v>
      </c>
      <c r="AH19" s="54">
        <f>S14</f>
        <v>25</v>
      </c>
      <c r="AI19" s="54">
        <f>S15</f>
        <v>25</v>
      </c>
      <c r="AJ19" s="54">
        <f>S16</f>
        <v>25</v>
      </c>
      <c r="AK19" s="54">
        <f>S17</f>
        <v>25</v>
      </c>
      <c r="AL19" s="54">
        <f>S18</f>
        <v>25</v>
      </c>
      <c r="AM19" s="54">
        <f>S19</f>
        <v>25</v>
      </c>
      <c r="AN19" s="54">
        <f>S20</f>
        <v>25</v>
      </c>
      <c r="AO19" s="54">
        <f>S21</f>
        <v>25</v>
      </c>
      <c r="AP19" s="54">
        <f>S22</f>
        <v>25</v>
      </c>
      <c r="AQ19" s="54">
        <f>S23</f>
        <v>25</v>
      </c>
      <c r="AR19" s="54">
        <f>S24</f>
        <v>25</v>
      </c>
      <c r="AS19" s="54">
        <f>S25</f>
        <v>25</v>
      </c>
      <c r="AT19" s="54">
        <f>S26</f>
        <v>25</v>
      </c>
      <c r="AV19" s="54" t="s">
        <v>1</v>
      </c>
      <c r="AW19" s="30">
        <f t="shared" ref="AW19:BT19" si="837">SUM(AW3:AW18)</f>
        <v>100</v>
      </c>
      <c r="AX19" s="30">
        <f t="shared" si="837"/>
        <v>100</v>
      </c>
      <c r="AY19" s="30">
        <f t="shared" si="837"/>
        <v>100</v>
      </c>
      <c r="AZ19" s="30">
        <f t="shared" si="837"/>
        <v>100</v>
      </c>
      <c r="BA19" s="30">
        <f t="shared" si="837"/>
        <v>100</v>
      </c>
      <c r="BB19" s="30">
        <f t="shared" si="837"/>
        <v>100</v>
      </c>
      <c r="BC19" s="30">
        <f t="shared" si="837"/>
        <v>100</v>
      </c>
      <c r="BD19" s="30">
        <f t="shared" si="837"/>
        <v>100</v>
      </c>
      <c r="BE19" s="30">
        <f t="shared" si="837"/>
        <v>100</v>
      </c>
      <c r="BF19" s="30">
        <f t="shared" si="837"/>
        <v>100</v>
      </c>
      <c r="BG19" s="30">
        <f t="shared" si="837"/>
        <v>100</v>
      </c>
      <c r="BH19" s="30">
        <f t="shared" si="837"/>
        <v>100</v>
      </c>
      <c r="BI19" s="30">
        <f t="shared" si="837"/>
        <v>100</v>
      </c>
      <c r="BJ19" s="30">
        <f t="shared" si="837"/>
        <v>100</v>
      </c>
      <c r="BK19" s="30">
        <f t="shared" si="837"/>
        <v>100</v>
      </c>
      <c r="BL19" s="30">
        <f t="shared" si="837"/>
        <v>100</v>
      </c>
      <c r="BM19" s="30">
        <f t="shared" si="837"/>
        <v>100</v>
      </c>
      <c r="BN19" s="30">
        <f t="shared" si="837"/>
        <v>100</v>
      </c>
      <c r="BO19" s="30">
        <f t="shared" si="837"/>
        <v>100</v>
      </c>
      <c r="BP19" s="30">
        <f t="shared" si="837"/>
        <v>100</v>
      </c>
      <c r="BQ19" s="30">
        <f t="shared" si="837"/>
        <v>100</v>
      </c>
      <c r="BR19" s="30">
        <f t="shared" si="837"/>
        <v>100</v>
      </c>
      <c r="BS19" s="30">
        <f t="shared" si="837"/>
        <v>100</v>
      </c>
      <c r="BT19" s="30">
        <f t="shared" si="837"/>
        <v>100</v>
      </c>
      <c r="BU19" s="54"/>
      <c r="BV19" s="54"/>
      <c r="CQ19" s="30"/>
      <c r="CR19" s="30"/>
      <c r="CS19" s="3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1:125" x14ac:dyDescent="0.25">
      <c r="B20" s="54" t="s">
        <v>34</v>
      </c>
      <c r="C20" s="2">
        <v>0</v>
      </c>
      <c r="D20" s="2">
        <v>0</v>
      </c>
      <c r="E20" s="2">
        <v>3</v>
      </c>
      <c r="F20" s="2">
        <v>10</v>
      </c>
      <c r="G20" s="2">
        <v>9</v>
      </c>
      <c r="H20" s="2">
        <v>1</v>
      </c>
      <c r="I20" s="2">
        <v>0</v>
      </c>
      <c r="J20" s="3">
        <v>0</v>
      </c>
      <c r="K20" s="3">
        <v>0</v>
      </c>
      <c r="L20" s="3">
        <v>2</v>
      </c>
      <c r="M20" s="3">
        <v>0</v>
      </c>
      <c r="N20" s="3">
        <v>0</v>
      </c>
      <c r="O20" s="3">
        <v>0</v>
      </c>
      <c r="P20" s="3">
        <v>0</v>
      </c>
      <c r="Q20" s="3">
        <v>0</v>
      </c>
      <c r="R20" s="3">
        <v>0</v>
      </c>
      <c r="S20" s="54">
        <v>25</v>
      </c>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row>
    <row r="21" spans="1:125" x14ac:dyDescent="0.25">
      <c r="B21" s="54" t="s">
        <v>35</v>
      </c>
      <c r="C21" s="2">
        <v>0</v>
      </c>
      <c r="D21" s="2">
        <v>0</v>
      </c>
      <c r="E21" s="2">
        <v>2</v>
      </c>
      <c r="F21" s="2">
        <v>0</v>
      </c>
      <c r="G21" s="2">
        <v>2</v>
      </c>
      <c r="H21" s="2">
        <v>12</v>
      </c>
      <c r="I21" s="2">
        <v>3</v>
      </c>
      <c r="J21" s="4">
        <v>2</v>
      </c>
      <c r="K21" s="3">
        <v>0</v>
      </c>
      <c r="L21" s="3">
        <v>3</v>
      </c>
      <c r="M21" s="3">
        <v>1</v>
      </c>
      <c r="N21" s="3">
        <v>0</v>
      </c>
      <c r="O21" s="3">
        <v>0</v>
      </c>
      <c r="P21" s="3">
        <v>0</v>
      </c>
      <c r="Q21" s="3">
        <v>0</v>
      </c>
      <c r="R21" s="3">
        <v>0</v>
      </c>
      <c r="S21" s="54">
        <v>25</v>
      </c>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row>
    <row r="22" spans="1:125" x14ac:dyDescent="0.25">
      <c r="B22" s="54" t="s">
        <v>24</v>
      </c>
      <c r="C22" s="2">
        <v>0</v>
      </c>
      <c r="D22" s="2">
        <v>0</v>
      </c>
      <c r="E22" s="2">
        <v>1</v>
      </c>
      <c r="F22" s="2">
        <v>1</v>
      </c>
      <c r="G22" s="2">
        <v>12</v>
      </c>
      <c r="H22" s="4">
        <v>10</v>
      </c>
      <c r="I22" s="3">
        <v>1</v>
      </c>
      <c r="J22" s="3">
        <v>0</v>
      </c>
      <c r="K22" s="3">
        <v>0</v>
      </c>
      <c r="L22" s="3">
        <v>0</v>
      </c>
      <c r="M22" s="3">
        <v>0</v>
      </c>
      <c r="N22" s="3">
        <v>0</v>
      </c>
      <c r="O22" s="3">
        <v>0</v>
      </c>
      <c r="P22" s="3">
        <v>0</v>
      </c>
      <c r="Q22" s="3">
        <v>0</v>
      </c>
      <c r="R22" s="3">
        <v>0</v>
      </c>
      <c r="S22" s="54">
        <v>25</v>
      </c>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row>
    <row r="23" spans="1:125" x14ac:dyDescent="0.25">
      <c r="B23" s="54" t="s">
        <v>36</v>
      </c>
      <c r="C23" s="2">
        <v>0</v>
      </c>
      <c r="D23" s="2">
        <v>0</v>
      </c>
      <c r="E23" s="2">
        <v>0</v>
      </c>
      <c r="F23" s="2">
        <v>0</v>
      </c>
      <c r="G23" s="2">
        <v>0</v>
      </c>
      <c r="H23" s="2">
        <v>13</v>
      </c>
      <c r="I23" s="2">
        <v>12</v>
      </c>
      <c r="J23" s="2">
        <v>0</v>
      </c>
      <c r="K23" s="2">
        <v>0</v>
      </c>
      <c r="L23" s="3">
        <v>0</v>
      </c>
      <c r="M23" s="3">
        <v>0</v>
      </c>
      <c r="N23" s="3">
        <v>0</v>
      </c>
      <c r="O23" s="3">
        <v>0</v>
      </c>
      <c r="P23" s="3">
        <v>0</v>
      </c>
      <c r="Q23" s="3">
        <v>0</v>
      </c>
      <c r="R23" s="3">
        <v>0</v>
      </c>
      <c r="S23" s="54">
        <v>25</v>
      </c>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row>
    <row r="24" spans="1:125" x14ac:dyDescent="0.25">
      <c r="B24" s="54" t="s">
        <v>37</v>
      </c>
      <c r="C24" s="2">
        <v>0</v>
      </c>
      <c r="D24" s="2">
        <v>0</v>
      </c>
      <c r="E24" s="2">
        <v>7</v>
      </c>
      <c r="F24" s="2">
        <v>0</v>
      </c>
      <c r="G24" s="2">
        <v>15</v>
      </c>
      <c r="H24" s="2">
        <v>1</v>
      </c>
      <c r="I24" s="2">
        <v>2</v>
      </c>
      <c r="J24" s="2">
        <v>0</v>
      </c>
      <c r="K24" s="2">
        <v>0</v>
      </c>
      <c r="L24" s="3">
        <v>0</v>
      </c>
      <c r="M24" s="3">
        <v>0</v>
      </c>
      <c r="N24" s="3">
        <v>0</v>
      </c>
      <c r="O24" s="3">
        <v>0</v>
      </c>
      <c r="P24" s="3">
        <v>0</v>
      </c>
      <c r="Q24" s="3">
        <v>0</v>
      </c>
      <c r="R24" s="3">
        <v>0</v>
      </c>
      <c r="S24" s="54">
        <v>25</v>
      </c>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row>
    <row r="25" spans="1:125" x14ac:dyDescent="0.25">
      <c r="B25" s="54" t="s">
        <v>38</v>
      </c>
      <c r="C25" s="2">
        <v>0</v>
      </c>
      <c r="D25" s="2">
        <v>0</v>
      </c>
      <c r="E25" s="2">
        <v>0</v>
      </c>
      <c r="F25" s="2">
        <v>23</v>
      </c>
      <c r="G25" s="2">
        <v>0</v>
      </c>
      <c r="H25" s="2">
        <v>1</v>
      </c>
      <c r="I25" s="2">
        <v>1</v>
      </c>
      <c r="J25" s="2">
        <v>0</v>
      </c>
      <c r="K25" s="2">
        <v>0</v>
      </c>
      <c r="L25" s="3">
        <v>0</v>
      </c>
      <c r="M25" s="3">
        <v>0</v>
      </c>
      <c r="N25" s="3">
        <v>0</v>
      </c>
      <c r="O25" s="3">
        <v>0</v>
      </c>
      <c r="P25" s="3">
        <v>0</v>
      </c>
      <c r="Q25" s="3">
        <v>0</v>
      </c>
      <c r="R25" s="3">
        <v>0</v>
      </c>
      <c r="S25" s="54">
        <v>25</v>
      </c>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row>
    <row r="26" spans="1:125" x14ac:dyDescent="0.25">
      <c r="B26" s="54" t="s">
        <v>22</v>
      </c>
      <c r="C26" s="2">
        <v>0</v>
      </c>
      <c r="D26" s="2">
        <v>19</v>
      </c>
      <c r="E26" s="2">
        <v>0</v>
      </c>
      <c r="F26" s="2">
        <v>4</v>
      </c>
      <c r="G26" s="2">
        <v>2</v>
      </c>
      <c r="H26" s="2">
        <v>0</v>
      </c>
      <c r="I26" s="3">
        <v>0</v>
      </c>
      <c r="J26" s="3">
        <v>0</v>
      </c>
      <c r="K26" s="3">
        <v>0</v>
      </c>
      <c r="L26" s="3">
        <v>0</v>
      </c>
      <c r="M26" s="3">
        <v>0</v>
      </c>
      <c r="N26" s="3">
        <v>0</v>
      </c>
      <c r="O26" s="3">
        <v>0</v>
      </c>
      <c r="P26" s="3">
        <v>0</v>
      </c>
      <c r="Q26" s="3">
        <v>0</v>
      </c>
      <c r="R26" s="3">
        <v>0</v>
      </c>
      <c r="S26" s="54">
        <v>25</v>
      </c>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row>
    <row r="27" spans="1:125" x14ac:dyDescent="0.25">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row>
    <row r="28" spans="1:125" x14ac:dyDescent="0.25">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row>
    <row r="29" spans="1:125" x14ac:dyDescent="0.25">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row>
    <row r="30" spans="1:125" x14ac:dyDescent="0.25">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row>
    <row r="31" spans="1:125" x14ac:dyDescent="0.25">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row>
    <row r="32" spans="1:125" x14ac:dyDescent="0.25">
      <c r="A32" s="54" t="s">
        <v>147</v>
      </c>
      <c r="V32" s="54" t="str">
        <f>A32</f>
        <v xml:space="preserve">Staphylococcus capitis  </v>
      </c>
      <c r="AV32" s="54" t="str">
        <f>A32</f>
        <v xml:space="preserve">Staphylococcus capitis  </v>
      </c>
      <c r="BV32" s="30" t="str">
        <f>A32</f>
        <v xml:space="preserve">Staphylococcus capitis  </v>
      </c>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row>
    <row r="33" spans="2:127" ht="18.75" x14ac:dyDescent="0.25">
      <c r="B33" s="54" t="s">
        <v>0</v>
      </c>
      <c r="C33" s="54">
        <v>1.5625E-2</v>
      </c>
      <c r="D33" s="54">
        <v>3.125E-2</v>
      </c>
      <c r="E33" s="54">
        <v>6.25E-2</v>
      </c>
      <c r="F33" s="54">
        <v>0.125</v>
      </c>
      <c r="G33" s="54">
        <v>0.25</v>
      </c>
      <c r="H33" s="54">
        <v>0.5</v>
      </c>
      <c r="I33" s="54">
        <v>1</v>
      </c>
      <c r="J33" s="54">
        <v>2</v>
      </c>
      <c r="K33" s="54">
        <v>4</v>
      </c>
      <c r="L33" s="54">
        <v>8</v>
      </c>
      <c r="M33" s="54">
        <v>16</v>
      </c>
      <c r="N33" s="54">
        <v>32</v>
      </c>
      <c r="O33" s="54">
        <v>64</v>
      </c>
      <c r="P33" s="54">
        <v>128</v>
      </c>
      <c r="Q33" s="54">
        <v>256</v>
      </c>
      <c r="R33" s="54">
        <v>512</v>
      </c>
      <c r="S33" s="54" t="s">
        <v>1</v>
      </c>
      <c r="V33" s="54" t="s">
        <v>0</v>
      </c>
      <c r="W33" s="54" t="str">
        <f>B34</f>
        <v>Penicillin G</v>
      </c>
      <c r="X33" s="54" t="str">
        <f>B35</f>
        <v>Oxacillin</v>
      </c>
      <c r="Y33" s="54" t="str">
        <f>B36</f>
        <v>Ampicillin/ Sulbactam</v>
      </c>
      <c r="Z33" s="54" t="str">
        <f>B37</f>
        <v>Piperacillin/ Tazobactam</v>
      </c>
      <c r="AA33" s="54" t="str">
        <f>B38</f>
        <v>Cefotaxim</v>
      </c>
      <c r="AB33" s="54" t="str">
        <f>B39</f>
        <v>Cefuroxim</v>
      </c>
      <c r="AC33" s="54" t="str">
        <f>B40</f>
        <v>Imipenem</v>
      </c>
      <c r="AD33" s="54" t="str">
        <f>B41</f>
        <v>Meropenem</v>
      </c>
      <c r="AE33" s="54" t="str">
        <f>B42</f>
        <v>Amikacin</v>
      </c>
      <c r="AF33" s="54" t="str">
        <f>B43</f>
        <v>Gentamicin</v>
      </c>
      <c r="AG33" s="54" t="str">
        <f>B44</f>
        <v>Fosfomycin</v>
      </c>
      <c r="AH33" s="54" t="str">
        <f>B45</f>
        <v>Cotrimoxazol</v>
      </c>
      <c r="AI33" s="54" t="str">
        <f>B46</f>
        <v>Ciprofloxacin</v>
      </c>
      <c r="AJ33" s="54" t="str">
        <f>B47</f>
        <v>Levofloxacin</v>
      </c>
      <c r="AK33" s="54" t="str">
        <f>B48</f>
        <v>Moxifloxacin</v>
      </c>
      <c r="AL33" s="54" t="str">
        <f>B49</f>
        <v>Doxycyclin</v>
      </c>
      <c r="AM33" s="54" t="str">
        <f>B50</f>
        <v>Rifampicin</v>
      </c>
      <c r="AN33" s="54" t="str">
        <f>B51</f>
        <v>Daptomycin</v>
      </c>
      <c r="AO33" s="54" t="str">
        <f>B52</f>
        <v>Roxythromycin</v>
      </c>
      <c r="AP33" s="54" t="str">
        <f>B53</f>
        <v>Clindamycin</v>
      </c>
      <c r="AQ33" s="54" t="str">
        <f>B54</f>
        <v>Linezolid</v>
      </c>
      <c r="AR33" s="54" t="str">
        <f>B55</f>
        <v>Vancomycin</v>
      </c>
      <c r="AS33" s="54" t="s">
        <v>38</v>
      </c>
      <c r="AT33" s="54" t="s">
        <v>22</v>
      </c>
      <c r="AW33" s="54" t="str">
        <f t="shared" ref="AW33" si="838">W33</f>
        <v>Penicillin G</v>
      </c>
      <c r="AX33" s="54" t="str">
        <f t="shared" ref="AX33" si="839">X33</f>
        <v>Oxacillin</v>
      </c>
      <c r="AY33" s="54" t="str">
        <f t="shared" ref="AY33" si="840">Y33</f>
        <v>Ampicillin/ Sulbactam</v>
      </c>
      <c r="AZ33" s="54" t="str">
        <f t="shared" ref="AZ33" si="841">Z33</f>
        <v>Piperacillin/ Tazobactam</v>
      </c>
      <c r="BA33" s="54" t="str">
        <f t="shared" ref="BA33" si="842">AA33</f>
        <v>Cefotaxim</v>
      </c>
      <c r="BB33" s="54" t="str">
        <f t="shared" ref="BB33" si="843">AB33</f>
        <v>Cefuroxim</v>
      </c>
      <c r="BC33" s="54" t="str">
        <f t="shared" ref="BC33" si="844">AC33</f>
        <v>Imipenem</v>
      </c>
      <c r="BD33" s="54" t="str">
        <f t="shared" ref="BD33" si="845">AD33</f>
        <v>Meropenem</v>
      </c>
      <c r="BE33" s="54" t="str">
        <f t="shared" ref="BE33" si="846">AE33</f>
        <v>Amikacin</v>
      </c>
      <c r="BF33" s="54" t="str">
        <f t="shared" ref="BF33" si="847">AF33</f>
        <v>Gentamicin</v>
      </c>
      <c r="BG33" s="54" t="str">
        <f t="shared" ref="BG33" si="848">AG33</f>
        <v>Fosfomycin</v>
      </c>
      <c r="BH33" s="54" t="str">
        <f t="shared" ref="BH33" si="849">AH33</f>
        <v>Cotrimoxazol</v>
      </c>
      <c r="BI33" s="54" t="str">
        <f t="shared" ref="BI33" si="850">AI33</f>
        <v>Ciprofloxacin</v>
      </c>
      <c r="BJ33" s="54" t="str">
        <f t="shared" ref="BJ33" si="851">AJ33</f>
        <v>Levofloxacin</v>
      </c>
      <c r="BK33" s="54" t="str">
        <f t="shared" ref="BK33" si="852">AK33</f>
        <v>Moxifloxacin</v>
      </c>
      <c r="BL33" s="54" t="str">
        <f t="shared" ref="BL33" si="853">AL33</f>
        <v>Doxycyclin</v>
      </c>
      <c r="BM33" s="54" t="str">
        <f t="shared" ref="BM33" si="854">AM33</f>
        <v>Rifampicin</v>
      </c>
      <c r="BN33" s="54" t="str">
        <f t="shared" ref="BN33" si="855">AN33</f>
        <v>Daptomycin</v>
      </c>
      <c r="BO33" s="54" t="str">
        <f t="shared" ref="BO33" si="856">AO33</f>
        <v>Roxythromycin</v>
      </c>
      <c r="BP33" s="54" t="str">
        <f t="shared" ref="BP33" si="857">AP33</f>
        <v>Clindamycin</v>
      </c>
      <c r="BQ33" s="54" t="str">
        <f t="shared" ref="BQ33" si="858">AQ33</f>
        <v>Linezolid</v>
      </c>
      <c r="BR33" s="54" t="str">
        <f t="shared" ref="BR33" si="859">AR33</f>
        <v>Vancomycin</v>
      </c>
      <c r="BS33" s="54" t="str">
        <f t="shared" ref="BS33" si="860">AS33</f>
        <v>Teicoplanin</v>
      </c>
      <c r="BT33" s="54" t="s">
        <v>22</v>
      </c>
      <c r="BU33" s="54"/>
      <c r="BV33" s="54"/>
      <c r="BW33" s="30" t="str">
        <f t="shared" ref="BW33" si="861">W33</f>
        <v>Penicillin G</v>
      </c>
      <c r="BX33" s="30" t="str">
        <f t="shared" ref="BX33" si="862">X33</f>
        <v>Oxacillin</v>
      </c>
      <c r="BY33" s="30" t="str">
        <f t="shared" ref="BY33" si="863">Y33</f>
        <v>Ampicillin/ Sulbactam</v>
      </c>
      <c r="BZ33" s="30" t="str">
        <f t="shared" ref="BZ33" si="864">Z33</f>
        <v>Piperacillin/ Tazobactam</v>
      </c>
      <c r="CA33" s="30" t="str">
        <f t="shared" ref="CA33" si="865">AA33</f>
        <v>Cefotaxim</v>
      </c>
      <c r="CB33" s="30" t="str">
        <f t="shared" ref="CB33" si="866">AB33</f>
        <v>Cefuroxim</v>
      </c>
      <c r="CC33" s="30" t="str">
        <f t="shared" ref="CC33" si="867">AC33</f>
        <v>Imipenem</v>
      </c>
      <c r="CD33" s="30" t="str">
        <f t="shared" ref="CD33" si="868">AD33</f>
        <v>Meropenem</v>
      </c>
      <c r="CE33" s="30" t="str">
        <f t="shared" ref="CE33" si="869">AE33</f>
        <v>Amikacin</v>
      </c>
      <c r="CF33" s="30" t="str">
        <f t="shared" ref="CF33" si="870">AF33</f>
        <v>Gentamicin</v>
      </c>
      <c r="CG33" s="30" t="str">
        <f t="shared" ref="CG33" si="871">AG33</f>
        <v>Fosfomycin</v>
      </c>
      <c r="CH33" s="30" t="str">
        <f t="shared" ref="CH33" si="872">AH33</f>
        <v>Cotrimoxazol</v>
      </c>
      <c r="CI33" s="30" t="str">
        <f t="shared" ref="CI33" si="873">AI33</f>
        <v>Ciprofloxacin</v>
      </c>
      <c r="CJ33" s="30" t="str">
        <f t="shared" ref="CJ33" si="874">AJ33</f>
        <v>Levofloxacin</v>
      </c>
      <c r="CK33" s="30" t="str">
        <f t="shared" ref="CK33" si="875">AK33</f>
        <v>Moxifloxacin</v>
      </c>
      <c r="CL33" s="30" t="str">
        <f t="shared" ref="CL33" si="876">AL33</f>
        <v>Doxycyclin</v>
      </c>
      <c r="CM33" s="30" t="str">
        <f t="shared" ref="CM33" si="877">AM33</f>
        <v>Rifampicin</v>
      </c>
      <c r="CN33" s="30" t="str">
        <f t="shared" ref="CN33" si="878">AN33</f>
        <v>Daptomycin</v>
      </c>
      <c r="CO33" s="30" t="str">
        <f t="shared" ref="CO33" si="879">AO33</f>
        <v>Roxythromycin</v>
      </c>
      <c r="CP33" s="30" t="str">
        <f t="shared" ref="CP33" si="880">AP33</f>
        <v>Clindamycin</v>
      </c>
      <c r="CQ33" s="30" t="str">
        <f t="shared" ref="CQ33" si="881">AQ33</f>
        <v>Linezolid</v>
      </c>
      <c r="CR33" s="30" t="str">
        <f t="shared" ref="CR33" si="882">AR33</f>
        <v>Vancomycin</v>
      </c>
      <c r="CS33" s="30" t="str">
        <f t="shared" ref="CS33" si="883">AS33</f>
        <v>Teicoplanin</v>
      </c>
      <c r="CT33" s="54" t="s">
        <v>22</v>
      </c>
      <c r="CW33" s="39"/>
      <c r="CX33" s="24" t="s">
        <v>73</v>
      </c>
      <c r="CY33" s="24" t="s">
        <v>74</v>
      </c>
      <c r="CZ33" s="24" t="s">
        <v>53</v>
      </c>
      <c r="DA33" s="24" t="s">
        <v>55</v>
      </c>
      <c r="DB33" s="24" t="s">
        <v>57</v>
      </c>
      <c r="DC33" s="24" t="s">
        <v>75</v>
      </c>
      <c r="DD33" s="24" t="s">
        <v>59</v>
      </c>
      <c r="DE33" s="24" t="s">
        <v>60</v>
      </c>
      <c r="DF33" s="24" t="s">
        <v>62</v>
      </c>
      <c r="DG33" s="24" t="s">
        <v>63</v>
      </c>
      <c r="DH33" s="24" t="s">
        <v>65</v>
      </c>
      <c r="DI33" s="24" t="s">
        <v>66</v>
      </c>
      <c r="DJ33" s="24" t="s">
        <v>67</v>
      </c>
      <c r="DK33" s="24" t="s">
        <v>68</v>
      </c>
      <c r="DL33" s="24" t="s">
        <v>69</v>
      </c>
      <c r="DM33" s="24" t="s">
        <v>70</v>
      </c>
      <c r="DN33" s="24" t="s">
        <v>76</v>
      </c>
      <c r="DO33" s="24" t="s">
        <v>77</v>
      </c>
      <c r="DP33" s="24" t="s">
        <v>78</v>
      </c>
      <c r="DQ33" s="24" t="s">
        <v>79</v>
      </c>
      <c r="DR33" s="24" t="s">
        <v>80</v>
      </c>
      <c r="DS33" s="24" t="s">
        <v>81</v>
      </c>
      <c r="DT33" s="24" t="s">
        <v>82</v>
      </c>
      <c r="DU33" s="24" t="s">
        <v>93</v>
      </c>
      <c r="DW33" s="10"/>
    </row>
    <row r="34" spans="2:127" ht="18.75" x14ac:dyDescent="0.25">
      <c r="B34" s="54" t="s">
        <v>31</v>
      </c>
      <c r="C34" s="2">
        <v>1</v>
      </c>
      <c r="D34" s="2">
        <v>81</v>
      </c>
      <c r="E34" s="2">
        <v>3</v>
      </c>
      <c r="F34" s="2">
        <v>3</v>
      </c>
      <c r="G34" s="3">
        <v>7</v>
      </c>
      <c r="H34" s="3">
        <v>6</v>
      </c>
      <c r="I34" s="3">
        <v>5</v>
      </c>
      <c r="J34" s="3">
        <v>10</v>
      </c>
      <c r="K34" s="3">
        <v>5</v>
      </c>
      <c r="L34" s="3">
        <v>42</v>
      </c>
      <c r="M34" s="3">
        <v>1</v>
      </c>
      <c r="N34" s="3">
        <v>0</v>
      </c>
      <c r="O34" s="3">
        <v>0</v>
      </c>
      <c r="P34" s="3">
        <v>0</v>
      </c>
      <c r="Q34" s="3">
        <v>0</v>
      </c>
      <c r="R34" s="3">
        <v>0</v>
      </c>
      <c r="S34" s="54">
        <v>164</v>
      </c>
      <c r="V34" s="54">
        <v>1.5625E-2</v>
      </c>
      <c r="W34" s="2">
        <f>C34</f>
        <v>1</v>
      </c>
      <c r="X34" s="2">
        <f>C35</f>
        <v>0</v>
      </c>
      <c r="Y34" s="54">
        <f>C36</f>
        <v>0</v>
      </c>
      <c r="Z34" s="54">
        <f>C37</f>
        <v>0</v>
      </c>
      <c r="AA34" s="54">
        <f>C38</f>
        <v>0</v>
      </c>
      <c r="AB34" s="54">
        <f>C39</f>
        <v>0</v>
      </c>
      <c r="AC34" s="54">
        <f>C40</f>
        <v>0</v>
      </c>
      <c r="AD34" s="54">
        <f>C41</f>
        <v>0</v>
      </c>
      <c r="AE34" s="2">
        <f>C42</f>
        <v>0</v>
      </c>
      <c r="AF34" s="2">
        <f>C43</f>
        <v>0</v>
      </c>
      <c r="AG34" s="2">
        <f>C44</f>
        <v>0</v>
      </c>
      <c r="AH34" s="2">
        <f>C45</f>
        <v>0</v>
      </c>
      <c r="AI34" s="2">
        <f>C46</f>
        <v>0</v>
      </c>
      <c r="AJ34" s="2">
        <f>C47</f>
        <v>0</v>
      </c>
      <c r="AK34" s="2">
        <f>C48</f>
        <v>0</v>
      </c>
      <c r="AL34" s="2">
        <f>C49</f>
        <v>0</v>
      </c>
      <c r="AM34" s="2">
        <f>C50</f>
        <v>0</v>
      </c>
      <c r="AN34" s="2">
        <f>C51</f>
        <v>0</v>
      </c>
      <c r="AO34" s="2">
        <f>C52</f>
        <v>0</v>
      </c>
      <c r="AP34" s="2">
        <f>C53</f>
        <v>0</v>
      </c>
      <c r="AQ34" s="2">
        <f>C54</f>
        <v>0</v>
      </c>
      <c r="AR34" s="2">
        <f>C55</f>
        <v>0</v>
      </c>
      <c r="AS34" s="2">
        <f>C56</f>
        <v>0</v>
      </c>
      <c r="AT34" s="2">
        <f>C57</f>
        <v>0</v>
      </c>
      <c r="AU34" s="5"/>
      <c r="AV34" s="54">
        <v>1.5625E-2</v>
      </c>
      <c r="AW34" s="31">
        <f t="shared" ref="AW34" si="884">PRODUCT(W34*100*1/W50)</f>
        <v>0.6097560975609756</v>
      </c>
      <c r="AX34" s="31">
        <f t="shared" ref="AX34" si="885">PRODUCT(X34*100*1/X50)</f>
        <v>0</v>
      </c>
      <c r="AY34" s="30">
        <f t="shared" ref="AY34" si="886">PRODUCT(Y34*100*1/Y50)</f>
        <v>0</v>
      </c>
      <c r="AZ34" s="30">
        <f t="shared" ref="AZ34" si="887">PRODUCT(Z34*100*1/Z50)</f>
        <v>0</v>
      </c>
      <c r="BA34" s="30">
        <f t="shared" ref="BA34" si="888">PRODUCT(AA34*100*1/AA50)</f>
        <v>0</v>
      </c>
      <c r="BB34" s="30">
        <f t="shared" ref="BB34" si="889">PRODUCT(AB34*100*1/AB50)</f>
        <v>0</v>
      </c>
      <c r="BC34" s="30">
        <f t="shared" ref="BC34" si="890">PRODUCT(AC34*100*1/AC50)</f>
        <v>0</v>
      </c>
      <c r="BD34" s="30">
        <f t="shared" ref="BD34" si="891">PRODUCT(AD34*100*1/AD50)</f>
        <v>0</v>
      </c>
      <c r="BE34" s="31">
        <f t="shared" ref="BE34" si="892">PRODUCT(AE34*100*1/AE50)</f>
        <v>0</v>
      </c>
      <c r="BF34" s="31">
        <f t="shared" ref="BF34" si="893">PRODUCT(AF34*100*1/AF50)</f>
        <v>0</v>
      </c>
      <c r="BG34" s="31">
        <f t="shared" ref="BG34" si="894">PRODUCT(AG34*100*1/AG50)</f>
        <v>0</v>
      </c>
      <c r="BH34" s="31">
        <f t="shared" ref="BH34" si="895">PRODUCT(AH34*100*1/AH50)</f>
        <v>0</v>
      </c>
      <c r="BI34" s="31">
        <f t="shared" ref="BI34" si="896">PRODUCT(AI34*100*1/AI50)</f>
        <v>0</v>
      </c>
      <c r="BJ34" s="31">
        <f t="shared" ref="BJ34" si="897">PRODUCT(AJ34*100*1/AJ50)</f>
        <v>0</v>
      </c>
      <c r="BK34" s="31">
        <f t="shared" ref="BK34" si="898">PRODUCT(AK34*100*1/AK50)</f>
        <v>0</v>
      </c>
      <c r="BL34" s="31">
        <f t="shared" ref="BL34" si="899">PRODUCT(AL34*100*1/AL50)</f>
        <v>0</v>
      </c>
      <c r="BM34" s="31">
        <f t="shared" ref="BM34" si="900">PRODUCT(AM34*100*1/AM50)</f>
        <v>0</v>
      </c>
      <c r="BN34" s="31">
        <f t="shared" ref="BN34" si="901">PRODUCT(AN34*100*1/AN50)</f>
        <v>0</v>
      </c>
      <c r="BO34" s="31">
        <f t="shared" ref="BO34" si="902">PRODUCT(AO34*100*1/AO50)</f>
        <v>0</v>
      </c>
      <c r="BP34" s="31">
        <f t="shared" ref="BP34" si="903">PRODUCT(AP34*100*1/AP50)</f>
        <v>0</v>
      </c>
      <c r="BQ34" s="31">
        <f t="shared" ref="BQ34" si="904">PRODUCT(AQ34*100*1/AQ50)</f>
        <v>0</v>
      </c>
      <c r="BR34" s="31">
        <f t="shared" ref="BR34" si="905">PRODUCT(AR34*100*1/AR50)</f>
        <v>0</v>
      </c>
      <c r="BS34" s="31">
        <f t="shared" ref="BS34" si="906">PRODUCT(AS34*100*1/AS50)</f>
        <v>0</v>
      </c>
      <c r="BT34" s="31">
        <f t="shared" ref="BT34" si="907">PRODUCT(AT34*100*1/AT50)</f>
        <v>0</v>
      </c>
      <c r="BU34" s="54"/>
      <c r="BV34" s="54">
        <v>1.5625E-2</v>
      </c>
      <c r="BW34" s="31">
        <f t="shared" ref="BW34" si="908">AW34</f>
        <v>0.6097560975609756</v>
      </c>
      <c r="BX34" s="31">
        <f t="shared" ref="BX34" si="909">AX34</f>
        <v>0</v>
      </c>
      <c r="BY34" s="30">
        <f t="shared" ref="BY34" si="910">AY34</f>
        <v>0</v>
      </c>
      <c r="BZ34" s="30">
        <f t="shared" ref="BZ34" si="911">AZ34</f>
        <v>0</v>
      </c>
      <c r="CA34" s="30">
        <f t="shared" ref="CA34" si="912">BA34</f>
        <v>0</v>
      </c>
      <c r="CB34" s="30">
        <f t="shared" ref="CB34" si="913">BB34</f>
        <v>0</v>
      </c>
      <c r="CC34" s="30">
        <f t="shared" ref="CC34" si="914">BC34</f>
        <v>0</v>
      </c>
      <c r="CD34" s="30">
        <f t="shared" ref="CD34" si="915">BD34</f>
        <v>0</v>
      </c>
      <c r="CE34" s="31">
        <f t="shared" ref="CE34" si="916">BE34</f>
        <v>0</v>
      </c>
      <c r="CF34" s="31">
        <f t="shared" ref="CF34" si="917">BF34</f>
        <v>0</v>
      </c>
      <c r="CG34" s="31">
        <f t="shared" ref="CG34" si="918">BG34</f>
        <v>0</v>
      </c>
      <c r="CH34" s="31">
        <f t="shared" ref="CH34" si="919">BH34</f>
        <v>0</v>
      </c>
      <c r="CI34" s="31">
        <f t="shared" ref="CI34" si="920">BI34</f>
        <v>0</v>
      </c>
      <c r="CJ34" s="31">
        <f t="shared" ref="CJ34" si="921">BJ34</f>
        <v>0</v>
      </c>
      <c r="CK34" s="31">
        <f t="shared" ref="CK34" si="922">BK34</f>
        <v>0</v>
      </c>
      <c r="CL34" s="31">
        <f t="shared" ref="CL34" si="923">BL34</f>
        <v>0</v>
      </c>
      <c r="CM34" s="31">
        <f t="shared" ref="CM34" si="924">BM34</f>
        <v>0</v>
      </c>
      <c r="CN34" s="31">
        <f t="shared" ref="CN34" si="925">BN34</f>
        <v>0</v>
      </c>
      <c r="CO34" s="31">
        <f t="shared" ref="CO34" si="926">BO34</f>
        <v>0</v>
      </c>
      <c r="CP34" s="31">
        <f t="shared" ref="CP34" si="927">BP34</f>
        <v>0</v>
      </c>
      <c r="CQ34" s="31">
        <f t="shared" ref="CQ34" si="928">BQ34</f>
        <v>0</v>
      </c>
      <c r="CR34" s="31">
        <f t="shared" ref="CR34" si="929">BR34</f>
        <v>0</v>
      </c>
      <c r="CS34" s="31">
        <f t="shared" ref="CS34" si="930">BS34</f>
        <v>0</v>
      </c>
      <c r="CT34" s="31">
        <f t="shared" ref="CT34" si="931">BT34</f>
        <v>0</v>
      </c>
      <c r="CW34" s="25" t="s">
        <v>49</v>
      </c>
      <c r="CX34" s="26">
        <f t="shared" ref="CX34" si="932">W50</f>
        <v>164</v>
      </c>
      <c r="CY34" s="26">
        <f t="shared" ref="CY34" si="933">X50</f>
        <v>164</v>
      </c>
      <c r="CZ34" s="26">
        <f t="shared" ref="CZ34" si="934">Y50</f>
        <v>162</v>
      </c>
      <c r="DA34" s="26">
        <f t="shared" ref="DA34" si="935">Z50</f>
        <v>162</v>
      </c>
      <c r="DB34" s="26">
        <f t="shared" ref="DB34" si="936">AA50</f>
        <v>162</v>
      </c>
      <c r="DC34" s="26">
        <f t="shared" ref="DC34" si="937">AB50</f>
        <v>163</v>
      </c>
      <c r="DD34" s="26">
        <f t="shared" ref="DD34" si="938">AC50</f>
        <v>163</v>
      </c>
      <c r="DE34" s="27">
        <f t="shared" ref="DE34" si="939">AD50</f>
        <v>162</v>
      </c>
      <c r="DF34" s="27">
        <f t="shared" ref="DF34" si="940">AE50</f>
        <v>152</v>
      </c>
      <c r="DG34" s="27">
        <f t="shared" ref="DG34" si="941">AF50</f>
        <v>156</v>
      </c>
      <c r="DH34" s="27">
        <f t="shared" ref="DH34" si="942">AG50</f>
        <v>165</v>
      </c>
      <c r="DI34" s="27">
        <f t="shared" ref="DI34" si="943">AH50</f>
        <v>162</v>
      </c>
      <c r="DJ34" s="27">
        <f t="shared" ref="DJ34" si="944">AI50</f>
        <v>163</v>
      </c>
      <c r="DK34" s="27">
        <f t="shared" ref="DK34" si="945">AJ50</f>
        <v>163</v>
      </c>
      <c r="DL34" s="27">
        <f t="shared" ref="DL34" si="946">AK50</f>
        <v>163</v>
      </c>
      <c r="DM34" s="27">
        <f t="shared" ref="DM34" si="947">AL50</f>
        <v>162</v>
      </c>
      <c r="DN34" s="27">
        <f t="shared" ref="DN34" si="948">AM50</f>
        <v>165</v>
      </c>
      <c r="DO34" s="27">
        <f t="shared" ref="DO34" si="949">AN50</f>
        <v>163</v>
      </c>
      <c r="DP34" s="27">
        <f t="shared" ref="DP34" si="950">AO50</f>
        <v>163</v>
      </c>
      <c r="DQ34" s="27">
        <f t="shared" ref="DQ34" si="951">AP50</f>
        <v>163</v>
      </c>
      <c r="DR34" s="27">
        <f t="shared" ref="DR34" si="952">AQ50</f>
        <v>164</v>
      </c>
      <c r="DS34" s="27">
        <f t="shared" ref="DS34" si="953">AR50</f>
        <v>165</v>
      </c>
      <c r="DT34" s="27">
        <f t="shared" ref="DT34" si="954">AS50</f>
        <v>162</v>
      </c>
      <c r="DU34" s="27">
        <f t="shared" ref="DU34" si="955">AT50</f>
        <v>161</v>
      </c>
      <c r="DV34" s="10"/>
    </row>
    <row r="35" spans="2:127" ht="18.75" x14ac:dyDescent="0.25">
      <c r="B35" s="54" t="s">
        <v>32</v>
      </c>
      <c r="C35" s="2">
        <v>0</v>
      </c>
      <c r="D35" s="2">
        <v>0</v>
      </c>
      <c r="E35" s="2">
        <v>120</v>
      </c>
      <c r="F35" s="2">
        <v>1</v>
      </c>
      <c r="G35" s="2">
        <v>11</v>
      </c>
      <c r="H35" s="3">
        <v>6</v>
      </c>
      <c r="I35" s="3">
        <v>1</v>
      </c>
      <c r="J35" s="3">
        <v>2</v>
      </c>
      <c r="K35" s="3">
        <v>2</v>
      </c>
      <c r="L35" s="3">
        <v>1</v>
      </c>
      <c r="M35" s="3">
        <v>20</v>
      </c>
      <c r="N35" s="3">
        <v>0</v>
      </c>
      <c r="O35" s="3">
        <v>0</v>
      </c>
      <c r="P35" s="3">
        <v>0</v>
      </c>
      <c r="Q35" s="3">
        <v>0</v>
      </c>
      <c r="R35" s="3">
        <v>0</v>
      </c>
      <c r="S35" s="54">
        <v>164</v>
      </c>
      <c r="V35" s="54">
        <v>3.125E-2</v>
      </c>
      <c r="W35" s="2">
        <f>D34</f>
        <v>81</v>
      </c>
      <c r="X35" s="2">
        <f>D35</f>
        <v>0</v>
      </c>
      <c r="Y35" s="54">
        <f>D36</f>
        <v>0</v>
      </c>
      <c r="Z35" s="54">
        <f>D37</f>
        <v>0</v>
      </c>
      <c r="AA35" s="54">
        <f>D38</f>
        <v>3</v>
      </c>
      <c r="AB35" s="54">
        <f>D39</f>
        <v>0</v>
      </c>
      <c r="AC35" s="54">
        <f>D40</f>
        <v>0</v>
      </c>
      <c r="AD35" s="54">
        <f>D41</f>
        <v>0</v>
      </c>
      <c r="AE35" s="2">
        <f>D42</f>
        <v>0</v>
      </c>
      <c r="AF35" s="2">
        <f>D43</f>
        <v>0</v>
      </c>
      <c r="AG35" s="2">
        <f>D44</f>
        <v>0</v>
      </c>
      <c r="AH35" s="2">
        <f>D45</f>
        <v>0</v>
      </c>
      <c r="AI35" s="2">
        <f>D46</f>
        <v>4</v>
      </c>
      <c r="AJ35" s="2">
        <f>D47</f>
        <v>3</v>
      </c>
      <c r="AK35" s="2">
        <f>D48</f>
        <v>0</v>
      </c>
      <c r="AL35" s="2">
        <f>D49</f>
        <v>0</v>
      </c>
      <c r="AM35" s="2">
        <f>D50</f>
        <v>89</v>
      </c>
      <c r="AN35" s="2">
        <f>D51</f>
        <v>0</v>
      </c>
      <c r="AO35" s="2">
        <f>D52</f>
        <v>0</v>
      </c>
      <c r="AP35" s="2">
        <f>D53</f>
        <v>8</v>
      </c>
      <c r="AQ35" s="2">
        <f>D54</f>
        <v>0</v>
      </c>
      <c r="AR35" s="2">
        <f>D55</f>
        <v>0</v>
      </c>
      <c r="AS35" s="2">
        <f>D56</f>
        <v>0</v>
      </c>
      <c r="AT35" s="2">
        <f>D57</f>
        <v>92</v>
      </c>
      <c r="AU35" s="5"/>
      <c r="AV35" s="54">
        <v>3.125E-2</v>
      </c>
      <c r="AW35" s="31">
        <f t="shared" ref="AW35" si="956">PRODUCT(W35*100*1/W50)</f>
        <v>49.390243902439025</v>
      </c>
      <c r="AX35" s="31">
        <f t="shared" ref="AX35" si="957">PRODUCT(X35*100*1/X50)</f>
        <v>0</v>
      </c>
      <c r="AY35" s="30">
        <f t="shared" ref="AY35" si="958">PRODUCT(Y35*100*1/Y50)</f>
        <v>0</v>
      </c>
      <c r="AZ35" s="30">
        <f t="shared" ref="AZ35" si="959">PRODUCT(Z35*100*1/Z50)</f>
        <v>0</v>
      </c>
      <c r="BA35" s="30">
        <f t="shared" ref="BA35" si="960">PRODUCT(AA35*100*1/AA50)</f>
        <v>1.8518518518518519</v>
      </c>
      <c r="BB35" s="30">
        <f t="shared" ref="BB35" si="961">PRODUCT(AB35*100*1/AB50)</f>
        <v>0</v>
      </c>
      <c r="BC35" s="30">
        <f t="shared" ref="BC35" si="962">PRODUCT(AC35*100*1/AC50)</f>
        <v>0</v>
      </c>
      <c r="BD35" s="30">
        <f t="shared" ref="BD35" si="963">PRODUCT(AD35*100*1/AD50)</f>
        <v>0</v>
      </c>
      <c r="BE35" s="31">
        <f t="shared" ref="BE35" si="964">PRODUCT(AE35*100*1/AE50)</f>
        <v>0</v>
      </c>
      <c r="BF35" s="31">
        <f t="shared" ref="BF35" si="965">PRODUCT(AF35*100*1/AF50)</f>
        <v>0</v>
      </c>
      <c r="BG35" s="31">
        <f t="shared" ref="BG35" si="966">PRODUCT(AG35*100*1/AG50)</f>
        <v>0</v>
      </c>
      <c r="BH35" s="31">
        <f t="shared" ref="BH35" si="967">PRODUCT(AH35*100*1/AH50)</f>
        <v>0</v>
      </c>
      <c r="BI35" s="31">
        <f t="shared" ref="BI35" si="968">PRODUCT(AI35*100*1/AI50)</f>
        <v>2.4539877300613497</v>
      </c>
      <c r="BJ35" s="31">
        <f t="shared" ref="BJ35" si="969">PRODUCT(AJ35*100*1/AJ50)</f>
        <v>1.8404907975460123</v>
      </c>
      <c r="BK35" s="31">
        <f t="shared" ref="BK35" si="970">PRODUCT(AK35*100*1/AK50)</f>
        <v>0</v>
      </c>
      <c r="BL35" s="31">
        <f t="shared" ref="BL35" si="971">PRODUCT(AL35*100*1/AL50)</f>
        <v>0</v>
      </c>
      <c r="BM35" s="31">
        <f t="shared" ref="BM35" si="972">PRODUCT(AM35*100*1/AM50)</f>
        <v>53.939393939393938</v>
      </c>
      <c r="BN35" s="31">
        <f t="shared" ref="BN35" si="973">PRODUCT(AN35*100*1/AN50)</f>
        <v>0</v>
      </c>
      <c r="BO35" s="31">
        <f t="shared" ref="BO35" si="974">PRODUCT(AO35*100*1/AO50)</f>
        <v>0</v>
      </c>
      <c r="BP35" s="31">
        <f t="shared" ref="BP35" si="975">PRODUCT(AP35*100*1/AP50)</f>
        <v>4.9079754601226995</v>
      </c>
      <c r="BQ35" s="31">
        <f t="shared" ref="BQ35" si="976">PRODUCT(AQ35*100*1/AQ50)</f>
        <v>0</v>
      </c>
      <c r="BR35" s="31">
        <f t="shared" ref="BR35" si="977">PRODUCT(AR35*100*1/AR50)</f>
        <v>0</v>
      </c>
      <c r="BS35" s="31">
        <f t="shared" ref="BS35" si="978">PRODUCT(AS35*100*1/AS50)</f>
        <v>0</v>
      </c>
      <c r="BT35" s="31">
        <f t="shared" ref="BT35" si="979">PRODUCT(AT35*100*1/AT50)</f>
        <v>57.142857142857146</v>
      </c>
      <c r="BU35" s="54"/>
      <c r="BV35" s="54">
        <v>3.125E-2</v>
      </c>
      <c r="BW35" s="31">
        <f t="shared" ref="BW35" si="980">AW34+AW35</f>
        <v>50</v>
      </c>
      <c r="BX35" s="31">
        <f t="shared" ref="BX35" si="981">AX34+AX35</f>
        <v>0</v>
      </c>
      <c r="BY35" s="30">
        <f t="shared" ref="BY35" si="982">AY34+AY35</f>
        <v>0</v>
      </c>
      <c r="BZ35" s="30">
        <f t="shared" ref="BZ35" si="983">AZ34+AZ35</f>
        <v>0</v>
      </c>
      <c r="CA35" s="30">
        <f t="shared" ref="CA35" si="984">BA34+BA35</f>
        <v>1.8518518518518519</v>
      </c>
      <c r="CB35" s="30">
        <f t="shared" ref="CB35" si="985">BB34+BB35</f>
        <v>0</v>
      </c>
      <c r="CC35" s="30">
        <f t="shared" ref="CC35" si="986">BC34+BC35</f>
        <v>0</v>
      </c>
      <c r="CD35" s="30">
        <f t="shared" ref="CD35" si="987">BD34+BD35</f>
        <v>0</v>
      </c>
      <c r="CE35" s="31">
        <f t="shared" ref="CE35" si="988">BE34+BE35</f>
        <v>0</v>
      </c>
      <c r="CF35" s="31">
        <f t="shared" ref="CF35" si="989">BF34+BF35</f>
        <v>0</v>
      </c>
      <c r="CG35" s="31">
        <f t="shared" ref="CG35" si="990">BG34+BG35</f>
        <v>0</v>
      </c>
      <c r="CH35" s="31">
        <f t="shared" ref="CH35" si="991">BH34+BH35</f>
        <v>0</v>
      </c>
      <c r="CI35" s="31">
        <f t="shared" ref="CI35" si="992">BI34+BI35</f>
        <v>2.4539877300613497</v>
      </c>
      <c r="CJ35" s="31">
        <f t="shared" ref="CJ35" si="993">BJ34+BJ35</f>
        <v>1.8404907975460123</v>
      </c>
      <c r="CK35" s="31">
        <f t="shared" ref="CK35" si="994">BK34+BK35</f>
        <v>0</v>
      </c>
      <c r="CL35" s="31">
        <f t="shared" ref="CL35" si="995">BL34+BL35</f>
        <v>0</v>
      </c>
      <c r="CM35" s="31">
        <f t="shared" ref="CM35" si="996">BM34+BM35</f>
        <v>53.939393939393938</v>
      </c>
      <c r="CN35" s="31">
        <f t="shared" ref="CN35" si="997">BN34+BN35</f>
        <v>0</v>
      </c>
      <c r="CO35" s="31">
        <f t="shared" ref="CO35" si="998">BO34+BO35</f>
        <v>0</v>
      </c>
      <c r="CP35" s="31">
        <f t="shared" ref="CP35" si="999">BP34+BP35</f>
        <v>4.9079754601226995</v>
      </c>
      <c r="CQ35" s="31">
        <f t="shared" ref="CQ35" si="1000">BQ34+BQ35</f>
        <v>0</v>
      </c>
      <c r="CR35" s="31">
        <f t="shared" ref="CR35" si="1001">BR34+BR35</f>
        <v>0</v>
      </c>
      <c r="CS35" s="31">
        <f t="shared" ref="CS35" si="1002">BS34+BS35</f>
        <v>0</v>
      </c>
      <c r="CT35" s="31">
        <f t="shared" ref="CT35" si="1003">BT34+BT35</f>
        <v>57.142857142857146</v>
      </c>
      <c r="CW35" s="25" t="s">
        <v>50</v>
      </c>
      <c r="CX35" s="18"/>
      <c r="CY35" s="18">
        <f>BX38</f>
        <v>80.487804878048777</v>
      </c>
      <c r="CZ35" s="18"/>
      <c r="DA35" s="18"/>
      <c r="DB35" s="18"/>
      <c r="DC35" s="18"/>
      <c r="DD35" s="18"/>
      <c r="DE35" s="17"/>
      <c r="DF35" s="17">
        <f>CE43</f>
        <v>99.34210526315789</v>
      </c>
      <c r="DG35" s="17">
        <f>CF40</f>
        <v>96.794871794871781</v>
      </c>
      <c r="DH35" s="17">
        <f>CG45</f>
        <v>9.0909090909090917</v>
      </c>
      <c r="DI35" s="17">
        <f>CH41</f>
        <v>85.802469135802468</v>
      </c>
      <c r="DJ35" s="13">
        <f>CI40</f>
        <v>93.865030674846636</v>
      </c>
      <c r="DK35" s="17">
        <f>CJ40</f>
        <v>93.25153374233129</v>
      </c>
      <c r="DL35" s="17">
        <f>CK38</f>
        <v>89.570552147239255</v>
      </c>
      <c r="DM35" s="17">
        <f>CL40</f>
        <v>97.530864197530875</v>
      </c>
      <c r="DN35" s="17">
        <f>CM36</f>
        <v>94.545454545454547</v>
      </c>
      <c r="DO35" s="17">
        <f>CN40</f>
        <v>97.546012269938643</v>
      </c>
      <c r="DP35" s="17">
        <f>CO40</f>
        <v>84.049079754601223</v>
      </c>
      <c r="DQ35" s="17">
        <f>CP38</f>
        <v>87.116564417177912</v>
      </c>
      <c r="DR35" s="17">
        <f>CQ42</f>
        <v>100</v>
      </c>
      <c r="DS35" s="17">
        <f>CR42</f>
        <v>100</v>
      </c>
      <c r="DT35" s="17">
        <f>CS42</f>
        <v>100</v>
      </c>
      <c r="DU35" s="17">
        <f>CT39</f>
        <v>100</v>
      </c>
      <c r="DV35" s="10"/>
    </row>
    <row r="36" spans="2:127" ht="18.75" x14ac:dyDescent="0.25">
      <c r="B36" s="54" t="s">
        <v>3</v>
      </c>
      <c r="C36" s="54">
        <v>0</v>
      </c>
      <c r="D36" s="54">
        <v>0</v>
      </c>
      <c r="E36" s="54">
        <v>0</v>
      </c>
      <c r="F36" s="54">
        <v>137</v>
      </c>
      <c r="G36" s="54">
        <v>0</v>
      </c>
      <c r="H36" s="54">
        <v>5</v>
      </c>
      <c r="I36" s="54">
        <v>4</v>
      </c>
      <c r="J36" s="54">
        <v>3</v>
      </c>
      <c r="K36" s="54">
        <v>1</v>
      </c>
      <c r="L36" s="54">
        <v>6</v>
      </c>
      <c r="M36" s="54">
        <v>4</v>
      </c>
      <c r="N36" s="54">
        <v>1</v>
      </c>
      <c r="O36" s="54">
        <v>1</v>
      </c>
      <c r="P36" s="54">
        <v>0</v>
      </c>
      <c r="Q36" s="54">
        <v>0</v>
      </c>
      <c r="R36" s="54">
        <v>0</v>
      </c>
      <c r="S36" s="54">
        <v>162</v>
      </c>
      <c r="V36" s="54">
        <v>6.25E-2</v>
      </c>
      <c r="W36" s="2">
        <f>E34</f>
        <v>3</v>
      </c>
      <c r="X36" s="2">
        <f>E35</f>
        <v>120</v>
      </c>
      <c r="Y36" s="54">
        <f>E36</f>
        <v>0</v>
      </c>
      <c r="Z36" s="54">
        <f>E37</f>
        <v>0</v>
      </c>
      <c r="AA36" s="54">
        <f>E38</f>
        <v>0</v>
      </c>
      <c r="AB36" s="54">
        <f>E39</f>
        <v>0</v>
      </c>
      <c r="AC36" s="54">
        <f>E40</f>
        <v>139</v>
      </c>
      <c r="AD36" s="54">
        <f>E41</f>
        <v>127</v>
      </c>
      <c r="AE36" s="2">
        <f>E42</f>
        <v>0</v>
      </c>
      <c r="AF36" s="2">
        <f>E43</f>
        <v>139</v>
      </c>
      <c r="AG36" s="2">
        <f>E44</f>
        <v>0</v>
      </c>
      <c r="AH36" s="2">
        <f>E45</f>
        <v>121</v>
      </c>
      <c r="AI36" s="2">
        <f>E46</f>
        <v>2</v>
      </c>
      <c r="AJ36" s="2">
        <f>E47</f>
        <v>0</v>
      </c>
      <c r="AK36" s="2">
        <f>E48</f>
        <v>6</v>
      </c>
      <c r="AL36" s="2">
        <f>E49</f>
        <v>89</v>
      </c>
      <c r="AM36" s="2">
        <f>E50</f>
        <v>67</v>
      </c>
      <c r="AN36" s="2">
        <f>E51</f>
        <v>3</v>
      </c>
      <c r="AO36" s="2">
        <f>E52</f>
        <v>8</v>
      </c>
      <c r="AP36" s="2">
        <f>E53</f>
        <v>16</v>
      </c>
      <c r="AQ36" s="2">
        <f>E54</f>
        <v>0</v>
      </c>
      <c r="AR36" s="2">
        <f>E55</f>
        <v>0</v>
      </c>
      <c r="AS36" s="2">
        <f>E56</f>
        <v>0</v>
      </c>
      <c r="AT36" s="2">
        <f>E57</f>
        <v>2</v>
      </c>
      <c r="AU36" s="5"/>
      <c r="AV36" s="54">
        <v>6.25E-2</v>
      </c>
      <c r="AW36" s="31">
        <f t="shared" ref="AW36" si="1004">PRODUCT(W36*100*1/W50)</f>
        <v>1.8292682926829269</v>
      </c>
      <c r="AX36" s="31">
        <f t="shared" ref="AX36" si="1005">PRODUCT(X36*100*1/X50)</f>
        <v>73.170731707317074</v>
      </c>
      <c r="AY36" s="30">
        <f t="shared" ref="AY36" si="1006">PRODUCT(Y36*100*1/Y50)</f>
        <v>0</v>
      </c>
      <c r="AZ36" s="30">
        <f t="shared" ref="AZ36" si="1007">PRODUCT(Z36*100*1/Z50)</f>
        <v>0</v>
      </c>
      <c r="BA36" s="30">
        <f t="shared" ref="BA36" si="1008">PRODUCT(AA36*100*1/AA50)</f>
        <v>0</v>
      </c>
      <c r="BB36" s="30">
        <f t="shared" ref="BB36" si="1009">PRODUCT(AB36*100*1/AB50)</f>
        <v>0</v>
      </c>
      <c r="BC36" s="30">
        <f t="shared" ref="BC36" si="1010">PRODUCT(AC36*100*1/AC50)</f>
        <v>85.276073619631902</v>
      </c>
      <c r="BD36" s="30">
        <f t="shared" ref="BD36" si="1011">PRODUCT(AD36*100*1/AD50)</f>
        <v>78.395061728395063</v>
      </c>
      <c r="BE36" s="31">
        <f t="shared" ref="BE36" si="1012">PRODUCT(AE36*100*1/AE50)</f>
        <v>0</v>
      </c>
      <c r="BF36" s="31">
        <f t="shared" ref="BF36" si="1013">PRODUCT(AF36*100*1/AF50)</f>
        <v>89.102564102564102</v>
      </c>
      <c r="BG36" s="31">
        <f t="shared" ref="BG36" si="1014">PRODUCT(AG36*100*1/AG50)</f>
        <v>0</v>
      </c>
      <c r="BH36" s="31">
        <f t="shared" ref="BH36" si="1015">PRODUCT(AH36*100*1/AH50)</f>
        <v>74.691358024691354</v>
      </c>
      <c r="BI36" s="31">
        <f t="shared" ref="BI36" si="1016">PRODUCT(AI36*100*1/AI50)</f>
        <v>1.2269938650306749</v>
      </c>
      <c r="BJ36" s="31">
        <f t="shared" ref="BJ36" si="1017">PRODUCT(AJ36*100*1/AJ50)</f>
        <v>0</v>
      </c>
      <c r="BK36" s="31">
        <f t="shared" ref="BK36" si="1018">PRODUCT(AK36*100*1/AK50)</f>
        <v>3.6809815950920246</v>
      </c>
      <c r="BL36" s="31">
        <f t="shared" ref="BL36" si="1019">PRODUCT(AL36*100*1/AL50)</f>
        <v>54.938271604938272</v>
      </c>
      <c r="BM36" s="31">
        <f t="shared" ref="BM36" si="1020">PRODUCT(AM36*100*1/AM50)</f>
        <v>40.606060606060609</v>
      </c>
      <c r="BN36" s="31">
        <f t="shared" ref="BN36" si="1021">PRODUCT(AN36*100*1/AN50)</f>
        <v>1.8404907975460123</v>
      </c>
      <c r="BO36" s="31">
        <f t="shared" ref="BO36" si="1022">PRODUCT(AO36*100*1/AO50)</f>
        <v>4.9079754601226995</v>
      </c>
      <c r="BP36" s="31">
        <f t="shared" ref="BP36" si="1023">PRODUCT(AP36*100*1/AP50)</f>
        <v>9.8159509202453989</v>
      </c>
      <c r="BQ36" s="31">
        <f t="shared" ref="BQ36" si="1024">PRODUCT(AQ36*100*1/AQ50)</f>
        <v>0</v>
      </c>
      <c r="BR36" s="31">
        <f t="shared" ref="BR36" si="1025">PRODUCT(AR36*100*1/AR50)</f>
        <v>0</v>
      </c>
      <c r="BS36" s="31">
        <f t="shared" ref="BS36" si="1026">PRODUCT(AS36*100*1/AS50)</f>
        <v>0</v>
      </c>
      <c r="BT36" s="31">
        <f t="shared" ref="BT36" si="1027">PRODUCT(AT36*100*1/AT50)</f>
        <v>1.2422360248447204</v>
      </c>
      <c r="BU36" s="54"/>
      <c r="BV36" s="54">
        <v>6.25E-2</v>
      </c>
      <c r="BW36" s="31">
        <f t="shared" ref="BW36" si="1028">AW34+AW35+AW36</f>
        <v>51.829268292682926</v>
      </c>
      <c r="BX36" s="31">
        <f t="shared" ref="BX36" si="1029">AX34+AX35+AX36</f>
        <v>73.170731707317074</v>
      </c>
      <c r="BY36" s="30">
        <f t="shared" ref="BY36" si="1030">AY34+AY35+AY36</f>
        <v>0</v>
      </c>
      <c r="BZ36" s="30">
        <f t="shared" ref="BZ36" si="1031">AZ34+AZ35+AZ36</f>
        <v>0</v>
      </c>
      <c r="CA36" s="30">
        <f t="shared" ref="CA36" si="1032">BA34+BA35+BA36</f>
        <v>1.8518518518518519</v>
      </c>
      <c r="CB36" s="30">
        <f t="shared" ref="CB36" si="1033">BB34+BB35+BB36</f>
        <v>0</v>
      </c>
      <c r="CC36" s="30">
        <f t="shared" ref="CC36" si="1034">BC34+BC35+BC36</f>
        <v>85.276073619631902</v>
      </c>
      <c r="CD36" s="30">
        <f t="shared" ref="CD36" si="1035">BD34+BD35+BD36</f>
        <v>78.395061728395063</v>
      </c>
      <c r="CE36" s="31">
        <f t="shared" ref="CE36" si="1036">BE34+BE35+BE36</f>
        <v>0</v>
      </c>
      <c r="CF36" s="31">
        <f t="shared" ref="CF36" si="1037">BF34+BF35+BF36</f>
        <v>89.102564102564102</v>
      </c>
      <c r="CG36" s="31">
        <f t="shared" ref="CG36" si="1038">BG34+BG35+BG36</f>
        <v>0</v>
      </c>
      <c r="CH36" s="31">
        <f t="shared" ref="CH36" si="1039">BH34+BH35+BH36</f>
        <v>74.691358024691354</v>
      </c>
      <c r="CI36" s="31">
        <f t="shared" ref="CI36" si="1040">BI34+BI35+BI36</f>
        <v>3.6809815950920246</v>
      </c>
      <c r="CJ36" s="31">
        <f t="shared" ref="CJ36" si="1041">BJ34+BJ35+BJ36</f>
        <v>1.8404907975460123</v>
      </c>
      <c r="CK36" s="31">
        <f t="shared" ref="CK36" si="1042">BK34+BK35+BK36</f>
        <v>3.6809815950920246</v>
      </c>
      <c r="CL36" s="31">
        <f t="shared" ref="CL36" si="1043">BL34+BL35+BL36</f>
        <v>54.938271604938272</v>
      </c>
      <c r="CM36" s="31">
        <f t="shared" ref="CM36" si="1044">BM34+BM35+BM36</f>
        <v>94.545454545454547</v>
      </c>
      <c r="CN36" s="31">
        <f t="shared" ref="CN36" si="1045">BN34+BN35+BN36</f>
        <v>1.8404907975460123</v>
      </c>
      <c r="CO36" s="31">
        <f t="shared" ref="CO36" si="1046">BO34+BO35+BO36</f>
        <v>4.9079754601226995</v>
      </c>
      <c r="CP36" s="31">
        <f t="shared" ref="CP36" si="1047">BP34+BP35+BP36</f>
        <v>14.723926380368098</v>
      </c>
      <c r="CQ36" s="31">
        <f t="shared" ref="CQ36" si="1048">BQ34+BQ35+BQ36</f>
        <v>0</v>
      </c>
      <c r="CR36" s="31">
        <f t="shared" ref="CR36" si="1049">BR34+BR35+BR36</f>
        <v>0</v>
      </c>
      <c r="CS36" s="31">
        <f t="shared" ref="CS36" si="1050">BS34+BS35+BS36</f>
        <v>0</v>
      </c>
      <c r="CT36" s="31">
        <f t="shared" ref="CT36" si="1051">BT34+BT35+BT36</f>
        <v>58.385093167701868</v>
      </c>
      <c r="CW36" s="25" t="s">
        <v>51</v>
      </c>
      <c r="CX36" s="18"/>
      <c r="CY36" s="18"/>
      <c r="CZ36" s="18"/>
      <c r="DA36" s="18"/>
      <c r="DB36" s="18"/>
      <c r="DC36" s="18"/>
      <c r="DD36" s="18"/>
      <c r="DE36" s="17"/>
      <c r="DF36" s="17">
        <f>CE44-CE43</f>
        <v>0</v>
      </c>
      <c r="DG36" s="17"/>
      <c r="DH36" s="17"/>
      <c r="DI36" s="17">
        <f>CH42-CH41</f>
        <v>1.2345679012345698</v>
      </c>
      <c r="DJ36" s="17"/>
      <c r="DK36" s="17"/>
      <c r="DL36" s="17"/>
      <c r="DM36" s="17">
        <f>CL41-CL40</f>
        <v>0</v>
      </c>
      <c r="DN36" s="17">
        <f>CM39-CM36</f>
        <v>4.2424242424242493</v>
      </c>
      <c r="DO36" s="17"/>
      <c r="DP36" s="17">
        <f>CO41-CO40</f>
        <v>0.61349693251533211</v>
      </c>
      <c r="DQ36" s="17">
        <f>CP39-CP38</f>
        <v>0.61349693251533211</v>
      </c>
      <c r="DR36" s="17"/>
      <c r="DS36" s="17"/>
      <c r="DT36" s="17"/>
      <c r="DU36" s="17"/>
      <c r="DV36" s="10"/>
    </row>
    <row r="37" spans="2:127" ht="18.75" x14ac:dyDescent="0.25">
      <c r="B37" s="54" t="s">
        <v>5</v>
      </c>
      <c r="C37" s="54">
        <v>0</v>
      </c>
      <c r="D37" s="54">
        <v>0</v>
      </c>
      <c r="E37" s="54">
        <v>0</v>
      </c>
      <c r="F37" s="54">
        <v>0</v>
      </c>
      <c r="G37" s="54">
        <v>132</v>
      </c>
      <c r="H37" s="54">
        <v>0</v>
      </c>
      <c r="I37" s="54">
        <v>11</v>
      </c>
      <c r="J37" s="54">
        <v>4</v>
      </c>
      <c r="K37" s="54">
        <v>1</v>
      </c>
      <c r="L37" s="54">
        <v>2</v>
      </c>
      <c r="M37" s="54">
        <v>2</v>
      </c>
      <c r="N37" s="54">
        <v>4</v>
      </c>
      <c r="O37" s="54">
        <v>2</v>
      </c>
      <c r="P37" s="54">
        <v>4</v>
      </c>
      <c r="Q37" s="54">
        <v>0</v>
      </c>
      <c r="R37" s="54">
        <v>0</v>
      </c>
      <c r="S37" s="54">
        <v>162</v>
      </c>
      <c r="V37" s="54">
        <v>0.125</v>
      </c>
      <c r="W37" s="2">
        <f>F34</f>
        <v>3</v>
      </c>
      <c r="X37" s="2">
        <f>F35</f>
        <v>1</v>
      </c>
      <c r="Y37" s="54">
        <f>F36</f>
        <v>137</v>
      </c>
      <c r="Z37" s="54">
        <f>F37</f>
        <v>0</v>
      </c>
      <c r="AA37" s="54">
        <f>F38</f>
        <v>4</v>
      </c>
      <c r="AB37" s="54">
        <f>F39</f>
        <v>66</v>
      </c>
      <c r="AC37" s="54">
        <f>F40</f>
        <v>0</v>
      </c>
      <c r="AD37" s="54">
        <f>F41</f>
        <v>0</v>
      </c>
      <c r="AE37" s="2">
        <f>F42</f>
        <v>0</v>
      </c>
      <c r="AF37" s="2">
        <f>F43</f>
        <v>3</v>
      </c>
      <c r="AG37" s="2">
        <f>F44</f>
        <v>0</v>
      </c>
      <c r="AH37" s="2">
        <f>F45</f>
        <v>0</v>
      </c>
      <c r="AI37" s="2">
        <f>F46</f>
        <v>15</v>
      </c>
      <c r="AJ37" s="2">
        <f>F47</f>
        <v>6</v>
      </c>
      <c r="AK37" s="2">
        <f>F48</f>
        <v>110</v>
      </c>
      <c r="AL37" s="2">
        <f>F49</f>
        <v>0</v>
      </c>
      <c r="AM37" s="4">
        <f>F50</f>
        <v>5</v>
      </c>
      <c r="AN37" s="2">
        <f>F51</f>
        <v>8</v>
      </c>
      <c r="AO37" s="2">
        <f>F52</f>
        <v>0</v>
      </c>
      <c r="AP37" s="2">
        <f>F53</f>
        <v>97</v>
      </c>
      <c r="AQ37" s="2">
        <f>F54</f>
        <v>0</v>
      </c>
      <c r="AR37" s="2">
        <f>F55</f>
        <v>1</v>
      </c>
      <c r="AS37" s="2">
        <f>F56</f>
        <v>120</v>
      </c>
      <c r="AT37" s="2">
        <f>F57</f>
        <v>57</v>
      </c>
      <c r="AU37" s="5"/>
      <c r="AV37" s="54">
        <v>0.125</v>
      </c>
      <c r="AW37" s="31">
        <f t="shared" ref="AW37" si="1052">PRODUCT(W37*100*1/W50)</f>
        <v>1.8292682926829269</v>
      </c>
      <c r="AX37" s="31">
        <f t="shared" ref="AX37" si="1053">PRODUCT(X37*100*1/X50)</f>
        <v>0.6097560975609756</v>
      </c>
      <c r="AY37" s="30">
        <f t="shared" ref="AY37" si="1054">PRODUCT(Y37*100*1/Y50)</f>
        <v>84.567901234567898</v>
      </c>
      <c r="AZ37" s="30">
        <f t="shared" ref="AZ37" si="1055">PRODUCT(Z37*100*1/Z50)</f>
        <v>0</v>
      </c>
      <c r="BA37" s="30">
        <f t="shared" ref="BA37" si="1056">PRODUCT(AA37*100*1/AA50)</f>
        <v>2.4691358024691357</v>
      </c>
      <c r="BB37" s="30">
        <f t="shared" ref="BB37" si="1057">PRODUCT(AB37*100*1/AB50)</f>
        <v>40.490797546012267</v>
      </c>
      <c r="BC37" s="30">
        <f t="shared" ref="BC37" si="1058">PRODUCT(AC37*100*1/AC50)</f>
        <v>0</v>
      </c>
      <c r="BD37" s="30">
        <f t="shared" ref="BD37" si="1059">PRODUCT(AD37*100*1/AD50)</f>
        <v>0</v>
      </c>
      <c r="BE37" s="31">
        <f t="shared" ref="BE37" si="1060">PRODUCT(AE37*100*1/AE50)</f>
        <v>0</v>
      </c>
      <c r="BF37" s="31">
        <f t="shared" ref="BF37" si="1061">PRODUCT(AF37*100*1/AF50)</f>
        <v>1.9230769230769231</v>
      </c>
      <c r="BG37" s="31">
        <f t="shared" ref="BG37" si="1062">PRODUCT(AG37*100*1/AG50)</f>
        <v>0</v>
      </c>
      <c r="BH37" s="31">
        <f t="shared" ref="BH37" si="1063">PRODUCT(AH37*100*1/AH50)</f>
        <v>0</v>
      </c>
      <c r="BI37" s="31">
        <f t="shared" ref="BI37" si="1064">PRODUCT(AI37*100*1/AI50)</f>
        <v>9.2024539877300615</v>
      </c>
      <c r="BJ37" s="31">
        <f t="shared" ref="BJ37" si="1065">PRODUCT(AJ37*100*1/AJ50)</f>
        <v>3.6809815950920246</v>
      </c>
      <c r="BK37" s="31">
        <f t="shared" ref="BK37" si="1066">PRODUCT(AK37*100*1/AK50)</f>
        <v>67.484662576687114</v>
      </c>
      <c r="BL37" s="31">
        <f t="shared" ref="BL37" si="1067">PRODUCT(AL37*100*1/AL50)</f>
        <v>0</v>
      </c>
      <c r="BM37" s="32">
        <f t="shared" ref="BM37" si="1068">PRODUCT(AM37*100*1/AM50)</f>
        <v>3.0303030303030303</v>
      </c>
      <c r="BN37" s="31">
        <f t="shared" ref="BN37" si="1069">PRODUCT(AN37*100*1/AN50)</f>
        <v>4.9079754601226995</v>
      </c>
      <c r="BO37" s="31">
        <f t="shared" ref="BO37" si="1070">PRODUCT(AO37*100*1/AO50)</f>
        <v>0</v>
      </c>
      <c r="BP37" s="31">
        <f t="shared" ref="BP37" si="1071">PRODUCT(AP37*100*1/AP50)</f>
        <v>59.509202453987733</v>
      </c>
      <c r="BQ37" s="31">
        <f t="shared" ref="BQ37" si="1072">PRODUCT(AQ37*100*1/AQ50)</f>
        <v>0</v>
      </c>
      <c r="BR37" s="31">
        <f t="shared" ref="BR37" si="1073">PRODUCT(AR37*100*1/AR50)</f>
        <v>0.60606060606060608</v>
      </c>
      <c r="BS37" s="31">
        <f t="shared" ref="BS37" si="1074">PRODUCT(AS37*100*1/AS50)</f>
        <v>74.074074074074076</v>
      </c>
      <c r="BT37" s="31">
        <f t="shared" ref="BT37" si="1075">PRODUCT(AT37*100*1/AT50)</f>
        <v>35.403726708074537</v>
      </c>
      <c r="BU37" s="54"/>
      <c r="BV37" s="54">
        <v>0.125</v>
      </c>
      <c r="BW37" s="31">
        <f t="shared" ref="BW37" si="1076">AW34+AW35+AW36+AW37</f>
        <v>53.658536585365852</v>
      </c>
      <c r="BX37" s="31">
        <f t="shared" ref="BX37" si="1077">AX34+AX35+AX36+AX37</f>
        <v>73.780487804878049</v>
      </c>
      <c r="BY37" s="30">
        <f t="shared" ref="BY37" si="1078">AY34+AY35+AY36+AY37</f>
        <v>84.567901234567898</v>
      </c>
      <c r="BZ37" s="30">
        <f t="shared" ref="BZ37" si="1079">AZ34+AZ35+AZ36+AZ37</f>
        <v>0</v>
      </c>
      <c r="CA37" s="30">
        <f t="shared" ref="CA37" si="1080">BA34+BA35+BA36+BA37</f>
        <v>4.3209876543209873</v>
      </c>
      <c r="CB37" s="30">
        <f t="shared" ref="CB37" si="1081">BB34+BB35+BB36+BB37</f>
        <v>40.490797546012267</v>
      </c>
      <c r="CC37" s="30">
        <f t="shared" ref="CC37" si="1082">BC34+BC35+BC36+BC37</f>
        <v>85.276073619631902</v>
      </c>
      <c r="CD37" s="30">
        <f t="shared" ref="CD37" si="1083">BD34+BD35+BD36+BD37</f>
        <v>78.395061728395063</v>
      </c>
      <c r="CE37" s="31">
        <f t="shared" ref="CE37" si="1084">BE34+BE35+BE36+BE37</f>
        <v>0</v>
      </c>
      <c r="CF37" s="31">
        <f t="shared" ref="CF37" si="1085">BF34+BF35+BF36+BF37</f>
        <v>91.025641025641022</v>
      </c>
      <c r="CG37" s="31">
        <f t="shared" ref="CG37" si="1086">BG34+BG35+BG36+BG37</f>
        <v>0</v>
      </c>
      <c r="CH37" s="31">
        <f t="shared" ref="CH37" si="1087">BH34+BH35+BH36+BH37</f>
        <v>74.691358024691354</v>
      </c>
      <c r="CI37" s="31">
        <f t="shared" ref="CI37" si="1088">BI34+BI35+BI36+BI37</f>
        <v>12.883435582822086</v>
      </c>
      <c r="CJ37" s="31">
        <f t="shared" ref="CJ37" si="1089">BJ34+BJ35+BJ36+BJ37</f>
        <v>5.5214723926380369</v>
      </c>
      <c r="CK37" s="31">
        <f t="shared" ref="CK37" si="1090">BK34+BK35+BK36+BK37</f>
        <v>71.165644171779135</v>
      </c>
      <c r="CL37" s="31">
        <f t="shared" ref="CL37" si="1091">BL34+BL35+BL36+BL37</f>
        <v>54.938271604938272</v>
      </c>
      <c r="CM37" s="32">
        <f t="shared" ref="CM37" si="1092">BM34+BM35+BM36+BM37</f>
        <v>97.575757575757578</v>
      </c>
      <c r="CN37" s="31">
        <f>BN35+BN36+BN37</f>
        <v>6.7484662576687118</v>
      </c>
      <c r="CO37" s="31">
        <f t="shared" ref="CO37" si="1093">BO34+BO35+BO36+BO37</f>
        <v>4.9079754601226995</v>
      </c>
      <c r="CP37" s="31">
        <f t="shared" ref="CP37" si="1094">BP34+BP35+BP36+BP37</f>
        <v>74.233128834355824</v>
      </c>
      <c r="CQ37" s="31">
        <f t="shared" ref="CQ37" si="1095">BQ34+BQ35+BQ36+BQ37</f>
        <v>0</v>
      </c>
      <c r="CR37" s="31">
        <f t="shared" ref="CR37" si="1096">BR34+BR35+BR36+BR37</f>
        <v>0.60606060606060608</v>
      </c>
      <c r="CS37" s="31">
        <f t="shared" ref="CS37" si="1097">BS34+BS35+BS36+BS37</f>
        <v>74.074074074074076</v>
      </c>
      <c r="CT37" s="31">
        <f t="shared" ref="CT37" si="1098">BT34+BT35+BT36+BT37</f>
        <v>93.788819875776397</v>
      </c>
      <c r="CW37" s="25" t="s">
        <v>52</v>
      </c>
      <c r="CX37" s="18"/>
      <c r="CY37" s="18">
        <f>BX49-BX38</f>
        <v>19.512195121951223</v>
      </c>
      <c r="CZ37" s="18"/>
      <c r="DA37" s="18"/>
      <c r="DB37" s="18"/>
      <c r="DC37" s="18"/>
      <c r="DD37" s="18"/>
      <c r="DE37" s="17"/>
      <c r="DF37" s="17">
        <f>CE49-CE44</f>
        <v>0.65789473684210975</v>
      </c>
      <c r="DG37" s="17">
        <f>CF49-CF40</f>
        <v>3.2051282051282044</v>
      </c>
      <c r="DH37" s="17">
        <f>CG49-CG45</f>
        <v>90.909090909090907</v>
      </c>
      <c r="DI37" s="17">
        <f>CH49-CH42</f>
        <v>12.962962962962962</v>
      </c>
      <c r="DJ37" s="17">
        <f>CI49-CI40</f>
        <v>6.1349693251533779</v>
      </c>
      <c r="DK37" s="17">
        <f>CJ49-CJ40</f>
        <v>6.74846625766871</v>
      </c>
      <c r="DL37" s="17">
        <f>CK49-CK38</f>
        <v>10.429447852760731</v>
      </c>
      <c r="DM37" s="17">
        <f>CL49-CL41</f>
        <v>2.4691358024691255</v>
      </c>
      <c r="DN37" s="17">
        <f>CM49-CM39</f>
        <v>1.2121212121212182</v>
      </c>
      <c r="DO37" s="17">
        <f>CN49-CN40</f>
        <v>2.4539877300613568</v>
      </c>
      <c r="DP37" s="17">
        <f>CO49-CO41</f>
        <v>15.337423312883431</v>
      </c>
      <c r="DQ37" s="17">
        <f>CP49-CP39</f>
        <v>12.269938650306756</v>
      </c>
      <c r="DR37" s="17">
        <f>CQ49-CQ42</f>
        <v>0</v>
      </c>
      <c r="DS37" s="17">
        <f>CR49-CR42</f>
        <v>0</v>
      </c>
      <c r="DT37" s="17">
        <f>CS49-CS42</f>
        <v>0</v>
      </c>
      <c r="DU37" s="17">
        <f>CT49-CT39</f>
        <v>0</v>
      </c>
      <c r="DV37" s="10"/>
    </row>
    <row r="38" spans="2:127" x14ac:dyDescent="0.25">
      <c r="B38" s="54" t="s">
        <v>7</v>
      </c>
      <c r="C38" s="54">
        <v>0</v>
      </c>
      <c r="D38" s="54">
        <v>3</v>
      </c>
      <c r="E38" s="54">
        <v>0</v>
      </c>
      <c r="F38" s="54">
        <v>4</v>
      </c>
      <c r="G38" s="54">
        <v>15</v>
      </c>
      <c r="H38" s="54">
        <v>44</v>
      </c>
      <c r="I38" s="54">
        <v>61</v>
      </c>
      <c r="J38" s="54">
        <v>9</v>
      </c>
      <c r="K38" s="54">
        <v>1</v>
      </c>
      <c r="L38" s="54">
        <v>8</v>
      </c>
      <c r="M38" s="54">
        <v>17</v>
      </c>
      <c r="N38" s="54">
        <v>0</v>
      </c>
      <c r="O38" s="54">
        <v>0</v>
      </c>
      <c r="P38" s="54">
        <v>0</v>
      </c>
      <c r="Q38" s="54">
        <v>0</v>
      </c>
      <c r="R38" s="54">
        <v>0</v>
      </c>
      <c r="S38" s="54">
        <v>162</v>
      </c>
      <c r="V38" s="54">
        <v>0.25</v>
      </c>
      <c r="W38" s="3">
        <f>G34</f>
        <v>7</v>
      </c>
      <c r="X38" s="2">
        <f>G35</f>
        <v>11</v>
      </c>
      <c r="Y38" s="54">
        <f>G36</f>
        <v>0</v>
      </c>
      <c r="Z38" s="54">
        <f>G37</f>
        <v>132</v>
      </c>
      <c r="AA38" s="54">
        <f>G38</f>
        <v>15</v>
      </c>
      <c r="AB38" s="54">
        <f>G39</f>
        <v>0</v>
      </c>
      <c r="AC38" s="54">
        <f>G40</f>
        <v>7</v>
      </c>
      <c r="AD38" s="54">
        <f>G41</f>
        <v>10</v>
      </c>
      <c r="AE38" s="2">
        <f>G42</f>
        <v>127</v>
      </c>
      <c r="AF38" s="2">
        <f>G43</f>
        <v>5</v>
      </c>
      <c r="AG38" s="2">
        <f>G44</f>
        <v>0</v>
      </c>
      <c r="AH38" s="2">
        <f>G45</f>
        <v>6</v>
      </c>
      <c r="AI38" s="2">
        <f>G46</f>
        <v>104</v>
      </c>
      <c r="AJ38" s="2">
        <f>G47</f>
        <v>117</v>
      </c>
      <c r="AK38" s="2">
        <f>G48</f>
        <v>30</v>
      </c>
      <c r="AL38" s="2">
        <f>G49</f>
        <v>60</v>
      </c>
      <c r="AM38" s="4">
        <f>G50</f>
        <v>1</v>
      </c>
      <c r="AN38" s="2">
        <f>G51</f>
        <v>12</v>
      </c>
      <c r="AO38" s="2">
        <f>G52</f>
        <v>35</v>
      </c>
      <c r="AP38" s="2">
        <f>G53</f>
        <v>21</v>
      </c>
      <c r="AQ38" s="2">
        <f>G54</f>
        <v>2</v>
      </c>
      <c r="AR38" s="2">
        <f>G55</f>
        <v>6</v>
      </c>
      <c r="AS38" s="2">
        <f>G56</f>
        <v>0</v>
      </c>
      <c r="AT38" s="2">
        <f>G57</f>
        <v>4</v>
      </c>
      <c r="AU38" s="5"/>
      <c r="AV38" s="54">
        <v>0.25</v>
      </c>
      <c r="AW38" s="33">
        <f t="shared" ref="AW38" si="1099">PRODUCT(W38*100*1/W50)</f>
        <v>4.2682926829268295</v>
      </c>
      <c r="AX38" s="31">
        <f t="shared" ref="AX38" si="1100">PRODUCT(X38*100*1/X50)</f>
        <v>6.7073170731707314</v>
      </c>
      <c r="AY38" s="30">
        <f t="shared" ref="AY38" si="1101">PRODUCT(Y38*100*1/Y50)</f>
        <v>0</v>
      </c>
      <c r="AZ38" s="30">
        <f t="shared" ref="AZ38" si="1102">PRODUCT(Z38*100*1/Z50)</f>
        <v>81.481481481481481</v>
      </c>
      <c r="BA38" s="30">
        <f t="shared" ref="BA38" si="1103">PRODUCT(AA38*100*1/AA50)</f>
        <v>9.2592592592592595</v>
      </c>
      <c r="BB38" s="30">
        <f t="shared" ref="BB38" si="1104">PRODUCT(AB38*100*1/AB50)</f>
        <v>0</v>
      </c>
      <c r="BC38" s="30">
        <f t="shared" ref="BC38" si="1105">PRODUCT(AC38*100*1/AC50)</f>
        <v>4.294478527607362</v>
      </c>
      <c r="BD38" s="30">
        <f t="shared" ref="BD38" si="1106">PRODUCT(AD38*100*1/AD50)</f>
        <v>6.1728395061728394</v>
      </c>
      <c r="BE38" s="31">
        <f t="shared" ref="BE38" si="1107">PRODUCT(AE38*100*1/AE50)</f>
        <v>83.55263157894737</v>
      </c>
      <c r="BF38" s="31">
        <f t="shared" ref="BF38" si="1108">PRODUCT(AF38*100*1/AF50)</f>
        <v>3.2051282051282053</v>
      </c>
      <c r="BG38" s="31">
        <f t="shared" ref="BG38" si="1109">PRODUCT(AG38*100*1/AG50)</f>
        <v>0</v>
      </c>
      <c r="BH38" s="31">
        <f t="shared" ref="BH38" si="1110">PRODUCT(AH38*100*1/AH50)</f>
        <v>3.7037037037037037</v>
      </c>
      <c r="BI38" s="31">
        <f t="shared" ref="BI38" si="1111">PRODUCT(AI38*100*1/AI50)</f>
        <v>63.803680981595093</v>
      </c>
      <c r="BJ38" s="31">
        <f t="shared" ref="BJ38" si="1112">PRODUCT(AJ38*100*1/AJ50)</f>
        <v>71.779141104294482</v>
      </c>
      <c r="BK38" s="31">
        <f t="shared" ref="BK38" si="1113">PRODUCT(AK38*100*1/AK50)</f>
        <v>18.404907975460123</v>
      </c>
      <c r="BL38" s="31">
        <f t="shared" ref="BL38" si="1114">PRODUCT(AL38*100*1/AL50)</f>
        <v>37.037037037037038</v>
      </c>
      <c r="BM38" s="32">
        <f t="shared" ref="BM38" si="1115">PRODUCT(AM38*100*1/AM50)</f>
        <v>0.60606060606060608</v>
      </c>
      <c r="BN38" s="31">
        <f t="shared" ref="BN38" si="1116">PRODUCT(AN38*100*1/AN50)</f>
        <v>7.3619631901840492</v>
      </c>
      <c r="BO38" s="31">
        <f t="shared" ref="BO38" si="1117">PRODUCT(AO38*100*1/AO50)</f>
        <v>21.472392638036808</v>
      </c>
      <c r="BP38" s="31">
        <f t="shared" ref="BP38" si="1118">PRODUCT(AP38*100*1/AP50)</f>
        <v>12.883435582822086</v>
      </c>
      <c r="BQ38" s="31">
        <f t="shared" ref="BQ38" si="1119">PRODUCT(AQ38*100*1/AQ50)</f>
        <v>1.2195121951219512</v>
      </c>
      <c r="BR38" s="31">
        <f t="shared" ref="BR38" si="1120">PRODUCT(AR38*100*1/AR50)</f>
        <v>3.6363636363636362</v>
      </c>
      <c r="BS38" s="31">
        <f t="shared" ref="BS38" si="1121">PRODUCT(AS38*100*1/AS50)</f>
        <v>0</v>
      </c>
      <c r="BT38" s="31">
        <f t="shared" ref="BT38" si="1122">PRODUCT(AT38*100*1/AT50)</f>
        <v>2.4844720496894408</v>
      </c>
      <c r="BU38" s="54"/>
      <c r="BV38" s="54">
        <v>0.25</v>
      </c>
      <c r="BW38" s="33">
        <f t="shared" ref="BW38" si="1123">AW34+AW35+AW36+AW37+AW38</f>
        <v>57.926829268292678</v>
      </c>
      <c r="BX38" s="31">
        <f t="shared" ref="BX38" si="1124">AX34+AX35+AX36+AX37+AX38</f>
        <v>80.487804878048777</v>
      </c>
      <c r="BY38" s="30">
        <f t="shared" ref="BY38" si="1125">AY34+AY35+AY36+AY37+AY38</f>
        <v>84.567901234567898</v>
      </c>
      <c r="BZ38" s="30">
        <f t="shared" ref="BZ38" si="1126">AZ34+AZ35+AZ36+AZ37+AZ38</f>
        <v>81.481481481481481</v>
      </c>
      <c r="CA38" s="30">
        <f t="shared" ref="CA38" si="1127">BA34+BA35+BA36+BA37+BA38</f>
        <v>13.580246913580247</v>
      </c>
      <c r="CB38" s="30">
        <f t="shared" ref="CB38" si="1128">BB34+BB35+BB36+BB37+BB38</f>
        <v>40.490797546012267</v>
      </c>
      <c r="CC38" s="30">
        <f t="shared" ref="CC38" si="1129">BC34+BC35+BC36+BC37+BC38</f>
        <v>89.570552147239269</v>
      </c>
      <c r="CD38" s="30">
        <f t="shared" ref="CD38" si="1130">BD34+BD35+BD36+BD37+BD38</f>
        <v>84.567901234567898</v>
      </c>
      <c r="CE38" s="31">
        <f t="shared" ref="CE38" si="1131">BE34+BE35+BE36+BE37+BE38</f>
        <v>83.55263157894737</v>
      </c>
      <c r="CF38" s="31">
        <f t="shared" ref="CF38" si="1132">BF34+BF35+BF36+BF37+BF38</f>
        <v>94.230769230769226</v>
      </c>
      <c r="CG38" s="31">
        <f t="shared" ref="CG38" si="1133">BG34+BG35+BG36+BG37+BG38</f>
        <v>0</v>
      </c>
      <c r="CH38" s="31">
        <f t="shared" ref="CH38" si="1134">BH34+BH35+BH36+BH37+BH38</f>
        <v>78.395061728395063</v>
      </c>
      <c r="CI38" s="31">
        <f t="shared" ref="CI38" si="1135">BI34+BI35+BI36+BI37+BI38</f>
        <v>76.687116564417181</v>
      </c>
      <c r="CJ38" s="31">
        <f t="shared" ref="CJ38" si="1136">BJ34+BJ35+BJ36+BJ37+BJ38</f>
        <v>77.300613496932513</v>
      </c>
      <c r="CK38" s="31">
        <f t="shared" ref="CK38" si="1137">BK34+BK35+BK36+BK37+BK38</f>
        <v>89.570552147239255</v>
      </c>
      <c r="CL38" s="31">
        <f t="shared" ref="CL38" si="1138">BL34+BL35+BL36+BL37+BL38</f>
        <v>91.975308641975317</v>
      </c>
      <c r="CM38" s="32">
        <f t="shared" ref="CM38" si="1139">BM34+BM35+BM36+BM37+BM38</f>
        <v>98.181818181818187</v>
      </c>
      <c r="CN38" s="31">
        <f t="shared" ref="CN38" si="1140">BN34+BN35+BN36+BN37+BN38</f>
        <v>14.110429447852761</v>
      </c>
      <c r="CO38" s="31">
        <f t="shared" ref="CO38" si="1141">BO34+BO35+BO36+BO37+BO38</f>
        <v>26.380368098159508</v>
      </c>
      <c r="CP38" s="31">
        <f t="shared" ref="CP38" si="1142">BP34+BP35+BP36+BP37+BP38</f>
        <v>87.116564417177912</v>
      </c>
      <c r="CQ38" s="31">
        <f t="shared" ref="CQ38" si="1143">BQ34+BQ35+BQ36+BQ37+BQ38</f>
        <v>1.2195121951219512</v>
      </c>
      <c r="CR38" s="31">
        <f t="shared" ref="CR38" si="1144">BR34+BR35+BR36+BR37+BR38</f>
        <v>4.2424242424242422</v>
      </c>
      <c r="CS38" s="31">
        <f t="shared" ref="CS38" si="1145">BS34+BS35+BS36+BS37+BS38</f>
        <v>74.074074074074076</v>
      </c>
      <c r="CT38" s="31">
        <f t="shared" ref="CT38" si="1146">BT34+BT35+BT36+BT37+BT38</f>
        <v>96.273291925465841</v>
      </c>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10"/>
    </row>
    <row r="39" spans="2:127" x14ac:dyDescent="0.25">
      <c r="B39" s="54" t="s">
        <v>9</v>
      </c>
      <c r="C39" s="54">
        <v>0</v>
      </c>
      <c r="D39" s="54">
        <v>0</v>
      </c>
      <c r="E39" s="54">
        <v>0</v>
      </c>
      <c r="F39" s="54">
        <v>66</v>
      </c>
      <c r="G39" s="54">
        <v>0</v>
      </c>
      <c r="H39" s="54">
        <v>54</v>
      </c>
      <c r="I39" s="54">
        <v>17</v>
      </c>
      <c r="J39" s="54">
        <v>0</v>
      </c>
      <c r="K39" s="54">
        <v>5</v>
      </c>
      <c r="L39" s="54">
        <v>4</v>
      </c>
      <c r="M39" s="54">
        <v>1</v>
      </c>
      <c r="N39" s="54">
        <v>2</v>
      </c>
      <c r="O39" s="54">
        <v>14</v>
      </c>
      <c r="P39" s="54">
        <v>0</v>
      </c>
      <c r="Q39" s="54">
        <v>0</v>
      </c>
      <c r="R39" s="54">
        <v>0</v>
      </c>
      <c r="S39" s="54">
        <v>163</v>
      </c>
      <c r="V39" s="54">
        <v>0.5</v>
      </c>
      <c r="W39" s="3">
        <f>H34</f>
        <v>6</v>
      </c>
      <c r="X39" s="3">
        <f>H35</f>
        <v>6</v>
      </c>
      <c r="Y39" s="54">
        <f>H36</f>
        <v>5</v>
      </c>
      <c r="Z39" s="54">
        <f>H37</f>
        <v>0</v>
      </c>
      <c r="AA39" s="54">
        <f>H38</f>
        <v>44</v>
      </c>
      <c r="AB39" s="54">
        <f>H39</f>
        <v>54</v>
      </c>
      <c r="AC39" s="54">
        <f>H40</f>
        <v>1</v>
      </c>
      <c r="AD39" s="54">
        <f>H41</f>
        <v>4</v>
      </c>
      <c r="AE39" s="2">
        <f>H42</f>
        <v>0</v>
      </c>
      <c r="AF39" s="2">
        <f>H43</f>
        <v>3</v>
      </c>
      <c r="AG39" s="2">
        <f>H44</f>
        <v>4</v>
      </c>
      <c r="AH39" s="2">
        <f>H45</f>
        <v>7</v>
      </c>
      <c r="AI39" s="2">
        <f>H46</f>
        <v>26</v>
      </c>
      <c r="AJ39" s="2">
        <f>H47</f>
        <v>24</v>
      </c>
      <c r="AK39" s="3">
        <f>H48</f>
        <v>7</v>
      </c>
      <c r="AL39" s="2">
        <f>H49</f>
        <v>7</v>
      </c>
      <c r="AM39" s="4">
        <f>H50</f>
        <v>1</v>
      </c>
      <c r="AN39" s="2">
        <f>H51</f>
        <v>32</v>
      </c>
      <c r="AO39" s="2">
        <f>H52</f>
        <v>80</v>
      </c>
      <c r="AP39" s="4">
        <f>H53</f>
        <v>1</v>
      </c>
      <c r="AQ39" s="2">
        <f>H54</f>
        <v>31</v>
      </c>
      <c r="AR39" s="2">
        <f>H55</f>
        <v>57</v>
      </c>
      <c r="AS39" s="2">
        <f>H56</f>
        <v>26</v>
      </c>
      <c r="AT39" s="2">
        <f>H57</f>
        <v>6</v>
      </c>
      <c r="AU39" s="5"/>
      <c r="AV39" s="54">
        <v>0.5</v>
      </c>
      <c r="AW39" s="33">
        <f t="shared" ref="AW39" si="1147">PRODUCT(W39*100*1/W50)</f>
        <v>3.6585365853658538</v>
      </c>
      <c r="AX39" s="33">
        <f t="shared" ref="AX39" si="1148">PRODUCT(X39*100*1/X50)</f>
        <v>3.6585365853658538</v>
      </c>
      <c r="AY39" s="30">
        <f t="shared" ref="AY39" si="1149">PRODUCT(Y39*100*1/Y50)</f>
        <v>3.0864197530864197</v>
      </c>
      <c r="AZ39" s="30">
        <f t="shared" ref="AZ39" si="1150">PRODUCT(Z39*100*1/Z50)</f>
        <v>0</v>
      </c>
      <c r="BA39" s="30">
        <f t="shared" ref="BA39" si="1151">PRODUCT(AA39*100*1/AA50)</f>
        <v>27.160493827160494</v>
      </c>
      <c r="BB39" s="30">
        <f t="shared" ref="BB39" si="1152">PRODUCT(AB39*100*1/AB50)</f>
        <v>33.128834355828218</v>
      </c>
      <c r="BC39" s="30">
        <f t="shared" ref="BC39" si="1153">PRODUCT(AC39*100*1/AC50)</f>
        <v>0.61349693251533743</v>
      </c>
      <c r="BD39" s="30">
        <f t="shared" ref="BD39" si="1154">PRODUCT(AD39*100*1/AD50)</f>
        <v>2.4691358024691357</v>
      </c>
      <c r="BE39" s="31">
        <f t="shared" ref="BE39" si="1155">PRODUCT(AE39*100*1/AE50)</f>
        <v>0</v>
      </c>
      <c r="BF39" s="31">
        <f t="shared" ref="BF39" si="1156">PRODUCT(AF39*100*1/AF50)</f>
        <v>1.9230769230769231</v>
      </c>
      <c r="BG39" s="31">
        <f t="shared" ref="BG39" si="1157">PRODUCT(AG39*100*1/AG50)</f>
        <v>2.4242424242424243</v>
      </c>
      <c r="BH39" s="31">
        <f t="shared" ref="BH39" si="1158">PRODUCT(AH39*100*1/AH50)</f>
        <v>4.3209876543209873</v>
      </c>
      <c r="BI39" s="31">
        <f t="shared" ref="BI39" si="1159">PRODUCT(AI39*100*1/AI50)</f>
        <v>15.950920245398773</v>
      </c>
      <c r="BJ39" s="31">
        <f t="shared" ref="BJ39" si="1160">PRODUCT(AJ39*100*1/AJ50)</f>
        <v>14.723926380368098</v>
      </c>
      <c r="BK39" s="33">
        <f t="shared" ref="BK39" si="1161">PRODUCT(AK39*100*1/AK50)</f>
        <v>4.294478527607362</v>
      </c>
      <c r="BL39" s="31">
        <f t="shared" ref="BL39" si="1162">PRODUCT(AL39*100*1/AL50)</f>
        <v>4.3209876543209873</v>
      </c>
      <c r="BM39" s="32">
        <f t="shared" ref="BM39" si="1163">PRODUCT(AM39*100*1/AM50)</f>
        <v>0.60606060606060608</v>
      </c>
      <c r="BN39" s="31">
        <f t="shared" ref="BN39" si="1164">PRODUCT(AN39*100*1/AN50)</f>
        <v>19.631901840490798</v>
      </c>
      <c r="BO39" s="31">
        <f t="shared" ref="BO39" si="1165">PRODUCT(AO39*100*1/AO50)</f>
        <v>49.079754601226995</v>
      </c>
      <c r="BP39" s="32">
        <f t="shared" ref="BP39" si="1166">PRODUCT(AP39*100*1/AP50)</f>
        <v>0.61349693251533743</v>
      </c>
      <c r="BQ39" s="31">
        <f t="shared" ref="BQ39" si="1167">PRODUCT(AQ39*100*1/AQ50)</f>
        <v>18.902439024390244</v>
      </c>
      <c r="BR39" s="31">
        <f t="shared" ref="BR39" si="1168">PRODUCT(AR39*100*1/AR50)</f>
        <v>34.545454545454547</v>
      </c>
      <c r="BS39" s="31">
        <f t="shared" ref="BS39" si="1169">PRODUCT(AS39*100*1/AS50)</f>
        <v>16.049382716049383</v>
      </c>
      <c r="BT39" s="31">
        <f t="shared" ref="BT39" si="1170">PRODUCT(AT39*100*1/AT50)</f>
        <v>3.7267080745341614</v>
      </c>
      <c r="BU39" s="54"/>
      <c r="BV39" s="54">
        <v>0.5</v>
      </c>
      <c r="BW39" s="33">
        <f t="shared" ref="BW39" si="1171">AW34+AW35+AW36+AW37+AW38+AW39</f>
        <v>61.58536585365853</v>
      </c>
      <c r="BX39" s="33">
        <f t="shared" ref="BX39" si="1172">AX34+AX35+AX36+AX37+AX38+AX39</f>
        <v>84.146341463414629</v>
      </c>
      <c r="BY39" s="30">
        <f t="shared" ref="BY39" si="1173">AY34+AY35+AY36+AY37+AY38+AY39</f>
        <v>87.654320987654316</v>
      </c>
      <c r="BZ39" s="30">
        <f t="shared" ref="BZ39" si="1174">AZ34+AZ35+AZ36+AZ37+AZ38+AZ39</f>
        <v>81.481481481481481</v>
      </c>
      <c r="CA39" s="30">
        <f t="shared" ref="CA39" si="1175">BA34+BA35+BA36+BA37+BA38+BA39</f>
        <v>40.74074074074074</v>
      </c>
      <c r="CB39" s="30">
        <f t="shared" ref="CB39" si="1176">BB34+BB35+BB36+BB37+BB38+BB39</f>
        <v>73.619631901840478</v>
      </c>
      <c r="CC39" s="30">
        <f t="shared" ref="CC39" si="1177">BC34+BC35+BC36+BC37+BC38+BC39</f>
        <v>90.184049079754601</v>
      </c>
      <c r="CD39" s="30">
        <f t="shared" ref="CD39" si="1178">BD34+BD35+BD36+BD37+BD38+BD39</f>
        <v>87.037037037037038</v>
      </c>
      <c r="CE39" s="31">
        <f t="shared" ref="CE39" si="1179">BE34+BE35+BE36+BE37+BE38+BE39</f>
        <v>83.55263157894737</v>
      </c>
      <c r="CF39" s="31">
        <f t="shared" ref="CF39" si="1180">BF34+BF35+BF36+BF37+BF38+BF39</f>
        <v>96.153846153846146</v>
      </c>
      <c r="CG39" s="31">
        <f t="shared" ref="CG39" si="1181">BG34+BG35+BG36+BG37+BG38+BG39</f>
        <v>2.4242424242424243</v>
      </c>
      <c r="CH39" s="31">
        <f t="shared" ref="CH39" si="1182">BH34+BH35+BH36+BH37+BH38+BH39</f>
        <v>82.716049382716051</v>
      </c>
      <c r="CI39" s="31">
        <f t="shared" ref="CI39" si="1183">BI34+BI35+BI36+BI37+BI38+BI39</f>
        <v>92.638036809815958</v>
      </c>
      <c r="CJ39" s="31">
        <f t="shared" ref="CJ39" si="1184">BJ34+BJ35+BJ36+BJ37+BJ38+BJ39</f>
        <v>92.024539877300612</v>
      </c>
      <c r="CK39" s="33">
        <f t="shared" ref="CK39" si="1185">BK34+BK35+BK36+BK37+BK38+BK39</f>
        <v>93.865030674846622</v>
      </c>
      <c r="CL39" s="31">
        <f t="shared" ref="CL39" si="1186">BL34+BL35+BL36+BL37+BL38+BL39</f>
        <v>96.296296296296305</v>
      </c>
      <c r="CM39" s="32">
        <f t="shared" ref="CM39" si="1187">BM34+BM35+BM36+BM37+BM38+BM39</f>
        <v>98.787878787878796</v>
      </c>
      <c r="CN39" s="31">
        <f t="shared" ref="CN39" si="1188">BN34+BN35+BN36+BN37+BN38+BN39</f>
        <v>33.742331288343557</v>
      </c>
      <c r="CO39" s="31">
        <f t="shared" ref="CO39" si="1189">BO34+BO35+BO36+BO37+BO38+BO39</f>
        <v>75.460122699386503</v>
      </c>
      <c r="CP39" s="32">
        <f t="shared" ref="CP39" si="1190">BP34+BP35+BP36+BP37+BP38+BP39</f>
        <v>87.730061349693244</v>
      </c>
      <c r="CQ39" s="31">
        <f t="shared" ref="CQ39" si="1191">BQ34+BQ35+BQ36+BQ37+BQ38+BQ39</f>
        <v>20.121951219512194</v>
      </c>
      <c r="CR39" s="31">
        <f t="shared" ref="CR39" si="1192">BR34+BR35+BR36+BR37+BR38+BR39</f>
        <v>38.787878787878789</v>
      </c>
      <c r="CS39" s="31">
        <f t="shared" ref="CS39" si="1193">BS34+BS35+BS36+BS37+BS38+BS39</f>
        <v>90.123456790123456</v>
      </c>
      <c r="CT39" s="31">
        <f t="shared" ref="CT39" si="1194">BT34+BT35+BT36+BT37+BT38+BT39</f>
        <v>100</v>
      </c>
      <c r="CW39" s="10"/>
      <c r="CX39" s="10"/>
      <c r="CY39" s="10" t="str">
        <f>A32</f>
        <v xml:space="preserve">Staphylococcus capitis  </v>
      </c>
      <c r="CZ39" s="10"/>
      <c r="DA39" s="10"/>
      <c r="DB39" s="10"/>
      <c r="DC39" s="10"/>
      <c r="DD39" s="10"/>
      <c r="DE39" s="10"/>
      <c r="DF39" s="10"/>
      <c r="DG39" s="10"/>
      <c r="DH39" s="10"/>
      <c r="DI39" s="10"/>
      <c r="DJ39" s="10"/>
      <c r="DK39" s="10"/>
      <c r="DL39" s="10"/>
      <c r="DM39" s="10"/>
      <c r="DN39" s="10"/>
      <c r="DO39" s="10"/>
      <c r="DP39" s="10"/>
      <c r="DQ39" s="10"/>
      <c r="DR39" s="10"/>
      <c r="DS39" s="10"/>
      <c r="DT39" s="10"/>
      <c r="DU39" s="10"/>
    </row>
    <row r="40" spans="2:127" x14ac:dyDescent="0.25">
      <c r="B40" s="54" t="s">
        <v>10</v>
      </c>
      <c r="C40" s="54">
        <v>0</v>
      </c>
      <c r="D40" s="54">
        <v>0</v>
      </c>
      <c r="E40" s="54">
        <v>139</v>
      </c>
      <c r="F40" s="54">
        <v>0</v>
      </c>
      <c r="G40" s="54">
        <v>7</v>
      </c>
      <c r="H40" s="54">
        <v>1</v>
      </c>
      <c r="I40" s="54">
        <v>3</v>
      </c>
      <c r="J40" s="54">
        <v>2</v>
      </c>
      <c r="K40" s="54">
        <v>2</v>
      </c>
      <c r="L40" s="54">
        <v>0</v>
      </c>
      <c r="M40" s="54">
        <v>7</v>
      </c>
      <c r="N40" s="54">
        <v>2</v>
      </c>
      <c r="O40" s="54">
        <v>0</v>
      </c>
      <c r="P40" s="54">
        <v>0</v>
      </c>
      <c r="Q40" s="54">
        <v>0</v>
      </c>
      <c r="R40" s="54">
        <v>0</v>
      </c>
      <c r="S40" s="54">
        <v>163</v>
      </c>
      <c r="V40" s="54">
        <v>1</v>
      </c>
      <c r="W40" s="3">
        <f>I34</f>
        <v>5</v>
      </c>
      <c r="X40" s="3">
        <f>I35</f>
        <v>1</v>
      </c>
      <c r="Y40" s="54">
        <f>I36</f>
        <v>4</v>
      </c>
      <c r="Z40" s="54">
        <f>I37</f>
        <v>11</v>
      </c>
      <c r="AA40" s="54">
        <f>I38</f>
        <v>61</v>
      </c>
      <c r="AB40" s="54">
        <f>I39</f>
        <v>17</v>
      </c>
      <c r="AC40" s="54">
        <f>I40</f>
        <v>3</v>
      </c>
      <c r="AD40" s="54">
        <f>I41</f>
        <v>3</v>
      </c>
      <c r="AE40" s="2">
        <f>I42</f>
        <v>16</v>
      </c>
      <c r="AF40" s="2">
        <f>I43</f>
        <v>1</v>
      </c>
      <c r="AG40" s="2">
        <f>I44</f>
        <v>0</v>
      </c>
      <c r="AH40" s="2">
        <f>I45</f>
        <v>2</v>
      </c>
      <c r="AI40" s="2">
        <f>I46</f>
        <v>2</v>
      </c>
      <c r="AJ40" s="2">
        <f>I47</f>
        <v>2</v>
      </c>
      <c r="AK40" s="3">
        <f>I48</f>
        <v>5</v>
      </c>
      <c r="AL40" s="2">
        <f>I49</f>
        <v>2</v>
      </c>
      <c r="AM40" s="3">
        <f>I50</f>
        <v>1</v>
      </c>
      <c r="AN40" s="2">
        <f>I51</f>
        <v>104</v>
      </c>
      <c r="AO40" s="2">
        <f>I52</f>
        <v>14</v>
      </c>
      <c r="AP40" s="3">
        <f>I53</f>
        <v>0</v>
      </c>
      <c r="AQ40" s="2">
        <f>I54</f>
        <v>85</v>
      </c>
      <c r="AR40" s="2">
        <f>I55</f>
        <v>92</v>
      </c>
      <c r="AS40" s="2">
        <f>I56</f>
        <v>7</v>
      </c>
      <c r="AT40" s="3">
        <f>I57</f>
        <v>0</v>
      </c>
      <c r="AU40" s="5"/>
      <c r="AV40" s="54">
        <v>1</v>
      </c>
      <c r="AW40" s="33">
        <f t="shared" ref="AW40" si="1195">PRODUCT(W40*100*1/W50)</f>
        <v>3.0487804878048781</v>
      </c>
      <c r="AX40" s="33">
        <f t="shared" ref="AX40" si="1196">PRODUCT(X40*100*1/X50)</f>
        <v>0.6097560975609756</v>
      </c>
      <c r="AY40" s="30">
        <f t="shared" ref="AY40" si="1197">PRODUCT(Y40*100*1/Y50)</f>
        <v>2.4691358024691357</v>
      </c>
      <c r="AZ40" s="30">
        <f t="shared" ref="AZ40" si="1198">PRODUCT(Z40*100*1/Z50)</f>
        <v>6.7901234567901234</v>
      </c>
      <c r="BA40" s="30">
        <f t="shared" ref="BA40" si="1199">PRODUCT(AA40*100*1/AA50)</f>
        <v>37.654320987654323</v>
      </c>
      <c r="BB40" s="30">
        <f t="shared" ref="BB40" si="1200">PRODUCT(AB40*100*1/AB50)</f>
        <v>10.429447852760736</v>
      </c>
      <c r="BC40" s="30">
        <f t="shared" ref="BC40" si="1201">PRODUCT(AC40*100*1/AC50)</f>
        <v>1.8404907975460123</v>
      </c>
      <c r="BD40" s="30">
        <f t="shared" ref="BD40" si="1202">PRODUCT(AD40*100*1/AD50)</f>
        <v>1.8518518518518519</v>
      </c>
      <c r="BE40" s="31">
        <f t="shared" ref="BE40" si="1203">PRODUCT(AE40*100*1/AE50)</f>
        <v>10.526315789473685</v>
      </c>
      <c r="BF40" s="31">
        <f t="shared" ref="BF40" si="1204">PRODUCT(AF40*100*1/AF50)</f>
        <v>0.64102564102564108</v>
      </c>
      <c r="BG40" s="31">
        <f t="shared" ref="BG40" si="1205">PRODUCT(AG40*100*1/AG50)</f>
        <v>0</v>
      </c>
      <c r="BH40" s="31">
        <f t="shared" ref="BH40" si="1206">PRODUCT(AH40*100*1/AH50)</f>
        <v>1.2345679012345678</v>
      </c>
      <c r="BI40" s="31">
        <f t="shared" ref="BI40" si="1207">PRODUCT(AI40*100*1/AI50)</f>
        <v>1.2269938650306749</v>
      </c>
      <c r="BJ40" s="31">
        <f t="shared" ref="BJ40" si="1208">PRODUCT(AJ40*100*1/AJ50)</f>
        <v>1.2269938650306749</v>
      </c>
      <c r="BK40" s="33">
        <f t="shared" ref="BK40" si="1209">PRODUCT(AK40*100*1/AK50)</f>
        <v>3.0674846625766872</v>
      </c>
      <c r="BL40" s="31">
        <f t="shared" ref="BL40" si="1210">PRODUCT(AL40*100*1/AL50)</f>
        <v>1.2345679012345678</v>
      </c>
      <c r="BM40" s="33">
        <f t="shared" ref="BM40" si="1211">PRODUCT(AM40*100*1/AM50)</f>
        <v>0.60606060606060608</v>
      </c>
      <c r="BN40" s="31">
        <f t="shared" ref="BN40" si="1212">PRODUCT(AN40*100*1/AN50)</f>
        <v>63.803680981595093</v>
      </c>
      <c r="BO40" s="31">
        <f t="shared" ref="BO40" si="1213">PRODUCT(AO40*100*1/AO50)</f>
        <v>8.5889570552147241</v>
      </c>
      <c r="BP40" s="33">
        <f t="shared" ref="BP40" si="1214">PRODUCT(AP40*100*1/AP50)</f>
        <v>0</v>
      </c>
      <c r="BQ40" s="31">
        <f t="shared" ref="BQ40" si="1215">PRODUCT(AQ40*100*1/AQ50)</f>
        <v>51.829268292682926</v>
      </c>
      <c r="BR40" s="31">
        <f t="shared" ref="BR40" si="1216">PRODUCT(AR40*100*1/AR50)</f>
        <v>55.757575757575758</v>
      </c>
      <c r="BS40" s="31">
        <f t="shared" ref="BS40" si="1217">PRODUCT(AS40*100*1/AS50)</f>
        <v>4.3209876543209873</v>
      </c>
      <c r="BT40" s="33">
        <f t="shared" ref="BT40" si="1218">PRODUCT(AT40*100*1/AT50)</f>
        <v>0</v>
      </c>
      <c r="BU40" s="54"/>
      <c r="BV40" s="54">
        <v>1</v>
      </c>
      <c r="BW40" s="33">
        <f t="shared" ref="BW40" si="1219">AW34+AW35+AW36+AW37+AW38+AW39+AW40</f>
        <v>64.634146341463406</v>
      </c>
      <c r="BX40" s="33">
        <f t="shared" ref="BX40" si="1220">AX34+AX35+AX36+AX37+AX38+AX39+AX40</f>
        <v>84.756097560975604</v>
      </c>
      <c r="BY40" s="30">
        <f t="shared" ref="BY40" si="1221">AY34+AY35+AY36+AY37+AY38+AY39+AY40</f>
        <v>90.123456790123456</v>
      </c>
      <c r="BZ40" s="30">
        <f t="shared" ref="BZ40" si="1222">AZ34+AZ35+AZ36+AZ37+AZ38+AZ39+AZ40</f>
        <v>88.271604938271608</v>
      </c>
      <c r="CA40" s="30">
        <f t="shared" ref="CA40" si="1223">BA34+BA35+BA36+BA37+BA38+BA39+BA40</f>
        <v>78.395061728395063</v>
      </c>
      <c r="CB40" s="30">
        <f t="shared" ref="CB40" si="1224">BB34+BB35+BB36+BB37+BB38+BB39+BB40</f>
        <v>84.049079754601209</v>
      </c>
      <c r="CC40" s="30">
        <f t="shared" ref="CC40" si="1225">BC34+BC35+BC36+BC37+BC38+BC39+BC40</f>
        <v>92.024539877300612</v>
      </c>
      <c r="CD40" s="30">
        <f t="shared" ref="CD40" si="1226">BD34+BD35+BD36+BD37+BD38+BD39+BD40</f>
        <v>88.888888888888886</v>
      </c>
      <c r="CE40" s="31">
        <f t="shared" ref="CE40" si="1227">BE34+BE35+BE36+BE37+BE38+BE39+BE40</f>
        <v>94.078947368421055</v>
      </c>
      <c r="CF40" s="31">
        <f t="shared" ref="CF40" si="1228">BF34+BF35+BF36+BF37+BF38+BF39+BF40</f>
        <v>96.794871794871781</v>
      </c>
      <c r="CG40" s="31">
        <f t="shared" ref="CG40" si="1229">BG34+BG35+BG36+BG37+BG38+BG39+BG40</f>
        <v>2.4242424242424243</v>
      </c>
      <c r="CH40" s="31">
        <f t="shared" ref="CH40" si="1230">BH34+BH35+BH36+BH37+BH38+BH39+BH40</f>
        <v>83.950617283950621</v>
      </c>
      <c r="CI40" s="31">
        <f t="shared" ref="CI40" si="1231">BI34+BI35+BI36+BI37+BI38+BI39+BI40</f>
        <v>93.865030674846636</v>
      </c>
      <c r="CJ40" s="31">
        <f t="shared" ref="CJ40" si="1232">BJ34+BJ35+BJ36+BJ37+BJ38+BJ39+BJ40</f>
        <v>93.25153374233129</v>
      </c>
      <c r="CK40" s="33">
        <f t="shared" ref="CK40" si="1233">BK34+BK35+BK36+BK37+BK38+BK39+BK40</f>
        <v>96.932515337423311</v>
      </c>
      <c r="CL40" s="31">
        <f t="shared" ref="CL40" si="1234">BL34+BL35+BL36+BL37+BL38+BL39+BL40</f>
        <v>97.530864197530875</v>
      </c>
      <c r="CM40" s="33">
        <f t="shared" ref="CM40" si="1235">BM34+BM35+BM36+BM37+BM38+BM39+BM40</f>
        <v>99.393939393939405</v>
      </c>
      <c r="CN40" s="31">
        <f t="shared" ref="CN40" si="1236">BN34+BN35+BN36+BN37+BN38+BN39+BN40</f>
        <v>97.546012269938643</v>
      </c>
      <c r="CO40" s="31">
        <f t="shared" ref="CO40" si="1237">BO34+BO35+BO36+BO37+BO38+BO39+BO40</f>
        <v>84.049079754601223</v>
      </c>
      <c r="CP40" s="33">
        <f t="shared" ref="CP40" si="1238">BP34+BP35+BP36+BP37+BP38+BP39+BP40</f>
        <v>87.730061349693244</v>
      </c>
      <c r="CQ40" s="31">
        <f t="shared" ref="CQ40" si="1239">BQ34+BQ35+BQ36+BQ37+BQ38+BQ39+BQ40</f>
        <v>71.951219512195124</v>
      </c>
      <c r="CR40" s="31">
        <f t="shared" ref="CR40" si="1240">BR34+BR35+BR36+BR37+BR38+BR39+BR40</f>
        <v>94.545454545454547</v>
      </c>
      <c r="CS40" s="31">
        <f t="shared" ref="CS40" si="1241">BS34+BS35+BS36+BS37+BS38+BS39+BS40</f>
        <v>94.444444444444443</v>
      </c>
      <c r="CT40" s="33">
        <f t="shared" ref="CT40" si="1242">BT34+BT35+BT36+BT37+BT38+BT39+BT40</f>
        <v>100</v>
      </c>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row>
    <row r="41" spans="2:127" x14ac:dyDescent="0.25">
      <c r="B41" s="54" t="s">
        <v>11</v>
      </c>
      <c r="C41" s="54">
        <v>0</v>
      </c>
      <c r="D41" s="54">
        <v>0</v>
      </c>
      <c r="E41" s="54">
        <v>127</v>
      </c>
      <c r="F41" s="54">
        <v>0</v>
      </c>
      <c r="G41" s="54">
        <v>10</v>
      </c>
      <c r="H41" s="54">
        <v>4</v>
      </c>
      <c r="I41" s="54">
        <v>3</v>
      </c>
      <c r="J41" s="54">
        <v>4</v>
      </c>
      <c r="K41" s="54">
        <v>4</v>
      </c>
      <c r="L41" s="54">
        <v>5</v>
      </c>
      <c r="M41" s="54">
        <v>4</v>
      </c>
      <c r="N41" s="54">
        <v>1</v>
      </c>
      <c r="O41" s="54">
        <v>0</v>
      </c>
      <c r="P41" s="54">
        <v>0</v>
      </c>
      <c r="Q41" s="54">
        <v>0</v>
      </c>
      <c r="R41" s="54">
        <v>0</v>
      </c>
      <c r="S41" s="54">
        <v>162</v>
      </c>
      <c r="V41" s="54">
        <v>2</v>
      </c>
      <c r="W41" s="3">
        <f>J34</f>
        <v>10</v>
      </c>
      <c r="X41" s="3">
        <f>J35</f>
        <v>2</v>
      </c>
      <c r="Y41" s="54">
        <f>J36</f>
        <v>3</v>
      </c>
      <c r="Z41" s="54">
        <f>J37</f>
        <v>4</v>
      </c>
      <c r="AA41" s="54">
        <f>J38</f>
        <v>9</v>
      </c>
      <c r="AB41" s="54">
        <f>J39</f>
        <v>0</v>
      </c>
      <c r="AC41" s="54">
        <f>J40</f>
        <v>2</v>
      </c>
      <c r="AD41" s="54">
        <f>J41</f>
        <v>4</v>
      </c>
      <c r="AE41" s="2">
        <f>J42</f>
        <v>5</v>
      </c>
      <c r="AF41" s="3">
        <f>J43</f>
        <v>0</v>
      </c>
      <c r="AG41" s="2">
        <f>J44</f>
        <v>3</v>
      </c>
      <c r="AH41" s="2">
        <f>J45</f>
        <v>3</v>
      </c>
      <c r="AI41" s="3">
        <f>J46</f>
        <v>1</v>
      </c>
      <c r="AJ41" s="3">
        <f>J47</f>
        <v>4</v>
      </c>
      <c r="AK41" s="3">
        <f>J48</f>
        <v>3</v>
      </c>
      <c r="AL41" s="4">
        <f>J49</f>
        <v>0</v>
      </c>
      <c r="AM41" s="3">
        <f>J50</f>
        <v>0</v>
      </c>
      <c r="AN41" s="3">
        <f>J51</f>
        <v>4</v>
      </c>
      <c r="AO41" s="4">
        <f>J52</f>
        <v>1</v>
      </c>
      <c r="AP41" s="3">
        <f>J53</f>
        <v>3</v>
      </c>
      <c r="AQ41" s="2">
        <f>J54</f>
        <v>46</v>
      </c>
      <c r="AR41" s="2">
        <f>J55</f>
        <v>8</v>
      </c>
      <c r="AS41" s="2">
        <f>J56</f>
        <v>6</v>
      </c>
      <c r="AT41" s="3">
        <f>J57</f>
        <v>0</v>
      </c>
      <c r="AU41" s="5"/>
      <c r="AV41" s="54">
        <v>2</v>
      </c>
      <c r="AW41" s="33">
        <f t="shared" ref="AW41" si="1243">PRODUCT(W41*100*1/W50)</f>
        <v>6.0975609756097562</v>
      </c>
      <c r="AX41" s="33">
        <f t="shared" ref="AX41" si="1244">PRODUCT(X41*100*1/X50)</f>
        <v>1.2195121951219512</v>
      </c>
      <c r="AY41" s="30">
        <f t="shared" ref="AY41" si="1245">PRODUCT(Y41*100*1/Y50)</f>
        <v>1.8518518518518519</v>
      </c>
      <c r="AZ41" s="30">
        <f t="shared" ref="AZ41" si="1246">PRODUCT(Z41*100*1/Z50)</f>
        <v>2.4691358024691357</v>
      </c>
      <c r="BA41" s="30">
        <f t="shared" ref="BA41" si="1247">PRODUCT(AA41*100*1/AA50)</f>
        <v>5.5555555555555554</v>
      </c>
      <c r="BB41" s="30">
        <f t="shared" ref="BB41" si="1248">PRODUCT(AB41*100*1/AB50)</f>
        <v>0</v>
      </c>
      <c r="BC41" s="30">
        <f t="shared" ref="BC41" si="1249">PRODUCT(AC41*100*1/AC50)</f>
        <v>1.2269938650306749</v>
      </c>
      <c r="BD41" s="30">
        <f t="shared" ref="BD41" si="1250">PRODUCT(AD41*100*1/AD50)</f>
        <v>2.4691358024691357</v>
      </c>
      <c r="BE41" s="31">
        <f t="shared" ref="BE41" si="1251">PRODUCT(AE41*100*1/AE50)</f>
        <v>3.2894736842105261</v>
      </c>
      <c r="BF41" s="33">
        <f t="shared" ref="BF41" si="1252">PRODUCT(AF41*100*1/AF50)</f>
        <v>0</v>
      </c>
      <c r="BG41" s="31">
        <f t="shared" ref="BG41" si="1253">PRODUCT(AG41*100*1/AG50)</f>
        <v>1.8181818181818181</v>
      </c>
      <c r="BH41" s="31">
        <f t="shared" ref="BH41" si="1254">PRODUCT(AH41*100*1/AH50)</f>
        <v>1.8518518518518519</v>
      </c>
      <c r="BI41" s="33">
        <f t="shared" ref="BI41" si="1255">PRODUCT(AI41*100*1/AI50)</f>
        <v>0.61349693251533743</v>
      </c>
      <c r="BJ41" s="33">
        <f t="shared" ref="BJ41" si="1256">PRODUCT(AJ41*100*1/AJ50)</f>
        <v>2.4539877300613497</v>
      </c>
      <c r="BK41" s="33">
        <f t="shared" ref="BK41" si="1257">PRODUCT(AK41*100*1/AK50)</f>
        <v>1.8404907975460123</v>
      </c>
      <c r="BL41" s="32">
        <f t="shared" ref="BL41" si="1258">PRODUCT(AL41*100*1/AL50)</f>
        <v>0</v>
      </c>
      <c r="BM41" s="33">
        <f t="shared" ref="BM41" si="1259">PRODUCT(AM41*100*1/AM50)</f>
        <v>0</v>
      </c>
      <c r="BN41" s="33">
        <f t="shared" ref="BN41" si="1260">PRODUCT(AN41*100*1/AN50)</f>
        <v>2.4539877300613497</v>
      </c>
      <c r="BO41" s="32">
        <f t="shared" ref="BO41" si="1261">PRODUCT(AO41*100*1/AO50)</f>
        <v>0.61349693251533743</v>
      </c>
      <c r="BP41" s="33">
        <f t="shared" ref="BP41" si="1262">PRODUCT(AP41*100*1/AP50)</f>
        <v>1.8404907975460123</v>
      </c>
      <c r="BQ41" s="31">
        <f t="shared" ref="BQ41" si="1263">PRODUCT(AQ41*100*1/AQ50)</f>
        <v>28.048780487804876</v>
      </c>
      <c r="BR41" s="31">
        <f t="shared" ref="BR41" si="1264">PRODUCT(AR41*100*1/AR50)</f>
        <v>4.8484848484848486</v>
      </c>
      <c r="BS41" s="31">
        <f t="shared" ref="BS41" si="1265">PRODUCT(AS41*100*1/AS50)</f>
        <v>3.7037037037037037</v>
      </c>
      <c r="BT41" s="33">
        <f t="shared" ref="BT41" si="1266">PRODUCT(AT41*100*1/AT50)</f>
        <v>0</v>
      </c>
      <c r="BU41" s="54"/>
      <c r="BV41" s="54">
        <v>2</v>
      </c>
      <c r="BW41" s="33">
        <f t="shared" ref="BW41" si="1267">AW34+AW35+AW36+AW37+AW38+AW39+AW40+AW41</f>
        <v>70.731707317073159</v>
      </c>
      <c r="BX41" s="33">
        <f t="shared" ref="BX41" si="1268">AX34+AX35+AX36+AX37+AX38+AX39+AX40+AX41</f>
        <v>85.975609756097555</v>
      </c>
      <c r="BY41" s="30">
        <f t="shared" ref="BY41" si="1269">AY34+AY35+AY36+AY37+AY38+AY39+AY40+AY41</f>
        <v>91.975308641975303</v>
      </c>
      <c r="BZ41" s="30">
        <f t="shared" ref="BZ41" si="1270">AZ34+AZ35+AZ36+AZ37+AZ38+AZ39+AZ40+AZ41</f>
        <v>90.740740740740748</v>
      </c>
      <c r="CA41" s="30">
        <f t="shared" ref="CA41" si="1271">BA34+BA35+BA36+BA37+BA38+BA39+BA40+BA41</f>
        <v>83.950617283950621</v>
      </c>
      <c r="CB41" s="30">
        <f t="shared" ref="CB41" si="1272">BB34+BB35+BB36+BB37+BB38+BB39+BB40+BB41</f>
        <v>84.049079754601209</v>
      </c>
      <c r="CC41" s="30">
        <f t="shared" ref="CC41" si="1273">BC34+BC35+BC36+BC37+BC38+BC39+BC40+BC41</f>
        <v>93.25153374233129</v>
      </c>
      <c r="CD41" s="30">
        <f t="shared" ref="CD41" si="1274">BD34+BD35+BD36+BD37+BD38+BD39+BD40+BD41</f>
        <v>91.358024691358025</v>
      </c>
      <c r="CE41" s="31">
        <f t="shared" ref="CE41" si="1275">BE34+BE35+BE36+BE37+BE38+BE39+BE40+BE41</f>
        <v>97.368421052631575</v>
      </c>
      <c r="CF41" s="33">
        <f t="shared" ref="CF41" si="1276">BF34+BF35+BF36+BF37+BF38+BF39+BF40+BF41</f>
        <v>96.794871794871781</v>
      </c>
      <c r="CG41" s="31">
        <f t="shared" ref="CG41" si="1277">BG34+BG35+BG36+BG37+BG38+BG39+BG40+BG41</f>
        <v>4.2424242424242422</v>
      </c>
      <c r="CH41" s="31">
        <f t="shared" ref="CH41" si="1278">BH34+BH35+BH36+BH37+BH38+BH39+BH40+BH41</f>
        <v>85.802469135802468</v>
      </c>
      <c r="CI41" s="33">
        <f t="shared" ref="CI41" si="1279">BI34+BI35+BI36+BI37+BI38+BI39+BI40+BI41</f>
        <v>94.478527607361968</v>
      </c>
      <c r="CJ41" s="33">
        <f t="shared" ref="CJ41" si="1280">BJ34+BJ35+BJ36+BJ37+BJ38+BJ39+BJ40+BJ41</f>
        <v>95.705521472392633</v>
      </c>
      <c r="CK41" s="33">
        <f t="shared" ref="CK41" si="1281">BK34+BK35+BK36+BK37+BK38+BK39+BK40+BK41</f>
        <v>98.773006134969322</v>
      </c>
      <c r="CL41" s="32">
        <f t="shared" ref="CL41" si="1282">BL34+BL35+BL36+BL37+BL38+BL39+BL40+BL41</f>
        <v>97.530864197530875</v>
      </c>
      <c r="CM41" s="33">
        <f t="shared" ref="CM41" si="1283">BM34+BM35+BM36+BM37+BM38+BM39+BM40+BM41</f>
        <v>99.393939393939405</v>
      </c>
      <c r="CN41" s="33">
        <f t="shared" ref="CN41" si="1284">BN34+BN35+BN36+BN37+BN38+BN39+BN40+BN41</f>
        <v>100</v>
      </c>
      <c r="CO41" s="32">
        <f t="shared" ref="CO41" si="1285">BO34+BO35+BO36+BO37+BO38+BO39+BO40+BO41</f>
        <v>84.662576687116555</v>
      </c>
      <c r="CP41" s="33">
        <f t="shared" ref="CP41" si="1286">BP34+BP35+BP36+BP37+BP38+BP39+BP40+BP41</f>
        <v>89.570552147239255</v>
      </c>
      <c r="CQ41" s="31">
        <f t="shared" ref="CQ41" si="1287">BQ34+BQ35+BQ36+BQ37+BQ38+BQ39+BQ40+BQ41</f>
        <v>100</v>
      </c>
      <c r="CR41" s="31">
        <f t="shared" ref="CR41" si="1288">BR34+BR35+BR36+BR37+BR38+BR39+BR40+BR41</f>
        <v>99.393939393939391</v>
      </c>
      <c r="CS41" s="31">
        <f t="shared" ref="CS41" si="1289">BS34+BS35+BS36+BS37+BS38+BS39+BS40+BS41</f>
        <v>98.148148148148152</v>
      </c>
      <c r="CT41" s="33">
        <f t="shared" ref="CT41" si="1290">BT34+BT35+BT36+BT37+BT38+BT39+BT40+BT41</f>
        <v>100</v>
      </c>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row>
    <row r="42" spans="2:127" x14ac:dyDescent="0.25">
      <c r="B42" s="54" t="s">
        <v>13</v>
      </c>
      <c r="C42" s="2">
        <v>0</v>
      </c>
      <c r="D42" s="2">
        <v>0</v>
      </c>
      <c r="E42" s="2">
        <v>0</v>
      </c>
      <c r="F42" s="2">
        <v>0</v>
      </c>
      <c r="G42" s="2">
        <v>127</v>
      </c>
      <c r="H42" s="2">
        <v>0</v>
      </c>
      <c r="I42" s="2">
        <v>16</v>
      </c>
      <c r="J42" s="2">
        <v>5</v>
      </c>
      <c r="K42" s="2">
        <v>2</v>
      </c>
      <c r="L42" s="2">
        <v>1</v>
      </c>
      <c r="M42" s="4">
        <v>0</v>
      </c>
      <c r="N42" s="3">
        <v>1</v>
      </c>
      <c r="O42" s="3">
        <v>0</v>
      </c>
      <c r="P42" s="3">
        <v>0</v>
      </c>
      <c r="Q42" s="3">
        <v>0</v>
      </c>
      <c r="R42" s="3">
        <v>0</v>
      </c>
      <c r="S42" s="54">
        <v>152</v>
      </c>
      <c r="V42" s="54">
        <v>4</v>
      </c>
      <c r="W42" s="3">
        <f>K34</f>
        <v>5</v>
      </c>
      <c r="X42" s="3">
        <f>K35</f>
        <v>2</v>
      </c>
      <c r="Y42" s="54">
        <f>K36</f>
        <v>1</v>
      </c>
      <c r="Z42" s="54">
        <f>K37</f>
        <v>1</v>
      </c>
      <c r="AA42" s="54">
        <f>K38</f>
        <v>1</v>
      </c>
      <c r="AB42" s="54">
        <f>K39</f>
        <v>5</v>
      </c>
      <c r="AC42" s="54">
        <f>K40</f>
        <v>2</v>
      </c>
      <c r="AD42" s="54">
        <f>K41</f>
        <v>4</v>
      </c>
      <c r="AE42" s="2">
        <f>K42</f>
        <v>2</v>
      </c>
      <c r="AF42" s="3">
        <f>K43</f>
        <v>0</v>
      </c>
      <c r="AG42" s="2">
        <f>K44</f>
        <v>1</v>
      </c>
      <c r="AH42" s="4">
        <f>K45</f>
        <v>2</v>
      </c>
      <c r="AI42" s="3">
        <f>K46</f>
        <v>4</v>
      </c>
      <c r="AJ42" s="3">
        <f>K47</f>
        <v>5</v>
      </c>
      <c r="AK42" s="3">
        <f>K48</f>
        <v>1</v>
      </c>
      <c r="AL42" s="3">
        <f>K49</f>
        <v>2</v>
      </c>
      <c r="AM42" s="3">
        <f>K50</f>
        <v>1</v>
      </c>
      <c r="AN42" s="3">
        <f>K51</f>
        <v>0</v>
      </c>
      <c r="AO42" s="3">
        <f>K52</f>
        <v>1</v>
      </c>
      <c r="AP42" s="3">
        <f>K53</f>
        <v>5</v>
      </c>
      <c r="AQ42" s="2">
        <f>K54</f>
        <v>0</v>
      </c>
      <c r="AR42" s="2">
        <f>K55</f>
        <v>1</v>
      </c>
      <c r="AS42" s="2">
        <f>K56</f>
        <v>3</v>
      </c>
      <c r="AT42" s="3">
        <f>K57</f>
        <v>0</v>
      </c>
      <c r="AU42" s="5"/>
      <c r="AV42" s="54">
        <v>4</v>
      </c>
      <c r="AW42" s="33">
        <f t="shared" ref="AW42" si="1291">PRODUCT(W42*100*1/W50)</f>
        <v>3.0487804878048781</v>
      </c>
      <c r="AX42" s="33">
        <f t="shared" ref="AX42" si="1292">PRODUCT(X42*100*1/X50)</f>
        <v>1.2195121951219512</v>
      </c>
      <c r="AY42" s="30">
        <f t="shared" ref="AY42" si="1293">PRODUCT(Y42*100*1/Y50)</f>
        <v>0.61728395061728392</v>
      </c>
      <c r="AZ42" s="30">
        <f t="shared" ref="AZ42" si="1294">PRODUCT(Z42*100*1/Z50)</f>
        <v>0.61728395061728392</v>
      </c>
      <c r="BA42" s="30">
        <f t="shared" ref="BA42" si="1295">PRODUCT(AA42*100*1/AA50)</f>
        <v>0.61728395061728392</v>
      </c>
      <c r="BB42" s="30">
        <f t="shared" ref="BB42" si="1296">PRODUCT(AB42*100*1/AB50)</f>
        <v>3.0674846625766872</v>
      </c>
      <c r="BC42" s="30">
        <f t="shared" ref="BC42" si="1297">PRODUCT(AC42*100*1/AC50)</f>
        <v>1.2269938650306749</v>
      </c>
      <c r="BD42" s="30">
        <f t="shared" ref="BD42" si="1298">PRODUCT(AD42*100*1/AD50)</f>
        <v>2.4691358024691357</v>
      </c>
      <c r="BE42" s="31">
        <f t="shared" ref="BE42" si="1299">PRODUCT(AE42*100*1/AE50)</f>
        <v>1.3157894736842106</v>
      </c>
      <c r="BF42" s="33">
        <f t="shared" ref="BF42" si="1300">PRODUCT(AF42*100*1/AF50)</f>
        <v>0</v>
      </c>
      <c r="BG42" s="31">
        <f t="shared" ref="BG42" si="1301">PRODUCT(AG42*100*1/AG50)</f>
        <v>0.60606060606060608</v>
      </c>
      <c r="BH42" s="32">
        <f t="shared" ref="BH42" si="1302">PRODUCT(AH42*100*1/AH50)</f>
        <v>1.2345679012345678</v>
      </c>
      <c r="BI42" s="33">
        <f t="shared" ref="BI42" si="1303">PRODUCT(AI42*100*1/AI50)</f>
        <v>2.4539877300613497</v>
      </c>
      <c r="BJ42" s="33">
        <f t="shared" ref="BJ42" si="1304">PRODUCT(AJ42*100*1/AJ50)</f>
        <v>3.0674846625766872</v>
      </c>
      <c r="BK42" s="33">
        <f t="shared" ref="BK42" si="1305">PRODUCT(AK42*100*1/AK50)</f>
        <v>0.61349693251533743</v>
      </c>
      <c r="BL42" s="33">
        <f t="shared" ref="BL42" si="1306">PRODUCT(AL42*100*1/AL50)</f>
        <v>1.2345679012345678</v>
      </c>
      <c r="BM42" s="33">
        <f t="shared" ref="BM42" si="1307">PRODUCT(AM42*100*1/AM50)</f>
        <v>0.60606060606060608</v>
      </c>
      <c r="BN42" s="33">
        <f t="shared" ref="BN42" si="1308">PRODUCT(AN42*100*1/AN50)</f>
        <v>0</v>
      </c>
      <c r="BO42" s="33">
        <f t="shared" ref="BO42" si="1309">PRODUCT(AO42*100*1/AO50)</f>
        <v>0.61349693251533743</v>
      </c>
      <c r="BP42" s="33">
        <f t="shared" ref="BP42" si="1310">PRODUCT(AP42*100*1/AP50)</f>
        <v>3.0674846625766872</v>
      </c>
      <c r="BQ42" s="31">
        <f t="shared" ref="BQ42" si="1311">PRODUCT(AQ42*100*1/AQ50)</f>
        <v>0</v>
      </c>
      <c r="BR42" s="31">
        <f t="shared" ref="BR42" si="1312">PRODUCT(AR42*100*1/AR50)</f>
        <v>0.60606060606060608</v>
      </c>
      <c r="BS42" s="31">
        <f t="shared" ref="BS42" si="1313">PRODUCT(AS42*100*1/AS50)</f>
        <v>1.8518518518518519</v>
      </c>
      <c r="BT42" s="33">
        <f t="shared" ref="BT42" si="1314">PRODUCT(AT42*100*1/AT50)</f>
        <v>0</v>
      </c>
      <c r="BU42" s="54"/>
      <c r="BV42" s="54">
        <v>4</v>
      </c>
      <c r="BW42" s="33">
        <f t="shared" ref="BW42" si="1315">AW34+AW35+AW36+AW37+AW38+AW39+AW40+AW41+AW42</f>
        <v>73.780487804878035</v>
      </c>
      <c r="BX42" s="33">
        <f t="shared" ref="BX42" si="1316">AX34+AX35+AX36+AX37+AX38+AX39+AX40+AX41+AX42</f>
        <v>87.195121951219505</v>
      </c>
      <c r="BY42" s="30">
        <f t="shared" ref="BY42" si="1317">AY34+AY35+AY36+AY37+AY38+AY39+AY40+AY41+AY42</f>
        <v>92.592592592592581</v>
      </c>
      <c r="BZ42" s="30">
        <f t="shared" ref="BZ42" si="1318">AZ34+AZ35+AZ36+AZ37+AZ38+AZ39+AZ40+AZ41+AZ42</f>
        <v>91.358024691358025</v>
      </c>
      <c r="CA42" s="30">
        <f t="shared" ref="CA42" si="1319">BA34+BA35+BA36+BA37+BA38+BA39+BA40+BA41+BA42</f>
        <v>84.567901234567898</v>
      </c>
      <c r="CB42" s="30">
        <f t="shared" ref="CB42" si="1320">BB34+BB35+BB36+BB37+BB38+BB39+BB40+BB41+BB42</f>
        <v>87.116564417177898</v>
      </c>
      <c r="CC42" s="30">
        <f t="shared" ref="CC42" si="1321">BC34+BC35+BC36+BC37+BC38+BC39+BC40+BC41+BC42</f>
        <v>94.478527607361968</v>
      </c>
      <c r="CD42" s="30">
        <f t="shared" ref="CD42" si="1322">BD34+BD35+BD36+BD37+BD38+BD39+BD40+BD41+BD42</f>
        <v>93.827160493827165</v>
      </c>
      <c r="CE42" s="31">
        <f t="shared" ref="CE42" si="1323">BE34+BE35+BE36+BE37+BE38+BE39+BE40+BE41+BE42</f>
        <v>98.68421052631578</v>
      </c>
      <c r="CF42" s="33">
        <f t="shared" ref="CF42" si="1324">BF34+BF35+BF36+BF37+BF38+BF39+BF40+BF41+BF42</f>
        <v>96.794871794871781</v>
      </c>
      <c r="CG42" s="31">
        <f t="shared" ref="CG42" si="1325">BG34+BG35+BG36+BG37+BG38+BG39+BG40+BG41+BG42</f>
        <v>4.8484848484848486</v>
      </c>
      <c r="CH42" s="32">
        <f t="shared" ref="CH42" si="1326">BH34+BH35+BH36+BH37+BH38+BH39+BH40+BH41+BH42</f>
        <v>87.037037037037038</v>
      </c>
      <c r="CI42" s="33">
        <f t="shared" ref="CI42" si="1327">BI34+BI35+BI36+BI37+BI38+BI39+BI40+BI41+BI42</f>
        <v>96.932515337423325</v>
      </c>
      <c r="CJ42" s="33">
        <f t="shared" ref="CJ42" si="1328">BJ34+BJ35+BJ36+BJ37+BJ38+BJ39+BJ40+BJ41+BJ42</f>
        <v>98.773006134969322</v>
      </c>
      <c r="CK42" s="33">
        <f t="shared" ref="CK42" si="1329">BK34+BK35+BK36+BK37+BK38+BK39+BK40+BK41+BK42</f>
        <v>99.386503067484654</v>
      </c>
      <c r="CL42" s="33">
        <f t="shared" ref="CL42" si="1330">BL34+BL35+BL36+BL37+BL38+BL39+BL40+BL41+BL42</f>
        <v>98.765432098765444</v>
      </c>
      <c r="CM42" s="33">
        <f t="shared" ref="CM42" si="1331">BM34+BM35+BM36+BM37+BM38+BM39+BM40+BM41+BM42</f>
        <v>100.00000000000001</v>
      </c>
      <c r="CN42" s="33">
        <f t="shared" ref="CN42" si="1332">BN34+BN35+BN36+BN37+BN38+BN39+BN40+BN41+BN42</f>
        <v>100</v>
      </c>
      <c r="CO42" s="33">
        <f t="shared" ref="CO42" si="1333">BO34+BO35+BO36+BO37+BO38+BO39+BO40+BO41+BO42</f>
        <v>85.276073619631887</v>
      </c>
      <c r="CP42" s="33">
        <f t="shared" ref="CP42" si="1334">BP34+BP35+BP36+BP37+BP38+BP39+BP40+BP41+BP42</f>
        <v>92.638036809815944</v>
      </c>
      <c r="CQ42" s="31">
        <f t="shared" ref="CQ42" si="1335">BQ34+BQ35+BQ36+BQ37+BQ38+BQ39+BQ40+BQ41+BQ42</f>
        <v>100</v>
      </c>
      <c r="CR42" s="31">
        <f t="shared" ref="CR42" si="1336">BR34+BR35+BR36+BR37+BR38+BR39+BR40+BR41+BR42</f>
        <v>100</v>
      </c>
      <c r="CS42" s="31">
        <f t="shared" ref="CS42" si="1337">BS34+BS35+BS36+BS37+BS38+BS39+BS40+BS41+BS42</f>
        <v>100</v>
      </c>
      <c r="CT42" s="33">
        <f t="shared" ref="CT42" si="1338">BT34+BT35+BT36+BT37+BT38+BT39+BT40+BT41+BT42</f>
        <v>100</v>
      </c>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row>
    <row r="43" spans="2:127" x14ac:dyDescent="0.25">
      <c r="B43" s="54" t="s">
        <v>14</v>
      </c>
      <c r="C43" s="2">
        <v>0</v>
      </c>
      <c r="D43" s="2">
        <v>0</v>
      </c>
      <c r="E43" s="2">
        <v>139</v>
      </c>
      <c r="F43" s="2">
        <v>3</v>
      </c>
      <c r="G43" s="2">
        <v>5</v>
      </c>
      <c r="H43" s="2">
        <v>3</v>
      </c>
      <c r="I43" s="2">
        <v>1</v>
      </c>
      <c r="J43" s="3">
        <v>0</v>
      </c>
      <c r="K43" s="3">
        <v>0</v>
      </c>
      <c r="L43" s="3">
        <v>1</v>
      </c>
      <c r="M43" s="3">
        <v>4</v>
      </c>
      <c r="N43" s="3">
        <v>0</v>
      </c>
      <c r="O43" s="3">
        <v>0</v>
      </c>
      <c r="P43" s="3">
        <v>0</v>
      </c>
      <c r="Q43" s="3">
        <v>0</v>
      </c>
      <c r="R43" s="3">
        <v>0</v>
      </c>
      <c r="S43" s="54">
        <v>156</v>
      </c>
      <c r="V43" s="54">
        <v>8</v>
      </c>
      <c r="W43" s="3">
        <f>L34</f>
        <v>42</v>
      </c>
      <c r="X43" s="3">
        <f>L35</f>
        <v>1</v>
      </c>
      <c r="Y43" s="54">
        <f>L36</f>
        <v>6</v>
      </c>
      <c r="Z43" s="54">
        <f>L37</f>
        <v>2</v>
      </c>
      <c r="AA43" s="54">
        <f>L38</f>
        <v>8</v>
      </c>
      <c r="AB43" s="54">
        <f>L39</f>
        <v>4</v>
      </c>
      <c r="AC43" s="54">
        <f>L40</f>
        <v>0</v>
      </c>
      <c r="AD43" s="54">
        <f>L41</f>
        <v>5</v>
      </c>
      <c r="AE43" s="2">
        <f>L42</f>
        <v>1</v>
      </c>
      <c r="AF43" s="3">
        <f>L43</f>
        <v>1</v>
      </c>
      <c r="AG43" s="2">
        <f>L44</f>
        <v>4</v>
      </c>
      <c r="AH43" s="3">
        <f>L45</f>
        <v>1</v>
      </c>
      <c r="AI43" s="3">
        <f>L46</f>
        <v>5</v>
      </c>
      <c r="AJ43" s="3">
        <f>L47</f>
        <v>2</v>
      </c>
      <c r="AK43" s="3">
        <f>L48</f>
        <v>1</v>
      </c>
      <c r="AL43" s="3">
        <f>L49</f>
        <v>1</v>
      </c>
      <c r="AM43" s="3">
        <f>L50</f>
        <v>0</v>
      </c>
      <c r="AN43" s="3">
        <f>L51</f>
        <v>0</v>
      </c>
      <c r="AO43" s="3">
        <f>L52</f>
        <v>3</v>
      </c>
      <c r="AP43" s="3">
        <f>L53</f>
        <v>12</v>
      </c>
      <c r="AQ43" s="3">
        <f>L54</f>
        <v>0</v>
      </c>
      <c r="AR43" s="3">
        <f>L55</f>
        <v>0</v>
      </c>
      <c r="AS43" s="3">
        <f>L56</f>
        <v>0</v>
      </c>
      <c r="AT43" s="3">
        <f>L57</f>
        <v>0</v>
      </c>
      <c r="AU43" s="7"/>
      <c r="AV43" s="54">
        <v>8</v>
      </c>
      <c r="AW43" s="33">
        <f t="shared" ref="AW43" si="1339">PRODUCT(W43*100*1/W50)</f>
        <v>25.609756097560975</v>
      </c>
      <c r="AX43" s="33">
        <f t="shared" ref="AX43" si="1340">PRODUCT(X43*100*1/X50)</f>
        <v>0.6097560975609756</v>
      </c>
      <c r="AY43" s="30">
        <f t="shared" ref="AY43" si="1341">PRODUCT(Y43*100*1/Y50)</f>
        <v>3.7037037037037037</v>
      </c>
      <c r="AZ43" s="30">
        <f t="shared" ref="AZ43" si="1342">PRODUCT(Z43*100*1/Z50)</f>
        <v>1.2345679012345678</v>
      </c>
      <c r="BA43" s="30">
        <f t="shared" ref="BA43" si="1343">PRODUCT(AA43*100*1/AA50)</f>
        <v>4.9382716049382713</v>
      </c>
      <c r="BB43" s="30">
        <f t="shared" ref="BB43" si="1344">PRODUCT(AB43*100*1/AB50)</f>
        <v>2.4539877300613497</v>
      </c>
      <c r="BC43" s="30">
        <f t="shared" ref="BC43" si="1345">PRODUCT(AC43*100*1/AC50)</f>
        <v>0</v>
      </c>
      <c r="BD43" s="30">
        <f t="shared" ref="BD43" si="1346">PRODUCT(AD43*100*1/AD50)</f>
        <v>3.0864197530864197</v>
      </c>
      <c r="BE43" s="31">
        <f t="shared" ref="BE43" si="1347">PRODUCT(AE43*100*1/AE50)</f>
        <v>0.65789473684210531</v>
      </c>
      <c r="BF43" s="33">
        <f t="shared" ref="BF43" si="1348">PRODUCT(AF43*100*1/AF50)</f>
        <v>0.64102564102564108</v>
      </c>
      <c r="BG43" s="31">
        <f t="shared" ref="BG43" si="1349">PRODUCT(AG43*100*1/AG50)</f>
        <v>2.4242424242424243</v>
      </c>
      <c r="BH43" s="33">
        <f t="shared" ref="BH43" si="1350">PRODUCT(AH43*100*1/AH50)</f>
        <v>0.61728395061728392</v>
      </c>
      <c r="BI43" s="33">
        <f t="shared" ref="BI43" si="1351">PRODUCT(AI43*100*1/AI50)</f>
        <v>3.0674846625766872</v>
      </c>
      <c r="BJ43" s="33">
        <f t="shared" ref="BJ43" si="1352">PRODUCT(AJ43*100*1/AJ50)</f>
        <v>1.2269938650306749</v>
      </c>
      <c r="BK43" s="33">
        <f t="shared" ref="BK43" si="1353">PRODUCT(AK43*100*1/AK50)</f>
        <v>0.61349693251533743</v>
      </c>
      <c r="BL43" s="33">
        <f t="shared" ref="BL43" si="1354">PRODUCT(AL43*100*1/AL50)</f>
        <v>0.61728395061728392</v>
      </c>
      <c r="BM43" s="33">
        <f t="shared" ref="BM43" si="1355">PRODUCT(AM43*100*1/AM50)</f>
        <v>0</v>
      </c>
      <c r="BN43" s="33">
        <f t="shared" ref="BN43" si="1356">PRODUCT(AN43*100*1/AN50)</f>
        <v>0</v>
      </c>
      <c r="BO43" s="33">
        <f t="shared" ref="BO43" si="1357">PRODUCT(AO43*100*1/AO50)</f>
        <v>1.8404907975460123</v>
      </c>
      <c r="BP43" s="33">
        <f t="shared" ref="BP43" si="1358">PRODUCT(AP43*100*1/AP50)</f>
        <v>7.3619631901840492</v>
      </c>
      <c r="BQ43" s="33">
        <f t="shared" ref="BQ43" si="1359">PRODUCT(AQ43*100*1/AQ50)</f>
        <v>0</v>
      </c>
      <c r="BR43" s="33">
        <f t="shared" ref="BR43" si="1360">PRODUCT(AR43*100*1/AR50)</f>
        <v>0</v>
      </c>
      <c r="BS43" s="33">
        <f t="shared" ref="BS43" si="1361">PRODUCT(AS43*100*1/AS50)</f>
        <v>0</v>
      </c>
      <c r="BT43" s="33">
        <f t="shared" ref="BT43" si="1362">PRODUCT(AT43*100*1/AT50)</f>
        <v>0</v>
      </c>
      <c r="BU43" s="54"/>
      <c r="BV43" s="54">
        <v>8</v>
      </c>
      <c r="BW43" s="33">
        <f t="shared" ref="BW43" si="1363">AW34+AW35+AW36+AW37+AW38+AW39+AW40+AW41+AW42+AW43</f>
        <v>99.390243902439011</v>
      </c>
      <c r="BX43" s="33">
        <f t="shared" ref="BX43" si="1364">AX34+AX35+AX36+AX37+AX38+AX39+AX40+AX41+AX42+AX43</f>
        <v>87.804878048780481</v>
      </c>
      <c r="BY43" s="30">
        <f t="shared" ref="BY43" si="1365">AY34+AY35+AY36+AY37+AY38+AY39+AY40+AY41+AY42+AY43</f>
        <v>96.296296296296291</v>
      </c>
      <c r="BZ43" s="30">
        <f t="shared" ref="BZ43" si="1366">AZ34+AZ35+AZ36+AZ37+AZ38+AZ39+AZ40+AZ41+AZ42+AZ43</f>
        <v>92.592592592592595</v>
      </c>
      <c r="CA43" s="30">
        <f t="shared" ref="CA43" si="1367">BA34+BA35+BA36+BA37+BA38+BA39+BA40+BA41+BA42+BA43</f>
        <v>89.506172839506164</v>
      </c>
      <c r="CB43" s="30">
        <f t="shared" ref="CB43" si="1368">BB34+BB35+BB36+BB37+BB38+BB39+BB40+BB41+BB42+BB43</f>
        <v>89.570552147239255</v>
      </c>
      <c r="CC43" s="30">
        <f t="shared" ref="CC43" si="1369">BC34+BC35+BC36+BC37+BC38+BC39+BC40+BC41+BC42+BC43</f>
        <v>94.478527607361968</v>
      </c>
      <c r="CD43" s="30">
        <f t="shared" ref="CD43" si="1370">BD34+BD35+BD36+BD37+BD38+BD39+BD40+BD41+BD42+BD43</f>
        <v>96.913580246913583</v>
      </c>
      <c r="CE43" s="31">
        <f t="shared" ref="CE43" si="1371">BE34+BE35+BE36+BE37+BE38+BE39+BE40+BE41+BE42+BE43</f>
        <v>99.34210526315789</v>
      </c>
      <c r="CF43" s="33">
        <f t="shared" ref="CF43" si="1372">BF34+BF35+BF36+BF37+BF38+BF39+BF40+BF41+BF42+BF43</f>
        <v>97.435897435897417</v>
      </c>
      <c r="CG43" s="31">
        <f t="shared" ref="CG43" si="1373">BG34+BG35+BG36+BG37+BG38+BG39+BG40+BG41+BG42+BG43</f>
        <v>7.2727272727272734</v>
      </c>
      <c r="CH43" s="33">
        <f t="shared" ref="CH43" si="1374">BH34+BH35+BH36+BH37+BH38+BH39+BH40+BH41+BH42+BH43</f>
        <v>87.654320987654316</v>
      </c>
      <c r="CI43" s="33">
        <f t="shared" ref="CI43" si="1375">BI34+BI35+BI36+BI37+BI38+BI39+BI40+BI41+BI42+BI43</f>
        <v>100.00000000000001</v>
      </c>
      <c r="CJ43" s="33">
        <f t="shared" ref="CJ43" si="1376">BJ34+BJ35+BJ36+BJ37+BJ38+BJ39+BJ40+BJ41+BJ42+BJ43</f>
        <v>100</v>
      </c>
      <c r="CK43" s="33">
        <f t="shared" ref="CK43" si="1377">BK34+BK35+BK36+BK37+BK38+BK39+BK40+BK41+BK42+BK43</f>
        <v>99.999999999999986</v>
      </c>
      <c r="CL43" s="33">
        <f t="shared" ref="CL43" si="1378">BL34+BL35+BL36+BL37+BL38+BL39+BL40+BL41+BL42+BL43</f>
        <v>99.382716049382722</v>
      </c>
      <c r="CM43" s="33">
        <f t="shared" ref="CM43" si="1379">BM34+BM35+BM36+BM37+BM38+BM39+BM40+BM41+BM42+BM43</f>
        <v>100.00000000000001</v>
      </c>
      <c r="CN43" s="33">
        <f t="shared" ref="CN43" si="1380">BN34+BN35+BN36+BN37+BN38+BN39+BN40+BN41+BN42+BN43</f>
        <v>100</v>
      </c>
      <c r="CO43" s="33">
        <f t="shared" ref="CO43" si="1381">BO34+BO35+BO36+BO37+BO38+BO39+BO40+BO41+BO42+BO43</f>
        <v>87.116564417177898</v>
      </c>
      <c r="CP43" s="33">
        <f t="shared" ref="CP43" si="1382">BP34+BP35+BP36+BP37+BP38+BP39+BP40+BP41+BP42+BP43</f>
        <v>100</v>
      </c>
      <c r="CQ43" s="33">
        <f t="shared" ref="CQ43" si="1383">BQ34+BQ35+BQ36+BQ37+BQ38+BQ39+BQ40+BQ41+BQ42+BQ43</f>
        <v>100</v>
      </c>
      <c r="CR43" s="33">
        <f t="shared" ref="CR43" si="1384">BR34+BR35+BR36+BR37+BR38+BR39+BR40+BR41+BR42+BR43</f>
        <v>100</v>
      </c>
      <c r="CS43" s="33">
        <f t="shared" ref="CS43" si="1385">BS34+BS35+BS36+BS37+BS38+BS39+BS40+BS41+BS42+BS43</f>
        <v>100</v>
      </c>
      <c r="CT43" s="33">
        <f t="shared" ref="CT43" si="1386">BT34+BT35+BT36+BT37+BT38+BT39+BT40+BT41+BT42+BT43</f>
        <v>100</v>
      </c>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row>
    <row r="44" spans="2:127" x14ac:dyDescent="0.25">
      <c r="B44" s="54" t="s">
        <v>16</v>
      </c>
      <c r="C44" s="2">
        <v>0</v>
      </c>
      <c r="D44" s="2">
        <v>0</v>
      </c>
      <c r="E44" s="2">
        <v>0</v>
      </c>
      <c r="F44" s="2">
        <v>0</v>
      </c>
      <c r="G44" s="2">
        <v>0</v>
      </c>
      <c r="H44" s="2">
        <v>4</v>
      </c>
      <c r="I44" s="2">
        <v>0</v>
      </c>
      <c r="J44" s="2">
        <v>3</v>
      </c>
      <c r="K44" s="2">
        <v>1</v>
      </c>
      <c r="L44" s="2">
        <v>4</v>
      </c>
      <c r="M44" s="2">
        <v>1</v>
      </c>
      <c r="N44" s="2">
        <v>2</v>
      </c>
      <c r="O44" s="3">
        <v>29</v>
      </c>
      <c r="P44" s="3">
        <v>26</v>
      </c>
      <c r="Q44" s="3">
        <v>94</v>
      </c>
      <c r="R44" s="3">
        <v>1</v>
      </c>
      <c r="S44" s="54">
        <v>165</v>
      </c>
      <c r="V44" s="54">
        <v>16</v>
      </c>
      <c r="W44" s="3">
        <f>M34</f>
        <v>1</v>
      </c>
      <c r="X44" s="3">
        <f>M35</f>
        <v>20</v>
      </c>
      <c r="Y44" s="54">
        <f>M36</f>
        <v>4</v>
      </c>
      <c r="Z44" s="54">
        <f>M37</f>
        <v>2</v>
      </c>
      <c r="AA44" s="54">
        <f>M38</f>
        <v>17</v>
      </c>
      <c r="AB44" s="54">
        <f>M39</f>
        <v>1</v>
      </c>
      <c r="AC44" s="54">
        <f>M40</f>
        <v>7</v>
      </c>
      <c r="AD44" s="54">
        <f>M41</f>
        <v>4</v>
      </c>
      <c r="AE44" s="4">
        <f>M42</f>
        <v>0</v>
      </c>
      <c r="AF44" s="3">
        <f>M43</f>
        <v>4</v>
      </c>
      <c r="AG44" s="2">
        <f>M44</f>
        <v>1</v>
      </c>
      <c r="AH44" s="3">
        <f>M45</f>
        <v>6</v>
      </c>
      <c r="AI44" s="3">
        <f>M46</f>
        <v>0</v>
      </c>
      <c r="AJ44" s="3">
        <f>M47</f>
        <v>0</v>
      </c>
      <c r="AK44" s="3">
        <f>M48</f>
        <v>0</v>
      </c>
      <c r="AL44" s="3">
        <f>M49</f>
        <v>1</v>
      </c>
      <c r="AM44" s="3">
        <f>M50</f>
        <v>0</v>
      </c>
      <c r="AN44" s="3">
        <f>M51</f>
        <v>0</v>
      </c>
      <c r="AO44" s="3">
        <f>M52</f>
        <v>4</v>
      </c>
      <c r="AP44" s="3">
        <f>M53</f>
        <v>0</v>
      </c>
      <c r="AQ44" s="3">
        <f>M54</f>
        <v>0</v>
      </c>
      <c r="AR44" s="3">
        <f>M55</f>
        <v>0</v>
      </c>
      <c r="AS44" s="3">
        <f>M56</f>
        <v>0</v>
      </c>
      <c r="AT44" s="3">
        <f>M57</f>
        <v>0</v>
      </c>
      <c r="AU44" s="7"/>
      <c r="AV44" s="54">
        <v>16</v>
      </c>
      <c r="AW44" s="33">
        <f t="shared" ref="AW44" si="1387">PRODUCT(W44*100*1/W50)</f>
        <v>0.6097560975609756</v>
      </c>
      <c r="AX44" s="33">
        <f t="shared" ref="AX44" si="1388">PRODUCT(X44*100*1/X50)</f>
        <v>12.195121951219512</v>
      </c>
      <c r="AY44" s="30">
        <f t="shared" ref="AY44" si="1389">PRODUCT(Y44*100*1/Y50)</f>
        <v>2.4691358024691357</v>
      </c>
      <c r="AZ44" s="30">
        <f t="shared" ref="AZ44" si="1390">PRODUCT(Z44*100*1/Z50)</f>
        <v>1.2345679012345678</v>
      </c>
      <c r="BA44" s="30">
        <f t="shared" ref="BA44" si="1391">PRODUCT(AA44*100*1/AA50)</f>
        <v>10.493827160493828</v>
      </c>
      <c r="BB44" s="30">
        <f t="shared" ref="BB44" si="1392">PRODUCT(AB44*100*1/AB50)</f>
        <v>0.61349693251533743</v>
      </c>
      <c r="BC44" s="30">
        <f t="shared" ref="BC44" si="1393">PRODUCT(AC44*100*1/AC50)</f>
        <v>4.294478527607362</v>
      </c>
      <c r="BD44" s="30">
        <f t="shared" ref="BD44" si="1394">PRODUCT(AD44*100*1/AD50)</f>
        <v>2.4691358024691357</v>
      </c>
      <c r="BE44" s="32">
        <f t="shared" ref="BE44" si="1395">PRODUCT(AE44*100*1/AE50)</f>
        <v>0</v>
      </c>
      <c r="BF44" s="33">
        <f t="shared" ref="BF44" si="1396">PRODUCT(AF44*100*1/AF50)</f>
        <v>2.5641025641025643</v>
      </c>
      <c r="BG44" s="31">
        <f t="shared" ref="BG44" si="1397">PRODUCT(AG44*100*1/AG50)</f>
        <v>0.60606060606060608</v>
      </c>
      <c r="BH44" s="33">
        <f t="shared" ref="BH44" si="1398">PRODUCT(AH44*100*1/AH50)</f>
        <v>3.7037037037037037</v>
      </c>
      <c r="BI44" s="33">
        <f t="shared" ref="BI44" si="1399">PRODUCT(AI44*100*1/AI50)</f>
        <v>0</v>
      </c>
      <c r="BJ44" s="33">
        <f t="shared" ref="BJ44" si="1400">PRODUCT(AJ44*100*1/AJ50)</f>
        <v>0</v>
      </c>
      <c r="BK44" s="33">
        <f t="shared" ref="BK44" si="1401">PRODUCT(AK44*100*1/AK50)</f>
        <v>0</v>
      </c>
      <c r="BL44" s="33">
        <f t="shared" ref="BL44" si="1402">PRODUCT(AL44*100*1/AL50)</f>
        <v>0.61728395061728392</v>
      </c>
      <c r="BM44" s="33">
        <f t="shared" ref="BM44" si="1403">PRODUCT(AM44*100*1/AM50)</f>
        <v>0</v>
      </c>
      <c r="BN44" s="33">
        <f t="shared" ref="BN44" si="1404">PRODUCT(AN44*100*1/AN50)</f>
        <v>0</v>
      </c>
      <c r="BO44" s="33">
        <f t="shared" ref="BO44" si="1405">PRODUCT(AO44*100*1/AO50)</f>
        <v>2.4539877300613497</v>
      </c>
      <c r="BP44" s="33">
        <f t="shared" ref="BP44" si="1406">PRODUCT(AP44*100*1/AP50)</f>
        <v>0</v>
      </c>
      <c r="BQ44" s="33">
        <f t="shared" ref="BQ44" si="1407">PRODUCT(AQ44*100*1/AQ50)</f>
        <v>0</v>
      </c>
      <c r="BR44" s="33">
        <f t="shared" ref="BR44" si="1408">PRODUCT(AR44*100*1/AR50)</f>
        <v>0</v>
      </c>
      <c r="BS44" s="33">
        <f t="shared" ref="BS44" si="1409">PRODUCT(AS44*100*1/AS50)</f>
        <v>0</v>
      </c>
      <c r="BT44" s="33">
        <f t="shared" ref="BT44" si="1410">PRODUCT(AT44*100*1/AT50)</f>
        <v>0</v>
      </c>
      <c r="BU44" s="54"/>
      <c r="BV44" s="54">
        <v>16</v>
      </c>
      <c r="BW44" s="33">
        <f t="shared" ref="BW44" si="1411">AW34+AW35+AW36+AW37+AW38+AW39+AW40+AW41+AW42+AW43+AW44</f>
        <v>99.999999999999986</v>
      </c>
      <c r="BX44" s="33">
        <f t="shared" ref="BX44" si="1412">AX34+AX35+AX36+AX37+AX38+AX39+AX40+AX41+AX42+AX43+AX44</f>
        <v>100</v>
      </c>
      <c r="BY44" s="30">
        <f t="shared" ref="BY44" si="1413">AY34+AY35+AY36+AY37+AY38+AY39+AY40+AY41+AY42+AY43+AY44</f>
        <v>98.76543209876543</v>
      </c>
      <c r="BZ44" s="30">
        <f t="shared" ref="BZ44" si="1414">AZ34+AZ35+AZ36+AZ37+AZ38+AZ39+AZ40+AZ41+AZ42+AZ43+AZ44</f>
        <v>93.827160493827165</v>
      </c>
      <c r="CA44" s="30">
        <f t="shared" ref="CA44" si="1415">BA34+BA35+BA36+BA37+BA38+BA39+BA40+BA41+BA42+BA43+BA44</f>
        <v>99.999999999999986</v>
      </c>
      <c r="CB44" s="30">
        <f t="shared" ref="CB44" si="1416">BB34+BB35+BB36+BB37+BB38+BB39+BB40+BB41+BB42+BB43+BB44</f>
        <v>90.184049079754587</v>
      </c>
      <c r="CC44" s="30">
        <f t="shared" ref="CC44" si="1417">BC34+BC35+BC36+BC37+BC38+BC39+BC40+BC41+BC42+BC43+BC44</f>
        <v>98.773006134969336</v>
      </c>
      <c r="CD44" s="30">
        <f t="shared" ref="CD44" si="1418">BD34+BD35+BD36+BD37+BD38+BD39+BD40+BD41+BD42+BD43+BD44</f>
        <v>99.382716049382722</v>
      </c>
      <c r="CE44" s="32">
        <f t="shared" ref="CE44" si="1419">BE34+BE35+BE36+BE37+BE38+BE39+BE40+BE41+BE42+BE43+BE44</f>
        <v>99.34210526315789</v>
      </c>
      <c r="CF44" s="33">
        <f t="shared" ref="CF44" si="1420">BF34+BF35+BF36+BF37+BF38+BF39+BF40+BF41+BF42+BF43+BF44</f>
        <v>99.999999999999986</v>
      </c>
      <c r="CG44" s="31">
        <f t="shared" ref="CG44" si="1421">BG34+BG35+BG36+BG37+BG38+BG39+BG40+BG41+BG42+BG43+BG44</f>
        <v>7.8787878787878798</v>
      </c>
      <c r="CH44" s="33">
        <f t="shared" ref="CH44" si="1422">BH34+BH35+BH36+BH37+BH38+BH39+BH40+BH41+BH42+BH43+BH44</f>
        <v>91.358024691358025</v>
      </c>
      <c r="CI44" s="33">
        <f t="shared" ref="CI44" si="1423">BI34+BI35+BI36+BI37+BI38+BI39+BI40+BI41+BI42+BI43+BI44</f>
        <v>100.00000000000001</v>
      </c>
      <c r="CJ44" s="33">
        <f t="shared" ref="CJ44" si="1424">BJ34+BJ35+BJ36+BJ37+BJ38+BJ39+BJ40+BJ41+BJ42+BJ43+BJ44</f>
        <v>100</v>
      </c>
      <c r="CK44" s="33">
        <f t="shared" ref="CK44" si="1425">BK34+BK35+BK36+BK37+BK38+BK39+BK40+BK41+BK42+BK43+BK44</f>
        <v>99.999999999999986</v>
      </c>
      <c r="CL44" s="33">
        <f t="shared" ref="CL44" si="1426">BL34+BL35+BL36+BL37+BL38+BL39+BL40+BL41+BL42+BL43+BL44</f>
        <v>100</v>
      </c>
      <c r="CM44" s="33">
        <f t="shared" ref="CM44" si="1427">BM34+BM35+BM36+BM37+BM38+BM39+BM40+BM41+BM42+BM43+BM44</f>
        <v>100.00000000000001</v>
      </c>
      <c r="CN44" s="33">
        <f t="shared" ref="CN44" si="1428">BN34+BN35+BN36+BN37+BN38+BN39+BN40+BN41+BN42+BN43+BN44</f>
        <v>100</v>
      </c>
      <c r="CO44" s="33">
        <f t="shared" ref="CO44" si="1429">BO34+BO35+BO36+BO37+BO38+BO39+BO40+BO41+BO42+BO43+BO44</f>
        <v>89.570552147239255</v>
      </c>
      <c r="CP44" s="33">
        <f t="shared" ref="CP44" si="1430">BP34+BP35+BP36+BP37+BP38+BP39+BP40+BP41+BP42+BP43+BP44</f>
        <v>100</v>
      </c>
      <c r="CQ44" s="33">
        <f t="shared" ref="CQ44" si="1431">BQ34+BQ35+BQ36+BQ37+BQ38+BQ39+BQ40+BQ41+BQ42+BQ43+BQ44</f>
        <v>100</v>
      </c>
      <c r="CR44" s="33">
        <f t="shared" ref="CR44" si="1432">BR34+BR35+BR36+BR37+BR38+BR39+BR40+BR41+BR42+BR43+BR44</f>
        <v>100</v>
      </c>
      <c r="CS44" s="33">
        <f t="shared" ref="CS44" si="1433">BS34+BS35+BS36+BS37+BS38+BS39+BS40+BS41+BS42+BS43+BS44</f>
        <v>100</v>
      </c>
      <c r="CT44" s="33">
        <f t="shared" ref="CT44" si="1434">BT34+BT35+BT36+BT37+BT38+BT39+BT40+BT41+BT42+BT43+BT44</f>
        <v>100</v>
      </c>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row>
    <row r="45" spans="2:127" x14ac:dyDescent="0.25">
      <c r="B45" s="54" t="s">
        <v>17</v>
      </c>
      <c r="C45" s="2">
        <v>0</v>
      </c>
      <c r="D45" s="2">
        <v>0</v>
      </c>
      <c r="E45" s="2">
        <v>121</v>
      </c>
      <c r="F45" s="2">
        <v>0</v>
      </c>
      <c r="G45" s="2">
        <v>6</v>
      </c>
      <c r="H45" s="2">
        <v>7</v>
      </c>
      <c r="I45" s="2">
        <v>2</v>
      </c>
      <c r="J45" s="2">
        <v>3</v>
      </c>
      <c r="K45" s="4">
        <v>2</v>
      </c>
      <c r="L45" s="3">
        <v>1</v>
      </c>
      <c r="M45" s="3">
        <v>6</v>
      </c>
      <c r="N45" s="3">
        <v>14</v>
      </c>
      <c r="O45" s="3">
        <v>0</v>
      </c>
      <c r="P45" s="3">
        <v>0</v>
      </c>
      <c r="Q45" s="3">
        <v>0</v>
      </c>
      <c r="R45" s="3">
        <v>0</v>
      </c>
      <c r="S45" s="54">
        <v>162</v>
      </c>
      <c r="V45" s="54">
        <v>32</v>
      </c>
      <c r="W45" s="3">
        <f>N34</f>
        <v>0</v>
      </c>
      <c r="X45" s="3">
        <f>N35</f>
        <v>0</v>
      </c>
      <c r="Y45" s="54">
        <f>N36</f>
        <v>1</v>
      </c>
      <c r="Z45" s="54">
        <f>N37</f>
        <v>4</v>
      </c>
      <c r="AA45" s="54">
        <f>N38</f>
        <v>0</v>
      </c>
      <c r="AB45" s="54">
        <f>N39</f>
        <v>2</v>
      </c>
      <c r="AC45" s="54">
        <f>N40</f>
        <v>2</v>
      </c>
      <c r="AD45" s="54">
        <f>N41</f>
        <v>1</v>
      </c>
      <c r="AE45" s="3">
        <f>N42</f>
        <v>1</v>
      </c>
      <c r="AF45" s="3">
        <f>N43</f>
        <v>0</v>
      </c>
      <c r="AG45" s="2">
        <f>N44</f>
        <v>2</v>
      </c>
      <c r="AH45" s="3">
        <f>N45</f>
        <v>14</v>
      </c>
      <c r="AI45" s="3">
        <f>N46</f>
        <v>0</v>
      </c>
      <c r="AJ45" s="3">
        <f>N47</f>
        <v>0</v>
      </c>
      <c r="AK45" s="3">
        <f>N48</f>
        <v>0</v>
      </c>
      <c r="AL45" s="3">
        <f>N49</f>
        <v>0</v>
      </c>
      <c r="AM45" s="3">
        <f>N50</f>
        <v>0</v>
      </c>
      <c r="AN45" s="3">
        <f>N51</f>
        <v>0</v>
      </c>
      <c r="AO45" s="3">
        <f>N52</f>
        <v>17</v>
      </c>
      <c r="AP45" s="3">
        <f>N53</f>
        <v>0</v>
      </c>
      <c r="AQ45" s="3">
        <f>N54</f>
        <v>0</v>
      </c>
      <c r="AR45" s="3">
        <f>N55</f>
        <v>0</v>
      </c>
      <c r="AS45" s="3">
        <f>N56</f>
        <v>0</v>
      </c>
      <c r="AT45" s="3">
        <f>N57</f>
        <v>0</v>
      </c>
      <c r="AU45" s="7"/>
      <c r="AV45" s="54">
        <v>32</v>
      </c>
      <c r="AW45" s="33">
        <f t="shared" ref="AW45" si="1435">PRODUCT(W45*100*1/W50)</f>
        <v>0</v>
      </c>
      <c r="AX45" s="33">
        <f t="shared" ref="AX45" si="1436">PRODUCT(X45*100*1/X50)</f>
        <v>0</v>
      </c>
      <c r="AY45" s="30">
        <f t="shared" ref="AY45" si="1437">PRODUCT(Y45*100*1/Y50)</f>
        <v>0.61728395061728392</v>
      </c>
      <c r="AZ45" s="30">
        <f t="shared" ref="AZ45" si="1438">PRODUCT(Z45*100*1/Z50)</f>
        <v>2.4691358024691357</v>
      </c>
      <c r="BA45" s="30">
        <f t="shared" ref="BA45" si="1439">PRODUCT(AA45*100*1/AA50)</f>
        <v>0</v>
      </c>
      <c r="BB45" s="30">
        <f t="shared" ref="BB45" si="1440">PRODUCT(AB45*100*1/AB50)</f>
        <v>1.2269938650306749</v>
      </c>
      <c r="BC45" s="30">
        <f t="shared" ref="BC45" si="1441">PRODUCT(AC45*100*1/AC50)</f>
        <v>1.2269938650306749</v>
      </c>
      <c r="BD45" s="30">
        <f t="shared" ref="BD45" si="1442">PRODUCT(AD45*100*1/AD50)</f>
        <v>0.61728395061728392</v>
      </c>
      <c r="BE45" s="33">
        <f t="shared" ref="BE45" si="1443">PRODUCT(AE45*100*1/AE50)</f>
        <v>0.65789473684210531</v>
      </c>
      <c r="BF45" s="33">
        <f t="shared" ref="BF45" si="1444">PRODUCT(AF45*100*1/AF50)</f>
        <v>0</v>
      </c>
      <c r="BG45" s="31">
        <f t="shared" ref="BG45" si="1445">PRODUCT(AG45*100*1/AG50)</f>
        <v>1.2121212121212122</v>
      </c>
      <c r="BH45" s="33">
        <f t="shared" ref="BH45" si="1446">PRODUCT(AH45*100*1/AH50)</f>
        <v>8.6419753086419746</v>
      </c>
      <c r="BI45" s="33">
        <f t="shared" ref="BI45" si="1447">PRODUCT(AI45*100*1/AI50)</f>
        <v>0</v>
      </c>
      <c r="BJ45" s="33">
        <f t="shared" ref="BJ45" si="1448">PRODUCT(AJ45*100*1/AJ50)</f>
        <v>0</v>
      </c>
      <c r="BK45" s="33">
        <f t="shared" ref="BK45" si="1449">PRODUCT(AK45*100*1/AK50)</f>
        <v>0</v>
      </c>
      <c r="BL45" s="33">
        <f t="shared" ref="BL45" si="1450">PRODUCT(AL45*100*1/AL50)</f>
        <v>0</v>
      </c>
      <c r="BM45" s="33">
        <f t="shared" ref="BM45" si="1451">PRODUCT(AM45*100*1/AM50)</f>
        <v>0</v>
      </c>
      <c r="BN45" s="33">
        <f t="shared" ref="BN45" si="1452">PRODUCT(AN45*100*1/AN50)</f>
        <v>0</v>
      </c>
      <c r="BO45" s="33">
        <f t="shared" ref="BO45" si="1453">PRODUCT(AO45*100*1/AO50)</f>
        <v>10.429447852760736</v>
      </c>
      <c r="BP45" s="33">
        <f t="shared" ref="BP45" si="1454">PRODUCT(AP45*100*1/AP50)</f>
        <v>0</v>
      </c>
      <c r="BQ45" s="33">
        <f t="shared" ref="BQ45" si="1455">PRODUCT(AQ45*100*1/AQ50)</f>
        <v>0</v>
      </c>
      <c r="BR45" s="33">
        <f t="shared" ref="BR45" si="1456">PRODUCT(AR45*100*1/AR50)</f>
        <v>0</v>
      </c>
      <c r="BS45" s="33">
        <f t="shared" ref="BS45" si="1457">PRODUCT(AS45*100*1/AS50)</f>
        <v>0</v>
      </c>
      <c r="BT45" s="33">
        <f t="shared" ref="BT45" si="1458">PRODUCT(AT45*100*1/AT50)</f>
        <v>0</v>
      </c>
      <c r="BU45" s="54"/>
      <c r="BV45" s="54">
        <v>32</v>
      </c>
      <c r="BW45" s="33">
        <f t="shared" ref="BW45" si="1459">AW34+AW35+AW36+AW37+AW38+AW39+AW40+AW41+AW42+AW43+AW44+AW45</f>
        <v>99.999999999999986</v>
      </c>
      <c r="BX45" s="33">
        <f t="shared" ref="BX45" si="1460">AX34+AX35+AX36+AX37+AX38+AX39+AX40+AX41+AX42+AX43+AX44+AX45</f>
        <v>100</v>
      </c>
      <c r="BY45" s="30">
        <f t="shared" ref="BY45" si="1461">AY34+AY35+AY36+AY37+AY38+AY39+AY40+AY41+AY42+AY43+AY44+AY45</f>
        <v>99.382716049382708</v>
      </c>
      <c r="BZ45" s="30">
        <f t="shared" ref="BZ45" si="1462">AZ34+AZ35+AZ36+AZ37+AZ38+AZ39+AZ40+AZ41+AZ42+AZ43+AZ44+AZ45</f>
        <v>96.296296296296305</v>
      </c>
      <c r="CA45" s="30">
        <f t="shared" ref="CA45" si="1463">BA34+BA35+BA36+BA37+BA38+BA39+BA40+BA41+BA42+BA43+BA44+BA45</f>
        <v>99.999999999999986</v>
      </c>
      <c r="CB45" s="30">
        <f t="shared" ref="CB45" si="1464">BB34+BB35+BB36+BB37+BB38+BB39+BB40+BB41+BB42+BB43+BB44+BB45</f>
        <v>91.411042944785265</v>
      </c>
      <c r="CC45" s="30">
        <f t="shared" ref="CC45" si="1465">BC34+BC35+BC36+BC37+BC38+BC39+BC40+BC41+BC42+BC43+BC44+BC45</f>
        <v>100.00000000000001</v>
      </c>
      <c r="CD45" s="30">
        <f t="shared" ref="CD45" si="1466">BD34+BD35+BD36+BD37+BD38+BD39+BD40+BD41+BD42+BD43+BD44+BD45</f>
        <v>100</v>
      </c>
      <c r="CE45" s="33">
        <f t="shared" ref="CE45" si="1467">BE34+BE35+BE36+BE37+BE38+BE39+BE40+BE41+BE42+BE43+BE44+BE45</f>
        <v>100</v>
      </c>
      <c r="CF45" s="33">
        <f t="shared" ref="CF45" si="1468">BF34+BF35+BF36+BF37+BF38+BF39+BF40+BF41+BF42+BF43+BF44+BF45</f>
        <v>99.999999999999986</v>
      </c>
      <c r="CG45" s="31">
        <f t="shared" ref="CG45" si="1469">BG34+BG35+BG36+BG37+BG38+BG39+BG40+BG41+BG42+BG43+BG44+BG45</f>
        <v>9.0909090909090917</v>
      </c>
      <c r="CH45" s="33">
        <f t="shared" ref="CH45" si="1470">BH34+BH35+BH36+BH37+BH38+BH39+BH40+BH41+BH42+BH43+BH44+BH45</f>
        <v>100</v>
      </c>
      <c r="CI45" s="33">
        <f t="shared" ref="CI45" si="1471">BI34+BI35+BI36+BI37+BI38+BI39+BI40+BI41+BI42+BI43+BI44+BI45</f>
        <v>100.00000000000001</v>
      </c>
      <c r="CJ45" s="33">
        <f t="shared" ref="CJ45" si="1472">BJ34+BJ35+BJ36+BJ37+BJ38+BJ39+BJ40+BJ41+BJ42+BJ43+BJ44+BJ45</f>
        <v>100</v>
      </c>
      <c r="CK45" s="33">
        <f t="shared" ref="CK45" si="1473">BK34+BK35+BK36+BK37+BK38+BK39+BK40+BK41+BK42+BK43+BK44+BK45</f>
        <v>99.999999999999986</v>
      </c>
      <c r="CL45" s="33">
        <f t="shared" ref="CL45" si="1474">BL34+BL35+BL36+BL37+BL38+BL39+BL40+BL41+BL42+BL43+BL44+BL45</f>
        <v>100</v>
      </c>
      <c r="CM45" s="33">
        <f t="shared" ref="CM45" si="1475">BM34+BM35+BM36+BM37+BM38+BM39+BM40+BM41+BM42+BM43+BM44+BM45</f>
        <v>100.00000000000001</v>
      </c>
      <c r="CN45" s="33">
        <f t="shared" ref="CN45" si="1476">BN34+BN35+BN36+BN37+BN38+BN39+BN40+BN41+BN42+BN43+BN44+BN45</f>
        <v>100</v>
      </c>
      <c r="CO45" s="33">
        <f t="shared" ref="CO45" si="1477">BO34+BO35+BO36+BO37+BO38+BO39+BO40+BO41+BO42+BO43+BO44+BO45</f>
        <v>99.999999999999986</v>
      </c>
      <c r="CP45" s="33">
        <f t="shared" ref="CP45" si="1478">BP34+BP35+BP36+BP37+BP38+BP39+BP40+BP41+BP42+BP43+BP44+BP45</f>
        <v>100</v>
      </c>
      <c r="CQ45" s="33">
        <f t="shared" ref="CQ45" si="1479">BQ34+BQ35+BQ36+BQ37+BQ38+BQ39+BQ40+BQ41+BQ42+BQ43+BQ44+BQ45</f>
        <v>100</v>
      </c>
      <c r="CR45" s="33">
        <f t="shared" ref="CR45" si="1480">BR34+BR35+BR36+BR37+BR38+BR39+BR40+BR41+BR42+BR43+BR44+BR45</f>
        <v>100</v>
      </c>
      <c r="CS45" s="33">
        <f t="shared" ref="CS45" si="1481">BS34+BS35+BS36+BS37+BS38+BS39+BS40+BS41+BS42+BS43+BS44+BS45</f>
        <v>100</v>
      </c>
      <c r="CT45" s="33">
        <f t="shared" ref="CT45" si="1482">BT34+BT35+BT36+BT37+BT38+BT39+BT40+BT41+BT42+BT43+BT44+BT45</f>
        <v>100</v>
      </c>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row>
    <row r="46" spans="2:127" x14ac:dyDescent="0.25">
      <c r="B46" s="54" t="s">
        <v>18</v>
      </c>
      <c r="C46" s="2">
        <v>0</v>
      </c>
      <c r="D46" s="2">
        <v>4</v>
      </c>
      <c r="E46" s="2">
        <v>2</v>
      </c>
      <c r="F46" s="2">
        <v>15</v>
      </c>
      <c r="G46" s="2">
        <v>104</v>
      </c>
      <c r="H46" s="2">
        <v>26</v>
      </c>
      <c r="I46" s="2">
        <v>2</v>
      </c>
      <c r="J46" s="3">
        <v>1</v>
      </c>
      <c r="K46" s="3">
        <v>4</v>
      </c>
      <c r="L46" s="3">
        <v>5</v>
      </c>
      <c r="M46" s="3">
        <v>0</v>
      </c>
      <c r="N46" s="3">
        <v>0</v>
      </c>
      <c r="O46" s="3">
        <v>0</v>
      </c>
      <c r="P46" s="3">
        <v>0</v>
      </c>
      <c r="Q46" s="3">
        <v>0</v>
      </c>
      <c r="R46" s="3">
        <v>0</v>
      </c>
      <c r="S46" s="54">
        <v>163</v>
      </c>
      <c r="V46" s="54">
        <v>64</v>
      </c>
      <c r="W46" s="3">
        <f>O34</f>
        <v>0</v>
      </c>
      <c r="X46" s="3">
        <f>O35</f>
        <v>0</v>
      </c>
      <c r="Y46" s="54">
        <f>O36</f>
        <v>1</v>
      </c>
      <c r="Z46" s="54">
        <f>O37</f>
        <v>2</v>
      </c>
      <c r="AA46" s="54">
        <f>O38</f>
        <v>0</v>
      </c>
      <c r="AB46" s="54">
        <f>O39</f>
        <v>14</v>
      </c>
      <c r="AC46" s="54">
        <f>O40</f>
        <v>0</v>
      </c>
      <c r="AD46" s="54">
        <f>O41</f>
        <v>0</v>
      </c>
      <c r="AE46" s="3">
        <f>O42</f>
        <v>0</v>
      </c>
      <c r="AF46" s="3">
        <f>O43</f>
        <v>0</v>
      </c>
      <c r="AG46" s="3">
        <f>O44</f>
        <v>29</v>
      </c>
      <c r="AH46" s="3">
        <f>O45</f>
        <v>0</v>
      </c>
      <c r="AI46" s="3">
        <f>O46</f>
        <v>0</v>
      </c>
      <c r="AJ46" s="3">
        <f>O47</f>
        <v>0</v>
      </c>
      <c r="AK46" s="3">
        <f>O48</f>
        <v>0</v>
      </c>
      <c r="AL46" s="3">
        <f>O49</f>
        <v>0</v>
      </c>
      <c r="AM46" s="3">
        <f>O50</f>
        <v>0</v>
      </c>
      <c r="AN46" s="3">
        <f>O51</f>
        <v>0</v>
      </c>
      <c r="AO46" s="3">
        <f>O52</f>
        <v>0</v>
      </c>
      <c r="AP46" s="3">
        <f>O53</f>
        <v>0</v>
      </c>
      <c r="AQ46" s="3">
        <f>O54</f>
        <v>0</v>
      </c>
      <c r="AR46" s="3">
        <f>O55</f>
        <v>0</v>
      </c>
      <c r="AS46" s="3">
        <f>O56</f>
        <v>0</v>
      </c>
      <c r="AT46" s="3">
        <f>O57</f>
        <v>0</v>
      </c>
      <c r="AU46" s="7"/>
      <c r="AV46" s="54">
        <v>64</v>
      </c>
      <c r="AW46" s="33">
        <f t="shared" ref="AW46" si="1483">PRODUCT(W46*100*1/W50)</f>
        <v>0</v>
      </c>
      <c r="AX46" s="33">
        <f t="shared" ref="AX46" si="1484">PRODUCT(X46*100*1/X50)</f>
        <v>0</v>
      </c>
      <c r="AY46" s="30">
        <f t="shared" ref="AY46" si="1485">PRODUCT(Y46*100*1/Y50)</f>
        <v>0.61728395061728392</v>
      </c>
      <c r="AZ46" s="30">
        <f t="shared" ref="AZ46" si="1486">PRODUCT(Z46*100*1/Z50)</f>
        <v>1.2345679012345678</v>
      </c>
      <c r="BA46" s="30">
        <f t="shared" ref="BA46" si="1487">PRODUCT(AA46*100*1/AA50)</f>
        <v>0</v>
      </c>
      <c r="BB46" s="30">
        <f t="shared" ref="BB46" si="1488">PRODUCT(AB46*100*1/AB50)</f>
        <v>8.5889570552147241</v>
      </c>
      <c r="BC46" s="30">
        <f t="shared" ref="BC46" si="1489">PRODUCT(AC46*100*1/AC50)</f>
        <v>0</v>
      </c>
      <c r="BD46" s="30">
        <f t="shared" ref="BD46" si="1490">PRODUCT(AD46*100*1/AD50)</f>
        <v>0</v>
      </c>
      <c r="BE46" s="33">
        <f t="shared" ref="BE46" si="1491">PRODUCT(AE46*100*1/AE50)</f>
        <v>0</v>
      </c>
      <c r="BF46" s="33">
        <f t="shared" ref="BF46" si="1492">PRODUCT(AF46*100*1/AF50)</f>
        <v>0</v>
      </c>
      <c r="BG46" s="33">
        <f t="shared" ref="BG46" si="1493">PRODUCT(AG46*100*1/AG50)</f>
        <v>17.575757575757574</v>
      </c>
      <c r="BH46" s="33">
        <f t="shared" ref="BH46" si="1494">PRODUCT(AH46*100*1/AH50)</f>
        <v>0</v>
      </c>
      <c r="BI46" s="33">
        <f t="shared" ref="BI46" si="1495">PRODUCT(AI46*100*1/AI50)</f>
        <v>0</v>
      </c>
      <c r="BJ46" s="33">
        <f t="shared" ref="BJ46" si="1496">PRODUCT(AJ46*100*1/AJ50)</f>
        <v>0</v>
      </c>
      <c r="BK46" s="33">
        <f t="shared" ref="BK46" si="1497">PRODUCT(AK46*100*1/AK50)</f>
        <v>0</v>
      </c>
      <c r="BL46" s="33">
        <f t="shared" ref="BL46" si="1498">PRODUCT(AL46*100*1/AL50)</f>
        <v>0</v>
      </c>
      <c r="BM46" s="33">
        <f t="shared" ref="BM46" si="1499">PRODUCT(AM46*100*1/AM50)</f>
        <v>0</v>
      </c>
      <c r="BN46" s="33">
        <f t="shared" ref="BN46" si="1500">PRODUCT(AN46*100*1/AN50)</f>
        <v>0</v>
      </c>
      <c r="BO46" s="33">
        <f t="shared" ref="BO46" si="1501">PRODUCT(AO46*100*1/AO50)</f>
        <v>0</v>
      </c>
      <c r="BP46" s="33">
        <f t="shared" ref="BP46" si="1502">PRODUCT(AP46*100*1/AP50)</f>
        <v>0</v>
      </c>
      <c r="BQ46" s="33">
        <f t="shared" ref="BQ46" si="1503">PRODUCT(AQ46*100*1/AQ50)</f>
        <v>0</v>
      </c>
      <c r="BR46" s="33">
        <f t="shared" ref="BR46" si="1504">PRODUCT(AR46*100*1/AR50)</f>
        <v>0</v>
      </c>
      <c r="BS46" s="33">
        <f t="shared" ref="BS46" si="1505">PRODUCT(AS46*100*1/AS50)</f>
        <v>0</v>
      </c>
      <c r="BT46" s="33">
        <f t="shared" ref="BT46" si="1506">PRODUCT(AT46*100*1/AT50)</f>
        <v>0</v>
      </c>
      <c r="BU46" s="54"/>
      <c r="BV46" s="54">
        <v>64</v>
      </c>
      <c r="BW46" s="33">
        <f t="shared" ref="BW46" si="1507">AW34+AW35+AW36+AW37+AW38+AW39+AW40+AW41+AW42+AW43+AW44+AW45+AW46</f>
        <v>99.999999999999986</v>
      </c>
      <c r="BX46" s="33">
        <f t="shared" ref="BX46" si="1508">AX34+AX35+AX36+AX37+AX38+AX39+AX40+AX41+AX42+AX43+AX44+AX45+AX46</f>
        <v>100</v>
      </c>
      <c r="BY46" s="30">
        <f t="shared" ref="BY46" si="1509">AY34+AY35+AY36+AY37+AY38+AY39+AY40+AY41+AY42+AY43+AY44+AY45+AY46</f>
        <v>99.999999999999986</v>
      </c>
      <c r="BZ46" s="30">
        <f t="shared" ref="BZ46" si="1510">AZ34+AZ35+AZ36+AZ37+AZ38+AZ39+AZ40+AZ41+AZ42+AZ43+AZ44+AZ45+AZ46</f>
        <v>97.530864197530875</v>
      </c>
      <c r="CA46" s="30">
        <f t="shared" ref="CA46" si="1511">BA34+BA35+BA36+BA37+BA38+BA39+BA40+BA41+BA42+BA43+BA44+BA45+BA46</f>
        <v>99.999999999999986</v>
      </c>
      <c r="CB46" s="30">
        <f t="shared" ref="CB46" si="1512">BB34+BB35+BB36+BB37+BB38+BB39+BB40+BB41+BB42+BB43+BB44+BB45+BB46</f>
        <v>99.999999999999986</v>
      </c>
      <c r="CC46" s="30">
        <f t="shared" ref="CC46" si="1513">BC34+BC35+BC36+BC37+BC38+BC39+BC40+BC41+BC42+BC43+BC44+BC45+BC46</f>
        <v>100.00000000000001</v>
      </c>
      <c r="CD46" s="30">
        <f t="shared" ref="CD46" si="1514">BD34+BD35+BD36+BD37+BD38+BD39+BD40+BD41+BD42+BD43+BD44+BD45+BD46</f>
        <v>100</v>
      </c>
      <c r="CE46" s="33">
        <f t="shared" ref="CE46" si="1515">BE34+BE35+BE36+BE37+BE38+BE39+BE40+BE41+BE42+BE43+BE44+BE45+BE46</f>
        <v>100</v>
      </c>
      <c r="CF46" s="33">
        <f t="shared" ref="CF46" si="1516">BF34+BF35+BF36+BF37+BF38+BF39+BF40+BF41+BF42+BF43+BF44+BF45+BF46</f>
        <v>99.999999999999986</v>
      </c>
      <c r="CG46" s="33">
        <f t="shared" ref="CG46" si="1517">BG34+BG35+BG36+BG37+BG38+BG39+BG40+BG41+BG42+BG43+BG44+BG45+BG46</f>
        <v>26.666666666666664</v>
      </c>
      <c r="CH46" s="33">
        <f t="shared" ref="CH46" si="1518">BH34+BH35+BH36+BH37+BH38+BH39+BH40+BH41+BH42+BH43+BH44+BH45+BH46</f>
        <v>100</v>
      </c>
      <c r="CI46" s="33">
        <f t="shared" ref="CI46" si="1519">BI34+BI35+BI36+BI37+BI38+BI39+BI40+BI41+BI42+BI43+BI44+BI45+BI46</f>
        <v>100.00000000000001</v>
      </c>
      <c r="CJ46" s="33">
        <f t="shared" ref="CJ46" si="1520">BJ34+BJ35+BJ36+BJ37+BJ38+BJ39+BJ40+BJ41+BJ42+BJ43+BJ44+BJ45+BJ46</f>
        <v>100</v>
      </c>
      <c r="CK46" s="33">
        <f t="shared" ref="CK46" si="1521">BK34+BK35+BK36+BK37+BK38+BK39+BK40+BK41+BK42+BK43+BK44+BK45+BK46</f>
        <v>99.999999999999986</v>
      </c>
      <c r="CL46" s="33">
        <f t="shared" ref="CL46" si="1522">BL34+BL35+BL36+BL37+BL38+BL39+BL40+BL41+BL42+BL43+BL44+BL45+BL46</f>
        <v>100</v>
      </c>
      <c r="CM46" s="33">
        <f t="shared" ref="CM46" si="1523">BM34+BM35+BM36+BM37+BM38+BM39+BM40+BM41+BM42+BM43+BM44+BM45+BM46</f>
        <v>100.00000000000001</v>
      </c>
      <c r="CN46" s="33">
        <f t="shared" ref="CN46" si="1524">BN34+BN35+BN36+BN37+BN38+BN39+BN40+BN41+BN42+BN43+BN44+BN45+BN46</f>
        <v>100</v>
      </c>
      <c r="CO46" s="33">
        <f t="shared" ref="CO46" si="1525">BO34+BO35+BO36+BO37+BO38+BO39+BO40+BO41+BO42+BO43+BO44+BO45+BO46</f>
        <v>99.999999999999986</v>
      </c>
      <c r="CP46" s="33">
        <f t="shared" ref="CP46" si="1526">BP34+BP35+BP36+BP37+BP38+BP39+BP40+BP41+BP42+BP43+BP44+BP45+BP46</f>
        <v>100</v>
      </c>
      <c r="CQ46" s="33">
        <f t="shared" ref="CQ46" si="1527">BQ34+BQ35+BQ36+BQ37+BQ38+BQ39+BQ40+BQ41+BQ42+BQ43+BQ44+BQ45+BQ46</f>
        <v>100</v>
      </c>
      <c r="CR46" s="33">
        <f t="shared" ref="CR46" si="1528">BR34+BR35+BR36+BR37+BR38+BR39+BR40+BR41+BR42+BR43+BR44+BR45+BR46</f>
        <v>100</v>
      </c>
      <c r="CS46" s="33">
        <f t="shared" ref="CS46" si="1529">BS34+BS35+BS36+BS37+BS38+BS39+BS40+BS41+BS42+BS43+BS44+BS45+BS46</f>
        <v>100</v>
      </c>
      <c r="CT46" s="33">
        <f t="shared" ref="CT46" si="1530">BT34+BT35+BT36+BT37+BT38+BT39+BT40+BT41+BT42+BT43+BT44+BT45+BT46</f>
        <v>100</v>
      </c>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row>
    <row r="47" spans="2:127" x14ac:dyDescent="0.25">
      <c r="B47" s="54" t="s">
        <v>19</v>
      </c>
      <c r="C47" s="2">
        <v>0</v>
      </c>
      <c r="D47" s="2">
        <v>3</v>
      </c>
      <c r="E47" s="2">
        <v>0</v>
      </c>
      <c r="F47" s="2">
        <v>6</v>
      </c>
      <c r="G47" s="2">
        <v>117</v>
      </c>
      <c r="H47" s="2">
        <v>24</v>
      </c>
      <c r="I47" s="2">
        <v>2</v>
      </c>
      <c r="J47" s="3">
        <v>4</v>
      </c>
      <c r="K47" s="3">
        <v>5</v>
      </c>
      <c r="L47" s="3">
        <v>2</v>
      </c>
      <c r="M47" s="3">
        <v>0</v>
      </c>
      <c r="N47" s="3">
        <v>0</v>
      </c>
      <c r="O47" s="3">
        <v>0</v>
      </c>
      <c r="P47" s="3">
        <v>0</v>
      </c>
      <c r="Q47" s="3">
        <v>0</v>
      </c>
      <c r="R47" s="3">
        <v>0</v>
      </c>
      <c r="S47" s="54">
        <v>163</v>
      </c>
      <c r="V47" s="54">
        <v>128</v>
      </c>
      <c r="W47" s="3">
        <f>P34</f>
        <v>0</v>
      </c>
      <c r="X47" s="3">
        <f>P35</f>
        <v>0</v>
      </c>
      <c r="Y47" s="54">
        <f>P36</f>
        <v>0</v>
      </c>
      <c r="Z47" s="54">
        <f>P37</f>
        <v>4</v>
      </c>
      <c r="AA47" s="54">
        <f>P38</f>
        <v>0</v>
      </c>
      <c r="AB47" s="54">
        <f>P39</f>
        <v>0</v>
      </c>
      <c r="AC47" s="54">
        <f>P40</f>
        <v>0</v>
      </c>
      <c r="AD47" s="54">
        <f>P41</f>
        <v>0</v>
      </c>
      <c r="AE47" s="3">
        <f>P42</f>
        <v>0</v>
      </c>
      <c r="AF47" s="3">
        <f>P43</f>
        <v>0</v>
      </c>
      <c r="AG47" s="3">
        <f>P44</f>
        <v>26</v>
      </c>
      <c r="AH47" s="3">
        <f>P45</f>
        <v>0</v>
      </c>
      <c r="AI47" s="3">
        <f>P46</f>
        <v>0</v>
      </c>
      <c r="AJ47" s="3">
        <f>P47</f>
        <v>0</v>
      </c>
      <c r="AK47" s="3">
        <f>P48</f>
        <v>0</v>
      </c>
      <c r="AL47" s="3">
        <f>P49</f>
        <v>0</v>
      </c>
      <c r="AM47" s="3">
        <f>P50</f>
        <v>0</v>
      </c>
      <c r="AN47" s="3">
        <f>P51</f>
        <v>0</v>
      </c>
      <c r="AO47" s="3">
        <f>P52</f>
        <v>0</v>
      </c>
      <c r="AP47" s="3">
        <f>P53</f>
        <v>0</v>
      </c>
      <c r="AQ47" s="3">
        <f>P54</f>
        <v>0</v>
      </c>
      <c r="AR47" s="3">
        <f>P55</f>
        <v>0</v>
      </c>
      <c r="AS47" s="3">
        <f>P56</f>
        <v>0</v>
      </c>
      <c r="AT47" s="3">
        <f>P57</f>
        <v>0</v>
      </c>
      <c r="AU47" s="7"/>
      <c r="AV47" s="54">
        <v>128</v>
      </c>
      <c r="AW47" s="33">
        <f t="shared" ref="AW47" si="1531">PRODUCT(W47*100*1/W50)</f>
        <v>0</v>
      </c>
      <c r="AX47" s="33">
        <f t="shared" ref="AX47" si="1532">PRODUCT(X47*100*1/X50)</f>
        <v>0</v>
      </c>
      <c r="AY47" s="30">
        <f t="shared" ref="AY47" si="1533">PRODUCT(Y47*100*1/Y50)</f>
        <v>0</v>
      </c>
      <c r="AZ47" s="30">
        <f t="shared" ref="AZ47" si="1534">PRODUCT(Z47*100*1/Z50)</f>
        <v>2.4691358024691357</v>
      </c>
      <c r="BA47" s="30">
        <f t="shared" ref="BA47" si="1535">PRODUCT(AA47*100*1/AA50)</f>
        <v>0</v>
      </c>
      <c r="BB47" s="30">
        <f t="shared" ref="BB47" si="1536">PRODUCT(AB47*100*1/AB50)</f>
        <v>0</v>
      </c>
      <c r="BC47" s="30">
        <f t="shared" ref="BC47" si="1537">PRODUCT(AC47*100*1/AC50)</f>
        <v>0</v>
      </c>
      <c r="BD47" s="30">
        <f t="shared" ref="BD47" si="1538">PRODUCT(AD47*100*1/AD50)</f>
        <v>0</v>
      </c>
      <c r="BE47" s="33">
        <f t="shared" ref="BE47" si="1539">PRODUCT(AE47*100*1/AE50)</f>
        <v>0</v>
      </c>
      <c r="BF47" s="33">
        <f t="shared" ref="BF47" si="1540">PRODUCT(AF47*100*1/AF50)</f>
        <v>0</v>
      </c>
      <c r="BG47" s="33">
        <f t="shared" ref="BG47" si="1541">PRODUCT(AG47*100*1/AG50)</f>
        <v>15.757575757575758</v>
      </c>
      <c r="BH47" s="33">
        <f t="shared" ref="BH47" si="1542">PRODUCT(AH47*100*1/AH50)</f>
        <v>0</v>
      </c>
      <c r="BI47" s="33">
        <f t="shared" ref="BI47" si="1543">PRODUCT(AI47*100*1/AI50)</f>
        <v>0</v>
      </c>
      <c r="BJ47" s="33">
        <f t="shared" ref="BJ47" si="1544">PRODUCT(AJ47*100*1/AJ50)</f>
        <v>0</v>
      </c>
      <c r="BK47" s="33">
        <f t="shared" ref="BK47" si="1545">PRODUCT(AK47*100*1/AK50)</f>
        <v>0</v>
      </c>
      <c r="BL47" s="33">
        <f t="shared" ref="BL47" si="1546">PRODUCT(AL47*100*1/AL50)</f>
        <v>0</v>
      </c>
      <c r="BM47" s="33">
        <f t="shared" ref="BM47" si="1547">PRODUCT(AM47*100*1/AM50)</f>
        <v>0</v>
      </c>
      <c r="BN47" s="33">
        <f t="shared" ref="BN47" si="1548">PRODUCT(AN47*100*1/AN50)</f>
        <v>0</v>
      </c>
      <c r="BO47" s="33">
        <f t="shared" ref="BO47" si="1549">PRODUCT(AO47*100*1/AO50)</f>
        <v>0</v>
      </c>
      <c r="BP47" s="33">
        <f t="shared" ref="BP47" si="1550">PRODUCT(AP47*100*1/AP50)</f>
        <v>0</v>
      </c>
      <c r="BQ47" s="33">
        <f t="shared" ref="BQ47" si="1551">PRODUCT(AQ47*100*1/AQ50)</f>
        <v>0</v>
      </c>
      <c r="BR47" s="33">
        <f t="shared" ref="BR47" si="1552">PRODUCT(AR47*100*1/AR50)</f>
        <v>0</v>
      </c>
      <c r="BS47" s="33">
        <f t="shared" ref="BS47" si="1553">PRODUCT(AS47*100*1/AS50)</f>
        <v>0</v>
      </c>
      <c r="BT47" s="33">
        <f t="shared" ref="BT47" si="1554">PRODUCT(AT47*100*1/AT50)</f>
        <v>0</v>
      </c>
      <c r="BU47" s="54"/>
      <c r="BV47" s="54">
        <v>128</v>
      </c>
      <c r="BW47" s="33">
        <f t="shared" ref="BW47" si="1555">AW34+AW35+AW36+AW37+AW38+AW39+AW40+AW41+AW42+AW43+AW44+AW45+AW46+AW47</f>
        <v>99.999999999999986</v>
      </c>
      <c r="BX47" s="33">
        <f t="shared" ref="BX47" si="1556">AX34+AX35+AX36+AX37+AX38+AX39+AX40+AX41+AX42+AX43+AX44+AX45+AX46+AX47</f>
        <v>100</v>
      </c>
      <c r="BY47" s="30">
        <f t="shared" ref="BY47" si="1557">AY34+AY35+AY36+AY37+AY38+AY39+AY40+AY41+AY42+AY43+AY44+AY45+AY46+AY47</f>
        <v>99.999999999999986</v>
      </c>
      <c r="BZ47" s="30">
        <f t="shared" ref="BZ47" si="1558">AZ34+AZ35+AZ36+AZ37+AZ38+AZ39+AZ40+AZ41+AZ42+AZ43+AZ44+AZ45+AZ46+AZ47</f>
        <v>100.00000000000001</v>
      </c>
      <c r="CA47" s="30">
        <f t="shared" ref="CA47" si="1559">BA34+BA35+BA36+BA37+BA38+BA39+BA40+BA41+BA42+BA43+BA44+BA45+BA46+BA47</f>
        <v>99.999999999999986</v>
      </c>
      <c r="CB47" s="30">
        <f t="shared" ref="CB47" si="1560">BB34+BB35+BB36+BB37+BB38+BB39+BB40+BB41+BB42+BB43+BB44+BB45+BB46+BB47</f>
        <v>99.999999999999986</v>
      </c>
      <c r="CC47" s="30">
        <f t="shared" ref="CC47" si="1561">BC34+BC35+BC36+BC37+BC38+BC39+BC40+BC41+BC42+BC43+BC44+BC45+BC46+BC47</f>
        <v>100.00000000000001</v>
      </c>
      <c r="CD47" s="30">
        <f t="shared" ref="CD47" si="1562">BD34+BD35+BD36+BD37+BD38+BD39+BD40+BD41+BD42+BD43+BD44+BD45+BD46+BD47</f>
        <v>100</v>
      </c>
      <c r="CE47" s="33">
        <f t="shared" ref="CE47" si="1563">BE34+BE35+BE36+BE37+BE38+BE39+BE40+BE41+BE42+BE43+BE44+BE45+BE46+BE47</f>
        <v>100</v>
      </c>
      <c r="CF47" s="33">
        <f t="shared" ref="CF47" si="1564">BF34+BF35+BF36+BF37+BF38+BF39+BF40+BF41+BF42+BF43+BF44+BF45+BF46+BF47</f>
        <v>99.999999999999986</v>
      </c>
      <c r="CG47" s="33">
        <f t="shared" ref="CG47" si="1565">BG34+BG35+BG36+BG37+BG38+BG39+BG40+BG41+BG42+BG43+BG44+BG45+BG46+BG47</f>
        <v>42.424242424242422</v>
      </c>
      <c r="CH47" s="33">
        <f t="shared" ref="CH47" si="1566">BH34+BH35+BH36+BH37+BH38+BH39+BH40+BH41+BH42+BH43+BH44+BH45+BH46+BH47</f>
        <v>100</v>
      </c>
      <c r="CI47" s="33">
        <f t="shared" ref="CI47" si="1567">BI34+BI35+BI36+BI37+BI38+BI39+BI40+BI41+BI42+BI43+BI44+BI45+BI46+BI47</f>
        <v>100.00000000000001</v>
      </c>
      <c r="CJ47" s="33">
        <f t="shared" ref="CJ47" si="1568">BJ34+BJ35+BJ36+BJ37+BJ38+BJ39+BJ40+BJ41+BJ42+BJ43+BJ44+BJ45+BJ46+BJ47</f>
        <v>100</v>
      </c>
      <c r="CK47" s="33">
        <f t="shared" ref="CK47" si="1569">BK34+BK35+BK36+BK37+BK38+BK39+BK40+BK41+BK42+BK43+BK44+BK45+BK46+BK47</f>
        <v>99.999999999999986</v>
      </c>
      <c r="CL47" s="33">
        <f t="shared" ref="CL47" si="1570">BL34+BL35+BL36+BL37+BL38+BL39+BL40+BL41+BL42+BL43+BL44+BL45+BL46+BL47</f>
        <v>100</v>
      </c>
      <c r="CM47" s="33">
        <f t="shared" ref="CM47" si="1571">BM34+BM35+BM36+BM37+BM38+BM39+BM40+BM41+BM42+BM43+BM44+BM45+BM46+BM47</f>
        <v>100.00000000000001</v>
      </c>
      <c r="CN47" s="33">
        <f t="shared" ref="CN47" si="1572">BN34+BN35+BN36+BN37+BN38+BN39+BN40+BN41+BN42+BN43+BN44+BN45+BN46+BN47</f>
        <v>100</v>
      </c>
      <c r="CO47" s="33">
        <f t="shared" ref="CO47" si="1573">BO34+BO35+BO36+BO37+BO38+BO39+BO40+BO41+BO42+BO43+BO44+BO45+BO46+BO47</f>
        <v>99.999999999999986</v>
      </c>
      <c r="CP47" s="33">
        <f t="shared" ref="CP47" si="1574">BP34+BP35+BP36+BP37+BP38+BP39+BP40+BP41+BP42+BP43+BP44+BP45+BP46+BP47</f>
        <v>100</v>
      </c>
      <c r="CQ47" s="33">
        <f t="shared" ref="CQ47" si="1575">BQ34+BQ35+BQ36+BQ37+BQ38+BQ39+BQ40+BQ41+BQ42+BQ43+BQ44+BQ45+BQ46+BQ47</f>
        <v>100</v>
      </c>
      <c r="CR47" s="33">
        <f t="shared" ref="CR47" si="1576">BR34+BR35+BR36+BR37+BR38+BR39+BR40+BR41+BR42+BR43+BR44+BR45+BR46+BR47</f>
        <v>100</v>
      </c>
      <c r="CS47" s="33">
        <f t="shared" ref="CS47" si="1577">BS34+BS35+BS36+BS37+BS38+BS39+BS40+BS41+BS42+BS43+BS44+BS45+BS46+BS47</f>
        <v>100</v>
      </c>
      <c r="CT47" s="33">
        <f t="shared" ref="CT47" si="1578">BT34+BT35+BT36+BT37+BT38+BT39+BT40+BT41+BT42+BT43+BT44+BT45+BT46+BT47</f>
        <v>100</v>
      </c>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row>
    <row r="48" spans="2:127" x14ac:dyDescent="0.25">
      <c r="B48" s="54" t="s">
        <v>20</v>
      </c>
      <c r="C48" s="2">
        <v>0</v>
      </c>
      <c r="D48" s="2">
        <v>0</v>
      </c>
      <c r="E48" s="2">
        <v>6</v>
      </c>
      <c r="F48" s="2">
        <v>110</v>
      </c>
      <c r="G48" s="2">
        <v>30</v>
      </c>
      <c r="H48" s="3">
        <v>7</v>
      </c>
      <c r="I48" s="3">
        <v>5</v>
      </c>
      <c r="J48" s="3">
        <v>3</v>
      </c>
      <c r="K48" s="3">
        <v>1</v>
      </c>
      <c r="L48" s="3">
        <v>1</v>
      </c>
      <c r="M48" s="3">
        <v>0</v>
      </c>
      <c r="N48" s="3">
        <v>0</v>
      </c>
      <c r="O48" s="3">
        <v>0</v>
      </c>
      <c r="P48" s="3">
        <v>0</v>
      </c>
      <c r="Q48" s="3">
        <v>0</v>
      </c>
      <c r="R48" s="3">
        <v>0</v>
      </c>
      <c r="S48" s="54">
        <v>163</v>
      </c>
      <c r="V48" s="54">
        <v>256</v>
      </c>
      <c r="W48" s="3">
        <f>Q34</f>
        <v>0</v>
      </c>
      <c r="X48" s="3">
        <f>Q35</f>
        <v>0</v>
      </c>
      <c r="Y48" s="54">
        <f>Q36</f>
        <v>0</v>
      </c>
      <c r="Z48" s="54">
        <f>Q37</f>
        <v>0</v>
      </c>
      <c r="AA48" s="54">
        <f>Q38</f>
        <v>0</v>
      </c>
      <c r="AB48" s="54">
        <f>Q39</f>
        <v>0</v>
      </c>
      <c r="AC48" s="54">
        <f>Q40</f>
        <v>0</v>
      </c>
      <c r="AD48" s="54">
        <f>Q41</f>
        <v>0</v>
      </c>
      <c r="AE48" s="3">
        <f>Q42</f>
        <v>0</v>
      </c>
      <c r="AF48" s="3">
        <f>Q43</f>
        <v>0</v>
      </c>
      <c r="AG48" s="3">
        <f>Q44</f>
        <v>94</v>
      </c>
      <c r="AH48" s="3">
        <f>Q45</f>
        <v>0</v>
      </c>
      <c r="AI48" s="3">
        <f>Q46</f>
        <v>0</v>
      </c>
      <c r="AJ48" s="3">
        <f>Q47</f>
        <v>0</v>
      </c>
      <c r="AK48" s="3">
        <f>Q48</f>
        <v>0</v>
      </c>
      <c r="AL48" s="3">
        <f>Q49</f>
        <v>0</v>
      </c>
      <c r="AM48" s="3">
        <f>Q50</f>
        <v>0</v>
      </c>
      <c r="AN48" s="3">
        <f>Q51</f>
        <v>0</v>
      </c>
      <c r="AO48" s="3">
        <f>Q52</f>
        <v>0</v>
      </c>
      <c r="AP48" s="3">
        <f>Q53</f>
        <v>0</v>
      </c>
      <c r="AQ48" s="3">
        <f>Q54</f>
        <v>0</v>
      </c>
      <c r="AR48" s="3">
        <f>Q55</f>
        <v>0</v>
      </c>
      <c r="AS48" s="3">
        <f>Q56</f>
        <v>0</v>
      </c>
      <c r="AT48" s="3">
        <f>Q57</f>
        <v>0</v>
      </c>
      <c r="AU48" s="7"/>
      <c r="AV48" s="54">
        <v>256</v>
      </c>
      <c r="AW48" s="33">
        <f t="shared" ref="AW48" si="1579">PRODUCT(W48*100*1/W50)</f>
        <v>0</v>
      </c>
      <c r="AX48" s="33">
        <f t="shared" ref="AX48" si="1580">PRODUCT(X48*100*1/X50)</f>
        <v>0</v>
      </c>
      <c r="AY48" s="30">
        <f t="shared" ref="AY48" si="1581">PRODUCT(Y48*100*1/Y50)</f>
        <v>0</v>
      </c>
      <c r="AZ48" s="30">
        <f t="shared" ref="AZ48" si="1582">PRODUCT(Z48*100*1/Z50)</f>
        <v>0</v>
      </c>
      <c r="BA48" s="30">
        <f t="shared" ref="BA48" si="1583">PRODUCT(AA48*100*1/AA50)</f>
        <v>0</v>
      </c>
      <c r="BB48" s="30">
        <f t="shared" ref="BB48" si="1584">PRODUCT(AB48*100*1/AB50)</f>
        <v>0</v>
      </c>
      <c r="BC48" s="30">
        <f t="shared" ref="BC48" si="1585">PRODUCT(AC48*100*1/AC50)</f>
        <v>0</v>
      </c>
      <c r="BD48" s="30">
        <f t="shared" ref="BD48" si="1586">PRODUCT(AD48*100*1/AD50)</f>
        <v>0</v>
      </c>
      <c r="BE48" s="33">
        <f t="shared" ref="BE48" si="1587">PRODUCT(AE48*100*1/AE50)</f>
        <v>0</v>
      </c>
      <c r="BF48" s="33">
        <f t="shared" ref="BF48" si="1588">PRODUCT(AF48*100*1/AF50)</f>
        <v>0</v>
      </c>
      <c r="BG48" s="33">
        <f t="shared" ref="BG48" si="1589">PRODUCT(AG48*100*1/AG50)</f>
        <v>56.969696969696969</v>
      </c>
      <c r="BH48" s="33">
        <f t="shared" ref="BH48" si="1590">PRODUCT(AH48*100*1/AH50)</f>
        <v>0</v>
      </c>
      <c r="BI48" s="33">
        <f t="shared" ref="BI48" si="1591">PRODUCT(AI48*100*1/AI50)</f>
        <v>0</v>
      </c>
      <c r="BJ48" s="33">
        <f t="shared" ref="BJ48" si="1592">PRODUCT(AJ48*100*1/AJ50)</f>
        <v>0</v>
      </c>
      <c r="BK48" s="33">
        <f t="shared" ref="BK48" si="1593">PRODUCT(AK48*100*1/AK50)</f>
        <v>0</v>
      </c>
      <c r="BL48" s="33">
        <f t="shared" ref="BL48" si="1594">PRODUCT(AL48*100*1/AL50)</f>
        <v>0</v>
      </c>
      <c r="BM48" s="33">
        <f t="shared" ref="BM48" si="1595">PRODUCT(AM48*100*1/AM50)</f>
        <v>0</v>
      </c>
      <c r="BN48" s="33">
        <f t="shared" ref="BN48" si="1596">PRODUCT(AN48*100*1/AN50)</f>
        <v>0</v>
      </c>
      <c r="BO48" s="33">
        <f t="shared" ref="BO48" si="1597">PRODUCT(AO48*100*1/AO50)</f>
        <v>0</v>
      </c>
      <c r="BP48" s="33">
        <f t="shared" ref="BP48" si="1598">PRODUCT(AP48*100*1/AP50)</f>
        <v>0</v>
      </c>
      <c r="BQ48" s="33">
        <f t="shared" ref="BQ48" si="1599">PRODUCT(AQ48*100*1/AQ50)</f>
        <v>0</v>
      </c>
      <c r="BR48" s="33">
        <f t="shared" ref="BR48" si="1600">PRODUCT(AR48*100*1/AR50)</f>
        <v>0</v>
      </c>
      <c r="BS48" s="33">
        <f t="shared" ref="BS48" si="1601">PRODUCT(AS48*100*1/AS50)</f>
        <v>0</v>
      </c>
      <c r="BT48" s="33">
        <f t="shared" ref="BT48" si="1602">PRODUCT(AT48*100*1/AT50)</f>
        <v>0</v>
      </c>
      <c r="BU48" s="54"/>
      <c r="BV48" s="54">
        <v>256</v>
      </c>
      <c r="BW48" s="33">
        <f t="shared" ref="BW48" si="1603">AW34+AW35+AW36+AW37+AW38+AW39+AW40+AW41+AW42+AW43+AW44+AW45+AW46+AW47+AW48</f>
        <v>99.999999999999986</v>
      </c>
      <c r="BX48" s="33">
        <f t="shared" ref="BX48" si="1604">AX34+AX35+AX36+AX37+AX38+AX39+AX40+AX41+AX42+AX43+AX44+AX45+AX46+AX47+AX48</f>
        <v>100</v>
      </c>
      <c r="BY48" s="30">
        <f t="shared" ref="BY48" si="1605">AY34+AY35+AY36+AY37+AY38+AY39+AY40+AY41+AY42+AY43+AY44+AY45+AY46+AY47+AY48</f>
        <v>99.999999999999986</v>
      </c>
      <c r="BZ48" s="30">
        <f t="shared" ref="BZ48" si="1606">AZ34+AZ35+AZ36+AZ37+AZ38+AZ39+AZ40+AZ41+AZ42+AZ43+AZ44+AZ45+AZ46+AZ47+AZ48</f>
        <v>100.00000000000001</v>
      </c>
      <c r="CA48" s="30">
        <f t="shared" ref="CA48" si="1607">BA34+BA35+BA36+BA37+BA38+BA39+BA40+BA41+BA42+BA43+BA44+BA45+BA46+BA47+BA48</f>
        <v>99.999999999999986</v>
      </c>
      <c r="CB48" s="30">
        <f t="shared" ref="CB48" si="1608">BB34+BB35+BB36+BB37+BB38+BB39+BB40+BB41+BB42+BB43+BB44+BB45+BB46+BB47+BB48</f>
        <v>99.999999999999986</v>
      </c>
      <c r="CC48" s="30">
        <f t="shared" ref="CC48" si="1609">BC34+BC35+BC36+BC37+BC38+BC39+BC40+BC41+BC42+BC43+BC44+BC45+BC46+BC47+BC48</f>
        <v>100.00000000000001</v>
      </c>
      <c r="CD48" s="30">
        <f t="shared" ref="CD48" si="1610">BD34+BD35+BD36+BD37+BD38+BD39+BD40+BD41+BD42+BD43+BD44+BD45+BD46+BD47+BD48</f>
        <v>100</v>
      </c>
      <c r="CE48" s="33">
        <f t="shared" ref="CE48" si="1611">BE34+BE35+BE36+BE37+BE38+BE39+BE40+BE41+BE42+BE43+BE44+BE45+BE46+BE47+BE48</f>
        <v>100</v>
      </c>
      <c r="CF48" s="33">
        <f t="shared" ref="CF48" si="1612">BF34+BF35+BF36+BF37+BF38+BF39+BF40+BF41+BF42+BF43+BF44+BF45+BF46+BF47+BF48</f>
        <v>99.999999999999986</v>
      </c>
      <c r="CG48" s="33">
        <f t="shared" ref="CG48" si="1613">BG34+BG35+BG36+BG37+BG38+BG39+BG40+BG41+BG42+BG43+BG44+BG45+BG46+BG47+BG48</f>
        <v>99.393939393939391</v>
      </c>
      <c r="CH48" s="33">
        <f t="shared" ref="CH48" si="1614">BH34+BH35+BH36+BH37+BH38+BH39+BH40+BH41+BH42+BH43+BH44+BH45+BH46+BH47+BH48</f>
        <v>100</v>
      </c>
      <c r="CI48" s="33">
        <f t="shared" ref="CI48" si="1615">BI34+BI35+BI36+BI37+BI38+BI39+BI40+BI41+BI42+BI43+BI44+BI45+BI46+BI47+BI48</f>
        <v>100.00000000000001</v>
      </c>
      <c r="CJ48" s="33">
        <f t="shared" ref="CJ48" si="1616">BJ34+BJ35+BJ36+BJ37+BJ38+BJ39+BJ40+BJ41+BJ42+BJ43+BJ44+BJ45+BJ46+BJ47+BJ48</f>
        <v>100</v>
      </c>
      <c r="CK48" s="33">
        <f t="shared" ref="CK48" si="1617">BK34+BK35+BK36+BK37+BK38+BK39+BK40+BK41+BK42+BK43+BK44+BK45+BK46+BK47+BK48</f>
        <v>99.999999999999986</v>
      </c>
      <c r="CL48" s="33">
        <f t="shared" ref="CL48" si="1618">BL34+BL35+BL36+BL37+BL38+BL39+BL40+BL41+BL42+BL43+BL44+BL45+BL46+BL47+BL48</f>
        <v>100</v>
      </c>
      <c r="CM48" s="33">
        <f t="shared" ref="CM48" si="1619">BM34+BM35+BM36+BM37+BM38+BM39+BM40+BM41+BM42+BM43+BM44+BM45+BM46+BM47+BM48</f>
        <v>100.00000000000001</v>
      </c>
      <c r="CN48" s="33">
        <f t="shared" ref="CN48" si="1620">BN34+BN35+BN36+BN37+BN38+BN39+BN40+BN41+BN42+BN43+BN44+BN45+BN46+BN47+BN48</f>
        <v>100</v>
      </c>
      <c r="CO48" s="33">
        <f t="shared" ref="CO48" si="1621">BO34+BO35+BO36+BO37+BO38+BO39+BO40+BO41+BO42+BO43+BO44+BO45+BO46+BO47+BO48</f>
        <v>99.999999999999986</v>
      </c>
      <c r="CP48" s="33">
        <f t="shared" ref="CP48" si="1622">BP34+BP35+BP36+BP37+BP38+BP39+BP40+BP41+BP42+BP43+BP44+BP45+BP46+BP47+BP48</f>
        <v>100</v>
      </c>
      <c r="CQ48" s="33">
        <f t="shared" ref="CQ48" si="1623">BQ34+BQ35+BQ36+BQ37+BQ38+BQ39+BQ40+BQ41+BQ42+BQ43+BQ44+BQ45+BQ46+BQ47+BQ48</f>
        <v>100</v>
      </c>
      <c r="CR48" s="33">
        <f t="shared" ref="CR48" si="1624">BR34+BR35+BR36+BR37+BR38+BR39+BR40+BR41+BR42+BR43+BR44+BR45+BR46+BR47+BR48</f>
        <v>100</v>
      </c>
      <c r="CS48" s="33">
        <f t="shared" ref="CS48" si="1625">BS34+BS35+BS36+BS37+BS38+BS39+BS40+BS41+BS42+BS43+BS44+BS45+BS46+BS47+BS48</f>
        <v>100</v>
      </c>
      <c r="CT48" s="33">
        <f t="shared" ref="CT48" si="1626">BT34+BT35+BT36+BT37+BT38+BT39+BT40+BT41+BT42+BT43+BT44+BT45+BT46+BT47+BT48</f>
        <v>100</v>
      </c>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row>
    <row r="49" spans="1:127" x14ac:dyDescent="0.25">
      <c r="B49" s="54" t="s">
        <v>21</v>
      </c>
      <c r="C49" s="2">
        <v>0</v>
      </c>
      <c r="D49" s="2">
        <v>0</v>
      </c>
      <c r="E49" s="2">
        <v>89</v>
      </c>
      <c r="F49" s="2">
        <v>0</v>
      </c>
      <c r="G49" s="2">
        <v>60</v>
      </c>
      <c r="H49" s="2">
        <v>7</v>
      </c>
      <c r="I49" s="2">
        <v>2</v>
      </c>
      <c r="J49" s="4">
        <v>0</v>
      </c>
      <c r="K49" s="3">
        <v>2</v>
      </c>
      <c r="L49" s="3">
        <v>1</v>
      </c>
      <c r="M49" s="3">
        <v>1</v>
      </c>
      <c r="N49" s="3">
        <v>0</v>
      </c>
      <c r="O49" s="3">
        <v>0</v>
      </c>
      <c r="P49" s="3">
        <v>0</v>
      </c>
      <c r="Q49" s="3">
        <v>0</v>
      </c>
      <c r="R49" s="3">
        <v>0</v>
      </c>
      <c r="S49" s="54">
        <v>162</v>
      </c>
      <c r="V49" s="54">
        <v>512</v>
      </c>
      <c r="W49" s="3">
        <f>R34</f>
        <v>0</v>
      </c>
      <c r="X49" s="3">
        <f>R35</f>
        <v>0</v>
      </c>
      <c r="Y49" s="54">
        <f>R36</f>
        <v>0</v>
      </c>
      <c r="Z49" s="54">
        <f>R37</f>
        <v>0</v>
      </c>
      <c r="AA49" s="54">
        <f>R38</f>
        <v>0</v>
      </c>
      <c r="AB49" s="54">
        <f>R39</f>
        <v>0</v>
      </c>
      <c r="AC49" s="54">
        <f>R40</f>
        <v>0</v>
      </c>
      <c r="AD49" s="54">
        <f>R41</f>
        <v>0</v>
      </c>
      <c r="AE49" s="3">
        <f>R42</f>
        <v>0</v>
      </c>
      <c r="AF49" s="3">
        <f>R43</f>
        <v>0</v>
      </c>
      <c r="AG49" s="3">
        <f>R44</f>
        <v>1</v>
      </c>
      <c r="AH49" s="3">
        <f>R45</f>
        <v>0</v>
      </c>
      <c r="AI49" s="3">
        <f>R46</f>
        <v>0</v>
      </c>
      <c r="AJ49" s="3">
        <f>R47</f>
        <v>0</v>
      </c>
      <c r="AK49" s="3">
        <f>R48</f>
        <v>0</v>
      </c>
      <c r="AL49" s="3">
        <f>R49</f>
        <v>0</v>
      </c>
      <c r="AM49" s="3">
        <f>R50</f>
        <v>0</v>
      </c>
      <c r="AN49" s="3">
        <f>R51</f>
        <v>0</v>
      </c>
      <c r="AO49" s="3">
        <f>R52</f>
        <v>0</v>
      </c>
      <c r="AP49" s="3">
        <f>R53</f>
        <v>0</v>
      </c>
      <c r="AQ49" s="3">
        <f>R54</f>
        <v>0</v>
      </c>
      <c r="AR49" s="3">
        <f>R55</f>
        <v>0</v>
      </c>
      <c r="AS49" s="3">
        <f>R56</f>
        <v>0</v>
      </c>
      <c r="AT49" s="3">
        <f>R57</f>
        <v>0</v>
      </c>
      <c r="AU49" s="7"/>
      <c r="AV49" s="54">
        <v>512</v>
      </c>
      <c r="AW49" s="33">
        <f t="shared" ref="AW49" si="1627">PRODUCT(W49*100*1/W50)</f>
        <v>0</v>
      </c>
      <c r="AX49" s="33">
        <f t="shared" ref="AX49" si="1628">PRODUCT(X49*100*1/X50)</f>
        <v>0</v>
      </c>
      <c r="AY49" s="30">
        <f t="shared" ref="AY49" si="1629">PRODUCT(Y49*100*1/Y50)</f>
        <v>0</v>
      </c>
      <c r="AZ49" s="30">
        <f t="shared" ref="AZ49" si="1630">PRODUCT(Z49*100*1/Z50)</f>
        <v>0</v>
      </c>
      <c r="BA49" s="30">
        <f t="shared" ref="BA49" si="1631">PRODUCT(AA49*100*1/AA50)</f>
        <v>0</v>
      </c>
      <c r="BB49" s="30">
        <f t="shared" ref="BB49" si="1632">PRODUCT(AB49*100*1/AB50)</f>
        <v>0</v>
      </c>
      <c r="BC49" s="30">
        <f t="shared" ref="BC49" si="1633">PRODUCT(AC49*100*1/AC50)</f>
        <v>0</v>
      </c>
      <c r="BD49" s="30">
        <f t="shared" ref="BD49" si="1634">PRODUCT(AD49*100*1/AD50)</f>
        <v>0</v>
      </c>
      <c r="BE49" s="33">
        <f t="shared" ref="BE49" si="1635">PRODUCT(AE49*100*1/AE50)</f>
        <v>0</v>
      </c>
      <c r="BF49" s="33">
        <f t="shared" ref="BF49" si="1636">PRODUCT(AF49*100*1/AF50)</f>
        <v>0</v>
      </c>
      <c r="BG49" s="33">
        <f t="shared" ref="BG49" si="1637">PRODUCT(AG49*100*1/AG50)</f>
        <v>0.60606060606060608</v>
      </c>
      <c r="BH49" s="33">
        <f t="shared" ref="BH49" si="1638">PRODUCT(AH49*100*1/AH50)</f>
        <v>0</v>
      </c>
      <c r="BI49" s="33">
        <f t="shared" ref="BI49" si="1639">PRODUCT(AI49*100*1/AI50)</f>
        <v>0</v>
      </c>
      <c r="BJ49" s="33">
        <f t="shared" ref="BJ49" si="1640">PRODUCT(AJ49*100*1/AJ50)</f>
        <v>0</v>
      </c>
      <c r="BK49" s="33">
        <f t="shared" ref="BK49" si="1641">PRODUCT(AK49*100*1/AK50)</f>
        <v>0</v>
      </c>
      <c r="BL49" s="33">
        <f t="shared" ref="BL49" si="1642">PRODUCT(AL49*100*1/AL50)</f>
        <v>0</v>
      </c>
      <c r="BM49" s="33">
        <f t="shared" ref="BM49" si="1643">PRODUCT(AM49*100*1/AM50)</f>
        <v>0</v>
      </c>
      <c r="BN49" s="33">
        <f t="shared" ref="BN49" si="1644">PRODUCT(AN49*100*1/AN50)</f>
        <v>0</v>
      </c>
      <c r="BO49" s="33">
        <f t="shared" ref="BO49" si="1645">PRODUCT(AO49*100*1/AO50)</f>
        <v>0</v>
      </c>
      <c r="BP49" s="33">
        <f t="shared" ref="BP49" si="1646">PRODUCT(AP49*100*1/AP50)</f>
        <v>0</v>
      </c>
      <c r="BQ49" s="33">
        <f t="shared" ref="BQ49" si="1647">PRODUCT(AQ49*100*1/AQ50)</f>
        <v>0</v>
      </c>
      <c r="BR49" s="33">
        <f t="shared" ref="BR49" si="1648">PRODUCT(AR49*100*1/AR50)</f>
        <v>0</v>
      </c>
      <c r="BS49" s="33">
        <f t="shared" ref="BS49" si="1649">PRODUCT(AS49*100*1/AS50)</f>
        <v>0</v>
      </c>
      <c r="BT49" s="33">
        <f t="shared" ref="BT49" si="1650">PRODUCT(AT49*100*1/AT50)</f>
        <v>0</v>
      </c>
      <c r="BU49" s="54"/>
      <c r="BV49" s="54">
        <v>512</v>
      </c>
      <c r="BW49" s="33">
        <f t="shared" ref="BW49" si="1651">AW34+AW35+AW36+AW37+AW38+AW39+AW40+AW41+AW42+AW43+AW44+AW45+AW46+AW47+AW48+AW49</f>
        <v>99.999999999999986</v>
      </c>
      <c r="BX49" s="33">
        <f t="shared" ref="BX49" si="1652">AX34+AX35+AX36+AX37+AX38+AX39+AX40+AX41+AX42+AX43+AX44+AX45+AX46+AX47+AX48+AX49</f>
        <v>100</v>
      </c>
      <c r="BY49" s="30">
        <f t="shared" ref="BY49" si="1653">AY34+AY35+AY36+AY37+AY38+AY39+AY40+AY41+AY42+AY43+AY44+AY45+AY46+AY47+AY48+AY49</f>
        <v>99.999999999999986</v>
      </c>
      <c r="BZ49" s="30">
        <f t="shared" ref="BZ49" si="1654">AZ34+AZ35+AZ36+AZ37+AZ38+AZ39+AZ40+AZ41+AZ42+AZ43+AZ44+AZ45+AZ46+AZ47+AZ48+AZ49</f>
        <v>100.00000000000001</v>
      </c>
      <c r="CA49" s="30">
        <f t="shared" ref="CA49" si="1655">BA34+BA35+BA36+BA37+BA38+BA39+BA40+BA41+BA42+BA43+BA44+BA45+BA46+BA47+BA48+BA49</f>
        <v>99.999999999999986</v>
      </c>
      <c r="CB49" s="30">
        <f t="shared" ref="CB49" si="1656">BB34+BB35+BB36+BB37+BB38+BB39+BB40+BB41+BB42+BB43+BB44+BB45+BB46+BB47+BB48+BB49</f>
        <v>99.999999999999986</v>
      </c>
      <c r="CC49" s="30">
        <f t="shared" ref="CC49" si="1657">BC34+BC35+BC36+BC37+BC38+BC39+BC40+BC41+BC42+BC43+BC44+BC45+BC46+BC47+BC48+BC49</f>
        <v>100.00000000000001</v>
      </c>
      <c r="CD49" s="30">
        <f t="shared" ref="CD49" si="1658">BD34+BD35+BD36+BD37+BD38+BD39+BD40+BD41+BD42+BD43+BD44+BD45+BD46+BD47+BD48+BD49</f>
        <v>100</v>
      </c>
      <c r="CE49" s="33">
        <f t="shared" ref="CE49" si="1659">BE34+BE35+BE36+BE37+BE38+BE39+BE40+BE41+BE42+BE43+BE44+BE45+BE46+BE47+BE48+BE49</f>
        <v>100</v>
      </c>
      <c r="CF49" s="33">
        <f t="shared" ref="CF49" si="1660">BF34+BF35+BF36+BF37+BF38+BF39+BF40+BF41+BF42+BF43+BF44+BF45+BF46+BF47+BF48+BF49</f>
        <v>99.999999999999986</v>
      </c>
      <c r="CG49" s="33">
        <f t="shared" ref="CG49" si="1661">BG34+BG35+BG36+BG37+BG38+BG39+BG40+BG41+BG42+BG43+BG44+BG45+BG46+BG47+BG48+BG49</f>
        <v>100</v>
      </c>
      <c r="CH49" s="33">
        <f t="shared" ref="CH49" si="1662">BH34+BH35+BH36+BH37+BH38+BH39+BH40+BH41+BH42+BH43+BH44+BH45+BH46+BH47+BH48+BH49</f>
        <v>100</v>
      </c>
      <c r="CI49" s="33">
        <f t="shared" ref="CI49" si="1663">BI34+BI35+BI36+BI37+BI38+BI39+BI40+BI41+BI42+BI43+BI44+BI45+BI46+BI47+BI48+BI49</f>
        <v>100.00000000000001</v>
      </c>
      <c r="CJ49" s="33">
        <f t="shared" ref="CJ49" si="1664">BJ34+BJ35+BJ36+BJ37+BJ38+BJ39+BJ40+BJ41+BJ42+BJ43+BJ44+BJ45+BJ46+BJ47+BJ48+BJ49</f>
        <v>100</v>
      </c>
      <c r="CK49" s="33">
        <f t="shared" ref="CK49" si="1665">BK34+BK35+BK36+BK37+BK38+BK39+BK40+BK41+BK42+BK43+BK44+BK45+BK46+BK47+BK48+BK49</f>
        <v>99.999999999999986</v>
      </c>
      <c r="CL49" s="33">
        <f t="shared" ref="CL49" si="1666">BL34+BL35+BL36+BL37+BL38+BL39+BL40+BL41+BL42+BL43+BL44+BL45+BL46+BL47+BL48+BL49</f>
        <v>100</v>
      </c>
      <c r="CM49" s="33">
        <f t="shared" ref="CM49" si="1667">BM34+BM35+BM36+BM37+BM38+BM39+BM40+BM41+BM42+BM43+BM44+BM45+BM46+BM47+BM48+BM49</f>
        <v>100.00000000000001</v>
      </c>
      <c r="CN49" s="33">
        <f t="shared" ref="CN49" si="1668">BN34+BN35+BN36+BN37+BN38+BN39+BN40+BN41+BN42+BN43+BN44+BN45+BN46+BN47+BN48+BN49</f>
        <v>100</v>
      </c>
      <c r="CO49" s="33">
        <f t="shared" ref="CO49" si="1669">BO34+BO35+BO36+BO37+BO38+BO39+BO40+BO41+BO42+BO43+BO44+BO45+BO46+BO47+BO48+BO49</f>
        <v>99.999999999999986</v>
      </c>
      <c r="CP49" s="33">
        <f t="shared" ref="CP49" si="1670">BP34+BP35+BP36+BP37+BP38+BP39+BP40+BP41+BP42+BP43+BP44+BP45+BP46+BP47+BP48+BP49</f>
        <v>100</v>
      </c>
      <c r="CQ49" s="33">
        <f t="shared" ref="CQ49" si="1671">BQ34+BQ35+BQ36+BQ37+BQ38+BQ39+BQ40+BQ41+BQ42+BQ43+BQ44+BQ45+BQ46+BQ47+BQ48+BQ49</f>
        <v>100</v>
      </c>
      <c r="CR49" s="33">
        <f t="shared" ref="CR49" si="1672">BR34+BR35+BR36+BR37+BR38+BR39+BR40+BR41+BR42+BR43+BR44+BR45+BR46+BR47+BR48+BR49</f>
        <v>100</v>
      </c>
      <c r="CS49" s="33">
        <f t="shared" ref="CS49" si="1673">BS34+BS35+BS36+BS37+BS38+BS39+BS40+BS41+BS42+BS43+BS44+BS45+BS46+BS47+BS48+BS49</f>
        <v>100</v>
      </c>
      <c r="CT49" s="33">
        <f t="shared" ref="CT49" si="1674">BT34+BT35+BT36+BT37+BT38+BT39+BT40+BT41+BT42+BT43+BT44+BT45+BT46+BT47+BT48+BT49</f>
        <v>100</v>
      </c>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row>
    <row r="50" spans="1:127" x14ac:dyDescent="0.25">
      <c r="B50" s="54" t="s">
        <v>33</v>
      </c>
      <c r="C50" s="2">
        <v>0</v>
      </c>
      <c r="D50" s="2">
        <v>89</v>
      </c>
      <c r="E50" s="2">
        <v>67</v>
      </c>
      <c r="F50" s="4">
        <v>5</v>
      </c>
      <c r="G50" s="4">
        <v>1</v>
      </c>
      <c r="H50" s="4">
        <v>1</v>
      </c>
      <c r="I50" s="3">
        <v>1</v>
      </c>
      <c r="J50" s="3">
        <v>0</v>
      </c>
      <c r="K50" s="3">
        <v>1</v>
      </c>
      <c r="L50" s="3">
        <v>0</v>
      </c>
      <c r="M50" s="3">
        <v>0</v>
      </c>
      <c r="N50" s="3">
        <v>0</v>
      </c>
      <c r="O50" s="3">
        <v>0</v>
      </c>
      <c r="P50" s="3">
        <v>0</v>
      </c>
      <c r="Q50" s="3">
        <v>0</v>
      </c>
      <c r="R50" s="3">
        <v>0</v>
      </c>
      <c r="S50" s="54">
        <v>165</v>
      </c>
      <c r="V50" s="54" t="s">
        <v>1</v>
      </c>
      <c r="W50" s="54">
        <f>S34</f>
        <v>164</v>
      </c>
      <c r="X50" s="54">
        <f>S35</f>
        <v>164</v>
      </c>
      <c r="Y50" s="54">
        <f>S36</f>
        <v>162</v>
      </c>
      <c r="Z50" s="54">
        <f>S37</f>
        <v>162</v>
      </c>
      <c r="AA50" s="54">
        <f>S38</f>
        <v>162</v>
      </c>
      <c r="AB50" s="54">
        <f>S39</f>
        <v>163</v>
      </c>
      <c r="AC50" s="54">
        <f>S40</f>
        <v>163</v>
      </c>
      <c r="AD50" s="54">
        <f>S41</f>
        <v>162</v>
      </c>
      <c r="AE50" s="54">
        <f>S42</f>
        <v>152</v>
      </c>
      <c r="AF50" s="54">
        <f>S43</f>
        <v>156</v>
      </c>
      <c r="AG50" s="54">
        <f>S44</f>
        <v>165</v>
      </c>
      <c r="AH50" s="54">
        <f>S45</f>
        <v>162</v>
      </c>
      <c r="AI50" s="54">
        <f>S46</f>
        <v>163</v>
      </c>
      <c r="AJ50" s="54">
        <f>S47</f>
        <v>163</v>
      </c>
      <c r="AK50" s="54">
        <f>S48</f>
        <v>163</v>
      </c>
      <c r="AL50" s="54">
        <f>S49</f>
        <v>162</v>
      </c>
      <c r="AM50" s="54">
        <f>S50</f>
        <v>165</v>
      </c>
      <c r="AN50" s="54">
        <f>S51</f>
        <v>163</v>
      </c>
      <c r="AO50" s="54">
        <f>S52</f>
        <v>163</v>
      </c>
      <c r="AP50" s="54">
        <f>S53</f>
        <v>163</v>
      </c>
      <c r="AQ50" s="54">
        <f>S54</f>
        <v>164</v>
      </c>
      <c r="AR50" s="54">
        <f>S55</f>
        <v>165</v>
      </c>
      <c r="AS50" s="54">
        <f>S56</f>
        <v>162</v>
      </c>
      <c r="AT50" s="54">
        <f>S57</f>
        <v>161</v>
      </c>
      <c r="AV50" s="54" t="s">
        <v>1</v>
      </c>
      <c r="AW50" s="30">
        <f t="shared" ref="AW50:BT50" si="1675">SUM(AW34:AW49)</f>
        <v>99.999999999999986</v>
      </c>
      <c r="AX50" s="30">
        <f t="shared" si="1675"/>
        <v>100</v>
      </c>
      <c r="AY50" s="30">
        <f t="shared" si="1675"/>
        <v>99.999999999999986</v>
      </c>
      <c r="AZ50" s="30">
        <f t="shared" si="1675"/>
        <v>100.00000000000001</v>
      </c>
      <c r="BA50" s="30">
        <f t="shared" si="1675"/>
        <v>99.999999999999986</v>
      </c>
      <c r="BB50" s="30">
        <f t="shared" si="1675"/>
        <v>99.999999999999986</v>
      </c>
      <c r="BC50" s="30">
        <f t="shared" si="1675"/>
        <v>100.00000000000001</v>
      </c>
      <c r="BD50" s="30">
        <f t="shared" si="1675"/>
        <v>100</v>
      </c>
      <c r="BE50" s="30">
        <f t="shared" si="1675"/>
        <v>100</v>
      </c>
      <c r="BF50" s="30">
        <f t="shared" si="1675"/>
        <v>99.999999999999986</v>
      </c>
      <c r="BG50" s="30">
        <f t="shared" si="1675"/>
        <v>100</v>
      </c>
      <c r="BH50" s="30">
        <f t="shared" si="1675"/>
        <v>100</v>
      </c>
      <c r="BI50" s="30">
        <f t="shared" si="1675"/>
        <v>100.00000000000001</v>
      </c>
      <c r="BJ50" s="30">
        <f t="shared" si="1675"/>
        <v>100</v>
      </c>
      <c r="BK50" s="30">
        <f t="shared" si="1675"/>
        <v>99.999999999999986</v>
      </c>
      <c r="BL50" s="30">
        <f t="shared" si="1675"/>
        <v>100</v>
      </c>
      <c r="BM50" s="30">
        <f t="shared" si="1675"/>
        <v>100.00000000000001</v>
      </c>
      <c r="BN50" s="30">
        <f t="shared" si="1675"/>
        <v>100</v>
      </c>
      <c r="BO50" s="30">
        <f t="shared" si="1675"/>
        <v>99.999999999999986</v>
      </c>
      <c r="BP50" s="30">
        <f t="shared" si="1675"/>
        <v>100</v>
      </c>
      <c r="BQ50" s="30">
        <f t="shared" si="1675"/>
        <v>100</v>
      </c>
      <c r="BR50" s="30">
        <f t="shared" si="1675"/>
        <v>100</v>
      </c>
      <c r="BS50" s="30">
        <f t="shared" si="1675"/>
        <v>100</v>
      </c>
      <c r="BT50" s="30">
        <f t="shared" si="1675"/>
        <v>100</v>
      </c>
      <c r="BU50" s="54"/>
      <c r="BV50" s="54"/>
      <c r="CQ50" s="30"/>
      <c r="CR50" s="30"/>
      <c r="CS50" s="3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row>
    <row r="51" spans="1:127" x14ac:dyDescent="0.25">
      <c r="B51" s="54" t="s">
        <v>34</v>
      </c>
      <c r="C51" s="2">
        <v>0</v>
      </c>
      <c r="D51" s="2">
        <v>0</v>
      </c>
      <c r="E51" s="2">
        <v>3</v>
      </c>
      <c r="F51" s="2">
        <v>8</v>
      </c>
      <c r="G51" s="2">
        <v>12</v>
      </c>
      <c r="H51" s="2">
        <v>32</v>
      </c>
      <c r="I51" s="2">
        <v>104</v>
      </c>
      <c r="J51" s="3">
        <v>4</v>
      </c>
      <c r="K51" s="3">
        <v>0</v>
      </c>
      <c r="L51" s="3">
        <v>0</v>
      </c>
      <c r="M51" s="3">
        <v>0</v>
      </c>
      <c r="N51" s="3">
        <v>0</v>
      </c>
      <c r="O51" s="3">
        <v>0</v>
      </c>
      <c r="P51" s="3">
        <v>0</v>
      </c>
      <c r="Q51" s="3">
        <v>0</v>
      </c>
      <c r="R51" s="3">
        <v>0</v>
      </c>
      <c r="S51" s="54">
        <v>163</v>
      </c>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row>
    <row r="52" spans="1:127" x14ac:dyDescent="0.25">
      <c r="B52" s="54" t="s">
        <v>35</v>
      </c>
      <c r="C52" s="2">
        <v>0</v>
      </c>
      <c r="D52" s="2">
        <v>0</v>
      </c>
      <c r="E52" s="2">
        <v>8</v>
      </c>
      <c r="F52" s="2">
        <v>0</v>
      </c>
      <c r="G52" s="2">
        <v>35</v>
      </c>
      <c r="H52" s="2">
        <v>80</v>
      </c>
      <c r="I52" s="2">
        <v>14</v>
      </c>
      <c r="J52" s="4">
        <v>1</v>
      </c>
      <c r="K52" s="3">
        <v>1</v>
      </c>
      <c r="L52" s="3">
        <v>3</v>
      </c>
      <c r="M52" s="3">
        <v>4</v>
      </c>
      <c r="N52" s="3">
        <v>17</v>
      </c>
      <c r="O52" s="3">
        <v>0</v>
      </c>
      <c r="P52" s="3">
        <v>0</v>
      </c>
      <c r="Q52" s="3">
        <v>0</v>
      </c>
      <c r="R52" s="3">
        <v>0</v>
      </c>
      <c r="S52" s="54">
        <v>163</v>
      </c>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row>
    <row r="53" spans="1:127" x14ac:dyDescent="0.25">
      <c r="B53" s="54" t="s">
        <v>24</v>
      </c>
      <c r="C53" s="2">
        <v>0</v>
      </c>
      <c r="D53" s="2">
        <v>8</v>
      </c>
      <c r="E53" s="2">
        <v>16</v>
      </c>
      <c r="F53" s="2">
        <v>97</v>
      </c>
      <c r="G53" s="2">
        <v>21</v>
      </c>
      <c r="H53" s="4">
        <v>1</v>
      </c>
      <c r="I53" s="3">
        <v>0</v>
      </c>
      <c r="J53" s="3">
        <v>3</v>
      </c>
      <c r="K53" s="3">
        <v>5</v>
      </c>
      <c r="L53" s="3">
        <v>12</v>
      </c>
      <c r="M53" s="3">
        <v>0</v>
      </c>
      <c r="N53" s="3">
        <v>0</v>
      </c>
      <c r="O53" s="3">
        <v>0</v>
      </c>
      <c r="P53" s="3">
        <v>0</v>
      </c>
      <c r="Q53" s="3">
        <v>0</v>
      </c>
      <c r="R53" s="3">
        <v>0</v>
      </c>
      <c r="S53" s="54">
        <v>163</v>
      </c>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row>
    <row r="54" spans="1:127" x14ac:dyDescent="0.25">
      <c r="B54" s="54" t="s">
        <v>36</v>
      </c>
      <c r="C54" s="2">
        <v>0</v>
      </c>
      <c r="D54" s="2">
        <v>0</v>
      </c>
      <c r="E54" s="2">
        <v>0</v>
      </c>
      <c r="F54" s="2">
        <v>0</v>
      </c>
      <c r="G54" s="2">
        <v>2</v>
      </c>
      <c r="H54" s="2">
        <v>31</v>
      </c>
      <c r="I54" s="2">
        <v>85</v>
      </c>
      <c r="J54" s="2">
        <v>46</v>
      </c>
      <c r="K54" s="2">
        <v>0</v>
      </c>
      <c r="L54" s="3">
        <v>0</v>
      </c>
      <c r="M54" s="3">
        <v>0</v>
      </c>
      <c r="N54" s="3">
        <v>0</v>
      </c>
      <c r="O54" s="3">
        <v>0</v>
      </c>
      <c r="P54" s="3">
        <v>0</v>
      </c>
      <c r="Q54" s="3">
        <v>0</v>
      </c>
      <c r="R54" s="3">
        <v>0</v>
      </c>
      <c r="S54" s="54">
        <v>164</v>
      </c>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row>
    <row r="55" spans="1:127" x14ac:dyDescent="0.25">
      <c r="B55" s="54" t="s">
        <v>37</v>
      </c>
      <c r="C55" s="2">
        <v>0</v>
      </c>
      <c r="D55" s="2">
        <v>0</v>
      </c>
      <c r="E55" s="2">
        <v>0</v>
      </c>
      <c r="F55" s="2">
        <v>1</v>
      </c>
      <c r="G55" s="2">
        <v>6</v>
      </c>
      <c r="H55" s="2">
        <v>57</v>
      </c>
      <c r="I55" s="2">
        <v>92</v>
      </c>
      <c r="J55" s="2">
        <v>8</v>
      </c>
      <c r="K55" s="2">
        <v>1</v>
      </c>
      <c r="L55" s="3">
        <v>0</v>
      </c>
      <c r="M55" s="3">
        <v>0</v>
      </c>
      <c r="N55" s="3">
        <v>0</v>
      </c>
      <c r="O55" s="3">
        <v>0</v>
      </c>
      <c r="P55" s="3">
        <v>0</v>
      </c>
      <c r="Q55" s="3">
        <v>0</v>
      </c>
      <c r="R55" s="3">
        <v>0</v>
      </c>
      <c r="S55" s="54">
        <v>165</v>
      </c>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row>
    <row r="56" spans="1:127" x14ac:dyDescent="0.25">
      <c r="B56" s="54" t="s">
        <v>38</v>
      </c>
      <c r="C56" s="2">
        <v>0</v>
      </c>
      <c r="D56" s="2">
        <v>0</v>
      </c>
      <c r="E56" s="2">
        <v>0</v>
      </c>
      <c r="F56" s="2">
        <v>120</v>
      </c>
      <c r="G56" s="2">
        <v>0</v>
      </c>
      <c r="H56" s="2">
        <v>26</v>
      </c>
      <c r="I56" s="2">
        <v>7</v>
      </c>
      <c r="J56" s="2">
        <v>6</v>
      </c>
      <c r="K56" s="2">
        <v>3</v>
      </c>
      <c r="L56" s="3">
        <v>0</v>
      </c>
      <c r="M56" s="3">
        <v>0</v>
      </c>
      <c r="N56" s="3">
        <v>0</v>
      </c>
      <c r="O56" s="3">
        <v>0</v>
      </c>
      <c r="P56" s="3">
        <v>0</v>
      </c>
      <c r="Q56" s="3">
        <v>0</v>
      </c>
      <c r="R56" s="3">
        <v>0</v>
      </c>
      <c r="S56" s="54">
        <v>162</v>
      </c>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row>
    <row r="57" spans="1:127" x14ac:dyDescent="0.25">
      <c r="B57" s="54" t="s">
        <v>22</v>
      </c>
      <c r="C57" s="2">
        <v>0</v>
      </c>
      <c r="D57" s="2">
        <v>92</v>
      </c>
      <c r="E57" s="2">
        <v>2</v>
      </c>
      <c r="F57" s="2">
        <v>57</v>
      </c>
      <c r="G57" s="2">
        <v>4</v>
      </c>
      <c r="H57" s="2">
        <v>6</v>
      </c>
      <c r="I57" s="3">
        <v>0</v>
      </c>
      <c r="J57" s="3">
        <v>0</v>
      </c>
      <c r="K57" s="3">
        <v>0</v>
      </c>
      <c r="L57" s="3">
        <v>0</v>
      </c>
      <c r="M57" s="3">
        <v>0</v>
      </c>
      <c r="N57" s="3">
        <v>0</v>
      </c>
      <c r="O57" s="3">
        <v>0</v>
      </c>
      <c r="P57" s="3">
        <v>0</v>
      </c>
      <c r="Q57" s="3">
        <v>0</v>
      </c>
      <c r="R57" s="3">
        <v>0</v>
      </c>
      <c r="S57" s="54">
        <v>161</v>
      </c>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row>
    <row r="58" spans="1:127" x14ac:dyDescent="0.25">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row>
    <row r="59" spans="1:127" x14ac:dyDescent="0.25">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row>
    <row r="60" spans="1:127" x14ac:dyDescent="0.25">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row>
    <row r="61" spans="1:127" x14ac:dyDescent="0.25">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row>
    <row r="62" spans="1:127" x14ac:dyDescent="0.25">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row>
    <row r="63" spans="1:127" x14ac:dyDescent="0.25">
      <c r="A63" s="54" t="s">
        <v>148</v>
      </c>
      <c r="V63" s="54" t="str">
        <f>A63</f>
        <v xml:space="preserve">Staphylococcus epidermidis  </v>
      </c>
      <c r="AV63" s="54" t="str">
        <f>A63</f>
        <v xml:space="preserve">Staphylococcus epidermidis  </v>
      </c>
      <c r="BV63" s="30" t="str">
        <f>A63</f>
        <v xml:space="preserve">Staphylococcus epidermidis  </v>
      </c>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row>
    <row r="64" spans="1:127" ht="18.75" x14ac:dyDescent="0.25">
      <c r="B64" s="54" t="s">
        <v>0</v>
      </c>
      <c r="C64" s="54">
        <v>1.5625E-2</v>
      </c>
      <c r="D64" s="54">
        <v>3.125E-2</v>
      </c>
      <c r="E64" s="54">
        <v>6.25E-2</v>
      </c>
      <c r="F64" s="54">
        <v>0.125</v>
      </c>
      <c r="G64" s="54">
        <v>0.25</v>
      </c>
      <c r="H64" s="54">
        <v>0.5</v>
      </c>
      <c r="I64" s="54">
        <v>1</v>
      </c>
      <c r="J64" s="54">
        <v>2</v>
      </c>
      <c r="K64" s="54">
        <v>4</v>
      </c>
      <c r="L64" s="54">
        <v>8</v>
      </c>
      <c r="M64" s="54">
        <v>16</v>
      </c>
      <c r="N64" s="54">
        <v>32</v>
      </c>
      <c r="O64" s="54">
        <v>64</v>
      </c>
      <c r="P64" s="54">
        <v>128</v>
      </c>
      <c r="Q64" s="54">
        <v>256</v>
      </c>
      <c r="R64" s="54">
        <v>512</v>
      </c>
      <c r="S64" s="54" t="s">
        <v>1</v>
      </c>
      <c r="V64" s="54" t="s">
        <v>0</v>
      </c>
      <c r="W64" s="54" t="str">
        <f>B65</f>
        <v>Penicillin G</v>
      </c>
      <c r="X64" s="54" t="str">
        <f>B66</f>
        <v>Oxacillin</v>
      </c>
      <c r="Y64" s="54" t="str">
        <f>B67</f>
        <v>Ampicillin/ Sulbactam</v>
      </c>
      <c r="Z64" s="54" t="str">
        <f>B68</f>
        <v>Piperacillin/ Tazobactam</v>
      </c>
      <c r="AA64" s="54" t="str">
        <f>B69</f>
        <v>Cefotaxim</v>
      </c>
      <c r="AB64" s="54" t="str">
        <f>B70</f>
        <v>Cefuroxim</v>
      </c>
      <c r="AC64" s="54" t="str">
        <f>B71</f>
        <v>Imipenem</v>
      </c>
      <c r="AD64" s="54" t="str">
        <f>B72</f>
        <v>Meropenem</v>
      </c>
      <c r="AE64" s="54" t="str">
        <f>B73</f>
        <v>Amikacin</v>
      </c>
      <c r="AF64" s="54" t="str">
        <f>B74</f>
        <v>Gentamicin</v>
      </c>
      <c r="AG64" s="54" t="str">
        <f>B75</f>
        <v>Fosfomycin</v>
      </c>
      <c r="AH64" s="54" t="str">
        <f>B76</f>
        <v>Cotrimoxazol</v>
      </c>
      <c r="AI64" s="54" t="str">
        <f>B77</f>
        <v>Ciprofloxacin</v>
      </c>
      <c r="AJ64" s="54" t="str">
        <f>B78</f>
        <v>Levofloxacin</v>
      </c>
      <c r="AK64" s="54" t="str">
        <f>B79</f>
        <v>Moxifloxacin</v>
      </c>
      <c r="AL64" s="54" t="str">
        <f>B80</f>
        <v>Doxycyclin</v>
      </c>
      <c r="AM64" s="54" t="str">
        <f>B81</f>
        <v>Rifampicin</v>
      </c>
      <c r="AN64" s="54" t="str">
        <f>B82</f>
        <v>Daptomycin</v>
      </c>
      <c r="AO64" s="54" t="str">
        <f>B83</f>
        <v>Roxythromycin</v>
      </c>
      <c r="AP64" s="54" t="str">
        <f>B84</f>
        <v>Clindamycin</v>
      </c>
      <c r="AQ64" s="54" t="str">
        <f>B85</f>
        <v>Linezolid</v>
      </c>
      <c r="AR64" s="54" t="str">
        <f>B86</f>
        <v>Vancomycin</v>
      </c>
      <c r="AS64" s="54" t="s">
        <v>38</v>
      </c>
      <c r="AT64" s="54" t="s">
        <v>22</v>
      </c>
      <c r="AW64" s="54" t="str">
        <f t="shared" ref="AW64:BS64" si="1676">W64</f>
        <v>Penicillin G</v>
      </c>
      <c r="AX64" s="54" t="str">
        <f t="shared" si="1676"/>
        <v>Oxacillin</v>
      </c>
      <c r="AY64" s="54" t="str">
        <f t="shared" si="1676"/>
        <v>Ampicillin/ Sulbactam</v>
      </c>
      <c r="AZ64" s="54" t="str">
        <f t="shared" si="1676"/>
        <v>Piperacillin/ Tazobactam</v>
      </c>
      <c r="BA64" s="54" t="str">
        <f t="shared" si="1676"/>
        <v>Cefotaxim</v>
      </c>
      <c r="BB64" s="54" t="str">
        <f t="shared" si="1676"/>
        <v>Cefuroxim</v>
      </c>
      <c r="BC64" s="54" t="str">
        <f t="shared" si="1676"/>
        <v>Imipenem</v>
      </c>
      <c r="BD64" s="54" t="str">
        <f t="shared" si="1676"/>
        <v>Meropenem</v>
      </c>
      <c r="BE64" s="54" t="str">
        <f t="shared" si="1676"/>
        <v>Amikacin</v>
      </c>
      <c r="BF64" s="54" t="str">
        <f t="shared" si="1676"/>
        <v>Gentamicin</v>
      </c>
      <c r="BG64" s="54" t="str">
        <f t="shared" si="1676"/>
        <v>Fosfomycin</v>
      </c>
      <c r="BH64" s="54" t="str">
        <f t="shared" si="1676"/>
        <v>Cotrimoxazol</v>
      </c>
      <c r="BI64" s="54" t="str">
        <f t="shared" si="1676"/>
        <v>Ciprofloxacin</v>
      </c>
      <c r="BJ64" s="54" t="str">
        <f t="shared" si="1676"/>
        <v>Levofloxacin</v>
      </c>
      <c r="BK64" s="54" t="str">
        <f t="shared" si="1676"/>
        <v>Moxifloxacin</v>
      </c>
      <c r="BL64" s="54" t="str">
        <f t="shared" si="1676"/>
        <v>Doxycyclin</v>
      </c>
      <c r="BM64" s="54" t="str">
        <f t="shared" si="1676"/>
        <v>Rifampicin</v>
      </c>
      <c r="BN64" s="54" t="str">
        <f t="shared" si="1676"/>
        <v>Daptomycin</v>
      </c>
      <c r="BO64" s="54" t="str">
        <f t="shared" si="1676"/>
        <v>Roxythromycin</v>
      </c>
      <c r="BP64" s="54" t="str">
        <f t="shared" si="1676"/>
        <v>Clindamycin</v>
      </c>
      <c r="BQ64" s="54" t="str">
        <f t="shared" si="1676"/>
        <v>Linezolid</v>
      </c>
      <c r="BR64" s="54" t="str">
        <f t="shared" si="1676"/>
        <v>Vancomycin</v>
      </c>
      <c r="BS64" s="54" t="str">
        <f t="shared" si="1676"/>
        <v>Teicoplanin</v>
      </c>
      <c r="BT64" s="54" t="s">
        <v>22</v>
      </c>
      <c r="BU64" s="54"/>
      <c r="BV64" s="54"/>
      <c r="BW64" s="30" t="str">
        <f t="shared" ref="BW64:CS64" si="1677">W64</f>
        <v>Penicillin G</v>
      </c>
      <c r="BX64" s="30" t="str">
        <f t="shared" si="1677"/>
        <v>Oxacillin</v>
      </c>
      <c r="BY64" s="30" t="str">
        <f t="shared" si="1677"/>
        <v>Ampicillin/ Sulbactam</v>
      </c>
      <c r="BZ64" s="30" t="str">
        <f t="shared" si="1677"/>
        <v>Piperacillin/ Tazobactam</v>
      </c>
      <c r="CA64" s="30" t="str">
        <f t="shared" si="1677"/>
        <v>Cefotaxim</v>
      </c>
      <c r="CB64" s="30" t="str">
        <f t="shared" si="1677"/>
        <v>Cefuroxim</v>
      </c>
      <c r="CC64" s="30" t="str">
        <f t="shared" si="1677"/>
        <v>Imipenem</v>
      </c>
      <c r="CD64" s="30" t="str">
        <f t="shared" si="1677"/>
        <v>Meropenem</v>
      </c>
      <c r="CE64" s="30" t="str">
        <f t="shared" si="1677"/>
        <v>Amikacin</v>
      </c>
      <c r="CF64" s="30" t="str">
        <f t="shared" si="1677"/>
        <v>Gentamicin</v>
      </c>
      <c r="CG64" s="30" t="str">
        <f t="shared" si="1677"/>
        <v>Fosfomycin</v>
      </c>
      <c r="CH64" s="30" t="str">
        <f t="shared" si="1677"/>
        <v>Cotrimoxazol</v>
      </c>
      <c r="CI64" s="30" t="str">
        <f t="shared" si="1677"/>
        <v>Ciprofloxacin</v>
      </c>
      <c r="CJ64" s="30" t="str">
        <f t="shared" si="1677"/>
        <v>Levofloxacin</v>
      </c>
      <c r="CK64" s="30" t="str">
        <f t="shared" si="1677"/>
        <v>Moxifloxacin</v>
      </c>
      <c r="CL64" s="30" t="str">
        <f t="shared" si="1677"/>
        <v>Doxycyclin</v>
      </c>
      <c r="CM64" s="30" t="str">
        <f t="shared" si="1677"/>
        <v>Rifampicin</v>
      </c>
      <c r="CN64" s="30" t="str">
        <f t="shared" si="1677"/>
        <v>Daptomycin</v>
      </c>
      <c r="CO64" s="30" t="str">
        <f t="shared" si="1677"/>
        <v>Roxythromycin</v>
      </c>
      <c r="CP64" s="30" t="str">
        <f t="shared" si="1677"/>
        <v>Clindamycin</v>
      </c>
      <c r="CQ64" s="30" t="str">
        <f t="shared" si="1677"/>
        <v>Linezolid</v>
      </c>
      <c r="CR64" s="30" t="str">
        <f t="shared" si="1677"/>
        <v>Vancomycin</v>
      </c>
      <c r="CS64" s="30" t="str">
        <f t="shared" si="1677"/>
        <v>Teicoplanin</v>
      </c>
      <c r="CT64" s="54" t="s">
        <v>22</v>
      </c>
      <c r="CW64" s="39"/>
      <c r="CX64" s="24" t="s">
        <v>73</v>
      </c>
      <c r="CY64" s="24" t="s">
        <v>74</v>
      </c>
      <c r="CZ64" s="24" t="s">
        <v>53</v>
      </c>
      <c r="DA64" s="24" t="s">
        <v>55</v>
      </c>
      <c r="DB64" s="24" t="s">
        <v>57</v>
      </c>
      <c r="DC64" s="24" t="s">
        <v>75</v>
      </c>
      <c r="DD64" s="24" t="s">
        <v>59</v>
      </c>
      <c r="DE64" s="24" t="s">
        <v>60</v>
      </c>
      <c r="DF64" s="24" t="s">
        <v>62</v>
      </c>
      <c r="DG64" s="24" t="s">
        <v>63</v>
      </c>
      <c r="DH64" s="24" t="s">
        <v>65</v>
      </c>
      <c r="DI64" s="24" t="s">
        <v>66</v>
      </c>
      <c r="DJ64" s="24" t="s">
        <v>67</v>
      </c>
      <c r="DK64" s="24" t="s">
        <v>68</v>
      </c>
      <c r="DL64" s="24" t="s">
        <v>69</v>
      </c>
      <c r="DM64" s="24" t="s">
        <v>70</v>
      </c>
      <c r="DN64" s="24" t="s">
        <v>76</v>
      </c>
      <c r="DO64" s="24" t="s">
        <v>77</v>
      </c>
      <c r="DP64" s="24" t="s">
        <v>78</v>
      </c>
      <c r="DQ64" s="24" t="s">
        <v>79</v>
      </c>
      <c r="DR64" s="24" t="s">
        <v>80</v>
      </c>
      <c r="DS64" s="24" t="s">
        <v>81</v>
      </c>
      <c r="DT64" s="24" t="s">
        <v>82</v>
      </c>
      <c r="DU64" s="24" t="s">
        <v>93</v>
      </c>
      <c r="DW64" s="10"/>
    </row>
    <row r="65" spans="2:126" ht="18.75" x14ac:dyDescent="0.25">
      <c r="B65" s="54" t="s">
        <v>31</v>
      </c>
      <c r="C65" s="2">
        <v>1</v>
      </c>
      <c r="D65" s="2">
        <v>157</v>
      </c>
      <c r="E65" s="2">
        <v>8</v>
      </c>
      <c r="F65" s="2">
        <v>16</v>
      </c>
      <c r="G65" s="3">
        <v>28</v>
      </c>
      <c r="H65" s="3">
        <v>45</v>
      </c>
      <c r="I65" s="3">
        <v>55</v>
      </c>
      <c r="J65" s="3">
        <v>65</v>
      </c>
      <c r="K65" s="3">
        <v>74</v>
      </c>
      <c r="L65" s="3">
        <v>629</v>
      </c>
      <c r="M65" s="3">
        <v>0</v>
      </c>
      <c r="N65" s="3">
        <v>0</v>
      </c>
      <c r="O65" s="3">
        <v>1</v>
      </c>
      <c r="P65" s="3">
        <v>0</v>
      </c>
      <c r="Q65" s="3">
        <v>0</v>
      </c>
      <c r="R65" s="3">
        <v>1</v>
      </c>
      <c r="S65" s="54">
        <v>1080</v>
      </c>
      <c r="V65" s="54">
        <v>1.5625E-2</v>
      </c>
      <c r="W65" s="2">
        <f>C65</f>
        <v>1</v>
      </c>
      <c r="X65" s="2">
        <f>C66</f>
        <v>0</v>
      </c>
      <c r="Y65" s="54">
        <f>C67</f>
        <v>0</v>
      </c>
      <c r="Z65" s="54">
        <f>C68</f>
        <v>0</v>
      </c>
      <c r="AA65" s="54">
        <f>C69</f>
        <v>0</v>
      </c>
      <c r="AB65" s="54">
        <f>C70</f>
        <v>0</v>
      </c>
      <c r="AC65" s="54">
        <f>C71</f>
        <v>0</v>
      </c>
      <c r="AD65" s="54">
        <f>C72</f>
        <v>0</v>
      </c>
      <c r="AE65" s="2">
        <f>C73</f>
        <v>0</v>
      </c>
      <c r="AF65" s="2">
        <f>C74</f>
        <v>0</v>
      </c>
      <c r="AG65" s="2">
        <f>C75</f>
        <v>0</v>
      </c>
      <c r="AH65" s="2">
        <f>C76</f>
        <v>0</v>
      </c>
      <c r="AI65" s="2">
        <f>C77</f>
        <v>0</v>
      </c>
      <c r="AJ65" s="2">
        <f>C78</f>
        <v>0</v>
      </c>
      <c r="AK65" s="2">
        <f>C79</f>
        <v>0</v>
      </c>
      <c r="AL65" s="2">
        <f>C80</f>
        <v>0</v>
      </c>
      <c r="AM65" s="2">
        <f>C81</f>
        <v>8</v>
      </c>
      <c r="AN65" s="2">
        <f>C82</f>
        <v>0</v>
      </c>
      <c r="AO65" s="2">
        <f>C83</f>
        <v>0</v>
      </c>
      <c r="AP65" s="2">
        <f>C84</f>
        <v>0</v>
      </c>
      <c r="AQ65" s="2">
        <f>C85</f>
        <v>0</v>
      </c>
      <c r="AR65" s="2">
        <f>C86</f>
        <v>0</v>
      </c>
      <c r="AS65" s="2">
        <f>C87</f>
        <v>0</v>
      </c>
      <c r="AT65" s="2">
        <f>C88</f>
        <v>0</v>
      </c>
      <c r="AU65" s="5"/>
      <c r="AV65" s="54">
        <v>1.5625E-2</v>
      </c>
      <c r="AW65" s="31">
        <f t="shared" ref="AW65:BT65" si="1678">PRODUCT(W65*100*1/W81)</f>
        <v>9.2592592592592587E-2</v>
      </c>
      <c r="AX65" s="31">
        <f t="shared" si="1678"/>
        <v>0</v>
      </c>
      <c r="AY65" s="30">
        <f t="shared" si="1678"/>
        <v>0</v>
      </c>
      <c r="AZ65" s="30">
        <f t="shared" si="1678"/>
        <v>0</v>
      </c>
      <c r="BA65" s="30">
        <f t="shared" si="1678"/>
        <v>0</v>
      </c>
      <c r="BB65" s="30">
        <f t="shared" si="1678"/>
        <v>0</v>
      </c>
      <c r="BC65" s="30">
        <f t="shared" si="1678"/>
        <v>0</v>
      </c>
      <c r="BD65" s="30">
        <f t="shared" si="1678"/>
        <v>0</v>
      </c>
      <c r="BE65" s="31">
        <f t="shared" si="1678"/>
        <v>0</v>
      </c>
      <c r="BF65" s="31">
        <f t="shared" si="1678"/>
        <v>0</v>
      </c>
      <c r="BG65" s="31">
        <f t="shared" si="1678"/>
        <v>0</v>
      </c>
      <c r="BH65" s="31">
        <f t="shared" si="1678"/>
        <v>0</v>
      </c>
      <c r="BI65" s="31">
        <f t="shared" si="1678"/>
        <v>0</v>
      </c>
      <c r="BJ65" s="31">
        <f t="shared" si="1678"/>
        <v>0</v>
      </c>
      <c r="BK65" s="31">
        <f t="shared" si="1678"/>
        <v>0</v>
      </c>
      <c r="BL65" s="31">
        <f t="shared" si="1678"/>
        <v>0</v>
      </c>
      <c r="BM65" s="31">
        <f t="shared" si="1678"/>
        <v>0.7407407407407407</v>
      </c>
      <c r="BN65" s="31">
        <f t="shared" si="1678"/>
        <v>0</v>
      </c>
      <c r="BO65" s="31">
        <f t="shared" si="1678"/>
        <v>0</v>
      </c>
      <c r="BP65" s="31">
        <f t="shared" si="1678"/>
        <v>0</v>
      </c>
      <c r="BQ65" s="31">
        <f t="shared" si="1678"/>
        <v>0</v>
      </c>
      <c r="BR65" s="31">
        <f t="shared" si="1678"/>
        <v>0</v>
      </c>
      <c r="BS65" s="31">
        <f t="shared" si="1678"/>
        <v>0</v>
      </c>
      <c r="BT65" s="31">
        <f t="shared" si="1678"/>
        <v>0</v>
      </c>
      <c r="BU65" s="54"/>
      <c r="BV65" s="54">
        <v>1.5625E-2</v>
      </c>
      <c r="BW65" s="31">
        <f t="shared" ref="BW65:CT65" si="1679">AW65</f>
        <v>9.2592592592592587E-2</v>
      </c>
      <c r="BX65" s="31">
        <f t="shared" si="1679"/>
        <v>0</v>
      </c>
      <c r="BY65" s="30">
        <f t="shared" si="1679"/>
        <v>0</v>
      </c>
      <c r="BZ65" s="30">
        <f t="shared" si="1679"/>
        <v>0</v>
      </c>
      <c r="CA65" s="30">
        <f t="shared" si="1679"/>
        <v>0</v>
      </c>
      <c r="CB65" s="30">
        <f t="shared" si="1679"/>
        <v>0</v>
      </c>
      <c r="CC65" s="30">
        <f t="shared" si="1679"/>
        <v>0</v>
      </c>
      <c r="CD65" s="30">
        <f t="shared" si="1679"/>
        <v>0</v>
      </c>
      <c r="CE65" s="31">
        <f t="shared" si="1679"/>
        <v>0</v>
      </c>
      <c r="CF65" s="31">
        <f t="shared" si="1679"/>
        <v>0</v>
      </c>
      <c r="CG65" s="31">
        <f t="shared" si="1679"/>
        <v>0</v>
      </c>
      <c r="CH65" s="31">
        <f t="shared" si="1679"/>
        <v>0</v>
      </c>
      <c r="CI65" s="31">
        <f t="shared" si="1679"/>
        <v>0</v>
      </c>
      <c r="CJ65" s="31">
        <f t="shared" si="1679"/>
        <v>0</v>
      </c>
      <c r="CK65" s="31">
        <f t="shared" si="1679"/>
        <v>0</v>
      </c>
      <c r="CL65" s="31">
        <f t="shared" si="1679"/>
        <v>0</v>
      </c>
      <c r="CM65" s="31">
        <f t="shared" si="1679"/>
        <v>0.7407407407407407</v>
      </c>
      <c r="CN65" s="31">
        <f t="shared" si="1679"/>
        <v>0</v>
      </c>
      <c r="CO65" s="31">
        <f t="shared" si="1679"/>
        <v>0</v>
      </c>
      <c r="CP65" s="31">
        <f t="shared" si="1679"/>
        <v>0</v>
      </c>
      <c r="CQ65" s="31">
        <f t="shared" si="1679"/>
        <v>0</v>
      </c>
      <c r="CR65" s="31">
        <f t="shared" si="1679"/>
        <v>0</v>
      </c>
      <c r="CS65" s="31">
        <f t="shared" si="1679"/>
        <v>0</v>
      </c>
      <c r="CT65" s="31">
        <f t="shared" si="1679"/>
        <v>0</v>
      </c>
      <c r="CW65" s="25" t="s">
        <v>49</v>
      </c>
      <c r="CX65" s="26">
        <f t="shared" ref="CX65:DU65" si="1680">W81</f>
        <v>1080</v>
      </c>
      <c r="CY65" s="26">
        <f t="shared" si="1680"/>
        <v>1084</v>
      </c>
      <c r="CZ65" s="26">
        <f t="shared" si="1680"/>
        <v>1078</v>
      </c>
      <c r="DA65" s="26">
        <f t="shared" si="1680"/>
        <v>1078</v>
      </c>
      <c r="DB65" s="26">
        <f t="shared" si="1680"/>
        <v>1078</v>
      </c>
      <c r="DC65" s="26">
        <f t="shared" si="1680"/>
        <v>1078</v>
      </c>
      <c r="DD65" s="26">
        <f t="shared" si="1680"/>
        <v>1078</v>
      </c>
      <c r="DE65" s="27">
        <f t="shared" si="1680"/>
        <v>1078</v>
      </c>
      <c r="DF65" s="27">
        <f t="shared" si="1680"/>
        <v>1030</v>
      </c>
      <c r="DG65" s="27">
        <f t="shared" si="1680"/>
        <v>1034</v>
      </c>
      <c r="DH65" s="27">
        <f t="shared" si="1680"/>
        <v>1079</v>
      </c>
      <c r="DI65" s="27">
        <f t="shared" si="1680"/>
        <v>1075</v>
      </c>
      <c r="DJ65" s="27">
        <f t="shared" si="1680"/>
        <v>1078</v>
      </c>
      <c r="DK65" s="27">
        <f t="shared" si="1680"/>
        <v>1076</v>
      </c>
      <c r="DL65" s="27">
        <f t="shared" si="1680"/>
        <v>1082</v>
      </c>
      <c r="DM65" s="27">
        <f t="shared" si="1680"/>
        <v>1077</v>
      </c>
      <c r="DN65" s="27">
        <f t="shared" si="1680"/>
        <v>1080</v>
      </c>
      <c r="DO65" s="27">
        <f t="shared" si="1680"/>
        <v>1078</v>
      </c>
      <c r="DP65" s="27">
        <f t="shared" si="1680"/>
        <v>1079</v>
      </c>
      <c r="DQ65" s="27">
        <f t="shared" si="1680"/>
        <v>1081</v>
      </c>
      <c r="DR65" s="27">
        <f t="shared" si="1680"/>
        <v>1082</v>
      </c>
      <c r="DS65" s="27">
        <f t="shared" si="1680"/>
        <v>1085</v>
      </c>
      <c r="DT65" s="27">
        <f t="shared" si="1680"/>
        <v>1076</v>
      </c>
      <c r="DU65" s="27">
        <f t="shared" si="1680"/>
        <v>1065</v>
      </c>
      <c r="DV65" s="10"/>
    </row>
    <row r="66" spans="2:126" ht="18.75" x14ac:dyDescent="0.25">
      <c r="B66" s="54" t="s">
        <v>32</v>
      </c>
      <c r="C66" s="2">
        <v>0</v>
      </c>
      <c r="D66" s="2">
        <v>0</v>
      </c>
      <c r="E66" s="2">
        <v>357</v>
      </c>
      <c r="F66" s="2">
        <v>2</v>
      </c>
      <c r="G66" s="2">
        <v>19</v>
      </c>
      <c r="H66" s="3">
        <v>15</v>
      </c>
      <c r="I66" s="3">
        <v>18</v>
      </c>
      <c r="J66" s="3">
        <v>64</v>
      </c>
      <c r="K66" s="3">
        <v>56</v>
      </c>
      <c r="L66" s="3">
        <v>59</v>
      </c>
      <c r="M66" s="3">
        <v>494</v>
      </c>
      <c r="N66" s="3">
        <v>0</v>
      </c>
      <c r="O66" s="3">
        <v>0</v>
      </c>
      <c r="P66" s="3">
        <v>0</v>
      </c>
      <c r="Q66" s="3">
        <v>0</v>
      </c>
      <c r="R66" s="3">
        <v>0</v>
      </c>
      <c r="S66" s="54">
        <v>1084</v>
      </c>
      <c r="V66" s="54">
        <v>3.125E-2</v>
      </c>
      <c r="W66" s="2">
        <f>D65</f>
        <v>157</v>
      </c>
      <c r="X66" s="2">
        <f>D66</f>
        <v>0</v>
      </c>
      <c r="Y66" s="54">
        <f>D67</f>
        <v>0</v>
      </c>
      <c r="Z66" s="54">
        <f>D68</f>
        <v>0</v>
      </c>
      <c r="AA66" s="54">
        <f>D69</f>
        <v>13</v>
      </c>
      <c r="AB66" s="54">
        <f>D70</f>
        <v>0</v>
      </c>
      <c r="AC66" s="54">
        <f>D71</f>
        <v>0</v>
      </c>
      <c r="AD66" s="54">
        <f>D72</f>
        <v>0</v>
      </c>
      <c r="AE66" s="2">
        <f>D73</f>
        <v>0</v>
      </c>
      <c r="AF66" s="2">
        <f>D74</f>
        <v>0</v>
      </c>
      <c r="AG66" s="2">
        <f>D75</f>
        <v>0</v>
      </c>
      <c r="AH66" s="2">
        <f>D76</f>
        <v>0</v>
      </c>
      <c r="AI66" s="2">
        <f>D77</f>
        <v>12</v>
      </c>
      <c r="AJ66" s="2">
        <f>D78</f>
        <v>9</v>
      </c>
      <c r="AK66" s="2">
        <f>D79</f>
        <v>8</v>
      </c>
      <c r="AL66" s="2">
        <f>D80</f>
        <v>0</v>
      </c>
      <c r="AM66" s="2">
        <f>D81</f>
        <v>886</v>
      </c>
      <c r="AN66" s="2">
        <f>D82</f>
        <v>7</v>
      </c>
      <c r="AO66" s="2">
        <f>D83</f>
        <v>0</v>
      </c>
      <c r="AP66" s="2">
        <f>D84</f>
        <v>29</v>
      </c>
      <c r="AQ66" s="2">
        <f>D85</f>
        <v>0</v>
      </c>
      <c r="AR66" s="2">
        <f>D86</f>
        <v>0</v>
      </c>
      <c r="AS66" s="2">
        <f>D87</f>
        <v>0</v>
      </c>
      <c r="AT66" s="2">
        <f>D88</f>
        <v>0</v>
      </c>
      <c r="AU66" s="5"/>
      <c r="AV66" s="54">
        <v>3.125E-2</v>
      </c>
      <c r="AW66" s="31">
        <f t="shared" ref="AW66:BT66" si="1681">PRODUCT(W66*100*1/W81)</f>
        <v>14.537037037037036</v>
      </c>
      <c r="AX66" s="31">
        <f t="shared" si="1681"/>
        <v>0</v>
      </c>
      <c r="AY66" s="30">
        <f t="shared" si="1681"/>
        <v>0</v>
      </c>
      <c r="AZ66" s="30">
        <f t="shared" si="1681"/>
        <v>0</v>
      </c>
      <c r="BA66" s="30">
        <f t="shared" si="1681"/>
        <v>1.2059369202226344</v>
      </c>
      <c r="BB66" s="30">
        <f t="shared" si="1681"/>
        <v>0</v>
      </c>
      <c r="BC66" s="30">
        <f t="shared" si="1681"/>
        <v>0</v>
      </c>
      <c r="BD66" s="30">
        <f t="shared" si="1681"/>
        <v>0</v>
      </c>
      <c r="BE66" s="31">
        <f t="shared" si="1681"/>
        <v>0</v>
      </c>
      <c r="BF66" s="31">
        <f t="shared" si="1681"/>
        <v>0</v>
      </c>
      <c r="BG66" s="31">
        <f t="shared" si="1681"/>
        <v>0</v>
      </c>
      <c r="BH66" s="31">
        <f t="shared" si="1681"/>
        <v>0</v>
      </c>
      <c r="BI66" s="31">
        <f t="shared" si="1681"/>
        <v>1.1131725417439704</v>
      </c>
      <c r="BJ66" s="31">
        <f t="shared" si="1681"/>
        <v>0.83643122676579928</v>
      </c>
      <c r="BK66" s="31">
        <f t="shared" si="1681"/>
        <v>0.73937153419593349</v>
      </c>
      <c r="BL66" s="31">
        <f t="shared" si="1681"/>
        <v>0</v>
      </c>
      <c r="BM66" s="31">
        <f t="shared" si="1681"/>
        <v>82.037037037037038</v>
      </c>
      <c r="BN66" s="31">
        <f t="shared" si="1681"/>
        <v>0.64935064935064934</v>
      </c>
      <c r="BO66" s="31">
        <f t="shared" si="1681"/>
        <v>0</v>
      </c>
      <c r="BP66" s="31">
        <f t="shared" si="1681"/>
        <v>2.6827012025901942</v>
      </c>
      <c r="BQ66" s="31">
        <f t="shared" si="1681"/>
        <v>0</v>
      </c>
      <c r="BR66" s="31">
        <f t="shared" si="1681"/>
        <v>0</v>
      </c>
      <c r="BS66" s="31">
        <f t="shared" si="1681"/>
        <v>0</v>
      </c>
      <c r="BT66" s="31">
        <f t="shared" si="1681"/>
        <v>0</v>
      </c>
      <c r="BU66" s="54"/>
      <c r="BV66" s="54">
        <v>3.125E-2</v>
      </c>
      <c r="BW66" s="31">
        <f t="shared" ref="BW66:CT66" si="1682">AW65+AW66</f>
        <v>14.62962962962963</v>
      </c>
      <c r="BX66" s="31">
        <f t="shared" si="1682"/>
        <v>0</v>
      </c>
      <c r="BY66" s="30">
        <f t="shared" si="1682"/>
        <v>0</v>
      </c>
      <c r="BZ66" s="30">
        <f t="shared" si="1682"/>
        <v>0</v>
      </c>
      <c r="CA66" s="30">
        <f t="shared" si="1682"/>
        <v>1.2059369202226344</v>
      </c>
      <c r="CB66" s="30">
        <f t="shared" si="1682"/>
        <v>0</v>
      </c>
      <c r="CC66" s="30">
        <f t="shared" si="1682"/>
        <v>0</v>
      </c>
      <c r="CD66" s="30">
        <f t="shared" si="1682"/>
        <v>0</v>
      </c>
      <c r="CE66" s="31">
        <f t="shared" si="1682"/>
        <v>0</v>
      </c>
      <c r="CF66" s="31">
        <f t="shared" si="1682"/>
        <v>0</v>
      </c>
      <c r="CG66" s="31">
        <f t="shared" si="1682"/>
        <v>0</v>
      </c>
      <c r="CH66" s="31">
        <f t="shared" si="1682"/>
        <v>0</v>
      </c>
      <c r="CI66" s="31">
        <f t="shared" si="1682"/>
        <v>1.1131725417439704</v>
      </c>
      <c r="CJ66" s="31">
        <f t="shared" si="1682"/>
        <v>0.83643122676579928</v>
      </c>
      <c r="CK66" s="31">
        <f t="shared" si="1682"/>
        <v>0.73937153419593349</v>
      </c>
      <c r="CL66" s="31">
        <f t="shared" si="1682"/>
        <v>0</v>
      </c>
      <c r="CM66" s="31">
        <f t="shared" si="1682"/>
        <v>82.777777777777786</v>
      </c>
      <c r="CN66" s="31">
        <f t="shared" si="1682"/>
        <v>0.64935064935064934</v>
      </c>
      <c r="CO66" s="31">
        <f t="shared" si="1682"/>
        <v>0</v>
      </c>
      <c r="CP66" s="31">
        <f t="shared" si="1682"/>
        <v>2.6827012025901942</v>
      </c>
      <c r="CQ66" s="31">
        <f t="shared" si="1682"/>
        <v>0</v>
      </c>
      <c r="CR66" s="31">
        <f t="shared" si="1682"/>
        <v>0</v>
      </c>
      <c r="CS66" s="31">
        <f t="shared" si="1682"/>
        <v>0</v>
      </c>
      <c r="CT66" s="31">
        <f t="shared" si="1682"/>
        <v>0</v>
      </c>
      <c r="CW66" s="25" t="s">
        <v>50</v>
      </c>
      <c r="CX66" s="18"/>
      <c r="CY66" s="18">
        <f>BX69</f>
        <v>34.870848708487088</v>
      </c>
      <c r="CZ66" s="18"/>
      <c r="DA66" s="18"/>
      <c r="DB66" s="18"/>
      <c r="DC66" s="18"/>
      <c r="DD66" s="18"/>
      <c r="DE66" s="17"/>
      <c r="DF66" s="17">
        <f>CE74</f>
        <v>85.631067961165044</v>
      </c>
      <c r="DG66" s="17">
        <f>CF71</f>
        <v>60.444874274661508</v>
      </c>
      <c r="DH66" s="17">
        <f>CG76</f>
        <v>81.278962001853557</v>
      </c>
      <c r="DI66" s="17">
        <f>CH72</f>
        <v>62.418604651162788</v>
      </c>
      <c r="DJ66" s="13">
        <f>CI71</f>
        <v>45.732838589981448</v>
      </c>
      <c r="DK66" s="17">
        <f>CJ71</f>
        <v>45.81784386617101</v>
      </c>
      <c r="DL66" s="17">
        <f>CK69</f>
        <v>45.378927911275412</v>
      </c>
      <c r="DM66" s="17">
        <f>CL71</f>
        <v>87.465181058495816</v>
      </c>
      <c r="DN66" s="17">
        <f>CM67</f>
        <v>88.333333333333343</v>
      </c>
      <c r="DO66" s="17">
        <f>CN71</f>
        <v>99.536178107606673</v>
      </c>
      <c r="DP66" s="17">
        <f>CO71</f>
        <v>34.754402224281748</v>
      </c>
      <c r="DQ66" s="17">
        <f>CP69</f>
        <v>52.543940795559664</v>
      </c>
      <c r="DR66" s="17">
        <f>CQ73</f>
        <v>99.907578558225495</v>
      </c>
      <c r="DS66" s="17">
        <f>CR73</f>
        <v>100</v>
      </c>
      <c r="DT66" s="17">
        <f>CS73</f>
        <v>99.721189591078073</v>
      </c>
      <c r="DU66" s="17">
        <f>CT70</f>
        <v>99.812206572769952</v>
      </c>
      <c r="DV66" s="10"/>
    </row>
    <row r="67" spans="2:126" ht="18.75" x14ac:dyDescent="0.25">
      <c r="B67" s="54" t="s">
        <v>3</v>
      </c>
      <c r="C67" s="54">
        <v>0</v>
      </c>
      <c r="D67" s="54">
        <v>0</v>
      </c>
      <c r="E67" s="54">
        <v>0</v>
      </c>
      <c r="F67" s="54">
        <v>413</v>
      </c>
      <c r="G67" s="54">
        <v>0</v>
      </c>
      <c r="H67" s="54">
        <v>83</v>
      </c>
      <c r="I67" s="54">
        <v>139</v>
      </c>
      <c r="J67" s="54">
        <v>140</v>
      </c>
      <c r="K67" s="54">
        <v>87</v>
      </c>
      <c r="L67" s="54">
        <v>76</v>
      </c>
      <c r="M67" s="54">
        <v>51</v>
      </c>
      <c r="N67" s="54">
        <v>81</v>
      </c>
      <c r="O67" s="54">
        <v>8</v>
      </c>
      <c r="P67" s="54">
        <v>0</v>
      </c>
      <c r="Q67" s="54">
        <v>0</v>
      </c>
      <c r="R67" s="54">
        <v>0</v>
      </c>
      <c r="S67" s="54">
        <v>1078</v>
      </c>
      <c r="V67" s="54">
        <v>6.25E-2</v>
      </c>
      <c r="W67" s="2">
        <f>E65</f>
        <v>8</v>
      </c>
      <c r="X67" s="2">
        <f>E66</f>
        <v>357</v>
      </c>
      <c r="Y67" s="54">
        <f>E67</f>
        <v>0</v>
      </c>
      <c r="Z67" s="54">
        <f>E68</f>
        <v>0</v>
      </c>
      <c r="AA67" s="54">
        <f>E69</f>
        <v>0</v>
      </c>
      <c r="AB67" s="54">
        <f>E70</f>
        <v>0</v>
      </c>
      <c r="AC67" s="54">
        <f>E71</f>
        <v>526</v>
      </c>
      <c r="AD67" s="54">
        <f>E72</f>
        <v>374</v>
      </c>
      <c r="AE67" s="2">
        <f>E73</f>
        <v>0</v>
      </c>
      <c r="AF67" s="2">
        <f>E74</f>
        <v>589</v>
      </c>
      <c r="AG67" s="2">
        <f>E75</f>
        <v>0</v>
      </c>
      <c r="AH67" s="2">
        <f>E76</f>
        <v>459</v>
      </c>
      <c r="AI67" s="2">
        <f>E77</f>
        <v>4</v>
      </c>
      <c r="AJ67" s="2">
        <f>E78</f>
        <v>0</v>
      </c>
      <c r="AK67" s="2">
        <f>E79</f>
        <v>58</v>
      </c>
      <c r="AL67" s="2">
        <f>E80</f>
        <v>426</v>
      </c>
      <c r="AM67" s="2">
        <f>E81</f>
        <v>60</v>
      </c>
      <c r="AN67" s="2">
        <f>E82</f>
        <v>3</v>
      </c>
      <c r="AO67" s="2">
        <f>E83</f>
        <v>54</v>
      </c>
      <c r="AP67" s="2">
        <f>E84</f>
        <v>144</v>
      </c>
      <c r="AQ67" s="2">
        <f>E85</f>
        <v>6</v>
      </c>
      <c r="AR67" s="2">
        <f>E86</f>
        <v>3</v>
      </c>
      <c r="AS67" s="2">
        <f>E87</f>
        <v>0</v>
      </c>
      <c r="AT67" s="2">
        <f>E88</f>
        <v>491</v>
      </c>
      <c r="AU67" s="5"/>
      <c r="AV67" s="54">
        <v>6.25E-2</v>
      </c>
      <c r="AW67" s="31">
        <f t="shared" ref="AW67:BT67" si="1683">PRODUCT(W67*100*1/W81)</f>
        <v>0.7407407407407407</v>
      </c>
      <c r="AX67" s="31">
        <f t="shared" si="1683"/>
        <v>32.933579335793361</v>
      </c>
      <c r="AY67" s="30">
        <f t="shared" si="1683"/>
        <v>0</v>
      </c>
      <c r="AZ67" s="30">
        <f t="shared" si="1683"/>
        <v>0</v>
      </c>
      <c r="BA67" s="30">
        <f t="shared" si="1683"/>
        <v>0</v>
      </c>
      <c r="BB67" s="30">
        <f t="shared" si="1683"/>
        <v>0</v>
      </c>
      <c r="BC67" s="30">
        <f t="shared" si="1683"/>
        <v>48.794063079777366</v>
      </c>
      <c r="BD67" s="30">
        <f t="shared" si="1683"/>
        <v>34.693877551020407</v>
      </c>
      <c r="BE67" s="31">
        <f t="shared" si="1683"/>
        <v>0</v>
      </c>
      <c r="BF67" s="31">
        <f t="shared" si="1683"/>
        <v>56.963249516441003</v>
      </c>
      <c r="BG67" s="31">
        <f t="shared" si="1683"/>
        <v>0</v>
      </c>
      <c r="BH67" s="31">
        <f t="shared" si="1683"/>
        <v>42.697674418604649</v>
      </c>
      <c r="BI67" s="31">
        <f t="shared" si="1683"/>
        <v>0.37105751391465674</v>
      </c>
      <c r="BJ67" s="31">
        <f t="shared" si="1683"/>
        <v>0</v>
      </c>
      <c r="BK67" s="31">
        <f t="shared" si="1683"/>
        <v>5.3604436229205179</v>
      </c>
      <c r="BL67" s="31">
        <f t="shared" si="1683"/>
        <v>39.554317548746518</v>
      </c>
      <c r="BM67" s="31">
        <f t="shared" si="1683"/>
        <v>5.5555555555555554</v>
      </c>
      <c r="BN67" s="31">
        <f t="shared" si="1683"/>
        <v>0.2782931354359926</v>
      </c>
      <c r="BO67" s="31">
        <f t="shared" si="1683"/>
        <v>5.0046339202965706</v>
      </c>
      <c r="BP67" s="31">
        <f t="shared" si="1683"/>
        <v>13.32099907493062</v>
      </c>
      <c r="BQ67" s="31">
        <f t="shared" si="1683"/>
        <v>0.55452865064695012</v>
      </c>
      <c r="BR67" s="31">
        <f t="shared" si="1683"/>
        <v>0.27649769585253459</v>
      </c>
      <c r="BS67" s="31">
        <f t="shared" si="1683"/>
        <v>0</v>
      </c>
      <c r="BT67" s="31">
        <f t="shared" si="1683"/>
        <v>46.103286384976528</v>
      </c>
      <c r="BU67" s="54"/>
      <c r="BV67" s="54">
        <v>6.25E-2</v>
      </c>
      <c r="BW67" s="31">
        <f t="shared" ref="BW67:CT67" si="1684">AW65+AW66+AW67</f>
        <v>15.37037037037037</v>
      </c>
      <c r="BX67" s="31">
        <f t="shared" si="1684"/>
        <v>32.933579335793361</v>
      </c>
      <c r="BY67" s="30">
        <f t="shared" si="1684"/>
        <v>0</v>
      </c>
      <c r="BZ67" s="30">
        <f t="shared" si="1684"/>
        <v>0</v>
      </c>
      <c r="CA67" s="30">
        <f t="shared" si="1684"/>
        <v>1.2059369202226344</v>
      </c>
      <c r="CB67" s="30">
        <f t="shared" si="1684"/>
        <v>0</v>
      </c>
      <c r="CC67" s="30">
        <f t="shared" si="1684"/>
        <v>48.794063079777366</v>
      </c>
      <c r="CD67" s="30">
        <f t="shared" si="1684"/>
        <v>34.693877551020407</v>
      </c>
      <c r="CE67" s="31">
        <f t="shared" si="1684"/>
        <v>0</v>
      </c>
      <c r="CF67" s="31">
        <f t="shared" si="1684"/>
        <v>56.963249516441003</v>
      </c>
      <c r="CG67" s="31">
        <f t="shared" si="1684"/>
        <v>0</v>
      </c>
      <c r="CH67" s="31">
        <f t="shared" si="1684"/>
        <v>42.697674418604649</v>
      </c>
      <c r="CI67" s="31">
        <f t="shared" si="1684"/>
        <v>1.4842300556586272</v>
      </c>
      <c r="CJ67" s="31">
        <f t="shared" si="1684"/>
        <v>0.83643122676579928</v>
      </c>
      <c r="CK67" s="31">
        <f t="shared" si="1684"/>
        <v>6.0998151571164509</v>
      </c>
      <c r="CL67" s="31">
        <f t="shared" si="1684"/>
        <v>39.554317548746518</v>
      </c>
      <c r="CM67" s="31">
        <f t="shared" si="1684"/>
        <v>88.333333333333343</v>
      </c>
      <c r="CN67" s="31">
        <f t="shared" si="1684"/>
        <v>0.92764378478664189</v>
      </c>
      <c r="CO67" s="31">
        <f t="shared" si="1684"/>
        <v>5.0046339202965706</v>
      </c>
      <c r="CP67" s="31">
        <f t="shared" si="1684"/>
        <v>16.003700277520814</v>
      </c>
      <c r="CQ67" s="31">
        <f t="shared" si="1684"/>
        <v>0.55452865064695012</v>
      </c>
      <c r="CR67" s="31">
        <f t="shared" si="1684"/>
        <v>0.27649769585253459</v>
      </c>
      <c r="CS67" s="31">
        <f t="shared" si="1684"/>
        <v>0</v>
      </c>
      <c r="CT67" s="31">
        <f t="shared" si="1684"/>
        <v>46.103286384976528</v>
      </c>
      <c r="CW67" s="25" t="s">
        <v>51</v>
      </c>
      <c r="CX67" s="18"/>
      <c r="CY67" s="18"/>
      <c r="CZ67" s="18"/>
      <c r="DA67" s="18"/>
      <c r="DB67" s="18"/>
      <c r="DC67" s="18"/>
      <c r="DD67" s="18"/>
      <c r="DE67" s="17"/>
      <c r="DF67" s="17">
        <f>CE75-CE74</f>
        <v>2.5242718446601913</v>
      </c>
      <c r="DG67" s="17"/>
      <c r="DH67" s="17"/>
      <c r="DI67" s="17">
        <f>CH73-CH72</f>
        <v>6.3255813953488413</v>
      </c>
      <c r="DJ67" s="17"/>
      <c r="DK67" s="17"/>
      <c r="DL67" s="17"/>
      <c r="DM67" s="17">
        <f>CL72-CL71</f>
        <v>3.4354688950789267</v>
      </c>
      <c r="DN67" s="17">
        <f>CM70-CM67</f>
        <v>0.64814814814815236</v>
      </c>
      <c r="DO67" s="17"/>
      <c r="DP67" s="17">
        <f>CO72-CO71</f>
        <v>9.2678405931415853E-2</v>
      </c>
      <c r="DQ67" s="17">
        <f>CP70-CP69</f>
        <v>1.5726179463459786</v>
      </c>
      <c r="DR67" s="17"/>
      <c r="DS67" s="17"/>
      <c r="DT67" s="17"/>
      <c r="DU67" s="17"/>
      <c r="DV67" s="10"/>
    </row>
    <row r="68" spans="2:126" ht="18.75" x14ac:dyDescent="0.25">
      <c r="B68" s="54" t="s">
        <v>5</v>
      </c>
      <c r="C68" s="54">
        <v>0</v>
      </c>
      <c r="D68" s="54">
        <v>0</v>
      </c>
      <c r="E68" s="54">
        <v>0</v>
      </c>
      <c r="F68" s="54">
        <v>0</v>
      </c>
      <c r="G68" s="54">
        <v>469</v>
      </c>
      <c r="H68" s="54">
        <v>0</v>
      </c>
      <c r="I68" s="54">
        <v>151</v>
      </c>
      <c r="J68" s="54">
        <v>177</v>
      </c>
      <c r="K68" s="54">
        <v>58</v>
      </c>
      <c r="L68" s="54">
        <v>29</v>
      </c>
      <c r="M68" s="54">
        <v>13</v>
      </c>
      <c r="N68" s="54">
        <v>23</v>
      </c>
      <c r="O68" s="54">
        <v>43</v>
      </c>
      <c r="P68" s="54">
        <v>115</v>
      </c>
      <c r="Q68" s="54">
        <v>0</v>
      </c>
      <c r="R68" s="54">
        <v>0</v>
      </c>
      <c r="S68" s="54">
        <v>1078</v>
      </c>
      <c r="V68" s="54">
        <v>0.125</v>
      </c>
      <c r="W68" s="2">
        <f>F65</f>
        <v>16</v>
      </c>
      <c r="X68" s="2">
        <f>F66</f>
        <v>2</v>
      </c>
      <c r="Y68" s="54">
        <f>F67</f>
        <v>413</v>
      </c>
      <c r="Z68" s="54">
        <f>F68</f>
        <v>0</v>
      </c>
      <c r="AA68" s="54">
        <f>F69</f>
        <v>7</v>
      </c>
      <c r="AB68" s="54">
        <f>F70</f>
        <v>215</v>
      </c>
      <c r="AC68" s="54">
        <f>F71</f>
        <v>0</v>
      </c>
      <c r="AD68" s="54">
        <f>F72</f>
        <v>0</v>
      </c>
      <c r="AE68" s="2">
        <f>F73</f>
        <v>0</v>
      </c>
      <c r="AF68" s="2">
        <f>F74</f>
        <v>1</v>
      </c>
      <c r="AG68" s="2">
        <f>F75</f>
        <v>1</v>
      </c>
      <c r="AH68" s="2">
        <f>F76</f>
        <v>0</v>
      </c>
      <c r="AI68" s="2">
        <f>F77</f>
        <v>60</v>
      </c>
      <c r="AJ68" s="2">
        <f>F78</f>
        <v>68</v>
      </c>
      <c r="AK68" s="2">
        <f>F79</f>
        <v>409</v>
      </c>
      <c r="AL68" s="2">
        <f>F80</f>
        <v>0</v>
      </c>
      <c r="AM68" s="4">
        <f>F81</f>
        <v>2</v>
      </c>
      <c r="AN68" s="2">
        <f>F82</f>
        <v>6</v>
      </c>
      <c r="AO68" s="2">
        <f>F83</f>
        <v>1</v>
      </c>
      <c r="AP68" s="2">
        <f>F84</f>
        <v>375</v>
      </c>
      <c r="AQ68" s="2">
        <f>F85</f>
        <v>0</v>
      </c>
      <c r="AR68" s="2">
        <f>F86</f>
        <v>0</v>
      </c>
      <c r="AS68" s="2">
        <f>F87</f>
        <v>121</v>
      </c>
      <c r="AT68" s="2">
        <f>F88</f>
        <v>397</v>
      </c>
      <c r="AU68" s="5"/>
      <c r="AV68" s="54">
        <v>0.125</v>
      </c>
      <c r="AW68" s="31">
        <f t="shared" ref="AW68:BT68" si="1685">PRODUCT(W68*100*1/W81)</f>
        <v>1.4814814814814814</v>
      </c>
      <c r="AX68" s="31">
        <f t="shared" si="1685"/>
        <v>0.18450184501845018</v>
      </c>
      <c r="AY68" s="30">
        <f t="shared" si="1685"/>
        <v>38.311688311688314</v>
      </c>
      <c r="AZ68" s="30">
        <f t="shared" si="1685"/>
        <v>0</v>
      </c>
      <c r="BA68" s="30">
        <f t="shared" si="1685"/>
        <v>0.64935064935064934</v>
      </c>
      <c r="BB68" s="30">
        <f t="shared" si="1685"/>
        <v>19.944341372912803</v>
      </c>
      <c r="BC68" s="30">
        <f t="shared" si="1685"/>
        <v>0</v>
      </c>
      <c r="BD68" s="30">
        <f t="shared" si="1685"/>
        <v>0</v>
      </c>
      <c r="BE68" s="31">
        <f t="shared" si="1685"/>
        <v>0</v>
      </c>
      <c r="BF68" s="31">
        <f t="shared" si="1685"/>
        <v>9.6711798839458407E-2</v>
      </c>
      <c r="BG68" s="31">
        <f t="shared" si="1685"/>
        <v>9.2678405931417976E-2</v>
      </c>
      <c r="BH68" s="31">
        <f t="shared" si="1685"/>
        <v>0</v>
      </c>
      <c r="BI68" s="31">
        <f t="shared" si="1685"/>
        <v>5.5658627087198518</v>
      </c>
      <c r="BJ68" s="31">
        <f t="shared" si="1685"/>
        <v>6.3197026022304836</v>
      </c>
      <c r="BK68" s="31">
        <f t="shared" si="1685"/>
        <v>37.800369685767095</v>
      </c>
      <c r="BL68" s="31">
        <f t="shared" si="1685"/>
        <v>0</v>
      </c>
      <c r="BM68" s="32">
        <f t="shared" si="1685"/>
        <v>0.18518518518518517</v>
      </c>
      <c r="BN68" s="31">
        <f t="shared" si="1685"/>
        <v>0.5565862708719852</v>
      </c>
      <c r="BO68" s="31">
        <f t="shared" si="1685"/>
        <v>9.2678405931417976E-2</v>
      </c>
      <c r="BP68" s="31">
        <f t="shared" si="1685"/>
        <v>34.690101757631822</v>
      </c>
      <c r="BQ68" s="31">
        <f t="shared" si="1685"/>
        <v>0</v>
      </c>
      <c r="BR68" s="31">
        <f t="shared" si="1685"/>
        <v>0</v>
      </c>
      <c r="BS68" s="31">
        <f t="shared" si="1685"/>
        <v>11.245353159851302</v>
      </c>
      <c r="BT68" s="31">
        <f t="shared" si="1685"/>
        <v>37.27699530516432</v>
      </c>
      <c r="BU68" s="54"/>
      <c r="BV68" s="54">
        <v>0.125</v>
      </c>
      <c r="BW68" s="31">
        <f t="shared" ref="BW68:CM68" si="1686">AW65+AW66+AW67+AW68</f>
        <v>16.851851851851851</v>
      </c>
      <c r="BX68" s="31">
        <f t="shared" si="1686"/>
        <v>33.118081180811814</v>
      </c>
      <c r="BY68" s="30">
        <f t="shared" si="1686"/>
        <v>38.311688311688314</v>
      </c>
      <c r="BZ68" s="30">
        <f t="shared" si="1686"/>
        <v>0</v>
      </c>
      <c r="CA68" s="30">
        <f t="shared" si="1686"/>
        <v>1.8552875695732838</v>
      </c>
      <c r="CB68" s="30">
        <f t="shared" si="1686"/>
        <v>19.944341372912803</v>
      </c>
      <c r="CC68" s="30">
        <f t="shared" si="1686"/>
        <v>48.794063079777366</v>
      </c>
      <c r="CD68" s="30">
        <f t="shared" si="1686"/>
        <v>34.693877551020407</v>
      </c>
      <c r="CE68" s="31">
        <f t="shared" si="1686"/>
        <v>0</v>
      </c>
      <c r="CF68" s="31">
        <f t="shared" si="1686"/>
        <v>57.059961315280461</v>
      </c>
      <c r="CG68" s="31">
        <f t="shared" si="1686"/>
        <v>9.2678405931417976E-2</v>
      </c>
      <c r="CH68" s="31">
        <f t="shared" si="1686"/>
        <v>42.697674418604649</v>
      </c>
      <c r="CI68" s="31">
        <f t="shared" si="1686"/>
        <v>7.050092764378479</v>
      </c>
      <c r="CJ68" s="31">
        <f t="shared" si="1686"/>
        <v>7.1561338289962828</v>
      </c>
      <c r="CK68" s="31">
        <f t="shared" si="1686"/>
        <v>43.900184842883547</v>
      </c>
      <c r="CL68" s="31">
        <f t="shared" si="1686"/>
        <v>39.554317548746518</v>
      </c>
      <c r="CM68" s="32">
        <f t="shared" si="1686"/>
        <v>88.518518518518533</v>
      </c>
      <c r="CN68" s="31">
        <f>BN66+BN67+BN68</f>
        <v>1.4842300556586272</v>
      </c>
      <c r="CO68" s="31">
        <f t="shared" ref="CO68:CT68" si="1687">BO65+BO66+BO67+BO68</f>
        <v>5.0973123262279882</v>
      </c>
      <c r="CP68" s="31">
        <f t="shared" si="1687"/>
        <v>50.693802035152636</v>
      </c>
      <c r="CQ68" s="31">
        <f t="shared" si="1687"/>
        <v>0.55452865064695012</v>
      </c>
      <c r="CR68" s="31">
        <f t="shared" si="1687"/>
        <v>0.27649769585253459</v>
      </c>
      <c r="CS68" s="31">
        <f t="shared" si="1687"/>
        <v>11.245353159851302</v>
      </c>
      <c r="CT68" s="31">
        <f t="shared" si="1687"/>
        <v>83.380281690140848</v>
      </c>
      <c r="CW68" s="25" t="s">
        <v>52</v>
      </c>
      <c r="CX68" s="18"/>
      <c r="CY68" s="18">
        <f>BX80-BX69</f>
        <v>65.129151291512912</v>
      </c>
      <c r="CZ68" s="18"/>
      <c r="DA68" s="18"/>
      <c r="DB68" s="18"/>
      <c r="DC68" s="18"/>
      <c r="DD68" s="18"/>
      <c r="DE68" s="17"/>
      <c r="DF68" s="17">
        <f>CE80-CE75</f>
        <v>11.84466019417475</v>
      </c>
      <c r="DG68" s="17">
        <f>CF80-CF71</f>
        <v>39.555125725338506</v>
      </c>
      <c r="DH68" s="17">
        <f>CG80-CG76</f>
        <v>18.721037998146429</v>
      </c>
      <c r="DI68" s="17">
        <f>CH80-CH73</f>
        <v>31.255813953488371</v>
      </c>
      <c r="DJ68" s="17">
        <f>CI80-CI71</f>
        <v>54.267161410018552</v>
      </c>
      <c r="DK68" s="17">
        <f>CJ80-CJ71</f>
        <v>54.18215613382899</v>
      </c>
      <c r="DL68" s="17">
        <f>CK80-CK69</f>
        <v>54.621072088724588</v>
      </c>
      <c r="DM68" s="17">
        <f>CL80-CL72</f>
        <v>9.0993500464252577</v>
      </c>
      <c r="DN68" s="17">
        <f>CM80-CM70</f>
        <v>11.018518518518533</v>
      </c>
      <c r="DO68" s="17">
        <f>CN80-CN71</f>
        <v>0.4638218923933124</v>
      </c>
      <c r="DP68" s="17">
        <f>CO80-CO72</f>
        <v>65.152919369786844</v>
      </c>
      <c r="DQ68" s="17">
        <f>CP80-CP70</f>
        <v>45.883441258094358</v>
      </c>
      <c r="DR68" s="17">
        <f>CQ80-CQ73</f>
        <v>9.2421441774490631E-2</v>
      </c>
      <c r="DS68" s="17">
        <f>CR80-CR73</f>
        <v>0</v>
      </c>
      <c r="DT68" s="17">
        <f>CS80-CS73</f>
        <v>0.27881040892192743</v>
      </c>
      <c r="DU68" s="17">
        <f>CT80-CT70</f>
        <v>0.18779342723004788</v>
      </c>
      <c r="DV68" s="10"/>
    </row>
    <row r="69" spans="2:126" x14ac:dyDescent="0.25">
      <c r="B69" s="54" t="s">
        <v>7</v>
      </c>
      <c r="C69" s="54">
        <v>0</v>
      </c>
      <c r="D69" s="54">
        <v>13</v>
      </c>
      <c r="E69" s="54">
        <v>0</v>
      </c>
      <c r="F69" s="54">
        <v>7</v>
      </c>
      <c r="G69" s="54">
        <v>49</v>
      </c>
      <c r="H69" s="54">
        <v>163</v>
      </c>
      <c r="I69" s="54">
        <v>145</v>
      </c>
      <c r="J69" s="54">
        <v>45</v>
      </c>
      <c r="K69" s="54">
        <v>80</v>
      </c>
      <c r="L69" s="54">
        <v>204</v>
      </c>
      <c r="M69" s="54">
        <v>372</v>
      </c>
      <c r="N69" s="54">
        <v>0</v>
      </c>
      <c r="O69" s="54">
        <v>0</v>
      </c>
      <c r="P69" s="54">
        <v>0</v>
      </c>
      <c r="Q69" s="54">
        <v>0</v>
      </c>
      <c r="R69" s="54">
        <v>0</v>
      </c>
      <c r="S69" s="54">
        <v>1078</v>
      </c>
      <c r="V69" s="54">
        <v>0.25</v>
      </c>
      <c r="W69" s="3">
        <f>G65</f>
        <v>28</v>
      </c>
      <c r="X69" s="2">
        <f>G66</f>
        <v>19</v>
      </c>
      <c r="Y69" s="54">
        <f>G67</f>
        <v>0</v>
      </c>
      <c r="Z69" s="54">
        <f>G68</f>
        <v>469</v>
      </c>
      <c r="AA69" s="54">
        <f>G69</f>
        <v>49</v>
      </c>
      <c r="AB69" s="54">
        <f>G70</f>
        <v>0</v>
      </c>
      <c r="AC69" s="54">
        <f>G71</f>
        <v>84</v>
      </c>
      <c r="AD69" s="54">
        <f>G72</f>
        <v>22</v>
      </c>
      <c r="AE69" s="2">
        <f>G73</f>
        <v>517</v>
      </c>
      <c r="AF69" s="2">
        <f>G74</f>
        <v>23</v>
      </c>
      <c r="AG69" s="2">
        <f>G75</f>
        <v>1</v>
      </c>
      <c r="AH69" s="2">
        <f>G76</f>
        <v>116</v>
      </c>
      <c r="AI69" s="2">
        <f>G77</f>
        <v>332</v>
      </c>
      <c r="AJ69" s="2">
        <f>G78</f>
        <v>389</v>
      </c>
      <c r="AK69" s="2">
        <f>G79</f>
        <v>16</v>
      </c>
      <c r="AL69" s="2">
        <f>G80</f>
        <v>103</v>
      </c>
      <c r="AM69" s="4">
        <f>G81</f>
        <v>3</v>
      </c>
      <c r="AN69" s="2">
        <f>G82</f>
        <v>28</v>
      </c>
      <c r="AO69" s="2">
        <f>G83</f>
        <v>259</v>
      </c>
      <c r="AP69" s="2">
        <f>G84</f>
        <v>20</v>
      </c>
      <c r="AQ69" s="2">
        <f>G85</f>
        <v>16</v>
      </c>
      <c r="AR69" s="2">
        <f>G86</f>
        <v>6</v>
      </c>
      <c r="AS69" s="2">
        <f>G87</f>
        <v>0</v>
      </c>
      <c r="AT69" s="2">
        <f>G88</f>
        <v>147</v>
      </c>
      <c r="AU69" s="5"/>
      <c r="AV69" s="54">
        <v>0.25</v>
      </c>
      <c r="AW69" s="33">
        <f t="shared" ref="AW69:BT69" si="1688">PRODUCT(W69*100*1/W81)</f>
        <v>2.5925925925925926</v>
      </c>
      <c r="AX69" s="31">
        <f t="shared" si="1688"/>
        <v>1.7527675276752768</v>
      </c>
      <c r="AY69" s="30">
        <f t="shared" si="1688"/>
        <v>0</v>
      </c>
      <c r="AZ69" s="30">
        <f t="shared" si="1688"/>
        <v>43.506493506493506</v>
      </c>
      <c r="BA69" s="30">
        <f t="shared" si="1688"/>
        <v>4.5454545454545459</v>
      </c>
      <c r="BB69" s="30">
        <f t="shared" si="1688"/>
        <v>0</v>
      </c>
      <c r="BC69" s="30">
        <f t="shared" si="1688"/>
        <v>7.7922077922077921</v>
      </c>
      <c r="BD69" s="30">
        <f t="shared" si="1688"/>
        <v>2.0408163265306123</v>
      </c>
      <c r="BE69" s="31">
        <f t="shared" si="1688"/>
        <v>50.194174757281552</v>
      </c>
      <c r="BF69" s="31">
        <f t="shared" si="1688"/>
        <v>2.2243713733075436</v>
      </c>
      <c r="BG69" s="31">
        <f t="shared" si="1688"/>
        <v>9.2678405931417976E-2</v>
      </c>
      <c r="BH69" s="31">
        <f t="shared" si="1688"/>
        <v>10.790697674418604</v>
      </c>
      <c r="BI69" s="31">
        <f t="shared" si="1688"/>
        <v>30.797773654916512</v>
      </c>
      <c r="BJ69" s="31">
        <f t="shared" si="1688"/>
        <v>36.152416356877325</v>
      </c>
      <c r="BK69" s="31">
        <f t="shared" si="1688"/>
        <v>1.478743068391867</v>
      </c>
      <c r="BL69" s="31">
        <f t="shared" si="1688"/>
        <v>9.5636025998142991</v>
      </c>
      <c r="BM69" s="32">
        <f t="shared" si="1688"/>
        <v>0.27777777777777779</v>
      </c>
      <c r="BN69" s="31">
        <f t="shared" si="1688"/>
        <v>2.5974025974025974</v>
      </c>
      <c r="BO69" s="31">
        <f t="shared" si="1688"/>
        <v>24.003707136237256</v>
      </c>
      <c r="BP69" s="31">
        <f t="shared" si="1688"/>
        <v>1.8501387604070305</v>
      </c>
      <c r="BQ69" s="31">
        <f t="shared" si="1688"/>
        <v>1.478743068391867</v>
      </c>
      <c r="BR69" s="31">
        <f t="shared" si="1688"/>
        <v>0.55299539170506917</v>
      </c>
      <c r="BS69" s="31">
        <f t="shared" si="1688"/>
        <v>0</v>
      </c>
      <c r="BT69" s="31">
        <f t="shared" si="1688"/>
        <v>13.80281690140845</v>
      </c>
      <c r="BU69" s="54"/>
      <c r="BV69" s="54">
        <v>0.25</v>
      </c>
      <c r="BW69" s="33">
        <f t="shared" ref="BW69:CT69" si="1689">AW65+AW66+AW67+AW68+AW69</f>
        <v>19.444444444444443</v>
      </c>
      <c r="BX69" s="31">
        <f t="shared" si="1689"/>
        <v>34.870848708487088</v>
      </c>
      <c r="BY69" s="30">
        <f t="shared" si="1689"/>
        <v>38.311688311688314</v>
      </c>
      <c r="BZ69" s="30">
        <f t="shared" si="1689"/>
        <v>43.506493506493506</v>
      </c>
      <c r="CA69" s="30">
        <f t="shared" si="1689"/>
        <v>6.4007421150278301</v>
      </c>
      <c r="CB69" s="30">
        <f t="shared" si="1689"/>
        <v>19.944341372912803</v>
      </c>
      <c r="CC69" s="30">
        <f t="shared" si="1689"/>
        <v>56.586270871985157</v>
      </c>
      <c r="CD69" s="30">
        <f t="shared" si="1689"/>
        <v>36.734693877551017</v>
      </c>
      <c r="CE69" s="31">
        <f t="shared" si="1689"/>
        <v>50.194174757281552</v>
      </c>
      <c r="CF69" s="31">
        <f t="shared" si="1689"/>
        <v>59.284332688588002</v>
      </c>
      <c r="CG69" s="31">
        <f t="shared" si="1689"/>
        <v>0.18535681186283595</v>
      </c>
      <c r="CH69" s="31">
        <f t="shared" si="1689"/>
        <v>53.488372093023251</v>
      </c>
      <c r="CI69" s="31">
        <f t="shared" si="1689"/>
        <v>37.847866419294988</v>
      </c>
      <c r="CJ69" s="31">
        <f t="shared" si="1689"/>
        <v>43.308550185873607</v>
      </c>
      <c r="CK69" s="31">
        <f t="shared" si="1689"/>
        <v>45.378927911275412</v>
      </c>
      <c r="CL69" s="31">
        <f t="shared" si="1689"/>
        <v>49.117920148560813</v>
      </c>
      <c r="CM69" s="32">
        <f t="shared" si="1689"/>
        <v>88.796296296296305</v>
      </c>
      <c r="CN69" s="31">
        <f t="shared" si="1689"/>
        <v>4.0816326530612246</v>
      </c>
      <c r="CO69" s="31">
        <f t="shared" si="1689"/>
        <v>29.101019462465246</v>
      </c>
      <c r="CP69" s="31">
        <f t="shared" si="1689"/>
        <v>52.543940795559664</v>
      </c>
      <c r="CQ69" s="31">
        <f t="shared" si="1689"/>
        <v>2.033271719038817</v>
      </c>
      <c r="CR69" s="31">
        <f t="shared" si="1689"/>
        <v>0.82949308755760376</v>
      </c>
      <c r="CS69" s="31">
        <f t="shared" si="1689"/>
        <v>11.245353159851302</v>
      </c>
      <c r="CT69" s="31">
        <f t="shared" si="1689"/>
        <v>97.183098591549296</v>
      </c>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10"/>
    </row>
    <row r="70" spans="2:126" x14ac:dyDescent="0.25">
      <c r="B70" s="54" t="s">
        <v>9</v>
      </c>
      <c r="C70" s="54">
        <v>0</v>
      </c>
      <c r="D70" s="54">
        <v>0</v>
      </c>
      <c r="E70" s="54">
        <v>0</v>
      </c>
      <c r="F70" s="54">
        <v>215</v>
      </c>
      <c r="G70" s="54">
        <v>0</v>
      </c>
      <c r="H70" s="54">
        <v>173</v>
      </c>
      <c r="I70" s="54">
        <v>42</v>
      </c>
      <c r="J70" s="54">
        <v>54</v>
      </c>
      <c r="K70" s="54">
        <v>81</v>
      </c>
      <c r="L70" s="54">
        <v>155</v>
      </c>
      <c r="M70" s="54">
        <v>109</v>
      </c>
      <c r="N70" s="54">
        <v>40</v>
      </c>
      <c r="O70" s="54">
        <v>209</v>
      </c>
      <c r="P70" s="54">
        <v>0</v>
      </c>
      <c r="Q70" s="54">
        <v>0</v>
      </c>
      <c r="R70" s="54">
        <v>0</v>
      </c>
      <c r="S70" s="54">
        <v>1078</v>
      </c>
      <c r="V70" s="54">
        <v>0.5</v>
      </c>
      <c r="W70" s="3">
        <f>H65</f>
        <v>45</v>
      </c>
      <c r="X70" s="3">
        <f>H66</f>
        <v>15</v>
      </c>
      <c r="Y70" s="54">
        <f>H67</f>
        <v>83</v>
      </c>
      <c r="Z70" s="54">
        <f>H68</f>
        <v>0</v>
      </c>
      <c r="AA70" s="54">
        <f>H69</f>
        <v>163</v>
      </c>
      <c r="AB70" s="54">
        <f>H70</f>
        <v>173</v>
      </c>
      <c r="AC70" s="54">
        <f>H71</f>
        <v>87</v>
      </c>
      <c r="AD70" s="54">
        <f>H72</f>
        <v>53</v>
      </c>
      <c r="AE70" s="2">
        <f>H73</f>
        <v>0</v>
      </c>
      <c r="AF70" s="2">
        <f>H74</f>
        <v>5</v>
      </c>
      <c r="AG70" s="2">
        <f>H75</f>
        <v>382</v>
      </c>
      <c r="AH70" s="2">
        <f>H76</f>
        <v>29</v>
      </c>
      <c r="AI70" s="2">
        <f>H77</f>
        <v>78</v>
      </c>
      <c r="AJ70" s="2">
        <f>H78</f>
        <v>21</v>
      </c>
      <c r="AK70" s="3">
        <f>H79</f>
        <v>69</v>
      </c>
      <c r="AL70" s="2">
        <f>H80</f>
        <v>241</v>
      </c>
      <c r="AM70" s="4">
        <f>H81</f>
        <v>2</v>
      </c>
      <c r="AN70" s="2">
        <f>H82</f>
        <v>617</v>
      </c>
      <c r="AO70" s="2">
        <f>H83</f>
        <v>56</v>
      </c>
      <c r="AP70" s="4">
        <f>H84</f>
        <v>17</v>
      </c>
      <c r="AQ70" s="2">
        <f>H85</f>
        <v>524</v>
      </c>
      <c r="AR70" s="2">
        <f>H86</f>
        <v>25</v>
      </c>
      <c r="AS70" s="2">
        <f>H87</f>
        <v>211</v>
      </c>
      <c r="AT70" s="2">
        <f>H88</f>
        <v>28</v>
      </c>
      <c r="AU70" s="5"/>
      <c r="AV70" s="54">
        <v>0.5</v>
      </c>
      <c r="AW70" s="33">
        <f t="shared" ref="AW70:BT70" si="1690">PRODUCT(W70*100*1/W81)</f>
        <v>4.166666666666667</v>
      </c>
      <c r="AX70" s="33">
        <f t="shared" si="1690"/>
        <v>1.3837638376383763</v>
      </c>
      <c r="AY70" s="30">
        <f t="shared" si="1690"/>
        <v>7.6994434137291279</v>
      </c>
      <c r="AZ70" s="30">
        <f t="shared" si="1690"/>
        <v>0</v>
      </c>
      <c r="BA70" s="30">
        <f t="shared" si="1690"/>
        <v>15.120593692022263</v>
      </c>
      <c r="BB70" s="30">
        <f t="shared" si="1690"/>
        <v>16.048237476808904</v>
      </c>
      <c r="BC70" s="30">
        <f t="shared" si="1690"/>
        <v>8.0705009276437849</v>
      </c>
      <c r="BD70" s="30">
        <f t="shared" si="1690"/>
        <v>4.916512059369202</v>
      </c>
      <c r="BE70" s="31">
        <f t="shared" si="1690"/>
        <v>0</v>
      </c>
      <c r="BF70" s="31">
        <f t="shared" si="1690"/>
        <v>0.48355899419729209</v>
      </c>
      <c r="BG70" s="31">
        <f t="shared" si="1690"/>
        <v>35.403151065801666</v>
      </c>
      <c r="BH70" s="31">
        <f t="shared" si="1690"/>
        <v>2.6976744186046511</v>
      </c>
      <c r="BI70" s="31">
        <f t="shared" si="1690"/>
        <v>7.2356215213358075</v>
      </c>
      <c r="BJ70" s="31">
        <f t="shared" si="1690"/>
        <v>1.9516728624535316</v>
      </c>
      <c r="BK70" s="33">
        <f t="shared" si="1690"/>
        <v>6.3770794824399264</v>
      </c>
      <c r="BL70" s="31">
        <f t="shared" si="1690"/>
        <v>22.376973073351902</v>
      </c>
      <c r="BM70" s="32">
        <f t="shared" si="1690"/>
        <v>0.18518518518518517</v>
      </c>
      <c r="BN70" s="31">
        <f t="shared" si="1690"/>
        <v>57.235621521335808</v>
      </c>
      <c r="BO70" s="31">
        <f t="shared" si="1690"/>
        <v>5.1899907321594068</v>
      </c>
      <c r="BP70" s="32">
        <f t="shared" si="1690"/>
        <v>1.572617946345976</v>
      </c>
      <c r="BQ70" s="31">
        <f t="shared" si="1690"/>
        <v>48.428835489833638</v>
      </c>
      <c r="BR70" s="31">
        <f t="shared" si="1690"/>
        <v>2.3041474654377878</v>
      </c>
      <c r="BS70" s="31">
        <f t="shared" si="1690"/>
        <v>19.609665427509295</v>
      </c>
      <c r="BT70" s="31">
        <f t="shared" si="1690"/>
        <v>2.6291079812206575</v>
      </c>
      <c r="BU70" s="54"/>
      <c r="BV70" s="54">
        <v>0.5</v>
      </c>
      <c r="BW70" s="33">
        <f t="shared" ref="BW70:CT70" si="1691">AW65+AW66+AW67+AW68+AW69+AW70</f>
        <v>23.611111111111111</v>
      </c>
      <c r="BX70" s="33">
        <f t="shared" si="1691"/>
        <v>36.254612546125465</v>
      </c>
      <c r="BY70" s="30">
        <f t="shared" si="1691"/>
        <v>46.011131725417442</v>
      </c>
      <c r="BZ70" s="30">
        <f t="shared" si="1691"/>
        <v>43.506493506493506</v>
      </c>
      <c r="CA70" s="30">
        <f t="shared" si="1691"/>
        <v>21.521335807050093</v>
      </c>
      <c r="CB70" s="30">
        <f t="shared" si="1691"/>
        <v>35.99257884972171</v>
      </c>
      <c r="CC70" s="30">
        <f t="shared" si="1691"/>
        <v>64.656771799628942</v>
      </c>
      <c r="CD70" s="30">
        <f t="shared" si="1691"/>
        <v>41.651205936920221</v>
      </c>
      <c r="CE70" s="31">
        <f t="shared" si="1691"/>
        <v>50.194174757281552</v>
      </c>
      <c r="CF70" s="31">
        <f t="shared" si="1691"/>
        <v>59.767891682785297</v>
      </c>
      <c r="CG70" s="31">
        <f t="shared" si="1691"/>
        <v>35.588507877664505</v>
      </c>
      <c r="CH70" s="31">
        <f t="shared" si="1691"/>
        <v>56.1860465116279</v>
      </c>
      <c r="CI70" s="31">
        <f t="shared" si="1691"/>
        <v>45.083487940630796</v>
      </c>
      <c r="CJ70" s="31">
        <f t="shared" si="1691"/>
        <v>45.260223048327141</v>
      </c>
      <c r="CK70" s="33">
        <f t="shared" si="1691"/>
        <v>51.756007393715336</v>
      </c>
      <c r="CL70" s="31">
        <f t="shared" si="1691"/>
        <v>71.494893221912719</v>
      </c>
      <c r="CM70" s="32">
        <f t="shared" si="1691"/>
        <v>88.981481481481495</v>
      </c>
      <c r="CN70" s="31">
        <f t="shared" si="1691"/>
        <v>61.317254174397036</v>
      </c>
      <c r="CO70" s="31">
        <f t="shared" si="1691"/>
        <v>34.291010194624654</v>
      </c>
      <c r="CP70" s="32">
        <f t="shared" si="1691"/>
        <v>54.116558741905642</v>
      </c>
      <c r="CQ70" s="31">
        <f t="shared" si="1691"/>
        <v>50.462107208872453</v>
      </c>
      <c r="CR70" s="31">
        <f t="shared" si="1691"/>
        <v>3.1336405529953915</v>
      </c>
      <c r="CS70" s="31">
        <f t="shared" si="1691"/>
        <v>30.855018587360597</v>
      </c>
      <c r="CT70" s="31">
        <f t="shared" si="1691"/>
        <v>99.812206572769952</v>
      </c>
      <c r="CW70" s="10"/>
      <c r="CX70" s="10"/>
      <c r="CY70" s="10" t="str">
        <f>A63</f>
        <v xml:space="preserve">Staphylococcus epidermidis  </v>
      </c>
      <c r="CZ70" s="10"/>
      <c r="DA70" s="10"/>
      <c r="DB70" s="10"/>
      <c r="DC70" s="10"/>
      <c r="DD70" s="10"/>
      <c r="DE70" s="10"/>
      <c r="DF70" s="10"/>
      <c r="DG70" s="10"/>
      <c r="DH70" s="10"/>
      <c r="DI70" s="10"/>
      <c r="DJ70" s="10"/>
      <c r="DK70" s="10"/>
      <c r="DL70" s="10"/>
      <c r="DM70" s="10"/>
      <c r="DN70" s="10"/>
      <c r="DO70" s="10"/>
      <c r="DP70" s="10"/>
      <c r="DQ70" s="10"/>
      <c r="DR70" s="10"/>
      <c r="DS70" s="10"/>
      <c r="DT70" s="10"/>
      <c r="DU70" s="10"/>
    </row>
    <row r="71" spans="2:126" x14ac:dyDescent="0.25">
      <c r="B71" s="54" t="s">
        <v>10</v>
      </c>
      <c r="C71" s="54">
        <v>0</v>
      </c>
      <c r="D71" s="54">
        <v>0</v>
      </c>
      <c r="E71" s="54">
        <v>526</v>
      </c>
      <c r="F71" s="54">
        <v>0</v>
      </c>
      <c r="G71" s="54">
        <v>84</v>
      </c>
      <c r="H71" s="54">
        <v>87</v>
      </c>
      <c r="I71" s="54">
        <v>66</v>
      </c>
      <c r="J71" s="54">
        <v>51</v>
      </c>
      <c r="K71" s="54">
        <v>67</v>
      </c>
      <c r="L71" s="54">
        <v>63</v>
      </c>
      <c r="M71" s="54">
        <v>82</v>
      </c>
      <c r="N71" s="54">
        <v>52</v>
      </c>
      <c r="O71" s="54">
        <v>0</v>
      </c>
      <c r="P71" s="54">
        <v>0</v>
      </c>
      <c r="Q71" s="54">
        <v>0</v>
      </c>
      <c r="R71" s="54">
        <v>0</v>
      </c>
      <c r="S71" s="54">
        <v>1078</v>
      </c>
      <c r="V71" s="54">
        <v>1</v>
      </c>
      <c r="W71" s="3">
        <f>I65</f>
        <v>55</v>
      </c>
      <c r="X71" s="3">
        <f>I66</f>
        <v>18</v>
      </c>
      <c r="Y71" s="54">
        <f>I67</f>
        <v>139</v>
      </c>
      <c r="Z71" s="54">
        <f>I68</f>
        <v>151</v>
      </c>
      <c r="AA71" s="54">
        <f>I69</f>
        <v>145</v>
      </c>
      <c r="AB71" s="54">
        <f>I70</f>
        <v>42</v>
      </c>
      <c r="AC71" s="54">
        <f>I71</f>
        <v>66</v>
      </c>
      <c r="AD71" s="54">
        <f>I72</f>
        <v>75</v>
      </c>
      <c r="AE71" s="2">
        <f>I73</f>
        <v>176</v>
      </c>
      <c r="AF71" s="2">
        <f>I74</f>
        <v>7</v>
      </c>
      <c r="AG71" s="2">
        <f>I75</f>
        <v>0</v>
      </c>
      <c r="AH71" s="2">
        <f>I76</f>
        <v>18</v>
      </c>
      <c r="AI71" s="2">
        <f>I77</f>
        <v>7</v>
      </c>
      <c r="AJ71" s="2">
        <f>I78</f>
        <v>6</v>
      </c>
      <c r="AK71" s="3">
        <f>I79</f>
        <v>231</v>
      </c>
      <c r="AL71" s="2">
        <f>I80</f>
        <v>172</v>
      </c>
      <c r="AM71" s="3">
        <f>I81</f>
        <v>1</v>
      </c>
      <c r="AN71" s="2">
        <f>I82</f>
        <v>412</v>
      </c>
      <c r="AO71" s="2">
        <f>I83</f>
        <v>5</v>
      </c>
      <c r="AP71" s="3">
        <f>I84</f>
        <v>6</v>
      </c>
      <c r="AQ71" s="2">
        <f>I85</f>
        <v>494</v>
      </c>
      <c r="AR71" s="2">
        <f>I86</f>
        <v>575</v>
      </c>
      <c r="AS71" s="2">
        <f>I87</f>
        <v>299</v>
      </c>
      <c r="AT71" s="3">
        <f>I88</f>
        <v>1</v>
      </c>
      <c r="AU71" s="5"/>
      <c r="AV71" s="54">
        <v>1</v>
      </c>
      <c r="AW71" s="33">
        <f t="shared" ref="AW71:BT71" si="1692">PRODUCT(W71*100*1/W81)</f>
        <v>5.0925925925925926</v>
      </c>
      <c r="AX71" s="33">
        <f t="shared" si="1692"/>
        <v>1.6605166051660516</v>
      </c>
      <c r="AY71" s="30">
        <f t="shared" si="1692"/>
        <v>12.894248608534323</v>
      </c>
      <c r="AZ71" s="30">
        <f t="shared" si="1692"/>
        <v>14.007421150278294</v>
      </c>
      <c r="BA71" s="30">
        <f t="shared" si="1692"/>
        <v>13.450834879406308</v>
      </c>
      <c r="BB71" s="30">
        <f t="shared" si="1692"/>
        <v>3.8961038961038961</v>
      </c>
      <c r="BC71" s="30">
        <f t="shared" si="1692"/>
        <v>6.1224489795918364</v>
      </c>
      <c r="BD71" s="30">
        <f t="shared" si="1692"/>
        <v>6.9573283858998147</v>
      </c>
      <c r="BE71" s="31">
        <f t="shared" si="1692"/>
        <v>17.087378640776699</v>
      </c>
      <c r="BF71" s="31">
        <f t="shared" si="1692"/>
        <v>0.67698259187620891</v>
      </c>
      <c r="BG71" s="31">
        <f t="shared" si="1692"/>
        <v>0</v>
      </c>
      <c r="BH71" s="31">
        <f t="shared" si="1692"/>
        <v>1.6744186046511629</v>
      </c>
      <c r="BI71" s="31">
        <f t="shared" si="1692"/>
        <v>0.64935064935064934</v>
      </c>
      <c r="BJ71" s="31">
        <f t="shared" si="1692"/>
        <v>0.55762081784386619</v>
      </c>
      <c r="BK71" s="33">
        <f t="shared" si="1692"/>
        <v>21.349353049907577</v>
      </c>
      <c r="BL71" s="31">
        <f t="shared" si="1692"/>
        <v>15.9702878365831</v>
      </c>
      <c r="BM71" s="33">
        <f t="shared" si="1692"/>
        <v>9.2592592592592587E-2</v>
      </c>
      <c r="BN71" s="31">
        <f t="shared" si="1692"/>
        <v>38.218923933209645</v>
      </c>
      <c r="BO71" s="31">
        <f t="shared" si="1692"/>
        <v>0.46339202965708992</v>
      </c>
      <c r="BP71" s="33">
        <f t="shared" si="1692"/>
        <v>0.55504162812210911</v>
      </c>
      <c r="BQ71" s="31">
        <f t="shared" si="1692"/>
        <v>45.656192236598891</v>
      </c>
      <c r="BR71" s="31">
        <f t="shared" si="1692"/>
        <v>52.995391705069125</v>
      </c>
      <c r="BS71" s="31">
        <f t="shared" si="1692"/>
        <v>27.788104089219331</v>
      </c>
      <c r="BT71" s="33">
        <f t="shared" si="1692"/>
        <v>9.3896713615023469E-2</v>
      </c>
      <c r="BU71" s="54"/>
      <c r="BV71" s="54">
        <v>1</v>
      </c>
      <c r="BW71" s="33">
        <f t="shared" ref="BW71:CT71" si="1693">AW65+AW66+AW67+AW68+AW69+AW70+AW71</f>
        <v>28.703703703703702</v>
      </c>
      <c r="BX71" s="33">
        <f t="shared" si="1693"/>
        <v>37.915129151291517</v>
      </c>
      <c r="BY71" s="30">
        <f t="shared" si="1693"/>
        <v>58.905380333951769</v>
      </c>
      <c r="BZ71" s="30">
        <f t="shared" si="1693"/>
        <v>57.513914656771803</v>
      </c>
      <c r="CA71" s="30">
        <f t="shared" si="1693"/>
        <v>34.972170686456401</v>
      </c>
      <c r="CB71" s="30">
        <f t="shared" si="1693"/>
        <v>39.888682745825605</v>
      </c>
      <c r="CC71" s="30">
        <f t="shared" si="1693"/>
        <v>70.779220779220779</v>
      </c>
      <c r="CD71" s="30">
        <f t="shared" si="1693"/>
        <v>48.608534322820034</v>
      </c>
      <c r="CE71" s="31">
        <f t="shared" si="1693"/>
        <v>67.28155339805825</v>
      </c>
      <c r="CF71" s="31">
        <f t="shared" si="1693"/>
        <v>60.444874274661508</v>
      </c>
      <c r="CG71" s="31">
        <f t="shared" si="1693"/>
        <v>35.588507877664505</v>
      </c>
      <c r="CH71" s="31">
        <f t="shared" si="1693"/>
        <v>57.860465116279066</v>
      </c>
      <c r="CI71" s="31">
        <f t="shared" si="1693"/>
        <v>45.732838589981448</v>
      </c>
      <c r="CJ71" s="31">
        <f t="shared" si="1693"/>
        <v>45.81784386617101</v>
      </c>
      <c r="CK71" s="33">
        <f t="shared" si="1693"/>
        <v>73.105360443622914</v>
      </c>
      <c r="CL71" s="31">
        <f t="shared" si="1693"/>
        <v>87.465181058495816</v>
      </c>
      <c r="CM71" s="33">
        <f t="shared" si="1693"/>
        <v>89.07407407407409</v>
      </c>
      <c r="CN71" s="31">
        <f t="shared" si="1693"/>
        <v>99.536178107606673</v>
      </c>
      <c r="CO71" s="31">
        <f t="shared" si="1693"/>
        <v>34.754402224281748</v>
      </c>
      <c r="CP71" s="33">
        <f t="shared" si="1693"/>
        <v>54.671600370027754</v>
      </c>
      <c r="CQ71" s="31">
        <f t="shared" si="1693"/>
        <v>96.118299445471337</v>
      </c>
      <c r="CR71" s="31">
        <f t="shared" si="1693"/>
        <v>56.129032258064512</v>
      </c>
      <c r="CS71" s="31">
        <f t="shared" si="1693"/>
        <v>58.643122676579928</v>
      </c>
      <c r="CT71" s="33">
        <f t="shared" si="1693"/>
        <v>99.906103286384976</v>
      </c>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row>
    <row r="72" spans="2:126" x14ac:dyDescent="0.25">
      <c r="B72" s="54" t="s">
        <v>11</v>
      </c>
      <c r="C72" s="54">
        <v>0</v>
      </c>
      <c r="D72" s="54">
        <v>0</v>
      </c>
      <c r="E72" s="54">
        <v>374</v>
      </c>
      <c r="F72" s="54">
        <v>0</v>
      </c>
      <c r="G72" s="54">
        <v>22</v>
      </c>
      <c r="H72" s="54">
        <v>53</v>
      </c>
      <c r="I72" s="54">
        <v>75</v>
      </c>
      <c r="J72" s="54">
        <v>105</v>
      </c>
      <c r="K72" s="54">
        <v>160</v>
      </c>
      <c r="L72" s="54">
        <v>127</v>
      </c>
      <c r="M72" s="54">
        <v>108</v>
      </c>
      <c r="N72" s="54">
        <v>54</v>
      </c>
      <c r="O72" s="54">
        <v>0</v>
      </c>
      <c r="P72" s="54">
        <v>0</v>
      </c>
      <c r="Q72" s="54">
        <v>0</v>
      </c>
      <c r="R72" s="54">
        <v>0</v>
      </c>
      <c r="S72" s="54">
        <v>1078</v>
      </c>
      <c r="V72" s="54">
        <v>2</v>
      </c>
      <c r="W72" s="3">
        <f>J65</f>
        <v>65</v>
      </c>
      <c r="X72" s="3">
        <f>J66</f>
        <v>64</v>
      </c>
      <c r="Y72" s="54">
        <f>J67</f>
        <v>140</v>
      </c>
      <c r="Z72" s="54">
        <f>J68</f>
        <v>177</v>
      </c>
      <c r="AA72" s="54">
        <f>J69</f>
        <v>45</v>
      </c>
      <c r="AB72" s="54">
        <f>J70</f>
        <v>54</v>
      </c>
      <c r="AC72" s="54">
        <f>J71</f>
        <v>51</v>
      </c>
      <c r="AD72" s="54">
        <f>J72</f>
        <v>105</v>
      </c>
      <c r="AE72" s="2">
        <f>J73</f>
        <v>94</v>
      </c>
      <c r="AF72" s="3">
        <f>J74</f>
        <v>29</v>
      </c>
      <c r="AG72" s="2">
        <f>J75</f>
        <v>169</v>
      </c>
      <c r="AH72" s="2">
        <f>J76</f>
        <v>49</v>
      </c>
      <c r="AI72" s="3">
        <f>J77</f>
        <v>48</v>
      </c>
      <c r="AJ72" s="3">
        <f>J78</f>
        <v>121</v>
      </c>
      <c r="AK72" s="3">
        <f>J79</f>
        <v>242</v>
      </c>
      <c r="AL72" s="4">
        <f>J80</f>
        <v>37</v>
      </c>
      <c r="AM72" s="3">
        <f>J81</f>
        <v>5</v>
      </c>
      <c r="AN72" s="3">
        <f>J82</f>
        <v>3</v>
      </c>
      <c r="AO72" s="4">
        <f>J83</f>
        <v>1</v>
      </c>
      <c r="AP72" s="3">
        <f>J84</f>
        <v>12</v>
      </c>
      <c r="AQ72" s="2">
        <f>J85</f>
        <v>38</v>
      </c>
      <c r="AR72" s="2">
        <f>J86</f>
        <v>475</v>
      </c>
      <c r="AS72" s="2">
        <f>J87</f>
        <v>311</v>
      </c>
      <c r="AT72" s="3">
        <f>J88</f>
        <v>1</v>
      </c>
      <c r="AU72" s="5"/>
      <c r="AV72" s="54">
        <v>2</v>
      </c>
      <c r="AW72" s="33">
        <f t="shared" ref="AW72:BT72" si="1694">PRODUCT(W72*100*1/W81)</f>
        <v>6.0185185185185182</v>
      </c>
      <c r="AX72" s="33">
        <f t="shared" si="1694"/>
        <v>5.9040590405904059</v>
      </c>
      <c r="AY72" s="30">
        <f t="shared" si="1694"/>
        <v>12.987012987012987</v>
      </c>
      <c r="AZ72" s="30">
        <f t="shared" si="1694"/>
        <v>16.419294990723561</v>
      </c>
      <c r="BA72" s="30">
        <f t="shared" si="1694"/>
        <v>4.1743970315398888</v>
      </c>
      <c r="BB72" s="30">
        <f t="shared" si="1694"/>
        <v>5.0092764378478662</v>
      </c>
      <c r="BC72" s="30">
        <f t="shared" si="1694"/>
        <v>4.7309833024118735</v>
      </c>
      <c r="BD72" s="30">
        <f t="shared" si="1694"/>
        <v>9.7402597402597397</v>
      </c>
      <c r="BE72" s="31">
        <f t="shared" si="1694"/>
        <v>9.1262135922330092</v>
      </c>
      <c r="BF72" s="33">
        <f t="shared" si="1694"/>
        <v>2.8046421663442942</v>
      </c>
      <c r="BG72" s="31">
        <f t="shared" si="1694"/>
        <v>15.662650602409638</v>
      </c>
      <c r="BH72" s="31">
        <f t="shared" si="1694"/>
        <v>4.558139534883721</v>
      </c>
      <c r="BI72" s="33">
        <f t="shared" si="1694"/>
        <v>4.4526901669758816</v>
      </c>
      <c r="BJ72" s="33">
        <f t="shared" si="1694"/>
        <v>11.245353159851302</v>
      </c>
      <c r="BK72" s="33">
        <f t="shared" si="1694"/>
        <v>22.365988909426989</v>
      </c>
      <c r="BL72" s="32">
        <f t="shared" si="1694"/>
        <v>3.4354688950789227</v>
      </c>
      <c r="BM72" s="33">
        <f t="shared" si="1694"/>
        <v>0.46296296296296297</v>
      </c>
      <c r="BN72" s="33">
        <f t="shared" si="1694"/>
        <v>0.2782931354359926</v>
      </c>
      <c r="BO72" s="32">
        <f t="shared" si="1694"/>
        <v>9.2678405931417976E-2</v>
      </c>
      <c r="BP72" s="33">
        <f t="shared" si="1694"/>
        <v>1.1100832562442182</v>
      </c>
      <c r="BQ72" s="31">
        <f t="shared" si="1694"/>
        <v>3.512014787430684</v>
      </c>
      <c r="BR72" s="31">
        <f t="shared" si="1694"/>
        <v>43.778801843317972</v>
      </c>
      <c r="BS72" s="31">
        <f t="shared" si="1694"/>
        <v>28.903345724907062</v>
      </c>
      <c r="BT72" s="33">
        <f t="shared" si="1694"/>
        <v>9.3896713615023469E-2</v>
      </c>
      <c r="BU72" s="54"/>
      <c r="BV72" s="54">
        <v>2</v>
      </c>
      <c r="BW72" s="33">
        <f t="shared" ref="BW72:CT72" si="1695">AW65+AW66+AW67+AW68+AW69+AW70+AW71+AW72</f>
        <v>34.722222222222221</v>
      </c>
      <c r="BX72" s="33">
        <f t="shared" si="1695"/>
        <v>43.819188191881921</v>
      </c>
      <c r="BY72" s="30">
        <f t="shared" si="1695"/>
        <v>71.892393320964757</v>
      </c>
      <c r="BZ72" s="30">
        <f t="shared" si="1695"/>
        <v>73.93320964749536</v>
      </c>
      <c r="CA72" s="30">
        <f t="shared" si="1695"/>
        <v>39.146567717996291</v>
      </c>
      <c r="CB72" s="30">
        <f t="shared" si="1695"/>
        <v>44.897959183673471</v>
      </c>
      <c r="CC72" s="30">
        <f t="shared" si="1695"/>
        <v>75.510204081632651</v>
      </c>
      <c r="CD72" s="30">
        <f t="shared" si="1695"/>
        <v>58.348794063079772</v>
      </c>
      <c r="CE72" s="31">
        <f t="shared" si="1695"/>
        <v>76.407766990291265</v>
      </c>
      <c r="CF72" s="33">
        <f t="shared" si="1695"/>
        <v>63.249516441005802</v>
      </c>
      <c r="CG72" s="31">
        <f t="shared" si="1695"/>
        <v>51.251158480074139</v>
      </c>
      <c r="CH72" s="31">
        <f t="shared" si="1695"/>
        <v>62.418604651162788</v>
      </c>
      <c r="CI72" s="33">
        <f t="shared" si="1695"/>
        <v>50.185528756957332</v>
      </c>
      <c r="CJ72" s="33">
        <f t="shared" si="1695"/>
        <v>57.063197026022308</v>
      </c>
      <c r="CK72" s="33">
        <f t="shared" si="1695"/>
        <v>95.471349353049902</v>
      </c>
      <c r="CL72" s="32">
        <f t="shared" si="1695"/>
        <v>90.900649953574742</v>
      </c>
      <c r="CM72" s="33">
        <f t="shared" si="1695"/>
        <v>89.537037037037052</v>
      </c>
      <c r="CN72" s="33">
        <f t="shared" si="1695"/>
        <v>99.814471243042661</v>
      </c>
      <c r="CO72" s="32">
        <f t="shared" si="1695"/>
        <v>34.847080630213163</v>
      </c>
      <c r="CP72" s="33">
        <f t="shared" si="1695"/>
        <v>55.78168362627197</v>
      </c>
      <c r="CQ72" s="31">
        <f t="shared" si="1695"/>
        <v>99.630314232902023</v>
      </c>
      <c r="CR72" s="31">
        <f t="shared" si="1695"/>
        <v>99.907834101382491</v>
      </c>
      <c r="CS72" s="31">
        <f t="shared" si="1695"/>
        <v>87.54646840148699</v>
      </c>
      <c r="CT72" s="33">
        <f t="shared" si="1695"/>
        <v>100</v>
      </c>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row>
    <row r="73" spans="2:126" x14ac:dyDescent="0.25">
      <c r="B73" s="54" t="s">
        <v>13</v>
      </c>
      <c r="C73" s="2">
        <v>0</v>
      </c>
      <c r="D73" s="2">
        <v>0</v>
      </c>
      <c r="E73" s="2">
        <v>0</v>
      </c>
      <c r="F73" s="2">
        <v>0</v>
      </c>
      <c r="G73" s="2">
        <v>517</v>
      </c>
      <c r="H73" s="2">
        <v>0</v>
      </c>
      <c r="I73" s="2">
        <v>176</v>
      </c>
      <c r="J73" s="2">
        <v>94</v>
      </c>
      <c r="K73" s="2">
        <v>63</v>
      </c>
      <c r="L73" s="2">
        <v>32</v>
      </c>
      <c r="M73" s="4">
        <v>26</v>
      </c>
      <c r="N73" s="3">
        <v>52</v>
      </c>
      <c r="O73" s="3">
        <v>59</v>
      </c>
      <c r="P73" s="3">
        <v>11</v>
      </c>
      <c r="Q73" s="3">
        <v>0</v>
      </c>
      <c r="R73" s="3">
        <v>0</v>
      </c>
      <c r="S73" s="54">
        <v>1030</v>
      </c>
      <c r="V73" s="54">
        <v>4</v>
      </c>
      <c r="W73" s="3">
        <f>K65</f>
        <v>74</v>
      </c>
      <c r="X73" s="3">
        <f>K66</f>
        <v>56</v>
      </c>
      <c r="Y73" s="54">
        <f>K67</f>
        <v>87</v>
      </c>
      <c r="Z73" s="54">
        <f>K68</f>
        <v>58</v>
      </c>
      <c r="AA73" s="54">
        <f>K69</f>
        <v>80</v>
      </c>
      <c r="AB73" s="54">
        <f>K70</f>
        <v>81</v>
      </c>
      <c r="AC73" s="54">
        <f>K71</f>
        <v>67</v>
      </c>
      <c r="AD73" s="54">
        <f>K72</f>
        <v>160</v>
      </c>
      <c r="AE73" s="2">
        <f>K73</f>
        <v>63</v>
      </c>
      <c r="AF73" s="3">
        <f>K74</f>
        <v>44</v>
      </c>
      <c r="AG73" s="2">
        <f>K75</f>
        <v>154</v>
      </c>
      <c r="AH73" s="4">
        <f>K76</f>
        <v>68</v>
      </c>
      <c r="AI73" s="3">
        <f>K77</f>
        <v>185</v>
      </c>
      <c r="AJ73" s="3">
        <f>K78</f>
        <v>178</v>
      </c>
      <c r="AK73" s="3">
        <f>K79</f>
        <v>21</v>
      </c>
      <c r="AL73" s="3">
        <f>K80</f>
        <v>29</v>
      </c>
      <c r="AM73" s="3">
        <f>K81</f>
        <v>2</v>
      </c>
      <c r="AN73" s="3">
        <f>K82</f>
        <v>1</v>
      </c>
      <c r="AO73" s="3">
        <f>K83</f>
        <v>2</v>
      </c>
      <c r="AP73" s="3">
        <f>K84</f>
        <v>11</v>
      </c>
      <c r="AQ73" s="2">
        <f>K85</f>
        <v>3</v>
      </c>
      <c r="AR73" s="2">
        <f>K86</f>
        <v>1</v>
      </c>
      <c r="AS73" s="2">
        <f>K87</f>
        <v>131</v>
      </c>
      <c r="AT73" s="3">
        <f>K88</f>
        <v>0</v>
      </c>
      <c r="AU73" s="5"/>
      <c r="AV73" s="54">
        <v>4</v>
      </c>
      <c r="AW73" s="33">
        <f t="shared" ref="AW73:BT73" si="1696">PRODUCT(W73*100*1/W81)</f>
        <v>6.8518518518518521</v>
      </c>
      <c r="AX73" s="33">
        <f t="shared" si="1696"/>
        <v>5.1660516605166054</v>
      </c>
      <c r="AY73" s="30">
        <f t="shared" si="1696"/>
        <v>8.0705009276437849</v>
      </c>
      <c r="AZ73" s="30">
        <f t="shared" si="1696"/>
        <v>5.3803339517625233</v>
      </c>
      <c r="BA73" s="30">
        <f t="shared" si="1696"/>
        <v>7.4211502782931351</v>
      </c>
      <c r="BB73" s="30">
        <f t="shared" si="1696"/>
        <v>7.5139146567717994</v>
      </c>
      <c r="BC73" s="30">
        <f t="shared" si="1696"/>
        <v>6.2152133580705007</v>
      </c>
      <c r="BD73" s="30">
        <f t="shared" si="1696"/>
        <v>14.84230055658627</v>
      </c>
      <c r="BE73" s="31">
        <f t="shared" si="1696"/>
        <v>6.116504854368932</v>
      </c>
      <c r="BF73" s="33">
        <f t="shared" si="1696"/>
        <v>4.2553191489361701</v>
      </c>
      <c r="BG73" s="31">
        <f t="shared" si="1696"/>
        <v>14.272474513438368</v>
      </c>
      <c r="BH73" s="32">
        <f t="shared" si="1696"/>
        <v>6.3255813953488369</v>
      </c>
      <c r="BI73" s="33">
        <f t="shared" si="1696"/>
        <v>17.161410018552875</v>
      </c>
      <c r="BJ73" s="33">
        <f t="shared" si="1696"/>
        <v>16.542750929368029</v>
      </c>
      <c r="BK73" s="33">
        <f t="shared" si="1696"/>
        <v>1.9408502772643252</v>
      </c>
      <c r="BL73" s="33">
        <f t="shared" si="1696"/>
        <v>2.6926648096564532</v>
      </c>
      <c r="BM73" s="33">
        <f t="shared" si="1696"/>
        <v>0.18518518518518517</v>
      </c>
      <c r="BN73" s="33">
        <f t="shared" si="1696"/>
        <v>9.2764378478664186E-2</v>
      </c>
      <c r="BO73" s="33">
        <f t="shared" si="1696"/>
        <v>0.18535681186283595</v>
      </c>
      <c r="BP73" s="33">
        <f t="shared" si="1696"/>
        <v>1.0175763182238668</v>
      </c>
      <c r="BQ73" s="31">
        <f t="shared" si="1696"/>
        <v>0.27726432532347506</v>
      </c>
      <c r="BR73" s="31">
        <f t="shared" si="1696"/>
        <v>9.2165898617511524E-2</v>
      </c>
      <c r="BS73" s="31">
        <f t="shared" si="1696"/>
        <v>12.174721189591079</v>
      </c>
      <c r="BT73" s="33">
        <f t="shared" si="1696"/>
        <v>0</v>
      </c>
      <c r="BU73" s="54"/>
      <c r="BV73" s="54">
        <v>4</v>
      </c>
      <c r="BW73" s="33">
        <f t="shared" ref="BW73:CT73" si="1697">AW65+AW66+AW67+AW68+AW69+AW70+AW71+AW72+AW73</f>
        <v>41.574074074074076</v>
      </c>
      <c r="BX73" s="33">
        <f t="shared" si="1697"/>
        <v>48.985239852398529</v>
      </c>
      <c r="BY73" s="30">
        <f t="shared" si="1697"/>
        <v>79.962894248608535</v>
      </c>
      <c r="BZ73" s="30">
        <f t="shared" si="1697"/>
        <v>79.313543599257883</v>
      </c>
      <c r="CA73" s="30">
        <f t="shared" si="1697"/>
        <v>46.567717996289424</v>
      </c>
      <c r="CB73" s="30">
        <f t="shared" si="1697"/>
        <v>52.411873840445267</v>
      </c>
      <c r="CC73" s="30">
        <f t="shared" si="1697"/>
        <v>81.725417439703151</v>
      </c>
      <c r="CD73" s="30">
        <f t="shared" si="1697"/>
        <v>73.191094619666046</v>
      </c>
      <c r="CE73" s="31">
        <f t="shared" si="1697"/>
        <v>82.524271844660191</v>
      </c>
      <c r="CF73" s="33">
        <f t="shared" si="1697"/>
        <v>67.504835589941976</v>
      </c>
      <c r="CG73" s="31">
        <f t="shared" si="1697"/>
        <v>65.523632993512507</v>
      </c>
      <c r="CH73" s="32">
        <f t="shared" si="1697"/>
        <v>68.744186046511629</v>
      </c>
      <c r="CI73" s="33">
        <f t="shared" si="1697"/>
        <v>67.34693877551021</v>
      </c>
      <c r="CJ73" s="33">
        <f t="shared" si="1697"/>
        <v>73.605947955390334</v>
      </c>
      <c r="CK73" s="33">
        <f t="shared" si="1697"/>
        <v>97.412199630314234</v>
      </c>
      <c r="CL73" s="33">
        <f t="shared" si="1697"/>
        <v>93.593314763231191</v>
      </c>
      <c r="CM73" s="33">
        <f t="shared" si="1697"/>
        <v>89.722222222222243</v>
      </c>
      <c r="CN73" s="33">
        <f t="shared" si="1697"/>
        <v>99.907235621521323</v>
      </c>
      <c r="CO73" s="33">
        <f t="shared" si="1697"/>
        <v>35.032437442076002</v>
      </c>
      <c r="CP73" s="33">
        <f t="shared" si="1697"/>
        <v>56.799259944495837</v>
      </c>
      <c r="CQ73" s="31">
        <f t="shared" si="1697"/>
        <v>99.907578558225495</v>
      </c>
      <c r="CR73" s="31">
        <f t="shared" si="1697"/>
        <v>100</v>
      </c>
      <c r="CS73" s="31">
        <f t="shared" si="1697"/>
        <v>99.721189591078073</v>
      </c>
      <c r="CT73" s="33">
        <f t="shared" si="1697"/>
        <v>100</v>
      </c>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row>
    <row r="74" spans="2:126" x14ac:dyDescent="0.25">
      <c r="B74" s="54" t="s">
        <v>14</v>
      </c>
      <c r="C74" s="2">
        <v>0</v>
      </c>
      <c r="D74" s="2">
        <v>0</v>
      </c>
      <c r="E74" s="2">
        <v>589</v>
      </c>
      <c r="F74" s="2">
        <v>1</v>
      </c>
      <c r="G74" s="2">
        <v>23</v>
      </c>
      <c r="H74" s="2">
        <v>5</v>
      </c>
      <c r="I74" s="2">
        <v>7</v>
      </c>
      <c r="J74" s="3">
        <v>29</v>
      </c>
      <c r="K74" s="3">
        <v>44</v>
      </c>
      <c r="L74" s="3">
        <v>72</v>
      </c>
      <c r="M74" s="3">
        <v>263</v>
      </c>
      <c r="N74" s="3">
        <v>0</v>
      </c>
      <c r="O74" s="3">
        <v>0</v>
      </c>
      <c r="P74" s="3">
        <v>0</v>
      </c>
      <c r="Q74" s="3">
        <v>0</v>
      </c>
      <c r="R74" s="3">
        <v>1</v>
      </c>
      <c r="S74" s="54">
        <v>1034</v>
      </c>
      <c r="V74" s="54">
        <v>8</v>
      </c>
      <c r="W74" s="3">
        <f>L65</f>
        <v>629</v>
      </c>
      <c r="X74" s="3">
        <f>L66</f>
        <v>59</v>
      </c>
      <c r="Y74" s="54">
        <f>L67</f>
        <v>76</v>
      </c>
      <c r="Z74" s="54">
        <f>L68</f>
        <v>29</v>
      </c>
      <c r="AA74" s="54">
        <f>L69</f>
        <v>204</v>
      </c>
      <c r="AB74" s="54">
        <f>L70</f>
        <v>155</v>
      </c>
      <c r="AC74" s="54">
        <f>L71</f>
        <v>63</v>
      </c>
      <c r="AD74" s="54">
        <f>L72</f>
        <v>127</v>
      </c>
      <c r="AE74" s="2">
        <f>L73</f>
        <v>32</v>
      </c>
      <c r="AF74" s="3">
        <f>L74</f>
        <v>72</v>
      </c>
      <c r="AG74" s="2">
        <f>L75</f>
        <v>97</v>
      </c>
      <c r="AH74" s="3">
        <f>L76</f>
        <v>148</v>
      </c>
      <c r="AI74" s="3">
        <f>L77</f>
        <v>352</v>
      </c>
      <c r="AJ74" s="3">
        <f>L78</f>
        <v>212</v>
      </c>
      <c r="AK74" s="3">
        <f>L79</f>
        <v>28</v>
      </c>
      <c r="AL74" s="3">
        <f>L80</f>
        <v>55</v>
      </c>
      <c r="AM74" s="3">
        <f>L81</f>
        <v>111</v>
      </c>
      <c r="AN74" s="3">
        <f>L82</f>
        <v>0</v>
      </c>
      <c r="AO74" s="3">
        <f>L83</f>
        <v>7</v>
      </c>
      <c r="AP74" s="3">
        <f>L84</f>
        <v>465</v>
      </c>
      <c r="AQ74" s="3">
        <f>L85</f>
        <v>0</v>
      </c>
      <c r="AR74" s="3">
        <f>L86</f>
        <v>0</v>
      </c>
      <c r="AS74" s="3">
        <f>L87</f>
        <v>3</v>
      </c>
      <c r="AT74" s="3">
        <f>L88</f>
        <v>0</v>
      </c>
      <c r="AU74" s="7"/>
      <c r="AV74" s="54">
        <v>8</v>
      </c>
      <c r="AW74" s="33">
        <f t="shared" ref="AW74:BT74" si="1698">PRODUCT(W74*100*1/W81)</f>
        <v>58.24074074074074</v>
      </c>
      <c r="AX74" s="33">
        <f t="shared" si="1698"/>
        <v>5.4428044280442807</v>
      </c>
      <c r="AY74" s="30">
        <f t="shared" si="1698"/>
        <v>7.050092764378479</v>
      </c>
      <c r="AZ74" s="30">
        <f t="shared" si="1698"/>
        <v>2.6901669758812616</v>
      </c>
      <c r="BA74" s="30">
        <f t="shared" si="1698"/>
        <v>18.923933209647494</v>
      </c>
      <c r="BB74" s="30">
        <f t="shared" si="1698"/>
        <v>14.378478664192951</v>
      </c>
      <c r="BC74" s="30">
        <f t="shared" si="1698"/>
        <v>5.8441558441558445</v>
      </c>
      <c r="BD74" s="30">
        <f t="shared" si="1698"/>
        <v>11.781076066790353</v>
      </c>
      <c r="BE74" s="31">
        <f t="shared" si="1698"/>
        <v>3.1067961165048543</v>
      </c>
      <c r="BF74" s="33">
        <f t="shared" si="1698"/>
        <v>6.9632495164410058</v>
      </c>
      <c r="BG74" s="31">
        <f t="shared" si="1698"/>
        <v>8.9898053753475438</v>
      </c>
      <c r="BH74" s="33">
        <f t="shared" si="1698"/>
        <v>13.767441860465116</v>
      </c>
      <c r="BI74" s="33">
        <f t="shared" si="1698"/>
        <v>32.653061224489797</v>
      </c>
      <c r="BJ74" s="33">
        <f t="shared" si="1698"/>
        <v>19.702602230483272</v>
      </c>
      <c r="BK74" s="33">
        <f t="shared" si="1698"/>
        <v>2.587800369685767</v>
      </c>
      <c r="BL74" s="33">
        <f t="shared" si="1698"/>
        <v>5.1067780872794799</v>
      </c>
      <c r="BM74" s="33">
        <f t="shared" si="1698"/>
        <v>10.277777777777779</v>
      </c>
      <c r="BN74" s="33">
        <f t="shared" si="1698"/>
        <v>0</v>
      </c>
      <c r="BO74" s="33">
        <f t="shared" si="1698"/>
        <v>0.64874884151992585</v>
      </c>
      <c r="BP74" s="33">
        <f t="shared" si="1698"/>
        <v>43.015726179463456</v>
      </c>
      <c r="BQ74" s="33">
        <f t="shared" si="1698"/>
        <v>0</v>
      </c>
      <c r="BR74" s="33">
        <f t="shared" si="1698"/>
        <v>0</v>
      </c>
      <c r="BS74" s="33">
        <f t="shared" si="1698"/>
        <v>0.27881040892193309</v>
      </c>
      <c r="BT74" s="33">
        <f t="shared" si="1698"/>
        <v>0</v>
      </c>
      <c r="BU74" s="54"/>
      <c r="BV74" s="54">
        <v>8</v>
      </c>
      <c r="BW74" s="33">
        <f t="shared" ref="BW74:CT74" si="1699">AW65+AW66+AW67+AW68+AW69+AW70+AW71+AW72+AW73+AW74</f>
        <v>99.81481481481481</v>
      </c>
      <c r="BX74" s="33">
        <f t="shared" si="1699"/>
        <v>54.428044280442812</v>
      </c>
      <c r="BY74" s="30">
        <f t="shared" si="1699"/>
        <v>87.012987012987011</v>
      </c>
      <c r="BZ74" s="30">
        <f t="shared" si="1699"/>
        <v>82.003710575139138</v>
      </c>
      <c r="CA74" s="30">
        <f t="shared" si="1699"/>
        <v>65.491651205936918</v>
      </c>
      <c r="CB74" s="30">
        <f t="shared" si="1699"/>
        <v>66.790352504638221</v>
      </c>
      <c r="CC74" s="30">
        <f t="shared" si="1699"/>
        <v>87.569573283859</v>
      </c>
      <c r="CD74" s="30">
        <f t="shared" si="1699"/>
        <v>84.972170686456394</v>
      </c>
      <c r="CE74" s="31">
        <f t="shared" si="1699"/>
        <v>85.631067961165044</v>
      </c>
      <c r="CF74" s="33">
        <f t="shared" si="1699"/>
        <v>74.468085106382986</v>
      </c>
      <c r="CG74" s="31">
        <f t="shared" si="1699"/>
        <v>74.513438368860051</v>
      </c>
      <c r="CH74" s="33">
        <f t="shared" si="1699"/>
        <v>82.511627906976742</v>
      </c>
      <c r="CI74" s="33">
        <f t="shared" si="1699"/>
        <v>100</v>
      </c>
      <c r="CJ74" s="33">
        <f t="shared" si="1699"/>
        <v>93.3085501858736</v>
      </c>
      <c r="CK74" s="33">
        <f t="shared" si="1699"/>
        <v>100</v>
      </c>
      <c r="CL74" s="33">
        <f t="shared" si="1699"/>
        <v>98.700092850510671</v>
      </c>
      <c r="CM74" s="33">
        <f t="shared" si="1699"/>
        <v>100.00000000000003</v>
      </c>
      <c r="CN74" s="33">
        <f t="shared" si="1699"/>
        <v>99.907235621521323</v>
      </c>
      <c r="CO74" s="33">
        <f t="shared" si="1699"/>
        <v>35.681186283595927</v>
      </c>
      <c r="CP74" s="33">
        <f t="shared" si="1699"/>
        <v>99.814986123959301</v>
      </c>
      <c r="CQ74" s="33">
        <f t="shared" si="1699"/>
        <v>99.907578558225495</v>
      </c>
      <c r="CR74" s="33">
        <f t="shared" si="1699"/>
        <v>100</v>
      </c>
      <c r="CS74" s="33">
        <f t="shared" si="1699"/>
        <v>100</v>
      </c>
      <c r="CT74" s="33">
        <f t="shared" si="1699"/>
        <v>100</v>
      </c>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row>
    <row r="75" spans="2:126" x14ac:dyDescent="0.25">
      <c r="B75" s="54" t="s">
        <v>16</v>
      </c>
      <c r="C75" s="2">
        <v>0</v>
      </c>
      <c r="D75" s="2">
        <v>0</v>
      </c>
      <c r="E75" s="2">
        <v>0</v>
      </c>
      <c r="F75" s="2">
        <v>1</v>
      </c>
      <c r="G75" s="2">
        <v>1</v>
      </c>
      <c r="H75" s="2">
        <v>382</v>
      </c>
      <c r="I75" s="2">
        <v>0</v>
      </c>
      <c r="J75" s="2">
        <v>169</v>
      </c>
      <c r="K75" s="2">
        <v>154</v>
      </c>
      <c r="L75" s="2">
        <v>97</v>
      </c>
      <c r="M75" s="2">
        <v>33</v>
      </c>
      <c r="N75" s="2">
        <v>40</v>
      </c>
      <c r="O75" s="3">
        <v>20</v>
      </c>
      <c r="P75" s="3">
        <v>13</v>
      </c>
      <c r="Q75" s="3">
        <v>169</v>
      </c>
      <c r="R75" s="3">
        <v>0</v>
      </c>
      <c r="S75" s="54">
        <v>1079</v>
      </c>
      <c r="V75" s="54">
        <v>16</v>
      </c>
      <c r="W75" s="3">
        <f>M65</f>
        <v>0</v>
      </c>
      <c r="X75" s="3">
        <f>M66</f>
        <v>494</v>
      </c>
      <c r="Y75" s="54">
        <f>M67</f>
        <v>51</v>
      </c>
      <c r="Z75" s="54">
        <f>M68</f>
        <v>13</v>
      </c>
      <c r="AA75" s="54">
        <f>M69</f>
        <v>372</v>
      </c>
      <c r="AB75" s="54">
        <f>M70</f>
        <v>109</v>
      </c>
      <c r="AC75" s="54">
        <f>M71</f>
        <v>82</v>
      </c>
      <c r="AD75" s="54">
        <f>M72</f>
        <v>108</v>
      </c>
      <c r="AE75" s="4">
        <f>M73</f>
        <v>26</v>
      </c>
      <c r="AF75" s="3">
        <f>M74</f>
        <v>263</v>
      </c>
      <c r="AG75" s="2">
        <f>M75</f>
        <v>33</v>
      </c>
      <c r="AH75" s="3">
        <f>M76</f>
        <v>91</v>
      </c>
      <c r="AI75" s="3">
        <f>M77</f>
        <v>0</v>
      </c>
      <c r="AJ75" s="3">
        <f>M78</f>
        <v>72</v>
      </c>
      <c r="AK75" s="3">
        <f>M79</f>
        <v>0</v>
      </c>
      <c r="AL75" s="3">
        <f>M80</f>
        <v>14</v>
      </c>
      <c r="AM75" s="3">
        <f>M81</f>
        <v>0</v>
      </c>
      <c r="AN75" s="3">
        <f>M82</f>
        <v>1</v>
      </c>
      <c r="AO75" s="3">
        <f>M83</f>
        <v>13</v>
      </c>
      <c r="AP75" s="3">
        <f>M84</f>
        <v>0</v>
      </c>
      <c r="AQ75" s="3">
        <f>M85</f>
        <v>0</v>
      </c>
      <c r="AR75" s="3">
        <f>M86</f>
        <v>0</v>
      </c>
      <c r="AS75" s="3">
        <f>M87</f>
        <v>0</v>
      </c>
      <c r="AT75" s="3">
        <f>M88</f>
        <v>0</v>
      </c>
      <c r="AU75" s="7"/>
      <c r="AV75" s="54">
        <v>16</v>
      </c>
      <c r="AW75" s="33">
        <f t="shared" ref="AW75:BT75" si="1700">PRODUCT(W75*100*1/W81)</f>
        <v>0</v>
      </c>
      <c r="AX75" s="33">
        <f t="shared" si="1700"/>
        <v>45.571955719557195</v>
      </c>
      <c r="AY75" s="30">
        <f t="shared" si="1700"/>
        <v>4.7309833024118735</v>
      </c>
      <c r="AZ75" s="30">
        <f t="shared" si="1700"/>
        <v>1.2059369202226344</v>
      </c>
      <c r="BA75" s="30">
        <f t="shared" si="1700"/>
        <v>34.508348794063082</v>
      </c>
      <c r="BB75" s="30">
        <f t="shared" si="1700"/>
        <v>10.111317254174397</v>
      </c>
      <c r="BC75" s="30">
        <f t="shared" si="1700"/>
        <v>7.6066790352504636</v>
      </c>
      <c r="BD75" s="30">
        <f t="shared" si="1700"/>
        <v>10.018552875695732</v>
      </c>
      <c r="BE75" s="32">
        <f t="shared" si="1700"/>
        <v>2.5242718446601944</v>
      </c>
      <c r="BF75" s="33">
        <f t="shared" si="1700"/>
        <v>25.435203094777563</v>
      </c>
      <c r="BG75" s="31">
        <f t="shared" si="1700"/>
        <v>3.0583873957367933</v>
      </c>
      <c r="BH75" s="33">
        <f t="shared" si="1700"/>
        <v>8.4651162790697683</v>
      </c>
      <c r="BI75" s="33">
        <f t="shared" si="1700"/>
        <v>0</v>
      </c>
      <c r="BJ75" s="33">
        <f t="shared" si="1700"/>
        <v>6.6914498141263943</v>
      </c>
      <c r="BK75" s="33">
        <f t="shared" si="1700"/>
        <v>0</v>
      </c>
      <c r="BL75" s="33">
        <f t="shared" si="1700"/>
        <v>1.2999071494893222</v>
      </c>
      <c r="BM75" s="33">
        <f t="shared" si="1700"/>
        <v>0</v>
      </c>
      <c r="BN75" s="33">
        <f t="shared" si="1700"/>
        <v>9.2764378478664186E-2</v>
      </c>
      <c r="BO75" s="33">
        <f t="shared" si="1700"/>
        <v>1.2048192771084338</v>
      </c>
      <c r="BP75" s="33">
        <f t="shared" si="1700"/>
        <v>0</v>
      </c>
      <c r="BQ75" s="33">
        <f t="shared" si="1700"/>
        <v>0</v>
      </c>
      <c r="BR75" s="33">
        <f t="shared" si="1700"/>
        <v>0</v>
      </c>
      <c r="BS75" s="33">
        <f t="shared" si="1700"/>
        <v>0</v>
      </c>
      <c r="BT75" s="33">
        <f t="shared" si="1700"/>
        <v>0</v>
      </c>
      <c r="BU75" s="54"/>
      <c r="BV75" s="54">
        <v>16</v>
      </c>
      <c r="BW75" s="33">
        <f t="shared" ref="BW75:CT75" si="1701">AW65+AW66+AW67+AW68+AW69+AW70+AW71+AW72+AW73+AW74+AW75</f>
        <v>99.81481481481481</v>
      </c>
      <c r="BX75" s="33">
        <f t="shared" si="1701"/>
        <v>100</v>
      </c>
      <c r="BY75" s="30">
        <f t="shared" si="1701"/>
        <v>91.743970315398883</v>
      </c>
      <c r="BZ75" s="30">
        <f t="shared" si="1701"/>
        <v>83.209647495361779</v>
      </c>
      <c r="CA75" s="30">
        <f t="shared" si="1701"/>
        <v>100</v>
      </c>
      <c r="CB75" s="30">
        <f t="shared" si="1701"/>
        <v>76.901669758812616</v>
      </c>
      <c r="CC75" s="30">
        <f t="shared" si="1701"/>
        <v>95.176252319109466</v>
      </c>
      <c r="CD75" s="30">
        <f t="shared" si="1701"/>
        <v>94.990723562152127</v>
      </c>
      <c r="CE75" s="32">
        <f t="shared" si="1701"/>
        <v>88.155339805825236</v>
      </c>
      <c r="CF75" s="33">
        <f t="shared" si="1701"/>
        <v>99.903288201160549</v>
      </c>
      <c r="CG75" s="31">
        <f t="shared" si="1701"/>
        <v>77.571825764596838</v>
      </c>
      <c r="CH75" s="33">
        <f t="shared" si="1701"/>
        <v>90.976744186046517</v>
      </c>
      <c r="CI75" s="33">
        <f t="shared" si="1701"/>
        <v>100</v>
      </c>
      <c r="CJ75" s="33">
        <f t="shared" si="1701"/>
        <v>100</v>
      </c>
      <c r="CK75" s="33">
        <f t="shared" si="1701"/>
        <v>100</v>
      </c>
      <c r="CL75" s="33">
        <f t="shared" si="1701"/>
        <v>100</v>
      </c>
      <c r="CM75" s="33">
        <f t="shared" si="1701"/>
        <v>100.00000000000003</v>
      </c>
      <c r="CN75" s="33">
        <f t="shared" si="1701"/>
        <v>99.999999999999986</v>
      </c>
      <c r="CO75" s="33">
        <f t="shared" si="1701"/>
        <v>36.886005560704362</v>
      </c>
      <c r="CP75" s="33">
        <f t="shared" si="1701"/>
        <v>99.814986123959301</v>
      </c>
      <c r="CQ75" s="33">
        <f t="shared" si="1701"/>
        <v>99.907578558225495</v>
      </c>
      <c r="CR75" s="33">
        <f t="shared" si="1701"/>
        <v>100</v>
      </c>
      <c r="CS75" s="33">
        <f t="shared" si="1701"/>
        <v>100</v>
      </c>
      <c r="CT75" s="33">
        <f t="shared" si="1701"/>
        <v>100</v>
      </c>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row>
    <row r="76" spans="2:126" x14ac:dyDescent="0.25">
      <c r="B76" s="54" t="s">
        <v>17</v>
      </c>
      <c r="C76" s="2">
        <v>0</v>
      </c>
      <c r="D76" s="2">
        <v>0</v>
      </c>
      <c r="E76" s="2">
        <v>459</v>
      </c>
      <c r="F76" s="2">
        <v>0</v>
      </c>
      <c r="G76" s="2">
        <v>116</v>
      </c>
      <c r="H76" s="2">
        <v>29</v>
      </c>
      <c r="I76" s="2">
        <v>18</v>
      </c>
      <c r="J76" s="2">
        <v>49</v>
      </c>
      <c r="K76" s="4">
        <v>68</v>
      </c>
      <c r="L76" s="3">
        <v>148</v>
      </c>
      <c r="M76" s="3">
        <v>91</v>
      </c>
      <c r="N76" s="3">
        <v>96</v>
      </c>
      <c r="O76" s="3">
        <v>1</v>
      </c>
      <c r="P76" s="3">
        <v>0</v>
      </c>
      <c r="Q76" s="3">
        <v>0</v>
      </c>
      <c r="R76" s="3">
        <v>0</v>
      </c>
      <c r="S76" s="54">
        <v>1075</v>
      </c>
      <c r="V76" s="54">
        <v>32</v>
      </c>
      <c r="W76" s="3">
        <f>N65</f>
        <v>0</v>
      </c>
      <c r="X76" s="3">
        <f>N66</f>
        <v>0</v>
      </c>
      <c r="Y76" s="54">
        <f>N67</f>
        <v>81</v>
      </c>
      <c r="Z76" s="54">
        <f>N68</f>
        <v>23</v>
      </c>
      <c r="AA76" s="54">
        <f>N69</f>
        <v>0</v>
      </c>
      <c r="AB76" s="54">
        <f>N70</f>
        <v>40</v>
      </c>
      <c r="AC76" s="54">
        <f>N71</f>
        <v>52</v>
      </c>
      <c r="AD76" s="54">
        <f>N72</f>
        <v>54</v>
      </c>
      <c r="AE76" s="3">
        <f>N73</f>
        <v>52</v>
      </c>
      <c r="AF76" s="3">
        <f>N74</f>
        <v>0</v>
      </c>
      <c r="AG76" s="2">
        <f>N75</f>
        <v>40</v>
      </c>
      <c r="AH76" s="3">
        <f>N76</f>
        <v>96</v>
      </c>
      <c r="AI76" s="3">
        <f>N77</f>
        <v>0</v>
      </c>
      <c r="AJ76" s="3">
        <f>N78</f>
        <v>0</v>
      </c>
      <c r="AK76" s="3">
        <f>N79</f>
        <v>0</v>
      </c>
      <c r="AL76" s="3">
        <f>N80</f>
        <v>0</v>
      </c>
      <c r="AM76" s="3">
        <f>N81</f>
        <v>0</v>
      </c>
      <c r="AN76" s="3">
        <f>N82</f>
        <v>0</v>
      </c>
      <c r="AO76" s="3">
        <f>N83</f>
        <v>677</v>
      </c>
      <c r="AP76" s="3">
        <f>N84</f>
        <v>0</v>
      </c>
      <c r="AQ76" s="3">
        <f>N85</f>
        <v>1</v>
      </c>
      <c r="AR76" s="3">
        <f>N86</f>
        <v>0</v>
      </c>
      <c r="AS76" s="3">
        <f>N87</f>
        <v>0</v>
      </c>
      <c r="AT76" s="3">
        <f>N88</f>
        <v>0</v>
      </c>
      <c r="AU76" s="7"/>
      <c r="AV76" s="54">
        <v>32</v>
      </c>
      <c r="AW76" s="33">
        <f t="shared" ref="AW76:BT76" si="1702">PRODUCT(W76*100*1/W81)</f>
        <v>0</v>
      </c>
      <c r="AX76" s="33">
        <f t="shared" si="1702"/>
        <v>0</v>
      </c>
      <c r="AY76" s="30">
        <f t="shared" si="1702"/>
        <v>7.5139146567717994</v>
      </c>
      <c r="AZ76" s="30">
        <f t="shared" si="1702"/>
        <v>2.1335807050092765</v>
      </c>
      <c r="BA76" s="30">
        <f t="shared" si="1702"/>
        <v>0</v>
      </c>
      <c r="BB76" s="30">
        <f t="shared" si="1702"/>
        <v>3.7105751391465676</v>
      </c>
      <c r="BC76" s="30">
        <f t="shared" si="1702"/>
        <v>4.8237476808905377</v>
      </c>
      <c r="BD76" s="30">
        <f t="shared" si="1702"/>
        <v>5.0092764378478662</v>
      </c>
      <c r="BE76" s="33">
        <f t="shared" si="1702"/>
        <v>5.0485436893203888</v>
      </c>
      <c r="BF76" s="33">
        <f t="shared" si="1702"/>
        <v>0</v>
      </c>
      <c r="BG76" s="31">
        <f t="shared" si="1702"/>
        <v>3.7071362372567194</v>
      </c>
      <c r="BH76" s="33">
        <f t="shared" si="1702"/>
        <v>8.9302325581395348</v>
      </c>
      <c r="BI76" s="33">
        <f t="shared" si="1702"/>
        <v>0</v>
      </c>
      <c r="BJ76" s="33">
        <f t="shared" si="1702"/>
        <v>0</v>
      </c>
      <c r="BK76" s="33">
        <f t="shared" si="1702"/>
        <v>0</v>
      </c>
      <c r="BL76" s="33">
        <f t="shared" si="1702"/>
        <v>0</v>
      </c>
      <c r="BM76" s="33">
        <f t="shared" si="1702"/>
        <v>0</v>
      </c>
      <c r="BN76" s="33">
        <f t="shared" si="1702"/>
        <v>0</v>
      </c>
      <c r="BO76" s="33">
        <f t="shared" si="1702"/>
        <v>62.743280815569975</v>
      </c>
      <c r="BP76" s="33">
        <f t="shared" si="1702"/>
        <v>0</v>
      </c>
      <c r="BQ76" s="33">
        <f t="shared" si="1702"/>
        <v>9.2421441774491686E-2</v>
      </c>
      <c r="BR76" s="33">
        <f t="shared" si="1702"/>
        <v>0</v>
      </c>
      <c r="BS76" s="33">
        <f t="shared" si="1702"/>
        <v>0</v>
      </c>
      <c r="BT76" s="33">
        <f t="shared" si="1702"/>
        <v>0</v>
      </c>
      <c r="BU76" s="54"/>
      <c r="BV76" s="54">
        <v>32</v>
      </c>
      <c r="BW76" s="33">
        <f t="shared" ref="BW76:CT76" si="1703">AW65+AW66+AW67+AW68+AW69+AW70+AW71+AW72+AW73+AW74+AW75+AW76</f>
        <v>99.81481481481481</v>
      </c>
      <c r="BX76" s="33">
        <f t="shared" si="1703"/>
        <v>100</v>
      </c>
      <c r="BY76" s="30">
        <f t="shared" si="1703"/>
        <v>99.257884972170686</v>
      </c>
      <c r="BZ76" s="30">
        <f t="shared" si="1703"/>
        <v>85.343228200371058</v>
      </c>
      <c r="CA76" s="30">
        <f t="shared" si="1703"/>
        <v>100</v>
      </c>
      <c r="CB76" s="30">
        <f t="shared" si="1703"/>
        <v>80.612244897959187</v>
      </c>
      <c r="CC76" s="30">
        <f t="shared" si="1703"/>
        <v>100</v>
      </c>
      <c r="CD76" s="30">
        <f t="shared" si="1703"/>
        <v>100</v>
      </c>
      <c r="CE76" s="33">
        <f t="shared" si="1703"/>
        <v>93.203883495145618</v>
      </c>
      <c r="CF76" s="33">
        <f t="shared" si="1703"/>
        <v>99.903288201160549</v>
      </c>
      <c r="CG76" s="31">
        <f t="shared" si="1703"/>
        <v>81.278962001853557</v>
      </c>
      <c r="CH76" s="33">
        <f t="shared" si="1703"/>
        <v>99.906976744186053</v>
      </c>
      <c r="CI76" s="33">
        <f t="shared" si="1703"/>
        <v>100</v>
      </c>
      <c r="CJ76" s="33">
        <f t="shared" si="1703"/>
        <v>100</v>
      </c>
      <c r="CK76" s="33">
        <f t="shared" si="1703"/>
        <v>100</v>
      </c>
      <c r="CL76" s="33">
        <f t="shared" si="1703"/>
        <v>100</v>
      </c>
      <c r="CM76" s="33">
        <f t="shared" si="1703"/>
        <v>100.00000000000003</v>
      </c>
      <c r="CN76" s="33">
        <f t="shared" si="1703"/>
        <v>99.999999999999986</v>
      </c>
      <c r="CO76" s="33">
        <f t="shared" si="1703"/>
        <v>99.629286376274337</v>
      </c>
      <c r="CP76" s="33">
        <f t="shared" si="1703"/>
        <v>99.814986123959301</v>
      </c>
      <c r="CQ76" s="33">
        <f t="shared" si="1703"/>
        <v>99.999999999999986</v>
      </c>
      <c r="CR76" s="33">
        <f t="shared" si="1703"/>
        <v>100</v>
      </c>
      <c r="CS76" s="33">
        <f t="shared" si="1703"/>
        <v>100</v>
      </c>
      <c r="CT76" s="33">
        <f t="shared" si="1703"/>
        <v>100</v>
      </c>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row>
    <row r="77" spans="2:126" x14ac:dyDescent="0.25">
      <c r="B77" s="54" t="s">
        <v>18</v>
      </c>
      <c r="C77" s="2">
        <v>0</v>
      </c>
      <c r="D77" s="2">
        <v>12</v>
      </c>
      <c r="E77" s="2">
        <v>4</v>
      </c>
      <c r="F77" s="2">
        <v>60</v>
      </c>
      <c r="G77" s="2">
        <v>332</v>
      </c>
      <c r="H77" s="2">
        <v>78</v>
      </c>
      <c r="I77" s="2">
        <v>7</v>
      </c>
      <c r="J77" s="3">
        <v>48</v>
      </c>
      <c r="K77" s="3">
        <v>185</v>
      </c>
      <c r="L77" s="3">
        <v>352</v>
      </c>
      <c r="M77" s="3">
        <v>0</v>
      </c>
      <c r="N77" s="3">
        <v>0</v>
      </c>
      <c r="O77" s="3">
        <v>0</v>
      </c>
      <c r="P77" s="3">
        <v>0</v>
      </c>
      <c r="Q77" s="3">
        <v>0</v>
      </c>
      <c r="R77" s="3">
        <v>0</v>
      </c>
      <c r="S77" s="54">
        <v>1078</v>
      </c>
      <c r="V77" s="54">
        <v>64</v>
      </c>
      <c r="W77" s="3">
        <f>O65</f>
        <v>1</v>
      </c>
      <c r="X77" s="3">
        <f>O66</f>
        <v>0</v>
      </c>
      <c r="Y77" s="54">
        <f>O67</f>
        <v>8</v>
      </c>
      <c r="Z77" s="54">
        <f>O68</f>
        <v>43</v>
      </c>
      <c r="AA77" s="54">
        <f>O69</f>
        <v>0</v>
      </c>
      <c r="AB77" s="54">
        <f>O70</f>
        <v>209</v>
      </c>
      <c r="AC77" s="54">
        <f>O71</f>
        <v>0</v>
      </c>
      <c r="AD77" s="54">
        <f>O72</f>
        <v>0</v>
      </c>
      <c r="AE77" s="3">
        <f>O73</f>
        <v>59</v>
      </c>
      <c r="AF77" s="3">
        <f>O74</f>
        <v>0</v>
      </c>
      <c r="AG77" s="3">
        <f>O75</f>
        <v>20</v>
      </c>
      <c r="AH77" s="3">
        <f>O76</f>
        <v>1</v>
      </c>
      <c r="AI77" s="3">
        <f>O77</f>
        <v>0</v>
      </c>
      <c r="AJ77" s="3">
        <f>O78</f>
        <v>0</v>
      </c>
      <c r="AK77" s="3">
        <f>O79</f>
        <v>0</v>
      </c>
      <c r="AL77" s="3">
        <f>O80</f>
        <v>0</v>
      </c>
      <c r="AM77" s="3">
        <f>O81</f>
        <v>0</v>
      </c>
      <c r="AN77" s="3">
        <f>O82</f>
        <v>0</v>
      </c>
      <c r="AO77" s="3">
        <f>O83</f>
        <v>0</v>
      </c>
      <c r="AP77" s="3">
        <f>O84</f>
        <v>0</v>
      </c>
      <c r="AQ77" s="3">
        <f>O85</f>
        <v>0</v>
      </c>
      <c r="AR77" s="3">
        <f>O86</f>
        <v>0</v>
      </c>
      <c r="AS77" s="3">
        <f>O87</f>
        <v>0</v>
      </c>
      <c r="AT77" s="3">
        <f>O88</f>
        <v>0</v>
      </c>
      <c r="AU77" s="7"/>
      <c r="AV77" s="54">
        <v>64</v>
      </c>
      <c r="AW77" s="33">
        <f t="shared" ref="AW77:BT77" si="1704">PRODUCT(W77*100*1/W81)</f>
        <v>9.2592592592592587E-2</v>
      </c>
      <c r="AX77" s="33">
        <f t="shared" si="1704"/>
        <v>0</v>
      </c>
      <c r="AY77" s="30">
        <f t="shared" si="1704"/>
        <v>0.74211502782931349</v>
      </c>
      <c r="AZ77" s="30">
        <f t="shared" si="1704"/>
        <v>3.9888682745825603</v>
      </c>
      <c r="BA77" s="30">
        <f t="shared" si="1704"/>
        <v>0</v>
      </c>
      <c r="BB77" s="30">
        <f t="shared" si="1704"/>
        <v>19.387755102040817</v>
      </c>
      <c r="BC77" s="30">
        <f t="shared" si="1704"/>
        <v>0</v>
      </c>
      <c r="BD77" s="30">
        <f t="shared" si="1704"/>
        <v>0</v>
      </c>
      <c r="BE77" s="33">
        <f t="shared" si="1704"/>
        <v>5.7281553398058254</v>
      </c>
      <c r="BF77" s="33">
        <f t="shared" si="1704"/>
        <v>0</v>
      </c>
      <c r="BG77" s="33">
        <f t="shared" si="1704"/>
        <v>1.8535681186283597</v>
      </c>
      <c r="BH77" s="33">
        <f t="shared" si="1704"/>
        <v>9.3023255813953487E-2</v>
      </c>
      <c r="BI77" s="33">
        <f t="shared" si="1704"/>
        <v>0</v>
      </c>
      <c r="BJ77" s="33">
        <f t="shared" si="1704"/>
        <v>0</v>
      </c>
      <c r="BK77" s="33">
        <f t="shared" si="1704"/>
        <v>0</v>
      </c>
      <c r="BL77" s="33">
        <f t="shared" si="1704"/>
        <v>0</v>
      </c>
      <c r="BM77" s="33">
        <f t="shared" si="1704"/>
        <v>0</v>
      </c>
      <c r="BN77" s="33">
        <f t="shared" si="1704"/>
        <v>0</v>
      </c>
      <c r="BO77" s="33">
        <f t="shared" si="1704"/>
        <v>0</v>
      </c>
      <c r="BP77" s="33">
        <f t="shared" si="1704"/>
        <v>0</v>
      </c>
      <c r="BQ77" s="33">
        <f t="shared" si="1704"/>
        <v>0</v>
      </c>
      <c r="BR77" s="33">
        <f t="shared" si="1704"/>
        <v>0</v>
      </c>
      <c r="BS77" s="33">
        <f t="shared" si="1704"/>
        <v>0</v>
      </c>
      <c r="BT77" s="33">
        <f t="shared" si="1704"/>
        <v>0</v>
      </c>
      <c r="BU77" s="54"/>
      <c r="BV77" s="54">
        <v>64</v>
      </c>
      <c r="BW77" s="33">
        <f t="shared" ref="BW77:CT77" si="1705">AW65+AW66+AW67+AW68+AW69+AW70+AW71+AW72+AW73+AW74+AW75+AW76+AW77</f>
        <v>99.907407407407405</v>
      </c>
      <c r="BX77" s="33">
        <f t="shared" si="1705"/>
        <v>100</v>
      </c>
      <c r="BY77" s="30">
        <f t="shared" si="1705"/>
        <v>100</v>
      </c>
      <c r="BZ77" s="30">
        <f t="shared" si="1705"/>
        <v>89.332096474953616</v>
      </c>
      <c r="CA77" s="30">
        <f t="shared" si="1705"/>
        <v>100</v>
      </c>
      <c r="CB77" s="30">
        <f t="shared" si="1705"/>
        <v>100</v>
      </c>
      <c r="CC77" s="30">
        <f t="shared" si="1705"/>
        <v>100</v>
      </c>
      <c r="CD77" s="30">
        <f t="shared" si="1705"/>
        <v>100</v>
      </c>
      <c r="CE77" s="33">
        <f t="shared" si="1705"/>
        <v>98.932038834951442</v>
      </c>
      <c r="CF77" s="33">
        <f t="shared" si="1705"/>
        <v>99.903288201160549</v>
      </c>
      <c r="CG77" s="33">
        <f t="shared" si="1705"/>
        <v>83.132530120481917</v>
      </c>
      <c r="CH77" s="33">
        <f t="shared" si="1705"/>
        <v>100</v>
      </c>
      <c r="CI77" s="33">
        <f t="shared" si="1705"/>
        <v>100</v>
      </c>
      <c r="CJ77" s="33">
        <f t="shared" si="1705"/>
        <v>100</v>
      </c>
      <c r="CK77" s="33">
        <f t="shared" si="1705"/>
        <v>100</v>
      </c>
      <c r="CL77" s="33">
        <f t="shared" si="1705"/>
        <v>100</v>
      </c>
      <c r="CM77" s="33">
        <f t="shared" si="1705"/>
        <v>100.00000000000003</v>
      </c>
      <c r="CN77" s="33">
        <f t="shared" si="1705"/>
        <v>99.999999999999986</v>
      </c>
      <c r="CO77" s="33">
        <f t="shared" si="1705"/>
        <v>99.629286376274337</v>
      </c>
      <c r="CP77" s="33">
        <f t="shared" si="1705"/>
        <v>99.814986123959301</v>
      </c>
      <c r="CQ77" s="33">
        <f t="shared" si="1705"/>
        <v>99.999999999999986</v>
      </c>
      <c r="CR77" s="33">
        <f t="shared" si="1705"/>
        <v>100</v>
      </c>
      <c r="CS77" s="33">
        <f t="shared" si="1705"/>
        <v>100</v>
      </c>
      <c r="CT77" s="33">
        <f t="shared" si="1705"/>
        <v>100</v>
      </c>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row>
    <row r="78" spans="2:126" x14ac:dyDescent="0.25">
      <c r="B78" s="54" t="s">
        <v>19</v>
      </c>
      <c r="C78" s="2">
        <v>0</v>
      </c>
      <c r="D78" s="2">
        <v>9</v>
      </c>
      <c r="E78" s="2">
        <v>0</v>
      </c>
      <c r="F78" s="2">
        <v>68</v>
      </c>
      <c r="G78" s="2">
        <v>389</v>
      </c>
      <c r="H78" s="2">
        <v>21</v>
      </c>
      <c r="I78" s="2">
        <v>6</v>
      </c>
      <c r="J78" s="3">
        <v>121</v>
      </c>
      <c r="K78" s="3">
        <v>178</v>
      </c>
      <c r="L78" s="3">
        <v>212</v>
      </c>
      <c r="M78" s="3">
        <v>72</v>
      </c>
      <c r="N78" s="3">
        <v>0</v>
      </c>
      <c r="O78" s="3">
        <v>0</v>
      </c>
      <c r="P78" s="3">
        <v>0</v>
      </c>
      <c r="Q78" s="3">
        <v>0</v>
      </c>
      <c r="R78" s="3">
        <v>0</v>
      </c>
      <c r="S78" s="54">
        <v>1076</v>
      </c>
      <c r="V78" s="54">
        <v>128</v>
      </c>
      <c r="W78" s="3">
        <f>P65</f>
        <v>0</v>
      </c>
      <c r="X78" s="3">
        <f>P66</f>
        <v>0</v>
      </c>
      <c r="Y78" s="54">
        <f>P67</f>
        <v>0</v>
      </c>
      <c r="Z78" s="54">
        <f>P68</f>
        <v>115</v>
      </c>
      <c r="AA78" s="54">
        <f>P69</f>
        <v>0</v>
      </c>
      <c r="AB78" s="54">
        <f>P70</f>
        <v>0</v>
      </c>
      <c r="AC78" s="54">
        <f>P71</f>
        <v>0</v>
      </c>
      <c r="AD78" s="54">
        <f>P72</f>
        <v>0</v>
      </c>
      <c r="AE78" s="3">
        <f>P73</f>
        <v>11</v>
      </c>
      <c r="AF78" s="3">
        <f>P74</f>
        <v>0</v>
      </c>
      <c r="AG78" s="3">
        <f>P75</f>
        <v>13</v>
      </c>
      <c r="AH78" s="3">
        <f>P76</f>
        <v>0</v>
      </c>
      <c r="AI78" s="3">
        <f>P77</f>
        <v>0</v>
      </c>
      <c r="AJ78" s="3">
        <f>P78</f>
        <v>0</v>
      </c>
      <c r="AK78" s="3">
        <f>P79</f>
        <v>0</v>
      </c>
      <c r="AL78" s="3">
        <f>P80</f>
        <v>0</v>
      </c>
      <c r="AM78" s="3">
        <f>P81</f>
        <v>0</v>
      </c>
      <c r="AN78" s="3">
        <f>P82</f>
        <v>0</v>
      </c>
      <c r="AO78" s="3">
        <f>P83</f>
        <v>0</v>
      </c>
      <c r="AP78" s="3">
        <f>P84</f>
        <v>0</v>
      </c>
      <c r="AQ78" s="3">
        <f>P85</f>
        <v>0</v>
      </c>
      <c r="AR78" s="3">
        <f>P86</f>
        <v>0</v>
      </c>
      <c r="AS78" s="3">
        <f>P87</f>
        <v>0</v>
      </c>
      <c r="AT78" s="3">
        <f>P88</f>
        <v>0</v>
      </c>
      <c r="AU78" s="7"/>
      <c r="AV78" s="54">
        <v>128</v>
      </c>
      <c r="AW78" s="33">
        <f t="shared" ref="AW78:BT78" si="1706">PRODUCT(W78*100*1/W81)</f>
        <v>0</v>
      </c>
      <c r="AX78" s="33">
        <f t="shared" si="1706"/>
        <v>0</v>
      </c>
      <c r="AY78" s="30">
        <f t="shared" si="1706"/>
        <v>0</v>
      </c>
      <c r="AZ78" s="30">
        <f t="shared" si="1706"/>
        <v>10.667903525046382</v>
      </c>
      <c r="BA78" s="30">
        <f t="shared" si="1706"/>
        <v>0</v>
      </c>
      <c r="BB78" s="30">
        <f t="shared" si="1706"/>
        <v>0</v>
      </c>
      <c r="BC78" s="30">
        <f t="shared" si="1706"/>
        <v>0</v>
      </c>
      <c r="BD78" s="30">
        <f t="shared" si="1706"/>
        <v>0</v>
      </c>
      <c r="BE78" s="33">
        <f t="shared" si="1706"/>
        <v>1.0679611650485437</v>
      </c>
      <c r="BF78" s="33">
        <f t="shared" si="1706"/>
        <v>0</v>
      </c>
      <c r="BG78" s="33">
        <f t="shared" si="1706"/>
        <v>1.2048192771084338</v>
      </c>
      <c r="BH78" s="33">
        <f t="shared" si="1706"/>
        <v>0</v>
      </c>
      <c r="BI78" s="33">
        <f t="shared" si="1706"/>
        <v>0</v>
      </c>
      <c r="BJ78" s="33">
        <f t="shared" si="1706"/>
        <v>0</v>
      </c>
      <c r="BK78" s="33">
        <f t="shared" si="1706"/>
        <v>0</v>
      </c>
      <c r="BL78" s="33">
        <f t="shared" si="1706"/>
        <v>0</v>
      </c>
      <c r="BM78" s="33">
        <f t="shared" si="1706"/>
        <v>0</v>
      </c>
      <c r="BN78" s="33">
        <f t="shared" si="1706"/>
        <v>0</v>
      </c>
      <c r="BO78" s="33">
        <f t="shared" si="1706"/>
        <v>0</v>
      </c>
      <c r="BP78" s="33">
        <f t="shared" si="1706"/>
        <v>0</v>
      </c>
      <c r="BQ78" s="33">
        <f t="shared" si="1706"/>
        <v>0</v>
      </c>
      <c r="BR78" s="33">
        <f t="shared" si="1706"/>
        <v>0</v>
      </c>
      <c r="BS78" s="33">
        <f t="shared" si="1706"/>
        <v>0</v>
      </c>
      <c r="BT78" s="33">
        <f t="shared" si="1706"/>
        <v>0</v>
      </c>
      <c r="BU78" s="54"/>
      <c r="BV78" s="54">
        <v>128</v>
      </c>
      <c r="BW78" s="33">
        <f t="shared" ref="BW78:CT78" si="1707">AW65+AW66+AW67+AW68+AW69+AW70+AW71+AW72+AW73+AW74+AW75+AW76+AW77+AW78</f>
        <v>99.907407407407405</v>
      </c>
      <c r="BX78" s="33">
        <f t="shared" si="1707"/>
        <v>100</v>
      </c>
      <c r="BY78" s="30">
        <f t="shared" si="1707"/>
        <v>100</v>
      </c>
      <c r="BZ78" s="30">
        <f t="shared" si="1707"/>
        <v>100</v>
      </c>
      <c r="CA78" s="30">
        <f t="shared" si="1707"/>
        <v>100</v>
      </c>
      <c r="CB78" s="30">
        <f t="shared" si="1707"/>
        <v>100</v>
      </c>
      <c r="CC78" s="30">
        <f t="shared" si="1707"/>
        <v>100</v>
      </c>
      <c r="CD78" s="30">
        <f t="shared" si="1707"/>
        <v>100</v>
      </c>
      <c r="CE78" s="33">
        <f t="shared" si="1707"/>
        <v>99.999999999999986</v>
      </c>
      <c r="CF78" s="33">
        <f t="shared" si="1707"/>
        <v>99.903288201160549</v>
      </c>
      <c r="CG78" s="33">
        <f t="shared" si="1707"/>
        <v>84.337349397590344</v>
      </c>
      <c r="CH78" s="33">
        <f t="shared" si="1707"/>
        <v>100</v>
      </c>
      <c r="CI78" s="33">
        <f t="shared" si="1707"/>
        <v>100</v>
      </c>
      <c r="CJ78" s="33">
        <f t="shared" si="1707"/>
        <v>100</v>
      </c>
      <c r="CK78" s="33">
        <f t="shared" si="1707"/>
        <v>100</v>
      </c>
      <c r="CL78" s="33">
        <f t="shared" si="1707"/>
        <v>100</v>
      </c>
      <c r="CM78" s="33">
        <f t="shared" si="1707"/>
        <v>100.00000000000003</v>
      </c>
      <c r="CN78" s="33">
        <f t="shared" si="1707"/>
        <v>99.999999999999986</v>
      </c>
      <c r="CO78" s="33">
        <f t="shared" si="1707"/>
        <v>99.629286376274337</v>
      </c>
      <c r="CP78" s="33">
        <f t="shared" si="1707"/>
        <v>99.814986123959301</v>
      </c>
      <c r="CQ78" s="33">
        <f t="shared" si="1707"/>
        <v>99.999999999999986</v>
      </c>
      <c r="CR78" s="33">
        <f t="shared" si="1707"/>
        <v>100</v>
      </c>
      <c r="CS78" s="33">
        <f t="shared" si="1707"/>
        <v>100</v>
      </c>
      <c r="CT78" s="33">
        <f t="shared" si="1707"/>
        <v>100</v>
      </c>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row>
    <row r="79" spans="2:126" x14ac:dyDescent="0.25">
      <c r="B79" s="54" t="s">
        <v>20</v>
      </c>
      <c r="C79" s="2">
        <v>0</v>
      </c>
      <c r="D79" s="2">
        <v>8</v>
      </c>
      <c r="E79" s="2">
        <v>58</v>
      </c>
      <c r="F79" s="2">
        <v>409</v>
      </c>
      <c r="G79" s="2">
        <v>16</v>
      </c>
      <c r="H79" s="3">
        <v>69</v>
      </c>
      <c r="I79" s="3">
        <v>231</v>
      </c>
      <c r="J79" s="3">
        <v>242</v>
      </c>
      <c r="K79" s="3">
        <v>21</v>
      </c>
      <c r="L79" s="3">
        <v>28</v>
      </c>
      <c r="M79" s="3">
        <v>0</v>
      </c>
      <c r="N79" s="3">
        <v>0</v>
      </c>
      <c r="O79" s="3">
        <v>0</v>
      </c>
      <c r="P79" s="3">
        <v>0</v>
      </c>
      <c r="Q79" s="3">
        <v>0</v>
      </c>
      <c r="R79" s="3">
        <v>0</v>
      </c>
      <c r="S79" s="54">
        <v>1082</v>
      </c>
      <c r="V79" s="54">
        <v>256</v>
      </c>
      <c r="W79" s="3">
        <f>Q65</f>
        <v>0</v>
      </c>
      <c r="X79" s="3">
        <f>Q66</f>
        <v>0</v>
      </c>
      <c r="Y79" s="54">
        <f>Q67</f>
        <v>0</v>
      </c>
      <c r="Z79" s="54">
        <f>Q68</f>
        <v>0</v>
      </c>
      <c r="AA79" s="54">
        <f>Q69</f>
        <v>0</v>
      </c>
      <c r="AB79" s="54">
        <f>Q70</f>
        <v>0</v>
      </c>
      <c r="AC79" s="54">
        <f>Q71</f>
        <v>0</v>
      </c>
      <c r="AD79" s="54">
        <f>Q72</f>
        <v>0</v>
      </c>
      <c r="AE79" s="3">
        <f>Q73</f>
        <v>0</v>
      </c>
      <c r="AF79" s="3">
        <f>Q74</f>
        <v>0</v>
      </c>
      <c r="AG79" s="3">
        <f>Q75</f>
        <v>169</v>
      </c>
      <c r="AH79" s="3">
        <f>Q76</f>
        <v>0</v>
      </c>
      <c r="AI79" s="3">
        <f>Q77</f>
        <v>0</v>
      </c>
      <c r="AJ79" s="3">
        <f>Q78</f>
        <v>0</v>
      </c>
      <c r="AK79" s="3">
        <f>Q79</f>
        <v>0</v>
      </c>
      <c r="AL79" s="3">
        <f>Q80</f>
        <v>0</v>
      </c>
      <c r="AM79" s="3">
        <f>Q81</f>
        <v>0</v>
      </c>
      <c r="AN79" s="3">
        <f>Q82</f>
        <v>0</v>
      </c>
      <c r="AO79" s="3">
        <f>Q83</f>
        <v>0</v>
      </c>
      <c r="AP79" s="3">
        <f>Q84</f>
        <v>0</v>
      </c>
      <c r="AQ79" s="3">
        <f>Q85</f>
        <v>0</v>
      </c>
      <c r="AR79" s="3">
        <f>Q86</f>
        <v>0</v>
      </c>
      <c r="AS79" s="3">
        <f>Q87</f>
        <v>0</v>
      </c>
      <c r="AT79" s="3">
        <f>Q88</f>
        <v>0</v>
      </c>
      <c r="AU79" s="7"/>
      <c r="AV79" s="54">
        <v>256</v>
      </c>
      <c r="AW79" s="33">
        <f t="shared" ref="AW79:BT79" si="1708">PRODUCT(W79*100*1/W81)</f>
        <v>0</v>
      </c>
      <c r="AX79" s="33">
        <f t="shared" si="1708"/>
        <v>0</v>
      </c>
      <c r="AY79" s="30">
        <f t="shared" si="1708"/>
        <v>0</v>
      </c>
      <c r="AZ79" s="30">
        <f t="shared" si="1708"/>
        <v>0</v>
      </c>
      <c r="BA79" s="30">
        <f t="shared" si="1708"/>
        <v>0</v>
      </c>
      <c r="BB79" s="30">
        <f t="shared" si="1708"/>
        <v>0</v>
      </c>
      <c r="BC79" s="30">
        <f t="shared" si="1708"/>
        <v>0</v>
      </c>
      <c r="BD79" s="30">
        <f t="shared" si="1708"/>
        <v>0</v>
      </c>
      <c r="BE79" s="33">
        <f t="shared" si="1708"/>
        <v>0</v>
      </c>
      <c r="BF79" s="33">
        <f t="shared" si="1708"/>
        <v>0</v>
      </c>
      <c r="BG79" s="33">
        <f t="shared" si="1708"/>
        <v>15.662650602409638</v>
      </c>
      <c r="BH79" s="33">
        <f t="shared" si="1708"/>
        <v>0</v>
      </c>
      <c r="BI79" s="33">
        <f t="shared" si="1708"/>
        <v>0</v>
      </c>
      <c r="BJ79" s="33">
        <f t="shared" si="1708"/>
        <v>0</v>
      </c>
      <c r="BK79" s="33">
        <f t="shared" si="1708"/>
        <v>0</v>
      </c>
      <c r="BL79" s="33">
        <f t="shared" si="1708"/>
        <v>0</v>
      </c>
      <c r="BM79" s="33">
        <f t="shared" si="1708"/>
        <v>0</v>
      </c>
      <c r="BN79" s="33">
        <f t="shared" si="1708"/>
        <v>0</v>
      </c>
      <c r="BO79" s="33">
        <f t="shared" si="1708"/>
        <v>0</v>
      </c>
      <c r="BP79" s="33">
        <f t="shared" si="1708"/>
        <v>0</v>
      </c>
      <c r="BQ79" s="33">
        <f t="shared" si="1708"/>
        <v>0</v>
      </c>
      <c r="BR79" s="33">
        <f t="shared" si="1708"/>
        <v>0</v>
      </c>
      <c r="BS79" s="33">
        <f t="shared" si="1708"/>
        <v>0</v>
      </c>
      <c r="BT79" s="33">
        <f t="shared" si="1708"/>
        <v>0</v>
      </c>
      <c r="BU79" s="54"/>
      <c r="BV79" s="54">
        <v>256</v>
      </c>
      <c r="BW79" s="33">
        <f t="shared" ref="BW79:CT79" si="1709">AW65+AW66+AW67+AW68+AW69+AW70+AW71+AW72+AW73+AW74+AW75+AW76+AW77+AW78+AW79</f>
        <v>99.907407407407405</v>
      </c>
      <c r="BX79" s="33">
        <f t="shared" si="1709"/>
        <v>100</v>
      </c>
      <c r="BY79" s="30">
        <f t="shared" si="1709"/>
        <v>100</v>
      </c>
      <c r="BZ79" s="30">
        <f t="shared" si="1709"/>
        <v>100</v>
      </c>
      <c r="CA79" s="30">
        <f t="shared" si="1709"/>
        <v>100</v>
      </c>
      <c r="CB79" s="30">
        <f t="shared" si="1709"/>
        <v>100</v>
      </c>
      <c r="CC79" s="30">
        <f t="shared" si="1709"/>
        <v>100</v>
      </c>
      <c r="CD79" s="30">
        <f t="shared" si="1709"/>
        <v>100</v>
      </c>
      <c r="CE79" s="33">
        <f t="shared" si="1709"/>
        <v>99.999999999999986</v>
      </c>
      <c r="CF79" s="33">
        <f t="shared" si="1709"/>
        <v>99.903288201160549</v>
      </c>
      <c r="CG79" s="33">
        <f t="shared" si="1709"/>
        <v>99.999999999999986</v>
      </c>
      <c r="CH79" s="33">
        <f t="shared" si="1709"/>
        <v>100</v>
      </c>
      <c r="CI79" s="33">
        <f t="shared" si="1709"/>
        <v>100</v>
      </c>
      <c r="CJ79" s="33">
        <f t="shared" si="1709"/>
        <v>100</v>
      </c>
      <c r="CK79" s="33">
        <f t="shared" si="1709"/>
        <v>100</v>
      </c>
      <c r="CL79" s="33">
        <f t="shared" si="1709"/>
        <v>100</v>
      </c>
      <c r="CM79" s="33">
        <f t="shared" si="1709"/>
        <v>100.00000000000003</v>
      </c>
      <c r="CN79" s="33">
        <f t="shared" si="1709"/>
        <v>99.999999999999986</v>
      </c>
      <c r="CO79" s="33">
        <f t="shared" si="1709"/>
        <v>99.629286376274337</v>
      </c>
      <c r="CP79" s="33">
        <f t="shared" si="1709"/>
        <v>99.814986123959301</v>
      </c>
      <c r="CQ79" s="33">
        <f t="shared" si="1709"/>
        <v>99.999999999999986</v>
      </c>
      <c r="CR79" s="33">
        <f t="shared" si="1709"/>
        <v>100</v>
      </c>
      <c r="CS79" s="33">
        <f t="shared" si="1709"/>
        <v>100</v>
      </c>
      <c r="CT79" s="33">
        <f t="shared" si="1709"/>
        <v>100</v>
      </c>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row>
    <row r="80" spans="2:126" x14ac:dyDescent="0.25">
      <c r="B80" s="54" t="s">
        <v>21</v>
      </c>
      <c r="C80" s="2">
        <v>0</v>
      </c>
      <c r="D80" s="2">
        <v>0</v>
      </c>
      <c r="E80" s="2">
        <v>426</v>
      </c>
      <c r="F80" s="2">
        <v>0</v>
      </c>
      <c r="G80" s="2">
        <v>103</v>
      </c>
      <c r="H80" s="2">
        <v>241</v>
      </c>
      <c r="I80" s="2">
        <v>172</v>
      </c>
      <c r="J80" s="4">
        <v>37</v>
      </c>
      <c r="K80" s="3">
        <v>29</v>
      </c>
      <c r="L80" s="3">
        <v>55</v>
      </c>
      <c r="M80" s="3">
        <v>14</v>
      </c>
      <c r="N80" s="3">
        <v>0</v>
      </c>
      <c r="O80" s="3">
        <v>0</v>
      </c>
      <c r="P80" s="3">
        <v>0</v>
      </c>
      <c r="Q80" s="3">
        <v>0</v>
      </c>
      <c r="R80" s="3">
        <v>0</v>
      </c>
      <c r="S80" s="54">
        <v>1077</v>
      </c>
      <c r="V80" s="54">
        <v>512</v>
      </c>
      <c r="W80" s="3">
        <f>R65</f>
        <v>1</v>
      </c>
      <c r="X80" s="3">
        <f>R66</f>
        <v>0</v>
      </c>
      <c r="Y80" s="54">
        <f>R67</f>
        <v>0</v>
      </c>
      <c r="Z80" s="54">
        <f>R68</f>
        <v>0</v>
      </c>
      <c r="AA80" s="54">
        <f>R69</f>
        <v>0</v>
      </c>
      <c r="AB80" s="54">
        <f>R70</f>
        <v>0</v>
      </c>
      <c r="AC80" s="54">
        <f>R71</f>
        <v>0</v>
      </c>
      <c r="AD80" s="54">
        <f>R72</f>
        <v>0</v>
      </c>
      <c r="AE80" s="3">
        <f>R73</f>
        <v>0</v>
      </c>
      <c r="AF80" s="3">
        <f>R74</f>
        <v>1</v>
      </c>
      <c r="AG80" s="3">
        <f>R75</f>
        <v>0</v>
      </c>
      <c r="AH80" s="3">
        <f>R76</f>
        <v>0</v>
      </c>
      <c r="AI80" s="3">
        <f>R77</f>
        <v>0</v>
      </c>
      <c r="AJ80" s="3">
        <f>R78</f>
        <v>0</v>
      </c>
      <c r="AK80" s="3">
        <f>R79</f>
        <v>0</v>
      </c>
      <c r="AL80" s="3">
        <f>R80</f>
        <v>0</v>
      </c>
      <c r="AM80" s="3">
        <f>R81</f>
        <v>0</v>
      </c>
      <c r="AN80" s="3">
        <f>R82</f>
        <v>0</v>
      </c>
      <c r="AO80" s="3">
        <f>R83</f>
        <v>4</v>
      </c>
      <c r="AP80" s="3">
        <f>R84</f>
        <v>2</v>
      </c>
      <c r="AQ80" s="3">
        <f>R85</f>
        <v>0</v>
      </c>
      <c r="AR80" s="3">
        <f>R86</f>
        <v>0</v>
      </c>
      <c r="AS80" s="3">
        <f>R87</f>
        <v>0</v>
      </c>
      <c r="AT80" s="3">
        <f>R88</f>
        <v>0</v>
      </c>
      <c r="AU80" s="7"/>
      <c r="AV80" s="54">
        <v>512</v>
      </c>
      <c r="AW80" s="33">
        <f t="shared" ref="AW80:BT80" si="1710">PRODUCT(W80*100*1/W81)</f>
        <v>9.2592592592592587E-2</v>
      </c>
      <c r="AX80" s="33">
        <f t="shared" si="1710"/>
        <v>0</v>
      </c>
      <c r="AY80" s="30">
        <f t="shared" si="1710"/>
        <v>0</v>
      </c>
      <c r="AZ80" s="30">
        <f t="shared" si="1710"/>
        <v>0</v>
      </c>
      <c r="BA80" s="30">
        <f t="shared" si="1710"/>
        <v>0</v>
      </c>
      <c r="BB80" s="30">
        <f t="shared" si="1710"/>
        <v>0</v>
      </c>
      <c r="BC80" s="30">
        <f t="shared" si="1710"/>
        <v>0</v>
      </c>
      <c r="BD80" s="30">
        <f t="shared" si="1710"/>
        <v>0</v>
      </c>
      <c r="BE80" s="33">
        <f t="shared" si="1710"/>
        <v>0</v>
      </c>
      <c r="BF80" s="33">
        <f t="shared" si="1710"/>
        <v>9.6711798839458407E-2</v>
      </c>
      <c r="BG80" s="33">
        <f t="shared" si="1710"/>
        <v>0</v>
      </c>
      <c r="BH80" s="33">
        <f t="shared" si="1710"/>
        <v>0</v>
      </c>
      <c r="BI80" s="33">
        <f t="shared" si="1710"/>
        <v>0</v>
      </c>
      <c r="BJ80" s="33">
        <f t="shared" si="1710"/>
        <v>0</v>
      </c>
      <c r="BK80" s="33">
        <f t="shared" si="1710"/>
        <v>0</v>
      </c>
      <c r="BL80" s="33">
        <f t="shared" si="1710"/>
        <v>0</v>
      </c>
      <c r="BM80" s="33">
        <f t="shared" si="1710"/>
        <v>0</v>
      </c>
      <c r="BN80" s="33">
        <f t="shared" si="1710"/>
        <v>0</v>
      </c>
      <c r="BO80" s="33">
        <f t="shared" si="1710"/>
        <v>0.3707136237256719</v>
      </c>
      <c r="BP80" s="33">
        <f t="shared" si="1710"/>
        <v>0.18501387604070305</v>
      </c>
      <c r="BQ80" s="33">
        <f t="shared" si="1710"/>
        <v>0</v>
      </c>
      <c r="BR80" s="33">
        <f t="shared" si="1710"/>
        <v>0</v>
      </c>
      <c r="BS80" s="33">
        <f t="shared" si="1710"/>
        <v>0</v>
      </c>
      <c r="BT80" s="33">
        <f t="shared" si="1710"/>
        <v>0</v>
      </c>
      <c r="BU80" s="54"/>
      <c r="BV80" s="54">
        <v>512</v>
      </c>
      <c r="BW80" s="33">
        <f t="shared" ref="BW80:CT80" si="1711">AW65+AW66+AW67+AW68+AW69+AW70+AW71+AW72+AW73+AW74+AW75+AW76+AW77+AW78+AW79+AW80</f>
        <v>100</v>
      </c>
      <c r="BX80" s="33">
        <f t="shared" si="1711"/>
        <v>100</v>
      </c>
      <c r="BY80" s="30">
        <f t="shared" si="1711"/>
        <v>100</v>
      </c>
      <c r="BZ80" s="30">
        <f t="shared" si="1711"/>
        <v>100</v>
      </c>
      <c r="CA80" s="30">
        <f t="shared" si="1711"/>
        <v>100</v>
      </c>
      <c r="CB80" s="30">
        <f t="shared" si="1711"/>
        <v>100</v>
      </c>
      <c r="CC80" s="30">
        <f t="shared" si="1711"/>
        <v>100</v>
      </c>
      <c r="CD80" s="30">
        <f t="shared" si="1711"/>
        <v>100</v>
      </c>
      <c r="CE80" s="33">
        <f t="shared" si="1711"/>
        <v>99.999999999999986</v>
      </c>
      <c r="CF80" s="33">
        <f t="shared" si="1711"/>
        <v>100.00000000000001</v>
      </c>
      <c r="CG80" s="33">
        <f t="shared" si="1711"/>
        <v>99.999999999999986</v>
      </c>
      <c r="CH80" s="33">
        <f t="shared" si="1711"/>
        <v>100</v>
      </c>
      <c r="CI80" s="33">
        <f t="shared" si="1711"/>
        <v>100</v>
      </c>
      <c r="CJ80" s="33">
        <f t="shared" si="1711"/>
        <v>100</v>
      </c>
      <c r="CK80" s="33">
        <f t="shared" si="1711"/>
        <v>100</v>
      </c>
      <c r="CL80" s="33">
        <f t="shared" si="1711"/>
        <v>100</v>
      </c>
      <c r="CM80" s="33">
        <f t="shared" si="1711"/>
        <v>100.00000000000003</v>
      </c>
      <c r="CN80" s="33">
        <f t="shared" si="1711"/>
        <v>99.999999999999986</v>
      </c>
      <c r="CO80" s="33">
        <f t="shared" si="1711"/>
        <v>100.00000000000001</v>
      </c>
      <c r="CP80" s="33">
        <f t="shared" si="1711"/>
        <v>100</v>
      </c>
      <c r="CQ80" s="33">
        <f t="shared" si="1711"/>
        <v>99.999999999999986</v>
      </c>
      <c r="CR80" s="33">
        <f t="shared" si="1711"/>
        <v>100</v>
      </c>
      <c r="CS80" s="33">
        <f t="shared" si="1711"/>
        <v>100</v>
      </c>
      <c r="CT80" s="33">
        <f t="shared" si="1711"/>
        <v>100</v>
      </c>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row>
    <row r="81" spans="1:127" x14ac:dyDescent="0.25">
      <c r="B81" s="54" t="s">
        <v>33</v>
      </c>
      <c r="C81" s="2">
        <v>8</v>
      </c>
      <c r="D81" s="2">
        <v>886</v>
      </c>
      <c r="E81" s="2">
        <v>60</v>
      </c>
      <c r="F81" s="4">
        <v>2</v>
      </c>
      <c r="G81" s="4">
        <v>3</v>
      </c>
      <c r="H81" s="4">
        <v>2</v>
      </c>
      <c r="I81" s="3">
        <v>1</v>
      </c>
      <c r="J81" s="3">
        <v>5</v>
      </c>
      <c r="K81" s="3">
        <v>2</v>
      </c>
      <c r="L81" s="3">
        <v>111</v>
      </c>
      <c r="M81" s="3">
        <v>0</v>
      </c>
      <c r="N81" s="3">
        <v>0</v>
      </c>
      <c r="O81" s="3">
        <v>0</v>
      </c>
      <c r="P81" s="3">
        <v>0</v>
      </c>
      <c r="Q81" s="3">
        <v>0</v>
      </c>
      <c r="R81" s="3">
        <v>0</v>
      </c>
      <c r="S81" s="54">
        <v>1080</v>
      </c>
      <c r="V81" s="54" t="s">
        <v>1</v>
      </c>
      <c r="W81" s="54">
        <f>S65</f>
        <v>1080</v>
      </c>
      <c r="X81" s="54">
        <f>S66</f>
        <v>1084</v>
      </c>
      <c r="Y81" s="54">
        <f>S67</f>
        <v>1078</v>
      </c>
      <c r="Z81" s="54">
        <f>S68</f>
        <v>1078</v>
      </c>
      <c r="AA81" s="54">
        <f>S69</f>
        <v>1078</v>
      </c>
      <c r="AB81" s="54">
        <f>S70</f>
        <v>1078</v>
      </c>
      <c r="AC81" s="54">
        <f>S71</f>
        <v>1078</v>
      </c>
      <c r="AD81" s="54">
        <f>S72</f>
        <v>1078</v>
      </c>
      <c r="AE81" s="54">
        <f>S73</f>
        <v>1030</v>
      </c>
      <c r="AF81" s="54">
        <f>S74</f>
        <v>1034</v>
      </c>
      <c r="AG81" s="54">
        <f>S75</f>
        <v>1079</v>
      </c>
      <c r="AH81" s="54">
        <f>S76</f>
        <v>1075</v>
      </c>
      <c r="AI81" s="54">
        <f>S77</f>
        <v>1078</v>
      </c>
      <c r="AJ81" s="54">
        <f>S78</f>
        <v>1076</v>
      </c>
      <c r="AK81" s="54">
        <f>S79</f>
        <v>1082</v>
      </c>
      <c r="AL81" s="54">
        <f>S80</f>
        <v>1077</v>
      </c>
      <c r="AM81" s="54">
        <f>S81</f>
        <v>1080</v>
      </c>
      <c r="AN81" s="54">
        <f>S82</f>
        <v>1078</v>
      </c>
      <c r="AO81" s="54">
        <f>S83</f>
        <v>1079</v>
      </c>
      <c r="AP81" s="54">
        <f>S84</f>
        <v>1081</v>
      </c>
      <c r="AQ81" s="54">
        <f>S85</f>
        <v>1082</v>
      </c>
      <c r="AR81" s="54">
        <f>S86</f>
        <v>1085</v>
      </c>
      <c r="AS81" s="54">
        <f>S87</f>
        <v>1076</v>
      </c>
      <c r="AT81" s="54">
        <f>S88</f>
        <v>1065</v>
      </c>
      <c r="AV81" s="54" t="s">
        <v>1</v>
      </c>
      <c r="AW81" s="30">
        <f t="shared" ref="AW81:BT81" si="1712">SUM(AW65:AW80)</f>
        <v>100</v>
      </c>
      <c r="AX81" s="30">
        <f t="shared" si="1712"/>
        <v>100</v>
      </c>
      <c r="AY81" s="30">
        <f t="shared" si="1712"/>
        <v>100</v>
      </c>
      <c r="AZ81" s="30">
        <f t="shared" si="1712"/>
        <v>100</v>
      </c>
      <c r="BA81" s="30">
        <f t="shared" si="1712"/>
        <v>100</v>
      </c>
      <c r="BB81" s="30">
        <f t="shared" si="1712"/>
        <v>100</v>
      </c>
      <c r="BC81" s="30">
        <f t="shared" si="1712"/>
        <v>100</v>
      </c>
      <c r="BD81" s="30">
        <f t="shared" si="1712"/>
        <v>100</v>
      </c>
      <c r="BE81" s="30">
        <f t="shared" si="1712"/>
        <v>99.999999999999986</v>
      </c>
      <c r="BF81" s="30">
        <f t="shared" si="1712"/>
        <v>100.00000000000001</v>
      </c>
      <c r="BG81" s="30">
        <f t="shared" si="1712"/>
        <v>99.999999999999986</v>
      </c>
      <c r="BH81" s="30">
        <f t="shared" si="1712"/>
        <v>100</v>
      </c>
      <c r="BI81" s="30">
        <f t="shared" si="1712"/>
        <v>100</v>
      </c>
      <c r="BJ81" s="30">
        <f t="shared" si="1712"/>
        <v>100</v>
      </c>
      <c r="BK81" s="30">
        <f t="shared" si="1712"/>
        <v>100</v>
      </c>
      <c r="BL81" s="30">
        <f t="shared" si="1712"/>
        <v>100</v>
      </c>
      <c r="BM81" s="30">
        <f t="shared" si="1712"/>
        <v>100.00000000000003</v>
      </c>
      <c r="BN81" s="30">
        <f t="shared" si="1712"/>
        <v>99.999999999999986</v>
      </c>
      <c r="BO81" s="30">
        <f t="shared" si="1712"/>
        <v>100.00000000000001</v>
      </c>
      <c r="BP81" s="30">
        <f t="shared" si="1712"/>
        <v>100</v>
      </c>
      <c r="BQ81" s="30">
        <f t="shared" si="1712"/>
        <v>99.999999999999986</v>
      </c>
      <c r="BR81" s="30">
        <f t="shared" si="1712"/>
        <v>100</v>
      </c>
      <c r="BS81" s="30">
        <f t="shared" si="1712"/>
        <v>100</v>
      </c>
      <c r="BT81" s="30">
        <f t="shared" si="1712"/>
        <v>100</v>
      </c>
      <c r="BU81" s="54"/>
      <c r="BV81" s="54"/>
      <c r="CQ81" s="30"/>
      <c r="CR81" s="30"/>
      <c r="CS81" s="3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row>
    <row r="82" spans="1:127" x14ac:dyDescent="0.25">
      <c r="B82" s="54" t="s">
        <v>34</v>
      </c>
      <c r="C82" s="2">
        <v>0</v>
      </c>
      <c r="D82" s="2">
        <v>7</v>
      </c>
      <c r="E82" s="2">
        <v>3</v>
      </c>
      <c r="F82" s="2">
        <v>6</v>
      </c>
      <c r="G82" s="2">
        <v>28</v>
      </c>
      <c r="H82" s="2">
        <v>617</v>
      </c>
      <c r="I82" s="2">
        <v>412</v>
      </c>
      <c r="J82" s="3">
        <v>3</v>
      </c>
      <c r="K82" s="3">
        <v>1</v>
      </c>
      <c r="L82" s="3">
        <v>0</v>
      </c>
      <c r="M82" s="3">
        <v>1</v>
      </c>
      <c r="N82" s="3">
        <v>0</v>
      </c>
      <c r="O82" s="3">
        <v>0</v>
      </c>
      <c r="P82" s="3">
        <v>0</v>
      </c>
      <c r="Q82" s="3">
        <v>0</v>
      </c>
      <c r="R82" s="3">
        <v>0</v>
      </c>
      <c r="S82" s="54">
        <v>1078</v>
      </c>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row>
    <row r="83" spans="1:127" x14ac:dyDescent="0.25">
      <c r="B83" s="54" t="s">
        <v>35</v>
      </c>
      <c r="C83" s="2">
        <v>0</v>
      </c>
      <c r="D83" s="2">
        <v>0</v>
      </c>
      <c r="E83" s="2">
        <v>54</v>
      </c>
      <c r="F83" s="2">
        <v>1</v>
      </c>
      <c r="G83" s="2">
        <v>259</v>
      </c>
      <c r="H83" s="2">
        <v>56</v>
      </c>
      <c r="I83" s="2">
        <v>5</v>
      </c>
      <c r="J83" s="4">
        <v>1</v>
      </c>
      <c r="K83" s="3">
        <v>2</v>
      </c>
      <c r="L83" s="3">
        <v>7</v>
      </c>
      <c r="M83" s="3">
        <v>13</v>
      </c>
      <c r="N83" s="3">
        <v>677</v>
      </c>
      <c r="O83" s="3">
        <v>0</v>
      </c>
      <c r="P83" s="3">
        <v>0</v>
      </c>
      <c r="Q83" s="3">
        <v>0</v>
      </c>
      <c r="R83" s="3">
        <v>4</v>
      </c>
      <c r="S83" s="54">
        <v>1079</v>
      </c>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row>
    <row r="84" spans="1:127" x14ac:dyDescent="0.25">
      <c r="B84" s="54" t="s">
        <v>24</v>
      </c>
      <c r="C84" s="2">
        <v>0</v>
      </c>
      <c r="D84" s="2">
        <v>29</v>
      </c>
      <c r="E84" s="2">
        <v>144</v>
      </c>
      <c r="F84" s="2">
        <v>375</v>
      </c>
      <c r="G84" s="2">
        <v>20</v>
      </c>
      <c r="H84" s="4">
        <v>17</v>
      </c>
      <c r="I84" s="3">
        <v>6</v>
      </c>
      <c r="J84" s="3">
        <v>12</v>
      </c>
      <c r="K84" s="3">
        <v>11</v>
      </c>
      <c r="L84" s="3">
        <v>465</v>
      </c>
      <c r="M84" s="3">
        <v>0</v>
      </c>
      <c r="N84" s="3">
        <v>0</v>
      </c>
      <c r="O84" s="3">
        <v>0</v>
      </c>
      <c r="P84" s="3">
        <v>0</v>
      </c>
      <c r="Q84" s="3">
        <v>0</v>
      </c>
      <c r="R84" s="3">
        <v>2</v>
      </c>
      <c r="S84" s="54">
        <v>1081</v>
      </c>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row>
    <row r="85" spans="1:127" x14ac:dyDescent="0.25">
      <c r="B85" s="54" t="s">
        <v>36</v>
      </c>
      <c r="C85" s="2">
        <v>0</v>
      </c>
      <c r="D85" s="2">
        <v>0</v>
      </c>
      <c r="E85" s="2">
        <v>6</v>
      </c>
      <c r="F85" s="2">
        <v>0</v>
      </c>
      <c r="G85" s="2">
        <v>16</v>
      </c>
      <c r="H85" s="2">
        <v>524</v>
      </c>
      <c r="I85" s="2">
        <v>494</v>
      </c>
      <c r="J85" s="2">
        <v>38</v>
      </c>
      <c r="K85" s="2">
        <v>3</v>
      </c>
      <c r="L85" s="3">
        <v>0</v>
      </c>
      <c r="M85" s="3">
        <v>0</v>
      </c>
      <c r="N85" s="3">
        <v>1</v>
      </c>
      <c r="O85" s="3">
        <v>0</v>
      </c>
      <c r="P85" s="3">
        <v>0</v>
      </c>
      <c r="Q85" s="3">
        <v>0</v>
      </c>
      <c r="R85" s="3">
        <v>0</v>
      </c>
      <c r="S85" s="54">
        <v>1082</v>
      </c>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row>
    <row r="86" spans="1:127" x14ac:dyDescent="0.25">
      <c r="B86" s="54" t="s">
        <v>37</v>
      </c>
      <c r="C86" s="2">
        <v>0</v>
      </c>
      <c r="D86" s="2">
        <v>0</v>
      </c>
      <c r="E86" s="2">
        <v>3</v>
      </c>
      <c r="F86" s="2">
        <v>0</v>
      </c>
      <c r="G86" s="2">
        <v>6</v>
      </c>
      <c r="H86" s="2">
        <v>25</v>
      </c>
      <c r="I86" s="2">
        <v>575</v>
      </c>
      <c r="J86" s="2">
        <v>475</v>
      </c>
      <c r="K86" s="2">
        <v>1</v>
      </c>
      <c r="L86" s="3">
        <v>0</v>
      </c>
      <c r="M86" s="3">
        <v>0</v>
      </c>
      <c r="N86" s="3">
        <v>0</v>
      </c>
      <c r="O86" s="3">
        <v>0</v>
      </c>
      <c r="P86" s="3">
        <v>0</v>
      </c>
      <c r="Q86" s="3">
        <v>0</v>
      </c>
      <c r="R86" s="3">
        <v>0</v>
      </c>
      <c r="S86" s="54">
        <v>1085</v>
      </c>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row>
    <row r="87" spans="1:127" x14ac:dyDescent="0.25">
      <c r="B87" s="54" t="s">
        <v>38</v>
      </c>
      <c r="C87" s="2">
        <v>0</v>
      </c>
      <c r="D87" s="2">
        <v>0</v>
      </c>
      <c r="E87" s="2">
        <v>0</v>
      </c>
      <c r="F87" s="2">
        <v>121</v>
      </c>
      <c r="G87" s="2">
        <v>0</v>
      </c>
      <c r="H87" s="2">
        <v>211</v>
      </c>
      <c r="I87" s="2">
        <v>299</v>
      </c>
      <c r="J87" s="2">
        <v>311</v>
      </c>
      <c r="K87" s="2">
        <v>131</v>
      </c>
      <c r="L87" s="3">
        <v>3</v>
      </c>
      <c r="M87" s="3">
        <v>0</v>
      </c>
      <c r="N87" s="3">
        <v>0</v>
      </c>
      <c r="O87" s="3">
        <v>0</v>
      </c>
      <c r="P87" s="3">
        <v>0</v>
      </c>
      <c r="Q87" s="3">
        <v>0</v>
      </c>
      <c r="R87" s="3">
        <v>0</v>
      </c>
      <c r="S87" s="54">
        <v>1076</v>
      </c>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row>
    <row r="88" spans="1:127" x14ac:dyDescent="0.25">
      <c r="B88" s="54" t="s">
        <v>22</v>
      </c>
      <c r="C88" s="2">
        <v>0</v>
      </c>
      <c r="D88" s="2">
        <v>0</v>
      </c>
      <c r="E88" s="2">
        <v>491</v>
      </c>
      <c r="F88" s="2">
        <v>397</v>
      </c>
      <c r="G88" s="2">
        <v>147</v>
      </c>
      <c r="H88" s="2">
        <v>28</v>
      </c>
      <c r="I88" s="3">
        <v>1</v>
      </c>
      <c r="J88" s="3">
        <v>1</v>
      </c>
      <c r="K88" s="3">
        <v>0</v>
      </c>
      <c r="L88" s="3">
        <v>0</v>
      </c>
      <c r="M88" s="3">
        <v>0</v>
      </c>
      <c r="N88" s="3">
        <v>0</v>
      </c>
      <c r="O88" s="3">
        <v>0</v>
      </c>
      <c r="P88" s="3">
        <v>0</v>
      </c>
      <c r="Q88" s="3">
        <v>0</v>
      </c>
      <c r="R88" s="3">
        <v>0</v>
      </c>
      <c r="S88" s="54">
        <v>1065</v>
      </c>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row>
    <row r="89" spans="1:127" x14ac:dyDescent="0.25">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row>
    <row r="90" spans="1:127" x14ac:dyDescent="0.25">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row>
    <row r="91" spans="1:127" x14ac:dyDescent="0.25">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row>
    <row r="92" spans="1:127" x14ac:dyDescent="0.25">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row>
    <row r="93" spans="1:127" x14ac:dyDescent="0.25">
      <c r="A93" s="54" t="s">
        <v>149</v>
      </c>
      <c r="V93" s="54" t="str">
        <f>A93</f>
        <v xml:space="preserve">Staphylococcus haemolyticus  </v>
      </c>
      <c r="AV93" s="54" t="str">
        <f>A93</f>
        <v xml:space="preserve">Staphylococcus haemolyticus  </v>
      </c>
      <c r="BV93" s="30" t="str">
        <f>A93</f>
        <v xml:space="preserve">Staphylococcus haemolyticus  </v>
      </c>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row>
    <row r="94" spans="1:127" ht="18.75" x14ac:dyDescent="0.25">
      <c r="B94" s="54" t="s">
        <v>0</v>
      </c>
      <c r="C94" s="54">
        <v>1.5625E-2</v>
      </c>
      <c r="D94" s="54">
        <v>3.125E-2</v>
      </c>
      <c r="E94" s="54">
        <v>6.25E-2</v>
      </c>
      <c r="F94" s="54">
        <v>0.125</v>
      </c>
      <c r="G94" s="54">
        <v>0.25</v>
      </c>
      <c r="H94" s="54">
        <v>0.5</v>
      </c>
      <c r="I94" s="54">
        <v>1</v>
      </c>
      <c r="J94" s="54">
        <v>2</v>
      </c>
      <c r="K94" s="54">
        <v>4</v>
      </c>
      <c r="L94" s="54">
        <v>8</v>
      </c>
      <c r="M94" s="54">
        <v>16</v>
      </c>
      <c r="N94" s="54">
        <v>32</v>
      </c>
      <c r="O94" s="54">
        <v>64</v>
      </c>
      <c r="P94" s="54">
        <v>128</v>
      </c>
      <c r="Q94" s="54">
        <v>256</v>
      </c>
      <c r="R94" s="54">
        <v>512</v>
      </c>
      <c r="S94" s="54" t="s">
        <v>1</v>
      </c>
      <c r="V94" s="54" t="s">
        <v>0</v>
      </c>
      <c r="W94" s="54" t="str">
        <f>B95</f>
        <v>Penicillin G</v>
      </c>
      <c r="X94" s="54" t="str">
        <f>B96</f>
        <v>Oxacillin</v>
      </c>
      <c r="Y94" s="54" t="str">
        <f>B97</f>
        <v>Ampicillin/ Sulbactam</v>
      </c>
      <c r="Z94" s="54" t="str">
        <f>B98</f>
        <v>Piperacillin/ Tazobactam</v>
      </c>
      <c r="AA94" s="54" t="str">
        <f>B99</f>
        <v>Cefotaxim</v>
      </c>
      <c r="AB94" s="54" t="str">
        <f>B100</f>
        <v>Cefuroxim</v>
      </c>
      <c r="AC94" s="54" t="str">
        <f>B101</f>
        <v>Imipenem</v>
      </c>
      <c r="AD94" s="54" t="str">
        <f>B102</f>
        <v>Meropenem</v>
      </c>
      <c r="AE94" s="54" t="str">
        <f>B103</f>
        <v>Amikacin</v>
      </c>
      <c r="AF94" s="54" t="str">
        <f>B104</f>
        <v>Gentamicin</v>
      </c>
      <c r="AG94" s="54" t="str">
        <f>B105</f>
        <v>Fosfomycin</v>
      </c>
      <c r="AH94" s="54" t="str">
        <f>B106</f>
        <v>Cotrimoxazol</v>
      </c>
      <c r="AI94" s="54" t="str">
        <f>B107</f>
        <v>Ciprofloxacin</v>
      </c>
      <c r="AJ94" s="54" t="str">
        <f>B108</f>
        <v>Levofloxacin</v>
      </c>
      <c r="AK94" s="54" t="str">
        <f>B109</f>
        <v>Moxifloxacin</v>
      </c>
      <c r="AL94" s="54" t="str">
        <f>B110</f>
        <v>Doxycyclin</v>
      </c>
      <c r="AM94" s="54" t="str">
        <f>B111</f>
        <v>Rifampicin</v>
      </c>
      <c r="AN94" s="54" t="str">
        <f>B112</f>
        <v>Daptomycin</v>
      </c>
      <c r="AO94" s="54" t="str">
        <f>B113</f>
        <v>Roxythromycin</v>
      </c>
      <c r="AP94" s="54" t="str">
        <f>B114</f>
        <v>Clindamycin</v>
      </c>
      <c r="AQ94" s="54" t="str">
        <f>B115</f>
        <v>Linezolid</v>
      </c>
      <c r="AR94" s="54" t="str">
        <f>B116</f>
        <v>Vancomycin</v>
      </c>
      <c r="AS94" s="54" t="s">
        <v>38</v>
      </c>
      <c r="AT94" s="54" t="s">
        <v>22</v>
      </c>
      <c r="AW94" s="54" t="str">
        <f t="shared" ref="AW94" si="1713">W94</f>
        <v>Penicillin G</v>
      </c>
      <c r="AX94" s="54" t="str">
        <f t="shared" ref="AX94" si="1714">X94</f>
        <v>Oxacillin</v>
      </c>
      <c r="AY94" s="54" t="str">
        <f t="shared" ref="AY94" si="1715">Y94</f>
        <v>Ampicillin/ Sulbactam</v>
      </c>
      <c r="AZ94" s="54" t="str">
        <f t="shared" ref="AZ94" si="1716">Z94</f>
        <v>Piperacillin/ Tazobactam</v>
      </c>
      <c r="BA94" s="54" t="str">
        <f t="shared" ref="BA94" si="1717">AA94</f>
        <v>Cefotaxim</v>
      </c>
      <c r="BB94" s="54" t="str">
        <f t="shared" ref="BB94" si="1718">AB94</f>
        <v>Cefuroxim</v>
      </c>
      <c r="BC94" s="54" t="str">
        <f t="shared" ref="BC94" si="1719">AC94</f>
        <v>Imipenem</v>
      </c>
      <c r="BD94" s="54" t="str">
        <f t="shared" ref="BD94" si="1720">AD94</f>
        <v>Meropenem</v>
      </c>
      <c r="BE94" s="54" t="str">
        <f t="shared" ref="BE94" si="1721">AE94</f>
        <v>Amikacin</v>
      </c>
      <c r="BF94" s="54" t="str">
        <f t="shared" ref="BF94" si="1722">AF94</f>
        <v>Gentamicin</v>
      </c>
      <c r="BG94" s="54" t="str">
        <f t="shared" ref="BG94" si="1723">AG94</f>
        <v>Fosfomycin</v>
      </c>
      <c r="BH94" s="54" t="str">
        <f t="shared" ref="BH94" si="1724">AH94</f>
        <v>Cotrimoxazol</v>
      </c>
      <c r="BI94" s="54" t="str">
        <f t="shared" ref="BI94" si="1725">AI94</f>
        <v>Ciprofloxacin</v>
      </c>
      <c r="BJ94" s="54" t="str">
        <f t="shared" ref="BJ94" si="1726">AJ94</f>
        <v>Levofloxacin</v>
      </c>
      <c r="BK94" s="54" t="str">
        <f t="shared" ref="BK94" si="1727">AK94</f>
        <v>Moxifloxacin</v>
      </c>
      <c r="BL94" s="54" t="str">
        <f t="shared" ref="BL94" si="1728">AL94</f>
        <v>Doxycyclin</v>
      </c>
      <c r="BM94" s="54" t="str">
        <f t="shared" ref="BM94" si="1729">AM94</f>
        <v>Rifampicin</v>
      </c>
      <c r="BN94" s="54" t="str">
        <f t="shared" ref="BN94" si="1730">AN94</f>
        <v>Daptomycin</v>
      </c>
      <c r="BO94" s="54" t="str">
        <f t="shared" ref="BO94" si="1731">AO94</f>
        <v>Roxythromycin</v>
      </c>
      <c r="BP94" s="54" t="str">
        <f t="shared" ref="BP94" si="1732">AP94</f>
        <v>Clindamycin</v>
      </c>
      <c r="BQ94" s="54" t="str">
        <f t="shared" ref="BQ94" si="1733">AQ94</f>
        <v>Linezolid</v>
      </c>
      <c r="BR94" s="54" t="str">
        <f t="shared" ref="BR94" si="1734">AR94</f>
        <v>Vancomycin</v>
      </c>
      <c r="BS94" s="54" t="str">
        <f t="shared" ref="BS94" si="1735">AS94</f>
        <v>Teicoplanin</v>
      </c>
      <c r="BT94" s="54" t="s">
        <v>22</v>
      </c>
      <c r="BU94" s="54"/>
      <c r="BV94" s="54"/>
      <c r="BW94" s="30" t="str">
        <f t="shared" ref="BW94" si="1736">W94</f>
        <v>Penicillin G</v>
      </c>
      <c r="BX94" s="30" t="str">
        <f t="shared" ref="BX94" si="1737">X94</f>
        <v>Oxacillin</v>
      </c>
      <c r="BY94" s="30" t="str">
        <f t="shared" ref="BY94" si="1738">Y94</f>
        <v>Ampicillin/ Sulbactam</v>
      </c>
      <c r="BZ94" s="30" t="str">
        <f t="shared" ref="BZ94" si="1739">Z94</f>
        <v>Piperacillin/ Tazobactam</v>
      </c>
      <c r="CA94" s="30" t="str">
        <f t="shared" ref="CA94" si="1740">AA94</f>
        <v>Cefotaxim</v>
      </c>
      <c r="CB94" s="30" t="str">
        <f t="shared" ref="CB94" si="1741">AB94</f>
        <v>Cefuroxim</v>
      </c>
      <c r="CC94" s="30" t="str">
        <f t="shared" ref="CC94" si="1742">AC94</f>
        <v>Imipenem</v>
      </c>
      <c r="CD94" s="30" t="str">
        <f t="shared" ref="CD94" si="1743">AD94</f>
        <v>Meropenem</v>
      </c>
      <c r="CE94" s="30" t="str">
        <f t="shared" ref="CE94" si="1744">AE94</f>
        <v>Amikacin</v>
      </c>
      <c r="CF94" s="30" t="str">
        <f t="shared" ref="CF94" si="1745">AF94</f>
        <v>Gentamicin</v>
      </c>
      <c r="CG94" s="30" t="str">
        <f t="shared" ref="CG94" si="1746">AG94</f>
        <v>Fosfomycin</v>
      </c>
      <c r="CH94" s="30" t="str">
        <f t="shared" ref="CH94" si="1747">AH94</f>
        <v>Cotrimoxazol</v>
      </c>
      <c r="CI94" s="30" t="str">
        <f t="shared" ref="CI94" si="1748">AI94</f>
        <v>Ciprofloxacin</v>
      </c>
      <c r="CJ94" s="30" t="str">
        <f t="shared" ref="CJ94" si="1749">AJ94</f>
        <v>Levofloxacin</v>
      </c>
      <c r="CK94" s="30" t="str">
        <f t="shared" ref="CK94" si="1750">AK94</f>
        <v>Moxifloxacin</v>
      </c>
      <c r="CL94" s="30" t="str">
        <f t="shared" ref="CL94" si="1751">AL94</f>
        <v>Doxycyclin</v>
      </c>
      <c r="CM94" s="30" t="str">
        <f t="shared" ref="CM94" si="1752">AM94</f>
        <v>Rifampicin</v>
      </c>
      <c r="CN94" s="30" t="str">
        <f t="shared" ref="CN94" si="1753">AN94</f>
        <v>Daptomycin</v>
      </c>
      <c r="CO94" s="30" t="str">
        <f t="shared" ref="CO94" si="1754">AO94</f>
        <v>Roxythromycin</v>
      </c>
      <c r="CP94" s="30" t="str">
        <f t="shared" ref="CP94" si="1755">AP94</f>
        <v>Clindamycin</v>
      </c>
      <c r="CQ94" s="30" t="str">
        <f t="shared" ref="CQ94" si="1756">AQ94</f>
        <v>Linezolid</v>
      </c>
      <c r="CR94" s="30" t="str">
        <f t="shared" ref="CR94" si="1757">AR94</f>
        <v>Vancomycin</v>
      </c>
      <c r="CS94" s="30" t="str">
        <f t="shared" ref="CS94" si="1758">AS94</f>
        <v>Teicoplanin</v>
      </c>
      <c r="CT94" s="54" t="s">
        <v>22</v>
      </c>
      <c r="CW94" s="39"/>
      <c r="CX94" s="24" t="s">
        <v>73</v>
      </c>
      <c r="CY94" s="24" t="s">
        <v>74</v>
      </c>
      <c r="CZ94" s="24" t="s">
        <v>53</v>
      </c>
      <c r="DA94" s="24" t="s">
        <v>55</v>
      </c>
      <c r="DB94" s="24" t="s">
        <v>57</v>
      </c>
      <c r="DC94" s="24" t="s">
        <v>75</v>
      </c>
      <c r="DD94" s="24" t="s">
        <v>59</v>
      </c>
      <c r="DE94" s="24" t="s">
        <v>60</v>
      </c>
      <c r="DF94" s="24" t="s">
        <v>62</v>
      </c>
      <c r="DG94" s="24" t="s">
        <v>63</v>
      </c>
      <c r="DH94" s="24" t="s">
        <v>65</v>
      </c>
      <c r="DI94" s="24" t="s">
        <v>66</v>
      </c>
      <c r="DJ94" s="24" t="s">
        <v>67</v>
      </c>
      <c r="DK94" s="24" t="s">
        <v>68</v>
      </c>
      <c r="DL94" s="24" t="s">
        <v>69</v>
      </c>
      <c r="DM94" s="24" t="s">
        <v>70</v>
      </c>
      <c r="DN94" s="24" t="s">
        <v>76</v>
      </c>
      <c r="DO94" s="24" t="s">
        <v>77</v>
      </c>
      <c r="DP94" s="24" t="s">
        <v>78</v>
      </c>
      <c r="DQ94" s="24" t="s">
        <v>79</v>
      </c>
      <c r="DR94" s="24" t="s">
        <v>80</v>
      </c>
      <c r="DS94" s="24" t="s">
        <v>81</v>
      </c>
      <c r="DT94" s="24" t="s">
        <v>82</v>
      </c>
      <c r="DU94" s="24" t="s">
        <v>93</v>
      </c>
      <c r="DW94" s="10"/>
    </row>
    <row r="95" spans="1:127" ht="18.75" x14ac:dyDescent="0.25">
      <c r="B95" s="54" t="s">
        <v>31</v>
      </c>
      <c r="C95" s="2">
        <v>0</v>
      </c>
      <c r="D95" s="2">
        <v>22</v>
      </c>
      <c r="E95" s="2">
        <v>4</v>
      </c>
      <c r="F95" s="2">
        <v>1</v>
      </c>
      <c r="G95" s="3">
        <v>1</v>
      </c>
      <c r="H95" s="3">
        <v>1</v>
      </c>
      <c r="I95" s="3">
        <v>2</v>
      </c>
      <c r="J95" s="3">
        <v>0</v>
      </c>
      <c r="K95" s="3">
        <v>1</v>
      </c>
      <c r="L95" s="3">
        <v>114</v>
      </c>
      <c r="M95" s="3">
        <v>0</v>
      </c>
      <c r="N95" s="3">
        <v>0</v>
      </c>
      <c r="O95" s="3">
        <v>0</v>
      </c>
      <c r="P95" s="3">
        <v>0</v>
      </c>
      <c r="Q95" s="3">
        <v>0</v>
      </c>
      <c r="R95" s="3">
        <v>0</v>
      </c>
      <c r="S95" s="54">
        <v>146</v>
      </c>
      <c r="V95" s="54">
        <v>1.5625E-2</v>
      </c>
      <c r="W95" s="2">
        <f>C95</f>
        <v>0</v>
      </c>
      <c r="X95" s="2">
        <f>C96</f>
        <v>0</v>
      </c>
      <c r="Y95" s="54">
        <f>C97</f>
        <v>0</v>
      </c>
      <c r="Z95" s="54">
        <f>C98</f>
        <v>0</v>
      </c>
      <c r="AA95" s="54">
        <f>C99</f>
        <v>0</v>
      </c>
      <c r="AB95" s="54">
        <f>C100</f>
        <v>0</v>
      </c>
      <c r="AC95" s="54">
        <f>C101</f>
        <v>0</v>
      </c>
      <c r="AD95" s="54">
        <f>C102</f>
        <v>0</v>
      </c>
      <c r="AE95" s="2">
        <f>C103</f>
        <v>0</v>
      </c>
      <c r="AF95" s="2">
        <f>C104</f>
        <v>0</v>
      </c>
      <c r="AG95" s="2">
        <f>C105</f>
        <v>0</v>
      </c>
      <c r="AH95" s="2">
        <f>C106</f>
        <v>0</v>
      </c>
      <c r="AI95" s="2">
        <f>C107</f>
        <v>0</v>
      </c>
      <c r="AJ95" s="2">
        <f>C108</f>
        <v>0</v>
      </c>
      <c r="AK95" s="2">
        <f>C109</f>
        <v>0</v>
      </c>
      <c r="AL95" s="2">
        <f>C110</f>
        <v>0</v>
      </c>
      <c r="AM95" s="2">
        <f>C111</f>
        <v>1</v>
      </c>
      <c r="AN95" s="2">
        <f>C112</f>
        <v>0</v>
      </c>
      <c r="AO95" s="2">
        <f>C113</f>
        <v>0</v>
      </c>
      <c r="AP95" s="2">
        <f>C114</f>
        <v>0</v>
      </c>
      <c r="AQ95" s="2">
        <f>C115</f>
        <v>0</v>
      </c>
      <c r="AR95" s="2">
        <f>C116</f>
        <v>0</v>
      </c>
      <c r="AS95" s="2">
        <f>C117</f>
        <v>0</v>
      </c>
      <c r="AT95" s="2">
        <f>C118</f>
        <v>0</v>
      </c>
      <c r="AU95" s="5"/>
      <c r="AV95" s="54">
        <v>1.5625E-2</v>
      </c>
      <c r="AW95" s="31">
        <f t="shared" ref="AW95" si="1759">PRODUCT(W95*100*1/W111)</f>
        <v>0</v>
      </c>
      <c r="AX95" s="31">
        <f t="shared" ref="AX95" si="1760">PRODUCT(X95*100*1/X111)</f>
        <v>0</v>
      </c>
      <c r="AY95" s="30">
        <f t="shared" ref="AY95" si="1761">PRODUCT(Y95*100*1/Y111)</f>
        <v>0</v>
      </c>
      <c r="AZ95" s="30">
        <f t="shared" ref="AZ95" si="1762">PRODUCT(Z95*100*1/Z111)</f>
        <v>0</v>
      </c>
      <c r="BA95" s="30">
        <f t="shared" ref="BA95" si="1763">PRODUCT(AA95*100*1/AA111)</f>
        <v>0</v>
      </c>
      <c r="BB95" s="30">
        <f t="shared" ref="BB95" si="1764">PRODUCT(AB95*100*1/AB111)</f>
        <v>0</v>
      </c>
      <c r="BC95" s="30">
        <f t="shared" ref="BC95" si="1765">PRODUCT(AC95*100*1/AC111)</f>
        <v>0</v>
      </c>
      <c r="BD95" s="30">
        <f t="shared" ref="BD95" si="1766">PRODUCT(AD95*100*1/AD111)</f>
        <v>0</v>
      </c>
      <c r="BE95" s="31">
        <f t="shared" ref="BE95" si="1767">PRODUCT(AE95*100*1/AE111)</f>
        <v>0</v>
      </c>
      <c r="BF95" s="31">
        <f t="shared" ref="BF95" si="1768">PRODUCT(AF95*100*1/AF111)</f>
        <v>0</v>
      </c>
      <c r="BG95" s="31">
        <f t="shared" ref="BG95" si="1769">PRODUCT(AG95*100*1/AG111)</f>
        <v>0</v>
      </c>
      <c r="BH95" s="31">
        <f t="shared" ref="BH95" si="1770">PRODUCT(AH95*100*1/AH111)</f>
        <v>0</v>
      </c>
      <c r="BI95" s="31">
        <f t="shared" ref="BI95" si="1771">PRODUCT(AI95*100*1/AI111)</f>
        <v>0</v>
      </c>
      <c r="BJ95" s="31">
        <f t="shared" ref="BJ95" si="1772">PRODUCT(AJ95*100*1/AJ111)</f>
        <v>0</v>
      </c>
      <c r="BK95" s="31">
        <f t="shared" ref="BK95" si="1773">PRODUCT(AK95*100*1/AK111)</f>
        <v>0</v>
      </c>
      <c r="BL95" s="31">
        <f t="shared" ref="BL95" si="1774">PRODUCT(AL95*100*1/AL111)</f>
        <v>0</v>
      </c>
      <c r="BM95" s="31">
        <f t="shared" ref="BM95" si="1775">PRODUCT(AM95*100*1/AM111)</f>
        <v>0.68493150684931503</v>
      </c>
      <c r="BN95" s="31">
        <f t="shared" ref="BN95" si="1776">PRODUCT(AN95*100*1/AN111)</f>
        <v>0</v>
      </c>
      <c r="BO95" s="31">
        <f t="shared" ref="BO95" si="1777">PRODUCT(AO95*100*1/AO111)</f>
        <v>0</v>
      </c>
      <c r="BP95" s="31">
        <f t="shared" ref="BP95" si="1778">PRODUCT(AP95*100*1/AP111)</f>
        <v>0</v>
      </c>
      <c r="BQ95" s="31">
        <f t="shared" ref="BQ95" si="1779">PRODUCT(AQ95*100*1/AQ111)</f>
        <v>0</v>
      </c>
      <c r="BR95" s="31">
        <f t="shared" ref="BR95" si="1780">PRODUCT(AR95*100*1/AR111)</f>
        <v>0</v>
      </c>
      <c r="BS95" s="31">
        <f t="shared" ref="BS95" si="1781">PRODUCT(AS95*100*1/AS111)</f>
        <v>0</v>
      </c>
      <c r="BT95" s="31">
        <f t="shared" ref="BT95" si="1782">PRODUCT(AT95*100*1/AT111)</f>
        <v>0</v>
      </c>
      <c r="BU95" s="54"/>
      <c r="BV95" s="54">
        <v>1.5625E-2</v>
      </c>
      <c r="BW95" s="31">
        <f t="shared" ref="BW95" si="1783">AW95</f>
        <v>0</v>
      </c>
      <c r="BX95" s="31">
        <f t="shared" ref="BX95" si="1784">AX95</f>
        <v>0</v>
      </c>
      <c r="BY95" s="30">
        <f t="shared" ref="BY95" si="1785">AY95</f>
        <v>0</v>
      </c>
      <c r="BZ95" s="30">
        <f t="shared" ref="BZ95" si="1786">AZ95</f>
        <v>0</v>
      </c>
      <c r="CA95" s="30">
        <f t="shared" ref="CA95" si="1787">BA95</f>
        <v>0</v>
      </c>
      <c r="CB95" s="30">
        <f t="shared" ref="CB95" si="1788">BB95</f>
        <v>0</v>
      </c>
      <c r="CC95" s="30">
        <f t="shared" ref="CC95" si="1789">BC95</f>
        <v>0</v>
      </c>
      <c r="CD95" s="30">
        <f t="shared" ref="CD95" si="1790">BD95</f>
        <v>0</v>
      </c>
      <c r="CE95" s="31">
        <f t="shared" ref="CE95" si="1791">BE95</f>
        <v>0</v>
      </c>
      <c r="CF95" s="31">
        <f t="shared" ref="CF95" si="1792">BF95</f>
        <v>0</v>
      </c>
      <c r="CG95" s="31">
        <f t="shared" ref="CG95" si="1793">BG95</f>
        <v>0</v>
      </c>
      <c r="CH95" s="31">
        <f t="shared" ref="CH95" si="1794">BH95</f>
        <v>0</v>
      </c>
      <c r="CI95" s="31">
        <f t="shared" ref="CI95" si="1795">BI95</f>
        <v>0</v>
      </c>
      <c r="CJ95" s="31">
        <f t="shared" ref="CJ95" si="1796">BJ95</f>
        <v>0</v>
      </c>
      <c r="CK95" s="31">
        <f t="shared" ref="CK95" si="1797">BK95</f>
        <v>0</v>
      </c>
      <c r="CL95" s="31">
        <f t="shared" ref="CL95" si="1798">BL95</f>
        <v>0</v>
      </c>
      <c r="CM95" s="31">
        <f t="shared" ref="CM95" si="1799">BM95</f>
        <v>0.68493150684931503</v>
      </c>
      <c r="CN95" s="31">
        <f t="shared" ref="CN95" si="1800">BN95</f>
        <v>0</v>
      </c>
      <c r="CO95" s="31">
        <f t="shared" ref="CO95" si="1801">BO95</f>
        <v>0</v>
      </c>
      <c r="CP95" s="31">
        <f t="shared" ref="CP95" si="1802">BP95</f>
        <v>0</v>
      </c>
      <c r="CQ95" s="31">
        <f t="shared" ref="CQ95" si="1803">BQ95</f>
        <v>0</v>
      </c>
      <c r="CR95" s="31">
        <f t="shared" ref="CR95" si="1804">BR95</f>
        <v>0</v>
      </c>
      <c r="CS95" s="31">
        <f t="shared" ref="CS95" si="1805">BS95</f>
        <v>0</v>
      </c>
      <c r="CT95" s="31">
        <f t="shared" ref="CT95" si="1806">BT95</f>
        <v>0</v>
      </c>
      <c r="CW95" s="25" t="s">
        <v>49</v>
      </c>
      <c r="CX95" s="26">
        <f t="shared" ref="CX95" si="1807">W111</f>
        <v>146</v>
      </c>
      <c r="CY95" s="26">
        <f t="shared" ref="CY95" si="1808">X111</f>
        <v>146</v>
      </c>
      <c r="CZ95" s="26">
        <f t="shared" ref="CZ95" si="1809">Y111</f>
        <v>146</v>
      </c>
      <c r="DA95" s="26">
        <f t="shared" ref="DA95" si="1810">Z111</f>
        <v>146</v>
      </c>
      <c r="DB95" s="26">
        <f t="shared" ref="DB95" si="1811">AA111</f>
        <v>146</v>
      </c>
      <c r="DC95" s="26">
        <f t="shared" ref="DC95" si="1812">AB111</f>
        <v>146</v>
      </c>
      <c r="DD95" s="26">
        <f t="shared" ref="DD95" si="1813">AC111</f>
        <v>146</v>
      </c>
      <c r="DE95" s="27">
        <f t="shared" ref="DE95" si="1814">AD111</f>
        <v>146</v>
      </c>
      <c r="DF95" s="27">
        <f t="shared" ref="DF95" si="1815">AE111</f>
        <v>140</v>
      </c>
      <c r="DG95" s="27">
        <f t="shared" ref="DG95" si="1816">AF111</f>
        <v>140</v>
      </c>
      <c r="DH95" s="27">
        <f t="shared" ref="DH95" si="1817">AG111</f>
        <v>146</v>
      </c>
      <c r="DI95" s="27">
        <f t="shared" ref="DI95" si="1818">AH111</f>
        <v>146</v>
      </c>
      <c r="DJ95" s="27">
        <f t="shared" ref="DJ95" si="1819">AI111</f>
        <v>146</v>
      </c>
      <c r="DK95" s="27">
        <f t="shared" ref="DK95" si="1820">AJ111</f>
        <v>146</v>
      </c>
      <c r="DL95" s="27">
        <f t="shared" ref="DL95" si="1821">AK111</f>
        <v>146</v>
      </c>
      <c r="DM95" s="27">
        <f t="shared" ref="DM95" si="1822">AL111</f>
        <v>146</v>
      </c>
      <c r="DN95" s="27">
        <f t="shared" ref="DN95" si="1823">AM111</f>
        <v>146</v>
      </c>
      <c r="DO95" s="27">
        <f t="shared" ref="DO95" si="1824">AN111</f>
        <v>146</v>
      </c>
      <c r="DP95" s="27">
        <f t="shared" ref="DP95" si="1825">AO111</f>
        <v>146</v>
      </c>
      <c r="DQ95" s="27">
        <f t="shared" ref="DQ95" si="1826">AP111</f>
        <v>146</v>
      </c>
      <c r="DR95" s="27">
        <f t="shared" ref="DR95" si="1827">AQ111</f>
        <v>146</v>
      </c>
      <c r="DS95" s="27">
        <f t="shared" ref="DS95" si="1828">AR111</f>
        <v>146</v>
      </c>
      <c r="DT95" s="27">
        <f t="shared" ref="DT95" si="1829">AS111</f>
        <v>145</v>
      </c>
      <c r="DU95" s="27">
        <f t="shared" ref="DU95" si="1830">AT111</f>
        <v>144</v>
      </c>
      <c r="DV95" s="10"/>
    </row>
    <row r="96" spans="1:127" ht="18.75" x14ac:dyDescent="0.25">
      <c r="B96" s="54" t="s">
        <v>32</v>
      </c>
      <c r="C96" s="2">
        <v>0</v>
      </c>
      <c r="D96" s="2">
        <v>0</v>
      </c>
      <c r="E96" s="2">
        <v>24</v>
      </c>
      <c r="F96" s="2">
        <v>0</v>
      </c>
      <c r="G96" s="2">
        <v>5</v>
      </c>
      <c r="H96" s="3">
        <v>4</v>
      </c>
      <c r="I96" s="3">
        <v>1</v>
      </c>
      <c r="J96" s="3">
        <v>2</v>
      </c>
      <c r="K96" s="3">
        <v>3</v>
      </c>
      <c r="L96" s="3">
        <v>1</v>
      </c>
      <c r="M96" s="3">
        <v>106</v>
      </c>
      <c r="N96" s="3">
        <v>0</v>
      </c>
      <c r="O96" s="3">
        <v>0</v>
      </c>
      <c r="P96" s="3">
        <v>0</v>
      </c>
      <c r="Q96" s="3">
        <v>0</v>
      </c>
      <c r="R96" s="3">
        <v>0</v>
      </c>
      <c r="S96" s="54">
        <v>146</v>
      </c>
      <c r="V96" s="54">
        <v>3.125E-2</v>
      </c>
      <c r="W96" s="2">
        <f>D95</f>
        <v>22</v>
      </c>
      <c r="X96" s="2">
        <f>D96</f>
        <v>0</v>
      </c>
      <c r="Y96" s="54">
        <f>D97</f>
        <v>0</v>
      </c>
      <c r="Z96" s="54">
        <f>D98</f>
        <v>0</v>
      </c>
      <c r="AA96" s="54">
        <f>D99</f>
        <v>0</v>
      </c>
      <c r="AB96" s="54">
        <f>D100</f>
        <v>0</v>
      </c>
      <c r="AC96" s="54">
        <f>D101</f>
        <v>0</v>
      </c>
      <c r="AD96" s="54">
        <f>D102</f>
        <v>0</v>
      </c>
      <c r="AE96" s="2">
        <f>D103</f>
        <v>0</v>
      </c>
      <c r="AF96" s="2">
        <f>D104</f>
        <v>0</v>
      </c>
      <c r="AG96" s="2">
        <f>D105</f>
        <v>0</v>
      </c>
      <c r="AH96" s="2">
        <f>D106</f>
        <v>0</v>
      </c>
      <c r="AI96" s="2">
        <f>D107</f>
        <v>1</v>
      </c>
      <c r="AJ96" s="2">
        <f>D108</f>
        <v>0</v>
      </c>
      <c r="AK96" s="2">
        <f>D109</f>
        <v>0</v>
      </c>
      <c r="AL96" s="2">
        <f>D110</f>
        <v>0</v>
      </c>
      <c r="AM96" s="2">
        <f>D111</f>
        <v>89</v>
      </c>
      <c r="AN96" s="2">
        <f>D112</f>
        <v>0</v>
      </c>
      <c r="AO96" s="2">
        <f>D113</f>
        <v>0</v>
      </c>
      <c r="AP96" s="2">
        <f>D114</f>
        <v>1</v>
      </c>
      <c r="AQ96" s="2">
        <f>D115</f>
        <v>0</v>
      </c>
      <c r="AR96" s="2">
        <f>D116</f>
        <v>0</v>
      </c>
      <c r="AS96" s="2">
        <f>D117</f>
        <v>0</v>
      </c>
      <c r="AT96" s="2">
        <f>D118</f>
        <v>51</v>
      </c>
      <c r="AU96" s="5"/>
      <c r="AV96" s="54">
        <v>3.125E-2</v>
      </c>
      <c r="AW96" s="31">
        <f t="shared" ref="AW96" si="1831">PRODUCT(W96*100*1/W111)</f>
        <v>15.068493150684931</v>
      </c>
      <c r="AX96" s="31">
        <f t="shared" ref="AX96" si="1832">PRODUCT(X96*100*1/X111)</f>
        <v>0</v>
      </c>
      <c r="AY96" s="30">
        <f t="shared" ref="AY96" si="1833">PRODUCT(Y96*100*1/Y111)</f>
        <v>0</v>
      </c>
      <c r="AZ96" s="30">
        <f t="shared" ref="AZ96" si="1834">PRODUCT(Z96*100*1/Z111)</f>
        <v>0</v>
      </c>
      <c r="BA96" s="30">
        <f t="shared" ref="BA96" si="1835">PRODUCT(AA96*100*1/AA111)</f>
        <v>0</v>
      </c>
      <c r="BB96" s="30">
        <f t="shared" ref="BB96" si="1836">PRODUCT(AB96*100*1/AB111)</f>
        <v>0</v>
      </c>
      <c r="BC96" s="30">
        <f t="shared" ref="BC96" si="1837">PRODUCT(AC96*100*1/AC111)</f>
        <v>0</v>
      </c>
      <c r="BD96" s="30">
        <f t="shared" ref="BD96" si="1838">PRODUCT(AD96*100*1/AD111)</f>
        <v>0</v>
      </c>
      <c r="BE96" s="31">
        <f t="shared" ref="BE96" si="1839">PRODUCT(AE96*100*1/AE111)</f>
        <v>0</v>
      </c>
      <c r="BF96" s="31">
        <f t="shared" ref="BF96" si="1840">PRODUCT(AF96*100*1/AF111)</f>
        <v>0</v>
      </c>
      <c r="BG96" s="31">
        <f t="shared" ref="BG96" si="1841">PRODUCT(AG96*100*1/AG111)</f>
        <v>0</v>
      </c>
      <c r="BH96" s="31">
        <f t="shared" ref="BH96" si="1842">PRODUCT(AH96*100*1/AH111)</f>
        <v>0</v>
      </c>
      <c r="BI96" s="31">
        <f t="shared" ref="BI96" si="1843">PRODUCT(AI96*100*1/AI111)</f>
        <v>0.68493150684931503</v>
      </c>
      <c r="BJ96" s="31">
        <f t="shared" ref="BJ96" si="1844">PRODUCT(AJ96*100*1/AJ111)</f>
        <v>0</v>
      </c>
      <c r="BK96" s="31">
        <f t="shared" ref="BK96" si="1845">PRODUCT(AK96*100*1/AK111)</f>
        <v>0</v>
      </c>
      <c r="BL96" s="31">
        <f t="shared" ref="BL96" si="1846">PRODUCT(AL96*100*1/AL111)</f>
        <v>0</v>
      </c>
      <c r="BM96" s="31">
        <f t="shared" ref="BM96" si="1847">PRODUCT(AM96*100*1/AM111)</f>
        <v>60.958904109589042</v>
      </c>
      <c r="BN96" s="31">
        <f t="shared" ref="BN96" si="1848">PRODUCT(AN96*100*1/AN111)</f>
        <v>0</v>
      </c>
      <c r="BO96" s="31">
        <f t="shared" ref="BO96" si="1849">PRODUCT(AO96*100*1/AO111)</f>
        <v>0</v>
      </c>
      <c r="BP96" s="31">
        <f t="shared" ref="BP96" si="1850">PRODUCT(AP96*100*1/AP111)</f>
        <v>0.68493150684931503</v>
      </c>
      <c r="BQ96" s="31">
        <f t="shared" ref="BQ96" si="1851">PRODUCT(AQ96*100*1/AQ111)</f>
        <v>0</v>
      </c>
      <c r="BR96" s="31">
        <f t="shared" ref="BR96" si="1852">PRODUCT(AR96*100*1/AR111)</f>
        <v>0</v>
      </c>
      <c r="BS96" s="31">
        <f t="shared" ref="BS96" si="1853">PRODUCT(AS96*100*1/AS111)</f>
        <v>0</v>
      </c>
      <c r="BT96" s="31">
        <f t="shared" ref="BT96" si="1854">PRODUCT(AT96*100*1/AT111)</f>
        <v>35.416666666666664</v>
      </c>
      <c r="BU96" s="54"/>
      <c r="BV96" s="54">
        <v>3.125E-2</v>
      </c>
      <c r="BW96" s="31">
        <f t="shared" ref="BW96" si="1855">AW95+AW96</f>
        <v>15.068493150684931</v>
      </c>
      <c r="BX96" s="31">
        <f t="shared" ref="BX96" si="1856">AX95+AX96</f>
        <v>0</v>
      </c>
      <c r="BY96" s="30">
        <f t="shared" ref="BY96" si="1857">AY95+AY96</f>
        <v>0</v>
      </c>
      <c r="BZ96" s="30">
        <f t="shared" ref="BZ96" si="1858">AZ95+AZ96</f>
        <v>0</v>
      </c>
      <c r="CA96" s="30">
        <f t="shared" ref="CA96" si="1859">BA95+BA96</f>
        <v>0</v>
      </c>
      <c r="CB96" s="30">
        <f t="shared" ref="CB96" si="1860">BB95+BB96</f>
        <v>0</v>
      </c>
      <c r="CC96" s="30">
        <f t="shared" ref="CC96" si="1861">BC95+BC96</f>
        <v>0</v>
      </c>
      <c r="CD96" s="30">
        <f t="shared" ref="CD96" si="1862">BD95+BD96</f>
        <v>0</v>
      </c>
      <c r="CE96" s="31">
        <f t="shared" ref="CE96" si="1863">BE95+BE96</f>
        <v>0</v>
      </c>
      <c r="CF96" s="31">
        <f t="shared" ref="CF96" si="1864">BF95+BF96</f>
        <v>0</v>
      </c>
      <c r="CG96" s="31">
        <f t="shared" ref="CG96" si="1865">BG95+BG96</f>
        <v>0</v>
      </c>
      <c r="CH96" s="31">
        <f t="shared" ref="CH96" si="1866">BH95+BH96</f>
        <v>0</v>
      </c>
      <c r="CI96" s="31">
        <f t="shared" ref="CI96" si="1867">BI95+BI96</f>
        <v>0.68493150684931503</v>
      </c>
      <c r="CJ96" s="31">
        <f t="shared" ref="CJ96" si="1868">BJ95+BJ96</f>
        <v>0</v>
      </c>
      <c r="CK96" s="31">
        <f t="shared" ref="CK96" si="1869">BK95+BK96</f>
        <v>0</v>
      </c>
      <c r="CL96" s="31">
        <f t="shared" ref="CL96" si="1870">BL95+BL96</f>
        <v>0</v>
      </c>
      <c r="CM96" s="31">
        <f t="shared" ref="CM96" si="1871">BM95+BM96</f>
        <v>61.643835616438359</v>
      </c>
      <c r="CN96" s="31">
        <f t="shared" ref="CN96" si="1872">BN95+BN96</f>
        <v>0</v>
      </c>
      <c r="CO96" s="31">
        <f t="shared" ref="CO96" si="1873">BO95+BO96</f>
        <v>0</v>
      </c>
      <c r="CP96" s="31">
        <f t="shared" ref="CP96" si="1874">BP95+BP96</f>
        <v>0.68493150684931503</v>
      </c>
      <c r="CQ96" s="31">
        <f t="shared" ref="CQ96" si="1875">BQ95+BQ96</f>
        <v>0</v>
      </c>
      <c r="CR96" s="31">
        <f t="shared" ref="CR96" si="1876">BR95+BR96</f>
        <v>0</v>
      </c>
      <c r="CS96" s="31">
        <f t="shared" ref="CS96" si="1877">BS95+BS96</f>
        <v>0</v>
      </c>
      <c r="CT96" s="31">
        <f t="shared" ref="CT96" si="1878">BT95+BT96</f>
        <v>35.416666666666664</v>
      </c>
      <c r="CW96" s="25" t="s">
        <v>50</v>
      </c>
      <c r="CX96" s="18"/>
      <c r="CY96" s="18">
        <f>BX99</f>
        <v>19.863013698630137</v>
      </c>
      <c r="CZ96" s="18"/>
      <c r="DA96" s="18"/>
      <c r="DB96" s="18"/>
      <c r="DC96" s="18"/>
      <c r="DD96" s="18"/>
      <c r="DE96" s="17"/>
      <c r="DF96" s="17">
        <f>CE104</f>
        <v>95</v>
      </c>
      <c r="DG96" s="17">
        <f>CF101</f>
        <v>28.571428571428569</v>
      </c>
      <c r="DH96" s="17">
        <f>CG106</f>
        <v>53.424657534246577</v>
      </c>
      <c r="DI96" s="17">
        <f>CH102</f>
        <v>38.356164383561648</v>
      </c>
      <c r="DJ96" s="13">
        <f>CI101</f>
        <v>28.767123287671229</v>
      </c>
      <c r="DK96" s="17">
        <f>CJ101</f>
        <v>29.452054794520549</v>
      </c>
      <c r="DL96" s="17">
        <f>CK99</f>
        <v>28.767123287671232</v>
      </c>
      <c r="DM96" s="17">
        <f>CL101</f>
        <v>93.150684931506859</v>
      </c>
      <c r="DN96" s="17">
        <f>CM97</f>
        <v>73.287671232876718</v>
      </c>
      <c r="DO96" s="17">
        <f>CN101</f>
        <v>100</v>
      </c>
      <c r="DP96" s="17">
        <f>CO101</f>
        <v>13.698630136986301</v>
      </c>
      <c r="DQ96" s="17">
        <f>CP99</f>
        <v>47.945205479452056</v>
      </c>
      <c r="DR96" s="17">
        <f>CQ103</f>
        <v>100</v>
      </c>
      <c r="DS96" s="17">
        <f>CR103</f>
        <v>99.999999999999986</v>
      </c>
      <c r="DT96" s="17">
        <f>CS103</f>
        <v>95.172413793103459</v>
      </c>
      <c r="DU96" s="17">
        <f>CT100</f>
        <v>100</v>
      </c>
      <c r="DV96" s="10"/>
    </row>
    <row r="97" spans="2:126" ht="18.75" x14ac:dyDescent="0.25">
      <c r="B97" s="54" t="s">
        <v>3</v>
      </c>
      <c r="C97" s="54">
        <v>0</v>
      </c>
      <c r="D97" s="54">
        <v>0</v>
      </c>
      <c r="E97" s="54">
        <v>0</v>
      </c>
      <c r="F97" s="54">
        <v>30</v>
      </c>
      <c r="G97" s="54">
        <v>0</v>
      </c>
      <c r="H97" s="54">
        <v>6</v>
      </c>
      <c r="I97" s="54">
        <v>4</v>
      </c>
      <c r="J97" s="54">
        <v>4</v>
      </c>
      <c r="K97" s="54">
        <v>4</v>
      </c>
      <c r="L97" s="54">
        <v>4</v>
      </c>
      <c r="M97" s="54">
        <v>3</v>
      </c>
      <c r="N97" s="54">
        <v>63</v>
      </c>
      <c r="O97" s="54">
        <v>28</v>
      </c>
      <c r="P97" s="54">
        <v>0</v>
      </c>
      <c r="Q97" s="54">
        <v>0</v>
      </c>
      <c r="R97" s="54">
        <v>0</v>
      </c>
      <c r="S97" s="54">
        <v>146</v>
      </c>
      <c r="V97" s="54">
        <v>6.25E-2</v>
      </c>
      <c r="W97" s="2">
        <f>E95</f>
        <v>4</v>
      </c>
      <c r="X97" s="2">
        <f>E96</f>
        <v>24</v>
      </c>
      <c r="Y97" s="54">
        <f>E97</f>
        <v>0</v>
      </c>
      <c r="Z97" s="54">
        <f>E98</f>
        <v>0</v>
      </c>
      <c r="AA97" s="54">
        <f>E99</f>
        <v>0</v>
      </c>
      <c r="AB97" s="54">
        <f>E100</f>
        <v>0</v>
      </c>
      <c r="AC97" s="54">
        <f>E101</f>
        <v>46</v>
      </c>
      <c r="AD97" s="54">
        <f>E102</f>
        <v>31</v>
      </c>
      <c r="AE97" s="2">
        <f>E103</f>
        <v>0</v>
      </c>
      <c r="AF97" s="2">
        <f>E104</f>
        <v>34</v>
      </c>
      <c r="AG97" s="2">
        <f>E105</f>
        <v>0</v>
      </c>
      <c r="AH97" s="2">
        <f>E106</f>
        <v>18</v>
      </c>
      <c r="AI97" s="2">
        <f>E107</f>
        <v>0</v>
      </c>
      <c r="AJ97" s="2">
        <f>E108</f>
        <v>0</v>
      </c>
      <c r="AK97" s="2">
        <f>E109</f>
        <v>7</v>
      </c>
      <c r="AL97" s="2">
        <f>E110</f>
        <v>48</v>
      </c>
      <c r="AM97" s="2">
        <f>E111</f>
        <v>17</v>
      </c>
      <c r="AN97" s="2">
        <f>E112</f>
        <v>0</v>
      </c>
      <c r="AO97" s="2">
        <f>E113</f>
        <v>0</v>
      </c>
      <c r="AP97" s="2">
        <f>E114</f>
        <v>15</v>
      </c>
      <c r="AQ97" s="2">
        <f>E115</f>
        <v>0</v>
      </c>
      <c r="AR97" s="2">
        <f>E116</f>
        <v>1</v>
      </c>
      <c r="AS97" s="2">
        <f>E117</f>
        <v>0</v>
      </c>
      <c r="AT97" s="2">
        <f>E118</f>
        <v>1</v>
      </c>
      <c r="AU97" s="5"/>
      <c r="AV97" s="54">
        <v>6.25E-2</v>
      </c>
      <c r="AW97" s="31">
        <f t="shared" ref="AW97" si="1879">PRODUCT(W97*100*1/W111)</f>
        <v>2.7397260273972601</v>
      </c>
      <c r="AX97" s="31">
        <f t="shared" ref="AX97" si="1880">PRODUCT(X97*100*1/X111)</f>
        <v>16.438356164383563</v>
      </c>
      <c r="AY97" s="30">
        <f t="shared" ref="AY97" si="1881">PRODUCT(Y97*100*1/Y111)</f>
        <v>0</v>
      </c>
      <c r="AZ97" s="30">
        <f t="shared" ref="AZ97" si="1882">PRODUCT(Z97*100*1/Z111)</f>
        <v>0</v>
      </c>
      <c r="BA97" s="30">
        <f t="shared" ref="BA97" si="1883">PRODUCT(AA97*100*1/AA111)</f>
        <v>0</v>
      </c>
      <c r="BB97" s="30">
        <f t="shared" ref="BB97" si="1884">PRODUCT(AB97*100*1/AB111)</f>
        <v>0</v>
      </c>
      <c r="BC97" s="30">
        <f t="shared" ref="BC97" si="1885">PRODUCT(AC97*100*1/AC111)</f>
        <v>31.506849315068493</v>
      </c>
      <c r="BD97" s="30">
        <f t="shared" ref="BD97" si="1886">PRODUCT(AD97*100*1/AD111)</f>
        <v>21.232876712328768</v>
      </c>
      <c r="BE97" s="31">
        <f t="shared" ref="BE97" si="1887">PRODUCT(AE97*100*1/AE111)</f>
        <v>0</v>
      </c>
      <c r="BF97" s="31">
        <f t="shared" ref="BF97" si="1888">PRODUCT(AF97*100*1/AF111)</f>
        <v>24.285714285714285</v>
      </c>
      <c r="BG97" s="31">
        <f t="shared" ref="BG97" si="1889">PRODUCT(AG97*100*1/AG111)</f>
        <v>0</v>
      </c>
      <c r="BH97" s="31">
        <f t="shared" ref="BH97" si="1890">PRODUCT(AH97*100*1/AH111)</f>
        <v>12.328767123287671</v>
      </c>
      <c r="BI97" s="31">
        <f t="shared" ref="BI97" si="1891">PRODUCT(AI97*100*1/AI111)</f>
        <v>0</v>
      </c>
      <c r="BJ97" s="31">
        <f t="shared" ref="BJ97" si="1892">PRODUCT(AJ97*100*1/AJ111)</f>
        <v>0</v>
      </c>
      <c r="BK97" s="31">
        <f t="shared" ref="BK97" si="1893">PRODUCT(AK97*100*1/AK111)</f>
        <v>4.7945205479452051</v>
      </c>
      <c r="BL97" s="31">
        <f t="shared" ref="BL97" si="1894">PRODUCT(AL97*100*1/AL111)</f>
        <v>32.876712328767127</v>
      </c>
      <c r="BM97" s="31">
        <f t="shared" ref="BM97" si="1895">PRODUCT(AM97*100*1/AM111)</f>
        <v>11.643835616438356</v>
      </c>
      <c r="BN97" s="31">
        <f t="shared" ref="BN97" si="1896">PRODUCT(AN97*100*1/AN111)</f>
        <v>0</v>
      </c>
      <c r="BO97" s="31">
        <f t="shared" ref="BO97" si="1897">PRODUCT(AO97*100*1/AO111)</f>
        <v>0</v>
      </c>
      <c r="BP97" s="31">
        <f t="shared" ref="BP97" si="1898">PRODUCT(AP97*100*1/AP111)</f>
        <v>10.273972602739725</v>
      </c>
      <c r="BQ97" s="31">
        <f t="shared" ref="BQ97" si="1899">PRODUCT(AQ97*100*1/AQ111)</f>
        <v>0</v>
      </c>
      <c r="BR97" s="31">
        <f t="shared" ref="BR97" si="1900">PRODUCT(AR97*100*1/AR111)</f>
        <v>0.68493150684931503</v>
      </c>
      <c r="BS97" s="31">
        <f t="shared" ref="BS97" si="1901">PRODUCT(AS97*100*1/AS111)</f>
        <v>0</v>
      </c>
      <c r="BT97" s="31">
        <f t="shared" ref="BT97" si="1902">PRODUCT(AT97*100*1/AT111)</f>
        <v>0.69444444444444442</v>
      </c>
      <c r="BU97" s="54"/>
      <c r="BV97" s="54">
        <v>6.25E-2</v>
      </c>
      <c r="BW97" s="31">
        <f t="shared" ref="BW97" si="1903">AW95+AW96+AW97</f>
        <v>17.80821917808219</v>
      </c>
      <c r="BX97" s="31">
        <f t="shared" ref="BX97" si="1904">AX95+AX96+AX97</f>
        <v>16.438356164383563</v>
      </c>
      <c r="BY97" s="30">
        <f t="shared" ref="BY97" si="1905">AY95+AY96+AY97</f>
        <v>0</v>
      </c>
      <c r="BZ97" s="30">
        <f t="shared" ref="BZ97" si="1906">AZ95+AZ96+AZ97</f>
        <v>0</v>
      </c>
      <c r="CA97" s="30">
        <f t="shared" ref="CA97" si="1907">BA95+BA96+BA97</f>
        <v>0</v>
      </c>
      <c r="CB97" s="30">
        <f t="shared" ref="CB97" si="1908">BB95+BB96+BB97</f>
        <v>0</v>
      </c>
      <c r="CC97" s="30">
        <f t="shared" ref="CC97" si="1909">BC95+BC96+BC97</f>
        <v>31.506849315068493</v>
      </c>
      <c r="CD97" s="30">
        <f t="shared" ref="CD97" si="1910">BD95+BD96+BD97</f>
        <v>21.232876712328768</v>
      </c>
      <c r="CE97" s="31">
        <f t="shared" ref="CE97" si="1911">BE95+BE96+BE97</f>
        <v>0</v>
      </c>
      <c r="CF97" s="31">
        <f t="shared" ref="CF97" si="1912">BF95+BF96+BF97</f>
        <v>24.285714285714285</v>
      </c>
      <c r="CG97" s="31">
        <f t="shared" ref="CG97" si="1913">BG95+BG96+BG97</f>
        <v>0</v>
      </c>
      <c r="CH97" s="31">
        <f t="shared" ref="CH97" si="1914">BH95+BH96+BH97</f>
        <v>12.328767123287671</v>
      </c>
      <c r="CI97" s="31">
        <f t="shared" ref="CI97" si="1915">BI95+BI96+BI97</f>
        <v>0.68493150684931503</v>
      </c>
      <c r="CJ97" s="31">
        <f t="shared" ref="CJ97" si="1916">BJ95+BJ96+BJ97</f>
        <v>0</v>
      </c>
      <c r="CK97" s="31">
        <f t="shared" ref="CK97" si="1917">BK95+BK96+BK97</f>
        <v>4.7945205479452051</v>
      </c>
      <c r="CL97" s="31">
        <f t="shared" ref="CL97" si="1918">BL95+BL96+BL97</f>
        <v>32.876712328767127</v>
      </c>
      <c r="CM97" s="31">
        <f t="shared" ref="CM97" si="1919">BM95+BM96+BM97</f>
        <v>73.287671232876718</v>
      </c>
      <c r="CN97" s="31">
        <f t="shared" ref="CN97" si="1920">BN95+BN96+BN97</f>
        <v>0</v>
      </c>
      <c r="CO97" s="31">
        <f t="shared" ref="CO97" si="1921">BO95+BO96+BO97</f>
        <v>0</v>
      </c>
      <c r="CP97" s="31">
        <f t="shared" ref="CP97" si="1922">BP95+BP96+BP97</f>
        <v>10.95890410958904</v>
      </c>
      <c r="CQ97" s="31">
        <f t="shared" ref="CQ97" si="1923">BQ95+BQ96+BQ97</f>
        <v>0</v>
      </c>
      <c r="CR97" s="31">
        <f t="shared" ref="CR97" si="1924">BR95+BR96+BR97</f>
        <v>0.68493150684931503</v>
      </c>
      <c r="CS97" s="31">
        <f t="shared" ref="CS97" si="1925">BS95+BS96+BS97</f>
        <v>0</v>
      </c>
      <c r="CT97" s="31">
        <f t="shared" ref="CT97" si="1926">BT95+BT96+BT97</f>
        <v>36.111111111111107</v>
      </c>
      <c r="CW97" s="25" t="s">
        <v>51</v>
      </c>
      <c r="CX97" s="18"/>
      <c r="CY97" s="18"/>
      <c r="CZ97" s="18"/>
      <c r="DA97" s="18"/>
      <c r="DB97" s="18"/>
      <c r="DC97" s="18"/>
      <c r="DD97" s="18"/>
      <c r="DE97" s="17"/>
      <c r="DF97" s="17">
        <f>CE105-CE104</f>
        <v>2.1428571428571388</v>
      </c>
      <c r="DG97" s="17"/>
      <c r="DH97" s="17"/>
      <c r="DI97" s="17">
        <f>CH103-CH102</f>
        <v>0.68493150684931692</v>
      </c>
      <c r="DJ97" s="17"/>
      <c r="DK97" s="17"/>
      <c r="DL97" s="17"/>
      <c r="DM97" s="17">
        <f>CL102-CL101</f>
        <v>2.0547945205479436</v>
      </c>
      <c r="DN97" s="17">
        <f>CM100-CM97</f>
        <v>0.68493150684930981</v>
      </c>
      <c r="DO97" s="17"/>
      <c r="DP97" s="17">
        <f>CO102-CO101</f>
        <v>0</v>
      </c>
      <c r="DQ97" s="17">
        <f>CP100-CP99</f>
        <v>1.3698630136986267</v>
      </c>
      <c r="DR97" s="17"/>
      <c r="DS97" s="17"/>
      <c r="DT97" s="17"/>
      <c r="DU97" s="17"/>
      <c r="DV97" s="10"/>
    </row>
    <row r="98" spans="2:126" ht="18.75" x14ac:dyDescent="0.25">
      <c r="B98" s="54" t="s">
        <v>5</v>
      </c>
      <c r="C98" s="54">
        <v>0</v>
      </c>
      <c r="D98" s="54">
        <v>0</v>
      </c>
      <c r="E98" s="54">
        <v>0</v>
      </c>
      <c r="F98" s="54">
        <v>0</v>
      </c>
      <c r="G98" s="54">
        <v>27</v>
      </c>
      <c r="H98" s="54">
        <v>0</v>
      </c>
      <c r="I98" s="54">
        <v>5</v>
      </c>
      <c r="J98" s="54">
        <v>5</v>
      </c>
      <c r="K98" s="54">
        <v>4</v>
      </c>
      <c r="L98" s="54">
        <v>5</v>
      </c>
      <c r="M98" s="54">
        <v>4</v>
      </c>
      <c r="N98" s="54">
        <v>4</v>
      </c>
      <c r="O98" s="54">
        <v>2</v>
      </c>
      <c r="P98" s="54">
        <v>90</v>
      </c>
      <c r="Q98" s="54">
        <v>0</v>
      </c>
      <c r="R98" s="54">
        <v>0</v>
      </c>
      <c r="S98" s="54">
        <v>146</v>
      </c>
      <c r="V98" s="54">
        <v>0.125</v>
      </c>
      <c r="W98" s="2">
        <f>F95</f>
        <v>1</v>
      </c>
      <c r="X98" s="2">
        <f>F96</f>
        <v>0</v>
      </c>
      <c r="Y98" s="54">
        <f>F97</f>
        <v>30</v>
      </c>
      <c r="Z98" s="54">
        <f>F98</f>
        <v>0</v>
      </c>
      <c r="AA98" s="54">
        <f>F99</f>
        <v>0</v>
      </c>
      <c r="AB98" s="54">
        <f>F100</f>
        <v>2</v>
      </c>
      <c r="AC98" s="54">
        <f>F101</f>
        <v>0</v>
      </c>
      <c r="AD98" s="54">
        <f>F102</f>
        <v>0</v>
      </c>
      <c r="AE98" s="2">
        <f>F103</f>
        <v>0</v>
      </c>
      <c r="AF98" s="2">
        <f>F104</f>
        <v>0</v>
      </c>
      <c r="AG98" s="2">
        <f>F105</f>
        <v>0</v>
      </c>
      <c r="AH98" s="2">
        <f>F106</f>
        <v>0</v>
      </c>
      <c r="AI98" s="2">
        <f>F107</f>
        <v>2</v>
      </c>
      <c r="AJ98" s="2">
        <f>F108</f>
        <v>15</v>
      </c>
      <c r="AK98" s="2">
        <f>F109</f>
        <v>33</v>
      </c>
      <c r="AL98" s="2">
        <f>F110</f>
        <v>0</v>
      </c>
      <c r="AM98" s="4">
        <f>F111</f>
        <v>1</v>
      </c>
      <c r="AN98" s="2">
        <f>F112</f>
        <v>4</v>
      </c>
      <c r="AO98" s="2">
        <f>F113</f>
        <v>0</v>
      </c>
      <c r="AP98" s="2">
        <f>F114</f>
        <v>50</v>
      </c>
      <c r="AQ98" s="2">
        <f>F115</f>
        <v>0</v>
      </c>
      <c r="AR98" s="2">
        <f>F116</f>
        <v>0</v>
      </c>
      <c r="AS98" s="2">
        <f>F117</f>
        <v>6</v>
      </c>
      <c r="AT98" s="2">
        <f>F118</f>
        <v>47</v>
      </c>
      <c r="AU98" s="5"/>
      <c r="AV98" s="54">
        <v>0.125</v>
      </c>
      <c r="AW98" s="31">
        <f t="shared" ref="AW98" si="1927">PRODUCT(W98*100*1/W111)</f>
        <v>0.68493150684931503</v>
      </c>
      <c r="AX98" s="31">
        <f t="shared" ref="AX98" si="1928">PRODUCT(X98*100*1/X111)</f>
        <v>0</v>
      </c>
      <c r="AY98" s="30">
        <f t="shared" ref="AY98" si="1929">PRODUCT(Y98*100*1/Y111)</f>
        <v>20.547945205479451</v>
      </c>
      <c r="AZ98" s="30">
        <f t="shared" ref="AZ98" si="1930">PRODUCT(Z98*100*1/Z111)</f>
        <v>0</v>
      </c>
      <c r="BA98" s="30">
        <f t="shared" ref="BA98" si="1931">PRODUCT(AA98*100*1/AA111)</f>
        <v>0</v>
      </c>
      <c r="BB98" s="30">
        <f t="shared" ref="BB98" si="1932">PRODUCT(AB98*100*1/AB111)</f>
        <v>1.3698630136986301</v>
      </c>
      <c r="BC98" s="30">
        <f t="shared" ref="BC98" si="1933">PRODUCT(AC98*100*1/AC111)</f>
        <v>0</v>
      </c>
      <c r="BD98" s="30">
        <f t="shared" ref="BD98" si="1934">PRODUCT(AD98*100*1/AD111)</f>
        <v>0</v>
      </c>
      <c r="BE98" s="31">
        <f t="shared" ref="BE98" si="1935">PRODUCT(AE98*100*1/AE111)</f>
        <v>0</v>
      </c>
      <c r="BF98" s="31">
        <f t="shared" ref="BF98" si="1936">PRODUCT(AF98*100*1/AF111)</f>
        <v>0</v>
      </c>
      <c r="BG98" s="31">
        <f t="shared" ref="BG98" si="1937">PRODUCT(AG98*100*1/AG111)</f>
        <v>0</v>
      </c>
      <c r="BH98" s="31">
        <f t="shared" ref="BH98" si="1938">PRODUCT(AH98*100*1/AH111)</f>
        <v>0</v>
      </c>
      <c r="BI98" s="31">
        <f t="shared" ref="BI98" si="1939">PRODUCT(AI98*100*1/AI111)</f>
        <v>1.3698630136986301</v>
      </c>
      <c r="BJ98" s="31">
        <f t="shared" ref="BJ98" si="1940">PRODUCT(AJ98*100*1/AJ111)</f>
        <v>10.273972602739725</v>
      </c>
      <c r="BK98" s="31">
        <f t="shared" ref="BK98" si="1941">PRODUCT(AK98*100*1/AK111)</f>
        <v>22.602739726027398</v>
      </c>
      <c r="BL98" s="31">
        <f t="shared" ref="BL98" si="1942">PRODUCT(AL98*100*1/AL111)</f>
        <v>0</v>
      </c>
      <c r="BM98" s="32">
        <f t="shared" ref="BM98" si="1943">PRODUCT(AM98*100*1/AM111)</f>
        <v>0.68493150684931503</v>
      </c>
      <c r="BN98" s="31">
        <f t="shared" ref="BN98" si="1944">PRODUCT(AN98*100*1/AN111)</f>
        <v>2.7397260273972601</v>
      </c>
      <c r="BO98" s="31">
        <f t="shared" ref="BO98" si="1945">PRODUCT(AO98*100*1/AO111)</f>
        <v>0</v>
      </c>
      <c r="BP98" s="31">
        <f t="shared" ref="BP98" si="1946">PRODUCT(AP98*100*1/AP111)</f>
        <v>34.246575342465754</v>
      </c>
      <c r="BQ98" s="31">
        <f t="shared" ref="BQ98" si="1947">PRODUCT(AQ98*100*1/AQ111)</f>
        <v>0</v>
      </c>
      <c r="BR98" s="31">
        <f t="shared" ref="BR98" si="1948">PRODUCT(AR98*100*1/AR111)</f>
        <v>0</v>
      </c>
      <c r="BS98" s="31">
        <f t="shared" ref="BS98" si="1949">PRODUCT(AS98*100*1/AS111)</f>
        <v>4.1379310344827589</v>
      </c>
      <c r="BT98" s="31">
        <f t="shared" ref="BT98" si="1950">PRODUCT(AT98*100*1/AT111)</f>
        <v>32.638888888888886</v>
      </c>
      <c r="BU98" s="54"/>
      <c r="BV98" s="54">
        <v>0.125</v>
      </c>
      <c r="BW98" s="31">
        <f t="shared" ref="BW98" si="1951">AW95+AW96+AW97+AW98</f>
        <v>18.493150684931503</v>
      </c>
      <c r="BX98" s="31">
        <f t="shared" ref="BX98" si="1952">AX95+AX96+AX97+AX98</f>
        <v>16.438356164383563</v>
      </c>
      <c r="BY98" s="30">
        <f t="shared" ref="BY98" si="1953">AY95+AY96+AY97+AY98</f>
        <v>20.547945205479451</v>
      </c>
      <c r="BZ98" s="30">
        <f t="shared" ref="BZ98" si="1954">AZ95+AZ96+AZ97+AZ98</f>
        <v>0</v>
      </c>
      <c r="CA98" s="30">
        <f t="shared" ref="CA98" si="1955">BA95+BA96+BA97+BA98</f>
        <v>0</v>
      </c>
      <c r="CB98" s="30">
        <f t="shared" ref="CB98" si="1956">BB95+BB96+BB97+BB98</f>
        <v>1.3698630136986301</v>
      </c>
      <c r="CC98" s="30">
        <f t="shared" ref="CC98" si="1957">BC95+BC96+BC97+BC98</f>
        <v>31.506849315068493</v>
      </c>
      <c r="CD98" s="30">
        <f t="shared" ref="CD98" si="1958">BD95+BD96+BD97+BD98</f>
        <v>21.232876712328768</v>
      </c>
      <c r="CE98" s="31">
        <f t="shared" ref="CE98" si="1959">BE95+BE96+BE97+BE98</f>
        <v>0</v>
      </c>
      <c r="CF98" s="31">
        <f t="shared" ref="CF98" si="1960">BF95+BF96+BF97+BF98</f>
        <v>24.285714285714285</v>
      </c>
      <c r="CG98" s="31">
        <f t="shared" ref="CG98" si="1961">BG95+BG96+BG97+BG98</f>
        <v>0</v>
      </c>
      <c r="CH98" s="31">
        <f t="shared" ref="CH98" si="1962">BH95+BH96+BH97+BH98</f>
        <v>12.328767123287671</v>
      </c>
      <c r="CI98" s="31">
        <f t="shared" ref="CI98" si="1963">BI95+BI96+BI97+BI98</f>
        <v>2.054794520547945</v>
      </c>
      <c r="CJ98" s="31">
        <f t="shared" ref="CJ98" si="1964">BJ95+BJ96+BJ97+BJ98</f>
        <v>10.273972602739725</v>
      </c>
      <c r="CK98" s="31">
        <f t="shared" ref="CK98" si="1965">BK95+BK96+BK97+BK98</f>
        <v>27.397260273972602</v>
      </c>
      <c r="CL98" s="31">
        <f t="shared" ref="CL98" si="1966">BL95+BL96+BL97+BL98</f>
        <v>32.876712328767127</v>
      </c>
      <c r="CM98" s="32">
        <f t="shared" ref="CM98" si="1967">BM95+BM96+BM97+BM98</f>
        <v>73.972602739726028</v>
      </c>
      <c r="CN98" s="31">
        <f>BN96+BN97+BN98</f>
        <v>2.7397260273972601</v>
      </c>
      <c r="CO98" s="31">
        <f t="shared" ref="CO98" si="1968">BO95+BO96+BO97+BO98</f>
        <v>0</v>
      </c>
      <c r="CP98" s="31">
        <f t="shared" ref="CP98" si="1969">BP95+BP96+BP97+BP98</f>
        <v>45.205479452054796</v>
      </c>
      <c r="CQ98" s="31">
        <f t="shared" ref="CQ98" si="1970">BQ95+BQ96+BQ97+BQ98</f>
        <v>0</v>
      </c>
      <c r="CR98" s="31">
        <f t="shared" ref="CR98" si="1971">BR95+BR96+BR97+BR98</f>
        <v>0.68493150684931503</v>
      </c>
      <c r="CS98" s="31">
        <f t="shared" ref="CS98" si="1972">BS95+BS96+BS97+BS98</f>
        <v>4.1379310344827589</v>
      </c>
      <c r="CT98" s="31">
        <f t="shared" ref="CT98" si="1973">BT95+BT96+BT97+BT98</f>
        <v>68.75</v>
      </c>
      <c r="CW98" s="25" t="s">
        <v>52</v>
      </c>
      <c r="CX98" s="18"/>
      <c r="CY98" s="18">
        <f>BX110-BX99</f>
        <v>80.136986301369859</v>
      </c>
      <c r="CZ98" s="18"/>
      <c r="DA98" s="18"/>
      <c r="DB98" s="18"/>
      <c r="DC98" s="18"/>
      <c r="DD98" s="18"/>
      <c r="DE98" s="17"/>
      <c r="DF98" s="17">
        <f>CE110-CE105</f>
        <v>2.857142857142847</v>
      </c>
      <c r="DG98" s="17">
        <f>CF110-CF101</f>
        <v>71.428571428571431</v>
      </c>
      <c r="DH98" s="17">
        <f>CG110-CG106</f>
        <v>46.575342465753408</v>
      </c>
      <c r="DI98" s="17">
        <f>CH110-CH103</f>
        <v>60.958904109589035</v>
      </c>
      <c r="DJ98" s="17">
        <f>CI110-CI101</f>
        <v>71.232876712328775</v>
      </c>
      <c r="DK98" s="17">
        <f>CJ110-CJ101</f>
        <v>70.547945205479451</v>
      </c>
      <c r="DL98" s="17">
        <f>CK110-CK99</f>
        <v>71.232876712328761</v>
      </c>
      <c r="DM98" s="17">
        <f>CL110-CL102</f>
        <v>4.7945205479451971</v>
      </c>
      <c r="DN98" s="17">
        <f>CM110-CM100</f>
        <v>26.027397260273972</v>
      </c>
      <c r="DO98" s="17">
        <f>CN110-CN101</f>
        <v>0</v>
      </c>
      <c r="DP98" s="17">
        <f>CO110-CO102</f>
        <v>86.30136986301369</v>
      </c>
      <c r="DQ98" s="17">
        <f>CP110-CP100</f>
        <v>50.684931506849317</v>
      </c>
      <c r="DR98" s="17">
        <f>CQ110-CQ103</f>
        <v>0</v>
      </c>
      <c r="DS98" s="17">
        <f>CR110-CR103</f>
        <v>0</v>
      </c>
      <c r="DT98" s="17">
        <f>CS110-CS103</f>
        <v>4.8275862068965552</v>
      </c>
      <c r="DU98" s="17">
        <f>CT110-CT100</f>
        <v>0</v>
      </c>
      <c r="DV98" s="10"/>
    </row>
    <row r="99" spans="2:126" x14ac:dyDescent="0.25">
      <c r="B99" s="54" t="s">
        <v>7</v>
      </c>
      <c r="C99" s="54">
        <v>0</v>
      </c>
      <c r="D99" s="54">
        <v>0</v>
      </c>
      <c r="E99" s="54">
        <v>0</v>
      </c>
      <c r="F99" s="54">
        <v>0</v>
      </c>
      <c r="G99" s="54">
        <v>2</v>
      </c>
      <c r="H99" s="54">
        <v>1</v>
      </c>
      <c r="I99" s="54">
        <v>10</v>
      </c>
      <c r="J99" s="54">
        <v>20</v>
      </c>
      <c r="K99" s="54">
        <v>2</v>
      </c>
      <c r="L99" s="54">
        <v>6</v>
      </c>
      <c r="M99" s="54">
        <v>105</v>
      </c>
      <c r="N99" s="54">
        <v>0</v>
      </c>
      <c r="O99" s="54">
        <v>0</v>
      </c>
      <c r="P99" s="54">
        <v>0</v>
      </c>
      <c r="Q99" s="54">
        <v>0</v>
      </c>
      <c r="R99" s="54">
        <v>0</v>
      </c>
      <c r="S99" s="54">
        <v>146</v>
      </c>
      <c r="V99" s="54">
        <v>0.25</v>
      </c>
      <c r="W99" s="3">
        <f>G95</f>
        <v>1</v>
      </c>
      <c r="X99" s="2">
        <f>G96</f>
        <v>5</v>
      </c>
      <c r="Y99" s="54">
        <f>G97</f>
        <v>0</v>
      </c>
      <c r="Z99" s="54">
        <f>G98</f>
        <v>27</v>
      </c>
      <c r="AA99" s="54">
        <f>G99</f>
        <v>2</v>
      </c>
      <c r="AB99" s="54">
        <f>G100</f>
        <v>0</v>
      </c>
      <c r="AC99" s="54">
        <f>G101</f>
        <v>8</v>
      </c>
      <c r="AD99" s="54">
        <f>G102</f>
        <v>3</v>
      </c>
      <c r="AE99" s="2">
        <f>G103</f>
        <v>40</v>
      </c>
      <c r="AF99" s="2">
        <f>G104</f>
        <v>2</v>
      </c>
      <c r="AG99" s="2">
        <f>G105</f>
        <v>0</v>
      </c>
      <c r="AH99" s="2">
        <f>G106</f>
        <v>16</v>
      </c>
      <c r="AI99" s="2">
        <f>G107</f>
        <v>26</v>
      </c>
      <c r="AJ99" s="2">
        <f>G108</f>
        <v>25</v>
      </c>
      <c r="AK99" s="2">
        <f>G109</f>
        <v>2</v>
      </c>
      <c r="AL99" s="2">
        <f>G110</f>
        <v>8</v>
      </c>
      <c r="AM99" s="4">
        <f>G111</f>
        <v>0</v>
      </c>
      <c r="AN99" s="2">
        <f>G112</f>
        <v>27</v>
      </c>
      <c r="AO99" s="2">
        <f>G113</f>
        <v>9</v>
      </c>
      <c r="AP99" s="2">
        <f>G114</f>
        <v>4</v>
      </c>
      <c r="AQ99" s="2">
        <f>G115</f>
        <v>0</v>
      </c>
      <c r="AR99" s="2">
        <f>G116</f>
        <v>4</v>
      </c>
      <c r="AS99" s="2">
        <f>G117</f>
        <v>0</v>
      </c>
      <c r="AT99" s="2">
        <f>G118</f>
        <v>42</v>
      </c>
      <c r="AU99" s="5"/>
      <c r="AV99" s="54">
        <v>0.25</v>
      </c>
      <c r="AW99" s="33">
        <f t="shared" ref="AW99" si="1974">PRODUCT(W99*100*1/W111)</f>
        <v>0.68493150684931503</v>
      </c>
      <c r="AX99" s="31">
        <f t="shared" ref="AX99" si="1975">PRODUCT(X99*100*1/X111)</f>
        <v>3.4246575342465753</v>
      </c>
      <c r="AY99" s="30">
        <f t="shared" ref="AY99" si="1976">PRODUCT(Y99*100*1/Y111)</f>
        <v>0</v>
      </c>
      <c r="AZ99" s="30">
        <f t="shared" ref="AZ99" si="1977">PRODUCT(Z99*100*1/Z111)</f>
        <v>18.493150684931507</v>
      </c>
      <c r="BA99" s="30">
        <f t="shared" ref="BA99" si="1978">PRODUCT(AA99*100*1/AA111)</f>
        <v>1.3698630136986301</v>
      </c>
      <c r="BB99" s="30">
        <f t="shared" ref="BB99" si="1979">PRODUCT(AB99*100*1/AB111)</f>
        <v>0</v>
      </c>
      <c r="BC99" s="30">
        <f t="shared" ref="BC99" si="1980">PRODUCT(AC99*100*1/AC111)</f>
        <v>5.4794520547945202</v>
      </c>
      <c r="BD99" s="30">
        <f t="shared" ref="BD99" si="1981">PRODUCT(AD99*100*1/AD111)</f>
        <v>2.0547945205479454</v>
      </c>
      <c r="BE99" s="31">
        <f t="shared" ref="BE99" si="1982">PRODUCT(AE99*100*1/AE111)</f>
        <v>28.571428571428573</v>
      </c>
      <c r="BF99" s="31">
        <f t="shared" ref="BF99" si="1983">PRODUCT(AF99*100*1/AF111)</f>
        <v>1.4285714285714286</v>
      </c>
      <c r="BG99" s="31">
        <f t="shared" ref="BG99" si="1984">PRODUCT(AG99*100*1/AG111)</f>
        <v>0</v>
      </c>
      <c r="BH99" s="31">
        <f t="shared" ref="BH99" si="1985">PRODUCT(AH99*100*1/AH111)</f>
        <v>10.95890410958904</v>
      </c>
      <c r="BI99" s="31">
        <f t="shared" ref="BI99" si="1986">PRODUCT(AI99*100*1/AI111)</f>
        <v>17.80821917808219</v>
      </c>
      <c r="BJ99" s="31">
        <f t="shared" ref="BJ99" si="1987">PRODUCT(AJ99*100*1/AJ111)</f>
        <v>17.123287671232877</v>
      </c>
      <c r="BK99" s="31">
        <f t="shared" ref="BK99" si="1988">PRODUCT(AK99*100*1/AK111)</f>
        <v>1.3698630136986301</v>
      </c>
      <c r="BL99" s="31">
        <f t="shared" ref="BL99" si="1989">PRODUCT(AL99*100*1/AL111)</f>
        <v>5.4794520547945202</v>
      </c>
      <c r="BM99" s="32">
        <f t="shared" ref="BM99" si="1990">PRODUCT(AM99*100*1/AM111)</f>
        <v>0</v>
      </c>
      <c r="BN99" s="31">
        <f t="shared" ref="BN99" si="1991">PRODUCT(AN99*100*1/AN111)</f>
        <v>18.493150684931507</v>
      </c>
      <c r="BO99" s="31">
        <f t="shared" ref="BO99" si="1992">PRODUCT(AO99*100*1/AO111)</f>
        <v>6.1643835616438354</v>
      </c>
      <c r="BP99" s="31">
        <f t="shared" ref="BP99" si="1993">PRODUCT(AP99*100*1/AP111)</f>
        <v>2.7397260273972601</v>
      </c>
      <c r="BQ99" s="31">
        <f t="shared" ref="BQ99" si="1994">PRODUCT(AQ99*100*1/AQ111)</f>
        <v>0</v>
      </c>
      <c r="BR99" s="31">
        <f t="shared" ref="BR99" si="1995">PRODUCT(AR99*100*1/AR111)</f>
        <v>2.7397260273972601</v>
      </c>
      <c r="BS99" s="31">
        <f t="shared" ref="BS99" si="1996">PRODUCT(AS99*100*1/AS111)</f>
        <v>0</v>
      </c>
      <c r="BT99" s="31">
        <f t="shared" ref="BT99" si="1997">PRODUCT(AT99*100*1/AT111)</f>
        <v>29.166666666666668</v>
      </c>
      <c r="BU99" s="54"/>
      <c r="BV99" s="54">
        <v>0.25</v>
      </c>
      <c r="BW99" s="33">
        <f t="shared" ref="BW99" si="1998">AW95+AW96+AW97+AW98+AW99</f>
        <v>19.178082191780817</v>
      </c>
      <c r="BX99" s="31">
        <f t="shared" ref="BX99" si="1999">AX95+AX96+AX97+AX98+AX99</f>
        <v>19.863013698630137</v>
      </c>
      <c r="BY99" s="30">
        <f t="shared" ref="BY99" si="2000">AY95+AY96+AY97+AY98+AY99</f>
        <v>20.547945205479451</v>
      </c>
      <c r="BZ99" s="30">
        <f t="shared" ref="BZ99" si="2001">AZ95+AZ96+AZ97+AZ98+AZ99</f>
        <v>18.493150684931507</v>
      </c>
      <c r="CA99" s="30">
        <f t="shared" ref="CA99" si="2002">BA95+BA96+BA97+BA98+BA99</f>
        <v>1.3698630136986301</v>
      </c>
      <c r="CB99" s="30">
        <f t="shared" ref="CB99" si="2003">BB95+BB96+BB97+BB98+BB99</f>
        <v>1.3698630136986301</v>
      </c>
      <c r="CC99" s="30">
        <f t="shared" ref="CC99" si="2004">BC95+BC96+BC97+BC98+BC99</f>
        <v>36.986301369863014</v>
      </c>
      <c r="CD99" s="30">
        <f t="shared" ref="CD99" si="2005">BD95+BD96+BD97+BD98+BD99</f>
        <v>23.287671232876711</v>
      </c>
      <c r="CE99" s="31">
        <f t="shared" ref="CE99" si="2006">BE95+BE96+BE97+BE98+BE99</f>
        <v>28.571428571428573</v>
      </c>
      <c r="CF99" s="31">
        <f t="shared" ref="CF99" si="2007">BF95+BF96+BF97+BF98+BF99</f>
        <v>25.714285714285712</v>
      </c>
      <c r="CG99" s="31">
        <f t="shared" ref="CG99" si="2008">BG95+BG96+BG97+BG98+BG99</f>
        <v>0</v>
      </c>
      <c r="CH99" s="31">
        <f t="shared" ref="CH99" si="2009">BH95+BH96+BH97+BH98+BH99</f>
        <v>23.287671232876711</v>
      </c>
      <c r="CI99" s="31">
        <f t="shared" ref="CI99" si="2010">BI95+BI96+BI97+BI98+BI99</f>
        <v>19.863013698630134</v>
      </c>
      <c r="CJ99" s="31">
        <f t="shared" ref="CJ99" si="2011">BJ95+BJ96+BJ97+BJ98+BJ99</f>
        <v>27.397260273972602</v>
      </c>
      <c r="CK99" s="31">
        <f t="shared" ref="CK99" si="2012">BK95+BK96+BK97+BK98+BK99</f>
        <v>28.767123287671232</v>
      </c>
      <c r="CL99" s="31">
        <f t="shared" ref="CL99" si="2013">BL95+BL96+BL97+BL98+BL99</f>
        <v>38.356164383561648</v>
      </c>
      <c r="CM99" s="32">
        <f t="shared" ref="CM99" si="2014">BM95+BM96+BM97+BM98+BM99</f>
        <v>73.972602739726028</v>
      </c>
      <c r="CN99" s="31">
        <f t="shared" ref="CN99" si="2015">BN95+BN96+BN97+BN98+BN99</f>
        <v>21.232876712328768</v>
      </c>
      <c r="CO99" s="31">
        <f t="shared" ref="CO99" si="2016">BO95+BO96+BO97+BO98+BO99</f>
        <v>6.1643835616438354</v>
      </c>
      <c r="CP99" s="31">
        <f t="shared" ref="CP99" si="2017">BP95+BP96+BP97+BP98+BP99</f>
        <v>47.945205479452056</v>
      </c>
      <c r="CQ99" s="31">
        <f t="shared" ref="CQ99" si="2018">BQ95+BQ96+BQ97+BQ98+BQ99</f>
        <v>0</v>
      </c>
      <c r="CR99" s="31">
        <f t="shared" ref="CR99" si="2019">BR95+BR96+BR97+BR98+BR99</f>
        <v>3.4246575342465753</v>
      </c>
      <c r="CS99" s="31">
        <f t="shared" ref="CS99" si="2020">BS95+BS96+BS97+BS98+BS99</f>
        <v>4.1379310344827589</v>
      </c>
      <c r="CT99" s="31">
        <f t="shared" ref="CT99" si="2021">BT95+BT96+BT97+BT98+BT99</f>
        <v>97.916666666666671</v>
      </c>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10"/>
    </row>
    <row r="100" spans="2:126" x14ac:dyDescent="0.25">
      <c r="B100" s="54" t="s">
        <v>9</v>
      </c>
      <c r="C100" s="54">
        <v>0</v>
      </c>
      <c r="D100" s="54">
        <v>0</v>
      </c>
      <c r="E100" s="54">
        <v>0</v>
      </c>
      <c r="F100" s="54">
        <v>2</v>
      </c>
      <c r="G100" s="54">
        <v>0</v>
      </c>
      <c r="H100" s="54">
        <v>4</v>
      </c>
      <c r="I100" s="54">
        <v>22</v>
      </c>
      <c r="J100" s="54">
        <v>9</v>
      </c>
      <c r="K100" s="54">
        <v>1</v>
      </c>
      <c r="L100" s="54">
        <v>3</v>
      </c>
      <c r="M100" s="54">
        <v>5</v>
      </c>
      <c r="N100" s="54">
        <v>1</v>
      </c>
      <c r="O100" s="54">
        <v>99</v>
      </c>
      <c r="P100" s="54">
        <v>0</v>
      </c>
      <c r="Q100" s="54">
        <v>0</v>
      </c>
      <c r="R100" s="54">
        <v>0</v>
      </c>
      <c r="S100" s="54">
        <v>146</v>
      </c>
      <c r="V100" s="54">
        <v>0.5</v>
      </c>
      <c r="W100" s="3">
        <f>H95</f>
        <v>1</v>
      </c>
      <c r="X100" s="3">
        <f>H96</f>
        <v>4</v>
      </c>
      <c r="Y100" s="54">
        <f>H97</f>
        <v>6</v>
      </c>
      <c r="Z100" s="54">
        <f>H98</f>
        <v>0</v>
      </c>
      <c r="AA100" s="54">
        <f>H99</f>
        <v>1</v>
      </c>
      <c r="AB100" s="54">
        <f>H100</f>
        <v>4</v>
      </c>
      <c r="AC100" s="54">
        <f>H101</f>
        <v>1</v>
      </c>
      <c r="AD100" s="54">
        <f>H102</f>
        <v>6</v>
      </c>
      <c r="AE100" s="2">
        <f>H103</f>
        <v>0</v>
      </c>
      <c r="AF100" s="2">
        <f>H104</f>
        <v>1</v>
      </c>
      <c r="AG100" s="2">
        <f>H105</f>
        <v>3</v>
      </c>
      <c r="AH100" s="2">
        <f>H106</f>
        <v>2</v>
      </c>
      <c r="AI100" s="2">
        <f>H107</f>
        <v>12</v>
      </c>
      <c r="AJ100" s="2">
        <f>H108</f>
        <v>0</v>
      </c>
      <c r="AK100" s="3">
        <f>H109</f>
        <v>1</v>
      </c>
      <c r="AL100" s="2">
        <f>H110</f>
        <v>47</v>
      </c>
      <c r="AM100" s="4">
        <f>H111</f>
        <v>0</v>
      </c>
      <c r="AN100" s="2">
        <f>H112</f>
        <v>74</v>
      </c>
      <c r="AO100" s="2">
        <f>H113</f>
        <v>11</v>
      </c>
      <c r="AP100" s="4">
        <f>H114</f>
        <v>2</v>
      </c>
      <c r="AQ100" s="2">
        <f>H115</f>
        <v>12</v>
      </c>
      <c r="AR100" s="2">
        <f>H116</f>
        <v>27</v>
      </c>
      <c r="AS100" s="2">
        <f>H117</f>
        <v>9</v>
      </c>
      <c r="AT100" s="2">
        <f>H118</f>
        <v>3</v>
      </c>
      <c r="AU100" s="5"/>
      <c r="AV100" s="54">
        <v>0.5</v>
      </c>
      <c r="AW100" s="33">
        <f t="shared" ref="AW100" si="2022">PRODUCT(W100*100*1/W111)</f>
        <v>0.68493150684931503</v>
      </c>
      <c r="AX100" s="33">
        <f t="shared" ref="AX100" si="2023">PRODUCT(X100*100*1/X111)</f>
        <v>2.7397260273972601</v>
      </c>
      <c r="AY100" s="30">
        <f t="shared" ref="AY100" si="2024">PRODUCT(Y100*100*1/Y111)</f>
        <v>4.1095890410958908</v>
      </c>
      <c r="AZ100" s="30">
        <f t="shared" ref="AZ100" si="2025">PRODUCT(Z100*100*1/Z111)</f>
        <v>0</v>
      </c>
      <c r="BA100" s="30">
        <f t="shared" ref="BA100" si="2026">PRODUCT(AA100*100*1/AA111)</f>
        <v>0.68493150684931503</v>
      </c>
      <c r="BB100" s="30">
        <f t="shared" ref="BB100" si="2027">PRODUCT(AB100*100*1/AB111)</f>
        <v>2.7397260273972601</v>
      </c>
      <c r="BC100" s="30">
        <f t="shared" ref="BC100" si="2028">PRODUCT(AC100*100*1/AC111)</f>
        <v>0.68493150684931503</v>
      </c>
      <c r="BD100" s="30">
        <f t="shared" ref="BD100" si="2029">PRODUCT(AD100*100*1/AD111)</f>
        <v>4.1095890410958908</v>
      </c>
      <c r="BE100" s="31">
        <f t="shared" ref="BE100" si="2030">PRODUCT(AE100*100*1/AE111)</f>
        <v>0</v>
      </c>
      <c r="BF100" s="31">
        <f t="shared" ref="BF100" si="2031">PRODUCT(AF100*100*1/AF111)</f>
        <v>0.7142857142857143</v>
      </c>
      <c r="BG100" s="31">
        <f t="shared" ref="BG100" si="2032">PRODUCT(AG100*100*1/AG111)</f>
        <v>2.0547945205479454</v>
      </c>
      <c r="BH100" s="31">
        <f t="shared" ref="BH100" si="2033">PRODUCT(AH100*100*1/AH111)</f>
        <v>1.3698630136986301</v>
      </c>
      <c r="BI100" s="31">
        <f t="shared" ref="BI100" si="2034">PRODUCT(AI100*100*1/AI111)</f>
        <v>8.2191780821917817</v>
      </c>
      <c r="BJ100" s="31">
        <f t="shared" ref="BJ100" si="2035">PRODUCT(AJ100*100*1/AJ111)</f>
        <v>0</v>
      </c>
      <c r="BK100" s="33">
        <f t="shared" ref="BK100" si="2036">PRODUCT(AK100*100*1/AK111)</f>
        <v>0.68493150684931503</v>
      </c>
      <c r="BL100" s="31">
        <f t="shared" ref="BL100" si="2037">PRODUCT(AL100*100*1/AL111)</f>
        <v>32.19178082191781</v>
      </c>
      <c r="BM100" s="32">
        <f t="shared" ref="BM100" si="2038">PRODUCT(AM100*100*1/AM111)</f>
        <v>0</v>
      </c>
      <c r="BN100" s="31">
        <f t="shared" ref="BN100" si="2039">PRODUCT(AN100*100*1/AN111)</f>
        <v>50.684931506849317</v>
      </c>
      <c r="BO100" s="31">
        <f t="shared" ref="BO100" si="2040">PRODUCT(AO100*100*1/AO111)</f>
        <v>7.5342465753424657</v>
      </c>
      <c r="BP100" s="32">
        <f t="shared" ref="BP100" si="2041">PRODUCT(AP100*100*1/AP111)</f>
        <v>1.3698630136986301</v>
      </c>
      <c r="BQ100" s="31">
        <f t="shared" ref="BQ100" si="2042">PRODUCT(AQ100*100*1/AQ111)</f>
        <v>8.2191780821917817</v>
      </c>
      <c r="BR100" s="31">
        <f t="shared" ref="BR100" si="2043">PRODUCT(AR100*100*1/AR111)</f>
        <v>18.493150684931507</v>
      </c>
      <c r="BS100" s="31">
        <f t="shared" ref="BS100" si="2044">PRODUCT(AS100*100*1/AS111)</f>
        <v>6.2068965517241379</v>
      </c>
      <c r="BT100" s="31">
        <f t="shared" ref="BT100" si="2045">PRODUCT(AT100*100*1/AT111)</f>
        <v>2.0833333333333335</v>
      </c>
      <c r="BU100" s="54"/>
      <c r="BV100" s="54">
        <v>0.5</v>
      </c>
      <c r="BW100" s="33">
        <f t="shared" ref="BW100" si="2046">AW95+AW96+AW97+AW98+AW99+AW100</f>
        <v>19.86301369863013</v>
      </c>
      <c r="BX100" s="33">
        <f t="shared" ref="BX100" si="2047">AX95+AX96+AX97+AX98+AX99+AX100</f>
        <v>22.602739726027398</v>
      </c>
      <c r="BY100" s="30">
        <f t="shared" ref="BY100" si="2048">AY95+AY96+AY97+AY98+AY99+AY100</f>
        <v>24.657534246575342</v>
      </c>
      <c r="BZ100" s="30">
        <f t="shared" ref="BZ100" si="2049">AZ95+AZ96+AZ97+AZ98+AZ99+AZ100</f>
        <v>18.493150684931507</v>
      </c>
      <c r="CA100" s="30">
        <f t="shared" ref="CA100" si="2050">BA95+BA96+BA97+BA98+BA99+BA100</f>
        <v>2.054794520547945</v>
      </c>
      <c r="CB100" s="30">
        <f t="shared" ref="CB100" si="2051">BB95+BB96+BB97+BB98+BB99+BB100</f>
        <v>4.10958904109589</v>
      </c>
      <c r="CC100" s="30">
        <f t="shared" ref="CC100" si="2052">BC95+BC96+BC97+BC98+BC99+BC100</f>
        <v>37.671232876712331</v>
      </c>
      <c r="CD100" s="30">
        <f t="shared" ref="CD100" si="2053">BD95+BD96+BD97+BD98+BD99+BD100</f>
        <v>27.397260273972602</v>
      </c>
      <c r="CE100" s="31">
        <f t="shared" ref="CE100" si="2054">BE95+BE96+BE97+BE98+BE99+BE100</f>
        <v>28.571428571428573</v>
      </c>
      <c r="CF100" s="31">
        <f t="shared" ref="CF100" si="2055">BF95+BF96+BF97+BF98+BF99+BF100</f>
        <v>26.428571428571427</v>
      </c>
      <c r="CG100" s="31">
        <f t="shared" ref="CG100" si="2056">BG95+BG96+BG97+BG98+BG99+BG100</f>
        <v>2.0547945205479454</v>
      </c>
      <c r="CH100" s="31">
        <f t="shared" ref="CH100" si="2057">BH95+BH96+BH97+BH98+BH99+BH100</f>
        <v>24.657534246575342</v>
      </c>
      <c r="CI100" s="31">
        <f t="shared" ref="CI100" si="2058">BI95+BI96+BI97+BI98+BI99+BI100</f>
        <v>28.082191780821915</v>
      </c>
      <c r="CJ100" s="31">
        <f t="shared" ref="CJ100" si="2059">BJ95+BJ96+BJ97+BJ98+BJ99+BJ100</f>
        <v>27.397260273972602</v>
      </c>
      <c r="CK100" s="33">
        <f t="shared" ref="CK100" si="2060">BK95+BK96+BK97+BK98+BK99+BK100</f>
        <v>29.452054794520546</v>
      </c>
      <c r="CL100" s="31">
        <f t="shared" ref="CL100" si="2061">BL95+BL96+BL97+BL98+BL99+BL100</f>
        <v>70.547945205479465</v>
      </c>
      <c r="CM100" s="32">
        <f t="shared" ref="CM100" si="2062">BM95+BM96+BM97+BM98+BM99+BM100</f>
        <v>73.972602739726028</v>
      </c>
      <c r="CN100" s="31">
        <f t="shared" ref="CN100" si="2063">BN95+BN96+BN97+BN98+BN99+BN100</f>
        <v>71.917808219178085</v>
      </c>
      <c r="CO100" s="31">
        <f t="shared" ref="CO100" si="2064">BO95+BO96+BO97+BO98+BO99+BO100</f>
        <v>13.698630136986301</v>
      </c>
      <c r="CP100" s="32">
        <f t="shared" ref="CP100" si="2065">BP95+BP96+BP97+BP98+BP99+BP100</f>
        <v>49.315068493150683</v>
      </c>
      <c r="CQ100" s="31">
        <f t="shared" ref="CQ100" si="2066">BQ95+BQ96+BQ97+BQ98+BQ99+BQ100</f>
        <v>8.2191780821917817</v>
      </c>
      <c r="CR100" s="31">
        <f t="shared" ref="CR100" si="2067">BR95+BR96+BR97+BR98+BR99+BR100</f>
        <v>21.917808219178081</v>
      </c>
      <c r="CS100" s="31">
        <f t="shared" ref="CS100" si="2068">BS95+BS96+BS97+BS98+BS99+BS100</f>
        <v>10.344827586206897</v>
      </c>
      <c r="CT100" s="31">
        <f t="shared" ref="CT100" si="2069">BT95+BT96+BT97+BT98+BT99+BT100</f>
        <v>100</v>
      </c>
      <c r="CW100" s="10"/>
      <c r="CX100" s="10"/>
      <c r="CY100" s="10" t="str">
        <f>A93</f>
        <v xml:space="preserve">Staphylococcus haemolyticus  </v>
      </c>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row>
    <row r="101" spans="2:126" x14ac:dyDescent="0.25">
      <c r="B101" s="54" t="s">
        <v>10</v>
      </c>
      <c r="C101" s="54">
        <v>0</v>
      </c>
      <c r="D101" s="54">
        <v>0</v>
      </c>
      <c r="E101" s="54">
        <v>46</v>
      </c>
      <c r="F101" s="54">
        <v>0</v>
      </c>
      <c r="G101" s="54">
        <v>8</v>
      </c>
      <c r="H101" s="54">
        <v>1</v>
      </c>
      <c r="I101" s="54">
        <v>1</v>
      </c>
      <c r="J101" s="54">
        <v>0</v>
      </c>
      <c r="K101" s="54">
        <v>0</v>
      </c>
      <c r="L101" s="54">
        <v>2</v>
      </c>
      <c r="M101" s="54">
        <v>1</v>
      </c>
      <c r="N101" s="54">
        <v>87</v>
      </c>
      <c r="O101" s="54">
        <v>0</v>
      </c>
      <c r="P101" s="54">
        <v>0</v>
      </c>
      <c r="Q101" s="54">
        <v>0</v>
      </c>
      <c r="R101" s="54">
        <v>0</v>
      </c>
      <c r="S101" s="54">
        <v>146</v>
      </c>
      <c r="V101" s="54">
        <v>1</v>
      </c>
      <c r="W101" s="3">
        <f>I95</f>
        <v>2</v>
      </c>
      <c r="X101" s="3">
        <f>I96</f>
        <v>1</v>
      </c>
      <c r="Y101" s="54">
        <f>I97</f>
        <v>4</v>
      </c>
      <c r="Z101" s="54">
        <f>I98</f>
        <v>5</v>
      </c>
      <c r="AA101" s="54">
        <f>I99</f>
        <v>10</v>
      </c>
      <c r="AB101" s="54">
        <f>I100</f>
        <v>22</v>
      </c>
      <c r="AC101" s="54">
        <f>I101</f>
        <v>1</v>
      </c>
      <c r="AD101" s="54">
        <f>I102</f>
        <v>5</v>
      </c>
      <c r="AE101" s="2">
        <f>I103</f>
        <v>16</v>
      </c>
      <c r="AF101" s="2">
        <f>I104</f>
        <v>3</v>
      </c>
      <c r="AG101" s="2">
        <f>I105</f>
        <v>0</v>
      </c>
      <c r="AH101" s="2">
        <f>I106</f>
        <v>15</v>
      </c>
      <c r="AI101" s="2">
        <f>I107</f>
        <v>1</v>
      </c>
      <c r="AJ101" s="2">
        <f>I108</f>
        <v>3</v>
      </c>
      <c r="AK101" s="3">
        <f>I109</f>
        <v>11</v>
      </c>
      <c r="AL101" s="2">
        <f>I110</f>
        <v>33</v>
      </c>
      <c r="AM101" s="3">
        <f>I111</f>
        <v>1</v>
      </c>
      <c r="AN101" s="2">
        <f>I112</f>
        <v>41</v>
      </c>
      <c r="AO101" s="2">
        <f>I113</f>
        <v>0</v>
      </c>
      <c r="AP101" s="3">
        <f>I114</f>
        <v>2</v>
      </c>
      <c r="AQ101" s="2">
        <f>I115</f>
        <v>122</v>
      </c>
      <c r="AR101" s="2">
        <f>I116</f>
        <v>44</v>
      </c>
      <c r="AS101" s="2">
        <f>I117</f>
        <v>25</v>
      </c>
      <c r="AT101" s="3">
        <f>I118</f>
        <v>0</v>
      </c>
      <c r="AU101" s="5"/>
      <c r="AV101" s="54">
        <v>1</v>
      </c>
      <c r="AW101" s="33">
        <f t="shared" ref="AW101" si="2070">PRODUCT(W101*100*1/W111)</f>
        <v>1.3698630136986301</v>
      </c>
      <c r="AX101" s="33">
        <f t="shared" ref="AX101" si="2071">PRODUCT(X101*100*1/X111)</f>
        <v>0.68493150684931503</v>
      </c>
      <c r="AY101" s="30">
        <f t="shared" ref="AY101" si="2072">PRODUCT(Y101*100*1/Y111)</f>
        <v>2.7397260273972601</v>
      </c>
      <c r="AZ101" s="30">
        <f t="shared" ref="AZ101" si="2073">PRODUCT(Z101*100*1/Z111)</f>
        <v>3.4246575342465753</v>
      </c>
      <c r="BA101" s="30">
        <f t="shared" ref="BA101" si="2074">PRODUCT(AA101*100*1/AA111)</f>
        <v>6.8493150684931505</v>
      </c>
      <c r="BB101" s="30">
        <f t="shared" ref="BB101" si="2075">PRODUCT(AB101*100*1/AB111)</f>
        <v>15.068493150684931</v>
      </c>
      <c r="BC101" s="30">
        <f t="shared" ref="BC101" si="2076">PRODUCT(AC101*100*1/AC111)</f>
        <v>0.68493150684931503</v>
      </c>
      <c r="BD101" s="30">
        <f t="shared" ref="BD101" si="2077">PRODUCT(AD101*100*1/AD111)</f>
        <v>3.4246575342465753</v>
      </c>
      <c r="BE101" s="31">
        <f t="shared" ref="BE101" si="2078">PRODUCT(AE101*100*1/AE111)</f>
        <v>11.428571428571429</v>
      </c>
      <c r="BF101" s="31">
        <f t="shared" ref="BF101" si="2079">PRODUCT(AF101*100*1/AF111)</f>
        <v>2.1428571428571428</v>
      </c>
      <c r="BG101" s="31">
        <f t="shared" ref="BG101" si="2080">PRODUCT(AG101*100*1/AG111)</f>
        <v>0</v>
      </c>
      <c r="BH101" s="31">
        <f t="shared" ref="BH101" si="2081">PRODUCT(AH101*100*1/AH111)</f>
        <v>10.273972602739725</v>
      </c>
      <c r="BI101" s="31">
        <f t="shared" ref="BI101" si="2082">PRODUCT(AI101*100*1/AI111)</f>
        <v>0.68493150684931503</v>
      </c>
      <c r="BJ101" s="31">
        <f t="shared" ref="BJ101" si="2083">PRODUCT(AJ101*100*1/AJ111)</f>
        <v>2.0547945205479454</v>
      </c>
      <c r="BK101" s="33">
        <f t="shared" ref="BK101" si="2084">PRODUCT(AK101*100*1/AK111)</f>
        <v>7.5342465753424657</v>
      </c>
      <c r="BL101" s="31">
        <f t="shared" ref="BL101" si="2085">PRODUCT(AL101*100*1/AL111)</f>
        <v>22.602739726027398</v>
      </c>
      <c r="BM101" s="33">
        <f t="shared" ref="BM101" si="2086">PRODUCT(AM101*100*1/AM111)</f>
        <v>0.68493150684931503</v>
      </c>
      <c r="BN101" s="31">
        <f t="shared" ref="BN101" si="2087">PRODUCT(AN101*100*1/AN111)</f>
        <v>28.082191780821919</v>
      </c>
      <c r="BO101" s="31">
        <f t="shared" ref="BO101" si="2088">PRODUCT(AO101*100*1/AO111)</f>
        <v>0</v>
      </c>
      <c r="BP101" s="33">
        <f t="shared" ref="BP101" si="2089">PRODUCT(AP101*100*1/AP111)</f>
        <v>1.3698630136986301</v>
      </c>
      <c r="BQ101" s="31">
        <f t="shared" ref="BQ101" si="2090">PRODUCT(AQ101*100*1/AQ111)</f>
        <v>83.561643835616437</v>
      </c>
      <c r="BR101" s="31">
        <f t="shared" ref="BR101" si="2091">PRODUCT(AR101*100*1/AR111)</f>
        <v>30.136986301369863</v>
      </c>
      <c r="BS101" s="31">
        <f t="shared" ref="BS101" si="2092">PRODUCT(AS101*100*1/AS111)</f>
        <v>17.241379310344829</v>
      </c>
      <c r="BT101" s="33">
        <f t="shared" ref="BT101" si="2093">PRODUCT(AT101*100*1/AT111)</f>
        <v>0</v>
      </c>
      <c r="BU101" s="54"/>
      <c r="BV101" s="54">
        <v>1</v>
      </c>
      <c r="BW101" s="33">
        <f t="shared" ref="BW101" si="2094">AW95+AW96+AW97+AW98+AW99+AW100+AW101</f>
        <v>21.232876712328761</v>
      </c>
      <c r="BX101" s="33">
        <f t="shared" ref="BX101" si="2095">AX95+AX96+AX97+AX98+AX99+AX100+AX101</f>
        <v>23.287671232876711</v>
      </c>
      <c r="BY101" s="30">
        <f t="shared" ref="BY101" si="2096">AY95+AY96+AY97+AY98+AY99+AY100+AY101</f>
        <v>27.397260273972602</v>
      </c>
      <c r="BZ101" s="30">
        <f t="shared" ref="BZ101" si="2097">AZ95+AZ96+AZ97+AZ98+AZ99+AZ100+AZ101</f>
        <v>21.917808219178081</v>
      </c>
      <c r="CA101" s="30">
        <f t="shared" ref="CA101" si="2098">BA95+BA96+BA97+BA98+BA99+BA100+BA101</f>
        <v>8.9041095890410951</v>
      </c>
      <c r="CB101" s="30">
        <f t="shared" ref="CB101" si="2099">BB95+BB96+BB97+BB98+BB99+BB100+BB101</f>
        <v>19.17808219178082</v>
      </c>
      <c r="CC101" s="30">
        <f t="shared" ref="CC101" si="2100">BC95+BC96+BC97+BC98+BC99+BC100+BC101</f>
        <v>38.356164383561648</v>
      </c>
      <c r="CD101" s="30">
        <f t="shared" ref="CD101" si="2101">BD95+BD96+BD97+BD98+BD99+BD100+BD101</f>
        <v>30.821917808219176</v>
      </c>
      <c r="CE101" s="31">
        <f t="shared" ref="CE101" si="2102">BE95+BE96+BE97+BE98+BE99+BE100+BE101</f>
        <v>40</v>
      </c>
      <c r="CF101" s="31">
        <f t="shared" ref="CF101" si="2103">BF95+BF96+BF97+BF98+BF99+BF100+BF101</f>
        <v>28.571428571428569</v>
      </c>
      <c r="CG101" s="31">
        <f t="shared" ref="CG101" si="2104">BG95+BG96+BG97+BG98+BG99+BG100+BG101</f>
        <v>2.0547945205479454</v>
      </c>
      <c r="CH101" s="31">
        <f t="shared" ref="CH101" si="2105">BH95+BH96+BH97+BH98+BH99+BH100+BH101</f>
        <v>34.93150684931507</v>
      </c>
      <c r="CI101" s="31">
        <f t="shared" ref="CI101" si="2106">BI95+BI96+BI97+BI98+BI99+BI100+BI101</f>
        <v>28.767123287671229</v>
      </c>
      <c r="CJ101" s="31">
        <f t="shared" ref="CJ101" si="2107">BJ95+BJ96+BJ97+BJ98+BJ99+BJ100+BJ101</f>
        <v>29.452054794520549</v>
      </c>
      <c r="CK101" s="33">
        <f t="shared" ref="CK101" si="2108">BK95+BK96+BK97+BK98+BK99+BK100+BK101</f>
        <v>36.986301369863014</v>
      </c>
      <c r="CL101" s="31">
        <f t="shared" ref="CL101" si="2109">BL95+BL96+BL97+BL98+BL99+BL100+BL101</f>
        <v>93.150684931506859</v>
      </c>
      <c r="CM101" s="33">
        <f t="shared" ref="CM101" si="2110">BM95+BM96+BM97+BM98+BM99+BM100+BM101</f>
        <v>74.657534246575338</v>
      </c>
      <c r="CN101" s="31">
        <f t="shared" ref="CN101" si="2111">BN95+BN96+BN97+BN98+BN99+BN100+BN101</f>
        <v>100</v>
      </c>
      <c r="CO101" s="31">
        <f t="shared" ref="CO101" si="2112">BO95+BO96+BO97+BO98+BO99+BO100+BO101</f>
        <v>13.698630136986301</v>
      </c>
      <c r="CP101" s="33">
        <f t="shared" ref="CP101" si="2113">BP95+BP96+BP97+BP98+BP99+BP100+BP101</f>
        <v>50.68493150684931</v>
      </c>
      <c r="CQ101" s="31">
        <f t="shared" ref="CQ101" si="2114">BQ95+BQ96+BQ97+BQ98+BQ99+BQ100+BQ101</f>
        <v>91.780821917808225</v>
      </c>
      <c r="CR101" s="31">
        <f t="shared" ref="CR101" si="2115">BR95+BR96+BR97+BR98+BR99+BR100+BR101</f>
        <v>52.054794520547944</v>
      </c>
      <c r="CS101" s="31">
        <f t="shared" ref="CS101" si="2116">BS95+BS96+BS97+BS98+BS99+BS100+BS101</f>
        <v>27.586206896551726</v>
      </c>
      <c r="CT101" s="33">
        <f t="shared" ref="CT101" si="2117">BT95+BT96+BT97+BT98+BT99+BT100+BT101</f>
        <v>100</v>
      </c>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row>
    <row r="102" spans="2:126" x14ac:dyDescent="0.25">
      <c r="B102" s="54" t="s">
        <v>11</v>
      </c>
      <c r="C102" s="54">
        <v>0</v>
      </c>
      <c r="D102" s="54">
        <v>0</v>
      </c>
      <c r="E102" s="54">
        <v>31</v>
      </c>
      <c r="F102" s="54">
        <v>0</v>
      </c>
      <c r="G102" s="54">
        <v>3</v>
      </c>
      <c r="H102" s="54">
        <v>6</v>
      </c>
      <c r="I102" s="54">
        <v>5</v>
      </c>
      <c r="J102" s="54">
        <v>6</v>
      </c>
      <c r="K102" s="54">
        <v>4</v>
      </c>
      <c r="L102" s="54">
        <v>1</v>
      </c>
      <c r="M102" s="54">
        <v>2</v>
      </c>
      <c r="N102" s="54">
        <v>88</v>
      </c>
      <c r="O102" s="54">
        <v>0</v>
      </c>
      <c r="P102" s="54">
        <v>0</v>
      </c>
      <c r="Q102" s="54">
        <v>0</v>
      </c>
      <c r="R102" s="54">
        <v>0</v>
      </c>
      <c r="S102" s="54">
        <v>146</v>
      </c>
      <c r="V102" s="54">
        <v>2</v>
      </c>
      <c r="W102" s="3">
        <f>J95</f>
        <v>0</v>
      </c>
      <c r="X102" s="3">
        <f>J96</f>
        <v>2</v>
      </c>
      <c r="Y102" s="54">
        <f>J97</f>
        <v>4</v>
      </c>
      <c r="Z102" s="54">
        <f>J98</f>
        <v>5</v>
      </c>
      <c r="AA102" s="54">
        <f>J99</f>
        <v>20</v>
      </c>
      <c r="AB102" s="54">
        <f>J100</f>
        <v>9</v>
      </c>
      <c r="AC102" s="54">
        <f>J101</f>
        <v>0</v>
      </c>
      <c r="AD102" s="54">
        <f>J102</f>
        <v>6</v>
      </c>
      <c r="AE102" s="2">
        <f>J103</f>
        <v>37</v>
      </c>
      <c r="AF102" s="3">
        <f>J104</f>
        <v>4</v>
      </c>
      <c r="AG102" s="2">
        <f>J105</f>
        <v>1</v>
      </c>
      <c r="AH102" s="2">
        <f>J106</f>
        <v>5</v>
      </c>
      <c r="AI102" s="3">
        <f>J107</f>
        <v>1</v>
      </c>
      <c r="AJ102" s="3">
        <f>J108</f>
        <v>0</v>
      </c>
      <c r="AK102" s="3">
        <f>J109</f>
        <v>66</v>
      </c>
      <c r="AL102" s="4">
        <f>J110</f>
        <v>3</v>
      </c>
      <c r="AM102" s="3">
        <f>J111</f>
        <v>0</v>
      </c>
      <c r="AN102" s="3">
        <f>J112</f>
        <v>0</v>
      </c>
      <c r="AO102" s="4">
        <f>J113</f>
        <v>0</v>
      </c>
      <c r="AP102" s="3">
        <f>J114</f>
        <v>3</v>
      </c>
      <c r="AQ102" s="2">
        <f>J115</f>
        <v>12</v>
      </c>
      <c r="AR102" s="2">
        <f>J116</f>
        <v>69</v>
      </c>
      <c r="AS102" s="2">
        <f>J117</f>
        <v>51</v>
      </c>
      <c r="AT102" s="3">
        <f>J118</f>
        <v>0</v>
      </c>
      <c r="AU102" s="5"/>
      <c r="AV102" s="54">
        <v>2</v>
      </c>
      <c r="AW102" s="33">
        <f t="shared" ref="AW102" si="2118">PRODUCT(W102*100*1/W111)</f>
        <v>0</v>
      </c>
      <c r="AX102" s="33">
        <f t="shared" ref="AX102" si="2119">PRODUCT(X102*100*1/X111)</f>
        <v>1.3698630136986301</v>
      </c>
      <c r="AY102" s="30">
        <f t="shared" ref="AY102" si="2120">PRODUCT(Y102*100*1/Y111)</f>
        <v>2.7397260273972601</v>
      </c>
      <c r="AZ102" s="30">
        <f t="shared" ref="AZ102" si="2121">PRODUCT(Z102*100*1/Z111)</f>
        <v>3.4246575342465753</v>
      </c>
      <c r="BA102" s="30">
        <f t="shared" ref="BA102" si="2122">PRODUCT(AA102*100*1/AA111)</f>
        <v>13.698630136986301</v>
      </c>
      <c r="BB102" s="30">
        <f t="shared" ref="BB102" si="2123">PRODUCT(AB102*100*1/AB111)</f>
        <v>6.1643835616438354</v>
      </c>
      <c r="BC102" s="30">
        <f t="shared" ref="BC102" si="2124">PRODUCT(AC102*100*1/AC111)</f>
        <v>0</v>
      </c>
      <c r="BD102" s="30">
        <f t="shared" ref="BD102" si="2125">PRODUCT(AD102*100*1/AD111)</f>
        <v>4.1095890410958908</v>
      </c>
      <c r="BE102" s="31">
        <f t="shared" ref="BE102" si="2126">PRODUCT(AE102*100*1/AE111)</f>
        <v>26.428571428571427</v>
      </c>
      <c r="BF102" s="33">
        <f t="shared" ref="BF102" si="2127">PRODUCT(AF102*100*1/AF111)</f>
        <v>2.8571428571428572</v>
      </c>
      <c r="BG102" s="31">
        <f t="shared" ref="BG102" si="2128">PRODUCT(AG102*100*1/AG111)</f>
        <v>0.68493150684931503</v>
      </c>
      <c r="BH102" s="31">
        <f t="shared" ref="BH102" si="2129">PRODUCT(AH102*100*1/AH111)</f>
        <v>3.4246575342465753</v>
      </c>
      <c r="BI102" s="33">
        <f t="shared" ref="BI102" si="2130">PRODUCT(AI102*100*1/AI111)</f>
        <v>0.68493150684931503</v>
      </c>
      <c r="BJ102" s="33">
        <f t="shared" ref="BJ102" si="2131">PRODUCT(AJ102*100*1/AJ111)</f>
        <v>0</v>
      </c>
      <c r="BK102" s="33">
        <f t="shared" ref="BK102" si="2132">PRODUCT(AK102*100*1/AK111)</f>
        <v>45.205479452054796</v>
      </c>
      <c r="BL102" s="32">
        <f t="shared" ref="BL102" si="2133">PRODUCT(AL102*100*1/AL111)</f>
        <v>2.0547945205479454</v>
      </c>
      <c r="BM102" s="33">
        <f t="shared" ref="BM102" si="2134">PRODUCT(AM102*100*1/AM111)</f>
        <v>0</v>
      </c>
      <c r="BN102" s="33">
        <f t="shared" ref="BN102" si="2135">PRODUCT(AN102*100*1/AN111)</f>
        <v>0</v>
      </c>
      <c r="BO102" s="32">
        <f t="shared" ref="BO102" si="2136">PRODUCT(AO102*100*1/AO111)</f>
        <v>0</v>
      </c>
      <c r="BP102" s="33">
        <f t="shared" ref="BP102" si="2137">PRODUCT(AP102*100*1/AP111)</f>
        <v>2.0547945205479454</v>
      </c>
      <c r="BQ102" s="31">
        <f t="shared" ref="BQ102" si="2138">PRODUCT(AQ102*100*1/AQ111)</f>
        <v>8.2191780821917817</v>
      </c>
      <c r="BR102" s="31">
        <f t="shared" ref="BR102" si="2139">PRODUCT(AR102*100*1/AR111)</f>
        <v>47.260273972602739</v>
      </c>
      <c r="BS102" s="31">
        <f t="shared" ref="BS102" si="2140">PRODUCT(AS102*100*1/AS111)</f>
        <v>35.172413793103445</v>
      </c>
      <c r="BT102" s="33">
        <f t="shared" ref="BT102" si="2141">PRODUCT(AT102*100*1/AT111)</f>
        <v>0</v>
      </c>
      <c r="BU102" s="54"/>
      <c r="BV102" s="54">
        <v>2</v>
      </c>
      <c r="BW102" s="33">
        <f t="shared" ref="BW102" si="2142">AW95+AW96+AW97+AW98+AW99+AW100+AW101+AW102</f>
        <v>21.232876712328761</v>
      </c>
      <c r="BX102" s="33">
        <f t="shared" ref="BX102" si="2143">AX95+AX96+AX97+AX98+AX99+AX100+AX101+AX102</f>
        <v>24.657534246575342</v>
      </c>
      <c r="BY102" s="30">
        <f t="shared" ref="BY102" si="2144">AY95+AY96+AY97+AY98+AY99+AY100+AY101+AY102</f>
        <v>30.136986301369863</v>
      </c>
      <c r="BZ102" s="30">
        <f t="shared" ref="BZ102" si="2145">AZ95+AZ96+AZ97+AZ98+AZ99+AZ100+AZ101+AZ102</f>
        <v>25.342465753424655</v>
      </c>
      <c r="CA102" s="30">
        <f t="shared" ref="CA102" si="2146">BA95+BA96+BA97+BA98+BA99+BA100+BA101+BA102</f>
        <v>22.602739726027394</v>
      </c>
      <c r="CB102" s="30">
        <f t="shared" ref="CB102" si="2147">BB95+BB96+BB97+BB98+BB99+BB100+BB101+BB102</f>
        <v>25.342465753424655</v>
      </c>
      <c r="CC102" s="30">
        <f t="shared" ref="CC102" si="2148">BC95+BC96+BC97+BC98+BC99+BC100+BC101+BC102</f>
        <v>38.356164383561648</v>
      </c>
      <c r="CD102" s="30">
        <f t="shared" ref="CD102" si="2149">BD95+BD96+BD97+BD98+BD99+BD100+BD101+BD102</f>
        <v>34.93150684931507</v>
      </c>
      <c r="CE102" s="31">
        <f t="shared" ref="CE102" si="2150">BE95+BE96+BE97+BE98+BE99+BE100+BE101+BE102</f>
        <v>66.428571428571431</v>
      </c>
      <c r="CF102" s="33">
        <f t="shared" ref="CF102" si="2151">BF95+BF96+BF97+BF98+BF99+BF100+BF101+BF102</f>
        <v>31.428571428571427</v>
      </c>
      <c r="CG102" s="31">
        <f t="shared" ref="CG102" si="2152">BG95+BG96+BG97+BG98+BG99+BG100+BG101+BG102</f>
        <v>2.7397260273972606</v>
      </c>
      <c r="CH102" s="31">
        <f t="shared" ref="CH102" si="2153">BH95+BH96+BH97+BH98+BH99+BH100+BH101+BH102</f>
        <v>38.356164383561648</v>
      </c>
      <c r="CI102" s="33">
        <f t="shared" ref="CI102" si="2154">BI95+BI96+BI97+BI98+BI99+BI100+BI101+BI102</f>
        <v>29.452054794520542</v>
      </c>
      <c r="CJ102" s="33">
        <f t="shared" ref="CJ102" si="2155">BJ95+BJ96+BJ97+BJ98+BJ99+BJ100+BJ101+BJ102</f>
        <v>29.452054794520549</v>
      </c>
      <c r="CK102" s="33">
        <f t="shared" ref="CK102" si="2156">BK95+BK96+BK97+BK98+BK99+BK100+BK101+BK102</f>
        <v>82.191780821917803</v>
      </c>
      <c r="CL102" s="32">
        <f t="shared" ref="CL102" si="2157">BL95+BL96+BL97+BL98+BL99+BL100+BL101+BL102</f>
        <v>95.205479452054803</v>
      </c>
      <c r="CM102" s="33">
        <f t="shared" ref="CM102" si="2158">BM95+BM96+BM97+BM98+BM99+BM100+BM101+BM102</f>
        <v>74.657534246575338</v>
      </c>
      <c r="CN102" s="33">
        <f t="shared" ref="CN102" si="2159">BN95+BN96+BN97+BN98+BN99+BN100+BN101+BN102</f>
        <v>100</v>
      </c>
      <c r="CO102" s="32">
        <f t="shared" ref="CO102" si="2160">BO95+BO96+BO97+BO98+BO99+BO100+BO101+BO102</f>
        <v>13.698630136986301</v>
      </c>
      <c r="CP102" s="33">
        <f t="shared" ref="CP102" si="2161">BP95+BP96+BP97+BP98+BP99+BP100+BP101+BP102</f>
        <v>52.739726027397253</v>
      </c>
      <c r="CQ102" s="31">
        <f t="shared" ref="CQ102" si="2162">BQ95+BQ96+BQ97+BQ98+BQ99+BQ100+BQ101+BQ102</f>
        <v>100</v>
      </c>
      <c r="CR102" s="31">
        <f t="shared" ref="CR102" si="2163">BR95+BR96+BR97+BR98+BR99+BR100+BR101+BR102</f>
        <v>99.315068493150676</v>
      </c>
      <c r="CS102" s="31">
        <f t="shared" ref="CS102" si="2164">BS95+BS96+BS97+BS98+BS99+BS100+BS101+BS102</f>
        <v>62.758620689655174</v>
      </c>
      <c r="CT102" s="33">
        <f t="shared" ref="CT102" si="2165">BT95+BT96+BT97+BT98+BT99+BT100+BT101+BT102</f>
        <v>100</v>
      </c>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row>
    <row r="103" spans="2:126" x14ac:dyDescent="0.25">
      <c r="B103" s="54" t="s">
        <v>13</v>
      </c>
      <c r="C103" s="2">
        <v>0</v>
      </c>
      <c r="D103" s="2">
        <v>0</v>
      </c>
      <c r="E103" s="2">
        <v>0</v>
      </c>
      <c r="F103" s="2">
        <v>0</v>
      </c>
      <c r="G103" s="2">
        <v>40</v>
      </c>
      <c r="H103" s="2">
        <v>0</v>
      </c>
      <c r="I103" s="2">
        <v>16</v>
      </c>
      <c r="J103" s="2">
        <v>37</v>
      </c>
      <c r="K103" s="2">
        <v>26</v>
      </c>
      <c r="L103" s="2">
        <v>14</v>
      </c>
      <c r="M103" s="4">
        <v>3</v>
      </c>
      <c r="N103" s="3">
        <v>0</v>
      </c>
      <c r="O103" s="3">
        <v>3</v>
      </c>
      <c r="P103" s="3">
        <v>1</v>
      </c>
      <c r="Q103" s="3">
        <v>0</v>
      </c>
      <c r="R103" s="3">
        <v>0</v>
      </c>
      <c r="S103" s="54">
        <v>140</v>
      </c>
      <c r="V103" s="54">
        <v>4</v>
      </c>
      <c r="W103" s="3">
        <f>K95</f>
        <v>1</v>
      </c>
      <c r="X103" s="3">
        <f>K96</f>
        <v>3</v>
      </c>
      <c r="Y103" s="54">
        <f>K97</f>
        <v>4</v>
      </c>
      <c r="Z103" s="54">
        <f>K98</f>
        <v>4</v>
      </c>
      <c r="AA103" s="54">
        <f>K99</f>
        <v>2</v>
      </c>
      <c r="AB103" s="54">
        <f>K100</f>
        <v>1</v>
      </c>
      <c r="AC103" s="54">
        <f>K101</f>
        <v>0</v>
      </c>
      <c r="AD103" s="54">
        <f>K102</f>
        <v>4</v>
      </c>
      <c r="AE103" s="2">
        <f>K103</f>
        <v>26</v>
      </c>
      <c r="AF103" s="3">
        <f>K104</f>
        <v>7</v>
      </c>
      <c r="AG103" s="2">
        <f>K105</f>
        <v>1</v>
      </c>
      <c r="AH103" s="4">
        <f>K106</f>
        <v>1</v>
      </c>
      <c r="AI103" s="3">
        <f>K107</f>
        <v>0</v>
      </c>
      <c r="AJ103" s="3">
        <f>K108</f>
        <v>12</v>
      </c>
      <c r="AK103" s="3">
        <f>K109</f>
        <v>23</v>
      </c>
      <c r="AL103" s="3">
        <f>K110</f>
        <v>4</v>
      </c>
      <c r="AM103" s="3">
        <f>K111</f>
        <v>0</v>
      </c>
      <c r="AN103" s="3">
        <f>K112</f>
        <v>0</v>
      </c>
      <c r="AO103" s="3">
        <f>K113</f>
        <v>0</v>
      </c>
      <c r="AP103" s="3">
        <f>K114</f>
        <v>3</v>
      </c>
      <c r="AQ103" s="2">
        <f>K115</f>
        <v>0</v>
      </c>
      <c r="AR103" s="2">
        <f>K116</f>
        <v>1</v>
      </c>
      <c r="AS103" s="2">
        <f>K117</f>
        <v>47</v>
      </c>
      <c r="AT103" s="3">
        <f>K118</f>
        <v>0</v>
      </c>
      <c r="AU103" s="5"/>
      <c r="AV103" s="54">
        <v>4</v>
      </c>
      <c r="AW103" s="33">
        <f t="shared" ref="AW103" si="2166">PRODUCT(W103*100*1/W111)</f>
        <v>0.68493150684931503</v>
      </c>
      <c r="AX103" s="33">
        <f t="shared" ref="AX103" si="2167">PRODUCT(X103*100*1/X111)</f>
        <v>2.0547945205479454</v>
      </c>
      <c r="AY103" s="30">
        <f t="shared" ref="AY103" si="2168">PRODUCT(Y103*100*1/Y111)</f>
        <v>2.7397260273972601</v>
      </c>
      <c r="AZ103" s="30">
        <f t="shared" ref="AZ103" si="2169">PRODUCT(Z103*100*1/Z111)</f>
        <v>2.7397260273972601</v>
      </c>
      <c r="BA103" s="30">
        <f t="shared" ref="BA103" si="2170">PRODUCT(AA103*100*1/AA111)</f>
        <v>1.3698630136986301</v>
      </c>
      <c r="BB103" s="30">
        <f t="shared" ref="BB103" si="2171">PRODUCT(AB103*100*1/AB111)</f>
        <v>0.68493150684931503</v>
      </c>
      <c r="BC103" s="30">
        <f t="shared" ref="BC103" si="2172">PRODUCT(AC103*100*1/AC111)</f>
        <v>0</v>
      </c>
      <c r="BD103" s="30">
        <f t="shared" ref="BD103" si="2173">PRODUCT(AD103*100*1/AD111)</f>
        <v>2.7397260273972601</v>
      </c>
      <c r="BE103" s="31">
        <f t="shared" ref="BE103" si="2174">PRODUCT(AE103*100*1/AE111)</f>
        <v>18.571428571428573</v>
      </c>
      <c r="BF103" s="33">
        <f t="shared" ref="BF103" si="2175">PRODUCT(AF103*100*1/AF111)</f>
        <v>5</v>
      </c>
      <c r="BG103" s="31">
        <f t="shared" ref="BG103" si="2176">PRODUCT(AG103*100*1/AG111)</f>
        <v>0.68493150684931503</v>
      </c>
      <c r="BH103" s="32">
        <f t="shared" ref="BH103" si="2177">PRODUCT(AH103*100*1/AH111)</f>
        <v>0.68493150684931503</v>
      </c>
      <c r="BI103" s="33">
        <f t="shared" ref="BI103" si="2178">PRODUCT(AI103*100*1/AI111)</f>
        <v>0</v>
      </c>
      <c r="BJ103" s="33">
        <f t="shared" ref="BJ103" si="2179">PRODUCT(AJ103*100*1/AJ111)</f>
        <v>8.2191780821917817</v>
      </c>
      <c r="BK103" s="33">
        <f t="shared" ref="BK103" si="2180">PRODUCT(AK103*100*1/AK111)</f>
        <v>15.753424657534246</v>
      </c>
      <c r="BL103" s="33">
        <f t="shared" ref="BL103" si="2181">PRODUCT(AL103*100*1/AL111)</f>
        <v>2.7397260273972601</v>
      </c>
      <c r="BM103" s="33">
        <f t="shared" ref="BM103" si="2182">PRODUCT(AM103*100*1/AM111)</f>
        <v>0</v>
      </c>
      <c r="BN103" s="33">
        <f t="shared" ref="BN103" si="2183">PRODUCT(AN103*100*1/AN111)</f>
        <v>0</v>
      </c>
      <c r="BO103" s="33">
        <f t="shared" ref="BO103" si="2184">PRODUCT(AO103*100*1/AO111)</f>
        <v>0</v>
      </c>
      <c r="BP103" s="33">
        <f t="shared" ref="BP103" si="2185">PRODUCT(AP103*100*1/AP111)</f>
        <v>2.0547945205479454</v>
      </c>
      <c r="BQ103" s="31">
        <f t="shared" ref="BQ103" si="2186">PRODUCT(AQ103*100*1/AQ111)</f>
        <v>0</v>
      </c>
      <c r="BR103" s="31">
        <f t="shared" ref="BR103" si="2187">PRODUCT(AR103*100*1/AR111)</f>
        <v>0.68493150684931503</v>
      </c>
      <c r="BS103" s="31">
        <f t="shared" ref="BS103" si="2188">PRODUCT(AS103*100*1/AS111)</f>
        <v>32.413793103448278</v>
      </c>
      <c r="BT103" s="33">
        <f t="shared" ref="BT103" si="2189">PRODUCT(AT103*100*1/AT111)</f>
        <v>0</v>
      </c>
      <c r="BU103" s="54"/>
      <c r="BV103" s="54">
        <v>4</v>
      </c>
      <c r="BW103" s="33">
        <f t="shared" ref="BW103" si="2190">AW95+AW96+AW97+AW98+AW99+AW100+AW101+AW102+AW103</f>
        <v>21.917808219178074</v>
      </c>
      <c r="BX103" s="33">
        <f t="shared" ref="BX103" si="2191">AX95+AX96+AX97+AX98+AX99+AX100+AX101+AX102+AX103</f>
        <v>26.712328767123289</v>
      </c>
      <c r="BY103" s="30">
        <f t="shared" ref="BY103" si="2192">AY95+AY96+AY97+AY98+AY99+AY100+AY101+AY102+AY103</f>
        <v>32.87671232876712</v>
      </c>
      <c r="BZ103" s="30">
        <f t="shared" ref="BZ103" si="2193">AZ95+AZ96+AZ97+AZ98+AZ99+AZ100+AZ101+AZ102+AZ103</f>
        <v>28.082191780821915</v>
      </c>
      <c r="CA103" s="30">
        <f t="shared" ref="CA103" si="2194">BA95+BA96+BA97+BA98+BA99+BA100+BA101+BA102+BA103</f>
        <v>23.972602739726025</v>
      </c>
      <c r="CB103" s="30">
        <f t="shared" ref="CB103" si="2195">BB95+BB96+BB97+BB98+BB99+BB100+BB101+BB102+BB103</f>
        <v>26.027397260273968</v>
      </c>
      <c r="CC103" s="30">
        <f t="shared" ref="CC103" si="2196">BC95+BC96+BC97+BC98+BC99+BC100+BC101+BC102+BC103</f>
        <v>38.356164383561648</v>
      </c>
      <c r="CD103" s="30">
        <f t="shared" ref="CD103" si="2197">BD95+BD96+BD97+BD98+BD99+BD100+BD101+BD102+BD103</f>
        <v>37.671232876712331</v>
      </c>
      <c r="CE103" s="31">
        <f t="shared" ref="CE103" si="2198">BE95+BE96+BE97+BE98+BE99+BE100+BE101+BE102+BE103</f>
        <v>85</v>
      </c>
      <c r="CF103" s="33">
        <f t="shared" ref="CF103" si="2199">BF95+BF96+BF97+BF98+BF99+BF100+BF101+BF102+BF103</f>
        <v>36.428571428571431</v>
      </c>
      <c r="CG103" s="31">
        <f t="shared" ref="CG103" si="2200">BG95+BG96+BG97+BG98+BG99+BG100+BG101+BG102+BG103</f>
        <v>3.4246575342465757</v>
      </c>
      <c r="CH103" s="32">
        <f t="shared" ref="CH103" si="2201">BH95+BH96+BH97+BH98+BH99+BH100+BH101+BH102+BH103</f>
        <v>39.041095890410965</v>
      </c>
      <c r="CI103" s="33">
        <f t="shared" ref="CI103" si="2202">BI95+BI96+BI97+BI98+BI99+BI100+BI101+BI102+BI103</f>
        <v>29.452054794520542</v>
      </c>
      <c r="CJ103" s="33">
        <f t="shared" ref="CJ103" si="2203">BJ95+BJ96+BJ97+BJ98+BJ99+BJ100+BJ101+BJ102+BJ103</f>
        <v>37.671232876712331</v>
      </c>
      <c r="CK103" s="33">
        <f t="shared" ref="CK103" si="2204">BK95+BK96+BK97+BK98+BK99+BK100+BK101+BK102+BK103</f>
        <v>97.945205479452056</v>
      </c>
      <c r="CL103" s="33">
        <f t="shared" ref="CL103" si="2205">BL95+BL96+BL97+BL98+BL99+BL100+BL101+BL102+BL103</f>
        <v>97.945205479452056</v>
      </c>
      <c r="CM103" s="33">
        <f t="shared" ref="CM103" si="2206">BM95+BM96+BM97+BM98+BM99+BM100+BM101+BM102+BM103</f>
        <v>74.657534246575338</v>
      </c>
      <c r="CN103" s="33">
        <f t="shared" ref="CN103" si="2207">BN95+BN96+BN97+BN98+BN99+BN100+BN101+BN102+BN103</f>
        <v>100</v>
      </c>
      <c r="CO103" s="33">
        <f t="shared" ref="CO103" si="2208">BO95+BO96+BO97+BO98+BO99+BO100+BO101+BO102+BO103</f>
        <v>13.698630136986301</v>
      </c>
      <c r="CP103" s="33">
        <f t="shared" ref="CP103" si="2209">BP95+BP96+BP97+BP98+BP99+BP100+BP101+BP102+BP103</f>
        <v>54.794520547945197</v>
      </c>
      <c r="CQ103" s="31">
        <f t="shared" ref="CQ103" si="2210">BQ95+BQ96+BQ97+BQ98+BQ99+BQ100+BQ101+BQ102+BQ103</f>
        <v>100</v>
      </c>
      <c r="CR103" s="31">
        <f t="shared" ref="CR103" si="2211">BR95+BR96+BR97+BR98+BR99+BR100+BR101+BR102+BR103</f>
        <v>99.999999999999986</v>
      </c>
      <c r="CS103" s="31">
        <f t="shared" ref="CS103" si="2212">BS95+BS96+BS97+BS98+BS99+BS100+BS101+BS102+BS103</f>
        <v>95.172413793103459</v>
      </c>
      <c r="CT103" s="33">
        <f t="shared" ref="CT103" si="2213">BT95+BT96+BT97+BT98+BT99+BT100+BT101+BT102+BT103</f>
        <v>100</v>
      </c>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row>
    <row r="104" spans="2:126" x14ac:dyDescent="0.25">
      <c r="B104" s="54" t="s">
        <v>14</v>
      </c>
      <c r="C104" s="2">
        <v>0</v>
      </c>
      <c r="D104" s="2">
        <v>0</v>
      </c>
      <c r="E104" s="2">
        <v>34</v>
      </c>
      <c r="F104" s="2">
        <v>0</v>
      </c>
      <c r="G104" s="2">
        <v>2</v>
      </c>
      <c r="H104" s="2">
        <v>1</v>
      </c>
      <c r="I104" s="2">
        <v>3</v>
      </c>
      <c r="J104" s="3">
        <v>4</v>
      </c>
      <c r="K104" s="3">
        <v>7</v>
      </c>
      <c r="L104" s="3">
        <v>21</v>
      </c>
      <c r="M104" s="3">
        <v>68</v>
      </c>
      <c r="N104" s="3">
        <v>0</v>
      </c>
      <c r="O104" s="3">
        <v>0</v>
      </c>
      <c r="P104" s="3">
        <v>0</v>
      </c>
      <c r="Q104" s="3">
        <v>0</v>
      </c>
      <c r="R104" s="3">
        <v>0</v>
      </c>
      <c r="S104" s="54">
        <v>140</v>
      </c>
      <c r="V104" s="54">
        <v>8</v>
      </c>
      <c r="W104" s="3">
        <f>L95</f>
        <v>114</v>
      </c>
      <c r="X104" s="3">
        <f>L96</f>
        <v>1</v>
      </c>
      <c r="Y104" s="54">
        <f>L97</f>
        <v>4</v>
      </c>
      <c r="Z104" s="54">
        <f>L98</f>
        <v>5</v>
      </c>
      <c r="AA104" s="54">
        <f>L99</f>
        <v>6</v>
      </c>
      <c r="AB104" s="54">
        <f>L100</f>
        <v>3</v>
      </c>
      <c r="AC104" s="54">
        <f>L101</f>
        <v>2</v>
      </c>
      <c r="AD104" s="54">
        <f>L102</f>
        <v>1</v>
      </c>
      <c r="AE104" s="2">
        <f>L103</f>
        <v>14</v>
      </c>
      <c r="AF104" s="3">
        <f>L104</f>
        <v>21</v>
      </c>
      <c r="AG104" s="2">
        <f>L105</f>
        <v>3</v>
      </c>
      <c r="AH104" s="3">
        <f>L106</f>
        <v>4</v>
      </c>
      <c r="AI104" s="3">
        <f>L107</f>
        <v>103</v>
      </c>
      <c r="AJ104" s="3">
        <f>L108</f>
        <v>12</v>
      </c>
      <c r="AK104" s="3">
        <f>L109</f>
        <v>3</v>
      </c>
      <c r="AL104" s="3">
        <f>L110</f>
        <v>3</v>
      </c>
      <c r="AM104" s="3">
        <f>L111</f>
        <v>37</v>
      </c>
      <c r="AN104" s="3">
        <f>L112</f>
        <v>0</v>
      </c>
      <c r="AO104" s="3">
        <f>L113</f>
        <v>1</v>
      </c>
      <c r="AP104" s="3">
        <f>L114</f>
        <v>66</v>
      </c>
      <c r="AQ104" s="3">
        <f>L115</f>
        <v>0</v>
      </c>
      <c r="AR104" s="3">
        <f>L116</f>
        <v>0</v>
      </c>
      <c r="AS104" s="3">
        <f>L117</f>
        <v>5</v>
      </c>
      <c r="AT104" s="3">
        <f>L118</f>
        <v>0</v>
      </c>
      <c r="AU104" s="7"/>
      <c r="AV104" s="54">
        <v>8</v>
      </c>
      <c r="AW104" s="33">
        <f t="shared" ref="AW104" si="2214">PRODUCT(W104*100*1/W111)</f>
        <v>78.082191780821915</v>
      </c>
      <c r="AX104" s="33">
        <f t="shared" ref="AX104" si="2215">PRODUCT(X104*100*1/X111)</f>
        <v>0.68493150684931503</v>
      </c>
      <c r="AY104" s="30">
        <f t="shared" ref="AY104" si="2216">PRODUCT(Y104*100*1/Y111)</f>
        <v>2.7397260273972601</v>
      </c>
      <c r="AZ104" s="30">
        <f t="shared" ref="AZ104" si="2217">PRODUCT(Z104*100*1/Z111)</f>
        <v>3.4246575342465753</v>
      </c>
      <c r="BA104" s="30">
        <f t="shared" ref="BA104" si="2218">PRODUCT(AA104*100*1/AA111)</f>
        <v>4.1095890410958908</v>
      </c>
      <c r="BB104" s="30">
        <f t="shared" ref="BB104" si="2219">PRODUCT(AB104*100*1/AB111)</f>
        <v>2.0547945205479454</v>
      </c>
      <c r="BC104" s="30">
        <f t="shared" ref="BC104" si="2220">PRODUCT(AC104*100*1/AC111)</f>
        <v>1.3698630136986301</v>
      </c>
      <c r="BD104" s="30">
        <f t="shared" ref="BD104" si="2221">PRODUCT(AD104*100*1/AD111)</f>
        <v>0.68493150684931503</v>
      </c>
      <c r="BE104" s="31">
        <f t="shared" ref="BE104" si="2222">PRODUCT(AE104*100*1/AE111)</f>
        <v>10</v>
      </c>
      <c r="BF104" s="33">
        <f t="shared" ref="BF104" si="2223">PRODUCT(AF104*100*1/AF111)</f>
        <v>15</v>
      </c>
      <c r="BG104" s="31">
        <f t="shared" ref="BG104" si="2224">PRODUCT(AG104*100*1/AG111)</f>
        <v>2.0547945205479454</v>
      </c>
      <c r="BH104" s="33">
        <f t="shared" ref="BH104" si="2225">PRODUCT(AH104*100*1/AH111)</f>
        <v>2.7397260273972601</v>
      </c>
      <c r="BI104" s="33">
        <f t="shared" ref="BI104" si="2226">PRODUCT(AI104*100*1/AI111)</f>
        <v>70.547945205479451</v>
      </c>
      <c r="BJ104" s="33">
        <f t="shared" ref="BJ104" si="2227">PRODUCT(AJ104*100*1/AJ111)</f>
        <v>8.2191780821917817</v>
      </c>
      <c r="BK104" s="33">
        <f t="shared" ref="BK104" si="2228">PRODUCT(AK104*100*1/AK111)</f>
        <v>2.0547945205479454</v>
      </c>
      <c r="BL104" s="33">
        <f t="shared" ref="BL104" si="2229">PRODUCT(AL104*100*1/AL111)</f>
        <v>2.0547945205479454</v>
      </c>
      <c r="BM104" s="33">
        <f t="shared" ref="BM104" si="2230">PRODUCT(AM104*100*1/AM111)</f>
        <v>25.342465753424658</v>
      </c>
      <c r="BN104" s="33">
        <f t="shared" ref="BN104" si="2231">PRODUCT(AN104*100*1/AN111)</f>
        <v>0</v>
      </c>
      <c r="BO104" s="33">
        <f t="shared" ref="BO104" si="2232">PRODUCT(AO104*100*1/AO111)</f>
        <v>0.68493150684931503</v>
      </c>
      <c r="BP104" s="33">
        <f t="shared" ref="BP104" si="2233">PRODUCT(AP104*100*1/AP111)</f>
        <v>45.205479452054796</v>
      </c>
      <c r="BQ104" s="33">
        <f t="shared" ref="BQ104" si="2234">PRODUCT(AQ104*100*1/AQ111)</f>
        <v>0</v>
      </c>
      <c r="BR104" s="33">
        <f t="shared" ref="BR104" si="2235">PRODUCT(AR104*100*1/AR111)</f>
        <v>0</v>
      </c>
      <c r="BS104" s="33">
        <f t="shared" ref="BS104" si="2236">PRODUCT(AS104*100*1/AS111)</f>
        <v>3.4482758620689653</v>
      </c>
      <c r="BT104" s="33">
        <f t="shared" ref="BT104" si="2237">PRODUCT(AT104*100*1/AT111)</f>
        <v>0</v>
      </c>
      <c r="BU104" s="54"/>
      <c r="BV104" s="54">
        <v>8</v>
      </c>
      <c r="BW104" s="33">
        <f t="shared" ref="BW104" si="2238">AW95+AW96+AW97+AW98+AW99+AW100+AW101+AW102+AW103+AW104</f>
        <v>99.999999999999986</v>
      </c>
      <c r="BX104" s="33">
        <f t="shared" ref="BX104" si="2239">AX95+AX96+AX97+AX98+AX99+AX100+AX101+AX102+AX103+AX104</f>
        <v>27.397260273972602</v>
      </c>
      <c r="BY104" s="30">
        <f t="shared" ref="BY104" si="2240">AY95+AY96+AY97+AY98+AY99+AY100+AY101+AY102+AY103+AY104</f>
        <v>35.61643835616438</v>
      </c>
      <c r="BZ104" s="30">
        <f t="shared" ref="BZ104" si="2241">AZ95+AZ96+AZ97+AZ98+AZ99+AZ100+AZ101+AZ102+AZ103+AZ104</f>
        <v>31.506849315068489</v>
      </c>
      <c r="CA104" s="30">
        <f t="shared" ref="CA104" si="2242">BA95+BA96+BA97+BA98+BA99+BA100+BA101+BA102+BA103+BA104</f>
        <v>28.082191780821915</v>
      </c>
      <c r="CB104" s="30">
        <f t="shared" ref="CB104" si="2243">BB95+BB96+BB97+BB98+BB99+BB100+BB101+BB102+BB103+BB104</f>
        <v>28.082191780821915</v>
      </c>
      <c r="CC104" s="30">
        <f t="shared" ref="CC104" si="2244">BC95+BC96+BC97+BC98+BC99+BC100+BC101+BC102+BC103+BC104</f>
        <v>39.726027397260275</v>
      </c>
      <c r="CD104" s="30">
        <f t="shared" ref="CD104" si="2245">BD95+BD96+BD97+BD98+BD99+BD100+BD101+BD102+BD103+BD104</f>
        <v>38.356164383561648</v>
      </c>
      <c r="CE104" s="31">
        <f t="shared" ref="CE104" si="2246">BE95+BE96+BE97+BE98+BE99+BE100+BE101+BE102+BE103+BE104</f>
        <v>95</v>
      </c>
      <c r="CF104" s="33">
        <f t="shared" ref="CF104" si="2247">BF95+BF96+BF97+BF98+BF99+BF100+BF101+BF102+BF103+BF104</f>
        <v>51.428571428571431</v>
      </c>
      <c r="CG104" s="31">
        <f t="shared" ref="CG104" si="2248">BG95+BG96+BG97+BG98+BG99+BG100+BG101+BG102+BG103+BG104</f>
        <v>5.4794520547945211</v>
      </c>
      <c r="CH104" s="33">
        <f t="shared" ref="CH104" si="2249">BH95+BH96+BH97+BH98+BH99+BH100+BH101+BH102+BH103+BH104</f>
        <v>41.780821917808225</v>
      </c>
      <c r="CI104" s="33">
        <f t="shared" ref="CI104" si="2250">BI95+BI96+BI97+BI98+BI99+BI100+BI101+BI102+BI103+BI104</f>
        <v>100</v>
      </c>
      <c r="CJ104" s="33">
        <f t="shared" ref="CJ104" si="2251">BJ95+BJ96+BJ97+BJ98+BJ99+BJ100+BJ101+BJ102+BJ103+BJ104</f>
        <v>45.890410958904113</v>
      </c>
      <c r="CK104" s="33">
        <f t="shared" ref="CK104" si="2252">BK95+BK96+BK97+BK98+BK99+BK100+BK101+BK102+BK103+BK104</f>
        <v>100</v>
      </c>
      <c r="CL104" s="33">
        <f t="shared" ref="CL104" si="2253">BL95+BL96+BL97+BL98+BL99+BL100+BL101+BL102+BL103+BL104</f>
        <v>100</v>
      </c>
      <c r="CM104" s="33">
        <f t="shared" ref="CM104" si="2254">BM95+BM96+BM97+BM98+BM99+BM100+BM101+BM102+BM103+BM104</f>
        <v>100</v>
      </c>
      <c r="CN104" s="33">
        <f t="shared" ref="CN104" si="2255">BN95+BN96+BN97+BN98+BN99+BN100+BN101+BN102+BN103+BN104</f>
        <v>100</v>
      </c>
      <c r="CO104" s="33">
        <f t="shared" ref="CO104" si="2256">BO95+BO96+BO97+BO98+BO99+BO100+BO101+BO102+BO103+BO104</f>
        <v>14.383561643835616</v>
      </c>
      <c r="CP104" s="33">
        <f t="shared" ref="CP104" si="2257">BP95+BP96+BP97+BP98+BP99+BP100+BP101+BP102+BP103+BP104</f>
        <v>100</v>
      </c>
      <c r="CQ104" s="33">
        <f t="shared" ref="CQ104" si="2258">BQ95+BQ96+BQ97+BQ98+BQ99+BQ100+BQ101+BQ102+BQ103+BQ104</f>
        <v>100</v>
      </c>
      <c r="CR104" s="33">
        <f t="shared" ref="CR104" si="2259">BR95+BR96+BR97+BR98+BR99+BR100+BR101+BR102+BR103+BR104</f>
        <v>99.999999999999986</v>
      </c>
      <c r="CS104" s="33">
        <f t="shared" ref="CS104" si="2260">BS95+BS96+BS97+BS98+BS99+BS100+BS101+BS102+BS103+BS104</f>
        <v>98.620689655172427</v>
      </c>
      <c r="CT104" s="33">
        <f t="shared" ref="CT104" si="2261">BT95+BT96+BT97+BT98+BT99+BT100+BT101+BT102+BT103+BT104</f>
        <v>100</v>
      </c>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row>
    <row r="105" spans="2:126" x14ac:dyDescent="0.25">
      <c r="B105" s="54" t="s">
        <v>16</v>
      </c>
      <c r="C105" s="2">
        <v>0</v>
      </c>
      <c r="D105" s="2">
        <v>0</v>
      </c>
      <c r="E105" s="2">
        <v>0</v>
      </c>
      <c r="F105" s="2">
        <v>0</v>
      </c>
      <c r="G105" s="2">
        <v>0</v>
      </c>
      <c r="H105" s="2">
        <v>3</v>
      </c>
      <c r="I105" s="2">
        <v>0</v>
      </c>
      <c r="J105" s="2">
        <v>1</v>
      </c>
      <c r="K105" s="2">
        <v>1</v>
      </c>
      <c r="L105" s="2">
        <v>3</v>
      </c>
      <c r="M105" s="2">
        <v>32</v>
      </c>
      <c r="N105" s="2">
        <v>38</v>
      </c>
      <c r="O105" s="3">
        <v>39</v>
      </c>
      <c r="P105" s="3">
        <v>9</v>
      </c>
      <c r="Q105" s="3">
        <v>20</v>
      </c>
      <c r="R105" s="3">
        <v>0</v>
      </c>
      <c r="S105" s="54">
        <v>146</v>
      </c>
      <c r="V105" s="54">
        <v>16</v>
      </c>
      <c r="W105" s="3">
        <f>M95</f>
        <v>0</v>
      </c>
      <c r="X105" s="3">
        <f>M96</f>
        <v>106</v>
      </c>
      <c r="Y105" s="54">
        <f>M97</f>
        <v>3</v>
      </c>
      <c r="Z105" s="54">
        <f>M98</f>
        <v>4</v>
      </c>
      <c r="AA105" s="54">
        <f>M99</f>
        <v>105</v>
      </c>
      <c r="AB105" s="54">
        <f>M100</f>
        <v>5</v>
      </c>
      <c r="AC105" s="54">
        <f>M101</f>
        <v>1</v>
      </c>
      <c r="AD105" s="54">
        <f>M102</f>
        <v>2</v>
      </c>
      <c r="AE105" s="4">
        <f>M103</f>
        <v>3</v>
      </c>
      <c r="AF105" s="3">
        <f>M104</f>
        <v>68</v>
      </c>
      <c r="AG105" s="2">
        <f>M105</f>
        <v>32</v>
      </c>
      <c r="AH105" s="3">
        <f>M106</f>
        <v>18</v>
      </c>
      <c r="AI105" s="3">
        <f>M107</f>
        <v>0</v>
      </c>
      <c r="AJ105" s="3">
        <f>M108</f>
        <v>79</v>
      </c>
      <c r="AK105" s="3">
        <f>M109</f>
        <v>0</v>
      </c>
      <c r="AL105" s="3">
        <f>M110</f>
        <v>0</v>
      </c>
      <c r="AM105" s="3">
        <f>M111</f>
        <v>0</v>
      </c>
      <c r="AN105" s="3">
        <f>M112</f>
        <v>0</v>
      </c>
      <c r="AO105" s="3">
        <f>M113</f>
        <v>1</v>
      </c>
      <c r="AP105" s="3">
        <f>M114</f>
        <v>0</v>
      </c>
      <c r="AQ105" s="3">
        <f>M115</f>
        <v>0</v>
      </c>
      <c r="AR105" s="3">
        <f>M116</f>
        <v>0</v>
      </c>
      <c r="AS105" s="3">
        <f>M117</f>
        <v>2</v>
      </c>
      <c r="AT105" s="3">
        <f>M118</f>
        <v>0</v>
      </c>
      <c r="AU105" s="7"/>
      <c r="AV105" s="54">
        <v>16</v>
      </c>
      <c r="AW105" s="33">
        <f t="shared" ref="AW105" si="2262">PRODUCT(W105*100*1/W111)</f>
        <v>0</v>
      </c>
      <c r="AX105" s="33">
        <f t="shared" ref="AX105" si="2263">PRODUCT(X105*100*1/X111)</f>
        <v>72.602739726027394</v>
      </c>
      <c r="AY105" s="30">
        <f t="shared" ref="AY105" si="2264">PRODUCT(Y105*100*1/Y111)</f>
        <v>2.0547945205479454</v>
      </c>
      <c r="AZ105" s="30">
        <f t="shared" ref="AZ105" si="2265">PRODUCT(Z105*100*1/Z111)</f>
        <v>2.7397260273972601</v>
      </c>
      <c r="BA105" s="30">
        <f t="shared" ref="BA105" si="2266">PRODUCT(AA105*100*1/AA111)</f>
        <v>71.917808219178085</v>
      </c>
      <c r="BB105" s="30">
        <f t="shared" ref="BB105" si="2267">PRODUCT(AB105*100*1/AB111)</f>
        <v>3.4246575342465753</v>
      </c>
      <c r="BC105" s="30">
        <f t="shared" ref="BC105" si="2268">PRODUCT(AC105*100*1/AC111)</f>
        <v>0.68493150684931503</v>
      </c>
      <c r="BD105" s="30">
        <f t="shared" ref="BD105" si="2269">PRODUCT(AD105*100*1/AD111)</f>
        <v>1.3698630136986301</v>
      </c>
      <c r="BE105" s="32">
        <f t="shared" ref="BE105" si="2270">PRODUCT(AE105*100*1/AE111)</f>
        <v>2.1428571428571428</v>
      </c>
      <c r="BF105" s="33">
        <f t="shared" ref="BF105" si="2271">PRODUCT(AF105*100*1/AF111)</f>
        <v>48.571428571428569</v>
      </c>
      <c r="BG105" s="31">
        <f t="shared" ref="BG105" si="2272">PRODUCT(AG105*100*1/AG111)</f>
        <v>21.917808219178081</v>
      </c>
      <c r="BH105" s="33">
        <f t="shared" ref="BH105" si="2273">PRODUCT(AH105*100*1/AH111)</f>
        <v>12.328767123287671</v>
      </c>
      <c r="BI105" s="33">
        <f t="shared" ref="BI105" si="2274">PRODUCT(AI105*100*1/AI111)</f>
        <v>0</v>
      </c>
      <c r="BJ105" s="33">
        <f t="shared" ref="BJ105" si="2275">PRODUCT(AJ105*100*1/AJ111)</f>
        <v>54.109589041095887</v>
      </c>
      <c r="BK105" s="33">
        <f t="shared" ref="BK105" si="2276">PRODUCT(AK105*100*1/AK111)</f>
        <v>0</v>
      </c>
      <c r="BL105" s="33">
        <f t="shared" ref="BL105" si="2277">PRODUCT(AL105*100*1/AL111)</f>
        <v>0</v>
      </c>
      <c r="BM105" s="33">
        <f t="shared" ref="BM105" si="2278">PRODUCT(AM105*100*1/AM111)</f>
        <v>0</v>
      </c>
      <c r="BN105" s="33">
        <f t="shared" ref="BN105" si="2279">PRODUCT(AN105*100*1/AN111)</f>
        <v>0</v>
      </c>
      <c r="BO105" s="33">
        <f t="shared" ref="BO105" si="2280">PRODUCT(AO105*100*1/AO111)</f>
        <v>0.68493150684931503</v>
      </c>
      <c r="BP105" s="33">
        <f t="shared" ref="BP105" si="2281">PRODUCT(AP105*100*1/AP111)</f>
        <v>0</v>
      </c>
      <c r="BQ105" s="33">
        <f t="shared" ref="BQ105" si="2282">PRODUCT(AQ105*100*1/AQ111)</f>
        <v>0</v>
      </c>
      <c r="BR105" s="33">
        <f t="shared" ref="BR105" si="2283">PRODUCT(AR105*100*1/AR111)</f>
        <v>0</v>
      </c>
      <c r="BS105" s="33">
        <f t="shared" ref="BS105" si="2284">PRODUCT(AS105*100*1/AS111)</f>
        <v>1.3793103448275863</v>
      </c>
      <c r="BT105" s="33">
        <f t="shared" ref="BT105" si="2285">PRODUCT(AT105*100*1/AT111)</f>
        <v>0</v>
      </c>
      <c r="BU105" s="54"/>
      <c r="BV105" s="54">
        <v>16</v>
      </c>
      <c r="BW105" s="33">
        <f t="shared" ref="BW105" si="2286">AW95+AW96+AW97+AW98+AW99+AW100+AW101+AW102+AW103+AW104+AW105</f>
        <v>99.999999999999986</v>
      </c>
      <c r="BX105" s="33">
        <f t="shared" ref="BX105" si="2287">AX95+AX96+AX97+AX98+AX99+AX100+AX101+AX102+AX103+AX104+AX105</f>
        <v>100</v>
      </c>
      <c r="BY105" s="30">
        <f t="shared" ref="BY105" si="2288">AY95+AY96+AY97+AY98+AY99+AY100+AY101+AY102+AY103+AY104+AY105</f>
        <v>37.671232876712324</v>
      </c>
      <c r="BZ105" s="30">
        <f t="shared" ref="BZ105" si="2289">AZ95+AZ96+AZ97+AZ98+AZ99+AZ100+AZ101+AZ102+AZ103+AZ104+AZ105</f>
        <v>34.246575342465746</v>
      </c>
      <c r="CA105" s="30">
        <f t="shared" ref="CA105" si="2290">BA95+BA96+BA97+BA98+BA99+BA100+BA101+BA102+BA103+BA104+BA105</f>
        <v>100</v>
      </c>
      <c r="CB105" s="30">
        <f t="shared" ref="CB105" si="2291">BB95+BB96+BB97+BB98+BB99+BB100+BB101+BB102+BB103+BB104+BB105</f>
        <v>31.506849315068489</v>
      </c>
      <c r="CC105" s="30">
        <f t="shared" ref="CC105" si="2292">BC95+BC96+BC97+BC98+BC99+BC100+BC101+BC102+BC103+BC104+BC105</f>
        <v>40.410958904109592</v>
      </c>
      <c r="CD105" s="30">
        <f t="shared" ref="CD105" si="2293">BD95+BD96+BD97+BD98+BD99+BD100+BD101+BD102+BD103+BD104+BD105</f>
        <v>39.726027397260275</v>
      </c>
      <c r="CE105" s="32">
        <f t="shared" ref="CE105" si="2294">BE95+BE96+BE97+BE98+BE99+BE100+BE101+BE102+BE103+BE104+BE105</f>
        <v>97.142857142857139</v>
      </c>
      <c r="CF105" s="33">
        <f t="shared" ref="CF105" si="2295">BF95+BF96+BF97+BF98+BF99+BF100+BF101+BF102+BF103+BF104+BF105</f>
        <v>100</v>
      </c>
      <c r="CG105" s="31">
        <f t="shared" ref="CG105" si="2296">BG95+BG96+BG97+BG98+BG99+BG100+BG101+BG102+BG103+BG104+BG105</f>
        <v>27.397260273972602</v>
      </c>
      <c r="CH105" s="33">
        <f t="shared" ref="CH105" si="2297">BH95+BH96+BH97+BH98+BH99+BH100+BH101+BH102+BH103+BH104+BH105</f>
        <v>54.109589041095894</v>
      </c>
      <c r="CI105" s="33">
        <f t="shared" ref="CI105" si="2298">BI95+BI96+BI97+BI98+BI99+BI100+BI101+BI102+BI103+BI104+BI105</f>
        <v>100</v>
      </c>
      <c r="CJ105" s="33">
        <f t="shared" ref="CJ105" si="2299">BJ95+BJ96+BJ97+BJ98+BJ99+BJ100+BJ101+BJ102+BJ103+BJ104+BJ105</f>
        <v>100</v>
      </c>
      <c r="CK105" s="33">
        <f t="shared" ref="CK105" si="2300">BK95+BK96+BK97+BK98+BK99+BK100+BK101+BK102+BK103+BK104+BK105</f>
        <v>100</v>
      </c>
      <c r="CL105" s="33">
        <f t="shared" ref="CL105" si="2301">BL95+BL96+BL97+BL98+BL99+BL100+BL101+BL102+BL103+BL104+BL105</f>
        <v>100</v>
      </c>
      <c r="CM105" s="33">
        <f t="shared" ref="CM105" si="2302">BM95+BM96+BM97+BM98+BM99+BM100+BM101+BM102+BM103+BM104+BM105</f>
        <v>100</v>
      </c>
      <c r="CN105" s="33">
        <f t="shared" ref="CN105" si="2303">BN95+BN96+BN97+BN98+BN99+BN100+BN101+BN102+BN103+BN104+BN105</f>
        <v>100</v>
      </c>
      <c r="CO105" s="33">
        <f t="shared" ref="CO105" si="2304">BO95+BO96+BO97+BO98+BO99+BO100+BO101+BO102+BO103+BO104+BO105</f>
        <v>15.068493150684931</v>
      </c>
      <c r="CP105" s="33">
        <f t="shared" ref="CP105" si="2305">BP95+BP96+BP97+BP98+BP99+BP100+BP101+BP102+BP103+BP104+BP105</f>
        <v>100</v>
      </c>
      <c r="CQ105" s="33">
        <f t="shared" ref="CQ105" si="2306">BQ95+BQ96+BQ97+BQ98+BQ99+BQ100+BQ101+BQ102+BQ103+BQ104+BQ105</f>
        <v>100</v>
      </c>
      <c r="CR105" s="33">
        <f t="shared" ref="CR105" si="2307">BR95+BR96+BR97+BR98+BR99+BR100+BR101+BR102+BR103+BR104+BR105</f>
        <v>99.999999999999986</v>
      </c>
      <c r="CS105" s="33">
        <f t="shared" ref="CS105" si="2308">BS95+BS96+BS97+BS98+BS99+BS100+BS101+BS102+BS103+BS104+BS105</f>
        <v>100.00000000000001</v>
      </c>
      <c r="CT105" s="33">
        <f t="shared" ref="CT105" si="2309">BT95+BT96+BT97+BT98+BT99+BT100+BT101+BT102+BT103+BT104+BT105</f>
        <v>100</v>
      </c>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row>
    <row r="106" spans="2:126" x14ac:dyDescent="0.25">
      <c r="B106" s="54" t="s">
        <v>17</v>
      </c>
      <c r="C106" s="2">
        <v>0</v>
      </c>
      <c r="D106" s="2">
        <v>0</v>
      </c>
      <c r="E106" s="2">
        <v>18</v>
      </c>
      <c r="F106" s="2">
        <v>0</v>
      </c>
      <c r="G106" s="2">
        <v>16</v>
      </c>
      <c r="H106" s="2">
        <v>2</v>
      </c>
      <c r="I106" s="2">
        <v>15</v>
      </c>
      <c r="J106" s="2">
        <v>5</v>
      </c>
      <c r="K106" s="4">
        <v>1</v>
      </c>
      <c r="L106" s="3">
        <v>4</v>
      </c>
      <c r="M106" s="3">
        <v>18</v>
      </c>
      <c r="N106" s="3">
        <v>67</v>
      </c>
      <c r="O106" s="3">
        <v>0</v>
      </c>
      <c r="P106" s="3">
        <v>0</v>
      </c>
      <c r="Q106" s="3">
        <v>0</v>
      </c>
      <c r="R106" s="3">
        <v>0</v>
      </c>
      <c r="S106" s="54">
        <v>146</v>
      </c>
      <c r="V106" s="54">
        <v>32</v>
      </c>
      <c r="W106" s="3">
        <f>N95</f>
        <v>0</v>
      </c>
      <c r="X106" s="3">
        <f>N96</f>
        <v>0</v>
      </c>
      <c r="Y106" s="54">
        <f>N97</f>
        <v>63</v>
      </c>
      <c r="Z106" s="54">
        <f>N98</f>
        <v>4</v>
      </c>
      <c r="AA106" s="54">
        <f>N99</f>
        <v>0</v>
      </c>
      <c r="AB106" s="54">
        <f>N100</f>
        <v>1</v>
      </c>
      <c r="AC106" s="54">
        <f>N101</f>
        <v>87</v>
      </c>
      <c r="AD106" s="54">
        <f>N102</f>
        <v>88</v>
      </c>
      <c r="AE106" s="3">
        <f>N103</f>
        <v>0</v>
      </c>
      <c r="AF106" s="3">
        <f>N104</f>
        <v>0</v>
      </c>
      <c r="AG106" s="2">
        <f>N105</f>
        <v>38</v>
      </c>
      <c r="AH106" s="3">
        <f>N106</f>
        <v>67</v>
      </c>
      <c r="AI106" s="3">
        <f>N107</f>
        <v>0</v>
      </c>
      <c r="AJ106" s="3">
        <f>N108</f>
        <v>0</v>
      </c>
      <c r="AK106" s="3">
        <f>N109</f>
        <v>0</v>
      </c>
      <c r="AL106" s="3">
        <f>N110</f>
        <v>0</v>
      </c>
      <c r="AM106" s="3">
        <f>N111</f>
        <v>0</v>
      </c>
      <c r="AN106" s="3">
        <f>N112</f>
        <v>0</v>
      </c>
      <c r="AO106" s="3">
        <f>N113</f>
        <v>123</v>
      </c>
      <c r="AP106" s="3">
        <f>N114</f>
        <v>0</v>
      </c>
      <c r="AQ106" s="3">
        <f>N115</f>
        <v>0</v>
      </c>
      <c r="AR106" s="3">
        <f>N116</f>
        <v>0</v>
      </c>
      <c r="AS106" s="3">
        <f>N117</f>
        <v>0</v>
      </c>
      <c r="AT106" s="3">
        <f>N118</f>
        <v>0</v>
      </c>
      <c r="AU106" s="7"/>
      <c r="AV106" s="54">
        <v>32</v>
      </c>
      <c r="AW106" s="33">
        <f t="shared" ref="AW106" si="2310">PRODUCT(W106*100*1/W111)</f>
        <v>0</v>
      </c>
      <c r="AX106" s="33">
        <f t="shared" ref="AX106" si="2311">PRODUCT(X106*100*1/X111)</f>
        <v>0</v>
      </c>
      <c r="AY106" s="30">
        <f t="shared" ref="AY106" si="2312">PRODUCT(Y106*100*1/Y111)</f>
        <v>43.150684931506852</v>
      </c>
      <c r="AZ106" s="30">
        <f t="shared" ref="AZ106" si="2313">PRODUCT(Z106*100*1/Z111)</f>
        <v>2.7397260273972601</v>
      </c>
      <c r="BA106" s="30">
        <f t="shared" ref="BA106" si="2314">PRODUCT(AA106*100*1/AA111)</f>
        <v>0</v>
      </c>
      <c r="BB106" s="30">
        <f t="shared" ref="BB106" si="2315">PRODUCT(AB106*100*1/AB111)</f>
        <v>0.68493150684931503</v>
      </c>
      <c r="BC106" s="30">
        <f t="shared" ref="BC106" si="2316">PRODUCT(AC106*100*1/AC111)</f>
        <v>59.589041095890408</v>
      </c>
      <c r="BD106" s="30">
        <f t="shared" ref="BD106" si="2317">PRODUCT(AD106*100*1/AD111)</f>
        <v>60.273972602739725</v>
      </c>
      <c r="BE106" s="33">
        <f t="shared" ref="BE106" si="2318">PRODUCT(AE106*100*1/AE111)</f>
        <v>0</v>
      </c>
      <c r="BF106" s="33">
        <f t="shared" ref="BF106" si="2319">PRODUCT(AF106*100*1/AF111)</f>
        <v>0</v>
      </c>
      <c r="BG106" s="31">
        <f t="shared" ref="BG106" si="2320">PRODUCT(AG106*100*1/AG111)</f>
        <v>26.027397260273972</v>
      </c>
      <c r="BH106" s="33">
        <f t="shared" ref="BH106" si="2321">PRODUCT(AH106*100*1/AH111)</f>
        <v>45.890410958904113</v>
      </c>
      <c r="BI106" s="33">
        <f t="shared" ref="BI106" si="2322">PRODUCT(AI106*100*1/AI111)</f>
        <v>0</v>
      </c>
      <c r="BJ106" s="33">
        <f t="shared" ref="BJ106" si="2323">PRODUCT(AJ106*100*1/AJ111)</f>
        <v>0</v>
      </c>
      <c r="BK106" s="33">
        <f t="shared" ref="BK106" si="2324">PRODUCT(AK106*100*1/AK111)</f>
        <v>0</v>
      </c>
      <c r="BL106" s="33">
        <f t="shared" ref="BL106" si="2325">PRODUCT(AL106*100*1/AL111)</f>
        <v>0</v>
      </c>
      <c r="BM106" s="33">
        <f t="shared" ref="BM106" si="2326">PRODUCT(AM106*100*1/AM111)</f>
        <v>0</v>
      </c>
      <c r="BN106" s="33">
        <f t="shared" ref="BN106" si="2327">PRODUCT(AN106*100*1/AN111)</f>
        <v>0</v>
      </c>
      <c r="BO106" s="33">
        <f t="shared" ref="BO106" si="2328">PRODUCT(AO106*100*1/AO111)</f>
        <v>84.246575342465746</v>
      </c>
      <c r="BP106" s="33">
        <f t="shared" ref="BP106" si="2329">PRODUCT(AP106*100*1/AP111)</f>
        <v>0</v>
      </c>
      <c r="BQ106" s="33">
        <f t="shared" ref="BQ106" si="2330">PRODUCT(AQ106*100*1/AQ111)</f>
        <v>0</v>
      </c>
      <c r="BR106" s="33">
        <f t="shared" ref="BR106" si="2331">PRODUCT(AR106*100*1/AR111)</f>
        <v>0</v>
      </c>
      <c r="BS106" s="33">
        <f t="shared" ref="BS106" si="2332">PRODUCT(AS106*100*1/AS111)</f>
        <v>0</v>
      </c>
      <c r="BT106" s="33">
        <f t="shared" ref="BT106" si="2333">PRODUCT(AT106*100*1/AT111)</f>
        <v>0</v>
      </c>
      <c r="BU106" s="54"/>
      <c r="BV106" s="54">
        <v>32</v>
      </c>
      <c r="BW106" s="33">
        <f t="shared" ref="BW106" si="2334">AW95+AW96+AW97+AW98+AW99+AW100+AW101+AW102+AW103+AW104+AW105+AW106</f>
        <v>99.999999999999986</v>
      </c>
      <c r="BX106" s="33">
        <f t="shared" ref="BX106" si="2335">AX95+AX96+AX97+AX98+AX99+AX100+AX101+AX102+AX103+AX104+AX105+AX106</f>
        <v>100</v>
      </c>
      <c r="BY106" s="30">
        <f t="shared" ref="BY106" si="2336">AY95+AY96+AY97+AY98+AY99+AY100+AY101+AY102+AY103+AY104+AY105+AY106</f>
        <v>80.821917808219183</v>
      </c>
      <c r="BZ106" s="30">
        <f t="shared" ref="BZ106" si="2337">AZ95+AZ96+AZ97+AZ98+AZ99+AZ100+AZ101+AZ102+AZ103+AZ104+AZ105+AZ106</f>
        <v>36.986301369863007</v>
      </c>
      <c r="CA106" s="30">
        <f t="shared" ref="CA106" si="2338">BA95+BA96+BA97+BA98+BA99+BA100+BA101+BA102+BA103+BA104+BA105+BA106</f>
        <v>100</v>
      </c>
      <c r="CB106" s="30">
        <f t="shared" ref="CB106" si="2339">BB95+BB96+BB97+BB98+BB99+BB100+BB101+BB102+BB103+BB104+BB105+BB106</f>
        <v>32.191780821917803</v>
      </c>
      <c r="CC106" s="30">
        <f t="shared" ref="CC106" si="2340">BC95+BC96+BC97+BC98+BC99+BC100+BC101+BC102+BC103+BC104+BC105+BC106</f>
        <v>100</v>
      </c>
      <c r="CD106" s="30">
        <f t="shared" ref="CD106" si="2341">BD95+BD96+BD97+BD98+BD99+BD100+BD101+BD102+BD103+BD104+BD105+BD106</f>
        <v>100</v>
      </c>
      <c r="CE106" s="33">
        <f t="shared" ref="CE106" si="2342">BE95+BE96+BE97+BE98+BE99+BE100+BE101+BE102+BE103+BE104+BE105+BE106</f>
        <v>97.142857142857139</v>
      </c>
      <c r="CF106" s="33">
        <f t="shared" ref="CF106" si="2343">BF95+BF96+BF97+BF98+BF99+BF100+BF101+BF102+BF103+BF104+BF105+BF106</f>
        <v>100</v>
      </c>
      <c r="CG106" s="31">
        <f t="shared" ref="CG106" si="2344">BG95+BG96+BG97+BG98+BG99+BG100+BG101+BG102+BG103+BG104+BG105+BG106</f>
        <v>53.424657534246577</v>
      </c>
      <c r="CH106" s="33">
        <f t="shared" ref="CH106" si="2345">BH95+BH96+BH97+BH98+BH99+BH100+BH101+BH102+BH103+BH104+BH105+BH106</f>
        <v>100</v>
      </c>
      <c r="CI106" s="33">
        <f t="shared" ref="CI106" si="2346">BI95+BI96+BI97+BI98+BI99+BI100+BI101+BI102+BI103+BI104+BI105+BI106</f>
        <v>100</v>
      </c>
      <c r="CJ106" s="33">
        <f t="shared" ref="CJ106" si="2347">BJ95+BJ96+BJ97+BJ98+BJ99+BJ100+BJ101+BJ102+BJ103+BJ104+BJ105+BJ106</f>
        <v>100</v>
      </c>
      <c r="CK106" s="33">
        <f t="shared" ref="CK106" si="2348">BK95+BK96+BK97+BK98+BK99+BK100+BK101+BK102+BK103+BK104+BK105+BK106</f>
        <v>100</v>
      </c>
      <c r="CL106" s="33">
        <f t="shared" ref="CL106" si="2349">BL95+BL96+BL97+BL98+BL99+BL100+BL101+BL102+BL103+BL104+BL105+BL106</f>
        <v>100</v>
      </c>
      <c r="CM106" s="33">
        <f t="shared" ref="CM106" si="2350">BM95+BM96+BM97+BM98+BM99+BM100+BM101+BM102+BM103+BM104+BM105+BM106</f>
        <v>100</v>
      </c>
      <c r="CN106" s="33">
        <f t="shared" ref="CN106" si="2351">BN95+BN96+BN97+BN98+BN99+BN100+BN101+BN102+BN103+BN104+BN105+BN106</f>
        <v>100</v>
      </c>
      <c r="CO106" s="33">
        <f t="shared" ref="CO106" si="2352">BO95+BO96+BO97+BO98+BO99+BO100+BO101+BO102+BO103+BO104+BO105+BO106</f>
        <v>99.315068493150676</v>
      </c>
      <c r="CP106" s="33">
        <f t="shared" ref="CP106" si="2353">BP95+BP96+BP97+BP98+BP99+BP100+BP101+BP102+BP103+BP104+BP105+BP106</f>
        <v>100</v>
      </c>
      <c r="CQ106" s="33">
        <f t="shared" ref="CQ106" si="2354">BQ95+BQ96+BQ97+BQ98+BQ99+BQ100+BQ101+BQ102+BQ103+BQ104+BQ105+BQ106</f>
        <v>100</v>
      </c>
      <c r="CR106" s="33">
        <f t="shared" ref="CR106" si="2355">BR95+BR96+BR97+BR98+BR99+BR100+BR101+BR102+BR103+BR104+BR105+BR106</f>
        <v>99.999999999999986</v>
      </c>
      <c r="CS106" s="33">
        <f t="shared" ref="CS106" si="2356">BS95+BS96+BS97+BS98+BS99+BS100+BS101+BS102+BS103+BS104+BS105+BS106</f>
        <v>100.00000000000001</v>
      </c>
      <c r="CT106" s="33">
        <f t="shared" ref="CT106" si="2357">BT95+BT96+BT97+BT98+BT99+BT100+BT101+BT102+BT103+BT104+BT105+BT106</f>
        <v>100</v>
      </c>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row>
    <row r="107" spans="2:126" x14ac:dyDescent="0.25">
      <c r="B107" s="54" t="s">
        <v>18</v>
      </c>
      <c r="C107" s="2">
        <v>0</v>
      </c>
      <c r="D107" s="2">
        <v>1</v>
      </c>
      <c r="E107" s="2">
        <v>0</v>
      </c>
      <c r="F107" s="2">
        <v>2</v>
      </c>
      <c r="G107" s="2">
        <v>26</v>
      </c>
      <c r="H107" s="2">
        <v>12</v>
      </c>
      <c r="I107" s="2">
        <v>1</v>
      </c>
      <c r="J107" s="3">
        <v>1</v>
      </c>
      <c r="K107" s="3">
        <v>0</v>
      </c>
      <c r="L107" s="3">
        <v>103</v>
      </c>
      <c r="M107" s="3">
        <v>0</v>
      </c>
      <c r="N107" s="3">
        <v>0</v>
      </c>
      <c r="O107" s="3">
        <v>0</v>
      </c>
      <c r="P107" s="3">
        <v>0</v>
      </c>
      <c r="Q107" s="3">
        <v>0</v>
      </c>
      <c r="R107" s="3">
        <v>0</v>
      </c>
      <c r="S107" s="54">
        <v>146</v>
      </c>
      <c r="V107" s="54">
        <v>64</v>
      </c>
      <c r="W107" s="3">
        <f>O95</f>
        <v>0</v>
      </c>
      <c r="X107" s="3">
        <f>O96</f>
        <v>0</v>
      </c>
      <c r="Y107" s="54">
        <f>O97</f>
        <v>28</v>
      </c>
      <c r="Z107" s="54">
        <f>O98</f>
        <v>2</v>
      </c>
      <c r="AA107" s="54">
        <f>O99</f>
        <v>0</v>
      </c>
      <c r="AB107" s="54">
        <f>O100</f>
        <v>99</v>
      </c>
      <c r="AC107" s="54">
        <f>O101</f>
        <v>0</v>
      </c>
      <c r="AD107" s="54">
        <f>O102</f>
        <v>0</v>
      </c>
      <c r="AE107" s="3">
        <f>O103</f>
        <v>3</v>
      </c>
      <c r="AF107" s="3">
        <f>O104</f>
        <v>0</v>
      </c>
      <c r="AG107" s="3">
        <f>O105</f>
        <v>39</v>
      </c>
      <c r="AH107" s="3">
        <f>O106</f>
        <v>0</v>
      </c>
      <c r="AI107" s="3">
        <f>O107</f>
        <v>0</v>
      </c>
      <c r="AJ107" s="3">
        <f>O108</f>
        <v>0</v>
      </c>
      <c r="AK107" s="3">
        <f>O109</f>
        <v>0</v>
      </c>
      <c r="AL107" s="3">
        <f>O110</f>
        <v>0</v>
      </c>
      <c r="AM107" s="3">
        <f>O111</f>
        <v>0</v>
      </c>
      <c r="AN107" s="3">
        <f>O112</f>
        <v>0</v>
      </c>
      <c r="AO107" s="3">
        <f>O113</f>
        <v>1</v>
      </c>
      <c r="AP107" s="3">
        <f>O114</f>
        <v>0</v>
      </c>
      <c r="AQ107" s="3">
        <f>O115</f>
        <v>0</v>
      </c>
      <c r="AR107" s="3">
        <f>O116</f>
        <v>0</v>
      </c>
      <c r="AS107" s="3">
        <f>O117</f>
        <v>0</v>
      </c>
      <c r="AT107" s="3">
        <f>O118</f>
        <v>0</v>
      </c>
      <c r="AU107" s="7"/>
      <c r="AV107" s="54">
        <v>64</v>
      </c>
      <c r="AW107" s="33">
        <f t="shared" ref="AW107" si="2358">PRODUCT(W107*100*1/W111)</f>
        <v>0</v>
      </c>
      <c r="AX107" s="33">
        <f t="shared" ref="AX107" si="2359">PRODUCT(X107*100*1/X111)</f>
        <v>0</v>
      </c>
      <c r="AY107" s="30">
        <f t="shared" ref="AY107" si="2360">PRODUCT(Y107*100*1/Y111)</f>
        <v>19.17808219178082</v>
      </c>
      <c r="AZ107" s="30">
        <f t="shared" ref="AZ107" si="2361">PRODUCT(Z107*100*1/Z111)</f>
        <v>1.3698630136986301</v>
      </c>
      <c r="BA107" s="30">
        <f t="shared" ref="BA107" si="2362">PRODUCT(AA107*100*1/AA111)</f>
        <v>0</v>
      </c>
      <c r="BB107" s="30">
        <f t="shared" ref="BB107" si="2363">PRODUCT(AB107*100*1/AB111)</f>
        <v>67.808219178082197</v>
      </c>
      <c r="BC107" s="30">
        <f t="shared" ref="BC107" si="2364">PRODUCT(AC107*100*1/AC111)</f>
        <v>0</v>
      </c>
      <c r="BD107" s="30">
        <f t="shared" ref="BD107" si="2365">PRODUCT(AD107*100*1/AD111)</f>
        <v>0</v>
      </c>
      <c r="BE107" s="33">
        <f t="shared" ref="BE107" si="2366">PRODUCT(AE107*100*1/AE111)</f>
        <v>2.1428571428571428</v>
      </c>
      <c r="BF107" s="33">
        <f t="shared" ref="BF107" si="2367">PRODUCT(AF107*100*1/AF111)</f>
        <v>0</v>
      </c>
      <c r="BG107" s="33">
        <f t="shared" ref="BG107" si="2368">PRODUCT(AG107*100*1/AG111)</f>
        <v>26.712328767123289</v>
      </c>
      <c r="BH107" s="33">
        <f t="shared" ref="BH107" si="2369">PRODUCT(AH107*100*1/AH111)</f>
        <v>0</v>
      </c>
      <c r="BI107" s="33">
        <f t="shared" ref="BI107" si="2370">PRODUCT(AI107*100*1/AI111)</f>
        <v>0</v>
      </c>
      <c r="BJ107" s="33">
        <f t="shared" ref="BJ107" si="2371">PRODUCT(AJ107*100*1/AJ111)</f>
        <v>0</v>
      </c>
      <c r="BK107" s="33">
        <f t="shared" ref="BK107" si="2372">PRODUCT(AK107*100*1/AK111)</f>
        <v>0</v>
      </c>
      <c r="BL107" s="33">
        <f t="shared" ref="BL107" si="2373">PRODUCT(AL107*100*1/AL111)</f>
        <v>0</v>
      </c>
      <c r="BM107" s="33">
        <f t="shared" ref="BM107" si="2374">PRODUCT(AM107*100*1/AM111)</f>
        <v>0</v>
      </c>
      <c r="BN107" s="33">
        <f t="shared" ref="BN107" si="2375">PRODUCT(AN107*100*1/AN111)</f>
        <v>0</v>
      </c>
      <c r="BO107" s="33">
        <f t="shared" ref="BO107" si="2376">PRODUCT(AO107*100*1/AO111)</f>
        <v>0.68493150684931503</v>
      </c>
      <c r="BP107" s="33">
        <f t="shared" ref="BP107" si="2377">PRODUCT(AP107*100*1/AP111)</f>
        <v>0</v>
      </c>
      <c r="BQ107" s="33">
        <f t="shared" ref="BQ107" si="2378">PRODUCT(AQ107*100*1/AQ111)</f>
        <v>0</v>
      </c>
      <c r="BR107" s="33">
        <f t="shared" ref="BR107" si="2379">PRODUCT(AR107*100*1/AR111)</f>
        <v>0</v>
      </c>
      <c r="BS107" s="33">
        <f t="shared" ref="BS107" si="2380">PRODUCT(AS107*100*1/AS111)</f>
        <v>0</v>
      </c>
      <c r="BT107" s="33">
        <f t="shared" ref="BT107" si="2381">PRODUCT(AT107*100*1/AT111)</f>
        <v>0</v>
      </c>
      <c r="BU107" s="54"/>
      <c r="BV107" s="54">
        <v>64</v>
      </c>
      <c r="BW107" s="33">
        <f t="shared" ref="BW107" si="2382">AW95+AW96+AW97+AW98+AW99+AW100+AW101+AW102+AW103+AW104+AW105+AW106+AW107</f>
        <v>99.999999999999986</v>
      </c>
      <c r="BX107" s="33">
        <f t="shared" ref="BX107" si="2383">AX95+AX96+AX97+AX98+AX99+AX100+AX101+AX102+AX103+AX104+AX105+AX106+AX107</f>
        <v>100</v>
      </c>
      <c r="BY107" s="30">
        <f t="shared" ref="BY107" si="2384">AY95+AY96+AY97+AY98+AY99+AY100+AY101+AY102+AY103+AY104+AY105+AY106+AY107</f>
        <v>100</v>
      </c>
      <c r="BZ107" s="30">
        <f t="shared" ref="BZ107" si="2385">AZ95+AZ96+AZ97+AZ98+AZ99+AZ100+AZ101+AZ102+AZ103+AZ104+AZ105+AZ106+AZ107</f>
        <v>38.356164383561634</v>
      </c>
      <c r="CA107" s="30">
        <f t="shared" ref="CA107" si="2386">BA95+BA96+BA97+BA98+BA99+BA100+BA101+BA102+BA103+BA104+BA105+BA106+BA107</f>
        <v>100</v>
      </c>
      <c r="CB107" s="30">
        <f t="shared" ref="CB107" si="2387">BB95+BB96+BB97+BB98+BB99+BB100+BB101+BB102+BB103+BB104+BB105+BB106+BB107</f>
        <v>100</v>
      </c>
      <c r="CC107" s="30">
        <f t="shared" ref="CC107" si="2388">BC95+BC96+BC97+BC98+BC99+BC100+BC101+BC102+BC103+BC104+BC105+BC106+BC107</f>
        <v>100</v>
      </c>
      <c r="CD107" s="30">
        <f t="shared" ref="CD107" si="2389">BD95+BD96+BD97+BD98+BD99+BD100+BD101+BD102+BD103+BD104+BD105+BD106+BD107</f>
        <v>100</v>
      </c>
      <c r="CE107" s="33">
        <f t="shared" ref="CE107" si="2390">BE95+BE96+BE97+BE98+BE99+BE100+BE101+BE102+BE103+BE104+BE105+BE106+BE107</f>
        <v>99.285714285714278</v>
      </c>
      <c r="CF107" s="33">
        <f t="shared" ref="CF107" si="2391">BF95+BF96+BF97+BF98+BF99+BF100+BF101+BF102+BF103+BF104+BF105+BF106+BF107</f>
        <v>100</v>
      </c>
      <c r="CG107" s="33">
        <f t="shared" ref="CG107" si="2392">BG95+BG96+BG97+BG98+BG99+BG100+BG101+BG102+BG103+BG104+BG105+BG106+BG107</f>
        <v>80.136986301369859</v>
      </c>
      <c r="CH107" s="33">
        <f t="shared" ref="CH107" si="2393">BH95+BH96+BH97+BH98+BH99+BH100+BH101+BH102+BH103+BH104+BH105+BH106+BH107</f>
        <v>100</v>
      </c>
      <c r="CI107" s="33">
        <f t="shared" ref="CI107" si="2394">BI95+BI96+BI97+BI98+BI99+BI100+BI101+BI102+BI103+BI104+BI105+BI106+BI107</f>
        <v>100</v>
      </c>
      <c r="CJ107" s="33">
        <f t="shared" ref="CJ107" si="2395">BJ95+BJ96+BJ97+BJ98+BJ99+BJ100+BJ101+BJ102+BJ103+BJ104+BJ105+BJ106+BJ107</f>
        <v>100</v>
      </c>
      <c r="CK107" s="33">
        <f t="shared" ref="CK107" si="2396">BK95+BK96+BK97+BK98+BK99+BK100+BK101+BK102+BK103+BK104+BK105+BK106+BK107</f>
        <v>100</v>
      </c>
      <c r="CL107" s="33">
        <f t="shared" ref="CL107" si="2397">BL95+BL96+BL97+BL98+BL99+BL100+BL101+BL102+BL103+BL104+BL105+BL106+BL107</f>
        <v>100</v>
      </c>
      <c r="CM107" s="33">
        <f t="shared" ref="CM107" si="2398">BM95+BM96+BM97+BM98+BM99+BM100+BM101+BM102+BM103+BM104+BM105+BM106+BM107</f>
        <v>100</v>
      </c>
      <c r="CN107" s="33">
        <f t="shared" ref="CN107" si="2399">BN95+BN96+BN97+BN98+BN99+BN100+BN101+BN102+BN103+BN104+BN105+BN106+BN107</f>
        <v>100</v>
      </c>
      <c r="CO107" s="33">
        <f t="shared" ref="CO107" si="2400">BO95+BO96+BO97+BO98+BO99+BO100+BO101+BO102+BO103+BO104+BO105+BO106+BO107</f>
        <v>99.999999999999986</v>
      </c>
      <c r="CP107" s="33">
        <f t="shared" ref="CP107" si="2401">BP95+BP96+BP97+BP98+BP99+BP100+BP101+BP102+BP103+BP104+BP105+BP106+BP107</f>
        <v>100</v>
      </c>
      <c r="CQ107" s="33">
        <f t="shared" ref="CQ107" si="2402">BQ95+BQ96+BQ97+BQ98+BQ99+BQ100+BQ101+BQ102+BQ103+BQ104+BQ105+BQ106+BQ107</f>
        <v>100</v>
      </c>
      <c r="CR107" s="33">
        <f t="shared" ref="CR107" si="2403">BR95+BR96+BR97+BR98+BR99+BR100+BR101+BR102+BR103+BR104+BR105+BR106+BR107</f>
        <v>99.999999999999986</v>
      </c>
      <c r="CS107" s="33">
        <f t="shared" ref="CS107" si="2404">BS95+BS96+BS97+BS98+BS99+BS100+BS101+BS102+BS103+BS104+BS105+BS106+BS107</f>
        <v>100.00000000000001</v>
      </c>
      <c r="CT107" s="33">
        <f t="shared" ref="CT107" si="2405">BT95+BT96+BT97+BT98+BT99+BT100+BT101+BT102+BT103+BT104+BT105+BT106+BT107</f>
        <v>100</v>
      </c>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row>
    <row r="108" spans="2:126" x14ac:dyDescent="0.25">
      <c r="B108" s="54" t="s">
        <v>19</v>
      </c>
      <c r="C108" s="2">
        <v>0</v>
      </c>
      <c r="D108" s="2">
        <v>0</v>
      </c>
      <c r="E108" s="2">
        <v>0</v>
      </c>
      <c r="F108" s="2">
        <v>15</v>
      </c>
      <c r="G108" s="2">
        <v>25</v>
      </c>
      <c r="H108" s="2">
        <v>0</v>
      </c>
      <c r="I108" s="2">
        <v>3</v>
      </c>
      <c r="J108" s="3">
        <v>0</v>
      </c>
      <c r="K108" s="3">
        <v>12</v>
      </c>
      <c r="L108" s="3">
        <v>12</v>
      </c>
      <c r="M108" s="3">
        <v>79</v>
      </c>
      <c r="N108" s="3">
        <v>0</v>
      </c>
      <c r="O108" s="3">
        <v>0</v>
      </c>
      <c r="P108" s="3">
        <v>0</v>
      </c>
      <c r="Q108" s="3">
        <v>0</v>
      </c>
      <c r="R108" s="3">
        <v>0</v>
      </c>
      <c r="S108" s="54">
        <v>146</v>
      </c>
      <c r="V108" s="54">
        <v>128</v>
      </c>
      <c r="W108" s="3">
        <f>P95</f>
        <v>0</v>
      </c>
      <c r="X108" s="3">
        <f>P96</f>
        <v>0</v>
      </c>
      <c r="Y108" s="54">
        <f>P97</f>
        <v>0</v>
      </c>
      <c r="Z108" s="54">
        <f>P98</f>
        <v>90</v>
      </c>
      <c r="AA108" s="54">
        <f>P99</f>
        <v>0</v>
      </c>
      <c r="AB108" s="54">
        <f>P100</f>
        <v>0</v>
      </c>
      <c r="AC108" s="54">
        <f>P101</f>
        <v>0</v>
      </c>
      <c r="AD108" s="54">
        <f>P102</f>
        <v>0</v>
      </c>
      <c r="AE108" s="3">
        <f>P103</f>
        <v>1</v>
      </c>
      <c r="AF108" s="3">
        <f>P104</f>
        <v>0</v>
      </c>
      <c r="AG108" s="3">
        <f>P105</f>
        <v>9</v>
      </c>
      <c r="AH108" s="3">
        <f>P106</f>
        <v>0</v>
      </c>
      <c r="AI108" s="3">
        <f>P107</f>
        <v>0</v>
      </c>
      <c r="AJ108" s="3">
        <f>P108</f>
        <v>0</v>
      </c>
      <c r="AK108" s="3">
        <f>P109</f>
        <v>0</v>
      </c>
      <c r="AL108" s="3">
        <f>P110</f>
        <v>0</v>
      </c>
      <c r="AM108" s="3">
        <f>P111</f>
        <v>0</v>
      </c>
      <c r="AN108" s="3">
        <f>P112</f>
        <v>0</v>
      </c>
      <c r="AO108" s="3">
        <f>P113</f>
        <v>0</v>
      </c>
      <c r="AP108" s="3">
        <f>P114</f>
        <v>0</v>
      </c>
      <c r="AQ108" s="3">
        <f>P115</f>
        <v>0</v>
      </c>
      <c r="AR108" s="3">
        <f>P116</f>
        <v>0</v>
      </c>
      <c r="AS108" s="3">
        <f>P117</f>
        <v>0</v>
      </c>
      <c r="AT108" s="3">
        <f>P118</f>
        <v>0</v>
      </c>
      <c r="AU108" s="7"/>
      <c r="AV108" s="54">
        <v>128</v>
      </c>
      <c r="AW108" s="33">
        <f t="shared" ref="AW108" si="2406">PRODUCT(W108*100*1/W111)</f>
        <v>0</v>
      </c>
      <c r="AX108" s="33">
        <f t="shared" ref="AX108" si="2407">PRODUCT(X108*100*1/X111)</f>
        <v>0</v>
      </c>
      <c r="AY108" s="30">
        <f t="shared" ref="AY108" si="2408">PRODUCT(Y108*100*1/Y111)</f>
        <v>0</v>
      </c>
      <c r="AZ108" s="30">
        <f t="shared" ref="AZ108" si="2409">PRODUCT(Z108*100*1/Z111)</f>
        <v>61.643835616438359</v>
      </c>
      <c r="BA108" s="30">
        <f t="shared" ref="BA108" si="2410">PRODUCT(AA108*100*1/AA111)</f>
        <v>0</v>
      </c>
      <c r="BB108" s="30">
        <f t="shared" ref="BB108" si="2411">PRODUCT(AB108*100*1/AB111)</f>
        <v>0</v>
      </c>
      <c r="BC108" s="30">
        <f t="shared" ref="BC108" si="2412">PRODUCT(AC108*100*1/AC111)</f>
        <v>0</v>
      </c>
      <c r="BD108" s="30">
        <f t="shared" ref="BD108" si="2413">PRODUCT(AD108*100*1/AD111)</f>
        <v>0</v>
      </c>
      <c r="BE108" s="33">
        <f t="shared" ref="BE108" si="2414">PRODUCT(AE108*100*1/AE111)</f>
        <v>0.7142857142857143</v>
      </c>
      <c r="BF108" s="33">
        <f t="shared" ref="BF108" si="2415">PRODUCT(AF108*100*1/AF111)</f>
        <v>0</v>
      </c>
      <c r="BG108" s="33">
        <f t="shared" ref="BG108" si="2416">PRODUCT(AG108*100*1/AG111)</f>
        <v>6.1643835616438354</v>
      </c>
      <c r="BH108" s="33">
        <f t="shared" ref="BH108" si="2417">PRODUCT(AH108*100*1/AH111)</f>
        <v>0</v>
      </c>
      <c r="BI108" s="33">
        <f t="shared" ref="BI108" si="2418">PRODUCT(AI108*100*1/AI111)</f>
        <v>0</v>
      </c>
      <c r="BJ108" s="33">
        <f t="shared" ref="BJ108" si="2419">PRODUCT(AJ108*100*1/AJ111)</f>
        <v>0</v>
      </c>
      <c r="BK108" s="33">
        <f t="shared" ref="BK108" si="2420">PRODUCT(AK108*100*1/AK111)</f>
        <v>0</v>
      </c>
      <c r="BL108" s="33">
        <f t="shared" ref="BL108" si="2421">PRODUCT(AL108*100*1/AL111)</f>
        <v>0</v>
      </c>
      <c r="BM108" s="33">
        <f t="shared" ref="BM108" si="2422">PRODUCT(AM108*100*1/AM111)</f>
        <v>0</v>
      </c>
      <c r="BN108" s="33">
        <f t="shared" ref="BN108" si="2423">PRODUCT(AN108*100*1/AN111)</f>
        <v>0</v>
      </c>
      <c r="BO108" s="33">
        <f t="shared" ref="BO108" si="2424">PRODUCT(AO108*100*1/AO111)</f>
        <v>0</v>
      </c>
      <c r="BP108" s="33">
        <f t="shared" ref="BP108" si="2425">PRODUCT(AP108*100*1/AP111)</f>
        <v>0</v>
      </c>
      <c r="BQ108" s="33">
        <f t="shared" ref="BQ108" si="2426">PRODUCT(AQ108*100*1/AQ111)</f>
        <v>0</v>
      </c>
      <c r="BR108" s="33">
        <f t="shared" ref="BR108" si="2427">PRODUCT(AR108*100*1/AR111)</f>
        <v>0</v>
      </c>
      <c r="BS108" s="33">
        <f t="shared" ref="BS108" si="2428">PRODUCT(AS108*100*1/AS111)</f>
        <v>0</v>
      </c>
      <c r="BT108" s="33">
        <f t="shared" ref="BT108" si="2429">PRODUCT(AT108*100*1/AT111)</f>
        <v>0</v>
      </c>
      <c r="BU108" s="54"/>
      <c r="BV108" s="54">
        <v>128</v>
      </c>
      <c r="BW108" s="33">
        <f t="shared" ref="BW108" si="2430">AW95+AW96+AW97+AW98+AW99+AW100+AW101+AW102+AW103+AW104+AW105+AW106+AW107+AW108</f>
        <v>99.999999999999986</v>
      </c>
      <c r="BX108" s="33">
        <f t="shared" ref="BX108" si="2431">AX95+AX96+AX97+AX98+AX99+AX100+AX101+AX102+AX103+AX104+AX105+AX106+AX107+AX108</f>
        <v>100</v>
      </c>
      <c r="BY108" s="30">
        <f t="shared" ref="BY108" si="2432">AY95+AY96+AY97+AY98+AY99+AY100+AY101+AY102+AY103+AY104+AY105+AY106+AY107+AY108</f>
        <v>100</v>
      </c>
      <c r="BZ108" s="30">
        <f t="shared" ref="BZ108" si="2433">AZ95+AZ96+AZ97+AZ98+AZ99+AZ100+AZ101+AZ102+AZ103+AZ104+AZ105+AZ106+AZ107+AZ108</f>
        <v>100</v>
      </c>
      <c r="CA108" s="30">
        <f t="shared" ref="CA108" si="2434">BA95+BA96+BA97+BA98+BA99+BA100+BA101+BA102+BA103+BA104+BA105+BA106+BA107+BA108</f>
        <v>100</v>
      </c>
      <c r="CB108" s="30">
        <f t="shared" ref="CB108" si="2435">BB95+BB96+BB97+BB98+BB99+BB100+BB101+BB102+BB103+BB104+BB105+BB106+BB107+BB108</f>
        <v>100</v>
      </c>
      <c r="CC108" s="30">
        <f t="shared" ref="CC108" si="2436">BC95+BC96+BC97+BC98+BC99+BC100+BC101+BC102+BC103+BC104+BC105+BC106+BC107+BC108</f>
        <v>100</v>
      </c>
      <c r="CD108" s="30">
        <f t="shared" ref="CD108" si="2437">BD95+BD96+BD97+BD98+BD99+BD100+BD101+BD102+BD103+BD104+BD105+BD106+BD107+BD108</f>
        <v>100</v>
      </c>
      <c r="CE108" s="33">
        <f t="shared" ref="CE108" si="2438">BE95+BE96+BE97+BE98+BE99+BE100+BE101+BE102+BE103+BE104+BE105+BE106+BE107+BE108</f>
        <v>99.999999999999986</v>
      </c>
      <c r="CF108" s="33">
        <f t="shared" ref="CF108" si="2439">BF95+BF96+BF97+BF98+BF99+BF100+BF101+BF102+BF103+BF104+BF105+BF106+BF107+BF108</f>
        <v>100</v>
      </c>
      <c r="CG108" s="33">
        <f t="shared" ref="CG108" si="2440">BG95+BG96+BG97+BG98+BG99+BG100+BG101+BG102+BG103+BG104+BG105+BG106+BG107+BG108</f>
        <v>86.30136986301369</v>
      </c>
      <c r="CH108" s="33">
        <f t="shared" ref="CH108" si="2441">BH95+BH96+BH97+BH98+BH99+BH100+BH101+BH102+BH103+BH104+BH105+BH106+BH107+BH108</f>
        <v>100</v>
      </c>
      <c r="CI108" s="33">
        <f t="shared" ref="CI108" si="2442">BI95+BI96+BI97+BI98+BI99+BI100+BI101+BI102+BI103+BI104+BI105+BI106+BI107+BI108</f>
        <v>100</v>
      </c>
      <c r="CJ108" s="33">
        <f t="shared" ref="CJ108" si="2443">BJ95+BJ96+BJ97+BJ98+BJ99+BJ100+BJ101+BJ102+BJ103+BJ104+BJ105+BJ106+BJ107+BJ108</f>
        <v>100</v>
      </c>
      <c r="CK108" s="33">
        <f t="shared" ref="CK108" si="2444">BK95+BK96+BK97+BK98+BK99+BK100+BK101+BK102+BK103+BK104+BK105+BK106+BK107+BK108</f>
        <v>100</v>
      </c>
      <c r="CL108" s="33">
        <f t="shared" ref="CL108" si="2445">BL95+BL96+BL97+BL98+BL99+BL100+BL101+BL102+BL103+BL104+BL105+BL106+BL107+BL108</f>
        <v>100</v>
      </c>
      <c r="CM108" s="33">
        <f t="shared" ref="CM108" si="2446">BM95+BM96+BM97+BM98+BM99+BM100+BM101+BM102+BM103+BM104+BM105+BM106+BM107+BM108</f>
        <v>100</v>
      </c>
      <c r="CN108" s="33">
        <f t="shared" ref="CN108" si="2447">BN95+BN96+BN97+BN98+BN99+BN100+BN101+BN102+BN103+BN104+BN105+BN106+BN107+BN108</f>
        <v>100</v>
      </c>
      <c r="CO108" s="33">
        <f t="shared" ref="CO108" si="2448">BO95+BO96+BO97+BO98+BO99+BO100+BO101+BO102+BO103+BO104+BO105+BO106+BO107+BO108</f>
        <v>99.999999999999986</v>
      </c>
      <c r="CP108" s="33">
        <f t="shared" ref="CP108" si="2449">BP95+BP96+BP97+BP98+BP99+BP100+BP101+BP102+BP103+BP104+BP105+BP106+BP107+BP108</f>
        <v>100</v>
      </c>
      <c r="CQ108" s="33">
        <f t="shared" ref="CQ108" si="2450">BQ95+BQ96+BQ97+BQ98+BQ99+BQ100+BQ101+BQ102+BQ103+BQ104+BQ105+BQ106+BQ107+BQ108</f>
        <v>100</v>
      </c>
      <c r="CR108" s="33">
        <f t="shared" ref="CR108" si="2451">BR95+BR96+BR97+BR98+BR99+BR100+BR101+BR102+BR103+BR104+BR105+BR106+BR107+BR108</f>
        <v>99.999999999999986</v>
      </c>
      <c r="CS108" s="33">
        <f t="shared" ref="CS108" si="2452">BS95+BS96+BS97+BS98+BS99+BS100+BS101+BS102+BS103+BS104+BS105+BS106+BS107+BS108</f>
        <v>100.00000000000001</v>
      </c>
      <c r="CT108" s="33">
        <f t="shared" ref="CT108" si="2453">BT95+BT96+BT97+BT98+BT99+BT100+BT101+BT102+BT103+BT104+BT105+BT106+BT107+BT108</f>
        <v>100</v>
      </c>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row>
    <row r="109" spans="2:126" x14ac:dyDescent="0.25">
      <c r="B109" s="54" t="s">
        <v>20</v>
      </c>
      <c r="C109" s="2">
        <v>0</v>
      </c>
      <c r="D109" s="2">
        <v>0</v>
      </c>
      <c r="E109" s="2">
        <v>7</v>
      </c>
      <c r="F109" s="2">
        <v>33</v>
      </c>
      <c r="G109" s="2">
        <v>2</v>
      </c>
      <c r="H109" s="3">
        <v>1</v>
      </c>
      <c r="I109" s="3">
        <v>11</v>
      </c>
      <c r="J109" s="3">
        <v>66</v>
      </c>
      <c r="K109" s="3">
        <v>23</v>
      </c>
      <c r="L109" s="3">
        <v>3</v>
      </c>
      <c r="M109" s="3">
        <v>0</v>
      </c>
      <c r="N109" s="3">
        <v>0</v>
      </c>
      <c r="O109" s="3">
        <v>0</v>
      </c>
      <c r="P109" s="3">
        <v>0</v>
      </c>
      <c r="Q109" s="3">
        <v>0</v>
      </c>
      <c r="R109" s="3">
        <v>0</v>
      </c>
      <c r="S109" s="54">
        <v>146</v>
      </c>
      <c r="V109" s="54">
        <v>256</v>
      </c>
      <c r="W109" s="3">
        <f>Q95</f>
        <v>0</v>
      </c>
      <c r="X109" s="3">
        <f>Q96</f>
        <v>0</v>
      </c>
      <c r="Y109" s="54">
        <f>Q97</f>
        <v>0</v>
      </c>
      <c r="Z109" s="54">
        <f>Q98</f>
        <v>0</v>
      </c>
      <c r="AA109" s="54">
        <f>Q99</f>
        <v>0</v>
      </c>
      <c r="AB109" s="54">
        <f>Q100</f>
        <v>0</v>
      </c>
      <c r="AC109" s="54">
        <f>Q101</f>
        <v>0</v>
      </c>
      <c r="AD109" s="54">
        <f>Q102</f>
        <v>0</v>
      </c>
      <c r="AE109" s="3">
        <f>Q103</f>
        <v>0</v>
      </c>
      <c r="AF109" s="3">
        <f>Q104</f>
        <v>0</v>
      </c>
      <c r="AG109" s="3">
        <f>Q105</f>
        <v>20</v>
      </c>
      <c r="AH109" s="3">
        <f>Q106</f>
        <v>0</v>
      </c>
      <c r="AI109" s="3">
        <f>Q107</f>
        <v>0</v>
      </c>
      <c r="AJ109" s="3">
        <f>Q108</f>
        <v>0</v>
      </c>
      <c r="AK109" s="3">
        <f>Q109</f>
        <v>0</v>
      </c>
      <c r="AL109" s="3">
        <f>Q110</f>
        <v>0</v>
      </c>
      <c r="AM109" s="3">
        <f>Q111</f>
        <v>0</v>
      </c>
      <c r="AN109" s="3">
        <f>Q112</f>
        <v>0</v>
      </c>
      <c r="AO109" s="3">
        <f>Q113</f>
        <v>0</v>
      </c>
      <c r="AP109" s="3">
        <f>Q114</f>
        <v>0</v>
      </c>
      <c r="AQ109" s="3">
        <f>Q115</f>
        <v>0</v>
      </c>
      <c r="AR109" s="3">
        <f>Q116</f>
        <v>0</v>
      </c>
      <c r="AS109" s="3">
        <f>Q117</f>
        <v>0</v>
      </c>
      <c r="AT109" s="3">
        <f>Q118</f>
        <v>0</v>
      </c>
      <c r="AU109" s="7"/>
      <c r="AV109" s="54">
        <v>256</v>
      </c>
      <c r="AW109" s="33">
        <f t="shared" ref="AW109" si="2454">PRODUCT(W109*100*1/W111)</f>
        <v>0</v>
      </c>
      <c r="AX109" s="33">
        <f t="shared" ref="AX109" si="2455">PRODUCT(X109*100*1/X111)</f>
        <v>0</v>
      </c>
      <c r="AY109" s="30">
        <f t="shared" ref="AY109" si="2456">PRODUCT(Y109*100*1/Y111)</f>
        <v>0</v>
      </c>
      <c r="AZ109" s="30">
        <f t="shared" ref="AZ109" si="2457">PRODUCT(Z109*100*1/Z111)</f>
        <v>0</v>
      </c>
      <c r="BA109" s="30">
        <f t="shared" ref="BA109" si="2458">PRODUCT(AA109*100*1/AA111)</f>
        <v>0</v>
      </c>
      <c r="BB109" s="30">
        <f t="shared" ref="BB109" si="2459">PRODUCT(AB109*100*1/AB111)</f>
        <v>0</v>
      </c>
      <c r="BC109" s="30">
        <f t="shared" ref="BC109" si="2460">PRODUCT(AC109*100*1/AC111)</f>
        <v>0</v>
      </c>
      <c r="BD109" s="30">
        <f t="shared" ref="BD109" si="2461">PRODUCT(AD109*100*1/AD111)</f>
        <v>0</v>
      </c>
      <c r="BE109" s="33">
        <f t="shared" ref="BE109" si="2462">PRODUCT(AE109*100*1/AE111)</f>
        <v>0</v>
      </c>
      <c r="BF109" s="33">
        <f t="shared" ref="BF109" si="2463">PRODUCT(AF109*100*1/AF111)</f>
        <v>0</v>
      </c>
      <c r="BG109" s="33">
        <f t="shared" ref="BG109" si="2464">PRODUCT(AG109*100*1/AG111)</f>
        <v>13.698630136986301</v>
      </c>
      <c r="BH109" s="33">
        <f t="shared" ref="BH109" si="2465">PRODUCT(AH109*100*1/AH111)</f>
        <v>0</v>
      </c>
      <c r="BI109" s="33">
        <f t="shared" ref="BI109" si="2466">PRODUCT(AI109*100*1/AI111)</f>
        <v>0</v>
      </c>
      <c r="BJ109" s="33">
        <f t="shared" ref="BJ109" si="2467">PRODUCT(AJ109*100*1/AJ111)</f>
        <v>0</v>
      </c>
      <c r="BK109" s="33">
        <f t="shared" ref="BK109" si="2468">PRODUCT(AK109*100*1/AK111)</f>
        <v>0</v>
      </c>
      <c r="BL109" s="33">
        <f t="shared" ref="BL109" si="2469">PRODUCT(AL109*100*1/AL111)</f>
        <v>0</v>
      </c>
      <c r="BM109" s="33">
        <f t="shared" ref="BM109" si="2470">PRODUCT(AM109*100*1/AM111)</f>
        <v>0</v>
      </c>
      <c r="BN109" s="33">
        <f t="shared" ref="BN109" si="2471">PRODUCT(AN109*100*1/AN111)</f>
        <v>0</v>
      </c>
      <c r="BO109" s="33">
        <f t="shared" ref="BO109" si="2472">PRODUCT(AO109*100*1/AO111)</f>
        <v>0</v>
      </c>
      <c r="BP109" s="33">
        <f t="shared" ref="BP109" si="2473">PRODUCT(AP109*100*1/AP111)</f>
        <v>0</v>
      </c>
      <c r="BQ109" s="33">
        <f t="shared" ref="BQ109" si="2474">PRODUCT(AQ109*100*1/AQ111)</f>
        <v>0</v>
      </c>
      <c r="BR109" s="33">
        <f t="shared" ref="BR109" si="2475">PRODUCT(AR109*100*1/AR111)</f>
        <v>0</v>
      </c>
      <c r="BS109" s="33">
        <f t="shared" ref="BS109" si="2476">PRODUCT(AS109*100*1/AS111)</f>
        <v>0</v>
      </c>
      <c r="BT109" s="33">
        <f t="shared" ref="BT109" si="2477">PRODUCT(AT109*100*1/AT111)</f>
        <v>0</v>
      </c>
      <c r="BU109" s="54"/>
      <c r="BV109" s="54">
        <v>256</v>
      </c>
      <c r="BW109" s="33">
        <f t="shared" ref="BW109" si="2478">AW95+AW96+AW97+AW98+AW99+AW100+AW101+AW102+AW103+AW104+AW105+AW106+AW107+AW108+AW109</f>
        <v>99.999999999999986</v>
      </c>
      <c r="BX109" s="33">
        <f t="shared" ref="BX109" si="2479">AX95+AX96+AX97+AX98+AX99+AX100+AX101+AX102+AX103+AX104+AX105+AX106+AX107+AX108+AX109</f>
        <v>100</v>
      </c>
      <c r="BY109" s="30">
        <f t="shared" ref="BY109" si="2480">AY95+AY96+AY97+AY98+AY99+AY100+AY101+AY102+AY103+AY104+AY105+AY106+AY107+AY108+AY109</f>
        <v>100</v>
      </c>
      <c r="BZ109" s="30">
        <f t="shared" ref="BZ109" si="2481">AZ95+AZ96+AZ97+AZ98+AZ99+AZ100+AZ101+AZ102+AZ103+AZ104+AZ105+AZ106+AZ107+AZ108+AZ109</f>
        <v>100</v>
      </c>
      <c r="CA109" s="30">
        <f t="shared" ref="CA109" si="2482">BA95+BA96+BA97+BA98+BA99+BA100+BA101+BA102+BA103+BA104+BA105+BA106+BA107+BA108+BA109</f>
        <v>100</v>
      </c>
      <c r="CB109" s="30">
        <f t="shared" ref="CB109" si="2483">BB95+BB96+BB97+BB98+BB99+BB100+BB101+BB102+BB103+BB104+BB105+BB106+BB107+BB108+BB109</f>
        <v>100</v>
      </c>
      <c r="CC109" s="30">
        <f t="shared" ref="CC109" si="2484">BC95+BC96+BC97+BC98+BC99+BC100+BC101+BC102+BC103+BC104+BC105+BC106+BC107+BC108+BC109</f>
        <v>100</v>
      </c>
      <c r="CD109" s="30">
        <f t="shared" ref="CD109" si="2485">BD95+BD96+BD97+BD98+BD99+BD100+BD101+BD102+BD103+BD104+BD105+BD106+BD107+BD108+BD109</f>
        <v>100</v>
      </c>
      <c r="CE109" s="33">
        <f t="shared" ref="CE109" si="2486">BE95+BE96+BE97+BE98+BE99+BE100+BE101+BE102+BE103+BE104+BE105+BE106+BE107+BE108+BE109</f>
        <v>99.999999999999986</v>
      </c>
      <c r="CF109" s="33">
        <f t="shared" ref="CF109" si="2487">BF95+BF96+BF97+BF98+BF99+BF100+BF101+BF102+BF103+BF104+BF105+BF106+BF107+BF108+BF109</f>
        <v>100</v>
      </c>
      <c r="CG109" s="33">
        <f t="shared" ref="CG109" si="2488">BG95+BG96+BG97+BG98+BG99+BG100+BG101+BG102+BG103+BG104+BG105+BG106+BG107+BG108+BG109</f>
        <v>99.999999999999986</v>
      </c>
      <c r="CH109" s="33">
        <f t="shared" ref="CH109" si="2489">BH95+BH96+BH97+BH98+BH99+BH100+BH101+BH102+BH103+BH104+BH105+BH106+BH107+BH108+BH109</f>
        <v>100</v>
      </c>
      <c r="CI109" s="33">
        <f t="shared" ref="CI109" si="2490">BI95+BI96+BI97+BI98+BI99+BI100+BI101+BI102+BI103+BI104+BI105+BI106+BI107+BI108+BI109</f>
        <v>100</v>
      </c>
      <c r="CJ109" s="33">
        <f t="shared" ref="CJ109" si="2491">BJ95+BJ96+BJ97+BJ98+BJ99+BJ100+BJ101+BJ102+BJ103+BJ104+BJ105+BJ106+BJ107+BJ108+BJ109</f>
        <v>100</v>
      </c>
      <c r="CK109" s="33">
        <f t="shared" ref="CK109" si="2492">BK95+BK96+BK97+BK98+BK99+BK100+BK101+BK102+BK103+BK104+BK105+BK106+BK107+BK108+BK109</f>
        <v>100</v>
      </c>
      <c r="CL109" s="33">
        <f t="shared" ref="CL109" si="2493">BL95+BL96+BL97+BL98+BL99+BL100+BL101+BL102+BL103+BL104+BL105+BL106+BL107+BL108+BL109</f>
        <v>100</v>
      </c>
      <c r="CM109" s="33">
        <f t="shared" ref="CM109" si="2494">BM95+BM96+BM97+BM98+BM99+BM100+BM101+BM102+BM103+BM104+BM105+BM106+BM107+BM108+BM109</f>
        <v>100</v>
      </c>
      <c r="CN109" s="33">
        <f t="shared" ref="CN109" si="2495">BN95+BN96+BN97+BN98+BN99+BN100+BN101+BN102+BN103+BN104+BN105+BN106+BN107+BN108+BN109</f>
        <v>100</v>
      </c>
      <c r="CO109" s="33">
        <f t="shared" ref="CO109" si="2496">BO95+BO96+BO97+BO98+BO99+BO100+BO101+BO102+BO103+BO104+BO105+BO106+BO107+BO108+BO109</f>
        <v>99.999999999999986</v>
      </c>
      <c r="CP109" s="33">
        <f t="shared" ref="CP109" si="2497">BP95+BP96+BP97+BP98+BP99+BP100+BP101+BP102+BP103+BP104+BP105+BP106+BP107+BP108+BP109</f>
        <v>100</v>
      </c>
      <c r="CQ109" s="33">
        <f t="shared" ref="CQ109" si="2498">BQ95+BQ96+BQ97+BQ98+BQ99+BQ100+BQ101+BQ102+BQ103+BQ104+BQ105+BQ106+BQ107+BQ108+BQ109</f>
        <v>100</v>
      </c>
      <c r="CR109" s="33">
        <f t="shared" ref="CR109" si="2499">BR95+BR96+BR97+BR98+BR99+BR100+BR101+BR102+BR103+BR104+BR105+BR106+BR107+BR108+BR109</f>
        <v>99.999999999999986</v>
      </c>
      <c r="CS109" s="33">
        <f t="shared" ref="CS109" si="2500">BS95+BS96+BS97+BS98+BS99+BS100+BS101+BS102+BS103+BS104+BS105+BS106+BS107+BS108+BS109</f>
        <v>100.00000000000001</v>
      </c>
      <c r="CT109" s="33">
        <f t="shared" ref="CT109" si="2501">BT95+BT96+BT97+BT98+BT99+BT100+BT101+BT102+BT103+BT104+BT105+BT106+BT107+BT108+BT109</f>
        <v>100</v>
      </c>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row>
    <row r="110" spans="2:126" x14ac:dyDescent="0.25">
      <c r="B110" s="54" t="s">
        <v>21</v>
      </c>
      <c r="C110" s="2">
        <v>0</v>
      </c>
      <c r="D110" s="2">
        <v>0</v>
      </c>
      <c r="E110" s="2">
        <v>48</v>
      </c>
      <c r="F110" s="2">
        <v>0</v>
      </c>
      <c r="G110" s="2">
        <v>8</v>
      </c>
      <c r="H110" s="2">
        <v>47</v>
      </c>
      <c r="I110" s="2">
        <v>33</v>
      </c>
      <c r="J110" s="4">
        <v>3</v>
      </c>
      <c r="K110" s="3">
        <v>4</v>
      </c>
      <c r="L110" s="3">
        <v>3</v>
      </c>
      <c r="M110" s="3">
        <v>0</v>
      </c>
      <c r="N110" s="3">
        <v>0</v>
      </c>
      <c r="O110" s="3">
        <v>0</v>
      </c>
      <c r="P110" s="3">
        <v>0</v>
      </c>
      <c r="Q110" s="3">
        <v>0</v>
      </c>
      <c r="R110" s="3">
        <v>0</v>
      </c>
      <c r="S110" s="54">
        <v>146</v>
      </c>
      <c r="V110" s="54">
        <v>512</v>
      </c>
      <c r="W110" s="3">
        <f>R95</f>
        <v>0</v>
      </c>
      <c r="X110" s="3">
        <f>R96</f>
        <v>0</v>
      </c>
      <c r="Y110" s="54">
        <f>R97</f>
        <v>0</v>
      </c>
      <c r="Z110" s="54">
        <f>R98</f>
        <v>0</v>
      </c>
      <c r="AA110" s="54">
        <f>R99</f>
        <v>0</v>
      </c>
      <c r="AB110" s="54">
        <f>R100</f>
        <v>0</v>
      </c>
      <c r="AC110" s="54">
        <f>R101</f>
        <v>0</v>
      </c>
      <c r="AD110" s="54">
        <f>R102</f>
        <v>0</v>
      </c>
      <c r="AE110" s="3">
        <f>R103</f>
        <v>0</v>
      </c>
      <c r="AF110" s="3">
        <f>R104</f>
        <v>0</v>
      </c>
      <c r="AG110" s="3">
        <f>R105</f>
        <v>0</v>
      </c>
      <c r="AH110" s="3">
        <f>R106</f>
        <v>0</v>
      </c>
      <c r="AI110" s="3">
        <f>R107</f>
        <v>0</v>
      </c>
      <c r="AJ110" s="3">
        <f>R108</f>
        <v>0</v>
      </c>
      <c r="AK110" s="3">
        <f>R109</f>
        <v>0</v>
      </c>
      <c r="AL110" s="3">
        <f>R110</f>
        <v>0</v>
      </c>
      <c r="AM110" s="3">
        <f>R111</f>
        <v>0</v>
      </c>
      <c r="AN110" s="3">
        <f>R112</f>
        <v>0</v>
      </c>
      <c r="AO110" s="3">
        <f>R113</f>
        <v>0</v>
      </c>
      <c r="AP110" s="3">
        <f>R114</f>
        <v>0</v>
      </c>
      <c r="AQ110" s="3">
        <f>R115</f>
        <v>0</v>
      </c>
      <c r="AR110" s="3">
        <f>R116</f>
        <v>0</v>
      </c>
      <c r="AS110" s="3">
        <f>R117</f>
        <v>0</v>
      </c>
      <c r="AT110" s="3">
        <f>R118</f>
        <v>0</v>
      </c>
      <c r="AU110" s="7"/>
      <c r="AV110" s="54">
        <v>512</v>
      </c>
      <c r="AW110" s="33">
        <f t="shared" ref="AW110" si="2502">PRODUCT(W110*100*1/W111)</f>
        <v>0</v>
      </c>
      <c r="AX110" s="33">
        <f t="shared" ref="AX110" si="2503">PRODUCT(X110*100*1/X111)</f>
        <v>0</v>
      </c>
      <c r="AY110" s="30">
        <f t="shared" ref="AY110" si="2504">PRODUCT(Y110*100*1/Y111)</f>
        <v>0</v>
      </c>
      <c r="AZ110" s="30">
        <f t="shared" ref="AZ110" si="2505">PRODUCT(Z110*100*1/Z111)</f>
        <v>0</v>
      </c>
      <c r="BA110" s="30">
        <f t="shared" ref="BA110" si="2506">PRODUCT(AA110*100*1/AA111)</f>
        <v>0</v>
      </c>
      <c r="BB110" s="30">
        <f t="shared" ref="BB110" si="2507">PRODUCT(AB110*100*1/AB111)</f>
        <v>0</v>
      </c>
      <c r="BC110" s="30">
        <f t="shared" ref="BC110" si="2508">PRODUCT(AC110*100*1/AC111)</f>
        <v>0</v>
      </c>
      <c r="BD110" s="30">
        <f t="shared" ref="BD110" si="2509">PRODUCT(AD110*100*1/AD111)</f>
        <v>0</v>
      </c>
      <c r="BE110" s="33">
        <f t="shared" ref="BE110" si="2510">PRODUCT(AE110*100*1/AE111)</f>
        <v>0</v>
      </c>
      <c r="BF110" s="33">
        <f t="shared" ref="BF110" si="2511">PRODUCT(AF110*100*1/AF111)</f>
        <v>0</v>
      </c>
      <c r="BG110" s="33">
        <f t="shared" ref="BG110" si="2512">PRODUCT(AG110*100*1/AG111)</f>
        <v>0</v>
      </c>
      <c r="BH110" s="33">
        <f t="shared" ref="BH110" si="2513">PRODUCT(AH110*100*1/AH111)</f>
        <v>0</v>
      </c>
      <c r="BI110" s="33">
        <f t="shared" ref="BI110" si="2514">PRODUCT(AI110*100*1/AI111)</f>
        <v>0</v>
      </c>
      <c r="BJ110" s="33">
        <f t="shared" ref="BJ110" si="2515">PRODUCT(AJ110*100*1/AJ111)</f>
        <v>0</v>
      </c>
      <c r="BK110" s="33">
        <f t="shared" ref="BK110" si="2516">PRODUCT(AK110*100*1/AK111)</f>
        <v>0</v>
      </c>
      <c r="BL110" s="33">
        <f t="shared" ref="BL110" si="2517">PRODUCT(AL110*100*1/AL111)</f>
        <v>0</v>
      </c>
      <c r="BM110" s="33">
        <f t="shared" ref="BM110" si="2518">PRODUCT(AM110*100*1/AM111)</f>
        <v>0</v>
      </c>
      <c r="BN110" s="33">
        <f t="shared" ref="BN110" si="2519">PRODUCT(AN110*100*1/AN111)</f>
        <v>0</v>
      </c>
      <c r="BO110" s="33">
        <f t="shared" ref="BO110" si="2520">PRODUCT(AO110*100*1/AO111)</f>
        <v>0</v>
      </c>
      <c r="BP110" s="33">
        <f t="shared" ref="BP110" si="2521">PRODUCT(AP110*100*1/AP111)</f>
        <v>0</v>
      </c>
      <c r="BQ110" s="33">
        <f t="shared" ref="BQ110" si="2522">PRODUCT(AQ110*100*1/AQ111)</f>
        <v>0</v>
      </c>
      <c r="BR110" s="33">
        <f t="shared" ref="BR110" si="2523">PRODUCT(AR110*100*1/AR111)</f>
        <v>0</v>
      </c>
      <c r="BS110" s="33">
        <f t="shared" ref="BS110" si="2524">PRODUCT(AS110*100*1/AS111)</f>
        <v>0</v>
      </c>
      <c r="BT110" s="33">
        <f t="shared" ref="BT110" si="2525">PRODUCT(AT110*100*1/AT111)</f>
        <v>0</v>
      </c>
      <c r="BU110" s="54"/>
      <c r="BV110" s="54">
        <v>512</v>
      </c>
      <c r="BW110" s="33">
        <f t="shared" ref="BW110" si="2526">AW95+AW96+AW97+AW98+AW99+AW100+AW101+AW102+AW103+AW104+AW105+AW106+AW107+AW108+AW109+AW110</f>
        <v>99.999999999999986</v>
      </c>
      <c r="BX110" s="33">
        <f t="shared" ref="BX110" si="2527">AX95+AX96+AX97+AX98+AX99+AX100+AX101+AX102+AX103+AX104+AX105+AX106+AX107+AX108+AX109+AX110</f>
        <v>100</v>
      </c>
      <c r="BY110" s="30">
        <f t="shared" ref="BY110" si="2528">AY95+AY96+AY97+AY98+AY99+AY100+AY101+AY102+AY103+AY104+AY105+AY106+AY107+AY108+AY109+AY110</f>
        <v>100</v>
      </c>
      <c r="BZ110" s="30">
        <f t="shared" ref="BZ110" si="2529">AZ95+AZ96+AZ97+AZ98+AZ99+AZ100+AZ101+AZ102+AZ103+AZ104+AZ105+AZ106+AZ107+AZ108+AZ109+AZ110</f>
        <v>100</v>
      </c>
      <c r="CA110" s="30">
        <f t="shared" ref="CA110" si="2530">BA95+BA96+BA97+BA98+BA99+BA100+BA101+BA102+BA103+BA104+BA105+BA106+BA107+BA108+BA109+BA110</f>
        <v>100</v>
      </c>
      <c r="CB110" s="30">
        <f t="shared" ref="CB110" si="2531">BB95+BB96+BB97+BB98+BB99+BB100+BB101+BB102+BB103+BB104+BB105+BB106+BB107+BB108+BB109+BB110</f>
        <v>100</v>
      </c>
      <c r="CC110" s="30">
        <f t="shared" ref="CC110" si="2532">BC95+BC96+BC97+BC98+BC99+BC100+BC101+BC102+BC103+BC104+BC105+BC106+BC107+BC108+BC109+BC110</f>
        <v>100</v>
      </c>
      <c r="CD110" s="30">
        <f t="shared" ref="CD110" si="2533">BD95+BD96+BD97+BD98+BD99+BD100+BD101+BD102+BD103+BD104+BD105+BD106+BD107+BD108+BD109+BD110</f>
        <v>100</v>
      </c>
      <c r="CE110" s="33">
        <f t="shared" ref="CE110" si="2534">BE95+BE96+BE97+BE98+BE99+BE100+BE101+BE102+BE103+BE104+BE105+BE106+BE107+BE108+BE109+BE110</f>
        <v>99.999999999999986</v>
      </c>
      <c r="CF110" s="33">
        <f t="shared" ref="CF110" si="2535">BF95+BF96+BF97+BF98+BF99+BF100+BF101+BF102+BF103+BF104+BF105+BF106+BF107+BF108+BF109+BF110</f>
        <v>100</v>
      </c>
      <c r="CG110" s="33">
        <f t="shared" ref="CG110" si="2536">BG95+BG96+BG97+BG98+BG99+BG100+BG101+BG102+BG103+BG104+BG105+BG106+BG107+BG108+BG109+BG110</f>
        <v>99.999999999999986</v>
      </c>
      <c r="CH110" s="33">
        <f t="shared" ref="CH110" si="2537">BH95+BH96+BH97+BH98+BH99+BH100+BH101+BH102+BH103+BH104+BH105+BH106+BH107+BH108+BH109+BH110</f>
        <v>100</v>
      </c>
      <c r="CI110" s="33">
        <f t="shared" ref="CI110" si="2538">BI95+BI96+BI97+BI98+BI99+BI100+BI101+BI102+BI103+BI104+BI105+BI106+BI107+BI108+BI109+BI110</f>
        <v>100</v>
      </c>
      <c r="CJ110" s="33">
        <f t="shared" ref="CJ110" si="2539">BJ95+BJ96+BJ97+BJ98+BJ99+BJ100+BJ101+BJ102+BJ103+BJ104+BJ105+BJ106+BJ107+BJ108+BJ109+BJ110</f>
        <v>100</v>
      </c>
      <c r="CK110" s="33">
        <f t="shared" ref="CK110" si="2540">BK95+BK96+BK97+BK98+BK99+BK100+BK101+BK102+BK103+BK104+BK105+BK106+BK107+BK108+BK109+BK110</f>
        <v>100</v>
      </c>
      <c r="CL110" s="33">
        <f t="shared" ref="CL110" si="2541">BL95+BL96+BL97+BL98+BL99+BL100+BL101+BL102+BL103+BL104+BL105+BL106+BL107+BL108+BL109+BL110</f>
        <v>100</v>
      </c>
      <c r="CM110" s="33">
        <f t="shared" ref="CM110" si="2542">BM95+BM96+BM97+BM98+BM99+BM100+BM101+BM102+BM103+BM104+BM105+BM106+BM107+BM108+BM109+BM110</f>
        <v>100</v>
      </c>
      <c r="CN110" s="33">
        <f t="shared" ref="CN110" si="2543">BN95+BN96+BN97+BN98+BN99+BN100+BN101+BN102+BN103+BN104+BN105+BN106+BN107+BN108+BN109+BN110</f>
        <v>100</v>
      </c>
      <c r="CO110" s="33">
        <f t="shared" ref="CO110" si="2544">BO95+BO96+BO97+BO98+BO99+BO100+BO101+BO102+BO103+BO104+BO105+BO106+BO107+BO108+BO109+BO110</f>
        <v>99.999999999999986</v>
      </c>
      <c r="CP110" s="33">
        <f t="shared" ref="CP110" si="2545">BP95+BP96+BP97+BP98+BP99+BP100+BP101+BP102+BP103+BP104+BP105+BP106+BP107+BP108+BP109+BP110</f>
        <v>100</v>
      </c>
      <c r="CQ110" s="33">
        <f t="shared" ref="CQ110" si="2546">BQ95+BQ96+BQ97+BQ98+BQ99+BQ100+BQ101+BQ102+BQ103+BQ104+BQ105+BQ106+BQ107+BQ108+BQ109+BQ110</f>
        <v>100</v>
      </c>
      <c r="CR110" s="33">
        <f t="shared" ref="CR110" si="2547">BR95+BR96+BR97+BR98+BR99+BR100+BR101+BR102+BR103+BR104+BR105+BR106+BR107+BR108+BR109+BR110</f>
        <v>99.999999999999986</v>
      </c>
      <c r="CS110" s="33">
        <f t="shared" ref="CS110" si="2548">BS95+BS96+BS97+BS98+BS99+BS100+BS101+BS102+BS103+BS104+BS105+BS106+BS107+BS108+BS109+BS110</f>
        <v>100.00000000000001</v>
      </c>
      <c r="CT110" s="33">
        <f t="shared" ref="CT110" si="2549">BT95+BT96+BT97+BT98+BT99+BT100+BT101+BT102+BT103+BT104+BT105+BT106+BT107+BT108+BT109+BT110</f>
        <v>100</v>
      </c>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row>
    <row r="111" spans="2:126" x14ac:dyDescent="0.25">
      <c r="B111" s="54" t="s">
        <v>33</v>
      </c>
      <c r="C111" s="2">
        <v>1</v>
      </c>
      <c r="D111" s="2">
        <v>89</v>
      </c>
      <c r="E111" s="2">
        <v>17</v>
      </c>
      <c r="F111" s="4">
        <v>1</v>
      </c>
      <c r="G111" s="4">
        <v>0</v>
      </c>
      <c r="H111" s="4">
        <v>0</v>
      </c>
      <c r="I111" s="3">
        <v>1</v>
      </c>
      <c r="J111" s="3">
        <v>0</v>
      </c>
      <c r="K111" s="3">
        <v>0</v>
      </c>
      <c r="L111" s="3">
        <v>37</v>
      </c>
      <c r="M111" s="3">
        <v>0</v>
      </c>
      <c r="N111" s="3">
        <v>0</v>
      </c>
      <c r="O111" s="3">
        <v>0</v>
      </c>
      <c r="P111" s="3">
        <v>0</v>
      </c>
      <c r="Q111" s="3">
        <v>0</v>
      </c>
      <c r="R111" s="3">
        <v>0</v>
      </c>
      <c r="S111" s="54">
        <v>146</v>
      </c>
      <c r="V111" s="54" t="s">
        <v>1</v>
      </c>
      <c r="W111" s="54">
        <f>S95</f>
        <v>146</v>
      </c>
      <c r="X111" s="54">
        <f>S96</f>
        <v>146</v>
      </c>
      <c r="Y111" s="54">
        <f>S97</f>
        <v>146</v>
      </c>
      <c r="Z111" s="54">
        <f>S98</f>
        <v>146</v>
      </c>
      <c r="AA111" s="54">
        <f>S99</f>
        <v>146</v>
      </c>
      <c r="AB111" s="54">
        <f>S100</f>
        <v>146</v>
      </c>
      <c r="AC111" s="54">
        <f>S101</f>
        <v>146</v>
      </c>
      <c r="AD111" s="54">
        <f>S102</f>
        <v>146</v>
      </c>
      <c r="AE111" s="54">
        <f>S103</f>
        <v>140</v>
      </c>
      <c r="AF111" s="54">
        <f>S104</f>
        <v>140</v>
      </c>
      <c r="AG111" s="54">
        <f>S105</f>
        <v>146</v>
      </c>
      <c r="AH111" s="54">
        <f>S106</f>
        <v>146</v>
      </c>
      <c r="AI111" s="54">
        <f>S107</f>
        <v>146</v>
      </c>
      <c r="AJ111" s="54">
        <f>S108</f>
        <v>146</v>
      </c>
      <c r="AK111" s="54">
        <f>S109</f>
        <v>146</v>
      </c>
      <c r="AL111" s="54">
        <f>S110</f>
        <v>146</v>
      </c>
      <c r="AM111" s="54">
        <f>S111</f>
        <v>146</v>
      </c>
      <c r="AN111" s="54">
        <f>S112</f>
        <v>146</v>
      </c>
      <c r="AO111" s="54">
        <f>S113</f>
        <v>146</v>
      </c>
      <c r="AP111" s="54">
        <f>S114</f>
        <v>146</v>
      </c>
      <c r="AQ111" s="54">
        <f>S115</f>
        <v>146</v>
      </c>
      <c r="AR111" s="54">
        <f>S116</f>
        <v>146</v>
      </c>
      <c r="AS111" s="54">
        <f>S117</f>
        <v>145</v>
      </c>
      <c r="AT111" s="54">
        <f>S118</f>
        <v>144</v>
      </c>
      <c r="AV111" s="54" t="s">
        <v>1</v>
      </c>
      <c r="AW111" s="30">
        <f t="shared" ref="AW111:BT111" si="2550">SUM(AW95:AW110)</f>
        <v>99.999999999999986</v>
      </c>
      <c r="AX111" s="30">
        <f t="shared" si="2550"/>
        <v>100</v>
      </c>
      <c r="AY111" s="30">
        <f t="shared" si="2550"/>
        <v>100</v>
      </c>
      <c r="AZ111" s="30">
        <f t="shared" si="2550"/>
        <v>100</v>
      </c>
      <c r="BA111" s="30">
        <f t="shared" si="2550"/>
        <v>100</v>
      </c>
      <c r="BB111" s="30">
        <f t="shared" si="2550"/>
        <v>100</v>
      </c>
      <c r="BC111" s="30">
        <f t="shared" si="2550"/>
        <v>100</v>
      </c>
      <c r="BD111" s="30">
        <f t="shared" si="2550"/>
        <v>100</v>
      </c>
      <c r="BE111" s="30">
        <f t="shared" si="2550"/>
        <v>99.999999999999986</v>
      </c>
      <c r="BF111" s="30">
        <f t="shared" si="2550"/>
        <v>100</v>
      </c>
      <c r="BG111" s="30">
        <f t="shared" si="2550"/>
        <v>99.999999999999986</v>
      </c>
      <c r="BH111" s="30">
        <f t="shared" si="2550"/>
        <v>100</v>
      </c>
      <c r="BI111" s="30">
        <f t="shared" si="2550"/>
        <v>100</v>
      </c>
      <c r="BJ111" s="30">
        <f t="shared" si="2550"/>
        <v>100</v>
      </c>
      <c r="BK111" s="30">
        <f t="shared" si="2550"/>
        <v>100</v>
      </c>
      <c r="BL111" s="30">
        <f t="shared" si="2550"/>
        <v>100</v>
      </c>
      <c r="BM111" s="30">
        <f t="shared" si="2550"/>
        <v>100</v>
      </c>
      <c r="BN111" s="30">
        <f t="shared" si="2550"/>
        <v>100</v>
      </c>
      <c r="BO111" s="30">
        <f t="shared" si="2550"/>
        <v>99.999999999999986</v>
      </c>
      <c r="BP111" s="30">
        <f t="shared" si="2550"/>
        <v>100</v>
      </c>
      <c r="BQ111" s="30">
        <f t="shared" si="2550"/>
        <v>100</v>
      </c>
      <c r="BR111" s="30">
        <f t="shared" si="2550"/>
        <v>99.999999999999986</v>
      </c>
      <c r="BS111" s="30">
        <f t="shared" si="2550"/>
        <v>100.00000000000001</v>
      </c>
      <c r="BT111" s="30">
        <f t="shared" si="2550"/>
        <v>100</v>
      </c>
      <c r="BU111" s="54"/>
      <c r="BV111" s="54"/>
      <c r="CQ111" s="30"/>
      <c r="CR111" s="30"/>
      <c r="CS111" s="3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row>
    <row r="112" spans="2:126" x14ac:dyDescent="0.25">
      <c r="B112" s="54" t="s">
        <v>34</v>
      </c>
      <c r="C112" s="2">
        <v>0</v>
      </c>
      <c r="D112" s="2">
        <v>0</v>
      </c>
      <c r="E112" s="2">
        <v>0</v>
      </c>
      <c r="F112" s="2">
        <v>4</v>
      </c>
      <c r="G112" s="2">
        <v>27</v>
      </c>
      <c r="H112" s="2">
        <v>74</v>
      </c>
      <c r="I112" s="2">
        <v>41</v>
      </c>
      <c r="J112" s="3">
        <v>0</v>
      </c>
      <c r="K112" s="3">
        <v>0</v>
      </c>
      <c r="L112" s="3">
        <v>0</v>
      </c>
      <c r="M112" s="3">
        <v>0</v>
      </c>
      <c r="N112" s="3">
        <v>0</v>
      </c>
      <c r="O112" s="3">
        <v>0</v>
      </c>
      <c r="P112" s="3">
        <v>0</v>
      </c>
      <c r="Q112" s="3">
        <v>0</v>
      </c>
      <c r="R112" s="3">
        <v>0</v>
      </c>
      <c r="S112" s="54">
        <v>146</v>
      </c>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row>
    <row r="113" spans="1:127" x14ac:dyDescent="0.25">
      <c r="B113" s="54" t="s">
        <v>35</v>
      </c>
      <c r="C113" s="2">
        <v>0</v>
      </c>
      <c r="D113" s="2">
        <v>0</v>
      </c>
      <c r="E113" s="2">
        <v>0</v>
      </c>
      <c r="F113" s="2">
        <v>0</v>
      </c>
      <c r="G113" s="2">
        <v>9</v>
      </c>
      <c r="H113" s="2">
        <v>11</v>
      </c>
      <c r="I113" s="2">
        <v>0</v>
      </c>
      <c r="J113" s="4">
        <v>0</v>
      </c>
      <c r="K113" s="3">
        <v>0</v>
      </c>
      <c r="L113" s="3">
        <v>1</v>
      </c>
      <c r="M113" s="3">
        <v>1</v>
      </c>
      <c r="N113" s="3">
        <v>123</v>
      </c>
      <c r="O113" s="3">
        <v>1</v>
      </c>
      <c r="P113" s="3">
        <v>0</v>
      </c>
      <c r="Q113" s="3">
        <v>0</v>
      </c>
      <c r="R113" s="3">
        <v>0</v>
      </c>
      <c r="S113" s="54">
        <v>146</v>
      </c>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row>
    <row r="114" spans="1:127" x14ac:dyDescent="0.25">
      <c r="B114" s="54" t="s">
        <v>24</v>
      </c>
      <c r="C114" s="2">
        <v>0</v>
      </c>
      <c r="D114" s="2">
        <v>1</v>
      </c>
      <c r="E114" s="2">
        <v>15</v>
      </c>
      <c r="F114" s="2">
        <v>50</v>
      </c>
      <c r="G114" s="2">
        <v>4</v>
      </c>
      <c r="H114" s="4">
        <v>2</v>
      </c>
      <c r="I114" s="3">
        <v>2</v>
      </c>
      <c r="J114" s="3">
        <v>3</v>
      </c>
      <c r="K114" s="3">
        <v>3</v>
      </c>
      <c r="L114" s="3">
        <v>66</v>
      </c>
      <c r="M114" s="3">
        <v>0</v>
      </c>
      <c r="N114" s="3">
        <v>0</v>
      </c>
      <c r="O114" s="3">
        <v>0</v>
      </c>
      <c r="P114" s="3">
        <v>0</v>
      </c>
      <c r="Q114" s="3">
        <v>0</v>
      </c>
      <c r="R114" s="3">
        <v>0</v>
      </c>
      <c r="S114" s="54">
        <v>146</v>
      </c>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row>
    <row r="115" spans="1:127" x14ac:dyDescent="0.25">
      <c r="B115" s="54" t="s">
        <v>36</v>
      </c>
      <c r="C115" s="2">
        <v>0</v>
      </c>
      <c r="D115" s="2">
        <v>0</v>
      </c>
      <c r="E115" s="2">
        <v>0</v>
      </c>
      <c r="F115" s="2">
        <v>0</v>
      </c>
      <c r="G115" s="2">
        <v>0</v>
      </c>
      <c r="H115" s="2">
        <v>12</v>
      </c>
      <c r="I115" s="2">
        <v>122</v>
      </c>
      <c r="J115" s="2">
        <v>12</v>
      </c>
      <c r="K115" s="2">
        <v>0</v>
      </c>
      <c r="L115" s="3">
        <v>0</v>
      </c>
      <c r="M115" s="3">
        <v>0</v>
      </c>
      <c r="N115" s="3">
        <v>0</v>
      </c>
      <c r="O115" s="3">
        <v>0</v>
      </c>
      <c r="P115" s="3">
        <v>0</v>
      </c>
      <c r="Q115" s="3">
        <v>0</v>
      </c>
      <c r="R115" s="3">
        <v>0</v>
      </c>
      <c r="S115" s="54">
        <v>146</v>
      </c>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row>
    <row r="116" spans="1:127" x14ac:dyDescent="0.25">
      <c r="B116" s="54" t="s">
        <v>37</v>
      </c>
      <c r="C116" s="2">
        <v>0</v>
      </c>
      <c r="D116" s="2">
        <v>0</v>
      </c>
      <c r="E116" s="2">
        <v>1</v>
      </c>
      <c r="F116" s="2">
        <v>0</v>
      </c>
      <c r="G116" s="2">
        <v>4</v>
      </c>
      <c r="H116" s="2">
        <v>27</v>
      </c>
      <c r="I116" s="2">
        <v>44</v>
      </c>
      <c r="J116" s="2">
        <v>69</v>
      </c>
      <c r="K116" s="2">
        <v>1</v>
      </c>
      <c r="L116" s="3">
        <v>0</v>
      </c>
      <c r="M116" s="3">
        <v>0</v>
      </c>
      <c r="N116" s="3">
        <v>0</v>
      </c>
      <c r="O116" s="3">
        <v>0</v>
      </c>
      <c r="P116" s="3">
        <v>0</v>
      </c>
      <c r="Q116" s="3">
        <v>0</v>
      </c>
      <c r="R116" s="3">
        <v>0</v>
      </c>
      <c r="S116" s="54">
        <v>146</v>
      </c>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row>
    <row r="117" spans="1:127" x14ac:dyDescent="0.25">
      <c r="B117" s="54" t="s">
        <v>38</v>
      </c>
      <c r="C117" s="2">
        <v>0</v>
      </c>
      <c r="D117" s="2">
        <v>0</v>
      </c>
      <c r="E117" s="2">
        <v>0</v>
      </c>
      <c r="F117" s="2">
        <v>6</v>
      </c>
      <c r="G117" s="2">
        <v>0</v>
      </c>
      <c r="H117" s="2">
        <v>9</v>
      </c>
      <c r="I117" s="2">
        <v>25</v>
      </c>
      <c r="J117" s="2">
        <v>51</v>
      </c>
      <c r="K117" s="2">
        <v>47</v>
      </c>
      <c r="L117" s="3">
        <v>5</v>
      </c>
      <c r="M117" s="3">
        <v>2</v>
      </c>
      <c r="N117" s="3">
        <v>0</v>
      </c>
      <c r="O117" s="3">
        <v>0</v>
      </c>
      <c r="P117" s="3">
        <v>0</v>
      </c>
      <c r="Q117" s="3">
        <v>0</v>
      </c>
      <c r="R117" s="3">
        <v>0</v>
      </c>
      <c r="S117" s="54">
        <v>145</v>
      </c>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row>
    <row r="118" spans="1:127" x14ac:dyDescent="0.25">
      <c r="B118" s="54" t="s">
        <v>22</v>
      </c>
      <c r="C118" s="2">
        <v>0</v>
      </c>
      <c r="D118" s="2">
        <v>51</v>
      </c>
      <c r="E118" s="2">
        <v>1</v>
      </c>
      <c r="F118" s="2">
        <v>47</v>
      </c>
      <c r="G118" s="2">
        <v>42</v>
      </c>
      <c r="H118" s="2">
        <v>3</v>
      </c>
      <c r="I118" s="3">
        <v>0</v>
      </c>
      <c r="J118" s="3">
        <v>0</v>
      </c>
      <c r="K118" s="3">
        <v>0</v>
      </c>
      <c r="L118" s="3">
        <v>0</v>
      </c>
      <c r="M118" s="3">
        <v>0</v>
      </c>
      <c r="N118" s="3">
        <v>0</v>
      </c>
      <c r="O118" s="3">
        <v>0</v>
      </c>
      <c r="P118" s="3">
        <v>0</v>
      </c>
      <c r="Q118" s="3">
        <v>0</v>
      </c>
      <c r="R118" s="3">
        <v>0</v>
      </c>
      <c r="S118" s="54">
        <v>144</v>
      </c>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row>
    <row r="119" spans="1:127" x14ac:dyDescent="0.25">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row>
    <row r="120" spans="1:127" x14ac:dyDescent="0.25">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row>
    <row r="121" spans="1:127" x14ac:dyDescent="0.25">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row>
    <row r="122" spans="1:127" x14ac:dyDescent="0.25">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row>
    <row r="123" spans="1:127" x14ac:dyDescent="0.25">
      <c r="A123" s="54" t="s">
        <v>94</v>
      </c>
      <c r="V123" s="54" t="str">
        <f>A123</f>
        <v>Staphylococcus hominis</v>
      </c>
      <c r="AV123" s="54" t="str">
        <f>A123</f>
        <v>Staphylococcus hominis</v>
      </c>
      <c r="BV123" s="30" t="str">
        <f>A123</f>
        <v>Staphylococcus hominis</v>
      </c>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row>
    <row r="124" spans="1:127" ht="18.75" x14ac:dyDescent="0.25">
      <c r="B124" s="54" t="s">
        <v>0</v>
      </c>
      <c r="C124" s="54">
        <v>1.5625E-2</v>
      </c>
      <c r="D124" s="54">
        <v>3.125E-2</v>
      </c>
      <c r="E124" s="54">
        <v>6.25E-2</v>
      </c>
      <c r="F124" s="54">
        <v>0.125</v>
      </c>
      <c r="G124" s="54">
        <v>0.25</v>
      </c>
      <c r="H124" s="54">
        <v>0.5</v>
      </c>
      <c r="I124" s="54">
        <v>1</v>
      </c>
      <c r="J124" s="54">
        <v>2</v>
      </c>
      <c r="K124" s="54">
        <v>4</v>
      </c>
      <c r="L124" s="54">
        <v>8</v>
      </c>
      <c r="M124" s="54">
        <v>16</v>
      </c>
      <c r="N124" s="54">
        <v>32</v>
      </c>
      <c r="O124" s="54">
        <v>64</v>
      </c>
      <c r="P124" s="54">
        <v>128</v>
      </c>
      <c r="Q124" s="54">
        <v>256</v>
      </c>
      <c r="R124" s="54">
        <v>512</v>
      </c>
      <c r="S124" s="54" t="s">
        <v>1</v>
      </c>
      <c r="V124" s="54" t="s">
        <v>0</v>
      </c>
      <c r="W124" s="54" t="str">
        <f>B125</f>
        <v>Penicillin G</v>
      </c>
      <c r="X124" s="54" t="str">
        <f>B126</f>
        <v>Oxacillin</v>
      </c>
      <c r="Y124" s="54" t="str">
        <f>B127</f>
        <v>Ampicillin/ Sulbactam</v>
      </c>
      <c r="Z124" s="54" t="str">
        <f>B128</f>
        <v>Piperacillin/ Tazobactam</v>
      </c>
      <c r="AA124" s="54" t="str">
        <f>B129</f>
        <v>Cefotaxim</v>
      </c>
      <c r="AB124" s="54" t="str">
        <f>B130</f>
        <v>Cefuroxim</v>
      </c>
      <c r="AC124" s="54" t="str">
        <f>B131</f>
        <v>Imipenem</v>
      </c>
      <c r="AD124" s="54" t="str">
        <f>B132</f>
        <v>Meropenem</v>
      </c>
      <c r="AE124" s="54" t="str">
        <f>B133</f>
        <v>Amikacin</v>
      </c>
      <c r="AF124" s="54" t="str">
        <f>B134</f>
        <v>Gentamicin</v>
      </c>
      <c r="AG124" s="54" t="str">
        <f>B135</f>
        <v>Fosfomycin</v>
      </c>
      <c r="AH124" s="54" t="str">
        <f>B136</f>
        <v>Cotrimoxazol</v>
      </c>
      <c r="AI124" s="54" t="str">
        <f>B137</f>
        <v>Ciprofloxacin</v>
      </c>
      <c r="AJ124" s="54" t="str">
        <f>B138</f>
        <v>Levofloxacin</v>
      </c>
      <c r="AK124" s="54" t="str">
        <f>B139</f>
        <v>Moxifloxacin</v>
      </c>
      <c r="AL124" s="54" t="str">
        <f>B140</f>
        <v>Doxycyclin</v>
      </c>
      <c r="AM124" s="54" t="str">
        <f>B141</f>
        <v>Rifampicin</v>
      </c>
      <c r="AN124" s="54" t="str">
        <f>B142</f>
        <v>Daptomycin</v>
      </c>
      <c r="AO124" s="54" t="str">
        <f>B143</f>
        <v>Roxythromycin</v>
      </c>
      <c r="AP124" s="54" t="str">
        <f>B144</f>
        <v>Clindamycin</v>
      </c>
      <c r="AQ124" s="54" t="str">
        <f>B145</f>
        <v>Linezolid</v>
      </c>
      <c r="AR124" s="54" t="str">
        <f>B146</f>
        <v>Vancomycin</v>
      </c>
      <c r="AS124" s="54" t="s">
        <v>38</v>
      </c>
      <c r="AT124" s="54" t="s">
        <v>22</v>
      </c>
      <c r="AW124" s="54" t="str">
        <f t="shared" ref="AW124" si="2551">W124</f>
        <v>Penicillin G</v>
      </c>
      <c r="AX124" s="54" t="str">
        <f t="shared" ref="AX124" si="2552">X124</f>
        <v>Oxacillin</v>
      </c>
      <c r="AY124" s="54" t="str">
        <f t="shared" ref="AY124" si="2553">Y124</f>
        <v>Ampicillin/ Sulbactam</v>
      </c>
      <c r="AZ124" s="54" t="str">
        <f t="shared" ref="AZ124" si="2554">Z124</f>
        <v>Piperacillin/ Tazobactam</v>
      </c>
      <c r="BA124" s="54" t="str">
        <f t="shared" ref="BA124" si="2555">AA124</f>
        <v>Cefotaxim</v>
      </c>
      <c r="BB124" s="54" t="str">
        <f t="shared" ref="BB124" si="2556">AB124</f>
        <v>Cefuroxim</v>
      </c>
      <c r="BC124" s="54" t="str">
        <f t="shared" ref="BC124" si="2557">AC124</f>
        <v>Imipenem</v>
      </c>
      <c r="BD124" s="54" t="str">
        <f t="shared" ref="BD124" si="2558">AD124</f>
        <v>Meropenem</v>
      </c>
      <c r="BE124" s="54" t="str">
        <f t="shared" ref="BE124" si="2559">AE124</f>
        <v>Amikacin</v>
      </c>
      <c r="BF124" s="54" t="str">
        <f t="shared" ref="BF124" si="2560">AF124</f>
        <v>Gentamicin</v>
      </c>
      <c r="BG124" s="54" t="str">
        <f t="shared" ref="BG124" si="2561">AG124</f>
        <v>Fosfomycin</v>
      </c>
      <c r="BH124" s="54" t="str">
        <f t="shared" ref="BH124" si="2562">AH124</f>
        <v>Cotrimoxazol</v>
      </c>
      <c r="BI124" s="54" t="str">
        <f t="shared" ref="BI124" si="2563">AI124</f>
        <v>Ciprofloxacin</v>
      </c>
      <c r="BJ124" s="54" t="str">
        <f t="shared" ref="BJ124" si="2564">AJ124</f>
        <v>Levofloxacin</v>
      </c>
      <c r="BK124" s="54" t="str">
        <f t="shared" ref="BK124" si="2565">AK124</f>
        <v>Moxifloxacin</v>
      </c>
      <c r="BL124" s="54" t="str">
        <f t="shared" ref="BL124" si="2566">AL124</f>
        <v>Doxycyclin</v>
      </c>
      <c r="BM124" s="54" t="str">
        <f t="shared" ref="BM124" si="2567">AM124</f>
        <v>Rifampicin</v>
      </c>
      <c r="BN124" s="54" t="str">
        <f t="shared" ref="BN124" si="2568">AN124</f>
        <v>Daptomycin</v>
      </c>
      <c r="BO124" s="54" t="str">
        <f t="shared" ref="BO124" si="2569">AO124</f>
        <v>Roxythromycin</v>
      </c>
      <c r="BP124" s="54" t="str">
        <f t="shared" ref="BP124" si="2570">AP124</f>
        <v>Clindamycin</v>
      </c>
      <c r="BQ124" s="54" t="str">
        <f t="shared" ref="BQ124" si="2571">AQ124</f>
        <v>Linezolid</v>
      </c>
      <c r="BR124" s="54" t="str">
        <f t="shared" ref="BR124" si="2572">AR124</f>
        <v>Vancomycin</v>
      </c>
      <c r="BS124" s="54" t="str">
        <f t="shared" ref="BS124" si="2573">AS124</f>
        <v>Teicoplanin</v>
      </c>
      <c r="BT124" s="54" t="s">
        <v>22</v>
      </c>
      <c r="BU124" s="54"/>
      <c r="BV124" s="54"/>
      <c r="BW124" s="30" t="str">
        <f t="shared" ref="BW124" si="2574">W124</f>
        <v>Penicillin G</v>
      </c>
      <c r="BX124" s="30" t="str">
        <f t="shared" ref="BX124" si="2575">X124</f>
        <v>Oxacillin</v>
      </c>
      <c r="BY124" s="30" t="str">
        <f t="shared" ref="BY124" si="2576">Y124</f>
        <v>Ampicillin/ Sulbactam</v>
      </c>
      <c r="BZ124" s="30" t="str">
        <f t="shared" ref="BZ124" si="2577">Z124</f>
        <v>Piperacillin/ Tazobactam</v>
      </c>
      <c r="CA124" s="30" t="str">
        <f t="shared" ref="CA124" si="2578">AA124</f>
        <v>Cefotaxim</v>
      </c>
      <c r="CB124" s="30" t="str">
        <f t="shared" ref="CB124" si="2579">AB124</f>
        <v>Cefuroxim</v>
      </c>
      <c r="CC124" s="30" t="str">
        <f t="shared" ref="CC124" si="2580">AC124</f>
        <v>Imipenem</v>
      </c>
      <c r="CD124" s="30" t="str">
        <f t="shared" ref="CD124" si="2581">AD124</f>
        <v>Meropenem</v>
      </c>
      <c r="CE124" s="30" t="str">
        <f t="shared" ref="CE124" si="2582">AE124</f>
        <v>Amikacin</v>
      </c>
      <c r="CF124" s="30" t="str">
        <f t="shared" ref="CF124" si="2583">AF124</f>
        <v>Gentamicin</v>
      </c>
      <c r="CG124" s="30" t="str">
        <f t="shared" ref="CG124" si="2584">AG124</f>
        <v>Fosfomycin</v>
      </c>
      <c r="CH124" s="30" t="str">
        <f t="shared" ref="CH124" si="2585">AH124</f>
        <v>Cotrimoxazol</v>
      </c>
      <c r="CI124" s="30" t="str">
        <f t="shared" ref="CI124" si="2586">AI124</f>
        <v>Ciprofloxacin</v>
      </c>
      <c r="CJ124" s="30" t="str">
        <f t="shared" ref="CJ124" si="2587">AJ124</f>
        <v>Levofloxacin</v>
      </c>
      <c r="CK124" s="30" t="str">
        <f t="shared" ref="CK124" si="2588">AK124</f>
        <v>Moxifloxacin</v>
      </c>
      <c r="CL124" s="30" t="str">
        <f t="shared" ref="CL124" si="2589">AL124</f>
        <v>Doxycyclin</v>
      </c>
      <c r="CM124" s="30" t="str">
        <f t="shared" ref="CM124" si="2590">AM124</f>
        <v>Rifampicin</v>
      </c>
      <c r="CN124" s="30" t="str">
        <f t="shared" ref="CN124" si="2591">AN124</f>
        <v>Daptomycin</v>
      </c>
      <c r="CO124" s="30" t="str">
        <f t="shared" ref="CO124" si="2592">AO124</f>
        <v>Roxythromycin</v>
      </c>
      <c r="CP124" s="30" t="str">
        <f t="shared" ref="CP124" si="2593">AP124</f>
        <v>Clindamycin</v>
      </c>
      <c r="CQ124" s="30" t="str">
        <f t="shared" ref="CQ124" si="2594">AQ124</f>
        <v>Linezolid</v>
      </c>
      <c r="CR124" s="30" t="str">
        <f t="shared" ref="CR124" si="2595">AR124</f>
        <v>Vancomycin</v>
      </c>
      <c r="CS124" s="30" t="str">
        <f t="shared" ref="CS124" si="2596">AS124</f>
        <v>Teicoplanin</v>
      </c>
      <c r="CT124" s="54" t="s">
        <v>22</v>
      </c>
      <c r="CW124" s="39"/>
      <c r="CX124" s="24" t="s">
        <v>73</v>
      </c>
      <c r="CY124" s="24" t="s">
        <v>74</v>
      </c>
      <c r="CZ124" s="24" t="s">
        <v>53</v>
      </c>
      <c r="DA124" s="24" t="s">
        <v>55</v>
      </c>
      <c r="DB124" s="24" t="s">
        <v>57</v>
      </c>
      <c r="DC124" s="24" t="s">
        <v>75</v>
      </c>
      <c r="DD124" s="24" t="s">
        <v>59</v>
      </c>
      <c r="DE124" s="24" t="s">
        <v>60</v>
      </c>
      <c r="DF124" s="24" t="s">
        <v>62</v>
      </c>
      <c r="DG124" s="24" t="s">
        <v>63</v>
      </c>
      <c r="DH124" s="24" t="s">
        <v>65</v>
      </c>
      <c r="DI124" s="24" t="s">
        <v>66</v>
      </c>
      <c r="DJ124" s="24" t="s">
        <v>67</v>
      </c>
      <c r="DK124" s="24" t="s">
        <v>68</v>
      </c>
      <c r="DL124" s="24" t="s">
        <v>69</v>
      </c>
      <c r="DM124" s="24" t="s">
        <v>70</v>
      </c>
      <c r="DN124" s="24" t="s">
        <v>76</v>
      </c>
      <c r="DO124" s="24" t="s">
        <v>77</v>
      </c>
      <c r="DP124" s="24" t="s">
        <v>78</v>
      </c>
      <c r="DQ124" s="24" t="s">
        <v>79</v>
      </c>
      <c r="DR124" s="24" t="s">
        <v>80</v>
      </c>
      <c r="DS124" s="24" t="s">
        <v>81</v>
      </c>
      <c r="DT124" s="24" t="s">
        <v>82</v>
      </c>
      <c r="DU124" s="24" t="s">
        <v>93</v>
      </c>
      <c r="DW124" s="10"/>
    </row>
    <row r="125" spans="1:127" ht="18.75" x14ac:dyDescent="0.25">
      <c r="B125" s="54" t="s">
        <v>31</v>
      </c>
      <c r="C125" s="2">
        <v>0</v>
      </c>
      <c r="D125" s="2">
        <v>58</v>
      </c>
      <c r="E125" s="2">
        <v>1</v>
      </c>
      <c r="F125" s="2">
        <v>1</v>
      </c>
      <c r="G125" s="3">
        <v>7</v>
      </c>
      <c r="H125" s="3">
        <v>15</v>
      </c>
      <c r="I125" s="3">
        <v>13</v>
      </c>
      <c r="J125" s="3">
        <v>21</v>
      </c>
      <c r="K125" s="3">
        <v>15</v>
      </c>
      <c r="L125" s="3">
        <v>84</v>
      </c>
      <c r="M125" s="3">
        <v>0</v>
      </c>
      <c r="N125" s="3">
        <v>0</v>
      </c>
      <c r="O125" s="3">
        <v>0</v>
      </c>
      <c r="P125" s="3">
        <v>0</v>
      </c>
      <c r="Q125" s="3">
        <v>0</v>
      </c>
      <c r="R125" s="3">
        <v>0</v>
      </c>
      <c r="S125" s="54">
        <v>215</v>
      </c>
      <c r="V125" s="54">
        <v>1.5625E-2</v>
      </c>
      <c r="W125" s="2">
        <f>C125</f>
        <v>0</v>
      </c>
      <c r="X125" s="2">
        <f>C126</f>
        <v>0</v>
      </c>
      <c r="Y125" s="54">
        <f>C127</f>
        <v>0</v>
      </c>
      <c r="Z125" s="54">
        <f>C128</f>
        <v>0</v>
      </c>
      <c r="AA125" s="54">
        <f>C129</f>
        <v>0</v>
      </c>
      <c r="AB125" s="54">
        <f>C130</f>
        <v>0</v>
      </c>
      <c r="AC125" s="54">
        <f>C131</f>
        <v>0</v>
      </c>
      <c r="AD125" s="54">
        <f>C132</f>
        <v>0</v>
      </c>
      <c r="AE125" s="2">
        <f>C133</f>
        <v>0</v>
      </c>
      <c r="AF125" s="2">
        <f>C134</f>
        <v>0</v>
      </c>
      <c r="AG125" s="2">
        <f>C135</f>
        <v>0</v>
      </c>
      <c r="AH125" s="2">
        <f>C136</f>
        <v>0</v>
      </c>
      <c r="AI125" s="2">
        <f>C137</f>
        <v>0</v>
      </c>
      <c r="AJ125" s="2">
        <f>C138</f>
        <v>0</v>
      </c>
      <c r="AK125" s="2">
        <f>C139</f>
        <v>0</v>
      </c>
      <c r="AL125" s="2">
        <f>C140</f>
        <v>0</v>
      </c>
      <c r="AM125" s="2">
        <f>C141</f>
        <v>1</v>
      </c>
      <c r="AN125" s="2">
        <f>C142</f>
        <v>0</v>
      </c>
      <c r="AO125" s="2">
        <f>C143</f>
        <v>0</v>
      </c>
      <c r="AP125" s="2">
        <f>C144</f>
        <v>0</v>
      </c>
      <c r="AQ125" s="2">
        <f>C145</f>
        <v>0</v>
      </c>
      <c r="AR125" s="2">
        <f>C146</f>
        <v>0</v>
      </c>
      <c r="AS125" s="2">
        <f>C147</f>
        <v>0</v>
      </c>
      <c r="AT125" s="2">
        <f>C148</f>
        <v>0</v>
      </c>
      <c r="AU125" s="5"/>
      <c r="AV125" s="54">
        <v>1.5625E-2</v>
      </c>
      <c r="AW125" s="31">
        <f t="shared" ref="AW125" si="2597">PRODUCT(W125*100*1/W141)</f>
        <v>0</v>
      </c>
      <c r="AX125" s="31">
        <f t="shared" ref="AX125" si="2598">PRODUCT(X125*100*1/X141)</f>
        <v>0</v>
      </c>
      <c r="AY125" s="30">
        <f t="shared" ref="AY125" si="2599">PRODUCT(Y125*100*1/Y141)</f>
        <v>0</v>
      </c>
      <c r="AZ125" s="30">
        <f t="shared" ref="AZ125" si="2600">PRODUCT(Z125*100*1/Z141)</f>
        <v>0</v>
      </c>
      <c r="BA125" s="30">
        <f t="shared" ref="BA125" si="2601">PRODUCT(AA125*100*1/AA141)</f>
        <v>0</v>
      </c>
      <c r="BB125" s="30">
        <f t="shared" ref="BB125" si="2602">PRODUCT(AB125*100*1/AB141)</f>
        <v>0</v>
      </c>
      <c r="BC125" s="30">
        <f t="shared" ref="BC125" si="2603">PRODUCT(AC125*100*1/AC141)</f>
        <v>0</v>
      </c>
      <c r="BD125" s="30">
        <f t="shared" ref="BD125" si="2604">PRODUCT(AD125*100*1/AD141)</f>
        <v>0</v>
      </c>
      <c r="BE125" s="31">
        <f t="shared" ref="BE125" si="2605">PRODUCT(AE125*100*1/AE141)</f>
        <v>0</v>
      </c>
      <c r="BF125" s="31">
        <f t="shared" ref="BF125" si="2606">PRODUCT(AF125*100*1/AF141)</f>
        <v>0</v>
      </c>
      <c r="BG125" s="31">
        <f t="shared" ref="BG125" si="2607">PRODUCT(AG125*100*1/AG141)</f>
        <v>0</v>
      </c>
      <c r="BH125" s="31">
        <f t="shared" ref="BH125" si="2608">PRODUCT(AH125*100*1/AH141)</f>
        <v>0</v>
      </c>
      <c r="BI125" s="31">
        <f t="shared" ref="BI125" si="2609">PRODUCT(AI125*100*1/AI141)</f>
        <v>0</v>
      </c>
      <c r="BJ125" s="31">
        <f t="shared" ref="BJ125" si="2610">PRODUCT(AJ125*100*1/AJ141)</f>
        <v>0</v>
      </c>
      <c r="BK125" s="31">
        <f t="shared" ref="BK125" si="2611">PRODUCT(AK125*100*1/AK141)</f>
        <v>0</v>
      </c>
      <c r="BL125" s="31">
        <f t="shared" ref="BL125" si="2612">PRODUCT(AL125*100*1/AL141)</f>
        <v>0</v>
      </c>
      <c r="BM125" s="31">
        <f t="shared" ref="BM125" si="2613">PRODUCT(AM125*100*1/AM141)</f>
        <v>0.46511627906976744</v>
      </c>
      <c r="BN125" s="31">
        <f t="shared" ref="BN125" si="2614">PRODUCT(AN125*100*1/AN141)</f>
        <v>0</v>
      </c>
      <c r="BO125" s="31">
        <f t="shared" ref="BO125" si="2615">PRODUCT(AO125*100*1/AO141)</f>
        <v>0</v>
      </c>
      <c r="BP125" s="31">
        <f t="shared" ref="BP125" si="2616">PRODUCT(AP125*100*1/AP141)</f>
        <v>0</v>
      </c>
      <c r="BQ125" s="31">
        <f t="shared" ref="BQ125" si="2617">PRODUCT(AQ125*100*1/AQ141)</f>
        <v>0</v>
      </c>
      <c r="BR125" s="31">
        <f t="shared" ref="BR125" si="2618">PRODUCT(AR125*100*1/AR141)</f>
        <v>0</v>
      </c>
      <c r="BS125" s="31">
        <f t="shared" ref="BS125" si="2619">PRODUCT(AS125*100*1/AS141)</f>
        <v>0</v>
      </c>
      <c r="BT125" s="31">
        <f t="shared" ref="BT125" si="2620">PRODUCT(AT125*100*1/AT141)</f>
        <v>0</v>
      </c>
      <c r="BU125" s="54"/>
      <c r="BV125" s="54">
        <v>1.5625E-2</v>
      </c>
      <c r="BW125" s="31">
        <f t="shared" ref="BW125" si="2621">AW125</f>
        <v>0</v>
      </c>
      <c r="BX125" s="31">
        <f t="shared" ref="BX125" si="2622">AX125</f>
        <v>0</v>
      </c>
      <c r="BY125" s="30">
        <f t="shared" ref="BY125" si="2623">AY125</f>
        <v>0</v>
      </c>
      <c r="BZ125" s="30">
        <f t="shared" ref="BZ125" si="2624">AZ125</f>
        <v>0</v>
      </c>
      <c r="CA125" s="30">
        <f t="shared" ref="CA125" si="2625">BA125</f>
        <v>0</v>
      </c>
      <c r="CB125" s="30">
        <f t="shared" ref="CB125" si="2626">BB125</f>
        <v>0</v>
      </c>
      <c r="CC125" s="30">
        <f t="shared" ref="CC125" si="2627">BC125</f>
        <v>0</v>
      </c>
      <c r="CD125" s="30">
        <f t="shared" ref="CD125" si="2628">BD125</f>
        <v>0</v>
      </c>
      <c r="CE125" s="31">
        <f t="shared" ref="CE125" si="2629">BE125</f>
        <v>0</v>
      </c>
      <c r="CF125" s="31">
        <f t="shared" ref="CF125" si="2630">BF125</f>
        <v>0</v>
      </c>
      <c r="CG125" s="31">
        <f t="shared" ref="CG125" si="2631">BG125</f>
        <v>0</v>
      </c>
      <c r="CH125" s="31">
        <f t="shared" ref="CH125" si="2632">BH125</f>
        <v>0</v>
      </c>
      <c r="CI125" s="31">
        <f t="shared" ref="CI125" si="2633">BI125</f>
        <v>0</v>
      </c>
      <c r="CJ125" s="31">
        <f t="shared" ref="CJ125" si="2634">BJ125</f>
        <v>0</v>
      </c>
      <c r="CK125" s="31">
        <f t="shared" ref="CK125" si="2635">BK125</f>
        <v>0</v>
      </c>
      <c r="CL125" s="31">
        <f t="shared" ref="CL125" si="2636">BL125</f>
        <v>0</v>
      </c>
      <c r="CM125" s="31">
        <f t="shared" ref="CM125" si="2637">BM125</f>
        <v>0.46511627906976744</v>
      </c>
      <c r="CN125" s="31">
        <f t="shared" ref="CN125" si="2638">BN125</f>
        <v>0</v>
      </c>
      <c r="CO125" s="31">
        <f t="shared" ref="CO125" si="2639">BO125</f>
        <v>0</v>
      </c>
      <c r="CP125" s="31">
        <f t="shared" ref="CP125" si="2640">BP125</f>
        <v>0</v>
      </c>
      <c r="CQ125" s="31">
        <f t="shared" ref="CQ125" si="2641">BQ125</f>
        <v>0</v>
      </c>
      <c r="CR125" s="31">
        <f t="shared" ref="CR125" si="2642">BR125</f>
        <v>0</v>
      </c>
      <c r="CS125" s="31">
        <f t="shared" ref="CS125" si="2643">BS125</f>
        <v>0</v>
      </c>
      <c r="CT125" s="31">
        <f t="shared" ref="CT125" si="2644">BT125</f>
        <v>0</v>
      </c>
      <c r="CW125" s="25" t="s">
        <v>49</v>
      </c>
      <c r="CX125" s="26">
        <f t="shared" ref="CX125" si="2645">W141</f>
        <v>215</v>
      </c>
      <c r="CY125" s="26">
        <f t="shared" ref="CY125" si="2646">X141</f>
        <v>215</v>
      </c>
      <c r="CZ125" s="26">
        <f t="shared" ref="CZ125" si="2647">Y141</f>
        <v>215</v>
      </c>
      <c r="DA125" s="26">
        <f t="shared" ref="DA125" si="2648">Z141</f>
        <v>215</v>
      </c>
      <c r="DB125" s="26">
        <f t="shared" ref="DB125" si="2649">AA141</f>
        <v>215</v>
      </c>
      <c r="DC125" s="26">
        <f t="shared" ref="DC125" si="2650">AB141</f>
        <v>215</v>
      </c>
      <c r="DD125" s="26">
        <f t="shared" ref="DD125" si="2651">AC141</f>
        <v>215</v>
      </c>
      <c r="DE125" s="27">
        <f t="shared" ref="DE125" si="2652">AD141</f>
        <v>215</v>
      </c>
      <c r="DF125" s="27">
        <f t="shared" ref="DF125" si="2653">AE141</f>
        <v>205</v>
      </c>
      <c r="DG125" s="27">
        <f t="shared" ref="DG125" si="2654">AF141</f>
        <v>207</v>
      </c>
      <c r="DH125" s="27">
        <f t="shared" ref="DH125" si="2655">AG141</f>
        <v>215</v>
      </c>
      <c r="DI125" s="27">
        <f t="shared" ref="DI125" si="2656">AH141</f>
        <v>215</v>
      </c>
      <c r="DJ125" s="27">
        <f t="shared" ref="DJ125" si="2657">AI141</f>
        <v>215</v>
      </c>
      <c r="DK125" s="27">
        <f t="shared" ref="DK125" si="2658">AJ141</f>
        <v>215</v>
      </c>
      <c r="DL125" s="27">
        <f t="shared" ref="DL125" si="2659">AK141</f>
        <v>215</v>
      </c>
      <c r="DM125" s="27">
        <f t="shared" ref="DM125" si="2660">AL141</f>
        <v>215</v>
      </c>
      <c r="DN125" s="27">
        <f t="shared" ref="DN125" si="2661">AM141</f>
        <v>215</v>
      </c>
      <c r="DO125" s="27">
        <f t="shared" ref="DO125" si="2662">AN141</f>
        <v>215</v>
      </c>
      <c r="DP125" s="27">
        <f t="shared" ref="DP125" si="2663">AO141</f>
        <v>214</v>
      </c>
      <c r="DQ125" s="27">
        <f t="shared" ref="DQ125" si="2664">AP141</f>
        <v>214</v>
      </c>
      <c r="DR125" s="27">
        <f t="shared" ref="DR125" si="2665">AQ141</f>
        <v>215</v>
      </c>
      <c r="DS125" s="27">
        <f t="shared" ref="DS125" si="2666">AR141</f>
        <v>215</v>
      </c>
      <c r="DT125" s="27">
        <f t="shared" ref="DT125" si="2667">AS141</f>
        <v>214</v>
      </c>
      <c r="DU125" s="27">
        <f t="shared" ref="DU125" si="2668">AT141</f>
        <v>215</v>
      </c>
      <c r="DV125" s="10"/>
    </row>
    <row r="126" spans="1:127" ht="18.75" x14ac:dyDescent="0.25">
      <c r="B126" s="54" t="s">
        <v>32</v>
      </c>
      <c r="C126" s="2">
        <v>0</v>
      </c>
      <c r="D126" s="2">
        <v>0</v>
      </c>
      <c r="E126" s="2">
        <v>92</v>
      </c>
      <c r="F126" s="2">
        <v>0</v>
      </c>
      <c r="G126" s="2">
        <v>9</v>
      </c>
      <c r="H126" s="3">
        <v>5</v>
      </c>
      <c r="I126" s="3">
        <v>11</v>
      </c>
      <c r="J126" s="3">
        <v>14</v>
      </c>
      <c r="K126" s="3">
        <v>11</v>
      </c>
      <c r="L126" s="3">
        <v>9</v>
      </c>
      <c r="M126" s="3">
        <v>64</v>
      </c>
      <c r="N126" s="3">
        <v>0</v>
      </c>
      <c r="O126" s="3">
        <v>0</v>
      </c>
      <c r="P126" s="3">
        <v>0</v>
      </c>
      <c r="Q126" s="3">
        <v>0</v>
      </c>
      <c r="R126" s="3">
        <v>0</v>
      </c>
      <c r="S126" s="54">
        <v>215</v>
      </c>
      <c r="V126" s="54">
        <v>3.125E-2</v>
      </c>
      <c r="W126" s="2">
        <f>D125</f>
        <v>58</v>
      </c>
      <c r="X126" s="2">
        <f>D126</f>
        <v>0</v>
      </c>
      <c r="Y126" s="54">
        <f>D127</f>
        <v>0</v>
      </c>
      <c r="Z126" s="54">
        <f>D128</f>
        <v>0</v>
      </c>
      <c r="AA126" s="54">
        <f>D129</f>
        <v>1</v>
      </c>
      <c r="AB126" s="54">
        <f>D130</f>
        <v>0</v>
      </c>
      <c r="AC126" s="54">
        <f>D131</f>
        <v>0</v>
      </c>
      <c r="AD126" s="54">
        <f>D132</f>
        <v>0</v>
      </c>
      <c r="AE126" s="2">
        <f>D133</f>
        <v>0</v>
      </c>
      <c r="AF126" s="2">
        <f>D134</f>
        <v>0</v>
      </c>
      <c r="AG126" s="2">
        <f>D135</f>
        <v>0</v>
      </c>
      <c r="AH126" s="2">
        <f>D136</f>
        <v>0</v>
      </c>
      <c r="AI126" s="2">
        <f>D137</f>
        <v>2</v>
      </c>
      <c r="AJ126" s="2">
        <f>D138</f>
        <v>10</v>
      </c>
      <c r="AK126" s="2">
        <f>D139</f>
        <v>5</v>
      </c>
      <c r="AL126" s="2">
        <f>D140</f>
        <v>0</v>
      </c>
      <c r="AM126" s="2">
        <f>D141</f>
        <v>191</v>
      </c>
      <c r="AN126" s="2">
        <f>D142</f>
        <v>0</v>
      </c>
      <c r="AO126" s="2">
        <f>D143</f>
        <v>0</v>
      </c>
      <c r="AP126" s="2">
        <f>D144</f>
        <v>14</v>
      </c>
      <c r="AQ126" s="2">
        <f>D145</f>
        <v>0</v>
      </c>
      <c r="AR126" s="2">
        <f>D146</f>
        <v>0</v>
      </c>
      <c r="AS126" s="2">
        <f>D147</f>
        <v>0</v>
      </c>
      <c r="AT126" s="2">
        <f>D148</f>
        <v>148</v>
      </c>
      <c r="AU126" s="5"/>
      <c r="AV126" s="54">
        <v>3.125E-2</v>
      </c>
      <c r="AW126" s="31">
        <f t="shared" ref="AW126" si="2669">PRODUCT(W126*100*1/W141)</f>
        <v>26.976744186046513</v>
      </c>
      <c r="AX126" s="31">
        <f t="shared" ref="AX126" si="2670">PRODUCT(X126*100*1/X141)</f>
        <v>0</v>
      </c>
      <c r="AY126" s="30">
        <f t="shared" ref="AY126" si="2671">PRODUCT(Y126*100*1/Y141)</f>
        <v>0</v>
      </c>
      <c r="AZ126" s="30">
        <f t="shared" ref="AZ126" si="2672">PRODUCT(Z126*100*1/Z141)</f>
        <v>0</v>
      </c>
      <c r="BA126" s="30">
        <f t="shared" ref="BA126" si="2673">PRODUCT(AA126*100*1/AA141)</f>
        <v>0.46511627906976744</v>
      </c>
      <c r="BB126" s="30">
        <f t="shared" ref="BB126" si="2674">PRODUCT(AB126*100*1/AB141)</f>
        <v>0</v>
      </c>
      <c r="BC126" s="30">
        <f t="shared" ref="BC126" si="2675">PRODUCT(AC126*100*1/AC141)</f>
        <v>0</v>
      </c>
      <c r="BD126" s="30">
        <f t="shared" ref="BD126" si="2676">PRODUCT(AD126*100*1/AD141)</f>
        <v>0</v>
      </c>
      <c r="BE126" s="31">
        <f t="shared" ref="BE126" si="2677">PRODUCT(AE126*100*1/AE141)</f>
        <v>0</v>
      </c>
      <c r="BF126" s="31">
        <f t="shared" ref="BF126" si="2678">PRODUCT(AF126*100*1/AF141)</f>
        <v>0</v>
      </c>
      <c r="BG126" s="31">
        <f t="shared" ref="BG126" si="2679">PRODUCT(AG126*100*1/AG141)</f>
        <v>0</v>
      </c>
      <c r="BH126" s="31">
        <f t="shared" ref="BH126" si="2680">PRODUCT(AH126*100*1/AH141)</f>
        <v>0</v>
      </c>
      <c r="BI126" s="31">
        <f t="shared" ref="BI126" si="2681">PRODUCT(AI126*100*1/AI141)</f>
        <v>0.93023255813953487</v>
      </c>
      <c r="BJ126" s="31">
        <f t="shared" ref="BJ126" si="2682">PRODUCT(AJ126*100*1/AJ141)</f>
        <v>4.6511627906976747</v>
      </c>
      <c r="BK126" s="31">
        <f t="shared" ref="BK126" si="2683">PRODUCT(AK126*100*1/AK141)</f>
        <v>2.3255813953488373</v>
      </c>
      <c r="BL126" s="31">
        <f t="shared" ref="BL126" si="2684">PRODUCT(AL126*100*1/AL141)</f>
        <v>0</v>
      </c>
      <c r="BM126" s="31">
        <f t="shared" ref="BM126" si="2685">PRODUCT(AM126*100*1/AM141)</f>
        <v>88.837209302325576</v>
      </c>
      <c r="BN126" s="31">
        <f t="shared" ref="BN126" si="2686">PRODUCT(AN126*100*1/AN141)</f>
        <v>0</v>
      </c>
      <c r="BO126" s="31">
        <f t="shared" ref="BO126" si="2687">PRODUCT(AO126*100*1/AO141)</f>
        <v>0</v>
      </c>
      <c r="BP126" s="31">
        <f t="shared" ref="BP126" si="2688">PRODUCT(AP126*100*1/AP141)</f>
        <v>6.5420560747663554</v>
      </c>
      <c r="BQ126" s="31">
        <f t="shared" ref="BQ126" si="2689">PRODUCT(AQ126*100*1/AQ141)</f>
        <v>0</v>
      </c>
      <c r="BR126" s="31">
        <f t="shared" ref="BR126" si="2690">PRODUCT(AR126*100*1/AR141)</f>
        <v>0</v>
      </c>
      <c r="BS126" s="31">
        <f t="shared" ref="BS126" si="2691">PRODUCT(AS126*100*1/AS141)</f>
        <v>0</v>
      </c>
      <c r="BT126" s="31">
        <f t="shared" ref="BT126" si="2692">PRODUCT(AT126*100*1/AT141)</f>
        <v>68.837209302325576</v>
      </c>
      <c r="BU126" s="54"/>
      <c r="BV126" s="54">
        <v>3.125E-2</v>
      </c>
      <c r="BW126" s="31">
        <f t="shared" ref="BW126" si="2693">AW125+AW126</f>
        <v>26.976744186046513</v>
      </c>
      <c r="BX126" s="31">
        <f t="shared" ref="BX126" si="2694">AX125+AX126</f>
        <v>0</v>
      </c>
      <c r="BY126" s="30">
        <f t="shared" ref="BY126" si="2695">AY125+AY126</f>
        <v>0</v>
      </c>
      <c r="BZ126" s="30">
        <f t="shared" ref="BZ126" si="2696">AZ125+AZ126</f>
        <v>0</v>
      </c>
      <c r="CA126" s="30">
        <f t="shared" ref="CA126" si="2697">BA125+BA126</f>
        <v>0.46511627906976744</v>
      </c>
      <c r="CB126" s="30">
        <f t="shared" ref="CB126" si="2698">BB125+BB126</f>
        <v>0</v>
      </c>
      <c r="CC126" s="30">
        <f t="shared" ref="CC126" si="2699">BC125+BC126</f>
        <v>0</v>
      </c>
      <c r="CD126" s="30">
        <f t="shared" ref="CD126" si="2700">BD125+BD126</f>
        <v>0</v>
      </c>
      <c r="CE126" s="31">
        <f t="shared" ref="CE126" si="2701">BE125+BE126</f>
        <v>0</v>
      </c>
      <c r="CF126" s="31">
        <f t="shared" ref="CF126" si="2702">BF125+BF126</f>
        <v>0</v>
      </c>
      <c r="CG126" s="31">
        <f t="shared" ref="CG126" si="2703">BG125+BG126</f>
        <v>0</v>
      </c>
      <c r="CH126" s="31">
        <f t="shared" ref="CH126" si="2704">BH125+BH126</f>
        <v>0</v>
      </c>
      <c r="CI126" s="31">
        <f t="shared" ref="CI126" si="2705">BI125+BI126</f>
        <v>0.93023255813953487</v>
      </c>
      <c r="CJ126" s="31">
        <f t="shared" ref="CJ126" si="2706">BJ125+BJ126</f>
        <v>4.6511627906976747</v>
      </c>
      <c r="CK126" s="31">
        <f t="shared" ref="CK126" si="2707">BK125+BK126</f>
        <v>2.3255813953488373</v>
      </c>
      <c r="CL126" s="31">
        <f t="shared" ref="CL126" si="2708">BL125+BL126</f>
        <v>0</v>
      </c>
      <c r="CM126" s="31">
        <f t="shared" ref="CM126" si="2709">BM125+BM126</f>
        <v>89.302325581395337</v>
      </c>
      <c r="CN126" s="31">
        <f t="shared" ref="CN126" si="2710">BN125+BN126</f>
        <v>0</v>
      </c>
      <c r="CO126" s="31">
        <f t="shared" ref="CO126" si="2711">BO125+BO126</f>
        <v>0</v>
      </c>
      <c r="CP126" s="31">
        <f t="shared" ref="CP126" si="2712">BP125+BP126</f>
        <v>6.5420560747663554</v>
      </c>
      <c r="CQ126" s="31">
        <f t="shared" ref="CQ126" si="2713">BQ125+BQ126</f>
        <v>0</v>
      </c>
      <c r="CR126" s="31">
        <f t="shared" ref="CR126" si="2714">BR125+BR126</f>
        <v>0</v>
      </c>
      <c r="CS126" s="31">
        <f t="shared" ref="CS126" si="2715">BS125+BS126</f>
        <v>0</v>
      </c>
      <c r="CT126" s="31">
        <f t="shared" ref="CT126" si="2716">BT125+BT126</f>
        <v>68.837209302325576</v>
      </c>
      <c r="CW126" s="25" t="s">
        <v>50</v>
      </c>
      <c r="CX126" s="18"/>
      <c r="CY126" s="18">
        <f>BX129</f>
        <v>46.97674418604651</v>
      </c>
      <c r="CZ126" s="18"/>
      <c r="DA126" s="18"/>
      <c r="DB126" s="18"/>
      <c r="DC126" s="18"/>
      <c r="DD126" s="18"/>
      <c r="DE126" s="17"/>
      <c r="DF126" s="17">
        <f>CE134</f>
        <v>99.024390243902445</v>
      </c>
      <c r="DG126" s="17">
        <f>CF131</f>
        <v>84.05797101449275</v>
      </c>
      <c r="DH126" s="17">
        <f>CG136</f>
        <v>47.441860465116278</v>
      </c>
      <c r="DI126" s="17">
        <f>CH132</f>
        <v>70.697674418604649</v>
      </c>
      <c r="DJ126" s="13">
        <f>CI131</f>
        <v>71.162790697674424</v>
      </c>
      <c r="DK126" s="17">
        <f>CJ131</f>
        <v>71.162790697674424</v>
      </c>
      <c r="DL126" s="17">
        <f>CK129</f>
        <v>70.232558139534888</v>
      </c>
      <c r="DM126" s="17">
        <f>CL131</f>
        <v>86.04651162790698</v>
      </c>
      <c r="DN126" s="17">
        <f>CM127</f>
        <v>96.744186046511615</v>
      </c>
      <c r="DO126" s="17">
        <f>CN131</f>
        <v>100</v>
      </c>
      <c r="DP126" s="17">
        <f>CO131</f>
        <v>37.850467289719631</v>
      </c>
      <c r="DQ126" s="17">
        <f>CP129</f>
        <v>73.831775700934571</v>
      </c>
      <c r="DR126" s="17">
        <f>CQ133</f>
        <v>99.999999999999986</v>
      </c>
      <c r="DS126" s="17">
        <f>CR133</f>
        <v>100</v>
      </c>
      <c r="DT126" s="17">
        <f>CS133</f>
        <v>99.065420560747668</v>
      </c>
      <c r="DU126" s="17">
        <f>CT130</f>
        <v>100</v>
      </c>
      <c r="DV126" s="10"/>
    </row>
    <row r="127" spans="1:127" ht="18.75" x14ac:dyDescent="0.25">
      <c r="B127" s="54" t="s">
        <v>3</v>
      </c>
      <c r="C127" s="54">
        <v>0</v>
      </c>
      <c r="D127" s="54">
        <v>0</v>
      </c>
      <c r="E127" s="54">
        <v>0</v>
      </c>
      <c r="F127" s="54">
        <v>107</v>
      </c>
      <c r="G127" s="54">
        <v>0</v>
      </c>
      <c r="H127" s="54">
        <v>19</v>
      </c>
      <c r="I127" s="54">
        <v>19</v>
      </c>
      <c r="J127" s="54">
        <v>18</v>
      </c>
      <c r="K127" s="54">
        <v>26</v>
      </c>
      <c r="L127" s="54">
        <v>16</v>
      </c>
      <c r="M127" s="54">
        <v>7</v>
      </c>
      <c r="N127" s="54">
        <v>2</v>
      </c>
      <c r="O127" s="54">
        <v>1</v>
      </c>
      <c r="P127" s="54">
        <v>0</v>
      </c>
      <c r="Q127" s="54">
        <v>0</v>
      </c>
      <c r="R127" s="54">
        <v>0</v>
      </c>
      <c r="S127" s="54">
        <v>215</v>
      </c>
      <c r="V127" s="54">
        <v>6.25E-2</v>
      </c>
      <c r="W127" s="2">
        <f>E125</f>
        <v>1</v>
      </c>
      <c r="X127" s="2">
        <f>E126</f>
        <v>92</v>
      </c>
      <c r="Y127" s="54">
        <f>E127</f>
        <v>0</v>
      </c>
      <c r="Z127" s="54">
        <f>E128</f>
        <v>0</v>
      </c>
      <c r="AA127" s="54">
        <f>E129</f>
        <v>0</v>
      </c>
      <c r="AB127" s="54">
        <f>E130</f>
        <v>0</v>
      </c>
      <c r="AC127" s="54">
        <f>E131</f>
        <v>148</v>
      </c>
      <c r="AD127" s="54">
        <f>E132</f>
        <v>99</v>
      </c>
      <c r="AE127" s="2">
        <f>E133</f>
        <v>0</v>
      </c>
      <c r="AF127" s="2">
        <f>E134</f>
        <v>153</v>
      </c>
      <c r="AG127" s="2">
        <f>E135</f>
        <v>0</v>
      </c>
      <c r="AH127" s="2">
        <f>E136</f>
        <v>75</v>
      </c>
      <c r="AI127" s="2">
        <f>E137</f>
        <v>9</v>
      </c>
      <c r="AJ127" s="2">
        <f>E138</f>
        <v>0</v>
      </c>
      <c r="AK127" s="2">
        <f>E139</f>
        <v>50</v>
      </c>
      <c r="AL127" s="2">
        <f>E140</f>
        <v>125</v>
      </c>
      <c r="AM127" s="2">
        <f>E141</f>
        <v>16</v>
      </c>
      <c r="AN127" s="2">
        <f>E142</f>
        <v>1</v>
      </c>
      <c r="AO127" s="2">
        <f>E143</f>
        <v>6</v>
      </c>
      <c r="AP127" s="2">
        <f>E144</f>
        <v>85</v>
      </c>
      <c r="AQ127" s="2">
        <f>E145</f>
        <v>0</v>
      </c>
      <c r="AR127" s="2">
        <f>E146</f>
        <v>2</v>
      </c>
      <c r="AS127" s="2">
        <f>E147</f>
        <v>0</v>
      </c>
      <c r="AT127" s="2">
        <f>E148</f>
        <v>2</v>
      </c>
      <c r="AU127" s="5"/>
      <c r="AV127" s="54">
        <v>6.25E-2</v>
      </c>
      <c r="AW127" s="31">
        <f t="shared" ref="AW127" si="2717">PRODUCT(W127*100*1/W141)</f>
        <v>0.46511627906976744</v>
      </c>
      <c r="AX127" s="31">
        <f t="shared" ref="AX127" si="2718">PRODUCT(X127*100*1/X141)</f>
        <v>42.790697674418603</v>
      </c>
      <c r="AY127" s="30">
        <f t="shared" ref="AY127" si="2719">PRODUCT(Y127*100*1/Y141)</f>
        <v>0</v>
      </c>
      <c r="AZ127" s="30">
        <f t="shared" ref="AZ127" si="2720">PRODUCT(Z127*100*1/Z141)</f>
        <v>0</v>
      </c>
      <c r="BA127" s="30">
        <f t="shared" ref="BA127" si="2721">PRODUCT(AA127*100*1/AA141)</f>
        <v>0</v>
      </c>
      <c r="BB127" s="30">
        <f t="shared" ref="BB127" si="2722">PRODUCT(AB127*100*1/AB141)</f>
        <v>0</v>
      </c>
      <c r="BC127" s="30">
        <f t="shared" ref="BC127" si="2723">PRODUCT(AC127*100*1/AC141)</f>
        <v>68.837209302325576</v>
      </c>
      <c r="BD127" s="30">
        <f t="shared" ref="BD127" si="2724">PRODUCT(AD127*100*1/AD141)</f>
        <v>46.046511627906973</v>
      </c>
      <c r="BE127" s="31">
        <f t="shared" ref="BE127" si="2725">PRODUCT(AE127*100*1/AE141)</f>
        <v>0</v>
      </c>
      <c r="BF127" s="31">
        <f t="shared" ref="BF127" si="2726">PRODUCT(AF127*100*1/AF141)</f>
        <v>73.913043478260875</v>
      </c>
      <c r="BG127" s="31">
        <f t="shared" ref="BG127" si="2727">PRODUCT(AG127*100*1/AG141)</f>
        <v>0</v>
      </c>
      <c r="BH127" s="31">
        <f t="shared" ref="BH127" si="2728">PRODUCT(AH127*100*1/AH141)</f>
        <v>34.883720930232556</v>
      </c>
      <c r="BI127" s="31">
        <f t="shared" ref="BI127" si="2729">PRODUCT(AI127*100*1/AI141)</f>
        <v>4.1860465116279073</v>
      </c>
      <c r="BJ127" s="31">
        <f t="shared" ref="BJ127" si="2730">PRODUCT(AJ127*100*1/AJ141)</f>
        <v>0</v>
      </c>
      <c r="BK127" s="31">
        <f t="shared" ref="BK127" si="2731">PRODUCT(AK127*100*1/AK141)</f>
        <v>23.255813953488371</v>
      </c>
      <c r="BL127" s="31">
        <f t="shared" ref="BL127" si="2732">PRODUCT(AL127*100*1/AL141)</f>
        <v>58.139534883720927</v>
      </c>
      <c r="BM127" s="31">
        <f t="shared" ref="BM127" si="2733">PRODUCT(AM127*100*1/AM141)</f>
        <v>7.441860465116279</v>
      </c>
      <c r="BN127" s="31">
        <f t="shared" ref="BN127" si="2734">PRODUCT(AN127*100*1/AN141)</f>
        <v>0.46511627906976744</v>
      </c>
      <c r="BO127" s="31">
        <f t="shared" ref="BO127" si="2735">PRODUCT(AO127*100*1/AO141)</f>
        <v>2.8037383177570092</v>
      </c>
      <c r="BP127" s="31">
        <f t="shared" ref="BP127" si="2736">PRODUCT(AP127*100*1/AP141)</f>
        <v>39.719626168224302</v>
      </c>
      <c r="BQ127" s="31">
        <f t="shared" ref="BQ127" si="2737">PRODUCT(AQ127*100*1/AQ141)</f>
        <v>0</v>
      </c>
      <c r="BR127" s="31">
        <f t="shared" ref="BR127" si="2738">PRODUCT(AR127*100*1/AR141)</f>
        <v>0.93023255813953487</v>
      </c>
      <c r="BS127" s="31">
        <f t="shared" ref="BS127" si="2739">PRODUCT(AS127*100*1/AS141)</f>
        <v>0</v>
      </c>
      <c r="BT127" s="31">
        <f t="shared" ref="BT127" si="2740">PRODUCT(AT127*100*1/AT141)</f>
        <v>0.93023255813953487</v>
      </c>
      <c r="BU127" s="54"/>
      <c r="BV127" s="54">
        <v>6.25E-2</v>
      </c>
      <c r="BW127" s="31">
        <f t="shared" ref="BW127" si="2741">AW125+AW126+AW127</f>
        <v>27.441860465116282</v>
      </c>
      <c r="BX127" s="31">
        <f t="shared" ref="BX127" si="2742">AX125+AX126+AX127</f>
        <v>42.790697674418603</v>
      </c>
      <c r="BY127" s="30">
        <f t="shared" ref="BY127" si="2743">AY125+AY126+AY127</f>
        <v>0</v>
      </c>
      <c r="BZ127" s="30">
        <f t="shared" ref="BZ127" si="2744">AZ125+AZ126+AZ127</f>
        <v>0</v>
      </c>
      <c r="CA127" s="30">
        <f t="shared" ref="CA127" si="2745">BA125+BA126+BA127</f>
        <v>0.46511627906976744</v>
      </c>
      <c r="CB127" s="30">
        <f t="shared" ref="CB127" si="2746">BB125+BB126+BB127</f>
        <v>0</v>
      </c>
      <c r="CC127" s="30">
        <f t="shared" ref="CC127" si="2747">BC125+BC126+BC127</f>
        <v>68.837209302325576</v>
      </c>
      <c r="CD127" s="30">
        <f t="shared" ref="CD127" si="2748">BD125+BD126+BD127</f>
        <v>46.046511627906973</v>
      </c>
      <c r="CE127" s="31">
        <f t="shared" ref="CE127" si="2749">BE125+BE126+BE127</f>
        <v>0</v>
      </c>
      <c r="CF127" s="31">
        <f t="shared" ref="CF127" si="2750">BF125+BF126+BF127</f>
        <v>73.913043478260875</v>
      </c>
      <c r="CG127" s="31">
        <f t="shared" ref="CG127" si="2751">BG125+BG126+BG127</f>
        <v>0</v>
      </c>
      <c r="CH127" s="31">
        <f t="shared" ref="CH127" si="2752">BH125+BH126+BH127</f>
        <v>34.883720930232556</v>
      </c>
      <c r="CI127" s="31">
        <f t="shared" ref="CI127" si="2753">BI125+BI126+BI127</f>
        <v>5.1162790697674421</v>
      </c>
      <c r="CJ127" s="31">
        <f t="shared" ref="CJ127" si="2754">BJ125+BJ126+BJ127</f>
        <v>4.6511627906976747</v>
      </c>
      <c r="CK127" s="31">
        <f t="shared" ref="CK127" si="2755">BK125+BK126+BK127</f>
        <v>25.581395348837209</v>
      </c>
      <c r="CL127" s="31">
        <f t="shared" ref="CL127" si="2756">BL125+BL126+BL127</f>
        <v>58.139534883720927</v>
      </c>
      <c r="CM127" s="31">
        <f t="shared" ref="CM127" si="2757">BM125+BM126+BM127</f>
        <v>96.744186046511615</v>
      </c>
      <c r="CN127" s="31">
        <f t="shared" ref="CN127" si="2758">BN125+BN126+BN127</f>
        <v>0.46511627906976744</v>
      </c>
      <c r="CO127" s="31">
        <f t="shared" ref="CO127" si="2759">BO125+BO126+BO127</f>
        <v>2.8037383177570092</v>
      </c>
      <c r="CP127" s="31">
        <f t="shared" ref="CP127" si="2760">BP125+BP126+BP127</f>
        <v>46.261682242990659</v>
      </c>
      <c r="CQ127" s="31">
        <f t="shared" ref="CQ127" si="2761">BQ125+BQ126+BQ127</f>
        <v>0</v>
      </c>
      <c r="CR127" s="31">
        <f t="shared" ref="CR127" si="2762">BR125+BR126+BR127</f>
        <v>0.93023255813953487</v>
      </c>
      <c r="CS127" s="31">
        <f t="shared" ref="CS127" si="2763">BS125+BS126+BS127</f>
        <v>0</v>
      </c>
      <c r="CT127" s="31">
        <f t="shared" ref="CT127" si="2764">BT125+BT126+BT127</f>
        <v>69.767441860465112</v>
      </c>
      <c r="CW127" s="25" t="s">
        <v>51</v>
      </c>
      <c r="CX127" s="18"/>
      <c r="CY127" s="18"/>
      <c r="CZ127" s="18"/>
      <c r="DA127" s="18"/>
      <c r="DB127" s="18"/>
      <c r="DC127" s="18"/>
      <c r="DD127" s="18"/>
      <c r="DE127" s="17"/>
      <c r="DF127" s="17">
        <f>CE135-CE134</f>
        <v>0</v>
      </c>
      <c r="DG127" s="17"/>
      <c r="DH127" s="17"/>
      <c r="DI127" s="17">
        <f>CH133-CH132</f>
        <v>17.674418604651166</v>
      </c>
      <c r="DJ127" s="17"/>
      <c r="DK127" s="17"/>
      <c r="DL127" s="17"/>
      <c r="DM127" s="17">
        <f>CL132-CL131</f>
        <v>4.6511627906976685</v>
      </c>
      <c r="DN127" s="17">
        <f>CM130-CM127</f>
        <v>2.3255813953488342</v>
      </c>
      <c r="DO127" s="17"/>
      <c r="DP127" s="17">
        <f>CO132-CO131</f>
        <v>0</v>
      </c>
      <c r="DQ127" s="17">
        <f>CP130-CP129</f>
        <v>2.3364485981308434</v>
      </c>
      <c r="DR127" s="17"/>
      <c r="DS127" s="17"/>
      <c r="DT127" s="17"/>
      <c r="DU127" s="17"/>
      <c r="DV127" s="10"/>
    </row>
    <row r="128" spans="1:127" ht="18.75" x14ac:dyDescent="0.25">
      <c r="B128" s="54" t="s">
        <v>5</v>
      </c>
      <c r="C128" s="54">
        <v>0</v>
      </c>
      <c r="D128" s="54">
        <v>0</v>
      </c>
      <c r="E128" s="54">
        <v>0</v>
      </c>
      <c r="F128" s="54">
        <v>0</v>
      </c>
      <c r="G128" s="54">
        <v>94</v>
      </c>
      <c r="H128" s="54">
        <v>0</v>
      </c>
      <c r="I128" s="54">
        <v>12</v>
      </c>
      <c r="J128" s="54">
        <v>38</v>
      </c>
      <c r="K128" s="54">
        <v>21</v>
      </c>
      <c r="L128" s="54">
        <v>24</v>
      </c>
      <c r="M128" s="54">
        <v>4</v>
      </c>
      <c r="N128" s="54">
        <v>12</v>
      </c>
      <c r="O128" s="54">
        <v>6</v>
      </c>
      <c r="P128" s="54">
        <v>4</v>
      </c>
      <c r="Q128" s="54">
        <v>0</v>
      </c>
      <c r="R128" s="54">
        <v>0</v>
      </c>
      <c r="S128" s="54">
        <v>215</v>
      </c>
      <c r="V128" s="54">
        <v>0.125</v>
      </c>
      <c r="W128" s="2">
        <f>F125</f>
        <v>1</v>
      </c>
      <c r="X128" s="2">
        <f>F126</f>
        <v>0</v>
      </c>
      <c r="Y128" s="54">
        <f>F127</f>
        <v>107</v>
      </c>
      <c r="Z128" s="54">
        <f>F128</f>
        <v>0</v>
      </c>
      <c r="AA128" s="54">
        <f>F129</f>
        <v>1</v>
      </c>
      <c r="AB128" s="54">
        <f>F130</f>
        <v>4</v>
      </c>
      <c r="AC128" s="54">
        <f>F131</f>
        <v>0</v>
      </c>
      <c r="AD128" s="54">
        <f>F132</f>
        <v>0</v>
      </c>
      <c r="AE128" s="2">
        <f>F133</f>
        <v>0</v>
      </c>
      <c r="AF128" s="2">
        <f>F134</f>
        <v>0</v>
      </c>
      <c r="AG128" s="2">
        <f>F135</f>
        <v>0</v>
      </c>
      <c r="AH128" s="2">
        <f>F136</f>
        <v>0</v>
      </c>
      <c r="AI128" s="2">
        <f>F137</f>
        <v>99</v>
      </c>
      <c r="AJ128" s="2">
        <f>F138</f>
        <v>97</v>
      </c>
      <c r="AK128" s="2">
        <f>F139</f>
        <v>88</v>
      </c>
      <c r="AL128" s="2">
        <f>F140</f>
        <v>0</v>
      </c>
      <c r="AM128" s="4">
        <f>F141</f>
        <v>4</v>
      </c>
      <c r="AN128" s="2">
        <f>F142</f>
        <v>7</v>
      </c>
      <c r="AO128" s="2">
        <f>F143</f>
        <v>0</v>
      </c>
      <c r="AP128" s="2">
        <f>F144</f>
        <v>45</v>
      </c>
      <c r="AQ128" s="2">
        <f>F145</f>
        <v>0</v>
      </c>
      <c r="AR128" s="2">
        <f>F146</f>
        <v>0</v>
      </c>
      <c r="AS128" s="2">
        <f>F147</f>
        <v>149</v>
      </c>
      <c r="AT128" s="2">
        <f>F148</f>
        <v>49</v>
      </c>
      <c r="AU128" s="5"/>
      <c r="AV128" s="54">
        <v>0.125</v>
      </c>
      <c r="AW128" s="31">
        <f t="shared" ref="AW128" si="2765">PRODUCT(W128*100*1/W141)</f>
        <v>0.46511627906976744</v>
      </c>
      <c r="AX128" s="31">
        <f t="shared" ref="AX128" si="2766">PRODUCT(X128*100*1/X141)</f>
        <v>0</v>
      </c>
      <c r="AY128" s="30">
        <f t="shared" ref="AY128" si="2767">PRODUCT(Y128*100*1/Y141)</f>
        <v>49.767441860465119</v>
      </c>
      <c r="AZ128" s="30">
        <f t="shared" ref="AZ128" si="2768">PRODUCT(Z128*100*1/Z141)</f>
        <v>0</v>
      </c>
      <c r="BA128" s="30">
        <f t="shared" ref="BA128" si="2769">PRODUCT(AA128*100*1/AA141)</f>
        <v>0.46511627906976744</v>
      </c>
      <c r="BB128" s="30">
        <f t="shared" ref="BB128" si="2770">PRODUCT(AB128*100*1/AB141)</f>
        <v>1.8604651162790697</v>
      </c>
      <c r="BC128" s="30">
        <f t="shared" ref="BC128" si="2771">PRODUCT(AC128*100*1/AC141)</f>
        <v>0</v>
      </c>
      <c r="BD128" s="30">
        <f t="shared" ref="BD128" si="2772">PRODUCT(AD128*100*1/AD141)</f>
        <v>0</v>
      </c>
      <c r="BE128" s="31">
        <f t="shared" ref="BE128" si="2773">PRODUCT(AE128*100*1/AE141)</f>
        <v>0</v>
      </c>
      <c r="BF128" s="31">
        <f t="shared" ref="BF128" si="2774">PRODUCT(AF128*100*1/AF141)</f>
        <v>0</v>
      </c>
      <c r="BG128" s="31">
        <f t="shared" ref="BG128" si="2775">PRODUCT(AG128*100*1/AG141)</f>
        <v>0</v>
      </c>
      <c r="BH128" s="31">
        <f t="shared" ref="BH128" si="2776">PRODUCT(AH128*100*1/AH141)</f>
        <v>0</v>
      </c>
      <c r="BI128" s="31">
        <f t="shared" ref="BI128" si="2777">PRODUCT(AI128*100*1/AI141)</f>
        <v>46.046511627906973</v>
      </c>
      <c r="BJ128" s="31">
        <f t="shared" ref="BJ128" si="2778">PRODUCT(AJ128*100*1/AJ141)</f>
        <v>45.116279069767444</v>
      </c>
      <c r="BK128" s="31">
        <f t="shared" ref="BK128" si="2779">PRODUCT(AK128*100*1/AK141)</f>
        <v>40.930232558139537</v>
      </c>
      <c r="BL128" s="31">
        <f t="shared" ref="BL128" si="2780">PRODUCT(AL128*100*1/AL141)</f>
        <v>0</v>
      </c>
      <c r="BM128" s="32">
        <f t="shared" ref="BM128" si="2781">PRODUCT(AM128*100*1/AM141)</f>
        <v>1.8604651162790697</v>
      </c>
      <c r="BN128" s="31">
        <f t="shared" ref="BN128" si="2782">PRODUCT(AN128*100*1/AN141)</f>
        <v>3.2558139534883721</v>
      </c>
      <c r="BO128" s="31">
        <f t="shared" ref="BO128" si="2783">PRODUCT(AO128*100*1/AO141)</f>
        <v>0</v>
      </c>
      <c r="BP128" s="31">
        <f t="shared" ref="BP128" si="2784">PRODUCT(AP128*100*1/AP141)</f>
        <v>21.028037383177569</v>
      </c>
      <c r="BQ128" s="31">
        <f t="shared" ref="BQ128" si="2785">PRODUCT(AQ128*100*1/AQ141)</f>
        <v>0</v>
      </c>
      <c r="BR128" s="31">
        <f t="shared" ref="BR128" si="2786">PRODUCT(AR128*100*1/AR141)</f>
        <v>0</v>
      </c>
      <c r="BS128" s="31">
        <f t="shared" ref="BS128" si="2787">PRODUCT(AS128*100*1/AS141)</f>
        <v>69.626168224299064</v>
      </c>
      <c r="BT128" s="31">
        <f t="shared" ref="BT128" si="2788">PRODUCT(AT128*100*1/AT141)</f>
        <v>22.790697674418606</v>
      </c>
      <c r="BU128" s="54"/>
      <c r="BV128" s="54">
        <v>0.125</v>
      </c>
      <c r="BW128" s="31">
        <f t="shared" ref="BW128" si="2789">AW125+AW126+AW127+AW128</f>
        <v>27.90697674418605</v>
      </c>
      <c r="BX128" s="31">
        <f t="shared" ref="BX128" si="2790">AX125+AX126+AX127+AX128</f>
        <v>42.790697674418603</v>
      </c>
      <c r="BY128" s="30">
        <f t="shared" ref="BY128" si="2791">AY125+AY126+AY127+AY128</f>
        <v>49.767441860465119</v>
      </c>
      <c r="BZ128" s="30">
        <f t="shared" ref="BZ128" si="2792">AZ125+AZ126+AZ127+AZ128</f>
        <v>0</v>
      </c>
      <c r="CA128" s="30">
        <f t="shared" ref="CA128" si="2793">BA125+BA126+BA127+BA128</f>
        <v>0.93023255813953487</v>
      </c>
      <c r="CB128" s="30">
        <f t="shared" ref="CB128" si="2794">BB125+BB126+BB127+BB128</f>
        <v>1.8604651162790697</v>
      </c>
      <c r="CC128" s="30">
        <f t="shared" ref="CC128" si="2795">BC125+BC126+BC127+BC128</f>
        <v>68.837209302325576</v>
      </c>
      <c r="CD128" s="30">
        <f t="shared" ref="CD128" si="2796">BD125+BD126+BD127+BD128</f>
        <v>46.046511627906973</v>
      </c>
      <c r="CE128" s="31">
        <f t="shared" ref="CE128" si="2797">BE125+BE126+BE127+BE128</f>
        <v>0</v>
      </c>
      <c r="CF128" s="31">
        <f t="shared" ref="CF128" si="2798">BF125+BF126+BF127+BF128</f>
        <v>73.913043478260875</v>
      </c>
      <c r="CG128" s="31">
        <f t="shared" ref="CG128" si="2799">BG125+BG126+BG127+BG128</f>
        <v>0</v>
      </c>
      <c r="CH128" s="31">
        <f t="shared" ref="CH128" si="2800">BH125+BH126+BH127+BH128</f>
        <v>34.883720930232556</v>
      </c>
      <c r="CI128" s="31">
        <f t="shared" ref="CI128" si="2801">BI125+BI126+BI127+BI128</f>
        <v>51.162790697674417</v>
      </c>
      <c r="CJ128" s="31">
        <f t="shared" ref="CJ128" si="2802">BJ125+BJ126+BJ127+BJ128</f>
        <v>49.767441860465119</v>
      </c>
      <c r="CK128" s="31">
        <f t="shared" ref="CK128" si="2803">BK125+BK126+BK127+BK128</f>
        <v>66.511627906976742</v>
      </c>
      <c r="CL128" s="31">
        <f t="shared" ref="CL128" si="2804">BL125+BL126+BL127+BL128</f>
        <v>58.139534883720927</v>
      </c>
      <c r="CM128" s="32">
        <f t="shared" ref="CM128" si="2805">BM125+BM126+BM127+BM128</f>
        <v>98.604651162790688</v>
      </c>
      <c r="CN128" s="31">
        <f>BN126+BN127+BN128</f>
        <v>3.7209302325581395</v>
      </c>
      <c r="CO128" s="31">
        <f t="shared" ref="CO128" si="2806">BO125+BO126+BO127+BO128</f>
        <v>2.8037383177570092</v>
      </c>
      <c r="CP128" s="31">
        <f t="shared" ref="CP128" si="2807">BP125+BP126+BP127+BP128</f>
        <v>67.289719626168221</v>
      </c>
      <c r="CQ128" s="31">
        <f t="shared" ref="CQ128" si="2808">BQ125+BQ126+BQ127+BQ128</f>
        <v>0</v>
      </c>
      <c r="CR128" s="31">
        <f t="shared" ref="CR128" si="2809">BR125+BR126+BR127+BR128</f>
        <v>0.93023255813953487</v>
      </c>
      <c r="CS128" s="31">
        <f t="shared" ref="CS128" si="2810">BS125+BS126+BS127+BS128</f>
        <v>69.626168224299064</v>
      </c>
      <c r="CT128" s="31">
        <f t="shared" ref="CT128" si="2811">BT125+BT126+BT127+BT128</f>
        <v>92.558139534883722</v>
      </c>
      <c r="CW128" s="25" t="s">
        <v>52</v>
      </c>
      <c r="CX128" s="18"/>
      <c r="CY128" s="18">
        <f>BX140-BX129</f>
        <v>53.023255813953476</v>
      </c>
      <c r="CZ128" s="18"/>
      <c r="DA128" s="18"/>
      <c r="DB128" s="18"/>
      <c r="DC128" s="18"/>
      <c r="DD128" s="18"/>
      <c r="DE128" s="17"/>
      <c r="DF128" s="17">
        <f>CE140-CE135</f>
        <v>0.97560975609755474</v>
      </c>
      <c r="DG128" s="17">
        <f>CF140-CF131</f>
        <v>15.942028985507235</v>
      </c>
      <c r="DH128" s="17">
        <f>CG140-CG136</f>
        <v>52.558139534883722</v>
      </c>
      <c r="DI128" s="17">
        <f>CH140-CH133</f>
        <v>11.627906976744185</v>
      </c>
      <c r="DJ128" s="17">
        <f>CI140-CI131</f>
        <v>28.837209302325576</v>
      </c>
      <c r="DK128" s="17">
        <f>CJ140-CJ131</f>
        <v>28.83720930232559</v>
      </c>
      <c r="DL128" s="17">
        <f>CK140-CK129</f>
        <v>29.767441860465127</v>
      </c>
      <c r="DM128" s="17">
        <f>CL140-CL132</f>
        <v>9.3023255813953512</v>
      </c>
      <c r="DN128" s="17">
        <f>CM140-CM130</f>
        <v>0.93023255813953654</v>
      </c>
      <c r="DO128" s="17">
        <f>CN140-CN131</f>
        <v>0</v>
      </c>
      <c r="DP128" s="17">
        <f>CO140-CO132</f>
        <v>62.149532710280369</v>
      </c>
      <c r="DQ128" s="17">
        <f>CP140-CP130</f>
        <v>23.831775700934571</v>
      </c>
      <c r="DR128" s="17">
        <f>CQ140-CQ133</f>
        <v>0</v>
      </c>
      <c r="DS128" s="17">
        <f>CR140-CR133</f>
        <v>0</v>
      </c>
      <c r="DT128" s="17">
        <f>CS140-CS133</f>
        <v>0.93457943925233167</v>
      </c>
      <c r="DU128" s="17">
        <f>CT140-CT130</f>
        <v>0</v>
      </c>
      <c r="DV128" s="10"/>
    </row>
    <row r="129" spans="2:125" x14ac:dyDescent="0.25">
      <c r="B129" s="54" t="s">
        <v>7</v>
      </c>
      <c r="C129" s="54">
        <v>0</v>
      </c>
      <c r="D129" s="54">
        <v>1</v>
      </c>
      <c r="E129" s="54">
        <v>0</v>
      </c>
      <c r="F129" s="54">
        <v>1</v>
      </c>
      <c r="G129" s="54">
        <v>0</v>
      </c>
      <c r="H129" s="54">
        <v>4</v>
      </c>
      <c r="I129" s="54">
        <v>60</v>
      </c>
      <c r="J129" s="54">
        <v>46</v>
      </c>
      <c r="K129" s="54">
        <v>36</v>
      </c>
      <c r="L129" s="54">
        <v>35</v>
      </c>
      <c r="M129" s="54">
        <v>32</v>
      </c>
      <c r="N129" s="54">
        <v>0</v>
      </c>
      <c r="O129" s="54">
        <v>0</v>
      </c>
      <c r="P129" s="54">
        <v>0</v>
      </c>
      <c r="Q129" s="54">
        <v>0</v>
      </c>
      <c r="R129" s="54">
        <v>0</v>
      </c>
      <c r="S129" s="54">
        <v>215</v>
      </c>
      <c r="V129" s="54">
        <v>0.25</v>
      </c>
      <c r="W129" s="3">
        <f>G125</f>
        <v>7</v>
      </c>
      <c r="X129" s="2">
        <f>G126</f>
        <v>9</v>
      </c>
      <c r="Y129" s="54">
        <f>G127</f>
        <v>0</v>
      </c>
      <c r="Z129" s="54">
        <f>G128</f>
        <v>94</v>
      </c>
      <c r="AA129" s="54">
        <f>G129</f>
        <v>0</v>
      </c>
      <c r="AB129" s="54">
        <f>G130</f>
        <v>0</v>
      </c>
      <c r="AC129" s="54">
        <f>G131</f>
        <v>9</v>
      </c>
      <c r="AD129" s="54">
        <f>G132</f>
        <v>11</v>
      </c>
      <c r="AE129" s="2">
        <f>G133</f>
        <v>158</v>
      </c>
      <c r="AF129" s="2">
        <f>G134</f>
        <v>4</v>
      </c>
      <c r="AG129" s="2">
        <f>G135</f>
        <v>0</v>
      </c>
      <c r="AH129" s="2">
        <f>G136</f>
        <v>26</v>
      </c>
      <c r="AI129" s="2">
        <f>G137</f>
        <v>30</v>
      </c>
      <c r="AJ129" s="2">
        <f>G138</f>
        <v>32</v>
      </c>
      <c r="AK129" s="2">
        <f>G139</f>
        <v>8</v>
      </c>
      <c r="AL129" s="2">
        <f>G140</f>
        <v>23</v>
      </c>
      <c r="AM129" s="4">
        <f>G141</f>
        <v>1</v>
      </c>
      <c r="AN129" s="2">
        <f>G142</f>
        <v>120</v>
      </c>
      <c r="AO129" s="2">
        <f>G143</f>
        <v>40</v>
      </c>
      <c r="AP129" s="2">
        <f>G144</f>
        <v>14</v>
      </c>
      <c r="AQ129" s="2">
        <f>G145</f>
        <v>0</v>
      </c>
      <c r="AR129" s="2">
        <f>G146</f>
        <v>6</v>
      </c>
      <c r="AS129" s="2">
        <f>G147</f>
        <v>0</v>
      </c>
      <c r="AT129" s="2">
        <f>G148</f>
        <v>10</v>
      </c>
      <c r="AU129" s="5"/>
      <c r="AV129" s="54">
        <v>0.25</v>
      </c>
      <c r="AW129" s="33">
        <f t="shared" ref="AW129" si="2812">PRODUCT(W129*100*1/W141)</f>
        <v>3.2558139534883721</v>
      </c>
      <c r="AX129" s="31">
        <f t="shared" ref="AX129" si="2813">PRODUCT(X129*100*1/X141)</f>
        <v>4.1860465116279073</v>
      </c>
      <c r="AY129" s="30">
        <f t="shared" ref="AY129" si="2814">PRODUCT(Y129*100*1/Y141)</f>
        <v>0</v>
      </c>
      <c r="AZ129" s="30">
        <f t="shared" ref="AZ129" si="2815">PRODUCT(Z129*100*1/Z141)</f>
        <v>43.720930232558139</v>
      </c>
      <c r="BA129" s="30">
        <f t="shared" ref="BA129" si="2816">PRODUCT(AA129*100*1/AA141)</f>
        <v>0</v>
      </c>
      <c r="BB129" s="30">
        <f t="shared" ref="BB129" si="2817">PRODUCT(AB129*100*1/AB141)</f>
        <v>0</v>
      </c>
      <c r="BC129" s="30">
        <f t="shared" ref="BC129" si="2818">PRODUCT(AC129*100*1/AC141)</f>
        <v>4.1860465116279073</v>
      </c>
      <c r="BD129" s="30">
        <f t="shared" ref="BD129" si="2819">PRODUCT(AD129*100*1/AD141)</f>
        <v>5.1162790697674421</v>
      </c>
      <c r="BE129" s="31">
        <f t="shared" ref="BE129" si="2820">PRODUCT(AE129*100*1/AE141)</f>
        <v>77.073170731707322</v>
      </c>
      <c r="BF129" s="31">
        <f t="shared" ref="BF129" si="2821">PRODUCT(AF129*100*1/AF141)</f>
        <v>1.932367149758454</v>
      </c>
      <c r="BG129" s="31">
        <f t="shared" ref="BG129" si="2822">PRODUCT(AG129*100*1/AG141)</f>
        <v>0</v>
      </c>
      <c r="BH129" s="31">
        <f t="shared" ref="BH129" si="2823">PRODUCT(AH129*100*1/AH141)</f>
        <v>12.093023255813954</v>
      </c>
      <c r="BI129" s="31">
        <f t="shared" ref="BI129" si="2824">PRODUCT(AI129*100*1/AI141)</f>
        <v>13.953488372093023</v>
      </c>
      <c r="BJ129" s="31">
        <f t="shared" ref="BJ129" si="2825">PRODUCT(AJ129*100*1/AJ141)</f>
        <v>14.883720930232558</v>
      </c>
      <c r="BK129" s="31">
        <f t="shared" ref="BK129" si="2826">PRODUCT(AK129*100*1/AK141)</f>
        <v>3.7209302325581395</v>
      </c>
      <c r="BL129" s="31">
        <f t="shared" ref="BL129" si="2827">PRODUCT(AL129*100*1/AL141)</f>
        <v>10.697674418604651</v>
      </c>
      <c r="BM129" s="32">
        <f t="shared" ref="BM129" si="2828">PRODUCT(AM129*100*1/AM141)</f>
        <v>0.46511627906976744</v>
      </c>
      <c r="BN129" s="31">
        <f t="shared" ref="BN129" si="2829">PRODUCT(AN129*100*1/AN141)</f>
        <v>55.813953488372093</v>
      </c>
      <c r="BO129" s="31">
        <f t="shared" ref="BO129" si="2830">PRODUCT(AO129*100*1/AO141)</f>
        <v>18.691588785046729</v>
      </c>
      <c r="BP129" s="31">
        <f t="shared" ref="BP129" si="2831">PRODUCT(AP129*100*1/AP141)</f>
        <v>6.5420560747663554</v>
      </c>
      <c r="BQ129" s="31">
        <f t="shared" ref="BQ129" si="2832">PRODUCT(AQ129*100*1/AQ141)</f>
        <v>0</v>
      </c>
      <c r="BR129" s="31">
        <f t="shared" ref="BR129" si="2833">PRODUCT(AR129*100*1/AR141)</f>
        <v>2.7906976744186047</v>
      </c>
      <c r="BS129" s="31">
        <f t="shared" ref="BS129" si="2834">PRODUCT(AS129*100*1/AS141)</f>
        <v>0</v>
      </c>
      <c r="BT129" s="31">
        <f t="shared" ref="BT129" si="2835">PRODUCT(AT129*100*1/AT141)</f>
        <v>4.6511627906976747</v>
      </c>
      <c r="BU129" s="54"/>
      <c r="BV129" s="54">
        <v>0.25</v>
      </c>
      <c r="BW129" s="33">
        <f t="shared" ref="BW129" si="2836">AW125+AW126+AW127+AW128+AW129</f>
        <v>31.162790697674421</v>
      </c>
      <c r="BX129" s="31">
        <f t="shared" ref="BX129" si="2837">AX125+AX126+AX127+AX128+AX129</f>
        <v>46.97674418604651</v>
      </c>
      <c r="BY129" s="30">
        <f t="shared" ref="BY129" si="2838">AY125+AY126+AY127+AY128+AY129</f>
        <v>49.767441860465119</v>
      </c>
      <c r="BZ129" s="30">
        <f t="shared" ref="BZ129" si="2839">AZ125+AZ126+AZ127+AZ128+AZ129</f>
        <v>43.720930232558139</v>
      </c>
      <c r="CA129" s="30">
        <f t="shared" ref="CA129" si="2840">BA125+BA126+BA127+BA128+BA129</f>
        <v>0.93023255813953487</v>
      </c>
      <c r="CB129" s="30">
        <f t="shared" ref="CB129" si="2841">BB125+BB126+BB127+BB128+BB129</f>
        <v>1.8604651162790697</v>
      </c>
      <c r="CC129" s="30">
        <f t="shared" ref="CC129" si="2842">BC125+BC126+BC127+BC128+BC129</f>
        <v>73.023255813953483</v>
      </c>
      <c r="CD129" s="30">
        <f t="shared" ref="CD129" si="2843">BD125+BD126+BD127+BD128+BD129</f>
        <v>51.162790697674417</v>
      </c>
      <c r="CE129" s="31">
        <f t="shared" ref="CE129" si="2844">BE125+BE126+BE127+BE128+BE129</f>
        <v>77.073170731707322</v>
      </c>
      <c r="CF129" s="31">
        <f t="shared" ref="CF129" si="2845">BF125+BF126+BF127+BF128+BF129</f>
        <v>75.845410628019323</v>
      </c>
      <c r="CG129" s="31">
        <f t="shared" ref="CG129" si="2846">BG125+BG126+BG127+BG128+BG129</f>
        <v>0</v>
      </c>
      <c r="CH129" s="31">
        <f t="shared" ref="CH129" si="2847">BH125+BH126+BH127+BH128+BH129</f>
        <v>46.97674418604651</v>
      </c>
      <c r="CI129" s="31">
        <f t="shared" ref="CI129" si="2848">BI125+BI126+BI127+BI128+BI129</f>
        <v>65.116279069767444</v>
      </c>
      <c r="CJ129" s="31">
        <f t="shared" ref="CJ129" si="2849">BJ125+BJ126+BJ127+BJ128+BJ129</f>
        <v>64.651162790697683</v>
      </c>
      <c r="CK129" s="31">
        <f t="shared" ref="CK129" si="2850">BK125+BK126+BK127+BK128+BK129</f>
        <v>70.232558139534888</v>
      </c>
      <c r="CL129" s="31">
        <f t="shared" ref="CL129" si="2851">BL125+BL126+BL127+BL128+BL129</f>
        <v>68.837209302325576</v>
      </c>
      <c r="CM129" s="32">
        <f t="shared" ref="CM129" si="2852">BM125+BM126+BM127+BM128+BM129</f>
        <v>99.069767441860449</v>
      </c>
      <c r="CN129" s="31">
        <f t="shared" ref="CN129" si="2853">BN125+BN126+BN127+BN128+BN129</f>
        <v>59.534883720930232</v>
      </c>
      <c r="CO129" s="31">
        <f t="shared" ref="CO129" si="2854">BO125+BO126+BO127+BO128+BO129</f>
        <v>21.495327102803738</v>
      </c>
      <c r="CP129" s="31">
        <f t="shared" ref="CP129" si="2855">BP125+BP126+BP127+BP128+BP129</f>
        <v>73.831775700934571</v>
      </c>
      <c r="CQ129" s="31">
        <f t="shared" ref="CQ129" si="2856">BQ125+BQ126+BQ127+BQ128+BQ129</f>
        <v>0</v>
      </c>
      <c r="CR129" s="31">
        <f t="shared" ref="CR129" si="2857">BR125+BR126+BR127+BR128+BR129</f>
        <v>3.7209302325581395</v>
      </c>
      <c r="CS129" s="31">
        <f t="shared" ref="CS129" si="2858">BS125+BS126+BS127+BS128+BS129</f>
        <v>69.626168224299064</v>
      </c>
      <c r="CT129" s="31">
        <f t="shared" ref="CT129" si="2859">BT125+BT126+BT127+BT128+BT129</f>
        <v>97.20930232558139</v>
      </c>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10"/>
    </row>
    <row r="130" spans="2:125" x14ac:dyDescent="0.25">
      <c r="B130" s="54" t="s">
        <v>9</v>
      </c>
      <c r="C130" s="54">
        <v>0</v>
      </c>
      <c r="D130" s="54">
        <v>0</v>
      </c>
      <c r="E130" s="54">
        <v>0</v>
      </c>
      <c r="F130" s="54">
        <v>4</v>
      </c>
      <c r="G130" s="54">
        <v>0</v>
      </c>
      <c r="H130" s="54">
        <v>63</v>
      </c>
      <c r="I130" s="54">
        <v>41</v>
      </c>
      <c r="J130" s="54">
        <v>50</v>
      </c>
      <c r="K130" s="54">
        <v>23</v>
      </c>
      <c r="L130" s="54">
        <v>12</v>
      </c>
      <c r="M130" s="54">
        <v>6</v>
      </c>
      <c r="N130" s="54">
        <v>1</v>
      </c>
      <c r="O130" s="54">
        <v>15</v>
      </c>
      <c r="P130" s="54">
        <v>0</v>
      </c>
      <c r="Q130" s="54">
        <v>0</v>
      </c>
      <c r="R130" s="54">
        <v>0</v>
      </c>
      <c r="S130" s="54">
        <v>215</v>
      </c>
      <c r="V130" s="54">
        <v>0.5</v>
      </c>
      <c r="W130" s="3">
        <f>H125</f>
        <v>15</v>
      </c>
      <c r="X130" s="3">
        <f>H126</f>
        <v>5</v>
      </c>
      <c r="Y130" s="54">
        <f>H127</f>
        <v>19</v>
      </c>
      <c r="Z130" s="54">
        <f>H128</f>
        <v>0</v>
      </c>
      <c r="AA130" s="54">
        <f>H129</f>
        <v>4</v>
      </c>
      <c r="AB130" s="54">
        <f>H130</f>
        <v>63</v>
      </c>
      <c r="AC130" s="54">
        <f>H131</f>
        <v>11</v>
      </c>
      <c r="AD130" s="54">
        <f>H132</f>
        <v>11</v>
      </c>
      <c r="AE130" s="2">
        <f>H133</f>
        <v>0</v>
      </c>
      <c r="AF130" s="2">
        <f>H134</f>
        <v>3</v>
      </c>
      <c r="AG130" s="2">
        <f>H135</f>
        <v>2</v>
      </c>
      <c r="AH130" s="2">
        <f>H136</f>
        <v>20</v>
      </c>
      <c r="AI130" s="2">
        <f>H137</f>
        <v>8</v>
      </c>
      <c r="AJ130" s="2">
        <f>H138</f>
        <v>10</v>
      </c>
      <c r="AK130" s="3">
        <f>H139</f>
        <v>4</v>
      </c>
      <c r="AL130" s="2">
        <f>H140</f>
        <v>15</v>
      </c>
      <c r="AM130" s="4">
        <f>H141</f>
        <v>0</v>
      </c>
      <c r="AN130" s="2">
        <f>H142</f>
        <v>74</v>
      </c>
      <c r="AO130" s="2">
        <f>H143</f>
        <v>35</v>
      </c>
      <c r="AP130" s="4">
        <f>H144</f>
        <v>5</v>
      </c>
      <c r="AQ130" s="2">
        <f>H145</f>
        <v>39</v>
      </c>
      <c r="AR130" s="2">
        <f>H146</f>
        <v>112</v>
      </c>
      <c r="AS130" s="2">
        <f>H147</f>
        <v>23</v>
      </c>
      <c r="AT130" s="2">
        <f>H148</f>
        <v>6</v>
      </c>
      <c r="AU130" s="5"/>
      <c r="AV130" s="54">
        <v>0.5</v>
      </c>
      <c r="AW130" s="33">
        <f t="shared" ref="AW130" si="2860">PRODUCT(W130*100*1/W141)</f>
        <v>6.9767441860465116</v>
      </c>
      <c r="AX130" s="33">
        <f t="shared" ref="AX130" si="2861">PRODUCT(X130*100*1/X141)</f>
        <v>2.3255813953488373</v>
      </c>
      <c r="AY130" s="30">
        <f t="shared" ref="AY130" si="2862">PRODUCT(Y130*100*1/Y141)</f>
        <v>8.8372093023255811</v>
      </c>
      <c r="AZ130" s="30">
        <f t="shared" ref="AZ130" si="2863">PRODUCT(Z130*100*1/Z141)</f>
        <v>0</v>
      </c>
      <c r="BA130" s="30">
        <f t="shared" ref="BA130" si="2864">PRODUCT(AA130*100*1/AA141)</f>
        <v>1.8604651162790697</v>
      </c>
      <c r="BB130" s="30">
        <f t="shared" ref="BB130" si="2865">PRODUCT(AB130*100*1/AB141)</f>
        <v>29.302325581395348</v>
      </c>
      <c r="BC130" s="30">
        <f t="shared" ref="BC130" si="2866">PRODUCT(AC130*100*1/AC141)</f>
        <v>5.1162790697674421</v>
      </c>
      <c r="BD130" s="30">
        <f t="shared" ref="BD130" si="2867">PRODUCT(AD130*100*1/AD141)</f>
        <v>5.1162790697674421</v>
      </c>
      <c r="BE130" s="31">
        <f t="shared" ref="BE130" si="2868">PRODUCT(AE130*100*1/AE141)</f>
        <v>0</v>
      </c>
      <c r="BF130" s="31">
        <f t="shared" ref="BF130" si="2869">PRODUCT(AF130*100*1/AF141)</f>
        <v>1.4492753623188406</v>
      </c>
      <c r="BG130" s="31">
        <f t="shared" ref="BG130" si="2870">PRODUCT(AG130*100*1/AG141)</f>
        <v>0.93023255813953487</v>
      </c>
      <c r="BH130" s="31">
        <f t="shared" ref="BH130" si="2871">PRODUCT(AH130*100*1/AH141)</f>
        <v>9.3023255813953494</v>
      </c>
      <c r="BI130" s="31">
        <f t="shared" ref="BI130" si="2872">PRODUCT(AI130*100*1/AI141)</f>
        <v>3.7209302325581395</v>
      </c>
      <c r="BJ130" s="31">
        <f t="shared" ref="BJ130" si="2873">PRODUCT(AJ130*100*1/AJ141)</f>
        <v>4.6511627906976747</v>
      </c>
      <c r="BK130" s="33">
        <f t="shared" ref="BK130" si="2874">PRODUCT(AK130*100*1/AK141)</f>
        <v>1.8604651162790697</v>
      </c>
      <c r="BL130" s="31">
        <f t="shared" ref="BL130" si="2875">PRODUCT(AL130*100*1/AL141)</f>
        <v>6.9767441860465116</v>
      </c>
      <c r="BM130" s="32">
        <f t="shared" ref="BM130" si="2876">PRODUCT(AM130*100*1/AM141)</f>
        <v>0</v>
      </c>
      <c r="BN130" s="31">
        <f t="shared" ref="BN130" si="2877">PRODUCT(AN130*100*1/AN141)</f>
        <v>34.418604651162788</v>
      </c>
      <c r="BO130" s="31">
        <f t="shared" ref="BO130" si="2878">PRODUCT(AO130*100*1/AO141)</f>
        <v>16.355140186915889</v>
      </c>
      <c r="BP130" s="32">
        <f t="shared" ref="BP130" si="2879">PRODUCT(AP130*100*1/AP141)</f>
        <v>2.3364485981308412</v>
      </c>
      <c r="BQ130" s="31">
        <f t="shared" ref="BQ130" si="2880">PRODUCT(AQ130*100*1/AQ141)</f>
        <v>18.13953488372093</v>
      </c>
      <c r="BR130" s="31">
        <f t="shared" ref="BR130" si="2881">PRODUCT(AR130*100*1/AR141)</f>
        <v>52.093023255813954</v>
      </c>
      <c r="BS130" s="31">
        <f t="shared" ref="BS130" si="2882">PRODUCT(AS130*100*1/AS141)</f>
        <v>10.747663551401869</v>
      </c>
      <c r="BT130" s="31">
        <f t="shared" ref="BT130" si="2883">PRODUCT(AT130*100*1/AT141)</f>
        <v>2.7906976744186047</v>
      </c>
      <c r="BU130" s="54"/>
      <c r="BV130" s="54">
        <v>0.5</v>
      </c>
      <c r="BW130" s="33">
        <f t="shared" ref="BW130" si="2884">AW125+AW126+AW127+AW128+AW129+AW130</f>
        <v>38.139534883720934</v>
      </c>
      <c r="BX130" s="33">
        <f t="shared" ref="BX130" si="2885">AX125+AX126+AX127+AX128+AX129+AX130</f>
        <v>49.302325581395344</v>
      </c>
      <c r="BY130" s="30">
        <f t="shared" ref="BY130" si="2886">AY125+AY126+AY127+AY128+AY129+AY130</f>
        <v>58.604651162790702</v>
      </c>
      <c r="BZ130" s="30">
        <f t="shared" ref="BZ130" si="2887">AZ125+AZ126+AZ127+AZ128+AZ129+AZ130</f>
        <v>43.720930232558139</v>
      </c>
      <c r="CA130" s="30">
        <f t="shared" ref="CA130" si="2888">BA125+BA126+BA127+BA128+BA129+BA130</f>
        <v>2.7906976744186047</v>
      </c>
      <c r="CB130" s="30">
        <f t="shared" ref="CB130" si="2889">BB125+BB126+BB127+BB128+BB129+BB130</f>
        <v>31.162790697674417</v>
      </c>
      <c r="CC130" s="30">
        <f t="shared" ref="CC130" si="2890">BC125+BC126+BC127+BC128+BC129+BC130</f>
        <v>78.139534883720927</v>
      </c>
      <c r="CD130" s="30">
        <f t="shared" ref="CD130" si="2891">BD125+BD126+BD127+BD128+BD129+BD130</f>
        <v>56.279069767441861</v>
      </c>
      <c r="CE130" s="31">
        <f t="shared" ref="CE130" si="2892">BE125+BE126+BE127+BE128+BE129+BE130</f>
        <v>77.073170731707322</v>
      </c>
      <c r="CF130" s="31">
        <f t="shared" ref="CF130" si="2893">BF125+BF126+BF127+BF128+BF129+BF130</f>
        <v>77.294685990338166</v>
      </c>
      <c r="CG130" s="31">
        <f t="shared" ref="CG130" si="2894">BG125+BG126+BG127+BG128+BG129+BG130</f>
        <v>0.93023255813953487</v>
      </c>
      <c r="CH130" s="31">
        <f t="shared" ref="CH130" si="2895">BH125+BH126+BH127+BH128+BH129+BH130</f>
        <v>56.279069767441861</v>
      </c>
      <c r="CI130" s="31">
        <f t="shared" ref="CI130" si="2896">BI125+BI126+BI127+BI128+BI129+BI130</f>
        <v>68.83720930232559</v>
      </c>
      <c r="CJ130" s="31">
        <f t="shared" ref="CJ130" si="2897">BJ125+BJ126+BJ127+BJ128+BJ129+BJ130</f>
        <v>69.302325581395351</v>
      </c>
      <c r="CK130" s="33">
        <f t="shared" ref="CK130" si="2898">BK125+BK126+BK127+BK128+BK129+BK130</f>
        <v>72.093023255813961</v>
      </c>
      <c r="CL130" s="31">
        <f t="shared" ref="CL130" si="2899">BL125+BL126+BL127+BL128+BL129+BL130</f>
        <v>75.813953488372093</v>
      </c>
      <c r="CM130" s="32">
        <f t="shared" ref="CM130" si="2900">BM125+BM126+BM127+BM128+BM129+BM130</f>
        <v>99.069767441860449</v>
      </c>
      <c r="CN130" s="31">
        <f t="shared" ref="CN130" si="2901">BN125+BN126+BN127+BN128+BN129+BN130</f>
        <v>93.95348837209302</v>
      </c>
      <c r="CO130" s="31">
        <f t="shared" ref="CO130" si="2902">BO125+BO126+BO127+BO128+BO129+BO130</f>
        <v>37.850467289719631</v>
      </c>
      <c r="CP130" s="32">
        <f t="shared" ref="CP130" si="2903">BP125+BP126+BP127+BP128+BP129+BP130</f>
        <v>76.168224299065415</v>
      </c>
      <c r="CQ130" s="31">
        <f t="shared" ref="CQ130" si="2904">BQ125+BQ126+BQ127+BQ128+BQ129+BQ130</f>
        <v>18.13953488372093</v>
      </c>
      <c r="CR130" s="31">
        <f t="shared" ref="CR130" si="2905">BR125+BR126+BR127+BR128+BR129+BR130</f>
        <v>55.813953488372093</v>
      </c>
      <c r="CS130" s="31">
        <f t="shared" ref="CS130" si="2906">BS125+BS126+BS127+BS128+BS129+BS130</f>
        <v>80.373831775700936</v>
      </c>
      <c r="CT130" s="31">
        <f t="shared" ref="CT130" si="2907">BT125+BT126+BT127+BT128+BT129+BT130</f>
        <v>100</v>
      </c>
      <c r="CW130" s="10"/>
      <c r="CX130" s="10"/>
      <c r="CY130" s="10" t="str">
        <f>A123</f>
        <v>Staphylococcus hominis</v>
      </c>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row>
    <row r="131" spans="2:125" x14ac:dyDescent="0.25">
      <c r="B131" s="54" t="s">
        <v>10</v>
      </c>
      <c r="C131" s="54">
        <v>0</v>
      </c>
      <c r="D131" s="54">
        <v>0</v>
      </c>
      <c r="E131" s="54">
        <v>148</v>
      </c>
      <c r="F131" s="54">
        <v>0</v>
      </c>
      <c r="G131" s="54">
        <v>9</v>
      </c>
      <c r="H131" s="54">
        <v>11</v>
      </c>
      <c r="I131" s="54">
        <v>10</v>
      </c>
      <c r="J131" s="54">
        <v>9</v>
      </c>
      <c r="K131" s="54">
        <v>10</v>
      </c>
      <c r="L131" s="54">
        <v>10</v>
      </c>
      <c r="M131" s="54">
        <v>2</v>
      </c>
      <c r="N131" s="54">
        <v>6</v>
      </c>
      <c r="O131" s="54">
        <v>0</v>
      </c>
      <c r="P131" s="54">
        <v>0</v>
      </c>
      <c r="Q131" s="54">
        <v>0</v>
      </c>
      <c r="R131" s="54">
        <v>0</v>
      </c>
      <c r="S131" s="54">
        <v>215</v>
      </c>
      <c r="V131" s="54">
        <v>1</v>
      </c>
      <c r="W131" s="3">
        <f>I125</f>
        <v>13</v>
      </c>
      <c r="X131" s="3">
        <f>I126</f>
        <v>11</v>
      </c>
      <c r="Y131" s="54">
        <f>I127</f>
        <v>19</v>
      </c>
      <c r="Z131" s="54">
        <f>I128</f>
        <v>12</v>
      </c>
      <c r="AA131" s="54">
        <f>I129</f>
        <v>60</v>
      </c>
      <c r="AB131" s="54">
        <f>I130</f>
        <v>41</v>
      </c>
      <c r="AC131" s="54">
        <f>I131</f>
        <v>10</v>
      </c>
      <c r="AD131" s="54">
        <f>I132</f>
        <v>14</v>
      </c>
      <c r="AE131" s="2">
        <f>I133</f>
        <v>31</v>
      </c>
      <c r="AF131" s="2">
        <f>I134</f>
        <v>14</v>
      </c>
      <c r="AG131" s="2">
        <f>I135</f>
        <v>0</v>
      </c>
      <c r="AH131" s="2">
        <f>I136</f>
        <v>9</v>
      </c>
      <c r="AI131" s="2">
        <f>I137</f>
        <v>5</v>
      </c>
      <c r="AJ131" s="2">
        <f>I138</f>
        <v>4</v>
      </c>
      <c r="AK131" s="3">
        <f>I139</f>
        <v>6</v>
      </c>
      <c r="AL131" s="2">
        <f>I140</f>
        <v>22</v>
      </c>
      <c r="AM131" s="3">
        <f>I141</f>
        <v>0</v>
      </c>
      <c r="AN131" s="2">
        <f>I142</f>
        <v>13</v>
      </c>
      <c r="AO131" s="2">
        <f>I143</f>
        <v>0</v>
      </c>
      <c r="AP131" s="3">
        <f>I144</f>
        <v>1</v>
      </c>
      <c r="AQ131" s="2">
        <f>I145</f>
        <v>152</v>
      </c>
      <c r="AR131" s="2">
        <f>I146</f>
        <v>85</v>
      </c>
      <c r="AS131" s="2">
        <f>I147</f>
        <v>22</v>
      </c>
      <c r="AT131" s="3">
        <f>I148</f>
        <v>0</v>
      </c>
      <c r="AU131" s="5"/>
      <c r="AV131" s="54">
        <v>1</v>
      </c>
      <c r="AW131" s="33">
        <f t="shared" ref="AW131" si="2908">PRODUCT(W131*100*1/W141)</f>
        <v>6.0465116279069768</v>
      </c>
      <c r="AX131" s="33">
        <f t="shared" ref="AX131" si="2909">PRODUCT(X131*100*1/X141)</f>
        <v>5.1162790697674421</v>
      </c>
      <c r="AY131" s="30">
        <f t="shared" ref="AY131" si="2910">PRODUCT(Y131*100*1/Y141)</f>
        <v>8.8372093023255811</v>
      </c>
      <c r="AZ131" s="30">
        <f t="shared" ref="AZ131" si="2911">PRODUCT(Z131*100*1/Z141)</f>
        <v>5.5813953488372094</v>
      </c>
      <c r="BA131" s="30">
        <f t="shared" ref="BA131" si="2912">PRODUCT(AA131*100*1/AA141)</f>
        <v>27.906976744186046</v>
      </c>
      <c r="BB131" s="30">
        <f t="shared" ref="BB131" si="2913">PRODUCT(AB131*100*1/AB141)</f>
        <v>19.069767441860463</v>
      </c>
      <c r="BC131" s="30">
        <f t="shared" ref="BC131" si="2914">PRODUCT(AC131*100*1/AC141)</f>
        <v>4.6511627906976747</v>
      </c>
      <c r="BD131" s="30">
        <f t="shared" ref="BD131" si="2915">PRODUCT(AD131*100*1/AD141)</f>
        <v>6.5116279069767442</v>
      </c>
      <c r="BE131" s="31">
        <f t="shared" ref="BE131" si="2916">PRODUCT(AE131*100*1/AE141)</f>
        <v>15.121951219512194</v>
      </c>
      <c r="BF131" s="31">
        <f t="shared" ref="BF131" si="2917">PRODUCT(AF131*100*1/AF141)</f>
        <v>6.7632850241545892</v>
      </c>
      <c r="BG131" s="31">
        <f t="shared" ref="BG131" si="2918">PRODUCT(AG131*100*1/AG141)</f>
        <v>0</v>
      </c>
      <c r="BH131" s="31">
        <f t="shared" ref="BH131" si="2919">PRODUCT(AH131*100*1/AH141)</f>
        <v>4.1860465116279073</v>
      </c>
      <c r="BI131" s="31">
        <f t="shared" ref="BI131" si="2920">PRODUCT(AI131*100*1/AI141)</f>
        <v>2.3255813953488373</v>
      </c>
      <c r="BJ131" s="31">
        <f t="shared" ref="BJ131" si="2921">PRODUCT(AJ131*100*1/AJ141)</f>
        <v>1.8604651162790697</v>
      </c>
      <c r="BK131" s="33">
        <f t="shared" ref="BK131" si="2922">PRODUCT(AK131*100*1/AK141)</f>
        <v>2.7906976744186047</v>
      </c>
      <c r="BL131" s="31">
        <f t="shared" ref="BL131" si="2923">PRODUCT(AL131*100*1/AL141)</f>
        <v>10.232558139534884</v>
      </c>
      <c r="BM131" s="33">
        <f t="shared" ref="BM131" si="2924">PRODUCT(AM131*100*1/AM141)</f>
        <v>0</v>
      </c>
      <c r="BN131" s="31">
        <f t="shared" ref="BN131" si="2925">PRODUCT(AN131*100*1/AN141)</f>
        <v>6.0465116279069768</v>
      </c>
      <c r="BO131" s="31">
        <f t="shared" ref="BO131" si="2926">PRODUCT(AO131*100*1/AO141)</f>
        <v>0</v>
      </c>
      <c r="BP131" s="33">
        <f t="shared" ref="BP131" si="2927">PRODUCT(AP131*100*1/AP141)</f>
        <v>0.46728971962616822</v>
      </c>
      <c r="BQ131" s="31">
        <f t="shared" ref="BQ131" si="2928">PRODUCT(AQ131*100*1/AQ141)</f>
        <v>70.697674418604649</v>
      </c>
      <c r="BR131" s="31">
        <f t="shared" ref="BR131" si="2929">PRODUCT(AR131*100*1/AR141)</f>
        <v>39.534883720930232</v>
      </c>
      <c r="BS131" s="31">
        <f t="shared" ref="BS131" si="2930">PRODUCT(AS131*100*1/AS141)</f>
        <v>10.280373831775702</v>
      </c>
      <c r="BT131" s="33">
        <f t="shared" ref="BT131" si="2931">PRODUCT(AT131*100*1/AT141)</f>
        <v>0</v>
      </c>
      <c r="BU131" s="54"/>
      <c r="BV131" s="54">
        <v>1</v>
      </c>
      <c r="BW131" s="33">
        <f t="shared" ref="BW131" si="2932">AW125+AW126+AW127+AW128+AW129+AW130+AW131</f>
        <v>44.186046511627907</v>
      </c>
      <c r="BX131" s="33">
        <f t="shared" ref="BX131" si="2933">AX125+AX126+AX127+AX128+AX129+AX130+AX131</f>
        <v>54.418604651162788</v>
      </c>
      <c r="BY131" s="30">
        <f t="shared" ref="BY131" si="2934">AY125+AY126+AY127+AY128+AY129+AY130+AY131</f>
        <v>67.441860465116278</v>
      </c>
      <c r="BZ131" s="30">
        <f t="shared" ref="BZ131" si="2935">AZ125+AZ126+AZ127+AZ128+AZ129+AZ130+AZ131</f>
        <v>49.302325581395351</v>
      </c>
      <c r="CA131" s="30">
        <f t="shared" ref="CA131" si="2936">BA125+BA126+BA127+BA128+BA129+BA130+BA131</f>
        <v>30.697674418604652</v>
      </c>
      <c r="CB131" s="30">
        <f t="shared" ref="CB131" si="2937">BB125+BB126+BB127+BB128+BB129+BB130+BB131</f>
        <v>50.232558139534881</v>
      </c>
      <c r="CC131" s="30">
        <f t="shared" ref="CC131" si="2938">BC125+BC126+BC127+BC128+BC129+BC130+BC131</f>
        <v>82.790697674418595</v>
      </c>
      <c r="CD131" s="30">
        <f t="shared" ref="CD131" si="2939">BD125+BD126+BD127+BD128+BD129+BD130+BD131</f>
        <v>62.790697674418603</v>
      </c>
      <c r="CE131" s="31">
        <f t="shared" ref="CE131" si="2940">BE125+BE126+BE127+BE128+BE129+BE130+BE131</f>
        <v>92.195121951219519</v>
      </c>
      <c r="CF131" s="31">
        <f t="shared" ref="CF131" si="2941">BF125+BF126+BF127+BF128+BF129+BF130+BF131</f>
        <v>84.05797101449275</v>
      </c>
      <c r="CG131" s="31">
        <f t="shared" ref="CG131" si="2942">BG125+BG126+BG127+BG128+BG129+BG130+BG131</f>
        <v>0.93023255813953487</v>
      </c>
      <c r="CH131" s="31">
        <f t="shared" ref="CH131" si="2943">BH125+BH126+BH127+BH128+BH129+BH130+BH131</f>
        <v>60.465116279069768</v>
      </c>
      <c r="CI131" s="31">
        <f t="shared" ref="CI131" si="2944">BI125+BI126+BI127+BI128+BI129+BI130+BI131</f>
        <v>71.162790697674424</v>
      </c>
      <c r="CJ131" s="31">
        <f t="shared" ref="CJ131" si="2945">BJ125+BJ126+BJ127+BJ128+BJ129+BJ130+BJ131</f>
        <v>71.162790697674424</v>
      </c>
      <c r="CK131" s="33">
        <f t="shared" ref="CK131" si="2946">BK125+BK126+BK127+BK128+BK129+BK130+BK131</f>
        <v>74.88372093023257</v>
      </c>
      <c r="CL131" s="31">
        <f t="shared" ref="CL131" si="2947">BL125+BL126+BL127+BL128+BL129+BL130+BL131</f>
        <v>86.04651162790698</v>
      </c>
      <c r="CM131" s="33">
        <f t="shared" ref="CM131" si="2948">BM125+BM126+BM127+BM128+BM129+BM130+BM131</f>
        <v>99.069767441860449</v>
      </c>
      <c r="CN131" s="31">
        <f t="shared" ref="CN131" si="2949">BN125+BN126+BN127+BN128+BN129+BN130+BN131</f>
        <v>100</v>
      </c>
      <c r="CO131" s="31">
        <f t="shared" ref="CO131" si="2950">BO125+BO126+BO127+BO128+BO129+BO130+BO131</f>
        <v>37.850467289719631</v>
      </c>
      <c r="CP131" s="33">
        <f t="shared" ref="CP131" si="2951">BP125+BP126+BP127+BP128+BP129+BP130+BP131</f>
        <v>76.63551401869158</v>
      </c>
      <c r="CQ131" s="31">
        <f t="shared" ref="CQ131" si="2952">BQ125+BQ126+BQ127+BQ128+BQ129+BQ130+BQ131</f>
        <v>88.837209302325576</v>
      </c>
      <c r="CR131" s="31">
        <f t="shared" ref="CR131" si="2953">BR125+BR126+BR127+BR128+BR129+BR130+BR131</f>
        <v>95.348837209302332</v>
      </c>
      <c r="CS131" s="31">
        <f t="shared" ref="CS131" si="2954">BS125+BS126+BS127+BS128+BS129+BS130+BS131</f>
        <v>90.654205607476641</v>
      </c>
      <c r="CT131" s="33">
        <f t="shared" ref="CT131" si="2955">BT125+BT126+BT127+BT128+BT129+BT130+BT131</f>
        <v>100</v>
      </c>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row>
    <row r="132" spans="2:125" x14ac:dyDescent="0.25">
      <c r="B132" s="54" t="s">
        <v>11</v>
      </c>
      <c r="C132" s="54">
        <v>0</v>
      </c>
      <c r="D132" s="54">
        <v>0</v>
      </c>
      <c r="E132" s="54">
        <v>99</v>
      </c>
      <c r="F132" s="54">
        <v>0</v>
      </c>
      <c r="G132" s="54">
        <v>11</v>
      </c>
      <c r="H132" s="54">
        <v>11</v>
      </c>
      <c r="I132" s="54">
        <v>14</v>
      </c>
      <c r="J132" s="54">
        <v>16</v>
      </c>
      <c r="K132" s="54">
        <v>23</v>
      </c>
      <c r="L132" s="54">
        <v>32</v>
      </c>
      <c r="M132" s="54">
        <v>7</v>
      </c>
      <c r="N132" s="54">
        <v>2</v>
      </c>
      <c r="O132" s="54">
        <v>0</v>
      </c>
      <c r="P132" s="54">
        <v>0</v>
      </c>
      <c r="Q132" s="54">
        <v>0</v>
      </c>
      <c r="R132" s="54">
        <v>0</v>
      </c>
      <c r="S132" s="54">
        <v>215</v>
      </c>
      <c r="V132" s="54">
        <v>2</v>
      </c>
      <c r="W132" s="3">
        <f>J125</f>
        <v>21</v>
      </c>
      <c r="X132" s="3">
        <f>J126</f>
        <v>14</v>
      </c>
      <c r="Y132" s="54">
        <f>J127</f>
        <v>18</v>
      </c>
      <c r="Z132" s="54">
        <f>J128</f>
        <v>38</v>
      </c>
      <c r="AA132" s="54">
        <f>J129</f>
        <v>46</v>
      </c>
      <c r="AB132" s="54">
        <f>J130</f>
        <v>50</v>
      </c>
      <c r="AC132" s="54">
        <f>J131</f>
        <v>9</v>
      </c>
      <c r="AD132" s="54">
        <f>J132</f>
        <v>16</v>
      </c>
      <c r="AE132" s="2">
        <f>J133</f>
        <v>13</v>
      </c>
      <c r="AF132" s="3">
        <f>J134</f>
        <v>21</v>
      </c>
      <c r="AG132" s="2">
        <f>J135</f>
        <v>2</v>
      </c>
      <c r="AH132" s="2">
        <f>J136</f>
        <v>22</v>
      </c>
      <c r="AI132" s="3">
        <f>J137</f>
        <v>3</v>
      </c>
      <c r="AJ132" s="3">
        <f>J138</f>
        <v>3</v>
      </c>
      <c r="AK132" s="3">
        <f>J139</f>
        <v>28</v>
      </c>
      <c r="AL132" s="4">
        <f>J140</f>
        <v>10</v>
      </c>
      <c r="AM132" s="3">
        <f>J141</f>
        <v>0</v>
      </c>
      <c r="AN132" s="3">
        <f>J142</f>
        <v>0</v>
      </c>
      <c r="AO132" s="4">
        <f>J143</f>
        <v>0</v>
      </c>
      <c r="AP132" s="3">
        <f>J144</f>
        <v>2</v>
      </c>
      <c r="AQ132" s="2">
        <f>J145</f>
        <v>23</v>
      </c>
      <c r="AR132" s="2">
        <f>J146</f>
        <v>9</v>
      </c>
      <c r="AS132" s="2">
        <f>J147</f>
        <v>12</v>
      </c>
      <c r="AT132" s="3">
        <f>J148</f>
        <v>0</v>
      </c>
      <c r="AU132" s="5"/>
      <c r="AV132" s="54">
        <v>2</v>
      </c>
      <c r="AW132" s="33">
        <f t="shared" ref="AW132" si="2956">PRODUCT(W132*100*1/W141)</f>
        <v>9.7674418604651159</v>
      </c>
      <c r="AX132" s="33">
        <f t="shared" ref="AX132" si="2957">PRODUCT(X132*100*1/X141)</f>
        <v>6.5116279069767442</v>
      </c>
      <c r="AY132" s="30">
        <f t="shared" ref="AY132" si="2958">PRODUCT(Y132*100*1/Y141)</f>
        <v>8.3720930232558146</v>
      </c>
      <c r="AZ132" s="30">
        <f t="shared" ref="AZ132" si="2959">PRODUCT(Z132*100*1/Z141)</f>
        <v>17.674418604651162</v>
      </c>
      <c r="BA132" s="30">
        <f t="shared" ref="BA132" si="2960">PRODUCT(AA132*100*1/AA141)</f>
        <v>21.395348837209301</v>
      </c>
      <c r="BB132" s="30">
        <f t="shared" ref="BB132" si="2961">PRODUCT(AB132*100*1/AB141)</f>
        <v>23.255813953488371</v>
      </c>
      <c r="BC132" s="30">
        <f t="shared" ref="BC132" si="2962">PRODUCT(AC132*100*1/AC141)</f>
        <v>4.1860465116279073</v>
      </c>
      <c r="BD132" s="30">
        <f t="shared" ref="BD132" si="2963">PRODUCT(AD132*100*1/AD141)</f>
        <v>7.441860465116279</v>
      </c>
      <c r="BE132" s="31">
        <f t="shared" ref="BE132" si="2964">PRODUCT(AE132*100*1/AE141)</f>
        <v>6.3414634146341466</v>
      </c>
      <c r="BF132" s="33">
        <f t="shared" ref="BF132" si="2965">PRODUCT(AF132*100*1/AF141)</f>
        <v>10.144927536231885</v>
      </c>
      <c r="BG132" s="31">
        <f t="shared" ref="BG132" si="2966">PRODUCT(AG132*100*1/AG141)</f>
        <v>0.93023255813953487</v>
      </c>
      <c r="BH132" s="31">
        <f t="shared" ref="BH132" si="2967">PRODUCT(AH132*100*1/AH141)</f>
        <v>10.232558139534884</v>
      </c>
      <c r="BI132" s="33">
        <f t="shared" ref="BI132" si="2968">PRODUCT(AI132*100*1/AI141)</f>
        <v>1.3953488372093024</v>
      </c>
      <c r="BJ132" s="33">
        <f t="shared" ref="BJ132" si="2969">PRODUCT(AJ132*100*1/AJ141)</f>
        <v>1.3953488372093024</v>
      </c>
      <c r="BK132" s="33">
        <f t="shared" ref="BK132" si="2970">PRODUCT(AK132*100*1/AK141)</f>
        <v>13.023255813953488</v>
      </c>
      <c r="BL132" s="32">
        <f t="shared" ref="BL132" si="2971">PRODUCT(AL132*100*1/AL141)</f>
        <v>4.6511627906976747</v>
      </c>
      <c r="BM132" s="33">
        <f t="shared" ref="BM132" si="2972">PRODUCT(AM132*100*1/AM141)</f>
        <v>0</v>
      </c>
      <c r="BN132" s="33">
        <f t="shared" ref="BN132" si="2973">PRODUCT(AN132*100*1/AN141)</f>
        <v>0</v>
      </c>
      <c r="BO132" s="32">
        <f t="shared" ref="BO132" si="2974">PRODUCT(AO132*100*1/AO141)</f>
        <v>0</v>
      </c>
      <c r="BP132" s="33">
        <f t="shared" ref="BP132" si="2975">PRODUCT(AP132*100*1/AP141)</f>
        <v>0.93457943925233644</v>
      </c>
      <c r="BQ132" s="31">
        <f t="shared" ref="BQ132" si="2976">PRODUCT(AQ132*100*1/AQ141)</f>
        <v>10.697674418604651</v>
      </c>
      <c r="BR132" s="31">
        <f t="shared" ref="BR132" si="2977">PRODUCT(AR132*100*1/AR141)</f>
        <v>4.1860465116279073</v>
      </c>
      <c r="BS132" s="31">
        <f t="shared" ref="BS132" si="2978">PRODUCT(AS132*100*1/AS141)</f>
        <v>5.6074766355140184</v>
      </c>
      <c r="BT132" s="33">
        <f t="shared" ref="BT132" si="2979">PRODUCT(AT132*100*1/AT141)</f>
        <v>0</v>
      </c>
      <c r="BU132" s="54"/>
      <c r="BV132" s="54">
        <v>2</v>
      </c>
      <c r="BW132" s="33">
        <f t="shared" ref="BW132" si="2980">AW125+AW126+AW127+AW128+AW129+AW130+AW131+AW132</f>
        <v>53.95348837209302</v>
      </c>
      <c r="BX132" s="33">
        <f t="shared" ref="BX132" si="2981">AX125+AX126+AX127+AX128+AX129+AX130+AX131+AX132</f>
        <v>60.930232558139529</v>
      </c>
      <c r="BY132" s="30">
        <f t="shared" ref="BY132" si="2982">AY125+AY126+AY127+AY128+AY129+AY130+AY131+AY132</f>
        <v>75.813953488372093</v>
      </c>
      <c r="BZ132" s="30">
        <f t="shared" ref="BZ132" si="2983">AZ125+AZ126+AZ127+AZ128+AZ129+AZ130+AZ131+AZ132</f>
        <v>66.976744186046517</v>
      </c>
      <c r="CA132" s="30">
        <f t="shared" ref="CA132" si="2984">BA125+BA126+BA127+BA128+BA129+BA130+BA131+BA132</f>
        <v>52.093023255813954</v>
      </c>
      <c r="CB132" s="30">
        <f t="shared" ref="CB132" si="2985">BB125+BB126+BB127+BB128+BB129+BB130+BB131+BB132</f>
        <v>73.488372093023258</v>
      </c>
      <c r="CC132" s="30">
        <f t="shared" ref="CC132" si="2986">BC125+BC126+BC127+BC128+BC129+BC130+BC131+BC132</f>
        <v>86.976744186046503</v>
      </c>
      <c r="CD132" s="30">
        <f t="shared" ref="CD132" si="2987">BD125+BD126+BD127+BD128+BD129+BD130+BD131+BD132</f>
        <v>70.232558139534888</v>
      </c>
      <c r="CE132" s="31">
        <f t="shared" ref="CE132" si="2988">BE125+BE126+BE127+BE128+BE129+BE130+BE131+BE132</f>
        <v>98.536585365853668</v>
      </c>
      <c r="CF132" s="33">
        <f t="shared" ref="CF132" si="2989">BF125+BF126+BF127+BF128+BF129+BF130+BF131+BF132</f>
        <v>94.20289855072464</v>
      </c>
      <c r="CG132" s="31">
        <f t="shared" ref="CG132" si="2990">BG125+BG126+BG127+BG128+BG129+BG130+BG131+BG132</f>
        <v>1.8604651162790697</v>
      </c>
      <c r="CH132" s="31">
        <f t="shared" ref="CH132" si="2991">BH125+BH126+BH127+BH128+BH129+BH130+BH131+BH132</f>
        <v>70.697674418604649</v>
      </c>
      <c r="CI132" s="33">
        <f t="shared" ref="CI132" si="2992">BI125+BI126+BI127+BI128+BI129+BI130+BI131+BI132</f>
        <v>72.558139534883722</v>
      </c>
      <c r="CJ132" s="33">
        <f t="shared" ref="CJ132" si="2993">BJ125+BJ126+BJ127+BJ128+BJ129+BJ130+BJ131+BJ132</f>
        <v>72.558139534883722</v>
      </c>
      <c r="CK132" s="33">
        <f t="shared" ref="CK132" si="2994">BK125+BK126+BK127+BK128+BK129+BK130+BK131+BK132</f>
        <v>87.906976744186053</v>
      </c>
      <c r="CL132" s="32">
        <f t="shared" ref="CL132" si="2995">BL125+BL126+BL127+BL128+BL129+BL130+BL131+BL132</f>
        <v>90.697674418604649</v>
      </c>
      <c r="CM132" s="33">
        <f t="shared" ref="CM132" si="2996">BM125+BM126+BM127+BM128+BM129+BM130+BM131+BM132</f>
        <v>99.069767441860449</v>
      </c>
      <c r="CN132" s="33">
        <f t="shared" ref="CN132" si="2997">BN125+BN126+BN127+BN128+BN129+BN130+BN131+BN132</f>
        <v>100</v>
      </c>
      <c r="CO132" s="32">
        <f t="shared" ref="CO132" si="2998">BO125+BO126+BO127+BO128+BO129+BO130+BO131+BO132</f>
        <v>37.850467289719631</v>
      </c>
      <c r="CP132" s="33">
        <f t="shared" ref="CP132" si="2999">BP125+BP126+BP127+BP128+BP129+BP130+BP131+BP132</f>
        <v>77.570093457943912</v>
      </c>
      <c r="CQ132" s="31">
        <f t="shared" ref="CQ132" si="3000">BQ125+BQ126+BQ127+BQ128+BQ129+BQ130+BQ131+BQ132</f>
        <v>99.534883720930225</v>
      </c>
      <c r="CR132" s="31">
        <f t="shared" ref="CR132" si="3001">BR125+BR126+BR127+BR128+BR129+BR130+BR131+BR132</f>
        <v>99.534883720930239</v>
      </c>
      <c r="CS132" s="31">
        <f t="shared" ref="CS132" si="3002">BS125+BS126+BS127+BS128+BS129+BS130+BS131+BS132</f>
        <v>96.261682242990659</v>
      </c>
      <c r="CT132" s="33">
        <f t="shared" ref="CT132" si="3003">BT125+BT126+BT127+BT128+BT129+BT130+BT131+BT132</f>
        <v>100</v>
      </c>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row>
    <row r="133" spans="2:125" x14ac:dyDescent="0.25">
      <c r="B133" s="54" t="s">
        <v>13</v>
      </c>
      <c r="C133" s="2">
        <v>0</v>
      </c>
      <c r="D133" s="2">
        <v>0</v>
      </c>
      <c r="E133" s="2">
        <v>0</v>
      </c>
      <c r="F133" s="2">
        <v>0</v>
      </c>
      <c r="G133" s="2">
        <v>158</v>
      </c>
      <c r="H133" s="2">
        <v>0</v>
      </c>
      <c r="I133" s="2">
        <v>31</v>
      </c>
      <c r="J133" s="2">
        <v>13</v>
      </c>
      <c r="K133" s="2">
        <v>1</v>
      </c>
      <c r="L133" s="2">
        <v>0</v>
      </c>
      <c r="M133" s="4">
        <v>0</v>
      </c>
      <c r="N133" s="3">
        <v>2</v>
      </c>
      <c r="O133" s="3">
        <v>0</v>
      </c>
      <c r="P133" s="3">
        <v>0</v>
      </c>
      <c r="Q133" s="3">
        <v>0</v>
      </c>
      <c r="R133" s="3">
        <v>0</v>
      </c>
      <c r="S133" s="54">
        <v>205</v>
      </c>
      <c r="V133" s="54">
        <v>4</v>
      </c>
      <c r="W133" s="3">
        <f>K125</f>
        <v>15</v>
      </c>
      <c r="X133" s="3">
        <f>K126</f>
        <v>11</v>
      </c>
      <c r="Y133" s="54">
        <f>K127</f>
        <v>26</v>
      </c>
      <c r="Z133" s="54">
        <f>K128</f>
        <v>21</v>
      </c>
      <c r="AA133" s="54">
        <f>K129</f>
        <v>36</v>
      </c>
      <c r="AB133" s="54">
        <f>K130</f>
        <v>23</v>
      </c>
      <c r="AC133" s="54">
        <f>K131</f>
        <v>10</v>
      </c>
      <c r="AD133" s="54">
        <f>K132</f>
        <v>23</v>
      </c>
      <c r="AE133" s="2">
        <f>K133</f>
        <v>1</v>
      </c>
      <c r="AF133" s="3">
        <f>K134</f>
        <v>4</v>
      </c>
      <c r="AG133" s="2">
        <f>K135</f>
        <v>2</v>
      </c>
      <c r="AH133" s="4">
        <f>K136</f>
        <v>38</v>
      </c>
      <c r="AI133" s="3">
        <f>K137</f>
        <v>2</v>
      </c>
      <c r="AJ133" s="3">
        <f>K138</f>
        <v>6</v>
      </c>
      <c r="AK133" s="3">
        <f>K139</f>
        <v>2</v>
      </c>
      <c r="AL133" s="3">
        <f>K140</f>
        <v>12</v>
      </c>
      <c r="AM133" s="3">
        <f>K141</f>
        <v>0</v>
      </c>
      <c r="AN133" s="3">
        <f>K142</f>
        <v>0</v>
      </c>
      <c r="AO133" s="3">
        <f>K143</f>
        <v>1</v>
      </c>
      <c r="AP133" s="3">
        <f>K144</f>
        <v>2</v>
      </c>
      <c r="AQ133" s="2">
        <f>K145</f>
        <v>1</v>
      </c>
      <c r="AR133" s="2">
        <f>K146</f>
        <v>1</v>
      </c>
      <c r="AS133" s="2">
        <f>K147</f>
        <v>6</v>
      </c>
      <c r="AT133" s="3">
        <f>K148</f>
        <v>0</v>
      </c>
      <c r="AU133" s="5"/>
      <c r="AV133" s="54">
        <v>4</v>
      </c>
      <c r="AW133" s="33">
        <f t="shared" ref="AW133" si="3004">PRODUCT(W133*100*1/W141)</f>
        <v>6.9767441860465116</v>
      </c>
      <c r="AX133" s="33">
        <f t="shared" ref="AX133" si="3005">PRODUCT(X133*100*1/X141)</f>
        <v>5.1162790697674421</v>
      </c>
      <c r="AY133" s="30">
        <f t="shared" ref="AY133" si="3006">PRODUCT(Y133*100*1/Y141)</f>
        <v>12.093023255813954</v>
      </c>
      <c r="AZ133" s="30">
        <f t="shared" ref="AZ133" si="3007">PRODUCT(Z133*100*1/Z141)</f>
        <v>9.7674418604651159</v>
      </c>
      <c r="BA133" s="30">
        <f t="shared" ref="BA133" si="3008">PRODUCT(AA133*100*1/AA141)</f>
        <v>16.744186046511629</v>
      </c>
      <c r="BB133" s="30">
        <f t="shared" ref="BB133" si="3009">PRODUCT(AB133*100*1/AB141)</f>
        <v>10.697674418604651</v>
      </c>
      <c r="BC133" s="30">
        <f t="shared" ref="BC133" si="3010">PRODUCT(AC133*100*1/AC141)</f>
        <v>4.6511627906976747</v>
      </c>
      <c r="BD133" s="30">
        <f t="shared" ref="BD133" si="3011">PRODUCT(AD133*100*1/AD141)</f>
        <v>10.697674418604651</v>
      </c>
      <c r="BE133" s="31">
        <f t="shared" ref="BE133" si="3012">PRODUCT(AE133*100*1/AE141)</f>
        <v>0.48780487804878048</v>
      </c>
      <c r="BF133" s="33">
        <f t="shared" ref="BF133" si="3013">PRODUCT(AF133*100*1/AF141)</f>
        <v>1.932367149758454</v>
      </c>
      <c r="BG133" s="31">
        <f t="shared" ref="BG133" si="3014">PRODUCT(AG133*100*1/AG141)</f>
        <v>0.93023255813953487</v>
      </c>
      <c r="BH133" s="32">
        <f t="shared" ref="BH133" si="3015">PRODUCT(AH133*100*1/AH141)</f>
        <v>17.674418604651162</v>
      </c>
      <c r="BI133" s="33">
        <f t="shared" ref="BI133" si="3016">PRODUCT(AI133*100*1/AI141)</f>
        <v>0.93023255813953487</v>
      </c>
      <c r="BJ133" s="33">
        <f t="shared" ref="BJ133" si="3017">PRODUCT(AJ133*100*1/AJ141)</f>
        <v>2.7906976744186047</v>
      </c>
      <c r="BK133" s="33">
        <f t="shared" ref="BK133" si="3018">PRODUCT(AK133*100*1/AK141)</f>
        <v>0.93023255813953487</v>
      </c>
      <c r="BL133" s="33">
        <f t="shared" ref="BL133" si="3019">PRODUCT(AL133*100*1/AL141)</f>
        <v>5.5813953488372094</v>
      </c>
      <c r="BM133" s="33">
        <f t="shared" ref="BM133" si="3020">PRODUCT(AM133*100*1/AM141)</f>
        <v>0</v>
      </c>
      <c r="BN133" s="33">
        <f t="shared" ref="BN133" si="3021">PRODUCT(AN133*100*1/AN141)</f>
        <v>0</v>
      </c>
      <c r="BO133" s="33">
        <f t="shared" ref="BO133" si="3022">PRODUCT(AO133*100*1/AO141)</f>
        <v>0.46728971962616822</v>
      </c>
      <c r="BP133" s="33">
        <f t="shared" ref="BP133" si="3023">PRODUCT(AP133*100*1/AP141)</f>
        <v>0.93457943925233644</v>
      </c>
      <c r="BQ133" s="31">
        <f t="shared" ref="BQ133" si="3024">PRODUCT(AQ133*100*1/AQ141)</f>
        <v>0.46511627906976744</v>
      </c>
      <c r="BR133" s="31">
        <f t="shared" ref="BR133" si="3025">PRODUCT(AR133*100*1/AR141)</f>
        <v>0.46511627906976744</v>
      </c>
      <c r="BS133" s="31">
        <f t="shared" ref="BS133" si="3026">PRODUCT(AS133*100*1/AS141)</f>
        <v>2.8037383177570092</v>
      </c>
      <c r="BT133" s="33">
        <f t="shared" ref="BT133" si="3027">PRODUCT(AT133*100*1/AT141)</f>
        <v>0</v>
      </c>
      <c r="BU133" s="54"/>
      <c r="BV133" s="54">
        <v>4</v>
      </c>
      <c r="BW133" s="33">
        <f t="shared" ref="BW133" si="3028">AW125+AW126+AW127+AW128+AW129+AW130+AW131+AW132+AW133</f>
        <v>60.930232558139529</v>
      </c>
      <c r="BX133" s="33">
        <f t="shared" ref="BX133" si="3029">AX125+AX126+AX127+AX128+AX129+AX130+AX131+AX132+AX133</f>
        <v>66.046511627906966</v>
      </c>
      <c r="BY133" s="30">
        <f t="shared" ref="BY133" si="3030">AY125+AY126+AY127+AY128+AY129+AY130+AY131+AY132+AY133</f>
        <v>87.906976744186039</v>
      </c>
      <c r="BZ133" s="30">
        <f t="shared" ref="BZ133" si="3031">AZ125+AZ126+AZ127+AZ128+AZ129+AZ130+AZ131+AZ132+AZ133</f>
        <v>76.744186046511629</v>
      </c>
      <c r="CA133" s="30">
        <f t="shared" ref="CA133" si="3032">BA125+BA126+BA127+BA128+BA129+BA130+BA131+BA132+BA133</f>
        <v>68.83720930232559</v>
      </c>
      <c r="CB133" s="30">
        <f t="shared" ref="CB133" si="3033">BB125+BB126+BB127+BB128+BB129+BB130+BB131+BB132+BB133</f>
        <v>84.186046511627907</v>
      </c>
      <c r="CC133" s="30">
        <f t="shared" ref="CC133" si="3034">BC125+BC126+BC127+BC128+BC129+BC130+BC131+BC132+BC133</f>
        <v>91.627906976744171</v>
      </c>
      <c r="CD133" s="30">
        <f t="shared" ref="CD133" si="3035">BD125+BD126+BD127+BD128+BD129+BD130+BD131+BD132+BD133</f>
        <v>80.930232558139537</v>
      </c>
      <c r="CE133" s="31">
        <f t="shared" ref="CE133" si="3036">BE125+BE126+BE127+BE128+BE129+BE130+BE131+BE132+BE133</f>
        <v>99.024390243902445</v>
      </c>
      <c r="CF133" s="33">
        <f t="shared" ref="CF133" si="3037">BF125+BF126+BF127+BF128+BF129+BF130+BF131+BF132+BF133</f>
        <v>96.135265700483089</v>
      </c>
      <c r="CG133" s="31">
        <f t="shared" ref="CG133" si="3038">BG125+BG126+BG127+BG128+BG129+BG130+BG131+BG132+BG133</f>
        <v>2.7906976744186047</v>
      </c>
      <c r="CH133" s="32">
        <f t="shared" ref="CH133" si="3039">BH125+BH126+BH127+BH128+BH129+BH130+BH131+BH132+BH133</f>
        <v>88.372093023255815</v>
      </c>
      <c r="CI133" s="33">
        <f t="shared" ref="CI133" si="3040">BI125+BI126+BI127+BI128+BI129+BI130+BI131+BI132+BI133</f>
        <v>73.488372093023258</v>
      </c>
      <c r="CJ133" s="33">
        <f t="shared" ref="CJ133" si="3041">BJ125+BJ126+BJ127+BJ128+BJ129+BJ130+BJ131+BJ132+BJ133</f>
        <v>75.348837209302332</v>
      </c>
      <c r="CK133" s="33">
        <f t="shared" ref="CK133" si="3042">BK125+BK126+BK127+BK128+BK129+BK130+BK131+BK132+BK133</f>
        <v>88.83720930232559</v>
      </c>
      <c r="CL133" s="33">
        <f t="shared" ref="CL133" si="3043">BL125+BL126+BL127+BL128+BL129+BL130+BL131+BL132+BL133</f>
        <v>96.279069767441854</v>
      </c>
      <c r="CM133" s="33">
        <f t="shared" ref="CM133" si="3044">BM125+BM126+BM127+BM128+BM129+BM130+BM131+BM132+BM133</f>
        <v>99.069767441860449</v>
      </c>
      <c r="CN133" s="33">
        <f t="shared" ref="CN133" si="3045">BN125+BN126+BN127+BN128+BN129+BN130+BN131+BN132+BN133</f>
        <v>100</v>
      </c>
      <c r="CO133" s="33">
        <f t="shared" ref="CO133" si="3046">BO125+BO126+BO127+BO128+BO129+BO130+BO131+BO132+BO133</f>
        <v>38.317757009345797</v>
      </c>
      <c r="CP133" s="33">
        <f t="shared" ref="CP133" si="3047">BP125+BP126+BP127+BP128+BP129+BP130+BP131+BP132+BP133</f>
        <v>78.504672897196244</v>
      </c>
      <c r="CQ133" s="31">
        <f t="shared" ref="CQ133" si="3048">BQ125+BQ126+BQ127+BQ128+BQ129+BQ130+BQ131+BQ132+BQ133</f>
        <v>99.999999999999986</v>
      </c>
      <c r="CR133" s="31">
        <f t="shared" ref="CR133" si="3049">BR125+BR126+BR127+BR128+BR129+BR130+BR131+BR132+BR133</f>
        <v>100</v>
      </c>
      <c r="CS133" s="31">
        <f t="shared" ref="CS133" si="3050">BS125+BS126+BS127+BS128+BS129+BS130+BS131+BS132+BS133</f>
        <v>99.065420560747668</v>
      </c>
      <c r="CT133" s="33">
        <f t="shared" ref="CT133" si="3051">BT125+BT126+BT127+BT128+BT129+BT130+BT131+BT132+BT133</f>
        <v>100</v>
      </c>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row>
    <row r="134" spans="2:125" x14ac:dyDescent="0.25">
      <c r="B134" s="54" t="s">
        <v>14</v>
      </c>
      <c r="C134" s="2">
        <v>0</v>
      </c>
      <c r="D134" s="2">
        <v>0</v>
      </c>
      <c r="E134" s="2">
        <v>153</v>
      </c>
      <c r="F134" s="2">
        <v>0</v>
      </c>
      <c r="G134" s="2">
        <v>4</v>
      </c>
      <c r="H134" s="2">
        <v>3</v>
      </c>
      <c r="I134" s="2">
        <v>14</v>
      </c>
      <c r="J134" s="3">
        <v>21</v>
      </c>
      <c r="K134" s="3">
        <v>4</v>
      </c>
      <c r="L134" s="3">
        <v>4</v>
      </c>
      <c r="M134" s="3">
        <v>4</v>
      </c>
      <c r="N134" s="3">
        <v>0</v>
      </c>
      <c r="O134" s="3">
        <v>0</v>
      </c>
      <c r="P134" s="3">
        <v>0</v>
      </c>
      <c r="Q134" s="3">
        <v>0</v>
      </c>
      <c r="R134" s="3">
        <v>0</v>
      </c>
      <c r="S134" s="54">
        <v>207</v>
      </c>
      <c r="V134" s="54">
        <v>8</v>
      </c>
      <c r="W134" s="3">
        <f>L125</f>
        <v>84</v>
      </c>
      <c r="X134" s="3">
        <f>L126</f>
        <v>9</v>
      </c>
      <c r="Y134" s="54">
        <f>L127</f>
        <v>16</v>
      </c>
      <c r="Z134" s="54">
        <f>L128</f>
        <v>24</v>
      </c>
      <c r="AA134" s="54">
        <f>L129</f>
        <v>35</v>
      </c>
      <c r="AB134" s="54">
        <f>L130</f>
        <v>12</v>
      </c>
      <c r="AC134" s="54">
        <f>L131</f>
        <v>10</v>
      </c>
      <c r="AD134" s="54">
        <f>L132</f>
        <v>32</v>
      </c>
      <c r="AE134" s="2">
        <f>L133</f>
        <v>0</v>
      </c>
      <c r="AF134" s="3">
        <f>L134</f>
        <v>4</v>
      </c>
      <c r="AG134" s="2">
        <f>L135</f>
        <v>6</v>
      </c>
      <c r="AH134" s="3">
        <f>L136</f>
        <v>10</v>
      </c>
      <c r="AI134" s="3">
        <f>L137</f>
        <v>57</v>
      </c>
      <c r="AJ134" s="3">
        <f>L138</f>
        <v>13</v>
      </c>
      <c r="AK134" s="3">
        <f>L139</f>
        <v>24</v>
      </c>
      <c r="AL134" s="3">
        <f>L140</f>
        <v>6</v>
      </c>
      <c r="AM134" s="3">
        <f>L141</f>
        <v>2</v>
      </c>
      <c r="AN134" s="3">
        <f>L142</f>
        <v>0</v>
      </c>
      <c r="AO134" s="3">
        <f>L143</f>
        <v>0</v>
      </c>
      <c r="AP134" s="3">
        <f>L144</f>
        <v>46</v>
      </c>
      <c r="AQ134" s="3">
        <f>L145</f>
        <v>0</v>
      </c>
      <c r="AR134" s="3">
        <f>L146</f>
        <v>0</v>
      </c>
      <c r="AS134" s="3">
        <f>L147</f>
        <v>1</v>
      </c>
      <c r="AT134" s="3">
        <f>L148</f>
        <v>0</v>
      </c>
      <c r="AU134" s="7"/>
      <c r="AV134" s="54">
        <v>8</v>
      </c>
      <c r="AW134" s="33">
        <f t="shared" ref="AW134" si="3052">PRODUCT(W134*100*1/W141)</f>
        <v>39.069767441860463</v>
      </c>
      <c r="AX134" s="33">
        <f t="shared" ref="AX134" si="3053">PRODUCT(X134*100*1/X141)</f>
        <v>4.1860465116279073</v>
      </c>
      <c r="AY134" s="30">
        <f t="shared" ref="AY134" si="3054">PRODUCT(Y134*100*1/Y141)</f>
        <v>7.441860465116279</v>
      </c>
      <c r="AZ134" s="30">
        <f t="shared" ref="AZ134" si="3055">PRODUCT(Z134*100*1/Z141)</f>
        <v>11.162790697674419</v>
      </c>
      <c r="BA134" s="30">
        <f t="shared" ref="BA134" si="3056">PRODUCT(AA134*100*1/AA141)</f>
        <v>16.279069767441861</v>
      </c>
      <c r="BB134" s="30">
        <f t="shared" ref="BB134" si="3057">PRODUCT(AB134*100*1/AB141)</f>
        <v>5.5813953488372094</v>
      </c>
      <c r="BC134" s="30">
        <f t="shared" ref="BC134" si="3058">PRODUCT(AC134*100*1/AC141)</f>
        <v>4.6511627906976747</v>
      </c>
      <c r="BD134" s="30">
        <f t="shared" ref="BD134" si="3059">PRODUCT(AD134*100*1/AD141)</f>
        <v>14.883720930232558</v>
      </c>
      <c r="BE134" s="31">
        <f t="shared" ref="BE134" si="3060">PRODUCT(AE134*100*1/AE141)</f>
        <v>0</v>
      </c>
      <c r="BF134" s="33">
        <f t="shared" ref="BF134" si="3061">PRODUCT(AF134*100*1/AF141)</f>
        <v>1.932367149758454</v>
      </c>
      <c r="BG134" s="31">
        <f t="shared" ref="BG134" si="3062">PRODUCT(AG134*100*1/AG141)</f>
        <v>2.7906976744186047</v>
      </c>
      <c r="BH134" s="33">
        <f t="shared" ref="BH134" si="3063">PRODUCT(AH134*100*1/AH141)</f>
        <v>4.6511627906976747</v>
      </c>
      <c r="BI134" s="33">
        <f t="shared" ref="BI134" si="3064">PRODUCT(AI134*100*1/AI141)</f>
        <v>26.511627906976745</v>
      </c>
      <c r="BJ134" s="33">
        <f t="shared" ref="BJ134" si="3065">PRODUCT(AJ134*100*1/AJ141)</f>
        <v>6.0465116279069768</v>
      </c>
      <c r="BK134" s="33">
        <f t="shared" ref="BK134" si="3066">PRODUCT(AK134*100*1/AK141)</f>
        <v>11.162790697674419</v>
      </c>
      <c r="BL134" s="33">
        <f t="shared" ref="BL134" si="3067">PRODUCT(AL134*100*1/AL141)</f>
        <v>2.7906976744186047</v>
      </c>
      <c r="BM134" s="33">
        <f t="shared" ref="BM134" si="3068">PRODUCT(AM134*100*1/AM141)</f>
        <v>0.93023255813953487</v>
      </c>
      <c r="BN134" s="33">
        <f t="shared" ref="BN134" si="3069">PRODUCT(AN134*100*1/AN141)</f>
        <v>0</v>
      </c>
      <c r="BO134" s="33">
        <f t="shared" ref="BO134" si="3070">PRODUCT(AO134*100*1/AO141)</f>
        <v>0</v>
      </c>
      <c r="BP134" s="33">
        <f t="shared" ref="BP134" si="3071">PRODUCT(AP134*100*1/AP141)</f>
        <v>21.495327102803738</v>
      </c>
      <c r="BQ134" s="33">
        <f t="shared" ref="BQ134" si="3072">PRODUCT(AQ134*100*1/AQ141)</f>
        <v>0</v>
      </c>
      <c r="BR134" s="33">
        <f t="shared" ref="BR134" si="3073">PRODUCT(AR134*100*1/AR141)</f>
        <v>0</v>
      </c>
      <c r="BS134" s="33">
        <f t="shared" ref="BS134" si="3074">PRODUCT(AS134*100*1/AS141)</f>
        <v>0.46728971962616822</v>
      </c>
      <c r="BT134" s="33">
        <f t="shared" ref="BT134" si="3075">PRODUCT(AT134*100*1/AT141)</f>
        <v>0</v>
      </c>
      <c r="BU134" s="54"/>
      <c r="BV134" s="54">
        <v>8</v>
      </c>
      <c r="BW134" s="33">
        <f t="shared" ref="BW134" si="3076">AW125+AW126+AW127+AW128+AW129+AW130+AW131+AW132+AW133+AW134</f>
        <v>100</v>
      </c>
      <c r="BX134" s="33">
        <f t="shared" ref="BX134" si="3077">AX125+AX126+AX127+AX128+AX129+AX130+AX131+AX132+AX133+AX134</f>
        <v>70.232558139534873</v>
      </c>
      <c r="BY134" s="30">
        <f t="shared" ref="BY134" si="3078">AY125+AY126+AY127+AY128+AY129+AY130+AY131+AY132+AY133+AY134</f>
        <v>95.348837209302317</v>
      </c>
      <c r="BZ134" s="30">
        <f t="shared" ref="BZ134" si="3079">AZ125+AZ126+AZ127+AZ128+AZ129+AZ130+AZ131+AZ132+AZ133+AZ134</f>
        <v>87.906976744186053</v>
      </c>
      <c r="CA134" s="30">
        <f t="shared" ref="CA134" si="3080">BA125+BA126+BA127+BA128+BA129+BA130+BA131+BA132+BA133+BA134</f>
        <v>85.116279069767444</v>
      </c>
      <c r="CB134" s="30">
        <f t="shared" ref="CB134" si="3081">BB125+BB126+BB127+BB128+BB129+BB130+BB131+BB132+BB133+BB134</f>
        <v>89.767441860465112</v>
      </c>
      <c r="CC134" s="30">
        <f t="shared" ref="CC134" si="3082">BC125+BC126+BC127+BC128+BC129+BC130+BC131+BC132+BC133+BC134</f>
        <v>96.27906976744184</v>
      </c>
      <c r="CD134" s="30">
        <f t="shared" ref="CD134" si="3083">BD125+BD126+BD127+BD128+BD129+BD130+BD131+BD132+BD133+BD134</f>
        <v>95.813953488372093</v>
      </c>
      <c r="CE134" s="31">
        <f t="shared" ref="CE134" si="3084">BE125+BE126+BE127+BE128+BE129+BE130+BE131+BE132+BE133+BE134</f>
        <v>99.024390243902445</v>
      </c>
      <c r="CF134" s="33">
        <f t="shared" ref="CF134" si="3085">BF125+BF126+BF127+BF128+BF129+BF130+BF131+BF132+BF133+BF134</f>
        <v>98.067632850241537</v>
      </c>
      <c r="CG134" s="31">
        <f t="shared" ref="CG134" si="3086">BG125+BG126+BG127+BG128+BG129+BG130+BG131+BG132+BG133+BG134</f>
        <v>5.5813953488372094</v>
      </c>
      <c r="CH134" s="33">
        <f t="shared" ref="CH134" si="3087">BH125+BH126+BH127+BH128+BH129+BH130+BH131+BH132+BH133+BH134</f>
        <v>93.023255813953483</v>
      </c>
      <c r="CI134" s="33">
        <f t="shared" ref="CI134" si="3088">BI125+BI126+BI127+BI128+BI129+BI130+BI131+BI132+BI133+BI134</f>
        <v>100</v>
      </c>
      <c r="CJ134" s="33">
        <f t="shared" ref="CJ134" si="3089">BJ125+BJ126+BJ127+BJ128+BJ129+BJ130+BJ131+BJ132+BJ133+BJ134</f>
        <v>81.395348837209312</v>
      </c>
      <c r="CK134" s="33">
        <f t="shared" ref="CK134" si="3090">BK125+BK126+BK127+BK128+BK129+BK130+BK131+BK132+BK133+BK134</f>
        <v>100.00000000000001</v>
      </c>
      <c r="CL134" s="33">
        <f t="shared" ref="CL134" si="3091">BL125+BL126+BL127+BL128+BL129+BL130+BL131+BL132+BL133+BL134</f>
        <v>99.069767441860463</v>
      </c>
      <c r="CM134" s="33">
        <f t="shared" ref="CM134" si="3092">BM125+BM126+BM127+BM128+BM129+BM130+BM131+BM132+BM133+BM134</f>
        <v>99.999999999999986</v>
      </c>
      <c r="CN134" s="33">
        <f t="shared" ref="CN134" si="3093">BN125+BN126+BN127+BN128+BN129+BN130+BN131+BN132+BN133+BN134</f>
        <v>100</v>
      </c>
      <c r="CO134" s="33">
        <f t="shared" ref="CO134" si="3094">BO125+BO126+BO127+BO128+BO129+BO130+BO131+BO132+BO133+BO134</f>
        <v>38.317757009345797</v>
      </c>
      <c r="CP134" s="33">
        <f t="shared" ref="CP134" si="3095">BP125+BP126+BP127+BP128+BP129+BP130+BP131+BP132+BP133+BP134</f>
        <v>99.999999999999986</v>
      </c>
      <c r="CQ134" s="33">
        <f t="shared" ref="CQ134" si="3096">BQ125+BQ126+BQ127+BQ128+BQ129+BQ130+BQ131+BQ132+BQ133+BQ134</f>
        <v>99.999999999999986</v>
      </c>
      <c r="CR134" s="33">
        <f t="shared" ref="CR134" si="3097">BR125+BR126+BR127+BR128+BR129+BR130+BR131+BR132+BR133+BR134</f>
        <v>100</v>
      </c>
      <c r="CS134" s="33">
        <f t="shared" ref="CS134" si="3098">BS125+BS126+BS127+BS128+BS129+BS130+BS131+BS132+BS133+BS134</f>
        <v>99.532710280373834</v>
      </c>
      <c r="CT134" s="33">
        <f t="shared" ref="CT134" si="3099">BT125+BT126+BT127+BT128+BT129+BT130+BT131+BT132+BT133+BT134</f>
        <v>100</v>
      </c>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row>
    <row r="135" spans="2:125" x14ac:dyDescent="0.25">
      <c r="B135" s="54" t="s">
        <v>16</v>
      </c>
      <c r="C135" s="2">
        <v>0</v>
      </c>
      <c r="D135" s="2">
        <v>0</v>
      </c>
      <c r="E135" s="2">
        <v>0</v>
      </c>
      <c r="F135" s="2">
        <v>0</v>
      </c>
      <c r="G135" s="2">
        <v>0</v>
      </c>
      <c r="H135" s="2">
        <v>2</v>
      </c>
      <c r="I135" s="2">
        <v>0</v>
      </c>
      <c r="J135" s="2">
        <v>2</v>
      </c>
      <c r="K135" s="2">
        <v>2</v>
      </c>
      <c r="L135" s="2">
        <v>6</v>
      </c>
      <c r="M135" s="2">
        <v>11</v>
      </c>
      <c r="N135" s="2">
        <v>79</v>
      </c>
      <c r="O135" s="3">
        <v>85</v>
      </c>
      <c r="P135" s="3">
        <v>11</v>
      </c>
      <c r="Q135" s="3">
        <v>17</v>
      </c>
      <c r="R135" s="3">
        <v>0</v>
      </c>
      <c r="S135" s="54">
        <v>215</v>
      </c>
      <c r="V135" s="54">
        <v>16</v>
      </c>
      <c r="W135" s="3">
        <f>M125</f>
        <v>0</v>
      </c>
      <c r="X135" s="3">
        <f>M126</f>
        <v>64</v>
      </c>
      <c r="Y135" s="54">
        <f>M127</f>
        <v>7</v>
      </c>
      <c r="Z135" s="54">
        <f>M128</f>
        <v>4</v>
      </c>
      <c r="AA135" s="54">
        <f>M129</f>
        <v>32</v>
      </c>
      <c r="AB135" s="54">
        <f>M130</f>
        <v>6</v>
      </c>
      <c r="AC135" s="54">
        <f>M131</f>
        <v>2</v>
      </c>
      <c r="AD135" s="54">
        <f>M132</f>
        <v>7</v>
      </c>
      <c r="AE135" s="4">
        <f>M133</f>
        <v>0</v>
      </c>
      <c r="AF135" s="3">
        <f>M134</f>
        <v>4</v>
      </c>
      <c r="AG135" s="2">
        <f>M135</f>
        <v>11</v>
      </c>
      <c r="AH135" s="3">
        <f>M136</f>
        <v>6</v>
      </c>
      <c r="AI135" s="3">
        <f>M137</f>
        <v>0</v>
      </c>
      <c r="AJ135" s="3">
        <f>M138</f>
        <v>40</v>
      </c>
      <c r="AK135" s="3">
        <f>M139</f>
        <v>0</v>
      </c>
      <c r="AL135" s="3">
        <f>M140</f>
        <v>2</v>
      </c>
      <c r="AM135" s="3">
        <f>M141</f>
        <v>0</v>
      </c>
      <c r="AN135" s="3">
        <f>M142</f>
        <v>0</v>
      </c>
      <c r="AO135" s="3">
        <f>M143</f>
        <v>1</v>
      </c>
      <c r="AP135" s="3">
        <f>M144</f>
        <v>0</v>
      </c>
      <c r="AQ135" s="3">
        <f>M145</f>
        <v>0</v>
      </c>
      <c r="AR135" s="3">
        <f>M146</f>
        <v>0</v>
      </c>
      <c r="AS135" s="3">
        <f>M147</f>
        <v>1</v>
      </c>
      <c r="AT135" s="3">
        <f>M148</f>
        <v>0</v>
      </c>
      <c r="AU135" s="7"/>
      <c r="AV135" s="54">
        <v>16</v>
      </c>
      <c r="AW135" s="33">
        <f t="shared" ref="AW135" si="3100">PRODUCT(W135*100*1/W141)</f>
        <v>0</v>
      </c>
      <c r="AX135" s="33">
        <f t="shared" ref="AX135" si="3101">PRODUCT(X135*100*1/X141)</f>
        <v>29.767441860465116</v>
      </c>
      <c r="AY135" s="30">
        <f t="shared" ref="AY135" si="3102">PRODUCT(Y135*100*1/Y141)</f>
        <v>3.2558139534883721</v>
      </c>
      <c r="AZ135" s="30">
        <f t="shared" ref="AZ135" si="3103">PRODUCT(Z135*100*1/Z141)</f>
        <v>1.8604651162790697</v>
      </c>
      <c r="BA135" s="30">
        <f t="shared" ref="BA135" si="3104">PRODUCT(AA135*100*1/AA141)</f>
        <v>14.883720930232558</v>
      </c>
      <c r="BB135" s="30">
        <f t="shared" ref="BB135" si="3105">PRODUCT(AB135*100*1/AB141)</f>
        <v>2.7906976744186047</v>
      </c>
      <c r="BC135" s="30">
        <f t="shared" ref="BC135" si="3106">PRODUCT(AC135*100*1/AC141)</f>
        <v>0.93023255813953487</v>
      </c>
      <c r="BD135" s="30">
        <f t="shared" ref="BD135" si="3107">PRODUCT(AD135*100*1/AD141)</f>
        <v>3.2558139534883721</v>
      </c>
      <c r="BE135" s="32">
        <f t="shared" ref="BE135" si="3108">PRODUCT(AE135*100*1/AE141)</f>
        <v>0</v>
      </c>
      <c r="BF135" s="33">
        <f t="shared" ref="BF135" si="3109">PRODUCT(AF135*100*1/AF141)</f>
        <v>1.932367149758454</v>
      </c>
      <c r="BG135" s="31">
        <f t="shared" ref="BG135" si="3110">PRODUCT(AG135*100*1/AG141)</f>
        <v>5.1162790697674421</v>
      </c>
      <c r="BH135" s="33">
        <f t="shared" ref="BH135" si="3111">PRODUCT(AH135*100*1/AH141)</f>
        <v>2.7906976744186047</v>
      </c>
      <c r="BI135" s="33">
        <f t="shared" ref="BI135" si="3112">PRODUCT(AI135*100*1/AI141)</f>
        <v>0</v>
      </c>
      <c r="BJ135" s="33">
        <f t="shared" ref="BJ135" si="3113">PRODUCT(AJ135*100*1/AJ141)</f>
        <v>18.604651162790699</v>
      </c>
      <c r="BK135" s="33">
        <f t="shared" ref="BK135" si="3114">PRODUCT(AK135*100*1/AK141)</f>
        <v>0</v>
      </c>
      <c r="BL135" s="33">
        <f t="shared" ref="BL135" si="3115">PRODUCT(AL135*100*1/AL141)</f>
        <v>0.93023255813953487</v>
      </c>
      <c r="BM135" s="33">
        <f t="shared" ref="BM135" si="3116">PRODUCT(AM135*100*1/AM141)</f>
        <v>0</v>
      </c>
      <c r="BN135" s="33">
        <f t="shared" ref="BN135" si="3117">PRODUCT(AN135*100*1/AN141)</f>
        <v>0</v>
      </c>
      <c r="BO135" s="33">
        <f t="shared" ref="BO135" si="3118">PRODUCT(AO135*100*1/AO141)</f>
        <v>0.46728971962616822</v>
      </c>
      <c r="BP135" s="33">
        <f t="shared" ref="BP135" si="3119">PRODUCT(AP135*100*1/AP141)</f>
        <v>0</v>
      </c>
      <c r="BQ135" s="33">
        <f t="shared" ref="BQ135" si="3120">PRODUCT(AQ135*100*1/AQ141)</f>
        <v>0</v>
      </c>
      <c r="BR135" s="33">
        <f t="shared" ref="BR135" si="3121">PRODUCT(AR135*100*1/AR141)</f>
        <v>0</v>
      </c>
      <c r="BS135" s="33">
        <f t="shared" ref="BS135" si="3122">PRODUCT(AS135*100*1/AS141)</f>
        <v>0.46728971962616822</v>
      </c>
      <c r="BT135" s="33">
        <f t="shared" ref="BT135" si="3123">PRODUCT(AT135*100*1/AT141)</f>
        <v>0</v>
      </c>
      <c r="BU135" s="54"/>
      <c r="BV135" s="54">
        <v>16</v>
      </c>
      <c r="BW135" s="33">
        <f t="shared" ref="BW135" si="3124">AW125+AW126+AW127+AW128+AW129+AW130+AW131+AW132+AW133+AW134+AW135</f>
        <v>100</v>
      </c>
      <c r="BX135" s="33">
        <f t="shared" ref="BX135" si="3125">AX125+AX126+AX127+AX128+AX129+AX130+AX131+AX132+AX133+AX134+AX135</f>
        <v>99.999999999999986</v>
      </c>
      <c r="BY135" s="30">
        <f t="shared" ref="BY135" si="3126">AY125+AY126+AY127+AY128+AY129+AY130+AY131+AY132+AY133+AY134+AY135</f>
        <v>98.604651162790688</v>
      </c>
      <c r="BZ135" s="30">
        <f t="shared" ref="BZ135" si="3127">AZ125+AZ126+AZ127+AZ128+AZ129+AZ130+AZ131+AZ132+AZ133+AZ134+AZ135</f>
        <v>89.767441860465127</v>
      </c>
      <c r="CA135" s="30">
        <f t="shared" ref="CA135" si="3128">BA125+BA126+BA127+BA128+BA129+BA130+BA131+BA132+BA133+BA134+BA135</f>
        <v>100</v>
      </c>
      <c r="CB135" s="30">
        <f t="shared" ref="CB135" si="3129">BB125+BB126+BB127+BB128+BB129+BB130+BB131+BB132+BB133+BB134+BB135</f>
        <v>92.558139534883722</v>
      </c>
      <c r="CC135" s="30">
        <f t="shared" ref="CC135" si="3130">BC125+BC126+BC127+BC128+BC129+BC130+BC131+BC132+BC133+BC134+BC135</f>
        <v>97.209302325581376</v>
      </c>
      <c r="CD135" s="30">
        <f t="shared" ref="CD135" si="3131">BD125+BD126+BD127+BD128+BD129+BD130+BD131+BD132+BD133+BD134+BD135</f>
        <v>99.069767441860463</v>
      </c>
      <c r="CE135" s="32">
        <f t="shared" ref="CE135" si="3132">BE125+BE126+BE127+BE128+BE129+BE130+BE131+BE132+BE133+BE134+BE135</f>
        <v>99.024390243902445</v>
      </c>
      <c r="CF135" s="33">
        <f t="shared" ref="CF135" si="3133">BF125+BF126+BF127+BF128+BF129+BF130+BF131+BF132+BF133+BF134+BF135</f>
        <v>99.999999999999986</v>
      </c>
      <c r="CG135" s="31">
        <f t="shared" ref="CG135" si="3134">BG125+BG126+BG127+BG128+BG129+BG130+BG131+BG132+BG133+BG134+BG135</f>
        <v>10.697674418604652</v>
      </c>
      <c r="CH135" s="33">
        <f t="shared" ref="CH135" si="3135">BH125+BH126+BH127+BH128+BH129+BH130+BH131+BH132+BH133+BH134+BH135</f>
        <v>95.813953488372093</v>
      </c>
      <c r="CI135" s="33">
        <f t="shared" ref="CI135" si="3136">BI125+BI126+BI127+BI128+BI129+BI130+BI131+BI132+BI133+BI134+BI135</f>
        <v>100</v>
      </c>
      <c r="CJ135" s="33">
        <f t="shared" ref="CJ135" si="3137">BJ125+BJ126+BJ127+BJ128+BJ129+BJ130+BJ131+BJ132+BJ133+BJ134+BJ135</f>
        <v>100.00000000000001</v>
      </c>
      <c r="CK135" s="33">
        <f t="shared" ref="CK135" si="3138">BK125+BK126+BK127+BK128+BK129+BK130+BK131+BK132+BK133+BK134+BK135</f>
        <v>100.00000000000001</v>
      </c>
      <c r="CL135" s="33">
        <f t="shared" ref="CL135" si="3139">BL125+BL126+BL127+BL128+BL129+BL130+BL131+BL132+BL133+BL134+BL135</f>
        <v>100</v>
      </c>
      <c r="CM135" s="33">
        <f t="shared" ref="CM135" si="3140">BM125+BM126+BM127+BM128+BM129+BM130+BM131+BM132+BM133+BM134+BM135</f>
        <v>99.999999999999986</v>
      </c>
      <c r="CN135" s="33">
        <f t="shared" ref="CN135" si="3141">BN125+BN126+BN127+BN128+BN129+BN130+BN131+BN132+BN133+BN134+BN135</f>
        <v>100</v>
      </c>
      <c r="CO135" s="33">
        <f t="shared" ref="CO135" si="3142">BO125+BO126+BO127+BO128+BO129+BO130+BO131+BO132+BO133+BO134+BO135</f>
        <v>38.785046728971963</v>
      </c>
      <c r="CP135" s="33">
        <f t="shared" ref="CP135" si="3143">BP125+BP126+BP127+BP128+BP129+BP130+BP131+BP132+BP133+BP134+BP135</f>
        <v>99.999999999999986</v>
      </c>
      <c r="CQ135" s="33">
        <f t="shared" ref="CQ135" si="3144">BQ125+BQ126+BQ127+BQ128+BQ129+BQ130+BQ131+BQ132+BQ133+BQ134+BQ135</f>
        <v>99.999999999999986</v>
      </c>
      <c r="CR135" s="33">
        <f t="shared" ref="CR135" si="3145">BR125+BR126+BR127+BR128+BR129+BR130+BR131+BR132+BR133+BR134+BR135</f>
        <v>100</v>
      </c>
      <c r="CS135" s="33">
        <f t="shared" ref="CS135" si="3146">BS125+BS126+BS127+BS128+BS129+BS130+BS131+BS132+BS133+BS134+BS135</f>
        <v>100</v>
      </c>
      <c r="CT135" s="33">
        <f t="shared" ref="CT135" si="3147">BT125+BT126+BT127+BT128+BT129+BT130+BT131+BT132+BT133+BT134+BT135</f>
        <v>100</v>
      </c>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row>
    <row r="136" spans="2:125" x14ac:dyDescent="0.25">
      <c r="B136" s="54" t="s">
        <v>17</v>
      </c>
      <c r="C136" s="2">
        <v>0</v>
      </c>
      <c r="D136" s="2">
        <v>0</v>
      </c>
      <c r="E136" s="2">
        <v>75</v>
      </c>
      <c r="F136" s="2">
        <v>0</v>
      </c>
      <c r="G136" s="2">
        <v>26</v>
      </c>
      <c r="H136" s="2">
        <v>20</v>
      </c>
      <c r="I136" s="2">
        <v>9</v>
      </c>
      <c r="J136" s="2">
        <v>22</v>
      </c>
      <c r="K136" s="4">
        <v>38</v>
      </c>
      <c r="L136" s="3">
        <v>10</v>
      </c>
      <c r="M136" s="3">
        <v>6</v>
      </c>
      <c r="N136" s="3">
        <v>9</v>
      </c>
      <c r="O136" s="3">
        <v>0</v>
      </c>
      <c r="P136" s="3">
        <v>0</v>
      </c>
      <c r="Q136" s="3">
        <v>0</v>
      </c>
      <c r="R136" s="3">
        <v>0</v>
      </c>
      <c r="S136" s="54">
        <v>215</v>
      </c>
      <c r="V136" s="54">
        <v>32</v>
      </c>
      <c r="W136" s="3">
        <f>N125</f>
        <v>0</v>
      </c>
      <c r="X136" s="3">
        <f>N126</f>
        <v>0</v>
      </c>
      <c r="Y136" s="54">
        <f>N127</f>
        <v>2</v>
      </c>
      <c r="Z136" s="54">
        <f>N128</f>
        <v>12</v>
      </c>
      <c r="AA136" s="54">
        <f>N129</f>
        <v>0</v>
      </c>
      <c r="AB136" s="54">
        <f>N130</f>
        <v>1</v>
      </c>
      <c r="AC136" s="54">
        <f>N131</f>
        <v>6</v>
      </c>
      <c r="AD136" s="54">
        <f>N132</f>
        <v>2</v>
      </c>
      <c r="AE136" s="3">
        <f>N133</f>
        <v>2</v>
      </c>
      <c r="AF136" s="3">
        <f>N134</f>
        <v>0</v>
      </c>
      <c r="AG136" s="2">
        <f>N135</f>
        <v>79</v>
      </c>
      <c r="AH136" s="3">
        <f>N136</f>
        <v>9</v>
      </c>
      <c r="AI136" s="3">
        <f>N137</f>
        <v>0</v>
      </c>
      <c r="AJ136" s="3">
        <f>N138</f>
        <v>0</v>
      </c>
      <c r="AK136" s="3">
        <f>N139</f>
        <v>0</v>
      </c>
      <c r="AL136" s="3">
        <f>N140</f>
        <v>0</v>
      </c>
      <c r="AM136" s="3">
        <f>N141</f>
        <v>0</v>
      </c>
      <c r="AN136" s="3">
        <f>N142</f>
        <v>0</v>
      </c>
      <c r="AO136" s="3">
        <f>N143</f>
        <v>131</v>
      </c>
      <c r="AP136" s="3">
        <f>N144</f>
        <v>0</v>
      </c>
      <c r="AQ136" s="3">
        <f>N145</f>
        <v>0</v>
      </c>
      <c r="AR136" s="3">
        <f>N146</f>
        <v>0</v>
      </c>
      <c r="AS136" s="3">
        <f>N147</f>
        <v>0</v>
      </c>
      <c r="AT136" s="3">
        <f>N148</f>
        <v>0</v>
      </c>
      <c r="AU136" s="7"/>
      <c r="AV136" s="54">
        <v>32</v>
      </c>
      <c r="AW136" s="33">
        <f t="shared" ref="AW136" si="3148">PRODUCT(W136*100*1/W141)</f>
        <v>0</v>
      </c>
      <c r="AX136" s="33">
        <f t="shared" ref="AX136" si="3149">PRODUCT(X136*100*1/X141)</f>
        <v>0</v>
      </c>
      <c r="AY136" s="30">
        <f t="shared" ref="AY136" si="3150">PRODUCT(Y136*100*1/Y141)</f>
        <v>0.93023255813953487</v>
      </c>
      <c r="AZ136" s="30">
        <f t="shared" ref="AZ136" si="3151">PRODUCT(Z136*100*1/Z141)</f>
        <v>5.5813953488372094</v>
      </c>
      <c r="BA136" s="30">
        <f t="shared" ref="BA136" si="3152">PRODUCT(AA136*100*1/AA141)</f>
        <v>0</v>
      </c>
      <c r="BB136" s="30">
        <f t="shared" ref="BB136" si="3153">PRODUCT(AB136*100*1/AB141)</f>
        <v>0.46511627906976744</v>
      </c>
      <c r="BC136" s="30">
        <f t="shared" ref="BC136" si="3154">PRODUCT(AC136*100*1/AC141)</f>
        <v>2.7906976744186047</v>
      </c>
      <c r="BD136" s="30">
        <f t="shared" ref="BD136" si="3155">PRODUCT(AD136*100*1/AD141)</f>
        <v>0.93023255813953487</v>
      </c>
      <c r="BE136" s="33">
        <f t="shared" ref="BE136" si="3156">PRODUCT(AE136*100*1/AE141)</f>
        <v>0.97560975609756095</v>
      </c>
      <c r="BF136" s="33">
        <f t="shared" ref="BF136" si="3157">PRODUCT(AF136*100*1/AF141)</f>
        <v>0</v>
      </c>
      <c r="BG136" s="31">
        <f t="shared" ref="BG136" si="3158">PRODUCT(AG136*100*1/AG141)</f>
        <v>36.744186046511629</v>
      </c>
      <c r="BH136" s="33">
        <f t="shared" ref="BH136" si="3159">PRODUCT(AH136*100*1/AH141)</f>
        <v>4.1860465116279073</v>
      </c>
      <c r="BI136" s="33">
        <f t="shared" ref="BI136" si="3160">PRODUCT(AI136*100*1/AI141)</f>
        <v>0</v>
      </c>
      <c r="BJ136" s="33">
        <f t="shared" ref="BJ136" si="3161">PRODUCT(AJ136*100*1/AJ141)</f>
        <v>0</v>
      </c>
      <c r="BK136" s="33">
        <f t="shared" ref="BK136" si="3162">PRODUCT(AK136*100*1/AK141)</f>
        <v>0</v>
      </c>
      <c r="BL136" s="33">
        <f t="shared" ref="BL136" si="3163">PRODUCT(AL136*100*1/AL141)</f>
        <v>0</v>
      </c>
      <c r="BM136" s="33">
        <f t="shared" ref="BM136" si="3164">PRODUCT(AM136*100*1/AM141)</f>
        <v>0</v>
      </c>
      <c r="BN136" s="33">
        <f t="shared" ref="BN136" si="3165">PRODUCT(AN136*100*1/AN141)</f>
        <v>0</v>
      </c>
      <c r="BO136" s="33">
        <f t="shared" ref="BO136" si="3166">PRODUCT(AO136*100*1/AO141)</f>
        <v>61.214953271028037</v>
      </c>
      <c r="BP136" s="33">
        <f t="shared" ref="BP136" si="3167">PRODUCT(AP136*100*1/AP141)</f>
        <v>0</v>
      </c>
      <c r="BQ136" s="33">
        <f t="shared" ref="BQ136" si="3168">PRODUCT(AQ136*100*1/AQ141)</f>
        <v>0</v>
      </c>
      <c r="BR136" s="33">
        <f t="shared" ref="BR136" si="3169">PRODUCT(AR136*100*1/AR141)</f>
        <v>0</v>
      </c>
      <c r="BS136" s="33">
        <f t="shared" ref="BS136" si="3170">PRODUCT(AS136*100*1/AS141)</f>
        <v>0</v>
      </c>
      <c r="BT136" s="33">
        <f t="shared" ref="BT136" si="3171">PRODUCT(AT136*100*1/AT141)</f>
        <v>0</v>
      </c>
      <c r="BU136" s="54"/>
      <c r="BV136" s="54">
        <v>32</v>
      </c>
      <c r="BW136" s="33">
        <f t="shared" ref="BW136" si="3172">AW125+AW126+AW127+AW128+AW129+AW130+AW131+AW132+AW133+AW134+AW135+AW136</f>
        <v>100</v>
      </c>
      <c r="BX136" s="33">
        <f t="shared" ref="BX136" si="3173">AX125+AX126+AX127+AX128+AX129+AX130+AX131+AX132+AX133+AX134+AX135+AX136</f>
        <v>99.999999999999986</v>
      </c>
      <c r="BY136" s="30">
        <f t="shared" ref="BY136" si="3174">AY125+AY126+AY127+AY128+AY129+AY130+AY131+AY132+AY133+AY134+AY135+AY136</f>
        <v>99.534883720930225</v>
      </c>
      <c r="BZ136" s="30">
        <f t="shared" ref="BZ136" si="3175">AZ125+AZ126+AZ127+AZ128+AZ129+AZ130+AZ131+AZ132+AZ133+AZ134+AZ135+AZ136</f>
        <v>95.348837209302332</v>
      </c>
      <c r="CA136" s="30">
        <f t="shared" ref="CA136" si="3176">BA125+BA126+BA127+BA128+BA129+BA130+BA131+BA132+BA133+BA134+BA135+BA136</f>
        <v>100</v>
      </c>
      <c r="CB136" s="30">
        <f t="shared" ref="CB136" si="3177">BB125+BB126+BB127+BB128+BB129+BB130+BB131+BB132+BB133+BB134+BB135+BB136</f>
        <v>93.023255813953483</v>
      </c>
      <c r="CC136" s="30">
        <f t="shared" ref="CC136" si="3178">BC125+BC126+BC127+BC128+BC129+BC130+BC131+BC132+BC133+BC134+BC135+BC136</f>
        <v>99.999999999999986</v>
      </c>
      <c r="CD136" s="30">
        <f t="shared" ref="CD136" si="3179">BD125+BD126+BD127+BD128+BD129+BD130+BD131+BD132+BD133+BD134+BD135+BD136</f>
        <v>100</v>
      </c>
      <c r="CE136" s="33">
        <f t="shared" ref="CE136" si="3180">BE125+BE126+BE127+BE128+BE129+BE130+BE131+BE132+BE133+BE134+BE135+BE136</f>
        <v>100</v>
      </c>
      <c r="CF136" s="33">
        <f t="shared" ref="CF136" si="3181">BF125+BF126+BF127+BF128+BF129+BF130+BF131+BF132+BF133+BF134+BF135+BF136</f>
        <v>99.999999999999986</v>
      </c>
      <c r="CG136" s="31">
        <f t="shared" ref="CG136" si="3182">BG125+BG126+BG127+BG128+BG129+BG130+BG131+BG132+BG133+BG134+BG135+BG136</f>
        <v>47.441860465116278</v>
      </c>
      <c r="CH136" s="33">
        <f t="shared" ref="CH136" si="3183">BH125+BH126+BH127+BH128+BH129+BH130+BH131+BH132+BH133+BH134+BH135+BH136</f>
        <v>100</v>
      </c>
      <c r="CI136" s="33">
        <f t="shared" ref="CI136" si="3184">BI125+BI126+BI127+BI128+BI129+BI130+BI131+BI132+BI133+BI134+BI135+BI136</f>
        <v>100</v>
      </c>
      <c r="CJ136" s="33">
        <f t="shared" ref="CJ136" si="3185">BJ125+BJ126+BJ127+BJ128+BJ129+BJ130+BJ131+BJ132+BJ133+BJ134+BJ135+BJ136</f>
        <v>100.00000000000001</v>
      </c>
      <c r="CK136" s="33">
        <f t="shared" ref="CK136" si="3186">BK125+BK126+BK127+BK128+BK129+BK130+BK131+BK132+BK133+BK134+BK135+BK136</f>
        <v>100.00000000000001</v>
      </c>
      <c r="CL136" s="33">
        <f t="shared" ref="CL136" si="3187">BL125+BL126+BL127+BL128+BL129+BL130+BL131+BL132+BL133+BL134+BL135+BL136</f>
        <v>100</v>
      </c>
      <c r="CM136" s="33">
        <f t="shared" ref="CM136" si="3188">BM125+BM126+BM127+BM128+BM129+BM130+BM131+BM132+BM133+BM134+BM135+BM136</f>
        <v>99.999999999999986</v>
      </c>
      <c r="CN136" s="33">
        <f t="shared" ref="CN136" si="3189">BN125+BN126+BN127+BN128+BN129+BN130+BN131+BN132+BN133+BN134+BN135+BN136</f>
        <v>100</v>
      </c>
      <c r="CO136" s="33">
        <f t="shared" ref="CO136" si="3190">BO125+BO126+BO127+BO128+BO129+BO130+BO131+BO132+BO133+BO134+BO135+BO136</f>
        <v>100</v>
      </c>
      <c r="CP136" s="33">
        <f t="shared" ref="CP136" si="3191">BP125+BP126+BP127+BP128+BP129+BP130+BP131+BP132+BP133+BP134+BP135+BP136</f>
        <v>99.999999999999986</v>
      </c>
      <c r="CQ136" s="33">
        <f t="shared" ref="CQ136" si="3192">BQ125+BQ126+BQ127+BQ128+BQ129+BQ130+BQ131+BQ132+BQ133+BQ134+BQ135+BQ136</f>
        <v>99.999999999999986</v>
      </c>
      <c r="CR136" s="33">
        <f t="shared" ref="CR136" si="3193">BR125+BR126+BR127+BR128+BR129+BR130+BR131+BR132+BR133+BR134+BR135+BR136</f>
        <v>100</v>
      </c>
      <c r="CS136" s="33">
        <f t="shared" ref="CS136" si="3194">BS125+BS126+BS127+BS128+BS129+BS130+BS131+BS132+BS133+BS134+BS135+BS136</f>
        <v>100</v>
      </c>
      <c r="CT136" s="33">
        <f t="shared" ref="CT136" si="3195">BT125+BT126+BT127+BT128+BT129+BT130+BT131+BT132+BT133+BT134+BT135+BT136</f>
        <v>100</v>
      </c>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row>
    <row r="137" spans="2:125" x14ac:dyDescent="0.25">
      <c r="B137" s="54" t="s">
        <v>18</v>
      </c>
      <c r="C137" s="2">
        <v>0</v>
      </c>
      <c r="D137" s="2">
        <v>2</v>
      </c>
      <c r="E137" s="2">
        <v>9</v>
      </c>
      <c r="F137" s="2">
        <v>99</v>
      </c>
      <c r="G137" s="2">
        <v>30</v>
      </c>
      <c r="H137" s="2">
        <v>8</v>
      </c>
      <c r="I137" s="2">
        <v>5</v>
      </c>
      <c r="J137" s="3">
        <v>3</v>
      </c>
      <c r="K137" s="3">
        <v>2</v>
      </c>
      <c r="L137" s="3">
        <v>57</v>
      </c>
      <c r="M137" s="3">
        <v>0</v>
      </c>
      <c r="N137" s="3">
        <v>0</v>
      </c>
      <c r="O137" s="3">
        <v>0</v>
      </c>
      <c r="P137" s="3">
        <v>0</v>
      </c>
      <c r="Q137" s="3">
        <v>0</v>
      </c>
      <c r="R137" s="3">
        <v>0</v>
      </c>
      <c r="S137" s="54">
        <v>215</v>
      </c>
      <c r="V137" s="54">
        <v>64</v>
      </c>
      <c r="W137" s="3">
        <f>O125</f>
        <v>0</v>
      </c>
      <c r="X137" s="3">
        <f>O126</f>
        <v>0</v>
      </c>
      <c r="Y137" s="54">
        <f>O127</f>
        <v>1</v>
      </c>
      <c r="Z137" s="54">
        <f>O128</f>
        <v>6</v>
      </c>
      <c r="AA137" s="54">
        <f>O129</f>
        <v>0</v>
      </c>
      <c r="AB137" s="54">
        <f>O130</f>
        <v>15</v>
      </c>
      <c r="AC137" s="54">
        <f>O131</f>
        <v>0</v>
      </c>
      <c r="AD137" s="54">
        <f>O132</f>
        <v>0</v>
      </c>
      <c r="AE137" s="3">
        <f>O133</f>
        <v>0</v>
      </c>
      <c r="AF137" s="3">
        <f>O134</f>
        <v>0</v>
      </c>
      <c r="AG137" s="3">
        <f>O135</f>
        <v>85</v>
      </c>
      <c r="AH137" s="3">
        <f>O136</f>
        <v>0</v>
      </c>
      <c r="AI137" s="3">
        <f>O137</f>
        <v>0</v>
      </c>
      <c r="AJ137" s="3">
        <f>O138</f>
        <v>0</v>
      </c>
      <c r="AK137" s="3">
        <f>O139</f>
        <v>0</v>
      </c>
      <c r="AL137" s="3">
        <f>O140</f>
        <v>0</v>
      </c>
      <c r="AM137" s="3">
        <f>O141</f>
        <v>0</v>
      </c>
      <c r="AN137" s="3">
        <f>O142</f>
        <v>0</v>
      </c>
      <c r="AO137" s="3">
        <f>O143</f>
        <v>0</v>
      </c>
      <c r="AP137" s="3">
        <f>O144</f>
        <v>0</v>
      </c>
      <c r="AQ137" s="3">
        <f>O145</f>
        <v>0</v>
      </c>
      <c r="AR137" s="3">
        <f>O146</f>
        <v>0</v>
      </c>
      <c r="AS137" s="3">
        <f>O147</f>
        <v>0</v>
      </c>
      <c r="AT137" s="3">
        <f>O148</f>
        <v>0</v>
      </c>
      <c r="AU137" s="7"/>
      <c r="AV137" s="54">
        <v>64</v>
      </c>
      <c r="AW137" s="33">
        <f t="shared" ref="AW137" si="3196">PRODUCT(W137*100*1/W141)</f>
        <v>0</v>
      </c>
      <c r="AX137" s="33">
        <f t="shared" ref="AX137" si="3197">PRODUCT(X137*100*1/X141)</f>
        <v>0</v>
      </c>
      <c r="AY137" s="30">
        <f t="shared" ref="AY137" si="3198">PRODUCT(Y137*100*1/Y141)</f>
        <v>0.46511627906976744</v>
      </c>
      <c r="AZ137" s="30">
        <f t="shared" ref="AZ137" si="3199">PRODUCT(Z137*100*1/Z141)</f>
        <v>2.7906976744186047</v>
      </c>
      <c r="BA137" s="30">
        <f t="shared" ref="BA137" si="3200">PRODUCT(AA137*100*1/AA141)</f>
        <v>0</v>
      </c>
      <c r="BB137" s="30">
        <f t="shared" ref="BB137" si="3201">PRODUCT(AB137*100*1/AB141)</f>
        <v>6.9767441860465116</v>
      </c>
      <c r="BC137" s="30">
        <f t="shared" ref="BC137" si="3202">PRODUCT(AC137*100*1/AC141)</f>
        <v>0</v>
      </c>
      <c r="BD137" s="30">
        <f t="shared" ref="BD137" si="3203">PRODUCT(AD137*100*1/AD141)</f>
        <v>0</v>
      </c>
      <c r="BE137" s="33">
        <f t="shared" ref="BE137" si="3204">PRODUCT(AE137*100*1/AE141)</f>
        <v>0</v>
      </c>
      <c r="BF137" s="33">
        <f t="shared" ref="BF137" si="3205">PRODUCT(AF137*100*1/AF141)</f>
        <v>0</v>
      </c>
      <c r="BG137" s="33">
        <f t="shared" ref="BG137" si="3206">PRODUCT(AG137*100*1/AG141)</f>
        <v>39.534883720930232</v>
      </c>
      <c r="BH137" s="33">
        <f t="shared" ref="BH137" si="3207">PRODUCT(AH137*100*1/AH141)</f>
        <v>0</v>
      </c>
      <c r="BI137" s="33">
        <f t="shared" ref="BI137" si="3208">PRODUCT(AI137*100*1/AI141)</f>
        <v>0</v>
      </c>
      <c r="BJ137" s="33">
        <f t="shared" ref="BJ137" si="3209">PRODUCT(AJ137*100*1/AJ141)</f>
        <v>0</v>
      </c>
      <c r="BK137" s="33">
        <f t="shared" ref="BK137" si="3210">PRODUCT(AK137*100*1/AK141)</f>
        <v>0</v>
      </c>
      <c r="BL137" s="33">
        <f t="shared" ref="BL137" si="3211">PRODUCT(AL137*100*1/AL141)</f>
        <v>0</v>
      </c>
      <c r="BM137" s="33">
        <f t="shared" ref="BM137" si="3212">PRODUCT(AM137*100*1/AM141)</f>
        <v>0</v>
      </c>
      <c r="BN137" s="33">
        <f t="shared" ref="BN137" si="3213">PRODUCT(AN137*100*1/AN141)</f>
        <v>0</v>
      </c>
      <c r="BO137" s="33">
        <f t="shared" ref="BO137" si="3214">PRODUCT(AO137*100*1/AO141)</f>
        <v>0</v>
      </c>
      <c r="BP137" s="33">
        <f t="shared" ref="BP137" si="3215">PRODUCT(AP137*100*1/AP141)</f>
        <v>0</v>
      </c>
      <c r="BQ137" s="33">
        <f t="shared" ref="BQ137" si="3216">PRODUCT(AQ137*100*1/AQ141)</f>
        <v>0</v>
      </c>
      <c r="BR137" s="33">
        <f t="shared" ref="BR137" si="3217">PRODUCT(AR137*100*1/AR141)</f>
        <v>0</v>
      </c>
      <c r="BS137" s="33">
        <f t="shared" ref="BS137" si="3218">PRODUCT(AS137*100*1/AS141)</f>
        <v>0</v>
      </c>
      <c r="BT137" s="33">
        <f t="shared" ref="BT137" si="3219">PRODUCT(AT137*100*1/AT141)</f>
        <v>0</v>
      </c>
      <c r="BU137" s="54"/>
      <c r="BV137" s="54">
        <v>64</v>
      </c>
      <c r="BW137" s="33">
        <f t="shared" ref="BW137" si="3220">AW125+AW126+AW127+AW128+AW129+AW130+AW131+AW132+AW133+AW134+AW135+AW136+AW137</f>
        <v>100</v>
      </c>
      <c r="BX137" s="33">
        <f t="shared" ref="BX137" si="3221">AX125+AX126+AX127+AX128+AX129+AX130+AX131+AX132+AX133+AX134+AX135+AX136+AX137</f>
        <v>99.999999999999986</v>
      </c>
      <c r="BY137" s="30">
        <f t="shared" ref="BY137" si="3222">AY125+AY126+AY127+AY128+AY129+AY130+AY131+AY132+AY133+AY134+AY135+AY136+AY137</f>
        <v>99.999999999999986</v>
      </c>
      <c r="BZ137" s="30">
        <f t="shared" ref="BZ137" si="3223">AZ125+AZ126+AZ127+AZ128+AZ129+AZ130+AZ131+AZ132+AZ133+AZ134+AZ135+AZ136+AZ137</f>
        <v>98.139534883720941</v>
      </c>
      <c r="CA137" s="30">
        <f t="shared" ref="CA137" si="3224">BA125+BA126+BA127+BA128+BA129+BA130+BA131+BA132+BA133+BA134+BA135+BA136+BA137</f>
        <v>100</v>
      </c>
      <c r="CB137" s="30">
        <f t="shared" ref="CB137" si="3225">BB125+BB126+BB127+BB128+BB129+BB130+BB131+BB132+BB133+BB134+BB135+BB136+BB137</f>
        <v>100</v>
      </c>
      <c r="CC137" s="30">
        <f t="shared" ref="CC137" si="3226">BC125+BC126+BC127+BC128+BC129+BC130+BC131+BC132+BC133+BC134+BC135+BC136+BC137</f>
        <v>99.999999999999986</v>
      </c>
      <c r="CD137" s="30">
        <f t="shared" ref="CD137" si="3227">BD125+BD126+BD127+BD128+BD129+BD130+BD131+BD132+BD133+BD134+BD135+BD136+BD137</f>
        <v>100</v>
      </c>
      <c r="CE137" s="33">
        <f t="shared" ref="CE137" si="3228">BE125+BE126+BE127+BE128+BE129+BE130+BE131+BE132+BE133+BE134+BE135+BE136+BE137</f>
        <v>100</v>
      </c>
      <c r="CF137" s="33">
        <f t="shared" ref="CF137" si="3229">BF125+BF126+BF127+BF128+BF129+BF130+BF131+BF132+BF133+BF134+BF135+BF136+BF137</f>
        <v>99.999999999999986</v>
      </c>
      <c r="CG137" s="33">
        <f t="shared" ref="CG137" si="3230">BG125+BG126+BG127+BG128+BG129+BG130+BG131+BG132+BG133+BG134+BG135+BG136+BG137</f>
        <v>86.976744186046517</v>
      </c>
      <c r="CH137" s="33">
        <f t="shared" ref="CH137" si="3231">BH125+BH126+BH127+BH128+BH129+BH130+BH131+BH132+BH133+BH134+BH135+BH136+BH137</f>
        <v>100</v>
      </c>
      <c r="CI137" s="33">
        <f t="shared" ref="CI137" si="3232">BI125+BI126+BI127+BI128+BI129+BI130+BI131+BI132+BI133+BI134+BI135+BI136+BI137</f>
        <v>100</v>
      </c>
      <c r="CJ137" s="33">
        <f t="shared" ref="CJ137" si="3233">BJ125+BJ126+BJ127+BJ128+BJ129+BJ130+BJ131+BJ132+BJ133+BJ134+BJ135+BJ136+BJ137</f>
        <v>100.00000000000001</v>
      </c>
      <c r="CK137" s="33">
        <f t="shared" ref="CK137" si="3234">BK125+BK126+BK127+BK128+BK129+BK130+BK131+BK132+BK133+BK134+BK135+BK136+BK137</f>
        <v>100.00000000000001</v>
      </c>
      <c r="CL137" s="33">
        <f t="shared" ref="CL137" si="3235">BL125+BL126+BL127+BL128+BL129+BL130+BL131+BL132+BL133+BL134+BL135+BL136+BL137</f>
        <v>100</v>
      </c>
      <c r="CM137" s="33">
        <f t="shared" ref="CM137" si="3236">BM125+BM126+BM127+BM128+BM129+BM130+BM131+BM132+BM133+BM134+BM135+BM136+BM137</f>
        <v>99.999999999999986</v>
      </c>
      <c r="CN137" s="33">
        <f t="shared" ref="CN137" si="3237">BN125+BN126+BN127+BN128+BN129+BN130+BN131+BN132+BN133+BN134+BN135+BN136+BN137</f>
        <v>100</v>
      </c>
      <c r="CO137" s="33">
        <f t="shared" ref="CO137" si="3238">BO125+BO126+BO127+BO128+BO129+BO130+BO131+BO132+BO133+BO134+BO135+BO136+BO137</f>
        <v>100</v>
      </c>
      <c r="CP137" s="33">
        <f t="shared" ref="CP137" si="3239">BP125+BP126+BP127+BP128+BP129+BP130+BP131+BP132+BP133+BP134+BP135+BP136+BP137</f>
        <v>99.999999999999986</v>
      </c>
      <c r="CQ137" s="33">
        <f t="shared" ref="CQ137" si="3240">BQ125+BQ126+BQ127+BQ128+BQ129+BQ130+BQ131+BQ132+BQ133+BQ134+BQ135+BQ136+BQ137</f>
        <v>99.999999999999986</v>
      </c>
      <c r="CR137" s="33">
        <f t="shared" ref="CR137" si="3241">BR125+BR126+BR127+BR128+BR129+BR130+BR131+BR132+BR133+BR134+BR135+BR136+BR137</f>
        <v>100</v>
      </c>
      <c r="CS137" s="33">
        <f t="shared" ref="CS137" si="3242">BS125+BS126+BS127+BS128+BS129+BS130+BS131+BS132+BS133+BS134+BS135+BS136+BS137</f>
        <v>100</v>
      </c>
      <c r="CT137" s="33">
        <f t="shared" ref="CT137" si="3243">BT125+BT126+BT127+BT128+BT129+BT130+BT131+BT132+BT133+BT134+BT135+BT136+BT137</f>
        <v>100</v>
      </c>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row>
    <row r="138" spans="2:125" x14ac:dyDescent="0.25">
      <c r="B138" s="54" t="s">
        <v>19</v>
      </c>
      <c r="C138" s="2">
        <v>0</v>
      </c>
      <c r="D138" s="2">
        <v>10</v>
      </c>
      <c r="E138" s="2">
        <v>0</v>
      </c>
      <c r="F138" s="2">
        <v>97</v>
      </c>
      <c r="G138" s="2">
        <v>32</v>
      </c>
      <c r="H138" s="2">
        <v>10</v>
      </c>
      <c r="I138" s="2">
        <v>4</v>
      </c>
      <c r="J138" s="3">
        <v>3</v>
      </c>
      <c r="K138" s="3">
        <v>6</v>
      </c>
      <c r="L138" s="3">
        <v>13</v>
      </c>
      <c r="M138" s="3">
        <v>40</v>
      </c>
      <c r="N138" s="3">
        <v>0</v>
      </c>
      <c r="O138" s="3">
        <v>0</v>
      </c>
      <c r="P138" s="3">
        <v>0</v>
      </c>
      <c r="Q138" s="3">
        <v>0</v>
      </c>
      <c r="R138" s="3">
        <v>0</v>
      </c>
      <c r="S138" s="54">
        <v>215</v>
      </c>
      <c r="V138" s="54">
        <v>128</v>
      </c>
      <c r="W138" s="3">
        <f>P125</f>
        <v>0</v>
      </c>
      <c r="X138" s="3">
        <f>P126</f>
        <v>0</v>
      </c>
      <c r="Y138" s="54">
        <f>P127</f>
        <v>0</v>
      </c>
      <c r="Z138" s="54">
        <f>P128</f>
        <v>4</v>
      </c>
      <c r="AA138" s="54">
        <f>P129</f>
        <v>0</v>
      </c>
      <c r="AB138" s="54">
        <f>P130</f>
        <v>0</v>
      </c>
      <c r="AC138" s="54">
        <f>P131</f>
        <v>0</v>
      </c>
      <c r="AD138" s="54">
        <f>P132</f>
        <v>0</v>
      </c>
      <c r="AE138" s="3">
        <f>P133</f>
        <v>0</v>
      </c>
      <c r="AF138" s="3">
        <f>P134</f>
        <v>0</v>
      </c>
      <c r="AG138" s="3">
        <f>P135</f>
        <v>11</v>
      </c>
      <c r="AH138" s="3">
        <f>P136</f>
        <v>0</v>
      </c>
      <c r="AI138" s="3">
        <f>P137</f>
        <v>0</v>
      </c>
      <c r="AJ138" s="3">
        <f>P138</f>
        <v>0</v>
      </c>
      <c r="AK138" s="3">
        <f>P139</f>
        <v>0</v>
      </c>
      <c r="AL138" s="3">
        <f>P140</f>
        <v>0</v>
      </c>
      <c r="AM138" s="3">
        <f>P141</f>
        <v>0</v>
      </c>
      <c r="AN138" s="3">
        <f>P142</f>
        <v>0</v>
      </c>
      <c r="AO138" s="3">
        <f>P143</f>
        <v>0</v>
      </c>
      <c r="AP138" s="3">
        <f>P144</f>
        <v>0</v>
      </c>
      <c r="AQ138" s="3">
        <f>P145</f>
        <v>0</v>
      </c>
      <c r="AR138" s="3">
        <f>P146</f>
        <v>0</v>
      </c>
      <c r="AS138" s="3">
        <f>P147</f>
        <v>0</v>
      </c>
      <c r="AT138" s="3">
        <f>P148</f>
        <v>0</v>
      </c>
      <c r="AU138" s="7"/>
      <c r="AV138" s="54">
        <v>128</v>
      </c>
      <c r="AW138" s="33">
        <f t="shared" ref="AW138" si="3244">PRODUCT(W138*100*1/W141)</f>
        <v>0</v>
      </c>
      <c r="AX138" s="33">
        <f t="shared" ref="AX138" si="3245">PRODUCT(X138*100*1/X141)</f>
        <v>0</v>
      </c>
      <c r="AY138" s="30">
        <f t="shared" ref="AY138" si="3246">PRODUCT(Y138*100*1/Y141)</f>
        <v>0</v>
      </c>
      <c r="AZ138" s="30">
        <f t="shared" ref="AZ138" si="3247">PRODUCT(Z138*100*1/Z141)</f>
        <v>1.8604651162790697</v>
      </c>
      <c r="BA138" s="30">
        <f t="shared" ref="BA138" si="3248">PRODUCT(AA138*100*1/AA141)</f>
        <v>0</v>
      </c>
      <c r="BB138" s="30">
        <f t="shared" ref="BB138" si="3249">PRODUCT(AB138*100*1/AB141)</f>
        <v>0</v>
      </c>
      <c r="BC138" s="30">
        <f t="shared" ref="BC138" si="3250">PRODUCT(AC138*100*1/AC141)</f>
        <v>0</v>
      </c>
      <c r="BD138" s="30">
        <f t="shared" ref="BD138" si="3251">PRODUCT(AD138*100*1/AD141)</f>
        <v>0</v>
      </c>
      <c r="BE138" s="33">
        <f t="shared" ref="BE138" si="3252">PRODUCT(AE138*100*1/AE141)</f>
        <v>0</v>
      </c>
      <c r="BF138" s="33">
        <f t="shared" ref="BF138" si="3253">PRODUCT(AF138*100*1/AF141)</f>
        <v>0</v>
      </c>
      <c r="BG138" s="33">
        <f t="shared" ref="BG138" si="3254">PRODUCT(AG138*100*1/AG141)</f>
        <v>5.1162790697674421</v>
      </c>
      <c r="BH138" s="33">
        <f t="shared" ref="BH138" si="3255">PRODUCT(AH138*100*1/AH141)</f>
        <v>0</v>
      </c>
      <c r="BI138" s="33">
        <f t="shared" ref="BI138" si="3256">PRODUCT(AI138*100*1/AI141)</f>
        <v>0</v>
      </c>
      <c r="BJ138" s="33">
        <f t="shared" ref="BJ138" si="3257">PRODUCT(AJ138*100*1/AJ141)</f>
        <v>0</v>
      </c>
      <c r="BK138" s="33">
        <f t="shared" ref="BK138" si="3258">PRODUCT(AK138*100*1/AK141)</f>
        <v>0</v>
      </c>
      <c r="BL138" s="33">
        <f t="shared" ref="BL138" si="3259">PRODUCT(AL138*100*1/AL141)</f>
        <v>0</v>
      </c>
      <c r="BM138" s="33">
        <f t="shared" ref="BM138" si="3260">PRODUCT(AM138*100*1/AM141)</f>
        <v>0</v>
      </c>
      <c r="BN138" s="33">
        <f t="shared" ref="BN138" si="3261">PRODUCT(AN138*100*1/AN141)</f>
        <v>0</v>
      </c>
      <c r="BO138" s="33">
        <f t="shared" ref="BO138" si="3262">PRODUCT(AO138*100*1/AO141)</f>
        <v>0</v>
      </c>
      <c r="BP138" s="33">
        <f t="shared" ref="BP138" si="3263">PRODUCT(AP138*100*1/AP141)</f>
        <v>0</v>
      </c>
      <c r="BQ138" s="33">
        <f t="shared" ref="BQ138" si="3264">PRODUCT(AQ138*100*1/AQ141)</f>
        <v>0</v>
      </c>
      <c r="BR138" s="33">
        <f t="shared" ref="BR138" si="3265">PRODUCT(AR138*100*1/AR141)</f>
        <v>0</v>
      </c>
      <c r="BS138" s="33">
        <f t="shared" ref="BS138" si="3266">PRODUCT(AS138*100*1/AS141)</f>
        <v>0</v>
      </c>
      <c r="BT138" s="33">
        <f t="shared" ref="BT138" si="3267">PRODUCT(AT138*100*1/AT141)</f>
        <v>0</v>
      </c>
      <c r="BU138" s="54"/>
      <c r="BV138" s="54">
        <v>128</v>
      </c>
      <c r="BW138" s="33">
        <f t="shared" ref="BW138" si="3268">AW125+AW126+AW127+AW128+AW129+AW130+AW131+AW132+AW133+AW134+AW135+AW136+AW137+AW138</f>
        <v>100</v>
      </c>
      <c r="BX138" s="33">
        <f t="shared" ref="BX138" si="3269">AX125+AX126+AX127+AX128+AX129+AX130+AX131+AX132+AX133+AX134+AX135+AX136+AX137+AX138</f>
        <v>99.999999999999986</v>
      </c>
      <c r="BY138" s="30">
        <f t="shared" ref="BY138" si="3270">AY125+AY126+AY127+AY128+AY129+AY130+AY131+AY132+AY133+AY134+AY135+AY136+AY137+AY138</f>
        <v>99.999999999999986</v>
      </c>
      <c r="BZ138" s="30">
        <f t="shared" ref="BZ138" si="3271">AZ125+AZ126+AZ127+AZ128+AZ129+AZ130+AZ131+AZ132+AZ133+AZ134+AZ135+AZ136+AZ137+AZ138</f>
        <v>100.00000000000001</v>
      </c>
      <c r="CA138" s="30">
        <f t="shared" ref="CA138" si="3272">BA125+BA126+BA127+BA128+BA129+BA130+BA131+BA132+BA133+BA134+BA135+BA136+BA137+BA138</f>
        <v>100</v>
      </c>
      <c r="CB138" s="30">
        <f t="shared" ref="CB138" si="3273">BB125+BB126+BB127+BB128+BB129+BB130+BB131+BB132+BB133+BB134+BB135+BB136+BB137+BB138</f>
        <v>100</v>
      </c>
      <c r="CC138" s="30">
        <f t="shared" ref="CC138" si="3274">BC125+BC126+BC127+BC128+BC129+BC130+BC131+BC132+BC133+BC134+BC135+BC136+BC137+BC138</f>
        <v>99.999999999999986</v>
      </c>
      <c r="CD138" s="30">
        <f t="shared" ref="CD138" si="3275">BD125+BD126+BD127+BD128+BD129+BD130+BD131+BD132+BD133+BD134+BD135+BD136+BD137+BD138</f>
        <v>100</v>
      </c>
      <c r="CE138" s="33">
        <f t="shared" ref="CE138" si="3276">BE125+BE126+BE127+BE128+BE129+BE130+BE131+BE132+BE133+BE134+BE135+BE136+BE137+BE138</f>
        <v>100</v>
      </c>
      <c r="CF138" s="33">
        <f t="shared" ref="CF138" si="3277">BF125+BF126+BF127+BF128+BF129+BF130+BF131+BF132+BF133+BF134+BF135+BF136+BF137+BF138</f>
        <v>99.999999999999986</v>
      </c>
      <c r="CG138" s="33">
        <f t="shared" ref="CG138" si="3278">BG125+BG126+BG127+BG128+BG129+BG130+BG131+BG132+BG133+BG134+BG135+BG136+BG137+BG138</f>
        <v>92.093023255813961</v>
      </c>
      <c r="CH138" s="33">
        <f t="shared" ref="CH138" si="3279">BH125+BH126+BH127+BH128+BH129+BH130+BH131+BH132+BH133+BH134+BH135+BH136+BH137+BH138</f>
        <v>100</v>
      </c>
      <c r="CI138" s="33">
        <f t="shared" ref="CI138" si="3280">BI125+BI126+BI127+BI128+BI129+BI130+BI131+BI132+BI133+BI134+BI135+BI136+BI137+BI138</f>
        <v>100</v>
      </c>
      <c r="CJ138" s="33">
        <f t="shared" ref="CJ138" si="3281">BJ125+BJ126+BJ127+BJ128+BJ129+BJ130+BJ131+BJ132+BJ133+BJ134+BJ135+BJ136+BJ137+BJ138</f>
        <v>100.00000000000001</v>
      </c>
      <c r="CK138" s="33">
        <f t="shared" ref="CK138" si="3282">BK125+BK126+BK127+BK128+BK129+BK130+BK131+BK132+BK133+BK134+BK135+BK136+BK137+BK138</f>
        <v>100.00000000000001</v>
      </c>
      <c r="CL138" s="33">
        <f t="shared" ref="CL138" si="3283">BL125+BL126+BL127+BL128+BL129+BL130+BL131+BL132+BL133+BL134+BL135+BL136+BL137+BL138</f>
        <v>100</v>
      </c>
      <c r="CM138" s="33">
        <f t="shared" ref="CM138" si="3284">BM125+BM126+BM127+BM128+BM129+BM130+BM131+BM132+BM133+BM134+BM135+BM136+BM137+BM138</f>
        <v>99.999999999999986</v>
      </c>
      <c r="CN138" s="33">
        <f t="shared" ref="CN138" si="3285">BN125+BN126+BN127+BN128+BN129+BN130+BN131+BN132+BN133+BN134+BN135+BN136+BN137+BN138</f>
        <v>100</v>
      </c>
      <c r="CO138" s="33">
        <f t="shared" ref="CO138" si="3286">BO125+BO126+BO127+BO128+BO129+BO130+BO131+BO132+BO133+BO134+BO135+BO136+BO137+BO138</f>
        <v>100</v>
      </c>
      <c r="CP138" s="33">
        <f t="shared" ref="CP138" si="3287">BP125+BP126+BP127+BP128+BP129+BP130+BP131+BP132+BP133+BP134+BP135+BP136+BP137+BP138</f>
        <v>99.999999999999986</v>
      </c>
      <c r="CQ138" s="33">
        <f t="shared" ref="CQ138" si="3288">BQ125+BQ126+BQ127+BQ128+BQ129+BQ130+BQ131+BQ132+BQ133+BQ134+BQ135+BQ136+BQ137+BQ138</f>
        <v>99.999999999999986</v>
      </c>
      <c r="CR138" s="33">
        <f t="shared" ref="CR138" si="3289">BR125+BR126+BR127+BR128+BR129+BR130+BR131+BR132+BR133+BR134+BR135+BR136+BR137+BR138</f>
        <v>100</v>
      </c>
      <c r="CS138" s="33">
        <f t="shared" ref="CS138" si="3290">BS125+BS126+BS127+BS128+BS129+BS130+BS131+BS132+BS133+BS134+BS135+BS136+BS137+BS138</f>
        <v>100</v>
      </c>
      <c r="CT138" s="33">
        <f t="shared" ref="CT138" si="3291">BT125+BT126+BT127+BT128+BT129+BT130+BT131+BT132+BT133+BT134+BT135+BT136+BT137+BT138</f>
        <v>100</v>
      </c>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row>
    <row r="139" spans="2:125" x14ac:dyDescent="0.25">
      <c r="B139" s="54" t="s">
        <v>20</v>
      </c>
      <c r="C139" s="2">
        <v>0</v>
      </c>
      <c r="D139" s="2">
        <v>5</v>
      </c>
      <c r="E139" s="2">
        <v>50</v>
      </c>
      <c r="F139" s="2">
        <v>88</v>
      </c>
      <c r="G139" s="2">
        <v>8</v>
      </c>
      <c r="H139" s="3">
        <v>4</v>
      </c>
      <c r="I139" s="3">
        <v>6</v>
      </c>
      <c r="J139" s="3">
        <v>28</v>
      </c>
      <c r="K139" s="3">
        <v>2</v>
      </c>
      <c r="L139" s="3">
        <v>24</v>
      </c>
      <c r="M139" s="3">
        <v>0</v>
      </c>
      <c r="N139" s="3">
        <v>0</v>
      </c>
      <c r="O139" s="3">
        <v>0</v>
      </c>
      <c r="P139" s="3">
        <v>0</v>
      </c>
      <c r="Q139" s="3">
        <v>0</v>
      </c>
      <c r="R139" s="3">
        <v>0</v>
      </c>
      <c r="S139" s="54">
        <v>215</v>
      </c>
      <c r="V139" s="54">
        <v>256</v>
      </c>
      <c r="W139" s="3">
        <f>Q125</f>
        <v>0</v>
      </c>
      <c r="X139" s="3">
        <f>Q126</f>
        <v>0</v>
      </c>
      <c r="Y139" s="54">
        <f>Q127</f>
        <v>0</v>
      </c>
      <c r="Z139" s="54">
        <f>Q128</f>
        <v>0</v>
      </c>
      <c r="AA139" s="54">
        <f>Q129</f>
        <v>0</v>
      </c>
      <c r="AB139" s="54">
        <f>Q130</f>
        <v>0</v>
      </c>
      <c r="AC139" s="54">
        <f>Q131</f>
        <v>0</v>
      </c>
      <c r="AD139" s="54">
        <f>Q132</f>
        <v>0</v>
      </c>
      <c r="AE139" s="3">
        <f>Q133</f>
        <v>0</v>
      </c>
      <c r="AF139" s="3">
        <f>Q134</f>
        <v>0</v>
      </c>
      <c r="AG139" s="3">
        <f>Q135</f>
        <v>17</v>
      </c>
      <c r="AH139" s="3">
        <f>Q136</f>
        <v>0</v>
      </c>
      <c r="AI139" s="3">
        <f>Q137</f>
        <v>0</v>
      </c>
      <c r="AJ139" s="3">
        <f>Q138</f>
        <v>0</v>
      </c>
      <c r="AK139" s="3">
        <f>Q139</f>
        <v>0</v>
      </c>
      <c r="AL139" s="3">
        <f>Q140</f>
        <v>0</v>
      </c>
      <c r="AM139" s="3">
        <f>Q141</f>
        <v>0</v>
      </c>
      <c r="AN139" s="3">
        <f>Q142</f>
        <v>0</v>
      </c>
      <c r="AO139" s="3">
        <f>Q143</f>
        <v>0</v>
      </c>
      <c r="AP139" s="3">
        <f>Q144</f>
        <v>0</v>
      </c>
      <c r="AQ139" s="3">
        <f>Q145</f>
        <v>0</v>
      </c>
      <c r="AR139" s="3">
        <f>Q146</f>
        <v>0</v>
      </c>
      <c r="AS139" s="3">
        <f>Q147</f>
        <v>0</v>
      </c>
      <c r="AT139" s="3">
        <f>Q148</f>
        <v>0</v>
      </c>
      <c r="AU139" s="7"/>
      <c r="AV139" s="54">
        <v>256</v>
      </c>
      <c r="AW139" s="33">
        <f t="shared" ref="AW139" si="3292">PRODUCT(W139*100*1/W141)</f>
        <v>0</v>
      </c>
      <c r="AX139" s="33">
        <f t="shared" ref="AX139" si="3293">PRODUCT(X139*100*1/X141)</f>
        <v>0</v>
      </c>
      <c r="AY139" s="30">
        <f t="shared" ref="AY139" si="3294">PRODUCT(Y139*100*1/Y141)</f>
        <v>0</v>
      </c>
      <c r="AZ139" s="30">
        <f t="shared" ref="AZ139" si="3295">PRODUCT(Z139*100*1/Z141)</f>
        <v>0</v>
      </c>
      <c r="BA139" s="30">
        <f t="shared" ref="BA139" si="3296">PRODUCT(AA139*100*1/AA141)</f>
        <v>0</v>
      </c>
      <c r="BB139" s="30">
        <f t="shared" ref="BB139" si="3297">PRODUCT(AB139*100*1/AB141)</f>
        <v>0</v>
      </c>
      <c r="BC139" s="30">
        <f t="shared" ref="BC139" si="3298">PRODUCT(AC139*100*1/AC141)</f>
        <v>0</v>
      </c>
      <c r="BD139" s="30">
        <f t="shared" ref="BD139" si="3299">PRODUCT(AD139*100*1/AD141)</f>
        <v>0</v>
      </c>
      <c r="BE139" s="33">
        <f t="shared" ref="BE139" si="3300">PRODUCT(AE139*100*1/AE141)</f>
        <v>0</v>
      </c>
      <c r="BF139" s="33">
        <f t="shared" ref="BF139" si="3301">PRODUCT(AF139*100*1/AF141)</f>
        <v>0</v>
      </c>
      <c r="BG139" s="33">
        <f t="shared" ref="BG139" si="3302">PRODUCT(AG139*100*1/AG141)</f>
        <v>7.9069767441860463</v>
      </c>
      <c r="BH139" s="33">
        <f t="shared" ref="BH139" si="3303">PRODUCT(AH139*100*1/AH141)</f>
        <v>0</v>
      </c>
      <c r="BI139" s="33">
        <f t="shared" ref="BI139" si="3304">PRODUCT(AI139*100*1/AI141)</f>
        <v>0</v>
      </c>
      <c r="BJ139" s="33">
        <f t="shared" ref="BJ139" si="3305">PRODUCT(AJ139*100*1/AJ141)</f>
        <v>0</v>
      </c>
      <c r="BK139" s="33">
        <f t="shared" ref="BK139" si="3306">PRODUCT(AK139*100*1/AK141)</f>
        <v>0</v>
      </c>
      <c r="BL139" s="33">
        <f t="shared" ref="BL139" si="3307">PRODUCT(AL139*100*1/AL141)</f>
        <v>0</v>
      </c>
      <c r="BM139" s="33">
        <f t="shared" ref="BM139" si="3308">PRODUCT(AM139*100*1/AM141)</f>
        <v>0</v>
      </c>
      <c r="BN139" s="33">
        <f t="shared" ref="BN139" si="3309">PRODUCT(AN139*100*1/AN141)</f>
        <v>0</v>
      </c>
      <c r="BO139" s="33">
        <f t="shared" ref="BO139" si="3310">PRODUCT(AO139*100*1/AO141)</f>
        <v>0</v>
      </c>
      <c r="BP139" s="33">
        <f t="shared" ref="BP139" si="3311">PRODUCT(AP139*100*1/AP141)</f>
        <v>0</v>
      </c>
      <c r="BQ139" s="33">
        <f t="shared" ref="BQ139" si="3312">PRODUCT(AQ139*100*1/AQ141)</f>
        <v>0</v>
      </c>
      <c r="BR139" s="33">
        <f t="shared" ref="BR139" si="3313">PRODUCT(AR139*100*1/AR141)</f>
        <v>0</v>
      </c>
      <c r="BS139" s="33">
        <f t="shared" ref="BS139" si="3314">PRODUCT(AS139*100*1/AS141)</f>
        <v>0</v>
      </c>
      <c r="BT139" s="33">
        <f t="shared" ref="BT139" si="3315">PRODUCT(AT139*100*1/AT141)</f>
        <v>0</v>
      </c>
      <c r="BU139" s="54"/>
      <c r="BV139" s="54">
        <v>256</v>
      </c>
      <c r="BW139" s="33">
        <f t="shared" ref="BW139" si="3316">AW125+AW126+AW127+AW128+AW129+AW130+AW131+AW132+AW133+AW134+AW135+AW136+AW137+AW138+AW139</f>
        <v>100</v>
      </c>
      <c r="BX139" s="33">
        <f t="shared" ref="BX139" si="3317">AX125+AX126+AX127+AX128+AX129+AX130+AX131+AX132+AX133+AX134+AX135+AX136+AX137+AX138+AX139</f>
        <v>99.999999999999986</v>
      </c>
      <c r="BY139" s="30">
        <f t="shared" ref="BY139" si="3318">AY125+AY126+AY127+AY128+AY129+AY130+AY131+AY132+AY133+AY134+AY135+AY136+AY137+AY138+AY139</f>
        <v>99.999999999999986</v>
      </c>
      <c r="BZ139" s="30">
        <f t="shared" ref="BZ139" si="3319">AZ125+AZ126+AZ127+AZ128+AZ129+AZ130+AZ131+AZ132+AZ133+AZ134+AZ135+AZ136+AZ137+AZ138+AZ139</f>
        <v>100.00000000000001</v>
      </c>
      <c r="CA139" s="30">
        <f t="shared" ref="CA139" si="3320">BA125+BA126+BA127+BA128+BA129+BA130+BA131+BA132+BA133+BA134+BA135+BA136+BA137+BA138+BA139</f>
        <v>100</v>
      </c>
      <c r="CB139" s="30">
        <f t="shared" ref="CB139" si="3321">BB125+BB126+BB127+BB128+BB129+BB130+BB131+BB132+BB133+BB134+BB135+BB136+BB137+BB138+BB139</f>
        <v>100</v>
      </c>
      <c r="CC139" s="30">
        <f t="shared" ref="CC139" si="3322">BC125+BC126+BC127+BC128+BC129+BC130+BC131+BC132+BC133+BC134+BC135+BC136+BC137+BC138+BC139</f>
        <v>99.999999999999986</v>
      </c>
      <c r="CD139" s="30">
        <f t="shared" ref="CD139" si="3323">BD125+BD126+BD127+BD128+BD129+BD130+BD131+BD132+BD133+BD134+BD135+BD136+BD137+BD138+BD139</f>
        <v>100</v>
      </c>
      <c r="CE139" s="33">
        <f t="shared" ref="CE139" si="3324">BE125+BE126+BE127+BE128+BE129+BE130+BE131+BE132+BE133+BE134+BE135+BE136+BE137+BE138+BE139</f>
        <v>100</v>
      </c>
      <c r="CF139" s="33">
        <f t="shared" ref="CF139" si="3325">BF125+BF126+BF127+BF128+BF129+BF130+BF131+BF132+BF133+BF134+BF135+BF136+BF137+BF138+BF139</f>
        <v>99.999999999999986</v>
      </c>
      <c r="CG139" s="33">
        <f t="shared" ref="CG139" si="3326">BG125+BG126+BG127+BG128+BG129+BG130+BG131+BG132+BG133+BG134+BG135+BG136+BG137+BG138+BG139</f>
        <v>100</v>
      </c>
      <c r="CH139" s="33">
        <f t="shared" ref="CH139" si="3327">BH125+BH126+BH127+BH128+BH129+BH130+BH131+BH132+BH133+BH134+BH135+BH136+BH137+BH138+BH139</f>
        <v>100</v>
      </c>
      <c r="CI139" s="33">
        <f t="shared" ref="CI139" si="3328">BI125+BI126+BI127+BI128+BI129+BI130+BI131+BI132+BI133+BI134+BI135+BI136+BI137+BI138+BI139</f>
        <v>100</v>
      </c>
      <c r="CJ139" s="33">
        <f t="shared" ref="CJ139" si="3329">BJ125+BJ126+BJ127+BJ128+BJ129+BJ130+BJ131+BJ132+BJ133+BJ134+BJ135+BJ136+BJ137+BJ138+BJ139</f>
        <v>100.00000000000001</v>
      </c>
      <c r="CK139" s="33">
        <f t="shared" ref="CK139" si="3330">BK125+BK126+BK127+BK128+BK129+BK130+BK131+BK132+BK133+BK134+BK135+BK136+BK137+BK138+BK139</f>
        <v>100.00000000000001</v>
      </c>
      <c r="CL139" s="33">
        <f t="shared" ref="CL139" si="3331">BL125+BL126+BL127+BL128+BL129+BL130+BL131+BL132+BL133+BL134+BL135+BL136+BL137+BL138+BL139</f>
        <v>100</v>
      </c>
      <c r="CM139" s="33">
        <f t="shared" ref="CM139" si="3332">BM125+BM126+BM127+BM128+BM129+BM130+BM131+BM132+BM133+BM134+BM135+BM136+BM137+BM138+BM139</f>
        <v>99.999999999999986</v>
      </c>
      <c r="CN139" s="33">
        <f t="shared" ref="CN139" si="3333">BN125+BN126+BN127+BN128+BN129+BN130+BN131+BN132+BN133+BN134+BN135+BN136+BN137+BN138+BN139</f>
        <v>100</v>
      </c>
      <c r="CO139" s="33">
        <f t="shared" ref="CO139" si="3334">BO125+BO126+BO127+BO128+BO129+BO130+BO131+BO132+BO133+BO134+BO135+BO136+BO137+BO138+BO139</f>
        <v>100</v>
      </c>
      <c r="CP139" s="33">
        <f t="shared" ref="CP139" si="3335">BP125+BP126+BP127+BP128+BP129+BP130+BP131+BP132+BP133+BP134+BP135+BP136+BP137+BP138+BP139</f>
        <v>99.999999999999986</v>
      </c>
      <c r="CQ139" s="33">
        <f t="shared" ref="CQ139" si="3336">BQ125+BQ126+BQ127+BQ128+BQ129+BQ130+BQ131+BQ132+BQ133+BQ134+BQ135+BQ136+BQ137+BQ138+BQ139</f>
        <v>99.999999999999986</v>
      </c>
      <c r="CR139" s="33">
        <f t="shared" ref="CR139" si="3337">BR125+BR126+BR127+BR128+BR129+BR130+BR131+BR132+BR133+BR134+BR135+BR136+BR137+BR138+BR139</f>
        <v>100</v>
      </c>
      <c r="CS139" s="33">
        <f t="shared" ref="CS139" si="3338">BS125+BS126+BS127+BS128+BS129+BS130+BS131+BS132+BS133+BS134+BS135+BS136+BS137+BS138+BS139</f>
        <v>100</v>
      </c>
      <c r="CT139" s="33">
        <f t="shared" ref="CT139" si="3339">BT125+BT126+BT127+BT128+BT129+BT130+BT131+BT132+BT133+BT134+BT135+BT136+BT137+BT138+BT139</f>
        <v>100</v>
      </c>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row>
    <row r="140" spans="2:125" x14ac:dyDescent="0.25">
      <c r="B140" s="54" t="s">
        <v>21</v>
      </c>
      <c r="C140" s="2">
        <v>0</v>
      </c>
      <c r="D140" s="2">
        <v>0</v>
      </c>
      <c r="E140" s="2">
        <v>125</v>
      </c>
      <c r="F140" s="2">
        <v>0</v>
      </c>
      <c r="G140" s="2">
        <v>23</v>
      </c>
      <c r="H140" s="2">
        <v>15</v>
      </c>
      <c r="I140" s="2">
        <v>22</v>
      </c>
      <c r="J140" s="4">
        <v>10</v>
      </c>
      <c r="K140" s="3">
        <v>12</v>
      </c>
      <c r="L140" s="3">
        <v>6</v>
      </c>
      <c r="M140" s="3">
        <v>2</v>
      </c>
      <c r="N140" s="3">
        <v>0</v>
      </c>
      <c r="O140" s="3">
        <v>0</v>
      </c>
      <c r="P140" s="3">
        <v>0</v>
      </c>
      <c r="Q140" s="3">
        <v>0</v>
      </c>
      <c r="R140" s="3">
        <v>0</v>
      </c>
      <c r="S140" s="54">
        <v>215</v>
      </c>
      <c r="V140" s="54">
        <v>512</v>
      </c>
      <c r="W140" s="3">
        <f>R125</f>
        <v>0</v>
      </c>
      <c r="X140" s="3">
        <f>R126</f>
        <v>0</v>
      </c>
      <c r="Y140" s="54">
        <f>R127</f>
        <v>0</v>
      </c>
      <c r="Z140" s="54">
        <f>R128</f>
        <v>0</v>
      </c>
      <c r="AA140" s="54">
        <f>R129</f>
        <v>0</v>
      </c>
      <c r="AB140" s="54">
        <f>R130</f>
        <v>0</v>
      </c>
      <c r="AC140" s="54">
        <f>R131</f>
        <v>0</v>
      </c>
      <c r="AD140" s="54">
        <f>R132</f>
        <v>0</v>
      </c>
      <c r="AE140" s="3">
        <f>R133</f>
        <v>0</v>
      </c>
      <c r="AF140" s="3">
        <f>R134</f>
        <v>0</v>
      </c>
      <c r="AG140" s="3">
        <f>R135</f>
        <v>0</v>
      </c>
      <c r="AH140" s="3">
        <f>R136</f>
        <v>0</v>
      </c>
      <c r="AI140" s="3">
        <f>R137</f>
        <v>0</v>
      </c>
      <c r="AJ140" s="3">
        <f>R138</f>
        <v>0</v>
      </c>
      <c r="AK140" s="3">
        <f>R139</f>
        <v>0</v>
      </c>
      <c r="AL140" s="3">
        <f>R140</f>
        <v>0</v>
      </c>
      <c r="AM140" s="3">
        <f>R141</f>
        <v>0</v>
      </c>
      <c r="AN140" s="3">
        <f>R142</f>
        <v>0</v>
      </c>
      <c r="AO140" s="3">
        <f>R143</f>
        <v>0</v>
      </c>
      <c r="AP140" s="3">
        <f>R144</f>
        <v>0</v>
      </c>
      <c r="AQ140" s="3">
        <f>R145</f>
        <v>0</v>
      </c>
      <c r="AR140" s="3">
        <f>R146</f>
        <v>0</v>
      </c>
      <c r="AS140" s="3">
        <f>R147</f>
        <v>0</v>
      </c>
      <c r="AT140" s="3">
        <f>R148</f>
        <v>0</v>
      </c>
      <c r="AU140" s="7"/>
      <c r="AV140" s="54">
        <v>512</v>
      </c>
      <c r="AW140" s="33">
        <f t="shared" ref="AW140" si="3340">PRODUCT(W140*100*1/W141)</f>
        <v>0</v>
      </c>
      <c r="AX140" s="33">
        <f t="shared" ref="AX140" si="3341">PRODUCT(X140*100*1/X141)</f>
        <v>0</v>
      </c>
      <c r="AY140" s="30">
        <f t="shared" ref="AY140" si="3342">PRODUCT(Y140*100*1/Y141)</f>
        <v>0</v>
      </c>
      <c r="AZ140" s="30">
        <f t="shared" ref="AZ140" si="3343">PRODUCT(Z140*100*1/Z141)</f>
        <v>0</v>
      </c>
      <c r="BA140" s="30">
        <f t="shared" ref="BA140" si="3344">PRODUCT(AA140*100*1/AA141)</f>
        <v>0</v>
      </c>
      <c r="BB140" s="30">
        <f t="shared" ref="BB140" si="3345">PRODUCT(AB140*100*1/AB141)</f>
        <v>0</v>
      </c>
      <c r="BC140" s="30">
        <f t="shared" ref="BC140" si="3346">PRODUCT(AC140*100*1/AC141)</f>
        <v>0</v>
      </c>
      <c r="BD140" s="30">
        <f t="shared" ref="BD140" si="3347">PRODUCT(AD140*100*1/AD141)</f>
        <v>0</v>
      </c>
      <c r="BE140" s="33">
        <f t="shared" ref="BE140" si="3348">PRODUCT(AE140*100*1/AE141)</f>
        <v>0</v>
      </c>
      <c r="BF140" s="33">
        <f t="shared" ref="BF140" si="3349">PRODUCT(AF140*100*1/AF141)</f>
        <v>0</v>
      </c>
      <c r="BG140" s="33">
        <f t="shared" ref="BG140" si="3350">PRODUCT(AG140*100*1/AG141)</f>
        <v>0</v>
      </c>
      <c r="BH140" s="33">
        <f t="shared" ref="BH140" si="3351">PRODUCT(AH140*100*1/AH141)</f>
        <v>0</v>
      </c>
      <c r="BI140" s="33">
        <f t="shared" ref="BI140" si="3352">PRODUCT(AI140*100*1/AI141)</f>
        <v>0</v>
      </c>
      <c r="BJ140" s="33">
        <f t="shared" ref="BJ140" si="3353">PRODUCT(AJ140*100*1/AJ141)</f>
        <v>0</v>
      </c>
      <c r="BK140" s="33">
        <f t="shared" ref="BK140" si="3354">PRODUCT(AK140*100*1/AK141)</f>
        <v>0</v>
      </c>
      <c r="BL140" s="33">
        <f t="shared" ref="BL140" si="3355">PRODUCT(AL140*100*1/AL141)</f>
        <v>0</v>
      </c>
      <c r="BM140" s="33">
        <f t="shared" ref="BM140" si="3356">PRODUCT(AM140*100*1/AM141)</f>
        <v>0</v>
      </c>
      <c r="BN140" s="33">
        <f t="shared" ref="BN140" si="3357">PRODUCT(AN140*100*1/AN141)</f>
        <v>0</v>
      </c>
      <c r="BO140" s="33">
        <f t="shared" ref="BO140" si="3358">PRODUCT(AO140*100*1/AO141)</f>
        <v>0</v>
      </c>
      <c r="BP140" s="33">
        <f t="shared" ref="BP140" si="3359">PRODUCT(AP140*100*1/AP141)</f>
        <v>0</v>
      </c>
      <c r="BQ140" s="33">
        <f t="shared" ref="BQ140" si="3360">PRODUCT(AQ140*100*1/AQ141)</f>
        <v>0</v>
      </c>
      <c r="BR140" s="33">
        <f t="shared" ref="BR140" si="3361">PRODUCT(AR140*100*1/AR141)</f>
        <v>0</v>
      </c>
      <c r="BS140" s="33">
        <f t="shared" ref="BS140" si="3362">PRODUCT(AS140*100*1/AS141)</f>
        <v>0</v>
      </c>
      <c r="BT140" s="33">
        <f t="shared" ref="BT140" si="3363">PRODUCT(AT140*100*1/AT141)</f>
        <v>0</v>
      </c>
      <c r="BU140" s="54"/>
      <c r="BV140" s="54">
        <v>512</v>
      </c>
      <c r="BW140" s="33">
        <f t="shared" ref="BW140" si="3364">AW125+AW126+AW127+AW128+AW129+AW130+AW131+AW132+AW133+AW134+AW135+AW136+AW137+AW138+AW139+AW140</f>
        <v>100</v>
      </c>
      <c r="BX140" s="33">
        <f t="shared" ref="BX140" si="3365">AX125+AX126+AX127+AX128+AX129+AX130+AX131+AX132+AX133+AX134+AX135+AX136+AX137+AX138+AX139+AX140</f>
        <v>99.999999999999986</v>
      </c>
      <c r="BY140" s="30">
        <f t="shared" ref="BY140" si="3366">AY125+AY126+AY127+AY128+AY129+AY130+AY131+AY132+AY133+AY134+AY135+AY136+AY137+AY138+AY139+AY140</f>
        <v>99.999999999999986</v>
      </c>
      <c r="BZ140" s="30">
        <f t="shared" ref="BZ140" si="3367">AZ125+AZ126+AZ127+AZ128+AZ129+AZ130+AZ131+AZ132+AZ133+AZ134+AZ135+AZ136+AZ137+AZ138+AZ139+AZ140</f>
        <v>100.00000000000001</v>
      </c>
      <c r="CA140" s="30">
        <f t="shared" ref="CA140" si="3368">BA125+BA126+BA127+BA128+BA129+BA130+BA131+BA132+BA133+BA134+BA135+BA136+BA137+BA138+BA139+BA140</f>
        <v>100</v>
      </c>
      <c r="CB140" s="30">
        <f t="shared" ref="CB140" si="3369">BB125+BB126+BB127+BB128+BB129+BB130+BB131+BB132+BB133+BB134+BB135+BB136+BB137+BB138+BB139+BB140</f>
        <v>100</v>
      </c>
      <c r="CC140" s="30">
        <f t="shared" ref="CC140" si="3370">BC125+BC126+BC127+BC128+BC129+BC130+BC131+BC132+BC133+BC134+BC135+BC136+BC137+BC138+BC139+BC140</f>
        <v>99.999999999999986</v>
      </c>
      <c r="CD140" s="30">
        <f t="shared" ref="CD140" si="3371">BD125+BD126+BD127+BD128+BD129+BD130+BD131+BD132+BD133+BD134+BD135+BD136+BD137+BD138+BD139+BD140</f>
        <v>100</v>
      </c>
      <c r="CE140" s="33">
        <f t="shared" ref="CE140" si="3372">BE125+BE126+BE127+BE128+BE129+BE130+BE131+BE132+BE133+BE134+BE135+BE136+BE137+BE138+BE139+BE140</f>
        <v>100</v>
      </c>
      <c r="CF140" s="33">
        <f t="shared" ref="CF140" si="3373">BF125+BF126+BF127+BF128+BF129+BF130+BF131+BF132+BF133+BF134+BF135+BF136+BF137+BF138+BF139+BF140</f>
        <v>99.999999999999986</v>
      </c>
      <c r="CG140" s="33">
        <f t="shared" ref="CG140" si="3374">BG125+BG126+BG127+BG128+BG129+BG130+BG131+BG132+BG133+BG134+BG135+BG136+BG137+BG138+BG139+BG140</f>
        <v>100</v>
      </c>
      <c r="CH140" s="33">
        <f t="shared" ref="CH140" si="3375">BH125+BH126+BH127+BH128+BH129+BH130+BH131+BH132+BH133+BH134+BH135+BH136+BH137+BH138+BH139+BH140</f>
        <v>100</v>
      </c>
      <c r="CI140" s="33">
        <f t="shared" ref="CI140" si="3376">BI125+BI126+BI127+BI128+BI129+BI130+BI131+BI132+BI133+BI134+BI135+BI136+BI137+BI138+BI139+BI140</f>
        <v>100</v>
      </c>
      <c r="CJ140" s="33">
        <f t="shared" ref="CJ140" si="3377">BJ125+BJ126+BJ127+BJ128+BJ129+BJ130+BJ131+BJ132+BJ133+BJ134+BJ135+BJ136+BJ137+BJ138+BJ139+BJ140</f>
        <v>100.00000000000001</v>
      </c>
      <c r="CK140" s="33">
        <f t="shared" ref="CK140" si="3378">BK125+BK126+BK127+BK128+BK129+BK130+BK131+BK132+BK133+BK134+BK135+BK136+BK137+BK138+BK139+BK140</f>
        <v>100.00000000000001</v>
      </c>
      <c r="CL140" s="33">
        <f t="shared" ref="CL140" si="3379">BL125+BL126+BL127+BL128+BL129+BL130+BL131+BL132+BL133+BL134+BL135+BL136+BL137+BL138+BL139+BL140</f>
        <v>100</v>
      </c>
      <c r="CM140" s="33">
        <f t="shared" ref="CM140" si="3380">BM125+BM126+BM127+BM128+BM129+BM130+BM131+BM132+BM133+BM134+BM135+BM136+BM137+BM138+BM139+BM140</f>
        <v>99.999999999999986</v>
      </c>
      <c r="CN140" s="33">
        <f t="shared" ref="CN140" si="3381">BN125+BN126+BN127+BN128+BN129+BN130+BN131+BN132+BN133+BN134+BN135+BN136+BN137+BN138+BN139+BN140</f>
        <v>100</v>
      </c>
      <c r="CO140" s="33">
        <f t="shared" ref="CO140" si="3382">BO125+BO126+BO127+BO128+BO129+BO130+BO131+BO132+BO133+BO134+BO135+BO136+BO137+BO138+BO139+BO140</f>
        <v>100</v>
      </c>
      <c r="CP140" s="33">
        <f t="shared" ref="CP140" si="3383">BP125+BP126+BP127+BP128+BP129+BP130+BP131+BP132+BP133+BP134+BP135+BP136+BP137+BP138+BP139+BP140</f>
        <v>99.999999999999986</v>
      </c>
      <c r="CQ140" s="33">
        <f t="shared" ref="CQ140" si="3384">BQ125+BQ126+BQ127+BQ128+BQ129+BQ130+BQ131+BQ132+BQ133+BQ134+BQ135+BQ136+BQ137+BQ138+BQ139+BQ140</f>
        <v>99.999999999999986</v>
      </c>
      <c r="CR140" s="33">
        <f t="shared" ref="CR140" si="3385">BR125+BR126+BR127+BR128+BR129+BR130+BR131+BR132+BR133+BR134+BR135+BR136+BR137+BR138+BR139+BR140</f>
        <v>100</v>
      </c>
      <c r="CS140" s="33">
        <f t="shared" ref="CS140" si="3386">BS125+BS126+BS127+BS128+BS129+BS130+BS131+BS132+BS133+BS134+BS135+BS136+BS137+BS138+BS139+BS140</f>
        <v>100</v>
      </c>
      <c r="CT140" s="33">
        <f t="shared" ref="CT140" si="3387">BT125+BT126+BT127+BT128+BT129+BT130+BT131+BT132+BT133+BT134+BT135+BT136+BT137+BT138+BT139+BT140</f>
        <v>100</v>
      </c>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row>
    <row r="141" spans="2:125" x14ac:dyDescent="0.25">
      <c r="B141" s="54" t="s">
        <v>33</v>
      </c>
      <c r="C141" s="2">
        <v>1</v>
      </c>
      <c r="D141" s="2">
        <v>191</v>
      </c>
      <c r="E141" s="2">
        <v>16</v>
      </c>
      <c r="F141" s="4">
        <v>4</v>
      </c>
      <c r="G141" s="4">
        <v>1</v>
      </c>
      <c r="H141" s="4">
        <v>0</v>
      </c>
      <c r="I141" s="3">
        <v>0</v>
      </c>
      <c r="J141" s="3">
        <v>0</v>
      </c>
      <c r="K141" s="3">
        <v>0</v>
      </c>
      <c r="L141" s="3">
        <v>2</v>
      </c>
      <c r="M141" s="3">
        <v>0</v>
      </c>
      <c r="N141" s="3">
        <v>0</v>
      </c>
      <c r="O141" s="3">
        <v>0</v>
      </c>
      <c r="P141" s="3">
        <v>0</v>
      </c>
      <c r="Q141" s="3">
        <v>0</v>
      </c>
      <c r="R141" s="3">
        <v>0</v>
      </c>
      <c r="S141" s="54">
        <v>215</v>
      </c>
      <c r="V141" s="54" t="s">
        <v>1</v>
      </c>
      <c r="W141" s="54">
        <f>S125</f>
        <v>215</v>
      </c>
      <c r="X141" s="54">
        <f>S126</f>
        <v>215</v>
      </c>
      <c r="Y141" s="54">
        <f>S127</f>
        <v>215</v>
      </c>
      <c r="Z141" s="54">
        <f>S128</f>
        <v>215</v>
      </c>
      <c r="AA141" s="54">
        <f>S129</f>
        <v>215</v>
      </c>
      <c r="AB141" s="54">
        <f>S130</f>
        <v>215</v>
      </c>
      <c r="AC141" s="54">
        <f>S131</f>
        <v>215</v>
      </c>
      <c r="AD141" s="54">
        <f>S132</f>
        <v>215</v>
      </c>
      <c r="AE141" s="54">
        <f>S133</f>
        <v>205</v>
      </c>
      <c r="AF141" s="54">
        <f>S134</f>
        <v>207</v>
      </c>
      <c r="AG141" s="54">
        <f>S135</f>
        <v>215</v>
      </c>
      <c r="AH141" s="54">
        <f>S136</f>
        <v>215</v>
      </c>
      <c r="AI141" s="54">
        <f>S137</f>
        <v>215</v>
      </c>
      <c r="AJ141" s="54">
        <f>S138</f>
        <v>215</v>
      </c>
      <c r="AK141" s="54">
        <f>S139</f>
        <v>215</v>
      </c>
      <c r="AL141" s="54">
        <f>S140</f>
        <v>215</v>
      </c>
      <c r="AM141" s="54">
        <f>S141</f>
        <v>215</v>
      </c>
      <c r="AN141" s="54">
        <f>S142</f>
        <v>215</v>
      </c>
      <c r="AO141" s="54">
        <f>S143</f>
        <v>214</v>
      </c>
      <c r="AP141" s="54">
        <f>S144</f>
        <v>214</v>
      </c>
      <c r="AQ141" s="54">
        <f>S145</f>
        <v>215</v>
      </c>
      <c r="AR141" s="54">
        <f>S146</f>
        <v>215</v>
      </c>
      <c r="AS141" s="54">
        <f>S147</f>
        <v>214</v>
      </c>
      <c r="AT141" s="54">
        <f>S148</f>
        <v>215</v>
      </c>
      <c r="AV141" s="54" t="s">
        <v>1</v>
      </c>
      <c r="AW141" s="30">
        <f t="shared" ref="AW141:BT141" si="3388">SUM(AW125:AW140)</f>
        <v>100</v>
      </c>
      <c r="AX141" s="30">
        <f t="shared" si="3388"/>
        <v>99.999999999999986</v>
      </c>
      <c r="AY141" s="30">
        <f t="shared" si="3388"/>
        <v>99.999999999999986</v>
      </c>
      <c r="AZ141" s="30">
        <f t="shared" si="3388"/>
        <v>100.00000000000001</v>
      </c>
      <c r="BA141" s="30">
        <f t="shared" si="3388"/>
        <v>100</v>
      </c>
      <c r="BB141" s="30">
        <f t="shared" si="3388"/>
        <v>100</v>
      </c>
      <c r="BC141" s="30">
        <f t="shared" si="3388"/>
        <v>99.999999999999986</v>
      </c>
      <c r="BD141" s="30">
        <f t="shared" si="3388"/>
        <v>100</v>
      </c>
      <c r="BE141" s="30">
        <f t="shared" si="3388"/>
        <v>100</v>
      </c>
      <c r="BF141" s="30">
        <f t="shared" si="3388"/>
        <v>99.999999999999986</v>
      </c>
      <c r="BG141" s="30">
        <f t="shared" si="3388"/>
        <v>100</v>
      </c>
      <c r="BH141" s="30">
        <f t="shared" si="3388"/>
        <v>100</v>
      </c>
      <c r="BI141" s="30">
        <f t="shared" si="3388"/>
        <v>100</v>
      </c>
      <c r="BJ141" s="30">
        <f t="shared" si="3388"/>
        <v>100.00000000000001</v>
      </c>
      <c r="BK141" s="30">
        <f t="shared" si="3388"/>
        <v>100.00000000000001</v>
      </c>
      <c r="BL141" s="30">
        <f t="shared" si="3388"/>
        <v>100</v>
      </c>
      <c r="BM141" s="30">
        <f t="shared" si="3388"/>
        <v>99.999999999999986</v>
      </c>
      <c r="BN141" s="30">
        <f t="shared" si="3388"/>
        <v>100</v>
      </c>
      <c r="BO141" s="30">
        <f t="shared" si="3388"/>
        <v>100</v>
      </c>
      <c r="BP141" s="30">
        <f t="shared" si="3388"/>
        <v>99.999999999999986</v>
      </c>
      <c r="BQ141" s="30">
        <f t="shared" si="3388"/>
        <v>99.999999999999986</v>
      </c>
      <c r="BR141" s="30">
        <f t="shared" si="3388"/>
        <v>100</v>
      </c>
      <c r="BS141" s="30">
        <f t="shared" si="3388"/>
        <v>100</v>
      </c>
      <c r="BT141" s="30">
        <f t="shared" si="3388"/>
        <v>100</v>
      </c>
      <c r="BU141" s="54"/>
      <c r="BV141" s="54"/>
      <c r="CQ141" s="30"/>
      <c r="CR141" s="30"/>
      <c r="CS141" s="3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row>
    <row r="142" spans="2:125" x14ac:dyDescent="0.25">
      <c r="B142" s="54" t="s">
        <v>34</v>
      </c>
      <c r="C142" s="2">
        <v>0</v>
      </c>
      <c r="D142" s="2">
        <v>0</v>
      </c>
      <c r="E142" s="2">
        <v>1</v>
      </c>
      <c r="F142" s="2">
        <v>7</v>
      </c>
      <c r="G142" s="2">
        <v>120</v>
      </c>
      <c r="H142" s="2">
        <v>74</v>
      </c>
      <c r="I142" s="2">
        <v>13</v>
      </c>
      <c r="J142" s="3">
        <v>0</v>
      </c>
      <c r="K142" s="3">
        <v>0</v>
      </c>
      <c r="L142" s="3">
        <v>0</v>
      </c>
      <c r="M142" s="3">
        <v>0</v>
      </c>
      <c r="N142" s="3">
        <v>0</v>
      </c>
      <c r="O142" s="3">
        <v>0</v>
      </c>
      <c r="P142" s="3">
        <v>0</v>
      </c>
      <c r="Q142" s="3">
        <v>0</v>
      </c>
      <c r="R142" s="3">
        <v>0</v>
      </c>
      <c r="S142" s="54">
        <v>215</v>
      </c>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row>
    <row r="143" spans="2:125" x14ac:dyDescent="0.25">
      <c r="B143" s="54" t="s">
        <v>35</v>
      </c>
      <c r="C143" s="2">
        <v>0</v>
      </c>
      <c r="D143" s="2">
        <v>0</v>
      </c>
      <c r="E143" s="2">
        <v>6</v>
      </c>
      <c r="F143" s="2">
        <v>0</v>
      </c>
      <c r="G143" s="2">
        <v>40</v>
      </c>
      <c r="H143" s="2">
        <v>35</v>
      </c>
      <c r="I143" s="2">
        <v>0</v>
      </c>
      <c r="J143" s="4">
        <v>0</v>
      </c>
      <c r="K143" s="3">
        <v>1</v>
      </c>
      <c r="L143" s="3">
        <v>0</v>
      </c>
      <c r="M143" s="3">
        <v>1</v>
      </c>
      <c r="N143" s="3">
        <v>131</v>
      </c>
      <c r="O143" s="3">
        <v>0</v>
      </c>
      <c r="P143" s="3">
        <v>0</v>
      </c>
      <c r="Q143" s="3">
        <v>0</v>
      </c>
      <c r="R143" s="3">
        <v>0</v>
      </c>
      <c r="S143" s="54">
        <v>214</v>
      </c>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row>
    <row r="144" spans="2:125" x14ac:dyDescent="0.25">
      <c r="B144" s="54" t="s">
        <v>24</v>
      </c>
      <c r="C144" s="2">
        <v>0</v>
      </c>
      <c r="D144" s="2">
        <v>14</v>
      </c>
      <c r="E144" s="2">
        <v>85</v>
      </c>
      <c r="F144" s="2">
        <v>45</v>
      </c>
      <c r="G144" s="2">
        <v>14</v>
      </c>
      <c r="H144" s="4">
        <v>5</v>
      </c>
      <c r="I144" s="3">
        <v>1</v>
      </c>
      <c r="J144" s="3">
        <v>2</v>
      </c>
      <c r="K144" s="3">
        <v>2</v>
      </c>
      <c r="L144" s="3">
        <v>46</v>
      </c>
      <c r="M144" s="3">
        <v>0</v>
      </c>
      <c r="N144" s="3">
        <v>0</v>
      </c>
      <c r="O144" s="3">
        <v>0</v>
      </c>
      <c r="P144" s="3">
        <v>0</v>
      </c>
      <c r="Q144" s="3">
        <v>0</v>
      </c>
      <c r="R144" s="3">
        <v>0</v>
      </c>
      <c r="S144" s="54">
        <v>214</v>
      </c>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row>
    <row r="145" spans="1:127" x14ac:dyDescent="0.25">
      <c r="B145" s="54" t="s">
        <v>36</v>
      </c>
      <c r="C145" s="2">
        <v>0</v>
      </c>
      <c r="D145" s="2">
        <v>0</v>
      </c>
      <c r="E145" s="2">
        <v>0</v>
      </c>
      <c r="F145" s="2">
        <v>0</v>
      </c>
      <c r="G145" s="2">
        <v>0</v>
      </c>
      <c r="H145" s="2">
        <v>39</v>
      </c>
      <c r="I145" s="2">
        <v>152</v>
      </c>
      <c r="J145" s="2">
        <v>23</v>
      </c>
      <c r="K145" s="2">
        <v>1</v>
      </c>
      <c r="L145" s="3">
        <v>0</v>
      </c>
      <c r="M145" s="3">
        <v>0</v>
      </c>
      <c r="N145" s="3">
        <v>0</v>
      </c>
      <c r="O145" s="3">
        <v>0</v>
      </c>
      <c r="P145" s="3">
        <v>0</v>
      </c>
      <c r="Q145" s="3">
        <v>0</v>
      </c>
      <c r="R145" s="3">
        <v>0</v>
      </c>
      <c r="S145" s="54">
        <v>215</v>
      </c>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row>
    <row r="146" spans="1:127" x14ac:dyDescent="0.25">
      <c r="B146" s="54" t="s">
        <v>37</v>
      </c>
      <c r="C146" s="2">
        <v>0</v>
      </c>
      <c r="D146" s="2">
        <v>0</v>
      </c>
      <c r="E146" s="2">
        <v>2</v>
      </c>
      <c r="F146" s="2">
        <v>0</v>
      </c>
      <c r="G146" s="2">
        <v>6</v>
      </c>
      <c r="H146" s="2">
        <v>112</v>
      </c>
      <c r="I146" s="2">
        <v>85</v>
      </c>
      <c r="J146" s="2">
        <v>9</v>
      </c>
      <c r="K146" s="2">
        <v>1</v>
      </c>
      <c r="L146" s="3">
        <v>0</v>
      </c>
      <c r="M146" s="3">
        <v>0</v>
      </c>
      <c r="N146" s="3">
        <v>0</v>
      </c>
      <c r="O146" s="3">
        <v>0</v>
      </c>
      <c r="P146" s="3">
        <v>0</v>
      </c>
      <c r="Q146" s="3">
        <v>0</v>
      </c>
      <c r="R146" s="3">
        <v>0</v>
      </c>
      <c r="S146" s="54">
        <v>215</v>
      </c>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row>
    <row r="147" spans="1:127" x14ac:dyDescent="0.25">
      <c r="B147" s="54" t="s">
        <v>38</v>
      </c>
      <c r="C147" s="2">
        <v>0</v>
      </c>
      <c r="D147" s="2">
        <v>0</v>
      </c>
      <c r="E147" s="2">
        <v>0</v>
      </c>
      <c r="F147" s="2">
        <v>149</v>
      </c>
      <c r="G147" s="2">
        <v>0</v>
      </c>
      <c r="H147" s="2">
        <v>23</v>
      </c>
      <c r="I147" s="2">
        <v>22</v>
      </c>
      <c r="J147" s="2">
        <v>12</v>
      </c>
      <c r="K147" s="2">
        <v>6</v>
      </c>
      <c r="L147" s="3">
        <v>1</v>
      </c>
      <c r="M147" s="3">
        <v>1</v>
      </c>
      <c r="N147" s="3">
        <v>0</v>
      </c>
      <c r="O147" s="3">
        <v>0</v>
      </c>
      <c r="P147" s="3">
        <v>0</v>
      </c>
      <c r="Q147" s="3">
        <v>0</v>
      </c>
      <c r="R147" s="3">
        <v>0</v>
      </c>
      <c r="S147" s="54">
        <v>214</v>
      </c>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row>
    <row r="148" spans="1:127" x14ac:dyDescent="0.25">
      <c r="B148" s="54" t="s">
        <v>22</v>
      </c>
      <c r="C148" s="2">
        <v>0</v>
      </c>
      <c r="D148" s="2">
        <v>148</v>
      </c>
      <c r="E148" s="2">
        <v>2</v>
      </c>
      <c r="F148" s="2">
        <v>49</v>
      </c>
      <c r="G148" s="2">
        <v>10</v>
      </c>
      <c r="H148" s="2">
        <v>6</v>
      </c>
      <c r="I148" s="3">
        <v>0</v>
      </c>
      <c r="J148" s="3">
        <v>0</v>
      </c>
      <c r="K148" s="3">
        <v>0</v>
      </c>
      <c r="L148" s="3">
        <v>0</v>
      </c>
      <c r="M148" s="3">
        <v>0</v>
      </c>
      <c r="N148" s="3">
        <v>0</v>
      </c>
      <c r="O148" s="3">
        <v>0</v>
      </c>
      <c r="P148" s="3">
        <v>0</v>
      </c>
      <c r="Q148" s="3">
        <v>0</v>
      </c>
      <c r="R148" s="3">
        <v>0</v>
      </c>
      <c r="S148" s="54">
        <v>215</v>
      </c>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row>
    <row r="149" spans="1:127" x14ac:dyDescent="0.25">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row>
    <row r="150" spans="1:127" x14ac:dyDescent="0.25">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row>
    <row r="151" spans="1:127" x14ac:dyDescent="0.25">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row>
    <row r="152" spans="1:127" x14ac:dyDescent="0.25">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row>
    <row r="153" spans="1:127" x14ac:dyDescent="0.25">
      <c r="A153" s="54" t="s">
        <v>150</v>
      </c>
      <c r="V153" s="54" t="str">
        <f>A153</f>
        <v xml:space="preserve">Staphylococcus lugdunensis  </v>
      </c>
      <c r="AV153" s="54" t="str">
        <f>A153</f>
        <v xml:space="preserve">Staphylococcus lugdunensis  </v>
      </c>
      <c r="BV153" s="30" t="str">
        <f>A153</f>
        <v xml:space="preserve">Staphylococcus lugdunensis  </v>
      </c>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row>
    <row r="154" spans="1:127" ht="18.75" x14ac:dyDescent="0.25">
      <c r="B154" s="54" t="s">
        <v>0</v>
      </c>
      <c r="C154" s="54">
        <v>1.5625E-2</v>
      </c>
      <c r="D154" s="54">
        <v>3.125E-2</v>
      </c>
      <c r="E154" s="54">
        <v>6.25E-2</v>
      </c>
      <c r="F154" s="54">
        <v>0.125</v>
      </c>
      <c r="G154" s="54">
        <v>0.25</v>
      </c>
      <c r="H154" s="54">
        <v>0.5</v>
      </c>
      <c r="I154" s="54">
        <v>1</v>
      </c>
      <c r="J154" s="54">
        <v>2</v>
      </c>
      <c r="K154" s="54">
        <v>4</v>
      </c>
      <c r="L154" s="54">
        <v>8</v>
      </c>
      <c r="M154" s="54">
        <v>16</v>
      </c>
      <c r="N154" s="54">
        <v>32</v>
      </c>
      <c r="O154" s="54">
        <v>64</v>
      </c>
      <c r="P154" s="54">
        <v>128</v>
      </c>
      <c r="Q154" s="54">
        <v>256</v>
      </c>
      <c r="R154" s="54">
        <v>512</v>
      </c>
      <c r="S154" s="54" t="s">
        <v>1</v>
      </c>
      <c r="V154" s="54" t="s">
        <v>0</v>
      </c>
      <c r="W154" s="54" t="str">
        <f>B155</f>
        <v>Penicillin G</v>
      </c>
      <c r="X154" s="54" t="str">
        <f>B156</f>
        <v>Oxacillin</v>
      </c>
      <c r="Y154" s="54" t="str">
        <f>B157</f>
        <v>Ampicillin/ Sulbactam</v>
      </c>
      <c r="Z154" s="54" t="str">
        <f>B158</f>
        <v>Piperacillin/ Tazobactam</v>
      </c>
      <c r="AA154" s="54" t="str">
        <f>B159</f>
        <v>Cefotaxim</v>
      </c>
      <c r="AB154" s="54" t="str">
        <f>B160</f>
        <v>Cefuroxim</v>
      </c>
      <c r="AC154" s="54" t="str">
        <f>B161</f>
        <v>Imipenem</v>
      </c>
      <c r="AD154" s="54" t="str">
        <f>B162</f>
        <v>Meropenem</v>
      </c>
      <c r="AE154" s="54" t="str">
        <f>B163</f>
        <v>Amikacin</v>
      </c>
      <c r="AF154" s="54" t="str">
        <f>B164</f>
        <v>Gentamicin</v>
      </c>
      <c r="AG154" s="54" t="str">
        <f>B165</f>
        <v>Fosfomycin</v>
      </c>
      <c r="AH154" s="54" t="str">
        <f>B166</f>
        <v>Cotrimoxazol</v>
      </c>
      <c r="AI154" s="54" t="str">
        <f>B167</f>
        <v>Ciprofloxacin</v>
      </c>
      <c r="AJ154" s="54" t="str">
        <f>B168</f>
        <v>Levofloxacin</v>
      </c>
      <c r="AK154" s="54" t="str">
        <f>B169</f>
        <v>Moxifloxacin</v>
      </c>
      <c r="AL154" s="54" t="str">
        <f>B170</f>
        <v>Doxycyclin</v>
      </c>
      <c r="AM154" s="54" t="str">
        <f>B171</f>
        <v>Rifampicin</v>
      </c>
      <c r="AN154" s="54" t="str">
        <f>B172</f>
        <v>Daptomycin</v>
      </c>
      <c r="AO154" s="54" t="str">
        <f>B173</f>
        <v>Roxythromycin</v>
      </c>
      <c r="AP154" s="54" t="str">
        <f>B174</f>
        <v>Clindamycin</v>
      </c>
      <c r="AQ154" s="54" t="str">
        <f>B175</f>
        <v>Linezolid</v>
      </c>
      <c r="AR154" s="54" t="str">
        <f>B176</f>
        <v>Vancomycin</v>
      </c>
      <c r="AS154" s="54" t="s">
        <v>38</v>
      </c>
      <c r="AT154" s="54" t="s">
        <v>22</v>
      </c>
      <c r="AW154" s="54" t="str">
        <f t="shared" ref="AW154" si="3389">W154</f>
        <v>Penicillin G</v>
      </c>
      <c r="AX154" s="54" t="str">
        <f t="shared" ref="AX154" si="3390">X154</f>
        <v>Oxacillin</v>
      </c>
      <c r="AY154" s="54" t="str">
        <f t="shared" ref="AY154" si="3391">Y154</f>
        <v>Ampicillin/ Sulbactam</v>
      </c>
      <c r="AZ154" s="54" t="str">
        <f t="shared" ref="AZ154" si="3392">Z154</f>
        <v>Piperacillin/ Tazobactam</v>
      </c>
      <c r="BA154" s="54" t="str">
        <f t="shared" ref="BA154" si="3393">AA154</f>
        <v>Cefotaxim</v>
      </c>
      <c r="BB154" s="54" t="str">
        <f t="shared" ref="BB154" si="3394">AB154</f>
        <v>Cefuroxim</v>
      </c>
      <c r="BC154" s="54" t="str">
        <f t="shared" ref="BC154" si="3395">AC154</f>
        <v>Imipenem</v>
      </c>
      <c r="BD154" s="54" t="str">
        <f t="shared" ref="BD154" si="3396">AD154</f>
        <v>Meropenem</v>
      </c>
      <c r="BE154" s="54" t="str">
        <f t="shared" ref="BE154" si="3397">AE154</f>
        <v>Amikacin</v>
      </c>
      <c r="BF154" s="54" t="str">
        <f t="shared" ref="BF154" si="3398">AF154</f>
        <v>Gentamicin</v>
      </c>
      <c r="BG154" s="54" t="str">
        <f t="shared" ref="BG154" si="3399">AG154</f>
        <v>Fosfomycin</v>
      </c>
      <c r="BH154" s="54" t="str">
        <f t="shared" ref="BH154" si="3400">AH154</f>
        <v>Cotrimoxazol</v>
      </c>
      <c r="BI154" s="54" t="str">
        <f t="shared" ref="BI154" si="3401">AI154</f>
        <v>Ciprofloxacin</v>
      </c>
      <c r="BJ154" s="54" t="str">
        <f t="shared" ref="BJ154" si="3402">AJ154</f>
        <v>Levofloxacin</v>
      </c>
      <c r="BK154" s="54" t="str">
        <f t="shared" ref="BK154" si="3403">AK154</f>
        <v>Moxifloxacin</v>
      </c>
      <c r="BL154" s="54" t="str">
        <f t="shared" ref="BL154" si="3404">AL154</f>
        <v>Doxycyclin</v>
      </c>
      <c r="BM154" s="54" t="str">
        <f t="shared" ref="BM154" si="3405">AM154</f>
        <v>Rifampicin</v>
      </c>
      <c r="BN154" s="54" t="str">
        <f t="shared" ref="BN154" si="3406">AN154</f>
        <v>Daptomycin</v>
      </c>
      <c r="BO154" s="54" t="str">
        <f t="shared" ref="BO154" si="3407">AO154</f>
        <v>Roxythromycin</v>
      </c>
      <c r="BP154" s="54" t="str">
        <f t="shared" ref="BP154" si="3408">AP154</f>
        <v>Clindamycin</v>
      </c>
      <c r="BQ154" s="54" t="str">
        <f t="shared" ref="BQ154" si="3409">AQ154</f>
        <v>Linezolid</v>
      </c>
      <c r="BR154" s="54" t="str">
        <f t="shared" ref="BR154" si="3410">AR154</f>
        <v>Vancomycin</v>
      </c>
      <c r="BS154" s="54" t="str">
        <f t="shared" ref="BS154" si="3411">AS154</f>
        <v>Teicoplanin</v>
      </c>
      <c r="BT154" s="54" t="s">
        <v>22</v>
      </c>
      <c r="BU154" s="54"/>
      <c r="BV154" s="54"/>
      <c r="BW154" s="30" t="str">
        <f t="shared" ref="BW154" si="3412">W154</f>
        <v>Penicillin G</v>
      </c>
      <c r="BX154" s="30" t="str">
        <f t="shared" ref="BX154" si="3413">X154</f>
        <v>Oxacillin</v>
      </c>
      <c r="BY154" s="30" t="str">
        <f t="shared" ref="BY154" si="3414">Y154</f>
        <v>Ampicillin/ Sulbactam</v>
      </c>
      <c r="BZ154" s="30" t="str">
        <f t="shared" ref="BZ154" si="3415">Z154</f>
        <v>Piperacillin/ Tazobactam</v>
      </c>
      <c r="CA154" s="30" t="str">
        <f t="shared" ref="CA154" si="3416">AA154</f>
        <v>Cefotaxim</v>
      </c>
      <c r="CB154" s="30" t="str">
        <f t="shared" ref="CB154" si="3417">AB154</f>
        <v>Cefuroxim</v>
      </c>
      <c r="CC154" s="30" t="str">
        <f t="shared" ref="CC154" si="3418">AC154</f>
        <v>Imipenem</v>
      </c>
      <c r="CD154" s="30" t="str">
        <f t="shared" ref="CD154" si="3419">AD154</f>
        <v>Meropenem</v>
      </c>
      <c r="CE154" s="30" t="str">
        <f t="shared" ref="CE154" si="3420">AE154</f>
        <v>Amikacin</v>
      </c>
      <c r="CF154" s="30" t="str">
        <f t="shared" ref="CF154" si="3421">AF154</f>
        <v>Gentamicin</v>
      </c>
      <c r="CG154" s="30" t="str">
        <f t="shared" ref="CG154" si="3422">AG154</f>
        <v>Fosfomycin</v>
      </c>
      <c r="CH154" s="30" t="str">
        <f t="shared" ref="CH154" si="3423">AH154</f>
        <v>Cotrimoxazol</v>
      </c>
      <c r="CI154" s="30" t="str">
        <f t="shared" ref="CI154" si="3424">AI154</f>
        <v>Ciprofloxacin</v>
      </c>
      <c r="CJ154" s="30" t="str">
        <f t="shared" ref="CJ154" si="3425">AJ154</f>
        <v>Levofloxacin</v>
      </c>
      <c r="CK154" s="30" t="str">
        <f t="shared" ref="CK154" si="3426">AK154</f>
        <v>Moxifloxacin</v>
      </c>
      <c r="CL154" s="30" t="str">
        <f t="shared" ref="CL154" si="3427">AL154</f>
        <v>Doxycyclin</v>
      </c>
      <c r="CM154" s="30" t="str">
        <f t="shared" ref="CM154" si="3428">AM154</f>
        <v>Rifampicin</v>
      </c>
      <c r="CN154" s="30" t="str">
        <f t="shared" ref="CN154" si="3429">AN154</f>
        <v>Daptomycin</v>
      </c>
      <c r="CO154" s="30" t="str">
        <f t="shared" ref="CO154" si="3430">AO154</f>
        <v>Roxythromycin</v>
      </c>
      <c r="CP154" s="30" t="str">
        <f t="shared" ref="CP154" si="3431">AP154</f>
        <v>Clindamycin</v>
      </c>
      <c r="CQ154" s="30" t="str">
        <f t="shared" ref="CQ154" si="3432">AQ154</f>
        <v>Linezolid</v>
      </c>
      <c r="CR154" s="30" t="str">
        <f t="shared" ref="CR154" si="3433">AR154</f>
        <v>Vancomycin</v>
      </c>
      <c r="CS154" s="30" t="str">
        <f t="shared" ref="CS154" si="3434">AS154</f>
        <v>Teicoplanin</v>
      </c>
      <c r="CT154" s="54" t="s">
        <v>22</v>
      </c>
      <c r="CW154" s="39"/>
      <c r="CX154" s="24" t="s">
        <v>73</v>
      </c>
      <c r="CY154" s="24" t="s">
        <v>74</v>
      </c>
      <c r="CZ154" s="24" t="s">
        <v>53</v>
      </c>
      <c r="DA154" s="24" t="s">
        <v>55</v>
      </c>
      <c r="DB154" s="24" t="s">
        <v>57</v>
      </c>
      <c r="DC154" s="24" t="s">
        <v>75</v>
      </c>
      <c r="DD154" s="24" t="s">
        <v>59</v>
      </c>
      <c r="DE154" s="24" t="s">
        <v>60</v>
      </c>
      <c r="DF154" s="24" t="s">
        <v>62</v>
      </c>
      <c r="DG154" s="24" t="s">
        <v>63</v>
      </c>
      <c r="DH154" s="24" t="s">
        <v>65</v>
      </c>
      <c r="DI154" s="24" t="s">
        <v>66</v>
      </c>
      <c r="DJ154" s="24" t="s">
        <v>67</v>
      </c>
      <c r="DK154" s="24" t="s">
        <v>68</v>
      </c>
      <c r="DL154" s="24" t="s">
        <v>69</v>
      </c>
      <c r="DM154" s="24" t="s">
        <v>70</v>
      </c>
      <c r="DN154" s="24" t="s">
        <v>76</v>
      </c>
      <c r="DO154" s="24" t="s">
        <v>77</v>
      </c>
      <c r="DP154" s="24" t="s">
        <v>78</v>
      </c>
      <c r="DQ154" s="24" t="s">
        <v>79</v>
      </c>
      <c r="DR154" s="24" t="s">
        <v>80</v>
      </c>
      <c r="DS154" s="24" t="s">
        <v>81</v>
      </c>
      <c r="DT154" s="24" t="s">
        <v>82</v>
      </c>
      <c r="DU154" s="24" t="s">
        <v>93</v>
      </c>
      <c r="DW154" s="10"/>
    </row>
    <row r="155" spans="1:127" ht="18.75" x14ac:dyDescent="0.25">
      <c r="B155" s="54" t="s">
        <v>31</v>
      </c>
      <c r="C155" s="2">
        <v>0</v>
      </c>
      <c r="D155" s="2">
        <v>9</v>
      </c>
      <c r="E155" s="2">
        <v>24</v>
      </c>
      <c r="F155" s="2">
        <v>10</v>
      </c>
      <c r="G155" s="3">
        <v>1</v>
      </c>
      <c r="H155" s="3">
        <v>2</v>
      </c>
      <c r="I155" s="3">
        <v>0</v>
      </c>
      <c r="J155" s="3">
        <v>0</v>
      </c>
      <c r="K155" s="3">
        <v>1</v>
      </c>
      <c r="L155" s="3">
        <v>14</v>
      </c>
      <c r="M155" s="3">
        <v>0</v>
      </c>
      <c r="N155" s="3">
        <v>0</v>
      </c>
      <c r="O155" s="3">
        <v>0</v>
      </c>
      <c r="P155" s="3">
        <v>0</v>
      </c>
      <c r="Q155" s="3">
        <v>0</v>
      </c>
      <c r="R155" s="3">
        <v>0</v>
      </c>
      <c r="S155" s="54">
        <v>61</v>
      </c>
      <c r="V155" s="54">
        <v>1.5625E-2</v>
      </c>
      <c r="W155" s="2">
        <f>C155</f>
        <v>0</v>
      </c>
      <c r="X155" s="2">
        <f>C156</f>
        <v>0</v>
      </c>
      <c r="Y155" s="54">
        <f>C157</f>
        <v>0</v>
      </c>
      <c r="Z155" s="54">
        <f>C158</f>
        <v>0</v>
      </c>
      <c r="AA155" s="54">
        <f>C159</f>
        <v>0</v>
      </c>
      <c r="AB155" s="54">
        <f>C160</f>
        <v>0</v>
      </c>
      <c r="AC155" s="54">
        <f>C161</f>
        <v>0</v>
      </c>
      <c r="AD155" s="54">
        <f>C162</f>
        <v>0</v>
      </c>
      <c r="AE155" s="2">
        <f>C163</f>
        <v>0</v>
      </c>
      <c r="AF155" s="2">
        <f>C164</f>
        <v>0</v>
      </c>
      <c r="AG155" s="2">
        <f>C165</f>
        <v>0</v>
      </c>
      <c r="AH155" s="2">
        <f>C166</f>
        <v>0</v>
      </c>
      <c r="AI155" s="2">
        <f>C167</f>
        <v>0</v>
      </c>
      <c r="AJ155" s="2">
        <f>C168</f>
        <v>0</v>
      </c>
      <c r="AK155" s="2">
        <f>C169</f>
        <v>0</v>
      </c>
      <c r="AL155" s="2">
        <f>C170</f>
        <v>0</v>
      </c>
      <c r="AM155" s="2">
        <f>C171</f>
        <v>0</v>
      </c>
      <c r="AN155" s="2">
        <f>C172</f>
        <v>0</v>
      </c>
      <c r="AO155" s="2">
        <f>C173</f>
        <v>0</v>
      </c>
      <c r="AP155" s="2">
        <f>C174</f>
        <v>0</v>
      </c>
      <c r="AQ155" s="2">
        <f>C175</f>
        <v>0</v>
      </c>
      <c r="AR155" s="2">
        <f>C176</f>
        <v>0</v>
      </c>
      <c r="AS155" s="2">
        <f>C177</f>
        <v>0</v>
      </c>
      <c r="AT155" s="2">
        <f>C178</f>
        <v>0</v>
      </c>
      <c r="AU155" s="5"/>
      <c r="AV155" s="54">
        <v>1.5625E-2</v>
      </c>
      <c r="AW155" s="31">
        <f t="shared" ref="AW155" si="3435">PRODUCT(W155*100*1/W171)</f>
        <v>0</v>
      </c>
      <c r="AX155" s="31">
        <f t="shared" ref="AX155" si="3436">PRODUCT(X155*100*1/X171)</f>
        <v>0</v>
      </c>
      <c r="AY155" s="30">
        <f t="shared" ref="AY155" si="3437">PRODUCT(Y155*100*1/Y171)</f>
        <v>0</v>
      </c>
      <c r="AZ155" s="30">
        <f t="shared" ref="AZ155" si="3438">PRODUCT(Z155*100*1/Z171)</f>
        <v>0</v>
      </c>
      <c r="BA155" s="30">
        <f t="shared" ref="BA155" si="3439">PRODUCT(AA155*100*1/AA171)</f>
        <v>0</v>
      </c>
      <c r="BB155" s="30">
        <f t="shared" ref="BB155" si="3440">PRODUCT(AB155*100*1/AB171)</f>
        <v>0</v>
      </c>
      <c r="BC155" s="30">
        <f t="shared" ref="BC155" si="3441">PRODUCT(AC155*100*1/AC171)</f>
        <v>0</v>
      </c>
      <c r="BD155" s="30">
        <f t="shared" ref="BD155" si="3442">PRODUCT(AD155*100*1/AD171)</f>
        <v>0</v>
      </c>
      <c r="BE155" s="31">
        <f t="shared" ref="BE155" si="3443">PRODUCT(AE155*100*1/AE171)</f>
        <v>0</v>
      </c>
      <c r="BF155" s="31">
        <f t="shared" ref="BF155" si="3444">PRODUCT(AF155*100*1/AF171)</f>
        <v>0</v>
      </c>
      <c r="BG155" s="31">
        <f t="shared" ref="BG155" si="3445">PRODUCT(AG155*100*1/AG171)</f>
        <v>0</v>
      </c>
      <c r="BH155" s="31">
        <f t="shared" ref="BH155" si="3446">PRODUCT(AH155*100*1/AH171)</f>
        <v>0</v>
      </c>
      <c r="BI155" s="31">
        <f t="shared" ref="BI155" si="3447">PRODUCT(AI155*100*1/AI171)</f>
        <v>0</v>
      </c>
      <c r="BJ155" s="31">
        <f t="shared" ref="BJ155" si="3448">PRODUCT(AJ155*100*1/AJ171)</f>
        <v>0</v>
      </c>
      <c r="BK155" s="31">
        <f t="shared" ref="BK155" si="3449">PRODUCT(AK155*100*1/AK171)</f>
        <v>0</v>
      </c>
      <c r="BL155" s="31">
        <f t="shared" ref="BL155" si="3450">PRODUCT(AL155*100*1/AL171)</f>
        <v>0</v>
      </c>
      <c r="BM155" s="31">
        <f t="shared" ref="BM155" si="3451">PRODUCT(AM155*100*1/AM171)</f>
        <v>0</v>
      </c>
      <c r="BN155" s="31">
        <f t="shared" ref="BN155" si="3452">PRODUCT(AN155*100*1/AN171)</f>
        <v>0</v>
      </c>
      <c r="BO155" s="31">
        <f t="shared" ref="BO155" si="3453">PRODUCT(AO155*100*1/AO171)</f>
        <v>0</v>
      </c>
      <c r="BP155" s="31">
        <f t="shared" ref="BP155" si="3454">PRODUCT(AP155*100*1/AP171)</f>
        <v>0</v>
      </c>
      <c r="BQ155" s="31">
        <f t="shared" ref="BQ155" si="3455">PRODUCT(AQ155*100*1/AQ171)</f>
        <v>0</v>
      </c>
      <c r="BR155" s="31">
        <f t="shared" ref="BR155" si="3456">PRODUCT(AR155*100*1/AR171)</f>
        <v>0</v>
      </c>
      <c r="BS155" s="31">
        <f t="shared" ref="BS155" si="3457">PRODUCT(AS155*100*1/AS171)</f>
        <v>0</v>
      </c>
      <c r="BT155" s="31">
        <f t="shared" ref="BT155" si="3458">PRODUCT(AT155*100*1/AT171)</f>
        <v>0</v>
      </c>
      <c r="BU155" s="54"/>
      <c r="BV155" s="54">
        <v>1.5625E-2</v>
      </c>
      <c r="BW155" s="31">
        <f t="shared" ref="BW155" si="3459">AW155</f>
        <v>0</v>
      </c>
      <c r="BX155" s="31">
        <f t="shared" ref="BX155" si="3460">AX155</f>
        <v>0</v>
      </c>
      <c r="BY155" s="30">
        <f t="shared" ref="BY155" si="3461">AY155</f>
        <v>0</v>
      </c>
      <c r="BZ155" s="30">
        <f t="shared" ref="BZ155" si="3462">AZ155</f>
        <v>0</v>
      </c>
      <c r="CA155" s="30">
        <f t="shared" ref="CA155" si="3463">BA155</f>
        <v>0</v>
      </c>
      <c r="CB155" s="30">
        <f t="shared" ref="CB155" si="3464">BB155</f>
        <v>0</v>
      </c>
      <c r="CC155" s="30">
        <f t="shared" ref="CC155" si="3465">BC155</f>
        <v>0</v>
      </c>
      <c r="CD155" s="30">
        <f t="shared" ref="CD155" si="3466">BD155</f>
        <v>0</v>
      </c>
      <c r="CE155" s="31">
        <f t="shared" ref="CE155" si="3467">BE155</f>
        <v>0</v>
      </c>
      <c r="CF155" s="31">
        <f t="shared" ref="CF155" si="3468">BF155</f>
        <v>0</v>
      </c>
      <c r="CG155" s="31">
        <f t="shared" ref="CG155" si="3469">BG155</f>
        <v>0</v>
      </c>
      <c r="CH155" s="31">
        <f t="shared" ref="CH155" si="3470">BH155</f>
        <v>0</v>
      </c>
      <c r="CI155" s="31">
        <f t="shared" ref="CI155" si="3471">BI155</f>
        <v>0</v>
      </c>
      <c r="CJ155" s="31">
        <f t="shared" ref="CJ155" si="3472">BJ155</f>
        <v>0</v>
      </c>
      <c r="CK155" s="31">
        <f t="shared" ref="CK155" si="3473">BK155</f>
        <v>0</v>
      </c>
      <c r="CL155" s="31">
        <f t="shared" ref="CL155" si="3474">BL155</f>
        <v>0</v>
      </c>
      <c r="CM155" s="31">
        <f t="shared" ref="CM155" si="3475">BM155</f>
        <v>0</v>
      </c>
      <c r="CN155" s="31">
        <f t="shared" ref="CN155" si="3476">BN155</f>
        <v>0</v>
      </c>
      <c r="CO155" s="31">
        <f t="shared" ref="CO155" si="3477">BO155</f>
        <v>0</v>
      </c>
      <c r="CP155" s="31">
        <f t="shared" ref="CP155" si="3478">BP155</f>
        <v>0</v>
      </c>
      <c r="CQ155" s="31">
        <f t="shared" ref="CQ155" si="3479">BQ155</f>
        <v>0</v>
      </c>
      <c r="CR155" s="31">
        <f t="shared" ref="CR155" si="3480">BR155</f>
        <v>0</v>
      </c>
      <c r="CS155" s="31">
        <f t="shared" ref="CS155" si="3481">BS155</f>
        <v>0</v>
      </c>
      <c r="CT155" s="31">
        <f t="shared" ref="CT155" si="3482">BT155</f>
        <v>0</v>
      </c>
      <c r="CW155" s="25" t="s">
        <v>49</v>
      </c>
      <c r="CX155" s="26">
        <f t="shared" ref="CX155" si="3483">W171</f>
        <v>61</v>
      </c>
      <c r="CY155" s="26">
        <f t="shared" ref="CY155" si="3484">X171</f>
        <v>61</v>
      </c>
      <c r="CZ155" s="26">
        <f t="shared" ref="CZ155" si="3485">Y171</f>
        <v>62</v>
      </c>
      <c r="DA155" s="26">
        <f t="shared" ref="DA155" si="3486">Z171</f>
        <v>62</v>
      </c>
      <c r="DB155" s="26">
        <f t="shared" ref="DB155" si="3487">AA171</f>
        <v>61</v>
      </c>
      <c r="DC155" s="26">
        <f t="shared" ref="DC155" si="3488">AB171</f>
        <v>61</v>
      </c>
      <c r="DD155" s="26">
        <f t="shared" ref="DD155" si="3489">AC171</f>
        <v>62</v>
      </c>
      <c r="DE155" s="27">
        <f t="shared" ref="DE155" si="3490">AD171</f>
        <v>60</v>
      </c>
      <c r="DF155" s="27">
        <f t="shared" ref="DF155" si="3491">AE171</f>
        <v>58</v>
      </c>
      <c r="DG155" s="27">
        <f t="shared" ref="DG155" si="3492">AF171</f>
        <v>58</v>
      </c>
      <c r="DH155" s="27">
        <f t="shared" ref="DH155" si="3493">AG171</f>
        <v>61</v>
      </c>
      <c r="DI155" s="27">
        <f t="shared" ref="DI155" si="3494">AH171</f>
        <v>61</v>
      </c>
      <c r="DJ155" s="27">
        <f t="shared" ref="DJ155" si="3495">AI171</f>
        <v>61</v>
      </c>
      <c r="DK155" s="27">
        <f t="shared" ref="DK155" si="3496">AJ171</f>
        <v>61</v>
      </c>
      <c r="DL155" s="27">
        <f t="shared" ref="DL155" si="3497">AK171</f>
        <v>61</v>
      </c>
      <c r="DM155" s="27">
        <f t="shared" ref="DM155" si="3498">AL171</f>
        <v>61</v>
      </c>
      <c r="DN155" s="27">
        <f t="shared" ref="DN155" si="3499">AM171</f>
        <v>61</v>
      </c>
      <c r="DO155" s="27">
        <f t="shared" ref="DO155" si="3500">AN171</f>
        <v>60</v>
      </c>
      <c r="DP155" s="27">
        <f t="shared" ref="DP155" si="3501">AO171</f>
        <v>61</v>
      </c>
      <c r="DQ155" s="27">
        <f t="shared" ref="DQ155" si="3502">AP171</f>
        <v>62</v>
      </c>
      <c r="DR155" s="27">
        <f t="shared" ref="DR155" si="3503">AQ171</f>
        <v>61</v>
      </c>
      <c r="DS155" s="27">
        <f t="shared" ref="DS155" si="3504">AR171</f>
        <v>61</v>
      </c>
      <c r="DT155" s="27">
        <f t="shared" ref="DT155" si="3505">AS171</f>
        <v>61</v>
      </c>
      <c r="DU155" s="27">
        <f t="shared" ref="DU155" si="3506">AT171</f>
        <v>61</v>
      </c>
      <c r="DV155" s="10"/>
    </row>
    <row r="156" spans="1:127" ht="18.75" x14ac:dyDescent="0.25">
      <c r="B156" s="54" t="s">
        <v>32</v>
      </c>
      <c r="C156" s="2">
        <v>0</v>
      </c>
      <c r="D156" s="2">
        <v>0</v>
      </c>
      <c r="E156" s="2">
        <v>6</v>
      </c>
      <c r="F156" s="2">
        <v>0</v>
      </c>
      <c r="G156" s="2">
        <v>4</v>
      </c>
      <c r="H156" s="3">
        <v>34</v>
      </c>
      <c r="I156" s="3">
        <v>13</v>
      </c>
      <c r="J156" s="3">
        <v>1</v>
      </c>
      <c r="K156" s="3">
        <v>0</v>
      </c>
      <c r="L156" s="3">
        <v>1</v>
      </c>
      <c r="M156" s="3">
        <v>2</v>
      </c>
      <c r="N156" s="3">
        <v>0</v>
      </c>
      <c r="O156" s="3">
        <v>0</v>
      </c>
      <c r="P156" s="3">
        <v>0</v>
      </c>
      <c r="Q156" s="3">
        <v>0</v>
      </c>
      <c r="R156" s="3">
        <v>0</v>
      </c>
      <c r="S156" s="54">
        <v>61</v>
      </c>
      <c r="V156" s="54">
        <v>3.125E-2</v>
      </c>
      <c r="W156" s="2">
        <f>D155</f>
        <v>9</v>
      </c>
      <c r="X156" s="2">
        <f>D156</f>
        <v>0</v>
      </c>
      <c r="Y156" s="54">
        <f>D157</f>
        <v>1</v>
      </c>
      <c r="Z156" s="54">
        <f>D158</f>
        <v>0</v>
      </c>
      <c r="AA156" s="54">
        <f>D159</f>
        <v>0</v>
      </c>
      <c r="AB156" s="54">
        <f>D160</f>
        <v>0</v>
      </c>
      <c r="AC156" s="54">
        <f>D161</f>
        <v>0</v>
      </c>
      <c r="AD156" s="54">
        <f>D162</f>
        <v>0</v>
      </c>
      <c r="AE156" s="2">
        <f>D163</f>
        <v>0</v>
      </c>
      <c r="AF156" s="2">
        <f>D164</f>
        <v>0</v>
      </c>
      <c r="AG156" s="2">
        <f>D165</f>
        <v>0</v>
      </c>
      <c r="AH156" s="2">
        <f>D166</f>
        <v>0</v>
      </c>
      <c r="AI156" s="2">
        <f>D167</f>
        <v>0</v>
      </c>
      <c r="AJ156" s="2">
        <f>D168</f>
        <v>0</v>
      </c>
      <c r="AK156" s="2">
        <f>D169</f>
        <v>0</v>
      </c>
      <c r="AL156" s="2">
        <f>D170</f>
        <v>0</v>
      </c>
      <c r="AM156" s="2">
        <f>D171</f>
        <v>56</v>
      </c>
      <c r="AN156" s="2">
        <f>D172</f>
        <v>0</v>
      </c>
      <c r="AO156" s="2">
        <f>D173</f>
        <v>0</v>
      </c>
      <c r="AP156" s="2">
        <f>D174</f>
        <v>1</v>
      </c>
      <c r="AQ156" s="2">
        <f>D175</f>
        <v>0</v>
      </c>
      <c r="AR156" s="2">
        <f>D176</f>
        <v>0</v>
      </c>
      <c r="AS156" s="2">
        <f>D177</f>
        <v>0</v>
      </c>
      <c r="AT156" s="2">
        <f>D178</f>
        <v>52</v>
      </c>
      <c r="AU156" s="5"/>
      <c r="AV156" s="54">
        <v>3.125E-2</v>
      </c>
      <c r="AW156" s="31">
        <f t="shared" ref="AW156" si="3507">PRODUCT(W156*100*1/W171)</f>
        <v>14.754098360655737</v>
      </c>
      <c r="AX156" s="31">
        <f t="shared" ref="AX156" si="3508">PRODUCT(X156*100*1/X171)</f>
        <v>0</v>
      </c>
      <c r="AY156" s="30">
        <f t="shared" ref="AY156" si="3509">PRODUCT(Y156*100*1/Y171)</f>
        <v>1.6129032258064515</v>
      </c>
      <c r="AZ156" s="30">
        <f t="shared" ref="AZ156" si="3510">PRODUCT(Z156*100*1/Z171)</f>
        <v>0</v>
      </c>
      <c r="BA156" s="30">
        <f t="shared" ref="BA156" si="3511">PRODUCT(AA156*100*1/AA171)</f>
        <v>0</v>
      </c>
      <c r="BB156" s="30">
        <f t="shared" ref="BB156" si="3512">PRODUCT(AB156*100*1/AB171)</f>
        <v>0</v>
      </c>
      <c r="BC156" s="30">
        <f t="shared" ref="BC156" si="3513">PRODUCT(AC156*100*1/AC171)</f>
        <v>0</v>
      </c>
      <c r="BD156" s="30">
        <f t="shared" ref="BD156" si="3514">PRODUCT(AD156*100*1/AD171)</f>
        <v>0</v>
      </c>
      <c r="BE156" s="31">
        <f t="shared" ref="BE156" si="3515">PRODUCT(AE156*100*1/AE171)</f>
        <v>0</v>
      </c>
      <c r="BF156" s="31">
        <f t="shared" ref="BF156" si="3516">PRODUCT(AF156*100*1/AF171)</f>
        <v>0</v>
      </c>
      <c r="BG156" s="31">
        <f t="shared" ref="BG156" si="3517">PRODUCT(AG156*100*1/AG171)</f>
        <v>0</v>
      </c>
      <c r="BH156" s="31">
        <f t="shared" ref="BH156" si="3518">PRODUCT(AH156*100*1/AH171)</f>
        <v>0</v>
      </c>
      <c r="BI156" s="31">
        <f t="shared" ref="BI156" si="3519">PRODUCT(AI156*100*1/AI171)</f>
        <v>0</v>
      </c>
      <c r="BJ156" s="31">
        <f t="shared" ref="BJ156" si="3520">PRODUCT(AJ156*100*1/AJ171)</f>
        <v>0</v>
      </c>
      <c r="BK156" s="31">
        <f t="shared" ref="BK156" si="3521">PRODUCT(AK156*100*1/AK171)</f>
        <v>0</v>
      </c>
      <c r="BL156" s="31">
        <f t="shared" ref="BL156" si="3522">PRODUCT(AL156*100*1/AL171)</f>
        <v>0</v>
      </c>
      <c r="BM156" s="31">
        <f t="shared" ref="BM156" si="3523">PRODUCT(AM156*100*1/AM171)</f>
        <v>91.803278688524586</v>
      </c>
      <c r="BN156" s="31">
        <f t="shared" ref="BN156" si="3524">PRODUCT(AN156*100*1/AN171)</f>
        <v>0</v>
      </c>
      <c r="BO156" s="31">
        <f t="shared" ref="BO156" si="3525">PRODUCT(AO156*100*1/AO171)</f>
        <v>0</v>
      </c>
      <c r="BP156" s="31">
        <f t="shared" ref="BP156" si="3526">PRODUCT(AP156*100*1/AP171)</f>
        <v>1.6129032258064515</v>
      </c>
      <c r="BQ156" s="31">
        <f t="shared" ref="BQ156" si="3527">PRODUCT(AQ156*100*1/AQ171)</f>
        <v>0</v>
      </c>
      <c r="BR156" s="31">
        <f t="shared" ref="BR156" si="3528">PRODUCT(AR156*100*1/AR171)</f>
        <v>0</v>
      </c>
      <c r="BS156" s="31">
        <f t="shared" ref="BS156" si="3529">PRODUCT(AS156*100*1/AS171)</f>
        <v>0</v>
      </c>
      <c r="BT156" s="31">
        <f t="shared" ref="BT156" si="3530">PRODUCT(AT156*100*1/AT171)</f>
        <v>85.245901639344268</v>
      </c>
      <c r="BU156" s="54"/>
      <c r="BV156" s="54">
        <v>3.125E-2</v>
      </c>
      <c r="BW156" s="31">
        <f t="shared" ref="BW156" si="3531">AW155+AW156</f>
        <v>14.754098360655737</v>
      </c>
      <c r="BX156" s="31">
        <f t="shared" ref="BX156" si="3532">AX155+AX156</f>
        <v>0</v>
      </c>
      <c r="BY156" s="30">
        <f t="shared" ref="BY156" si="3533">AY155+AY156</f>
        <v>1.6129032258064515</v>
      </c>
      <c r="BZ156" s="30">
        <f t="shared" ref="BZ156" si="3534">AZ155+AZ156</f>
        <v>0</v>
      </c>
      <c r="CA156" s="30">
        <f t="shared" ref="CA156" si="3535">BA155+BA156</f>
        <v>0</v>
      </c>
      <c r="CB156" s="30">
        <f t="shared" ref="CB156" si="3536">BB155+BB156</f>
        <v>0</v>
      </c>
      <c r="CC156" s="30">
        <f t="shared" ref="CC156" si="3537">BC155+BC156</f>
        <v>0</v>
      </c>
      <c r="CD156" s="30">
        <f t="shared" ref="CD156" si="3538">BD155+BD156</f>
        <v>0</v>
      </c>
      <c r="CE156" s="31">
        <f t="shared" ref="CE156" si="3539">BE155+BE156</f>
        <v>0</v>
      </c>
      <c r="CF156" s="31">
        <f t="shared" ref="CF156" si="3540">BF155+BF156</f>
        <v>0</v>
      </c>
      <c r="CG156" s="31">
        <f t="shared" ref="CG156" si="3541">BG155+BG156</f>
        <v>0</v>
      </c>
      <c r="CH156" s="31">
        <f t="shared" ref="CH156" si="3542">BH155+BH156</f>
        <v>0</v>
      </c>
      <c r="CI156" s="31">
        <f t="shared" ref="CI156" si="3543">BI155+BI156</f>
        <v>0</v>
      </c>
      <c r="CJ156" s="31">
        <f t="shared" ref="CJ156" si="3544">BJ155+BJ156</f>
        <v>0</v>
      </c>
      <c r="CK156" s="31">
        <f t="shared" ref="CK156" si="3545">BK155+BK156</f>
        <v>0</v>
      </c>
      <c r="CL156" s="31">
        <f t="shared" ref="CL156" si="3546">BL155+BL156</f>
        <v>0</v>
      </c>
      <c r="CM156" s="31">
        <f t="shared" ref="CM156" si="3547">BM155+BM156</f>
        <v>91.803278688524586</v>
      </c>
      <c r="CN156" s="31">
        <f t="shared" ref="CN156" si="3548">BN155+BN156</f>
        <v>0</v>
      </c>
      <c r="CO156" s="31">
        <f t="shared" ref="CO156" si="3549">BO155+BO156</f>
        <v>0</v>
      </c>
      <c r="CP156" s="31">
        <f t="shared" ref="CP156" si="3550">BP155+BP156</f>
        <v>1.6129032258064515</v>
      </c>
      <c r="CQ156" s="31">
        <f t="shared" ref="CQ156" si="3551">BQ155+BQ156</f>
        <v>0</v>
      </c>
      <c r="CR156" s="31">
        <f t="shared" ref="CR156" si="3552">BR155+BR156</f>
        <v>0</v>
      </c>
      <c r="CS156" s="31">
        <f t="shared" ref="CS156" si="3553">BS155+BS156</f>
        <v>0</v>
      </c>
      <c r="CT156" s="31">
        <f t="shared" ref="CT156" si="3554">BT155+BT156</f>
        <v>85.245901639344268</v>
      </c>
      <c r="CW156" s="25" t="s">
        <v>50</v>
      </c>
      <c r="CX156" s="18"/>
      <c r="CY156" s="18">
        <f>BX159</f>
        <v>16.393442622950822</v>
      </c>
      <c r="CZ156" s="18"/>
      <c r="DA156" s="18"/>
      <c r="DB156" s="18"/>
      <c r="DC156" s="18"/>
      <c r="DD156" s="18"/>
      <c r="DE156" s="17"/>
      <c r="DF156" s="17">
        <f>CE164</f>
        <v>98.275862068965509</v>
      </c>
      <c r="DG156" s="17">
        <f>CF161</f>
        <v>94.827586206896541</v>
      </c>
      <c r="DH156" s="17">
        <f>CG166</f>
        <v>85.245901639344254</v>
      </c>
      <c r="DI156" s="17">
        <f>CH162</f>
        <v>91.8032786885246</v>
      </c>
      <c r="DJ156" s="13">
        <f>CI161</f>
        <v>95.081967213114751</v>
      </c>
      <c r="DK156" s="17">
        <f>CJ161</f>
        <v>95.081967213114766</v>
      </c>
      <c r="DL156" s="17">
        <f>CK159</f>
        <v>93.442622950819668</v>
      </c>
      <c r="DM156" s="17">
        <f>CL161</f>
        <v>95.081967213114751</v>
      </c>
      <c r="DN156" s="17">
        <f>CM157</f>
        <v>98.360655737704917</v>
      </c>
      <c r="DO156" s="17">
        <f>CN161</f>
        <v>100.00000000000001</v>
      </c>
      <c r="DP156" s="17">
        <f>CO161</f>
        <v>86.885245901639337</v>
      </c>
      <c r="DQ156" s="17">
        <f>CP159</f>
        <v>88.709677419354833</v>
      </c>
      <c r="DR156" s="17">
        <f>CQ163</f>
        <v>100</v>
      </c>
      <c r="DS156" s="17">
        <f>CR163</f>
        <v>100</v>
      </c>
      <c r="DT156" s="17">
        <f>CS163</f>
        <v>100</v>
      </c>
      <c r="DU156" s="17">
        <f>CT160</f>
        <v>100.00000000000001</v>
      </c>
      <c r="DV156" s="10"/>
    </row>
    <row r="157" spans="1:127" ht="18.75" x14ac:dyDescent="0.25">
      <c r="B157" s="54" t="s">
        <v>3</v>
      </c>
      <c r="C157" s="54">
        <v>0</v>
      </c>
      <c r="D157" s="54">
        <v>1</v>
      </c>
      <c r="E157" s="54">
        <v>0</v>
      </c>
      <c r="F157" s="54">
        <v>49</v>
      </c>
      <c r="G157" s="54">
        <v>0</v>
      </c>
      <c r="H157" s="54">
        <v>6</v>
      </c>
      <c r="I157" s="54">
        <v>4</v>
      </c>
      <c r="J157" s="54">
        <v>1</v>
      </c>
      <c r="K157" s="54">
        <v>1</v>
      </c>
      <c r="L157" s="54">
        <v>0</v>
      </c>
      <c r="M157" s="54">
        <v>0</v>
      </c>
      <c r="N157" s="54">
        <v>0</v>
      </c>
      <c r="O157" s="54">
        <v>0</v>
      </c>
      <c r="P157" s="54">
        <v>0</v>
      </c>
      <c r="Q157" s="54">
        <v>0</v>
      </c>
      <c r="R157" s="54">
        <v>0</v>
      </c>
      <c r="S157" s="54">
        <v>62</v>
      </c>
      <c r="V157" s="54">
        <v>6.25E-2</v>
      </c>
      <c r="W157" s="2">
        <f>E155</f>
        <v>24</v>
      </c>
      <c r="X157" s="2">
        <f>E156</f>
        <v>6</v>
      </c>
      <c r="Y157" s="54">
        <f>E157</f>
        <v>0</v>
      </c>
      <c r="Z157" s="54">
        <f>E158</f>
        <v>0</v>
      </c>
      <c r="AA157" s="54">
        <f>E159</f>
        <v>0</v>
      </c>
      <c r="AB157" s="54">
        <f>E160</f>
        <v>0</v>
      </c>
      <c r="AC157" s="54">
        <f>E161</f>
        <v>58</v>
      </c>
      <c r="AD157" s="54">
        <f>E162</f>
        <v>22</v>
      </c>
      <c r="AE157" s="2">
        <f>E163</f>
        <v>0</v>
      </c>
      <c r="AF157" s="2">
        <f>E164</f>
        <v>50</v>
      </c>
      <c r="AG157" s="2">
        <f>E165</f>
        <v>0</v>
      </c>
      <c r="AH157" s="2">
        <f>E166</f>
        <v>33</v>
      </c>
      <c r="AI157" s="2">
        <f>E167</f>
        <v>0</v>
      </c>
      <c r="AJ157" s="2">
        <f>E168</f>
        <v>0</v>
      </c>
      <c r="AK157" s="2">
        <f>E169</f>
        <v>0</v>
      </c>
      <c r="AL157" s="2">
        <f>E170</f>
        <v>55</v>
      </c>
      <c r="AM157" s="2">
        <f>E171</f>
        <v>4</v>
      </c>
      <c r="AN157" s="2">
        <f>E172</f>
        <v>0</v>
      </c>
      <c r="AO157" s="2">
        <f>E173</f>
        <v>27</v>
      </c>
      <c r="AP157" s="2">
        <f>E174</f>
        <v>22</v>
      </c>
      <c r="AQ157" s="2">
        <f>E175</f>
        <v>0</v>
      </c>
      <c r="AR157" s="2">
        <f>E176</f>
        <v>0</v>
      </c>
      <c r="AS157" s="2">
        <f>E177</f>
        <v>0</v>
      </c>
      <c r="AT157" s="2">
        <f>E178</f>
        <v>0</v>
      </c>
      <c r="AU157" s="5"/>
      <c r="AV157" s="54">
        <v>6.25E-2</v>
      </c>
      <c r="AW157" s="31">
        <f t="shared" ref="AW157" si="3555">PRODUCT(W157*100*1/W171)</f>
        <v>39.344262295081968</v>
      </c>
      <c r="AX157" s="31">
        <f t="shared" ref="AX157" si="3556">PRODUCT(X157*100*1/X171)</f>
        <v>9.8360655737704921</v>
      </c>
      <c r="AY157" s="30">
        <f t="shared" ref="AY157" si="3557">PRODUCT(Y157*100*1/Y171)</f>
        <v>0</v>
      </c>
      <c r="AZ157" s="30">
        <f t="shared" ref="AZ157" si="3558">PRODUCT(Z157*100*1/Z171)</f>
        <v>0</v>
      </c>
      <c r="BA157" s="30">
        <f t="shared" ref="BA157" si="3559">PRODUCT(AA157*100*1/AA171)</f>
        <v>0</v>
      </c>
      <c r="BB157" s="30">
        <f t="shared" ref="BB157" si="3560">PRODUCT(AB157*100*1/AB171)</f>
        <v>0</v>
      </c>
      <c r="BC157" s="30">
        <f t="shared" ref="BC157" si="3561">PRODUCT(AC157*100*1/AC171)</f>
        <v>93.548387096774192</v>
      </c>
      <c r="BD157" s="30">
        <f t="shared" ref="BD157" si="3562">PRODUCT(AD157*100*1/AD171)</f>
        <v>36.666666666666664</v>
      </c>
      <c r="BE157" s="31">
        <f t="shared" ref="BE157" si="3563">PRODUCT(AE157*100*1/AE171)</f>
        <v>0</v>
      </c>
      <c r="BF157" s="31">
        <f t="shared" ref="BF157" si="3564">PRODUCT(AF157*100*1/AF171)</f>
        <v>86.206896551724142</v>
      </c>
      <c r="BG157" s="31">
        <f t="shared" ref="BG157" si="3565">PRODUCT(AG157*100*1/AG171)</f>
        <v>0</v>
      </c>
      <c r="BH157" s="31">
        <f t="shared" ref="BH157" si="3566">PRODUCT(AH157*100*1/AH171)</f>
        <v>54.098360655737707</v>
      </c>
      <c r="BI157" s="31">
        <f t="shared" ref="BI157" si="3567">PRODUCT(AI157*100*1/AI171)</f>
        <v>0</v>
      </c>
      <c r="BJ157" s="31">
        <f t="shared" ref="BJ157" si="3568">PRODUCT(AJ157*100*1/AJ171)</f>
        <v>0</v>
      </c>
      <c r="BK157" s="31">
        <f t="shared" ref="BK157" si="3569">PRODUCT(AK157*100*1/AK171)</f>
        <v>0</v>
      </c>
      <c r="BL157" s="31">
        <f t="shared" ref="BL157" si="3570">PRODUCT(AL157*100*1/AL171)</f>
        <v>90.163934426229503</v>
      </c>
      <c r="BM157" s="31">
        <f t="shared" ref="BM157" si="3571">PRODUCT(AM157*100*1/AM171)</f>
        <v>6.557377049180328</v>
      </c>
      <c r="BN157" s="31">
        <f t="shared" ref="BN157" si="3572">PRODUCT(AN157*100*1/AN171)</f>
        <v>0</v>
      </c>
      <c r="BO157" s="31">
        <f t="shared" ref="BO157" si="3573">PRODUCT(AO157*100*1/AO171)</f>
        <v>44.26229508196721</v>
      </c>
      <c r="BP157" s="31">
        <f t="shared" ref="BP157" si="3574">PRODUCT(AP157*100*1/AP171)</f>
        <v>35.483870967741936</v>
      </c>
      <c r="BQ157" s="31">
        <f t="shared" ref="BQ157" si="3575">PRODUCT(AQ157*100*1/AQ171)</f>
        <v>0</v>
      </c>
      <c r="BR157" s="31">
        <f t="shared" ref="BR157" si="3576">PRODUCT(AR157*100*1/AR171)</f>
        <v>0</v>
      </c>
      <c r="BS157" s="31">
        <f t="shared" ref="BS157" si="3577">PRODUCT(AS157*100*1/AS171)</f>
        <v>0</v>
      </c>
      <c r="BT157" s="31">
        <f t="shared" ref="BT157" si="3578">PRODUCT(AT157*100*1/AT171)</f>
        <v>0</v>
      </c>
      <c r="BU157" s="54"/>
      <c r="BV157" s="54">
        <v>6.25E-2</v>
      </c>
      <c r="BW157" s="31">
        <f t="shared" ref="BW157" si="3579">AW155+AW156+AW157</f>
        <v>54.098360655737707</v>
      </c>
      <c r="BX157" s="31">
        <f t="shared" ref="BX157" si="3580">AX155+AX156+AX157</f>
        <v>9.8360655737704921</v>
      </c>
      <c r="BY157" s="30">
        <f t="shared" ref="BY157" si="3581">AY155+AY156+AY157</f>
        <v>1.6129032258064515</v>
      </c>
      <c r="BZ157" s="30">
        <f t="shared" ref="BZ157" si="3582">AZ155+AZ156+AZ157</f>
        <v>0</v>
      </c>
      <c r="CA157" s="30">
        <f t="shared" ref="CA157" si="3583">BA155+BA156+BA157</f>
        <v>0</v>
      </c>
      <c r="CB157" s="30">
        <f t="shared" ref="CB157" si="3584">BB155+BB156+BB157</f>
        <v>0</v>
      </c>
      <c r="CC157" s="30">
        <f t="shared" ref="CC157" si="3585">BC155+BC156+BC157</f>
        <v>93.548387096774192</v>
      </c>
      <c r="CD157" s="30">
        <f t="shared" ref="CD157" si="3586">BD155+BD156+BD157</f>
        <v>36.666666666666664</v>
      </c>
      <c r="CE157" s="31">
        <f t="shared" ref="CE157" si="3587">BE155+BE156+BE157</f>
        <v>0</v>
      </c>
      <c r="CF157" s="31">
        <f t="shared" ref="CF157" si="3588">BF155+BF156+BF157</f>
        <v>86.206896551724142</v>
      </c>
      <c r="CG157" s="31">
        <f t="shared" ref="CG157" si="3589">BG155+BG156+BG157</f>
        <v>0</v>
      </c>
      <c r="CH157" s="31">
        <f t="shared" ref="CH157" si="3590">BH155+BH156+BH157</f>
        <v>54.098360655737707</v>
      </c>
      <c r="CI157" s="31">
        <f t="shared" ref="CI157" si="3591">BI155+BI156+BI157</f>
        <v>0</v>
      </c>
      <c r="CJ157" s="31">
        <f t="shared" ref="CJ157" si="3592">BJ155+BJ156+BJ157</f>
        <v>0</v>
      </c>
      <c r="CK157" s="31">
        <f t="shared" ref="CK157" si="3593">BK155+BK156+BK157</f>
        <v>0</v>
      </c>
      <c r="CL157" s="31">
        <f t="shared" ref="CL157" si="3594">BL155+BL156+BL157</f>
        <v>90.163934426229503</v>
      </c>
      <c r="CM157" s="31">
        <f t="shared" ref="CM157" si="3595">BM155+BM156+BM157</f>
        <v>98.360655737704917</v>
      </c>
      <c r="CN157" s="31">
        <f t="shared" ref="CN157" si="3596">BN155+BN156+BN157</f>
        <v>0</v>
      </c>
      <c r="CO157" s="31">
        <f t="shared" ref="CO157" si="3597">BO155+BO156+BO157</f>
        <v>44.26229508196721</v>
      </c>
      <c r="CP157" s="31">
        <f t="shared" ref="CP157" si="3598">BP155+BP156+BP157</f>
        <v>37.096774193548384</v>
      </c>
      <c r="CQ157" s="31">
        <f t="shared" ref="CQ157" si="3599">BQ155+BQ156+BQ157</f>
        <v>0</v>
      </c>
      <c r="CR157" s="31">
        <f t="shared" ref="CR157" si="3600">BR155+BR156+BR157</f>
        <v>0</v>
      </c>
      <c r="CS157" s="31">
        <f t="shared" ref="CS157" si="3601">BS155+BS156+BS157</f>
        <v>0</v>
      </c>
      <c r="CT157" s="31">
        <f t="shared" ref="CT157" si="3602">BT155+BT156+BT157</f>
        <v>85.245901639344268</v>
      </c>
      <c r="CW157" s="25" t="s">
        <v>51</v>
      </c>
      <c r="CX157" s="18"/>
      <c r="CY157" s="18"/>
      <c r="CZ157" s="18"/>
      <c r="DA157" s="18"/>
      <c r="DB157" s="18"/>
      <c r="DC157" s="18"/>
      <c r="DD157" s="18"/>
      <c r="DE157" s="17"/>
      <c r="DF157" s="17">
        <f>CE165-CE164</f>
        <v>0</v>
      </c>
      <c r="DG157" s="17"/>
      <c r="DH157" s="17"/>
      <c r="DI157" s="17">
        <f>CH163-CH162</f>
        <v>1.6393442622950829</v>
      </c>
      <c r="DJ157" s="17"/>
      <c r="DK157" s="17"/>
      <c r="DL157" s="17"/>
      <c r="DM157" s="17">
        <f>CL162-CL161</f>
        <v>0</v>
      </c>
      <c r="DN157" s="17">
        <f>CM160-CM157</f>
        <v>0</v>
      </c>
      <c r="DO157" s="17"/>
      <c r="DP157" s="17">
        <f>CO162-CO161</f>
        <v>0</v>
      </c>
      <c r="DQ157" s="17">
        <f>CP160-CP159</f>
        <v>1.6129032258064484</v>
      </c>
      <c r="DR157" s="17"/>
      <c r="DS157" s="17"/>
      <c r="DT157" s="17"/>
      <c r="DU157" s="17"/>
      <c r="DV157" s="10"/>
    </row>
    <row r="158" spans="1:127" ht="18.75" x14ac:dyDescent="0.25">
      <c r="B158" s="54" t="s">
        <v>5</v>
      </c>
      <c r="C158" s="54">
        <v>0</v>
      </c>
      <c r="D158" s="54">
        <v>0</v>
      </c>
      <c r="E158" s="54">
        <v>0</v>
      </c>
      <c r="F158" s="54">
        <v>0</v>
      </c>
      <c r="G158" s="54">
        <v>54</v>
      </c>
      <c r="H158" s="54">
        <v>0</v>
      </c>
      <c r="I158" s="54">
        <v>4</v>
      </c>
      <c r="J158" s="54">
        <v>4</v>
      </c>
      <c r="K158" s="54">
        <v>0</v>
      </c>
      <c r="L158" s="54">
        <v>0</v>
      </c>
      <c r="M158" s="54">
        <v>0</v>
      </c>
      <c r="N158" s="54">
        <v>0</v>
      </c>
      <c r="O158" s="54">
        <v>0</v>
      </c>
      <c r="P158" s="54">
        <v>0</v>
      </c>
      <c r="Q158" s="54">
        <v>0</v>
      </c>
      <c r="R158" s="54">
        <v>0</v>
      </c>
      <c r="S158" s="54">
        <v>62</v>
      </c>
      <c r="V158" s="54">
        <v>0.125</v>
      </c>
      <c r="W158" s="2">
        <f>F155</f>
        <v>10</v>
      </c>
      <c r="X158" s="2">
        <f>F156</f>
        <v>0</v>
      </c>
      <c r="Y158" s="54">
        <f>F157</f>
        <v>49</v>
      </c>
      <c r="Z158" s="54">
        <f>F158</f>
        <v>0</v>
      </c>
      <c r="AA158" s="54">
        <f>F159</f>
        <v>0</v>
      </c>
      <c r="AB158" s="54">
        <f>F160</f>
        <v>5</v>
      </c>
      <c r="AC158" s="54">
        <f>F161</f>
        <v>0</v>
      </c>
      <c r="AD158" s="54">
        <f>F162</f>
        <v>0</v>
      </c>
      <c r="AE158" s="2">
        <f>F163</f>
        <v>0</v>
      </c>
      <c r="AF158" s="2">
        <f>F164</f>
        <v>0</v>
      </c>
      <c r="AG158" s="2">
        <f>F165</f>
        <v>0</v>
      </c>
      <c r="AH158" s="2">
        <f>F166</f>
        <v>0</v>
      </c>
      <c r="AI158" s="2">
        <f>F167</f>
        <v>4</v>
      </c>
      <c r="AJ158" s="2">
        <f>F168</f>
        <v>4</v>
      </c>
      <c r="AK158" s="2">
        <f>F169</f>
        <v>27</v>
      </c>
      <c r="AL158" s="2">
        <f>F170</f>
        <v>0</v>
      </c>
      <c r="AM158" s="4">
        <f>F171</f>
        <v>0</v>
      </c>
      <c r="AN158" s="2">
        <f>F172</f>
        <v>2</v>
      </c>
      <c r="AO158" s="2">
        <f>F173</f>
        <v>0</v>
      </c>
      <c r="AP158" s="2">
        <f>F174</f>
        <v>31</v>
      </c>
      <c r="AQ158" s="2">
        <f>F175</f>
        <v>0</v>
      </c>
      <c r="AR158" s="2">
        <f>F176</f>
        <v>0</v>
      </c>
      <c r="AS158" s="2">
        <f>F177</f>
        <v>54</v>
      </c>
      <c r="AT158" s="2">
        <f>F178</f>
        <v>5</v>
      </c>
      <c r="AU158" s="5"/>
      <c r="AV158" s="54">
        <v>0.125</v>
      </c>
      <c r="AW158" s="31">
        <f t="shared" ref="AW158" si="3603">PRODUCT(W158*100*1/W171)</f>
        <v>16.393442622950818</v>
      </c>
      <c r="AX158" s="31">
        <f t="shared" ref="AX158" si="3604">PRODUCT(X158*100*1/X171)</f>
        <v>0</v>
      </c>
      <c r="AY158" s="30">
        <f t="shared" ref="AY158" si="3605">PRODUCT(Y158*100*1/Y171)</f>
        <v>79.032258064516128</v>
      </c>
      <c r="AZ158" s="30">
        <f t="shared" ref="AZ158" si="3606">PRODUCT(Z158*100*1/Z171)</f>
        <v>0</v>
      </c>
      <c r="BA158" s="30">
        <f t="shared" ref="BA158" si="3607">PRODUCT(AA158*100*1/AA171)</f>
        <v>0</v>
      </c>
      <c r="BB158" s="30">
        <f t="shared" ref="BB158" si="3608">PRODUCT(AB158*100*1/AB171)</f>
        <v>8.1967213114754092</v>
      </c>
      <c r="BC158" s="30">
        <f t="shared" ref="BC158" si="3609">PRODUCT(AC158*100*1/AC171)</f>
        <v>0</v>
      </c>
      <c r="BD158" s="30">
        <f t="shared" ref="BD158" si="3610">PRODUCT(AD158*100*1/AD171)</f>
        <v>0</v>
      </c>
      <c r="BE158" s="31">
        <f t="shared" ref="BE158" si="3611">PRODUCT(AE158*100*1/AE171)</f>
        <v>0</v>
      </c>
      <c r="BF158" s="31">
        <f t="shared" ref="BF158" si="3612">PRODUCT(AF158*100*1/AF171)</f>
        <v>0</v>
      </c>
      <c r="BG158" s="31">
        <f t="shared" ref="BG158" si="3613">PRODUCT(AG158*100*1/AG171)</f>
        <v>0</v>
      </c>
      <c r="BH158" s="31">
        <f t="shared" ref="BH158" si="3614">PRODUCT(AH158*100*1/AH171)</f>
        <v>0</v>
      </c>
      <c r="BI158" s="31">
        <f t="shared" ref="BI158" si="3615">PRODUCT(AI158*100*1/AI171)</f>
        <v>6.557377049180328</v>
      </c>
      <c r="BJ158" s="31">
        <f t="shared" ref="BJ158" si="3616">PRODUCT(AJ158*100*1/AJ171)</f>
        <v>6.557377049180328</v>
      </c>
      <c r="BK158" s="31">
        <f t="shared" ref="BK158" si="3617">PRODUCT(AK158*100*1/AK171)</f>
        <v>44.26229508196721</v>
      </c>
      <c r="BL158" s="31">
        <f t="shared" ref="BL158" si="3618">PRODUCT(AL158*100*1/AL171)</f>
        <v>0</v>
      </c>
      <c r="BM158" s="32">
        <f t="shared" ref="BM158" si="3619">PRODUCT(AM158*100*1/AM171)</f>
        <v>0</v>
      </c>
      <c r="BN158" s="31">
        <f t="shared" ref="BN158" si="3620">PRODUCT(AN158*100*1/AN171)</f>
        <v>3.3333333333333335</v>
      </c>
      <c r="BO158" s="31">
        <f t="shared" ref="BO158" si="3621">PRODUCT(AO158*100*1/AO171)</f>
        <v>0</v>
      </c>
      <c r="BP158" s="31">
        <f t="shared" ref="BP158" si="3622">PRODUCT(AP158*100*1/AP171)</f>
        <v>50</v>
      </c>
      <c r="BQ158" s="31">
        <f t="shared" ref="BQ158" si="3623">PRODUCT(AQ158*100*1/AQ171)</f>
        <v>0</v>
      </c>
      <c r="BR158" s="31">
        <f t="shared" ref="BR158" si="3624">PRODUCT(AR158*100*1/AR171)</f>
        <v>0</v>
      </c>
      <c r="BS158" s="31">
        <f t="shared" ref="BS158" si="3625">PRODUCT(AS158*100*1/AS171)</f>
        <v>88.52459016393442</v>
      </c>
      <c r="BT158" s="31">
        <f t="shared" ref="BT158" si="3626">PRODUCT(AT158*100*1/AT171)</f>
        <v>8.1967213114754092</v>
      </c>
      <c r="BU158" s="54"/>
      <c r="BV158" s="54">
        <v>0.125</v>
      </c>
      <c r="BW158" s="31">
        <f t="shared" ref="BW158" si="3627">AW155+AW156+AW157+AW158</f>
        <v>70.491803278688522</v>
      </c>
      <c r="BX158" s="31">
        <f t="shared" ref="BX158" si="3628">AX155+AX156+AX157+AX158</f>
        <v>9.8360655737704921</v>
      </c>
      <c r="BY158" s="30">
        <f t="shared" ref="BY158" si="3629">AY155+AY156+AY157+AY158</f>
        <v>80.645161290322577</v>
      </c>
      <c r="BZ158" s="30">
        <f t="shared" ref="BZ158" si="3630">AZ155+AZ156+AZ157+AZ158</f>
        <v>0</v>
      </c>
      <c r="CA158" s="30">
        <f t="shared" ref="CA158" si="3631">BA155+BA156+BA157+BA158</f>
        <v>0</v>
      </c>
      <c r="CB158" s="30">
        <f t="shared" ref="CB158" si="3632">BB155+BB156+BB157+BB158</f>
        <v>8.1967213114754092</v>
      </c>
      <c r="CC158" s="30">
        <f t="shared" ref="CC158" si="3633">BC155+BC156+BC157+BC158</f>
        <v>93.548387096774192</v>
      </c>
      <c r="CD158" s="30">
        <f t="shared" ref="CD158" si="3634">BD155+BD156+BD157+BD158</f>
        <v>36.666666666666664</v>
      </c>
      <c r="CE158" s="31">
        <f t="shared" ref="CE158" si="3635">BE155+BE156+BE157+BE158</f>
        <v>0</v>
      </c>
      <c r="CF158" s="31">
        <f t="shared" ref="CF158" si="3636">BF155+BF156+BF157+BF158</f>
        <v>86.206896551724142</v>
      </c>
      <c r="CG158" s="31">
        <f t="shared" ref="CG158" si="3637">BG155+BG156+BG157+BG158</f>
        <v>0</v>
      </c>
      <c r="CH158" s="31">
        <f t="shared" ref="CH158" si="3638">BH155+BH156+BH157+BH158</f>
        <v>54.098360655737707</v>
      </c>
      <c r="CI158" s="31">
        <f t="shared" ref="CI158" si="3639">BI155+BI156+BI157+BI158</f>
        <v>6.557377049180328</v>
      </c>
      <c r="CJ158" s="31">
        <f t="shared" ref="CJ158" si="3640">BJ155+BJ156+BJ157+BJ158</f>
        <v>6.557377049180328</v>
      </c>
      <c r="CK158" s="31">
        <f t="shared" ref="CK158" si="3641">BK155+BK156+BK157+BK158</f>
        <v>44.26229508196721</v>
      </c>
      <c r="CL158" s="31">
        <f t="shared" ref="CL158" si="3642">BL155+BL156+BL157+BL158</f>
        <v>90.163934426229503</v>
      </c>
      <c r="CM158" s="32">
        <f t="shared" ref="CM158" si="3643">BM155+BM156+BM157+BM158</f>
        <v>98.360655737704917</v>
      </c>
      <c r="CN158" s="31">
        <f>BN156+BN157+BN158</f>
        <v>3.3333333333333335</v>
      </c>
      <c r="CO158" s="31">
        <f t="shared" ref="CO158" si="3644">BO155+BO156+BO157+BO158</f>
        <v>44.26229508196721</v>
      </c>
      <c r="CP158" s="31">
        <f t="shared" ref="CP158" si="3645">BP155+BP156+BP157+BP158</f>
        <v>87.096774193548384</v>
      </c>
      <c r="CQ158" s="31">
        <f t="shared" ref="CQ158" si="3646">BQ155+BQ156+BQ157+BQ158</f>
        <v>0</v>
      </c>
      <c r="CR158" s="31">
        <f t="shared" ref="CR158" si="3647">BR155+BR156+BR157+BR158</f>
        <v>0</v>
      </c>
      <c r="CS158" s="31">
        <f t="shared" ref="CS158" si="3648">BS155+BS156+BS157+BS158</f>
        <v>88.52459016393442</v>
      </c>
      <c r="CT158" s="31">
        <f t="shared" ref="CT158" si="3649">BT155+BT156+BT157+BT158</f>
        <v>93.442622950819683</v>
      </c>
      <c r="CW158" s="25" t="s">
        <v>52</v>
      </c>
      <c r="CX158" s="18"/>
      <c r="CY158" s="18">
        <f>BX170-BX159</f>
        <v>83.606557377049199</v>
      </c>
      <c r="CZ158" s="18"/>
      <c r="DA158" s="18"/>
      <c r="DB158" s="18"/>
      <c r="DC158" s="18"/>
      <c r="DD158" s="18"/>
      <c r="DE158" s="17"/>
      <c r="DF158" s="17">
        <f>CE170-CE165</f>
        <v>1.7241379310344769</v>
      </c>
      <c r="DG158" s="17">
        <f>CF170-CF161</f>
        <v>5.1724137931034448</v>
      </c>
      <c r="DH158" s="17">
        <f>CG170-CG166</f>
        <v>14.754098360655746</v>
      </c>
      <c r="DI158" s="17">
        <f>CH170-CH163</f>
        <v>6.5573770491803316</v>
      </c>
      <c r="DJ158" s="17">
        <f>CI170-CI161</f>
        <v>4.9180327868852487</v>
      </c>
      <c r="DK158" s="17">
        <f>CJ170-CJ161</f>
        <v>4.9180327868852487</v>
      </c>
      <c r="DL158" s="17">
        <f>CK170-CK159</f>
        <v>6.5573770491803316</v>
      </c>
      <c r="DM158" s="17">
        <f>CL170-CL162</f>
        <v>4.9180327868852487</v>
      </c>
      <c r="DN158" s="17">
        <f>CM170-CM160</f>
        <v>1.6393442622950829</v>
      </c>
      <c r="DO158" s="17">
        <f>CN170-CN161</f>
        <v>0</v>
      </c>
      <c r="DP158" s="17">
        <f>CO170-CO162</f>
        <v>13.114754098360663</v>
      </c>
      <c r="DQ158" s="17">
        <f>CP170-CP160</f>
        <v>9.6774193548387046</v>
      </c>
      <c r="DR158" s="17">
        <f>CQ170-CQ163</f>
        <v>0</v>
      </c>
      <c r="DS158" s="17">
        <f>CR170-CR163</f>
        <v>0</v>
      </c>
      <c r="DT158" s="17">
        <f>CS170-CS163</f>
        <v>0</v>
      </c>
      <c r="DU158" s="17">
        <f>CT170-CT160</f>
        <v>0</v>
      </c>
      <c r="DV158" s="10"/>
    </row>
    <row r="159" spans="1:127" x14ac:dyDescent="0.25">
      <c r="B159" s="54" t="s">
        <v>7</v>
      </c>
      <c r="C159" s="54">
        <v>0</v>
      </c>
      <c r="D159" s="54">
        <v>0</v>
      </c>
      <c r="E159" s="54">
        <v>0</v>
      </c>
      <c r="F159" s="54">
        <v>0</v>
      </c>
      <c r="G159" s="54">
        <v>2</v>
      </c>
      <c r="H159" s="54">
        <v>9</v>
      </c>
      <c r="I159" s="54">
        <v>42</v>
      </c>
      <c r="J159" s="54">
        <v>4</v>
      </c>
      <c r="K159" s="54">
        <v>1</v>
      </c>
      <c r="L159" s="54">
        <v>1</v>
      </c>
      <c r="M159" s="54">
        <v>2</v>
      </c>
      <c r="N159" s="54">
        <v>0</v>
      </c>
      <c r="O159" s="54">
        <v>0</v>
      </c>
      <c r="P159" s="54">
        <v>0</v>
      </c>
      <c r="Q159" s="54">
        <v>0</v>
      </c>
      <c r="R159" s="54">
        <v>0</v>
      </c>
      <c r="S159" s="54">
        <v>61</v>
      </c>
      <c r="V159" s="54">
        <v>0.25</v>
      </c>
      <c r="W159" s="3">
        <f>G155</f>
        <v>1</v>
      </c>
      <c r="X159" s="2">
        <f>G156</f>
        <v>4</v>
      </c>
      <c r="Y159" s="54">
        <f>G157</f>
        <v>0</v>
      </c>
      <c r="Z159" s="54">
        <f>G158</f>
        <v>54</v>
      </c>
      <c r="AA159" s="54">
        <f>G159</f>
        <v>2</v>
      </c>
      <c r="AB159" s="54">
        <f>G160</f>
        <v>0</v>
      </c>
      <c r="AC159" s="54">
        <f>G161</f>
        <v>1</v>
      </c>
      <c r="AD159" s="54">
        <f>G162</f>
        <v>31</v>
      </c>
      <c r="AE159" s="2">
        <f>G163</f>
        <v>32</v>
      </c>
      <c r="AF159" s="2">
        <f>G164</f>
        <v>1</v>
      </c>
      <c r="AG159" s="2">
        <f>G165</f>
        <v>0</v>
      </c>
      <c r="AH159" s="2">
        <f>G166</f>
        <v>16</v>
      </c>
      <c r="AI159" s="2">
        <f>G167</f>
        <v>43</v>
      </c>
      <c r="AJ159" s="2">
        <f>G168</f>
        <v>47</v>
      </c>
      <c r="AK159" s="2">
        <f>G169</f>
        <v>30</v>
      </c>
      <c r="AL159" s="2">
        <f>G170</f>
        <v>3</v>
      </c>
      <c r="AM159" s="4">
        <f>G171</f>
        <v>0</v>
      </c>
      <c r="AN159" s="2">
        <f>G172</f>
        <v>21</v>
      </c>
      <c r="AO159" s="2">
        <f>G173</f>
        <v>23</v>
      </c>
      <c r="AP159" s="2">
        <f>G174</f>
        <v>1</v>
      </c>
      <c r="AQ159" s="2">
        <f>G175</f>
        <v>0</v>
      </c>
      <c r="AR159" s="2">
        <f>G176</f>
        <v>0</v>
      </c>
      <c r="AS159" s="2">
        <f>G177</f>
        <v>0</v>
      </c>
      <c r="AT159" s="2">
        <f>G178</f>
        <v>3</v>
      </c>
      <c r="AU159" s="5"/>
      <c r="AV159" s="54">
        <v>0.25</v>
      </c>
      <c r="AW159" s="33">
        <f t="shared" ref="AW159" si="3650">PRODUCT(W159*100*1/W171)</f>
        <v>1.639344262295082</v>
      </c>
      <c r="AX159" s="31">
        <f t="shared" ref="AX159" si="3651">PRODUCT(X159*100*1/X171)</f>
        <v>6.557377049180328</v>
      </c>
      <c r="AY159" s="30">
        <f t="shared" ref="AY159" si="3652">PRODUCT(Y159*100*1/Y171)</f>
        <v>0</v>
      </c>
      <c r="AZ159" s="30">
        <f t="shared" ref="AZ159" si="3653">PRODUCT(Z159*100*1/Z171)</f>
        <v>87.096774193548384</v>
      </c>
      <c r="BA159" s="30">
        <f t="shared" ref="BA159" si="3654">PRODUCT(AA159*100*1/AA171)</f>
        <v>3.278688524590164</v>
      </c>
      <c r="BB159" s="30">
        <f t="shared" ref="BB159" si="3655">PRODUCT(AB159*100*1/AB171)</f>
        <v>0</v>
      </c>
      <c r="BC159" s="30">
        <f t="shared" ref="BC159" si="3656">PRODUCT(AC159*100*1/AC171)</f>
        <v>1.6129032258064515</v>
      </c>
      <c r="BD159" s="30">
        <f t="shared" ref="BD159" si="3657">PRODUCT(AD159*100*1/AD171)</f>
        <v>51.666666666666664</v>
      </c>
      <c r="BE159" s="31">
        <f t="shared" ref="BE159" si="3658">PRODUCT(AE159*100*1/AE171)</f>
        <v>55.172413793103445</v>
      </c>
      <c r="BF159" s="31">
        <f t="shared" ref="BF159" si="3659">PRODUCT(AF159*100*1/AF171)</f>
        <v>1.7241379310344827</v>
      </c>
      <c r="BG159" s="31">
        <f t="shared" ref="BG159" si="3660">PRODUCT(AG159*100*1/AG171)</f>
        <v>0</v>
      </c>
      <c r="BH159" s="31">
        <f t="shared" ref="BH159" si="3661">PRODUCT(AH159*100*1/AH171)</f>
        <v>26.229508196721312</v>
      </c>
      <c r="BI159" s="31">
        <f t="shared" ref="BI159" si="3662">PRODUCT(AI159*100*1/AI171)</f>
        <v>70.491803278688522</v>
      </c>
      <c r="BJ159" s="31">
        <f t="shared" ref="BJ159" si="3663">PRODUCT(AJ159*100*1/AJ171)</f>
        <v>77.049180327868854</v>
      </c>
      <c r="BK159" s="31">
        <f t="shared" ref="BK159" si="3664">PRODUCT(AK159*100*1/AK171)</f>
        <v>49.180327868852459</v>
      </c>
      <c r="BL159" s="31">
        <f t="shared" ref="BL159" si="3665">PRODUCT(AL159*100*1/AL171)</f>
        <v>4.918032786885246</v>
      </c>
      <c r="BM159" s="32">
        <f t="shared" ref="BM159" si="3666">PRODUCT(AM159*100*1/AM171)</f>
        <v>0</v>
      </c>
      <c r="BN159" s="31">
        <f t="shared" ref="BN159" si="3667">PRODUCT(AN159*100*1/AN171)</f>
        <v>35</v>
      </c>
      <c r="BO159" s="31">
        <f t="shared" ref="BO159" si="3668">PRODUCT(AO159*100*1/AO171)</f>
        <v>37.704918032786885</v>
      </c>
      <c r="BP159" s="31">
        <f t="shared" ref="BP159" si="3669">PRODUCT(AP159*100*1/AP171)</f>
        <v>1.6129032258064515</v>
      </c>
      <c r="BQ159" s="31">
        <f t="shared" ref="BQ159" si="3670">PRODUCT(AQ159*100*1/AQ171)</f>
        <v>0</v>
      </c>
      <c r="BR159" s="31">
        <f t="shared" ref="BR159" si="3671">PRODUCT(AR159*100*1/AR171)</f>
        <v>0</v>
      </c>
      <c r="BS159" s="31">
        <f t="shared" ref="BS159" si="3672">PRODUCT(AS159*100*1/AS171)</f>
        <v>0</v>
      </c>
      <c r="BT159" s="31">
        <f t="shared" ref="BT159" si="3673">PRODUCT(AT159*100*1/AT171)</f>
        <v>4.918032786885246</v>
      </c>
      <c r="BU159" s="54"/>
      <c r="BV159" s="54">
        <v>0.25</v>
      </c>
      <c r="BW159" s="33">
        <f t="shared" ref="BW159" si="3674">AW155+AW156+AW157+AW158+AW159</f>
        <v>72.131147540983605</v>
      </c>
      <c r="BX159" s="31">
        <f t="shared" ref="BX159" si="3675">AX155+AX156+AX157+AX158+AX159</f>
        <v>16.393442622950822</v>
      </c>
      <c r="BY159" s="30">
        <f t="shared" ref="BY159" si="3676">AY155+AY156+AY157+AY158+AY159</f>
        <v>80.645161290322577</v>
      </c>
      <c r="BZ159" s="30">
        <f t="shared" ref="BZ159" si="3677">AZ155+AZ156+AZ157+AZ158+AZ159</f>
        <v>87.096774193548384</v>
      </c>
      <c r="CA159" s="30">
        <f t="shared" ref="CA159" si="3678">BA155+BA156+BA157+BA158+BA159</f>
        <v>3.278688524590164</v>
      </c>
      <c r="CB159" s="30">
        <f t="shared" ref="CB159" si="3679">BB155+BB156+BB157+BB158+BB159</f>
        <v>8.1967213114754092</v>
      </c>
      <c r="CC159" s="30">
        <f t="shared" ref="CC159" si="3680">BC155+BC156+BC157+BC158+BC159</f>
        <v>95.161290322580641</v>
      </c>
      <c r="CD159" s="30">
        <f t="shared" ref="CD159" si="3681">BD155+BD156+BD157+BD158+BD159</f>
        <v>88.333333333333329</v>
      </c>
      <c r="CE159" s="31">
        <f t="shared" ref="CE159" si="3682">BE155+BE156+BE157+BE158+BE159</f>
        <v>55.172413793103445</v>
      </c>
      <c r="CF159" s="31">
        <f t="shared" ref="CF159" si="3683">BF155+BF156+BF157+BF158+BF159</f>
        <v>87.931034482758619</v>
      </c>
      <c r="CG159" s="31">
        <f t="shared" ref="CG159" si="3684">BG155+BG156+BG157+BG158+BG159</f>
        <v>0</v>
      </c>
      <c r="CH159" s="31">
        <f t="shared" ref="CH159" si="3685">BH155+BH156+BH157+BH158+BH159</f>
        <v>80.327868852459019</v>
      </c>
      <c r="CI159" s="31">
        <f t="shared" ref="CI159" si="3686">BI155+BI156+BI157+BI158+BI159</f>
        <v>77.049180327868854</v>
      </c>
      <c r="CJ159" s="31">
        <f t="shared" ref="CJ159" si="3687">BJ155+BJ156+BJ157+BJ158+BJ159</f>
        <v>83.606557377049185</v>
      </c>
      <c r="CK159" s="31">
        <f t="shared" ref="CK159" si="3688">BK155+BK156+BK157+BK158+BK159</f>
        <v>93.442622950819668</v>
      </c>
      <c r="CL159" s="31">
        <f t="shared" ref="CL159" si="3689">BL155+BL156+BL157+BL158+BL159</f>
        <v>95.081967213114751</v>
      </c>
      <c r="CM159" s="32">
        <f t="shared" ref="CM159" si="3690">BM155+BM156+BM157+BM158+BM159</f>
        <v>98.360655737704917</v>
      </c>
      <c r="CN159" s="31">
        <f t="shared" ref="CN159" si="3691">BN155+BN156+BN157+BN158+BN159</f>
        <v>38.333333333333336</v>
      </c>
      <c r="CO159" s="31">
        <f t="shared" ref="CO159" si="3692">BO155+BO156+BO157+BO158+BO159</f>
        <v>81.967213114754088</v>
      </c>
      <c r="CP159" s="31">
        <f t="shared" ref="CP159" si="3693">BP155+BP156+BP157+BP158+BP159</f>
        <v>88.709677419354833</v>
      </c>
      <c r="CQ159" s="31">
        <f t="shared" ref="CQ159" si="3694">BQ155+BQ156+BQ157+BQ158+BQ159</f>
        <v>0</v>
      </c>
      <c r="CR159" s="31">
        <f t="shared" ref="CR159" si="3695">BR155+BR156+BR157+BR158+BR159</f>
        <v>0</v>
      </c>
      <c r="CS159" s="31">
        <f t="shared" ref="CS159" si="3696">BS155+BS156+BS157+BS158+BS159</f>
        <v>88.52459016393442</v>
      </c>
      <c r="CT159" s="31">
        <f t="shared" ref="CT159" si="3697">BT155+BT156+BT157+BT158+BT159</f>
        <v>98.360655737704931</v>
      </c>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10"/>
    </row>
    <row r="160" spans="1:127" x14ac:dyDescent="0.25">
      <c r="B160" s="54" t="s">
        <v>9</v>
      </c>
      <c r="C160" s="54">
        <v>0</v>
      </c>
      <c r="D160" s="54">
        <v>0</v>
      </c>
      <c r="E160" s="54">
        <v>0</v>
      </c>
      <c r="F160" s="54">
        <v>5</v>
      </c>
      <c r="G160" s="54">
        <v>0</v>
      </c>
      <c r="H160" s="54">
        <v>14</v>
      </c>
      <c r="I160" s="54">
        <v>37</v>
      </c>
      <c r="J160" s="54">
        <v>2</v>
      </c>
      <c r="K160" s="54">
        <v>0</v>
      </c>
      <c r="L160" s="54">
        <v>0</v>
      </c>
      <c r="M160" s="54">
        <v>1</v>
      </c>
      <c r="N160" s="54">
        <v>1</v>
      </c>
      <c r="O160" s="54">
        <v>1</v>
      </c>
      <c r="P160" s="54">
        <v>0</v>
      </c>
      <c r="Q160" s="54">
        <v>0</v>
      </c>
      <c r="R160" s="54">
        <v>0</v>
      </c>
      <c r="S160" s="54">
        <v>61</v>
      </c>
      <c r="V160" s="54">
        <v>0.5</v>
      </c>
      <c r="W160" s="3">
        <f>H155</f>
        <v>2</v>
      </c>
      <c r="X160" s="3">
        <f>H156</f>
        <v>34</v>
      </c>
      <c r="Y160" s="54">
        <f>H157</f>
        <v>6</v>
      </c>
      <c r="Z160" s="54">
        <f>H158</f>
        <v>0</v>
      </c>
      <c r="AA160" s="54">
        <f>H159</f>
        <v>9</v>
      </c>
      <c r="AB160" s="54">
        <f>H160</f>
        <v>14</v>
      </c>
      <c r="AC160" s="54">
        <f>H161</f>
        <v>2</v>
      </c>
      <c r="AD160" s="54">
        <f>H162</f>
        <v>4</v>
      </c>
      <c r="AE160" s="2">
        <f>H163</f>
        <v>0</v>
      </c>
      <c r="AF160" s="2">
        <f>H164</f>
        <v>3</v>
      </c>
      <c r="AG160" s="2">
        <f>H165</f>
        <v>1</v>
      </c>
      <c r="AH160" s="2">
        <f>H166</f>
        <v>3</v>
      </c>
      <c r="AI160" s="2">
        <f>H167</f>
        <v>10</v>
      </c>
      <c r="AJ160" s="2">
        <f>H168</f>
        <v>6</v>
      </c>
      <c r="AK160" s="3">
        <f>H169</f>
        <v>1</v>
      </c>
      <c r="AL160" s="2">
        <f>H170</f>
        <v>0</v>
      </c>
      <c r="AM160" s="4">
        <f>H171</f>
        <v>0</v>
      </c>
      <c r="AN160" s="2">
        <f>H172</f>
        <v>36</v>
      </c>
      <c r="AO160" s="2">
        <f>H173</f>
        <v>3</v>
      </c>
      <c r="AP160" s="4">
        <f>H174</f>
        <v>1</v>
      </c>
      <c r="AQ160" s="2">
        <f>H175</f>
        <v>41</v>
      </c>
      <c r="AR160" s="2">
        <f>H176</f>
        <v>46</v>
      </c>
      <c r="AS160" s="2">
        <f>H177</f>
        <v>3</v>
      </c>
      <c r="AT160" s="2">
        <f>H178</f>
        <v>1</v>
      </c>
      <c r="AU160" s="5"/>
      <c r="AV160" s="54">
        <v>0.5</v>
      </c>
      <c r="AW160" s="33">
        <f t="shared" ref="AW160" si="3698">PRODUCT(W160*100*1/W171)</f>
        <v>3.278688524590164</v>
      </c>
      <c r="AX160" s="33">
        <f t="shared" ref="AX160" si="3699">PRODUCT(X160*100*1/X171)</f>
        <v>55.73770491803279</v>
      </c>
      <c r="AY160" s="30">
        <f t="shared" ref="AY160" si="3700">PRODUCT(Y160*100*1/Y171)</f>
        <v>9.67741935483871</v>
      </c>
      <c r="AZ160" s="30">
        <f t="shared" ref="AZ160" si="3701">PRODUCT(Z160*100*1/Z171)</f>
        <v>0</v>
      </c>
      <c r="BA160" s="30">
        <f t="shared" ref="BA160" si="3702">PRODUCT(AA160*100*1/AA171)</f>
        <v>14.754098360655737</v>
      </c>
      <c r="BB160" s="30">
        <f t="shared" ref="BB160" si="3703">PRODUCT(AB160*100*1/AB171)</f>
        <v>22.950819672131146</v>
      </c>
      <c r="BC160" s="30">
        <f t="shared" ref="BC160" si="3704">PRODUCT(AC160*100*1/AC171)</f>
        <v>3.225806451612903</v>
      </c>
      <c r="BD160" s="30">
        <f t="shared" ref="BD160" si="3705">PRODUCT(AD160*100*1/AD171)</f>
        <v>6.666666666666667</v>
      </c>
      <c r="BE160" s="31">
        <f t="shared" ref="BE160" si="3706">PRODUCT(AE160*100*1/AE171)</f>
        <v>0</v>
      </c>
      <c r="BF160" s="31">
        <f t="shared" ref="BF160" si="3707">PRODUCT(AF160*100*1/AF171)</f>
        <v>5.1724137931034484</v>
      </c>
      <c r="BG160" s="31">
        <f t="shared" ref="BG160" si="3708">PRODUCT(AG160*100*1/AG171)</f>
        <v>1.639344262295082</v>
      </c>
      <c r="BH160" s="31">
        <f t="shared" ref="BH160" si="3709">PRODUCT(AH160*100*1/AH171)</f>
        <v>4.918032786885246</v>
      </c>
      <c r="BI160" s="31">
        <f t="shared" ref="BI160" si="3710">PRODUCT(AI160*100*1/AI171)</f>
        <v>16.393442622950818</v>
      </c>
      <c r="BJ160" s="31">
        <f t="shared" ref="BJ160" si="3711">PRODUCT(AJ160*100*1/AJ171)</f>
        <v>9.8360655737704921</v>
      </c>
      <c r="BK160" s="33">
        <f t="shared" ref="BK160" si="3712">PRODUCT(AK160*100*1/AK171)</f>
        <v>1.639344262295082</v>
      </c>
      <c r="BL160" s="31">
        <f t="shared" ref="BL160" si="3713">PRODUCT(AL160*100*1/AL171)</f>
        <v>0</v>
      </c>
      <c r="BM160" s="32">
        <f t="shared" ref="BM160" si="3714">PRODUCT(AM160*100*1/AM171)</f>
        <v>0</v>
      </c>
      <c r="BN160" s="31">
        <f t="shared" ref="BN160" si="3715">PRODUCT(AN160*100*1/AN171)</f>
        <v>60</v>
      </c>
      <c r="BO160" s="31">
        <f t="shared" ref="BO160" si="3716">PRODUCT(AO160*100*1/AO171)</f>
        <v>4.918032786885246</v>
      </c>
      <c r="BP160" s="32">
        <f t="shared" ref="BP160" si="3717">PRODUCT(AP160*100*1/AP171)</f>
        <v>1.6129032258064515</v>
      </c>
      <c r="BQ160" s="31">
        <f t="shared" ref="BQ160" si="3718">PRODUCT(AQ160*100*1/AQ171)</f>
        <v>67.213114754098356</v>
      </c>
      <c r="BR160" s="31">
        <f t="shared" ref="BR160" si="3719">PRODUCT(AR160*100*1/AR171)</f>
        <v>75.409836065573771</v>
      </c>
      <c r="BS160" s="31">
        <f t="shared" ref="BS160" si="3720">PRODUCT(AS160*100*1/AS171)</f>
        <v>4.918032786885246</v>
      </c>
      <c r="BT160" s="31">
        <f t="shared" ref="BT160" si="3721">PRODUCT(AT160*100*1/AT171)</f>
        <v>1.639344262295082</v>
      </c>
      <c r="BU160" s="54"/>
      <c r="BV160" s="54">
        <v>0.5</v>
      </c>
      <c r="BW160" s="33">
        <f t="shared" ref="BW160" si="3722">AW155+AW156+AW157+AW158+AW159+AW160</f>
        <v>75.409836065573771</v>
      </c>
      <c r="BX160" s="33">
        <f t="shared" ref="BX160" si="3723">AX155+AX156+AX157+AX158+AX159+AX160</f>
        <v>72.131147540983619</v>
      </c>
      <c r="BY160" s="30">
        <f t="shared" ref="BY160" si="3724">AY155+AY156+AY157+AY158+AY159+AY160</f>
        <v>90.322580645161281</v>
      </c>
      <c r="BZ160" s="30">
        <f t="shared" ref="BZ160" si="3725">AZ155+AZ156+AZ157+AZ158+AZ159+AZ160</f>
        <v>87.096774193548384</v>
      </c>
      <c r="CA160" s="30">
        <f t="shared" ref="CA160" si="3726">BA155+BA156+BA157+BA158+BA159+BA160</f>
        <v>18.032786885245901</v>
      </c>
      <c r="CB160" s="30">
        <f t="shared" ref="CB160" si="3727">BB155+BB156+BB157+BB158+BB159+BB160</f>
        <v>31.147540983606554</v>
      </c>
      <c r="CC160" s="30">
        <f t="shared" ref="CC160" si="3728">BC155+BC156+BC157+BC158+BC159+BC160</f>
        <v>98.387096774193537</v>
      </c>
      <c r="CD160" s="30">
        <f t="shared" ref="CD160" si="3729">BD155+BD156+BD157+BD158+BD159+BD160</f>
        <v>95</v>
      </c>
      <c r="CE160" s="31">
        <f t="shared" ref="CE160" si="3730">BE155+BE156+BE157+BE158+BE159+BE160</f>
        <v>55.172413793103445</v>
      </c>
      <c r="CF160" s="31">
        <f t="shared" ref="CF160" si="3731">BF155+BF156+BF157+BF158+BF159+BF160</f>
        <v>93.103448275862064</v>
      </c>
      <c r="CG160" s="31">
        <f t="shared" ref="CG160" si="3732">BG155+BG156+BG157+BG158+BG159+BG160</f>
        <v>1.639344262295082</v>
      </c>
      <c r="CH160" s="31">
        <f t="shared" ref="CH160" si="3733">BH155+BH156+BH157+BH158+BH159+BH160</f>
        <v>85.245901639344268</v>
      </c>
      <c r="CI160" s="31">
        <f t="shared" ref="CI160" si="3734">BI155+BI156+BI157+BI158+BI159+BI160</f>
        <v>93.442622950819668</v>
      </c>
      <c r="CJ160" s="31">
        <f t="shared" ref="CJ160" si="3735">BJ155+BJ156+BJ157+BJ158+BJ159+BJ160</f>
        <v>93.442622950819683</v>
      </c>
      <c r="CK160" s="33">
        <f t="shared" ref="CK160" si="3736">BK155+BK156+BK157+BK158+BK159+BK160</f>
        <v>95.081967213114751</v>
      </c>
      <c r="CL160" s="31">
        <f t="shared" ref="CL160" si="3737">BL155+BL156+BL157+BL158+BL159+BL160</f>
        <v>95.081967213114751</v>
      </c>
      <c r="CM160" s="32">
        <f t="shared" ref="CM160" si="3738">BM155+BM156+BM157+BM158+BM159+BM160</f>
        <v>98.360655737704917</v>
      </c>
      <c r="CN160" s="31">
        <f t="shared" ref="CN160" si="3739">BN155+BN156+BN157+BN158+BN159+BN160</f>
        <v>98.333333333333343</v>
      </c>
      <c r="CO160" s="31">
        <f t="shared" ref="CO160" si="3740">BO155+BO156+BO157+BO158+BO159+BO160</f>
        <v>86.885245901639337</v>
      </c>
      <c r="CP160" s="32">
        <f t="shared" ref="CP160" si="3741">BP155+BP156+BP157+BP158+BP159+BP160</f>
        <v>90.322580645161281</v>
      </c>
      <c r="CQ160" s="31">
        <f t="shared" ref="CQ160" si="3742">BQ155+BQ156+BQ157+BQ158+BQ159+BQ160</f>
        <v>67.213114754098356</v>
      </c>
      <c r="CR160" s="31">
        <f t="shared" ref="CR160" si="3743">BR155+BR156+BR157+BR158+BR159+BR160</f>
        <v>75.409836065573771</v>
      </c>
      <c r="CS160" s="31">
        <f t="shared" ref="CS160" si="3744">BS155+BS156+BS157+BS158+BS159+BS160</f>
        <v>93.442622950819668</v>
      </c>
      <c r="CT160" s="31">
        <f t="shared" ref="CT160" si="3745">BT155+BT156+BT157+BT158+BT159+BT160</f>
        <v>100.00000000000001</v>
      </c>
      <c r="CW160" s="10"/>
      <c r="CX160" s="10"/>
      <c r="CY160" s="10" t="str">
        <f>A153</f>
        <v xml:space="preserve">Staphylococcus lugdunensis  </v>
      </c>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row>
    <row r="161" spans="2:125" x14ac:dyDescent="0.25">
      <c r="B161" s="54" t="s">
        <v>10</v>
      </c>
      <c r="C161" s="54">
        <v>0</v>
      </c>
      <c r="D161" s="54">
        <v>0</v>
      </c>
      <c r="E161" s="54">
        <v>58</v>
      </c>
      <c r="F161" s="54">
        <v>0</v>
      </c>
      <c r="G161" s="54">
        <v>1</v>
      </c>
      <c r="H161" s="54">
        <v>2</v>
      </c>
      <c r="I161" s="54">
        <v>0</v>
      </c>
      <c r="J161" s="54">
        <v>0</v>
      </c>
      <c r="K161" s="54">
        <v>1</v>
      </c>
      <c r="L161" s="54">
        <v>0</v>
      </c>
      <c r="M161" s="54">
        <v>0</v>
      </c>
      <c r="N161" s="54">
        <v>0</v>
      </c>
      <c r="O161" s="54">
        <v>0</v>
      </c>
      <c r="P161" s="54">
        <v>0</v>
      </c>
      <c r="Q161" s="54">
        <v>0</v>
      </c>
      <c r="R161" s="54">
        <v>0</v>
      </c>
      <c r="S161" s="54">
        <v>62</v>
      </c>
      <c r="V161" s="54">
        <v>1</v>
      </c>
      <c r="W161" s="3">
        <f>I155</f>
        <v>0</v>
      </c>
      <c r="X161" s="3">
        <f>I156</f>
        <v>13</v>
      </c>
      <c r="Y161" s="54">
        <f>I157</f>
        <v>4</v>
      </c>
      <c r="Z161" s="54">
        <f>I158</f>
        <v>4</v>
      </c>
      <c r="AA161" s="54">
        <f>I159</f>
        <v>42</v>
      </c>
      <c r="AB161" s="54">
        <f>I160</f>
        <v>37</v>
      </c>
      <c r="AC161" s="54">
        <f>I161</f>
        <v>0</v>
      </c>
      <c r="AD161" s="54">
        <f>I162</f>
        <v>0</v>
      </c>
      <c r="AE161" s="2">
        <f>I163</f>
        <v>18</v>
      </c>
      <c r="AF161" s="2">
        <f>I164</f>
        <v>1</v>
      </c>
      <c r="AG161" s="2">
        <f>I165</f>
        <v>0</v>
      </c>
      <c r="AH161" s="2">
        <f>I166</f>
        <v>3</v>
      </c>
      <c r="AI161" s="2">
        <f>I167</f>
        <v>1</v>
      </c>
      <c r="AJ161" s="2">
        <f>I168</f>
        <v>1</v>
      </c>
      <c r="AK161" s="3">
        <f>I169</f>
        <v>2</v>
      </c>
      <c r="AL161" s="2">
        <f>I170</f>
        <v>0</v>
      </c>
      <c r="AM161" s="3">
        <f>I171</f>
        <v>0</v>
      </c>
      <c r="AN161" s="2">
        <f>I172</f>
        <v>1</v>
      </c>
      <c r="AO161" s="2">
        <f>I173</f>
        <v>0</v>
      </c>
      <c r="AP161" s="3">
        <f>I174</f>
        <v>1</v>
      </c>
      <c r="AQ161" s="2">
        <f>I175</f>
        <v>18</v>
      </c>
      <c r="AR161" s="2">
        <f>I176</f>
        <v>13</v>
      </c>
      <c r="AS161" s="2">
        <f>I177</f>
        <v>3</v>
      </c>
      <c r="AT161" s="3">
        <f>I178</f>
        <v>0</v>
      </c>
      <c r="AU161" s="5"/>
      <c r="AV161" s="54">
        <v>1</v>
      </c>
      <c r="AW161" s="33">
        <f t="shared" ref="AW161" si="3746">PRODUCT(W161*100*1/W171)</f>
        <v>0</v>
      </c>
      <c r="AX161" s="33">
        <f t="shared" ref="AX161" si="3747">PRODUCT(X161*100*1/X171)</f>
        <v>21.311475409836067</v>
      </c>
      <c r="AY161" s="30">
        <f t="shared" ref="AY161" si="3748">PRODUCT(Y161*100*1/Y171)</f>
        <v>6.4516129032258061</v>
      </c>
      <c r="AZ161" s="30">
        <f t="shared" ref="AZ161" si="3749">PRODUCT(Z161*100*1/Z171)</f>
        <v>6.4516129032258061</v>
      </c>
      <c r="BA161" s="30">
        <f t="shared" ref="BA161" si="3750">PRODUCT(AA161*100*1/AA171)</f>
        <v>68.852459016393439</v>
      </c>
      <c r="BB161" s="30">
        <f t="shared" ref="BB161" si="3751">PRODUCT(AB161*100*1/AB171)</f>
        <v>60.655737704918032</v>
      </c>
      <c r="BC161" s="30">
        <f t="shared" ref="BC161" si="3752">PRODUCT(AC161*100*1/AC171)</f>
        <v>0</v>
      </c>
      <c r="BD161" s="30">
        <f t="shared" ref="BD161" si="3753">PRODUCT(AD161*100*1/AD171)</f>
        <v>0</v>
      </c>
      <c r="BE161" s="31">
        <f t="shared" ref="BE161" si="3754">PRODUCT(AE161*100*1/AE171)</f>
        <v>31.03448275862069</v>
      </c>
      <c r="BF161" s="31">
        <f t="shared" ref="BF161" si="3755">PRODUCT(AF161*100*1/AF171)</f>
        <v>1.7241379310344827</v>
      </c>
      <c r="BG161" s="31">
        <f t="shared" ref="BG161" si="3756">PRODUCT(AG161*100*1/AG171)</f>
        <v>0</v>
      </c>
      <c r="BH161" s="31">
        <f t="shared" ref="BH161" si="3757">PRODUCT(AH161*100*1/AH171)</f>
        <v>4.918032786885246</v>
      </c>
      <c r="BI161" s="31">
        <f t="shared" ref="BI161" si="3758">PRODUCT(AI161*100*1/AI171)</f>
        <v>1.639344262295082</v>
      </c>
      <c r="BJ161" s="31">
        <f t="shared" ref="BJ161" si="3759">PRODUCT(AJ161*100*1/AJ171)</f>
        <v>1.639344262295082</v>
      </c>
      <c r="BK161" s="33">
        <f t="shared" ref="BK161" si="3760">PRODUCT(AK161*100*1/AK171)</f>
        <v>3.278688524590164</v>
      </c>
      <c r="BL161" s="31">
        <f t="shared" ref="BL161" si="3761">PRODUCT(AL161*100*1/AL171)</f>
        <v>0</v>
      </c>
      <c r="BM161" s="33">
        <f t="shared" ref="BM161" si="3762">PRODUCT(AM161*100*1/AM171)</f>
        <v>0</v>
      </c>
      <c r="BN161" s="31">
        <f t="shared" ref="BN161" si="3763">PRODUCT(AN161*100*1/AN171)</f>
        <v>1.6666666666666667</v>
      </c>
      <c r="BO161" s="31">
        <f t="shared" ref="BO161" si="3764">PRODUCT(AO161*100*1/AO171)</f>
        <v>0</v>
      </c>
      <c r="BP161" s="33">
        <f t="shared" ref="BP161" si="3765">PRODUCT(AP161*100*1/AP171)</f>
        <v>1.6129032258064515</v>
      </c>
      <c r="BQ161" s="31">
        <f t="shared" ref="BQ161" si="3766">PRODUCT(AQ161*100*1/AQ171)</f>
        <v>29.508196721311474</v>
      </c>
      <c r="BR161" s="31">
        <f t="shared" ref="BR161" si="3767">PRODUCT(AR161*100*1/AR171)</f>
        <v>21.311475409836067</v>
      </c>
      <c r="BS161" s="31">
        <f t="shared" ref="BS161" si="3768">PRODUCT(AS161*100*1/AS171)</f>
        <v>4.918032786885246</v>
      </c>
      <c r="BT161" s="33">
        <f t="shared" ref="BT161" si="3769">PRODUCT(AT161*100*1/AT171)</f>
        <v>0</v>
      </c>
      <c r="BU161" s="54"/>
      <c r="BV161" s="54">
        <v>1</v>
      </c>
      <c r="BW161" s="33">
        <f t="shared" ref="BW161" si="3770">AW155+AW156+AW157+AW158+AW159+AW160+AW161</f>
        <v>75.409836065573771</v>
      </c>
      <c r="BX161" s="33">
        <f t="shared" ref="BX161" si="3771">AX155+AX156+AX157+AX158+AX159+AX160+AX161</f>
        <v>93.442622950819683</v>
      </c>
      <c r="BY161" s="30">
        <f t="shared" ref="BY161" si="3772">AY155+AY156+AY157+AY158+AY159+AY160+AY161</f>
        <v>96.774193548387089</v>
      </c>
      <c r="BZ161" s="30">
        <f t="shared" ref="BZ161" si="3773">AZ155+AZ156+AZ157+AZ158+AZ159+AZ160+AZ161</f>
        <v>93.548387096774192</v>
      </c>
      <c r="CA161" s="30">
        <f t="shared" ref="CA161" si="3774">BA155+BA156+BA157+BA158+BA159+BA160+BA161</f>
        <v>86.885245901639337</v>
      </c>
      <c r="CB161" s="30">
        <f t="shared" ref="CB161" si="3775">BB155+BB156+BB157+BB158+BB159+BB160+BB161</f>
        <v>91.803278688524586</v>
      </c>
      <c r="CC161" s="30">
        <f t="shared" ref="CC161" si="3776">BC155+BC156+BC157+BC158+BC159+BC160+BC161</f>
        <v>98.387096774193537</v>
      </c>
      <c r="CD161" s="30">
        <f t="shared" ref="CD161" si="3777">BD155+BD156+BD157+BD158+BD159+BD160+BD161</f>
        <v>95</v>
      </c>
      <c r="CE161" s="31">
        <f t="shared" ref="CE161" si="3778">BE155+BE156+BE157+BE158+BE159+BE160+BE161</f>
        <v>86.206896551724128</v>
      </c>
      <c r="CF161" s="31">
        <f t="shared" ref="CF161" si="3779">BF155+BF156+BF157+BF158+BF159+BF160+BF161</f>
        <v>94.827586206896541</v>
      </c>
      <c r="CG161" s="31">
        <f t="shared" ref="CG161" si="3780">BG155+BG156+BG157+BG158+BG159+BG160+BG161</f>
        <v>1.639344262295082</v>
      </c>
      <c r="CH161" s="31">
        <f t="shared" ref="CH161" si="3781">BH155+BH156+BH157+BH158+BH159+BH160+BH161</f>
        <v>90.163934426229517</v>
      </c>
      <c r="CI161" s="31">
        <f t="shared" ref="CI161" si="3782">BI155+BI156+BI157+BI158+BI159+BI160+BI161</f>
        <v>95.081967213114751</v>
      </c>
      <c r="CJ161" s="31">
        <f t="shared" ref="CJ161" si="3783">BJ155+BJ156+BJ157+BJ158+BJ159+BJ160+BJ161</f>
        <v>95.081967213114766</v>
      </c>
      <c r="CK161" s="33">
        <f t="shared" ref="CK161" si="3784">BK155+BK156+BK157+BK158+BK159+BK160+BK161</f>
        <v>98.360655737704917</v>
      </c>
      <c r="CL161" s="31">
        <f t="shared" ref="CL161" si="3785">BL155+BL156+BL157+BL158+BL159+BL160+BL161</f>
        <v>95.081967213114751</v>
      </c>
      <c r="CM161" s="33">
        <f t="shared" ref="CM161" si="3786">BM155+BM156+BM157+BM158+BM159+BM160+BM161</f>
        <v>98.360655737704917</v>
      </c>
      <c r="CN161" s="31">
        <f t="shared" ref="CN161" si="3787">BN155+BN156+BN157+BN158+BN159+BN160+BN161</f>
        <v>100.00000000000001</v>
      </c>
      <c r="CO161" s="31">
        <f t="shared" ref="CO161" si="3788">BO155+BO156+BO157+BO158+BO159+BO160+BO161</f>
        <v>86.885245901639337</v>
      </c>
      <c r="CP161" s="33">
        <f t="shared" ref="CP161" si="3789">BP155+BP156+BP157+BP158+BP159+BP160+BP161</f>
        <v>91.93548387096773</v>
      </c>
      <c r="CQ161" s="31">
        <f t="shared" ref="CQ161" si="3790">BQ155+BQ156+BQ157+BQ158+BQ159+BQ160+BQ161</f>
        <v>96.721311475409834</v>
      </c>
      <c r="CR161" s="31">
        <f t="shared" ref="CR161" si="3791">BR155+BR156+BR157+BR158+BR159+BR160+BR161</f>
        <v>96.721311475409834</v>
      </c>
      <c r="CS161" s="31">
        <f t="shared" ref="CS161" si="3792">BS155+BS156+BS157+BS158+BS159+BS160+BS161</f>
        <v>98.360655737704917</v>
      </c>
      <c r="CT161" s="33">
        <f t="shared" ref="CT161" si="3793">BT155+BT156+BT157+BT158+BT159+BT160+BT161</f>
        <v>100.00000000000001</v>
      </c>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row>
    <row r="162" spans="2:125" x14ac:dyDescent="0.25">
      <c r="B162" s="54" t="s">
        <v>11</v>
      </c>
      <c r="C162" s="54">
        <v>0</v>
      </c>
      <c r="D162" s="54">
        <v>0</v>
      </c>
      <c r="E162" s="54">
        <v>22</v>
      </c>
      <c r="F162" s="54">
        <v>0</v>
      </c>
      <c r="G162" s="54">
        <v>31</v>
      </c>
      <c r="H162" s="54">
        <v>4</v>
      </c>
      <c r="I162" s="54">
        <v>0</v>
      </c>
      <c r="J162" s="54">
        <v>1</v>
      </c>
      <c r="K162" s="54">
        <v>1</v>
      </c>
      <c r="L162" s="54">
        <v>1</v>
      </c>
      <c r="M162" s="54">
        <v>0</v>
      </c>
      <c r="N162" s="54">
        <v>0</v>
      </c>
      <c r="O162" s="54">
        <v>0</v>
      </c>
      <c r="P162" s="54">
        <v>0</v>
      </c>
      <c r="Q162" s="54">
        <v>0</v>
      </c>
      <c r="R162" s="54">
        <v>0</v>
      </c>
      <c r="S162" s="54">
        <v>60</v>
      </c>
      <c r="V162" s="54">
        <v>2</v>
      </c>
      <c r="W162" s="3">
        <f>J155</f>
        <v>0</v>
      </c>
      <c r="X162" s="3">
        <f>J156</f>
        <v>1</v>
      </c>
      <c r="Y162" s="54">
        <f>J157</f>
        <v>1</v>
      </c>
      <c r="Z162" s="54">
        <f>J158</f>
        <v>4</v>
      </c>
      <c r="AA162" s="54">
        <f>J159</f>
        <v>4</v>
      </c>
      <c r="AB162" s="54">
        <f>J160</f>
        <v>2</v>
      </c>
      <c r="AC162" s="54">
        <f>J161</f>
        <v>0</v>
      </c>
      <c r="AD162" s="54">
        <f>J162</f>
        <v>1</v>
      </c>
      <c r="AE162" s="2">
        <f>J163</f>
        <v>2</v>
      </c>
      <c r="AF162" s="3">
        <f>J164</f>
        <v>0</v>
      </c>
      <c r="AG162" s="2">
        <f>J165</f>
        <v>2</v>
      </c>
      <c r="AH162" s="2">
        <f>J166</f>
        <v>1</v>
      </c>
      <c r="AI162" s="3">
        <f>J167</f>
        <v>0</v>
      </c>
      <c r="AJ162" s="3">
        <f>J168</f>
        <v>1</v>
      </c>
      <c r="AK162" s="3">
        <f>J169</f>
        <v>1</v>
      </c>
      <c r="AL162" s="4">
        <f>J170</f>
        <v>0</v>
      </c>
      <c r="AM162" s="3">
        <f>J171</f>
        <v>1</v>
      </c>
      <c r="AN162" s="3">
        <f>J172</f>
        <v>0</v>
      </c>
      <c r="AO162" s="4">
        <f>J173</f>
        <v>0</v>
      </c>
      <c r="AP162" s="3">
        <f>J174</f>
        <v>2</v>
      </c>
      <c r="AQ162" s="2">
        <f>J175</f>
        <v>2</v>
      </c>
      <c r="AR162" s="2">
        <f>J176</f>
        <v>2</v>
      </c>
      <c r="AS162" s="2">
        <f>J177</f>
        <v>1</v>
      </c>
      <c r="AT162" s="3">
        <f>J178</f>
        <v>0</v>
      </c>
      <c r="AU162" s="5"/>
      <c r="AV162" s="54">
        <v>2</v>
      </c>
      <c r="AW162" s="33">
        <f t="shared" ref="AW162" si="3794">PRODUCT(W162*100*1/W171)</f>
        <v>0</v>
      </c>
      <c r="AX162" s="33">
        <f t="shared" ref="AX162" si="3795">PRODUCT(X162*100*1/X171)</f>
        <v>1.639344262295082</v>
      </c>
      <c r="AY162" s="30">
        <f t="shared" ref="AY162" si="3796">PRODUCT(Y162*100*1/Y171)</f>
        <v>1.6129032258064515</v>
      </c>
      <c r="AZ162" s="30">
        <f t="shared" ref="AZ162" si="3797">PRODUCT(Z162*100*1/Z171)</f>
        <v>6.4516129032258061</v>
      </c>
      <c r="BA162" s="30">
        <f t="shared" ref="BA162" si="3798">PRODUCT(AA162*100*1/AA171)</f>
        <v>6.557377049180328</v>
      </c>
      <c r="BB162" s="30">
        <f t="shared" ref="BB162" si="3799">PRODUCT(AB162*100*1/AB171)</f>
        <v>3.278688524590164</v>
      </c>
      <c r="BC162" s="30">
        <f t="shared" ref="BC162" si="3800">PRODUCT(AC162*100*1/AC171)</f>
        <v>0</v>
      </c>
      <c r="BD162" s="30">
        <f t="shared" ref="BD162" si="3801">PRODUCT(AD162*100*1/AD171)</f>
        <v>1.6666666666666667</v>
      </c>
      <c r="BE162" s="31">
        <f t="shared" ref="BE162" si="3802">PRODUCT(AE162*100*1/AE171)</f>
        <v>3.4482758620689653</v>
      </c>
      <c r="BF162" s="33">
        <f t="shared" ref="BF162" si="3803">PRODUCT(AF162*100*1/AF171)</f>
        <v>0</v>
      </c>
      <c r="BG162" s="31">
        <f t="shared" ref="BG162" si="3804">PRODUCT(AG162*100*1/AG171)</f>
        <v>3.278688524590164</v>
      </c>
      <c r="BH162" s="31">
        <f t="shared" ref="BH162" si="3805">PRODUCT(AH162*100*1/AH171)</f>
        <v>1.639344262295082</v>
      </c>
      <c r="BI162" s="33">
        <f t="shared" ref="BI162" si="3806">PRODUCT(AI162*100*1/AI171)</f>
        <v>0</v>
      </c>
      <c r="BJ162" s="33">
        <f t="shared" ref="BJ162" si="3807">PRODUCT(AJ162*100*1/AJ171)</f>
        <v>1.639344262295082</v>
      </c>
      <c r="BK162" s="33">
        <f t="shared" ref="BK162" si="3808">PRODUCT(AK162*100*1/AK171)</f>
        <v>1.639344262295082</v>
      </c>
      <c r="BL162" s="32">
        <f t="shared" ref="BL162" si="3809">PRODUCT(AL162*100*1/AL171)</f>
        <v>0</v>
      </c>
      <c r="BM162" s="33">
        <f t="shared" ref="BM162" si="3810">PRODUCT(AM162*100*1/AM171)</f>
        <v>1.639344262295082</v>
      </c>
      <c r="BN162" s="33">
        <f t="shared" ref="BN162" si="3811">PRODUCT(AN162*100*1/AN171)</f>
        <v>0</v>
      </c>
      <c r="BO162" s="32">
        <f t="shared" ref="BO162" si="3812">PRODUCT(AO162*100*1/AO171)</f>
        <v>0</v>
      </c>
      <c r="BP162" s="33">
        <f t="shared" ref="BP162" si="3813">PRODUCT(AP162*100*1/AP171)</f>
        <v>3.225806451612903</v>
      </c>
      <c r="BQ162" s="31">
        <f t="shared" ref="BQ162" si="3814">PRODUCT(AQ162*100*1/AQ171)</f>
        <v>3.278688524590164</v>
      </c>
      <c r="BR162" s="31">
        <f t="shared" ref="BR162" si="3815">PRODUCT(AR162*100*1/AR171)</f>
        <v>3.278688524590164</v>
      </c>
      <c r="BS162" s="31">
        <f t="shared" ref="BS162" si="3816">PRODUCT(AS162*100*1/AS171)</f>
        <v>1.639344262295082</v>
      </c>
      <c r="BT162" s="33">
        <f t="shared" ref="BT162" si="3817">PRODUCT(AT162*100*1/AT171)</f>
        <v>0</v>
      </c>
      <c r="BU162" s="54"/>
      <c r="BV162" s="54">
        <v>2</v>
      </c>
      <c r="BW162" s="33">
        <f t="shared" ref="BW162" si="3818">AW155+AW156+AW157+AW158+AW159+AW160+AW161+AW162</f>
        <v>75.409836065573771</v>
      </c>
      <c r="BX162" s="33">
        <f t="shared" ref="BX162" si="3819">AX155+AX156+AX157+AX158+AX159+AX160+AX161+AX162</f>
        <v>95.081967213114766</v>
      </c>
      <c r="BY162" s="30">
        <f t="shared" ref="BY162" si="3820">AY155+AY156+AY157+AY158+AY159+AY160+AY161+AY162</f>
        <v>98.387096774193537</v>
      </c>
      <c r="BZ162" s="30">
        <f t="shared" ref="BZ162" si="3821">AZ155+AZ156+AZ157+AZ158+AZ159+AZ160+AZ161+AZ162</f>
        <v>100</v>
      </c>
      <c r="CA162" s="30">
        <f t="shared" ref="CA162" si="3822">BA155+BA156+BA157+BA158+BA159+BA160+BA161+BA162</f>
        <v>93.442622950819668</v>
      </c>
      <c r="CB162" s="30">
        <f t="shared" ref="CB162" si="3823">BB155+BB156+BB157+BB158+BB159+BB160+BB161+BB162</f>
        <v>95.081967213114751</v>
      </c>
      <c r="CC162" s="30">
        <f t="shared" ref="CC162" si="3824">BC155+BC156+BC157+BC158+BC159+BC160+BC161+BC162</f>
        <v>98.387096774193537</v>
      </c>
      <c r="CD162" s="30">
        <f t="shared" ref="CD162" si="3825">BD155+BD156+BD157+BD158+BD159+BD160+BD161+BD162</f>
        <v>96.666666666666671</v>
      </c>
      <c r="CE162" s="31">
        <f t="shared" ref="CE162" si="3826">BE155+BE156+BE157+BE158+BE159+BE160+BE161+BE162</f>
        <v>89.655172413793096</v>
      </c>
      <c r="CF162" s="33">
        <f t="shared" ref="CF162" si="3827">BF155+BF156+BF157+BF158+BF159+BF160+BF161+BF162</f>
        <v>94.827586206896541</v>
      </c>
      <c r="CG162" s="31">
        <f t="shared" ref="CG162" si="3828">BG155+BG156+BG157+BG158+BG159+BG160+BG161+BG162</f>
        <v>4.918032786885246</v>
      </c>
      <c r="CH162" s="31">
        <f t="shared" ref="CH162" si="3829">BH155+BH156+BH157+BH158+BH159+BH160+BH161+BH162</f>
        <v>91.8032786885246</v>
      </c>
      <c r="CI162" s="33">
        <f t="shared" ref="CI162" si="3830">BI155+BI156+BI157+BI158+BI159+BI160+BI161+BI162</f>
        <v>95.081967213114751</v>
      </c>
      <c r="CJ162" s="33">
        <f t="shared" ref="CJ162" si="3831">BJ155+BJ156+BJ157+BJ158+BJ159+BJ160+BJ161+BJ162</f>
        <v>96.721311475409848</v>
      </c>
      <c r="CK162" s="33">
        <f t="shared" ref="CK162" si="3832">BK155+BK156+BK157+BK158+BK159+BK160+BK161+BK162</f>
        <v>100</v>
      </c>
      <c r="CL162" s="32">
        <f t="shared" ref="CL162" si="3833">BL155+BL156+BL157+BL158+BL159+BL160+BL161+BL162</f>
        <v>95.081967213114751</v>
      </c>
      <c r="CM162" s="33">
        <f t="shared" ref="CM162" si="3834">BM155+BM156+BM157+BM158+BM159+BM160+BM161+BM162</f>
        <v>100</v>
      </c>
      <c r="CN162" s="33">
        <f t="shared" ref="CN162" si="3835">BN155+BN156+BN157+BN158+BN159+BN160+BN161+BN162</f>
        <v>100.00000000000001</v>
      </c>
      <c r="CO162" s="32">
        <f t="shared" ref="CO162" si="3836">BO155+BO156+BO157+BO158+BO159+BO160+BO161+BO162</f>
        <v>86.885245901639337</v>
      </c>
      <c r="CP162" s="33">
        <f t="shared" ref="CP162" si="3837">BP155+BP156+BP157+BP158+BP159+BP160+BP161+BP162</f>
        <v>95.161290322580626</v>
      </c>
      <c r="CQ162" s="31">
        <f t="shared" ref="CQ162" si="3838">BQ155+BQ156+BQ157+BQ158+BQ159+BQ160+BQ161+BQ162</f>
        <v>100</v>
      </c>
      <c r="CR162" s="31">
        <f t="shared" ref="CR162" si="3839">BR155+BR156+BR157+BR158+BR159+BR160+BR161+BR162</f>
        <v>100</v>
      </c>
      <c r="CS162" s="31">
        <f t="shared" ref="CS162" si="3840">BS155+BS156+BS157+BS158+BS159+BS160+BS161+BS162</f>
        <v>100</v>
      </c>
      <c r="CT162" s="33">
        <f t="shared" ref="CT162" si="3841">BT155+BT156+BT157+BT158+BT159+BT160+BT161+BT162</f>
        <v>100.00000000000001</v>
      </c>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row>
    <row r="163" spans="2:125" x14ac:dyDescent="0.25">
      <c r="B163" s="54" t="s">
        <v>13</v>
      </c>
      <c r="C163" s="2">
        <v>0</v>
      </c>
      <c r="D163" s="2">
        <v>0</v>
      </c>
      <c r="E163" s="2">
        <v>0</v>
      </c>
      <c r="F163" s="2">
        <v>0</v>
      </c>
      <c r="G163" s="2">
        <v>32</v>
      </c>
      <c r="H163" s="2">
        <v>0</v>
      </c>
      <c r="I163" s="2">
        <v>18</v>
      </c>
      <c r="J163" s="2">
        <v>2</v>
      </c>
      <c r="K163" s="2">
        <v>2</v>
      </c>
      <c r="L163" s="2">
        <v>3</v>
      </c>
      <c r="M163" s="4">
        <v>0</v>
      </c>
      <c r="N163" s="3">
        <v>0</v>
      </c>
      <c r="O163" s="3">
        <v>0</v>
      </c>
      <c r="P163" s="3">
        <v>1</v>
      </c>
      <c r="Q163" s="3">
        <v>0</v>
      </c>
      <c r="R163" s="3">
        <v>0</v>
      </c>
      <c r="S163" s="54">
        <v>58</v>
      </c>
      <c r="V163" s="54">
        <v>4</v>
      </c>
      <c r="W163" s="3">
        <f>K155</f>
        <v>1</v>
      </c>
      <c r="X163" s="3">
        <f>K156</f>
        <v>0</v>
      </c>
      <c r="Y163" s="54">
        <f>K157</f>
        <v>1</v>
      </c>
      <c r="Z163" s="54">
        <f>K158</f>
        <v>0</v>
      </c>
      <c r="AA163" s="54">
        <f>K159</f>
        <v>1</v>
      </c>
      <c r="AB163" s="54">
        <f>K160</f>
        <v>0</v>
      </c>
      <c r="AC163" s="54">
        <f>K161</f>
        <v>1</v>
      </c>
      <c r="AD163" s="54">
        <f>K162</f>
        <v>1</v>
      </c>
      <c r="AE163" s="2">
        <f>K163</f>
        <v>2</v>
      </c>
      <c r="AF163" s="3">
        <f>K164</f>
        <v>1</v>
      </c>
      <c r="AG163" s="2">
        <f>K165</f>
        <v>14</v>
      </c>
      <c r="AH163" s="4">
        <f>K166</f>
        <v>1</v>
      </c>
      <c r="AI163" s="3">
        <f>K167</f>
        <v>2</v>
      </c>
      <c r="AJ163" s="3">
        <f>K168</f>
        <v>2</v>
      </c>
      <c r="AK163" s="3">
        <f>K169</f>
        <v>0</v>
      </c>
      <c r="AL163" s="3">
        <f>K170</f>
        <v>3</v>
      </c>
      <c r="AM163" s="3">
        <f>K171</f>
        <v>0</v>
      </c>
      <c r="AN163" s="3">
        <f>K172</f>
        <v>0</v>
      </c>
      <c r="AO163" s="3">
        <f>K173</f>
        <v>0</v>
      </c>
      <c r="AP163" s="3">
        <f>K174</f>
        <v>0</v>
      </c>
      <c r="AQ163" s="2">
        <f>K175</f>
        <v>0</v>
      </c>
      <c r="AR163" s="2">
        <f>K176</f>
        <v>0</v>
      </c>
      <c r="AS163" s="2">
        <f>K177</f>
        <v>0</v>
      </c>
      <c r="AT163" s="3">
        <f>K178</f>
        <v>0</v>
      </c>
      <c r="AU163" s="5"/>
      <c r="AV163" s="54">
        <v>4</v>
      </c>
      <c r="AW163" s="33">
        <f t="shared" ref="AW163" si="3842">PRODUCT(W163*100*1/W171)</f>
        <v>1.639344262295082</v>
      </c>
      <c r="AX163" s="33">
        <f t="shared" ref="AX163" si="3843">PRODUCT(X163*100*1/X171)</f>
        <v>0</v>
      </c>
      <c r="AY163" s="30">
        <f t="shared" ref="AY163" si="3844">PRODUCT(Y163*100*1/Y171)</f>
        <v>1.6129032258064515</v>
      </c>
      <c r="AZ163" s="30">
        <f t="shared" ref="AZ163" si="3845">PRODUCT(Z163*100*1/Z171)</f>
        <v>0</v>
      </c>
      <c r="BA163" s="30">
        <f t="shared" ref="BA163" si="3846">PRODUCT(AA163*100*1/AA171)</f>
        <v>1.639344262295082</v>
      </c>
      <c r="BB163" s="30">
        <f t="shared" ref="BB163" si="3847">PRODUCT(AB163*100*1/AB171)</f>
        <v>0</v>
      </c>
      <c r="BC163" s="30">
        <f t="shared" ref="BC163" si="3848">PRODUCT(AC163*100*1/AC171)</f>
        <v>1.6129032258064515</v>
      </c>
      <c r="BD163" s="30">
        <f t="shared" ref="BD163" si="3849">PRODUCT(AD163*100*1/AD171)</f>
        <v>1.6666666666666667</v>
      </c>
      <c r="BE163" s="31">
        <f t="shared" ref="BE163" si="3850">PRODUCT(AE163*100*1/AE171)</f>
        <v>3.4482758620689653</v>
      </c>
      <c r="BF163" s="33">
        <f t="shared" ref="BF163" si="3851">PRODUCT(AF163*100*1/AF171)</f>
        <v>1.7241379310344827</v>
      </c>
      <c r="BG163" s="31">
        <f t="shared" ref="BG163" si="3852">PRODUCT(AG163*100*1/AG171)</f>
        <v>22.950819672131146</v>
      </c>
      <c r="BH163" s="32">
        <f t="shared" ref="BH163" si="3853">PRODUCT(AH163*100*1/AH171)</f>
        <v>1.639344262295082</v>
      </c>
      <c r="BI163" s="33">
        <f t="shared" ref="BI163" si="3854">PRODUCT(AI163*100*1/AI171)</f>
        <v>3.278688524590164</v>
      </c>
      <c r="BJ163" s="33">
        <f t="shared" ref="BJ163" si="3855">PRODUCT(AJ163*100*1/AJ171)</f>
        <v>3.278688524590164</v>
      </c>
      <c r="BK163" s="33">
        <f t="shared" ref="BK163" si="3856">PRODUCT(AK163*100*1/AK171)</f>
        <v>0</v>
      </c>
      <c r="BL163" s="33">
        <f t="shared" ref="BL163" si="3857">PRODUCT(AL163*100*1/AL171)</f>
        <v>4.918032786885246</v>
      </c>
      <c r="BM163" s="33">
        <f t="shared" ref="BM163" si="3858">PRODUCT(AM163*100*1/AM171)</f>
        <v>0</v>
      </c>
      <c r="BN163" s="33">
        <f t="shared" ref="BN163" si="3859">PRODUCT(AN163*100*1/AN171)</f>
        <v>0</v>
      </c>
      <c r="BO163" s="33">
        <f t="shared" ref="BO163" si="3860">PRODUCT(AO163*100*1/AO171)</f>
        <v>0</v>
      </c>
      <c r="BP163" s="33">
        <f t="shared" ref="BP163" si="3861">PRODUCT(AP163*100*1/AP171)</f>
        <v>0</v>
      </c>
      <c r="BQ163" s="31">
        <f t="shared" ref="BQ163" si="3862">PRODUCT(AQ163*100*1/AQ171)</f>
        <v>0</v>
      </c>
      <c r="BR163" s="31">
        <f t="shared" ref="BR163" si="3863">PRODUCT(AR163*100*1/AR171)</f>
        <v>0</v>
      </c>
      <c r="BS163" s="31">
        <f t="shared" ref="BS163" si="3864">PRODUCT(AS163*100*1/AS171)</f>
        <v>0</v>
      </c>
      <c r="BT163" s="33">
        <f t="shared" ref="BT163" si="3865">PRODUCT(AT163*100*1/AT171)</f>
        <v>0</v>
      </c>
      <c r="BU163" s="54"/>
      <c r="BV163" s="54">
        <v>4</v>
      </c>
      <c r="BW163" s="33">
        <f t="shared" ref="BW163" si="3866">AW155+AW156+AW157+AW158+AW159+AW160+AW161+AW162+AW163</f>
        <v>77.049180327868854</v>
      </c>
      <c r="BX163" s="33">
        <f t="shared" ref="BX163" si="3867">AX155+AX156+AX157+AX158+AX159+AX160+AX161+AX162+AX163</f>
        <v>95.081967213114766</v>
      </c>
      <c r="BY163" s="30">
        <f t="shared" ref="BY163" si="3868">AY155+AY156+AY157+AY158+AY159+AY160+AY161+AY162+AY163</f>
        <v>99.999999999999986</v>
      </c>
      <c r="BZ163" s="30">
        <f t="shared" ref="BZ163" si="3869">AZ155+AZ156+AZ157+AZ158+AZ159+AZ160+AZ161+AZ162+AZ163</f>
        <v>100</v>
      </c>
      <c r="CA163" s="30">
        <f t="shared" ref="CA163" si="3870">BA155+BA156+BA157+BA158+BA159+BA160+BA161+BA162+BA163</f>
        <v>95.081967213114751</v>
      </c>
      <c r="CB163" s="30">
        <f t="shared" ref="CB163" si="3871">BB155+BB156+BB157+BB158+BB159+BB160+BB161+BB162+BB163</f>
        <v>95.081967213114751</v>
      </c>
      <c r="CC163" s="30">
        <f t="shared" ref="CC163" si="3872">BC155+BC156+BC157+BC158+BC159+BC160+BC161+BC162+BC163</f>
        <v>99.999999999999986</v>
      </c>
      <c r="CD163" s="30">
        <f t="shared" ref="CD163" si="3873">BD155+BD156+BD157+BD158+BD159+BD160+BD161+BD162+BD163</f>
        <v>98.333333333333343</v>
      </c>
      <c r="CE163" s="31">
        <f t="shared" ref="CE163" si="3874">BE155+BE156+BE157+BE158+BE159+BE160+BE161+BE162+BE163</f>
        <v>93.103448275862064</v>
      </c>
      <c r="CF163" s="33">
        <f t="shared" ref="CF163" si="3875">BF155+BF156+BF157+BF158+BF159+BF160+BF161+BF162+BF163</f>
        <v>96.551724137931018</v>
      </c>
      <c r="CG163" s="31">
        <f t="shared" ref="CG163" si="3876">BG155+BG156+BG157+BG158+BG159+BG160+BG161+BG162+BG163</f>
        <v>27.868852459016392</v>
      </c>
      <c r="CH163" s="32">
        <f t="shared" ref="CH163" si="3877">BH155+BH156+BH157+BH158+BH159+BH160+BH161+BH162+BH163</f>
        <v>93.442622950819683</v>
      </c>
      <c r="CI163" s="33">
        <f t="shared" ref="CI163" si="3878">BI155+BI156+BI157+BI158+BI159+BI160+BI161+BI162+BI163</f>
        <v>98.360655737704917</v>
      </c>
      <c r="CJ163" s="33">
        <f t="shared" ref="CJ163" si="3879">BJ155+BJ156+BJ157+BJ158+BJ159+BJ160+BJ161+BJ162+BJ163</f>
        <v>100.00000000000001</v>
      </c>
      <c r="CK163" s="33">
        <f t="shared" ref="CK163" si="3880">BK155+BK156+BK157+BK158+BK159+BK160+BK161+BK162+BK163</f>
        <v>100</v>
      </c>
      <c r="CL163" s="33">
        <f t="shared" ref="CL163" si="3881">BL155+BL156+BL157+BL158+BL159+BL160+BL161+BL162+BL163</f>
        <v>100</v>
      </c>
      <c r="CM163" s="33">
        <f t="shared" ref="CM163" si="3882">BM155+BM156+BM157+BM158+BM159+BM160+BM161+BM162+BM163</f>
        <v>100</v>
      </c>
      <c r="CN163" s="33">
        <f t="shared" ref="CN163" si="3883">BN155+BN156+BN157+BN158+BN159+BN160+BN161+BN162+BN163</f>
        <v>100.00000000000001</v>
      </c>
      <c r="CO163" s="33">
        <f t="shared" ref="CO163" si="3884">BO155+BO156+BO157+BO158+BO159+BO160+BO161+BO162+BO163</f>
        <v>86.885245901639337</v>
      </c>
      <c r="CP163" s="33">
        <f t="shared" ref="CP163" si="3885">BP155+BP156+BP157+BP158+BP159+BP160+BP161+BP162+BP163</f>
        <v>95.161290322580626</v>
      </c>
      <c r="CQ163" s="31">
        <f t="shared" ref="CQ163" si="3886">BQ155+BQ156+BQ157+BQ158+BQ159+BQ160+BQ161+BQ162+BQ163</f>
        <v>100</v>
      </c>
      <c r="CR163" s="31">
        <f t="shared" ref="CR163" si="3887">BR155+BR156+BR157+BR158+BR159+BR160+BR161+BR162+BR163</f>
        <v>100</v>
      </c>
      <c r="CS163" s="31">
        <f t="shared" ref="CS163" si="3888">BS155+BS156+BS157+BS158+BS159+BS160+BS161+BS162+BS163</f>
        <v>100</v>
      </c>
      <c r="CT163" s="33">
        <f t="shared" ref="CT163" si="3889">BT155+BT156+BT157+BT158+BT159+BT160+BT161+BT162+BT163</f>
        <v>100.00000000000001</v>
      </c>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row>
    <row r="164" spans="2:125" x14ac:dyDescent="0.25">
      <c r="B164" s="54" t="s">
        <v>14</v>
      </c>
      <c r="C164" s="2">
        <v>0</v>
      </c>
      <c r="D164" s="2">
        <v>0</v>
      </c>
      <c r="E164" s="2">
        <v>50</v>
      </c>
      <c r="F164" s="2">
        <v>0</v>
      </c>
      <c r="G164" s="2">
        <v>1</v>
      </c>
      <c r="H164" s="2">
        <v>3</v>
      </c>
      <c r="I164" s="2">
        <v>1</v>
      </c>
      <c r="J164" s="3">
        <v>0</v>
      </c>
      <c r="K164" s="3">
        <v>1</v>
      </c>
      <c r="L164" s="3">
        <v>0</v>
      </c>
      <c r="M164" s="3">
        <v>2</v>
      </c>
      <c r="N164" s="3">
        <v>0</v>
      </c>
      <c r="O164" s="3">
        <v>0</v>
      </c>
      <c r="P164" s="3">
        <v>0</v>
      </c>
      <c r="Q164" s="3">
        <v>0</v>
      </c>
      <c r="R164" s="3">
        <v>0</v>
      </c>
      <c r="S164" s="54">
        <v>58</v>
      </c>
      <c r="V164" s="54">
        <v>8</v>
      </c>
      <c r="W164" s="3">
        <f>L155</f>
        <v>14</v>
      </c>
      <c r="X164" s="3">
        <f>L156</f>
        <v>1</v>
      </c>
      <c r="Y164" s="54">
        <f>L157</f>
        <v>0</v>
      </c>
      <c r="Z164" s="54">
        <f>L158</f>
        <v>0</v>
      </c>
      <c r="AA164" s="54">
        <f>L159</f>
        <v>1</v>
      </c>
      <c r="AB164" s="54">
        <f>L160</f>
        <v>0</v>
      </c>
      <c r="AC164" s="54">
        <f>L161</f>
        <v>0</v>
      </c>
      <c r="AD164" s="54">
        <f>L162</f>
        <v>1</v>
      </c>
      <c r="AE164" s="2">
        <f>L163</f>
        <v>3</v>
      </c>
      <c r="AF164" s="3">
        <f>L164</f>
        <v>0</v>
      </c>
      <c r="AG164" s="2">
        <f>L165</f>
        <v>20</v>
      </c>
      <c r="AH164" s="3">
        <f>L166</f>
        <v>0</v>
      </c>
      <c r="AI164" s="3">
        <f>L167</f>
        <v>1</v>
      </c>
      <c r="AJ164" s="3">
        <f>L168</f>
        <v>0</v>
      </c>
      <c r="AK164" s="3">
        <f>L169</f>
        <v>0</v>
      </c>
      <c r="AL164" s="3">
        <f>L170</f>
        <v>0</v>
      </c>
      <c r="AM164" s="3">
        <f>L171</f>
        <v>0</v>
      </c>
      <c r="AN164" s="3">
        <f>L172</f>
        <v>0</v>
      </c>
      <c r="AO164" s="3">
        <f>L173</f>
        <v>2</v>
      </c>
      <c r="AP164" s="3">
        <f>L174</f>
        <v>3</v>
      </c>
      <c r="AQ164" s="3">
        <f>L175</f>
        <v>0</v>
      </c>
      <c r="AR164" s="3">
        <f>L176</f>
        <v>0</v>
      </c>
      <c r="AS164" s="3">
        <f>L177</f>
        <v>0</v>
      </c>
      <c r="AT164" s="3">
        <f>L178</f>
        <v>0</v>
      </c>
      <c r="AU164" s="7"/>
      <c r="AV164" s="54">
        <v>8</v>
      </c>
      <c r="AW164" s="33">
        <f t="shared" ref="AW164" si="3890">PRODUCT(W164*100*1/W171)</f>
        <v>22.950819672131146</v>
      </c>
      <c r="AX164" s="33">
        <f t="shared" ref="AX164" si="3891">PRODUCT(X164*100*1/X171)</f>
        <v>1.639344262295082</v>
      </c>
      <c r="AY164" s="30">
        <f t="shared" ref="AY164" si="3892">PRODUCT(Y164*100*1/Y171)</f>
        <v>0</v>
      </c>
      <c r="AZ164" s="30">
        <f t="shared" ref="AZ164" si="3893">PRODUCT(Z164*100*1/Z171)</f>
        <v>0</v>
      </c>
      <c r="BA164" s="30">
        <f t="shared" ref="BA164" si="3894">PRODUCT(AA164*100*1/AA171)</f>
        <v>1.639344262295082</v>
      </c>
      <c r="BB164" s="30">
        <f t="shared" ref="BB164" si="3895">PRODUCT(AB164*100*1/AB171)</f>
        <v>0</v>
      </c>
      <c r="BC164" s="30">
        <f t="shared" ref="BC164" si="3896">PRODUCT(AC164*100*1/AC171)</f>
        <v>0</v>
      </c>
      <c r="BD164" s="30">
        <f t="shared" ref="BD164" si="3897">PRODUCT(AD164*100*1/AD171)</f>
        <v>1.6666666666666667</v>
      </c>
      <c r="BE164" s="31">
        <f t="shared" ref="BE164" si="3898">PRODUCT(AE164*100*1/AE171)</f>
        <v>5.1724137931034484</v>
      </c>
      <c r="BF164" s="33">
        <f t="shared" ref="BF164" si="3899">PRODUCT(AF164*100*1/AF171)</f>
        <v>0</v>
      </c>
      <c r="BG164" s="31">
        <f t="shared" ref="BG164" si="3900">PRODUCT(AG164*100*1/AG171)</f>
        <v>32.786885245901637</v>
      </c>
      <c r="BH164" s="33">
        <f t="shared" ref="BH164" si="3901">PRODUCT(AH164*100*1/AH171)</f>
        <v>0</v>
      </c>
      <c r="BI164" s="33">
        <f t="shared" ref="BI164" si="3902">PRODUCT(AI164*100*1/AI171)</f>
        <v>1.639344262295082</v>
      </c>
      <c r="BJ164" s="33">
        <f t="shared" ref="BJ164" si="3903">PRODUCT(AJ164*100*1/AJ171)</f>
        <v>0</v>
      </c>
      <c r="BK164" s="33">
        <f t="shared" ref="BK164" si="3904">PRODUCT(AK164*100*1/AK171)</f>
        <v>0</v>
      </c>
      <c r="BL164" s="33">
        <f t="shared" ref="BL164" si="3905">PRODUCT(AL164*100*1/AL171)</f>
        <v>0</v>
      </c>
      <c r="BM164" s="33">
        <f t="shared" ref="BM164" si="3906">PRODUCT(AM164*100*1/AM171)</f>
        <v>0</v>
      </c>
      <c r="BN164" s="33">
        <f t="shared" ref="BN164" si="3907">PRODUCT(AN164*100*1/AN171)</f>
        <v>0</v>
      </c>
      <c r="BO164" s="33">
        <f t="shared" ref="BO164" si="3908">PRODUCT(AO164*100*1/AO171)</f>
        <v>3.278688524590164</v>
      </c>
      <c r="BP164" s="33">
        <f t="shared" ref="BP164" si="3909">PRODUCT(AP164*100*1/AP171)</f>
        <v>4.838709677419355</v>
      </c>
      <c r="BQ164" s="33">
        <f t="shared" ref="BQ164" si="3910">PRODUCT(AQ164*100*1/AQ171)</f>
        <v>0</v>
      </c>
      <c r="BR164" s="33">
        <f t="shared" ref="BR164" si="3911">PRODUCT(AR164*100*1/AR171)</f>
        <v>0</v>
      </c>
      <c r="BS164" s="33">
        <f t="shared" ref="BS164" si="3912">PRODUCT(AS164*100*1/AS171)</f>
        <v>0</v>
      </c>
      <c r="BT164" s="33">
        <f t="shared" ref="BT164" si="3913">PRODUCT(AT164*100*1/AT171)</f>
        <v>0</v>
      </c>
      <c r="BU164" s="54"/>
      <c r="BV164" s="54">
        <v>8</v>
      </c>
      <c r="BW164" s="33">
        <f t="shared" ref="BW164" si="3914">AW155+AW156+AW157+AW158+AW159+AW160+AW161+AW162+AW163+AW164</f>
        <v>100</v>
      </c>
      <c r="BX164" s="33">
        <f t="shared" ref="BX164" si="3915">AX155+AX156+AX157+AX158+AX159+AX160+AX161+AX162+AX163+AX164</f>
        <v>96.721311475409848</v>
      </c>
      <c r="BY164" s="30">
        <f t="shared" ref="BY164" si="3916">AY155+AY156+AY157+AY158+AY159+AY160+AY161+AY162+AY163+AY164</f>
        <v>99.999999999999986</v>
      </c>
      <c r="BZ164" s="30">
        <f t="shared" ref="BZ164" si="3917">AZ155+AZ156+AZ157+AZ158+AZ159+AZ160+AZ161+AZ162+AZ163+AZ164</f>
        <v>100</v>
      </c>
      <c r="CA164" s="30">
        <f t="shared" ref="CA164" si="3918">BA155+BA156+BA157+BA158+BA159+BA160+BA161+BA162+BA163+BA164</f>
        <v>96.721311475409834</v>
      </c>
      <c r="CB164" s="30">
        <f t="shared" ref="CB164" si="3919">BB155+BB156+BB157+BB158+BB159+BB160+BB161+BB162+BB163+BB164</f>
        <v>95.081967213114751</v>
      </c>
      <c r="CC164" s="30">
        <f t="shared" ref="CC164" si="3920">BC155+BC156+BC157+BC158+BC159+BC160+BC161+BC162+BC163+BC164</f>
        <v>99.999999999999986</v>
      </c>
      <c r="CD164" s="30">
        <f t="shared" ref="CD164" si="3921">BD155+BD156+BD157+BD158+BD159+BD160+BD161+BD162+BD163+BD164</f>
        <v>100.00000000000001</v>
      </c>
      <c r="CE164" s="31">
        <f t="shared" ref="CE164" si="3922">BE155+BE156+BE157+BE158+BE159+BE160+BE161+BE162+BE163+BE164</f>
        <v>98.275862068965509</v>
      </c>
      <c r="CF164" s="33">
        <f t="shared" ref="CF164" si="3923">BF155+BF156+BF157+BF158+BF159+BF160+BF161+BF162+BF163+BF164</f>
        <v>96.551724137931018</v>
      </c>
      <c r="CG164" s="31">
        <f t="shared" ref="CG164" si="3924">BG155+BG156+BG157+BG158+BG159+BG160+BG161+BG162+BG163+BG164</f>
        <v>60.655737704918025</v>
      </c>
      <c r="CH164" s="33">
        <f t="shared" ref="CH164" si="3925">BH155+BH156+BH157+BH158+BH159+BH160+BH161+BH162+BH163+BH164</f>
        <v>93.442622950819683</v>
      </c>
      <c r="CI164" s="33">
        <f t="shared" ref="CI164" si="3926">BI155+BI156+BI157+BI158+BI159+BI160+BI161+BI162+BI163+BI164</f>
        <v>100</v>
      </c>
      <c r="CJ164" s="33">
        <f t="shared" ref="CJ164" si="3927">BJ155+BJ156+BJ157+BJ158+BJ159+BJ160+BJ161+BJ162+BJ163+BJ164</f>
        <v>100.00000000000001</v>
      </c>
      <c r="CK164" s="33">
        <f t="shared" ref="CK164" si="3928">BK155+BK156+BK157+BK158+BK159+BK160+BK161+BK162+BK163+BK164</f>
        <v>100</v>
      </c>
      <c r="CL164" s="33">
        <f t="shared" ref="CL164" si="3929">BL155+BL156+BL157+BL158+BL159+BL160+BL161+BL162+BL163+BL164</f>
        <v>100</v>
      </c>
      <c r="CM164" s="33">
        <f t="shared" ref="CM164" si="3930">BM155+BM156+BM157+BM158+BM159+BM160+BM161+BM162+BM163+BM164</f>
        <v>100</v>
      </c>
      <c r="CN164" s="33">
        <f t="shared" ref="CN164" si="3931">BN155+BN156+BN157+BN158+BN159+BN160+BN161+BN162+BN163+BN164</f>
        <v>100.00000000000001</v>
      </c>
      <c r="CO164" s="33">
        <f t="shared" ref="CO164" si="3932">BO155+BO156+BO157+BO158+BO159+BO160+BO161+BO162+BO163+BO164</f>
        <v>90.163934426229503</v>
      </c>
      <c r="CP164" s="33">
        <f t="shared" ref="CP164" si="3933">BP155+BP156+BP157+BP158+BP159+BP160+BP161+BP162+BP163+BP164</f>
        <v>99.999999999999986</v>
      </c>
      <c r="CQ164" s="33">
        <f t="shared" ref="CQ164" si="3934">BQ155+BQ156+BQ157+BQ158+BQ159+BQ160+BQ161+BQ162+BQ163+BQ164</f>
        <v>100</v>
      </c>
      <c r="CR164" s="33">
        <f t="shared" ref="CR164" si="3935">BR155+BR156+BR157+BR158+BR159+BR160+BR161+BR162+BR163+BR164</f>
        <v>100</v>
      </c>
      <c r="CS164" s="33">
        <f t="shared" ref="CS164" si="3936">BS155+BS156+BS157+BS158+BS159+BS160+BS161+BS162+BS163+BS164</f>
        <v>100</v>
      </c>
      <c r="CT164" s="33">
        <f t="shared" ref="CT164" si="3937">BT155+BT156+BT157+BT158+BT159+BT160+BT161+BT162+BT163+BT164</f>
        <v>100.00000000000001</v>
      </c>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row>
    <row r="165" spans="2:125" x14ac:dyDescent="0.25">
      <c r="B165" s="54" t="s">
        <v>16</v>
      </c>
      <c r="C165" s="2">
        <v>0</v>
      </c>
      <c r="D165" s="2">
        <v>0</v>
      </c>
      <c r="E165" s="2">
        <v>0</v>
      </c>
      <c r="F165" s="2">
        <v>0</v>
      </c>
      <c r="G165" s="2">
        <v>0</v>
      </c>
      <c r="H165" s="2">
        <v>1</v>
      </c>
      <c r="I165" s="2">
        <v>0</v>
      </c>
      <c r="J165" s="2">
        <v>2</v>
      </c>
      <c r="K165" s="2">
        <v>14</v>
      </c>
      <c r="L165" s="2">
        <v>20</v>
      </c>
      <c r="M165" s="2">
        <v>10</v>
      </c>
      <c r="N165" s="2">
        <v>5</v>
      </c>
      <c r="O165" s="3">
        <v>2</v>
      </c>
      <c r="P165" s="3">
        <v>3</v>
      </c>
      <c r="Q165" s="3">
        <v>4</v>
      </c>
      <c r="R165" s="3">
        <v>0</v>
      </c>
      <c r="S165" s="54">
        <v>61</v>
      </c>
      <c r="V165" s="54">
        <v>16</v>
      </c>
      <c r="W165" s="3">
        <f>M155</f>
        <v>0</v>
      </c>
      <c r="X165" s="3">
        <f>M156</f>
        <v>2</v>
      </c>
      <c r="Y165" s="54">
        <f>M157</f>
        <v>0</v>
      </c>
      <c r="Z165" s="54">
        <f>M158</f>
        <v>0</v>
      </c>
      <c r="AA165" s="54">
        <f>M159</f>
        <v>2</v>
      </c>
      <c r="AB165" s="54">
        <f>M160</f>
        <v>1</v>
      </c>
      <c r="AC165" s="54">
        <f>M161</f>
        <v>0</v>
      </c>
      <c r="AD165" s="54">
        <f>M162</f>
        <v>0</v>
      </c>
      <c r="AE165" s="4">
        <f>M163</f>
        <v>0</v>
      </c>
      <c r="AF165" s="3">
        <f>M164</f>
        <v>2</v>
      </c>
      <c r="AG165" s="2">
        <f>M165</f>
        <v>10</v>
      </c>
      <c r="AH165" s="3">
        <f>M166</f>
        <v>0</v>
      </c>
      <c r="AI165" s="3">
        <f>M167</f>
        <v>0</v>
      </c>
      <c r="AJ165" s="3">
        <f>M168</f>
        <v>0</v>
      </c>
      <c r="AK165" s="3">
        <f>M169</f>
        <v>0</v>
      </c>
      <c r="AL165" s="3">
        <f>M170</f>
        <v>0</v>
      </c>
      <c r="AM165" s="3">
        <f>M171</f>
        <v>0</v>
      </c>
      <c r="AN165" s="3">
        <f>M172</f>
        <v>0</v>
      </c>
      <c r="AO165" s="3">
        <f>M173</f>
        <v>1</v>
      </c>
      <c r="AP165" s="3">
        <f>M174</f>
        <v>0</v>
      </c>
      <c r="AQ165" s="3">
        <f>M175</f>
        <v>0</v>
      </c>
      <c r="AR165" s="3">
        <f>M176</f>
        <v>0</v>
      </c>
      <c r="AS165" s="3">
        <f>M177</f>
        <v>0</v>
      </c>
      <c r="AT165" s="3">
        <f>M178</f>
        <v>0</v>
      </c>
      <c r="AU165" s="7"/>
      <c r="AV165" s="54">
        <v>16</v>
      </c>
      <c r="AW165" s="33">
        <f t="shared" ref="AW165" si="3938">PRODUCT(W165*100*1/W171)</f>
        <v>0</v>
      </c>
      <c r="AX165" s="33">
        <f t="shared" ref="AX165" si="3939">PRODUCT(X165*100*1/X171)</f>
        <v>3.278688524590164</v>
      </c>
      <c r="AY165" s="30">
        <f t="shared" ref="AY165" si="3940">PRODUCT(Y165*100*1/Y171)</f>
        <v>0</v>
      </c>
      <c r="AZ165" s="30">
        <f t="shared" ref="AZ165" si="3941">PRODUCT(Z165*100*1/Z171)</f>
        <v>0</v>
      </c>
      <c r="BA165" s="30">
        <f t="shared" ref="BA165" si="3942">PRODUCT(AA165*100*1/AA171)</f>
        <v>3.278688524590164</v>
      </c>
      <c r="BB165" s="30">
        <f t="shared" ref="BB165" si="3943">PRODUCT(AB165*100*1/AB171)</f>
        <v>1.639344262295082</v>
      </c>
      <c r="BC165" s="30">
        <f t="shared" ref="BC165" si="3944">PRODUCT(AC165*100*1/AC171)</f>
        <v>0</v>
      </c>
      <c r="BD165" s="30">
        <f t="shared" ref="BD165" si="3945">PRODUCT(AD165*100*1/AD171)</f>
        <v>0</v>
      </c>
      <c r="BE165" s="32">
        <f t="shared" ref="BE165" si="3946">PRODUCT(AE165*100*1/AE171)</f>
        <v>0</v>
      </c>
      <c r="BF165" s="33">
        <f t="shared" ref="BF165" si="3947">PRODUCT(AF165*100*1/AF171)</f>
        <v>3.4482758620689653</v>
      </c>
      <c r="BG165" s="31">
        <f t="shared" ref="BG165" si="3948">PRODUCT(AG165*100*1/AG171)</f>
        <v>16.393442622950818</v>
      </c>
      <c r="BH165" s="33">
        <f t="shared" ref="BH165" si="3949">PRODUCT(AH165*100*1/AH171)</f>
        <v>0</v>
      </c>
      <c r="BI165" s="33">
        <f t="shared" ref="BI165" si="3950">PRODUCT(AI165*100*1/AI171)</f>
        <v>0</v>
      </c>
      <c r="BJ165" s="33">
        <f t="shared" ref="BJ165" si="3951">PRODUCT(AJ165*100*1/AJ171)</f>
        <v>0</v>
      </c>
      <c r="BK165" s="33">
        <f t="shared" ref="BK165" si="3952">PRODUCT(AK165*100*1/AK171)</f>
        <v>0</v>
      </c>
      <c r="BL165" s="33">
        <f t="shared" ref="BL165" si="3953">PRODUCT(AL165*100*1/AL171)</f>
        <v>0</v>
      </c>
      <c r="BM165" s="33">
        <f t="shared" ref="BM165" si="3954">PRODUCT(AM165*100*1/AM171)</f>
        <v>0</v>
      </c>
      <c r="BN165" s="33">
        <f t="shared" ref="BN165" si="3955">PRODUCT(AN165*100*1/AN171)</f>
        <v>0</v>
      </c>
      <c r="BO165" s="33">
        <f t="shared" ref="BO165" si="3956">PRODUCT(AO165*100*1/AO171)</f>
        <v>1.639344262295082</v>
      </c>
      <c r="BP165" s="33">
        <f t="shared" ref="BP165" si="3957">PRODUCT(AP165*100*1/AP171)</f>
        <v>0</v>
      </c>
      <c r="BQ165" s="33">
        <f t="shared" ref="BQ165" si="3958">PRODUCT(AQ165*100*1/AQ171)</f>
        <v>0</v>
      </c>
      <c r="BR165" s="33">
        <f t="shared" ref="BR165" si="3959">PRODUCT(AR165*100*1/AR171)</f>
        <v>0</v>
      </c>
      <c r="BS165" s="33">
        <f t="shared" ref="BS165" si="3960">PRODUCT(AS165*100*1/AS171)</f>
        <v>0</v>
      </c>
      <c r="BT165" s="33">
        <f t="shared" ref="BT165" si="3961">PRODUCT(AT165*100*1/AT171)</f>
        <v>0</v>
      </c>
      <c r="BU165" s="54"/>
      <c r="BV165" s="54">
        <v>16</v>
      </c>
      <c r="BW165" s="33">
        <f t="shared" ref="BW165" si="3962">AW155+AW156+AW157+AW158+AW159+AW160+AW161+AW162+AW163+AW164+AW165</f>
        <v>100</v>
      </c>
      <c r="BX165" s="33">
        <f t="shared" ref="BX165" si="3963">AX155+AX156+AX157+AX158+AX159+AX160+AX161+AX162+AX163+AX164+AX165</f>
        <v>100.00000000000001</v>
      </c>
      <c r="BY165" s="30">
        <f t="shared" ref="BY165" si="3964">AY155+AY156+AY157+AY158+AY159+AY160+AY161+AY162+AY163+AY164+AY165</f>
        <v>99.999999999999986</v>
      </c>
      <c r="BZ165" s="30">
        <f t="shared" ref="BZ165" si="3965">AZ155+AZ156+AZ157+AZ158+AZ159+AZ160+AZ161+AZ162+AZ163+AZ164+AZ165</f>
        <v>100</v>
      </c>
      <c r="CA165" s="30">
        <f t="shared" ref="CA165" si="3966">BA155+BA156+BA157+BA158+BA159+BA160+BA161+BA162+BA163+BA164+BA165</f>
        <v>100</v>
      </c>
      <c r="CB165" s="30">
        <f t="shared" ref="CB165" si="3967">BB155+BB156+BB157+BB158+BB159+BB160+BB161+BB162+BB163+BB164+BB165</f>
        <v>96.721311475409834</v>
      </c>
      <c r="CC165" s="30">
        <f t="shared" ref="CC165" si="3968">BC155+BC156+BC157+BC158+BC159+BC160+BC161+BC162+BC163+BC164+BC165</f>
        <v>99.999999999999986</v>
      </c>
      <c r="CD165" s="30">
        <f t="shared" ref="CD165" si="3969">BD155+BD156+BD157+BD158+BD159+BD160+BD161+BD162+BD163+BD164+BD165</f>
        <v>100.00000000000001</v>
      </c>
      <c r="CE165" s="32">
        <f t="shared" ref="CE165" si="3970">BE155+BE156+BE157+BE158+BE159+BE160+BE161+BE162+BE163+BE164+BE165</f>
        <v>98.275862068965509</v>
      </c>
      <c r="CF165" s="33">
        <f t="shared" ref="CF165" si="3971">BF155+BF156+BF157+BF158+BF159+BF160+BF161+BF162+BF163+BF164+BF165</f>
        <v>99.999999999999986</v>
      </c>
      <c r="CG165" s="31">
        <f t="shared" ref="CG165" si="3972">BG155+BG156+BG157+BG158+BG159+BG160+BG161+BG162+BG163+BG164+BG165</f>
        <v>77.049180327868839</v>
      </c>
      <c r="CH165" s="33">
        <f t="shared" ref="CH165" si="3973">BH155+BH156+BH157+BH158+BH159+BH160+BH161+BH162+BH163+BH164+BH165</f>
        <v>93.442622950819683</v>
      </c>
      <c r="CI165" s="33">
        <f t="shared" ref="CI165" si="3974">BI155+BI156+BI157+BI158+BI159+BI160+BI161+BI162+BI163+BI164+BI165</f>
        <v>100</v>
      </c>
      <c r="CJ165" s="33">
        <f t="shared" ref="CJ165" si="3975">BJ155+BJ156+BJ157+BJ158+BJ159+BJ160+BJ161+BJ162+BJ163+BJ164+BJ165</f>
        <v>100.00000000000001</v>
      </c>
      <c r="CK165" s="33">
        <f t="shared" ref="CK165" si="3976">BK155+BK156+BK157+BK158+BK159+BK160+BK161+BK162+BK163+BK164+BK165</f>
        <v>100</v>
      </c>
      <c r="CL165" s="33">
        <f t="shared" ref="CL165" si="3977">BL155+BL156+BL157+BL158+BL159+BL160+BL161+BL162+BL163+BL164+BL165</f>
        <v>100</v>
      </c>
      <c r="CM165" s="33">
        <f t="shared" ref="CM165" si="3978">BM155+BM156+BM157+BM158+BM159+BM160+BM161+BM162+BM163+BM164+BM165</f>
        <v>100</v>
      </c>
      <c r="CN165" s="33">
        <f t="shared" ref="CN165" si="3979">BN155+BN156+BN157+BN158+BN159+BN160+BN161+BN162+BN163+BN164+BN165</f>
        <v>100.00000000000001</v>
      </c>
      <c r="CO165" s="33">
        <f t="shared" ref="CO165" si="3980">BO155+BO156+BO157+BO158+BO159+BO160+BO161+BO162+BO163+BO164+BO165</f>
        <v>91.803278688524586</v>
      </c>
      <c r="CP165" s="33">
        <f t="shared" ref="CP165" si="3981">BP155+BP156+BP157+BP158+BP159+BP160+BP161+BP162+BP163+BP164+BP165</f>
        <v>99.999999999999986</v>
      </c>
      <c r="CQ165" s="33">
        <f t="shared" ref="CQ165" si="3982">BQ155+BQ156+BQ157+BQ158+BQ159+BQ160+BQ161+BQ162+BQ163+BQ164+BQ165</f>
        <v>100</v>
      </c>
      <c r="CR165" s="33">
        <f t="shared" ref="CR165" si="3983">BR155+BR156+BR157+BR158+BR159+BR160+BR161+BR162+BR163+BR164+BR165</f>
        <v>100</v>
      </c>
      <c r="CS165" s="33">
        <f t="shared" ref="CS165" si="3984">BS155+BS156+BS157+BS158+BS159+BS160+BS161+BS162+BS163+BS164+BS165</f>
        <v>100</v>
      </c>
      <c r="CT165" s="33">
        <f t="shared" ref="CT165" si="3985">BT155+BT156+BT157+BT158+BT159+BT160+BT161+BT162+BT163+BT164+BT165</f>
        <v>100.00000000000001</v>
      </c>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row>
    <row r="166" spans="2:125" x14ac:dyDescent="0.25">
      <c r="B166" s="54" t="s">
        <v>17</v>
      </c>
      <c r="C166" s="2">
        <v>0</v>
      </c>
      <c r="D166" s="2">
        <v>0</v>
      </c>
      <c r="E166" s="2">
        <v>33</v>
      </c>
      <c r="F166" s="2">
        <v>0</v>
      </c>
      <c r="G166" s="2">
        <v>16</v>
      </c>
      <c r="H166" s="2">
        <v>3</v>
      </c>
      <c r="I166" s="2">
        <v>3</v>
      </c>
      <c r="J166" s="2">
        <v>1</v>
      </c>
      <c r="K166" s="4">
        <v>1</v>
      </c>
      <c r="L166" s="3">
        <v>0</v>
      </c>
      <c r="M166" s="3">
        <v>0</v>
      </c>
      <c r="N166" s="3">
        <v>4</v>
      </c>
      <c r="O166" s="3">
        <v>0</v>
      </c>
      <c r="P166" s="3">
        <v>0</v>
      </c>
      <c r="Q166" s="3">
        <v>0</v>
      </c>
      <c r="R166" s="3">
        <v>0</v>
      </c>
      <c r="S166" s="54">
        <v>61</v>
      </c>
      <c r="V166" s="54">
        <v>32</v>
      </c>
      <c r="W166" s="3">
        <f>N155</f>
        <v>0</v>
      </c>
      <c r="X166" s="3">
        <f>N156</f>
        <v>0</v>
      </c>
      <c r="Y166" s="54">
        <f>N157</f>
        <v>0</v>
      </c>
      <c r="Z166" s="54">
        <f>N158</f>
        <v>0</v>
      </c>
      <c r="AA166" s="54">
        <f>N159</f>
        <v>0</v>
      </c>
      <c r="AB166" s="54">
        <f>N160</f>
        <v>1</v>
      </c>
      <c r="AC166" s="54">
        <f>N161</f>
        <v>0</v>
      </c>
      <c r="AD166" s="54">
        <f>N162</f>
        <v>0</v>
      </c>
      <c r="AE166" s="3">
        <f>N163</f>
        <v>0</v>
      </c>
      <c r="AF166" s="3">
        <f>N164</f>
        <v>0</v>
      </c>
      <c r="AG166" s="2">
        <f>N165</f>
        <v>5</v>
      </c>
      <c r="AH166" s="3">
        <f>N166</f>
        <v>4</v>
      </c>
      <c r="AI166" s="3">
        <f>N167</f>
        <v>0</v>
      </c>
      <c r="AJ166" s="3">
        <f>N168</f>
        <v>0</v>
      </c>
      <c r="AK166" s="3">
        <f>N169</f>
        <v>0</v>
      </c>
      <c r="AL166" s="3">
        <f>N170</f>
        <v>0</v>
      </c>
      <c r="AM166" s="3">
        <f>N171</f>
        <v>0</v>
      </c>
      <c r="AN166" s="3">
        <f>N172</f>
        <v>0</v>
      </c>
      <c r="AO166" s="3">
        <f>N173</f>
        <v>5</v>
      </c>
      <c r="AP166" s="3">
        <f>N174</f>
        <v>0</v>
      </c>
      <c r="AQ166" s="3">
        <f>N175</f>
        <v>0</v>
      </c>
      <c r="AR166" s="3">
        <f>N176</f>
        <v>0</v>
      </c>
      <c r="AS166" s="3">
        <f>N177</f>
        <v>0</v>
      </c>
      <c r="AT166" s="3">
        <f>N178</f>
        <v>0</v>
      </c>
      <c r="AU166" s="7"/>
      <c r="AV166" s="54">
        <v>32</v>
      </c>
      <c r="AW166" s="33">
        <f t="shared" ref="AW166" si="3986">PRODUCT(W166*100*1/W171)</f>
        <v>0</v>
      </c>
      <c r="AX166" s="33">
        <f t="shared" ref="AX166" si="3987">PRODUCT(X166*100*1/X171)</f>
        <v>0</v>
      </c>
      <c r="AY166" s="30">
        <f t="shared" ref="AY166" si="3988">PRODUCT(Y166*100*1/Y171)</f>
        <v>0</v>
      </c>
      <c r="AZ166" s="30">
        <f t="shared" ref="AZ166" si="3989">PRODUCT(Z166*100*1/Z171)</f>
        <v>0</v>
      </c>
      <c r="BA166" s="30">
        <f t="shared" ref="BA166" si="3990">PRODUCT(AA166*100*1/AA171)</f>
        <v>0</v>
      </c>
      <c r="BB166" s="30">
        <f t="shared" ref="BB166" si="3991">PRODUCT(AB166*100*1/AB171)</f>
        <v>1.639344262295082</v>
      </c>
      <c r="BC166" s="30">
        <f t="shared" ref="BC166" si="3992">PRODUCT(AC166*100*1/AC171)</f>
        <v>0</v>
      </c>
      <c r="BD166" s="30">
        <f t="shared" ref="BD166" si="3993">PRODUCT(AD166*100*1/AD171)</f>
        <v>0</v>
      </c>
      <c r="BE166" s="33">
        <f t="shared" ref="BE166" si="3994">PRODUCT(AE166*100*1/AE171)</f>
        <v>0</v>
      </c>
      <c r="BF166" s="33">
        <f t="shared" ref="BF166" si="3995">PRODUCT(AF166*100*1/AF171)</f>
        <v>0</v>
      </c>
      <c r="BG166" s="31">
        <f t="shared" ref="BG166" si="3996">PRODUCT(AG166*100*1/AG171)</f>
        <v>8.1967213114754092</v>
      </c>
      <c r="BH166" s="33">
        <f t="shared" ref="BH166" si="3997">PRODUCT(AH166*100*1/AH171)</f>
        <v>6.557377049180328</v>
      </c>
      <c r="BI166" s="33">
        <f t="shared" ref="BI166" si="3998">PRODUCT(AI166*100*1/AI171)</f>
        <v>0</v>
      </c>
      <c r="BJ166" s="33">
        <f t="shared" ref="BJ166" si="3999">PRODUCT(AJ166*100*1/AJ171)</f>
        <v>0</v>
      </c>
      <c r="BK166" s="33">
        <f t="shared" ref="BK166" si="4000">PRODUCT(AK166*100*1/AK171)</f>
        <v>0</v>
      </c>
      <c r="BL166" s="33">
        <f t="shared" ref="BL166" si="4001">PRODUCT(AL166*100*1/AL171)</f>
        <v>0</v>
      </c>
      <c r="BM166" s="33">
        <f t="shared" ref="BM166" si="4002">PRODUCT(AM166*100*1/AM171)</f>
        <v>0</v>
      </c>
      <c r="BN166" s="33">
        <f t="shared" ref="BN166" si="4003">PRODUCT(AN166*100*1/AN171)</f>
        <v>0</v>
      </c>
      <c r="BO166" s="33">
        <f t="shared" ref="BO166" si="4004">PRODUCT(AO166*100*1/AO171)</f>
        <v>8.1967213114754092</v>
      </c>
      <c r="BP166" s="33">
        <f t="shared" ref="BP166" si="4005">PRODUCT(AP166*100*1/AP171)</f>
        <v>0</v>
      </c>
      <c r="BQ166" s="33">
        <f t="shared" ref="BQ166" si="4006">PRODUCT(AQ166*100*1/AQ171)</f>
        <v>0</v>
      </c>
      <c r="BR166" s="33">
        <f t="shared" ref="BR166" si="4007">PRODUCT(AR166*100*1/AR171)</f>
        <v>0</v>
      </c>
      <c r="BS166" s="33">
        <f t="shared" ref="BS166" si="4008">PRODUCT(AS166*100*1/AS171)</f>
        <v>0</v>
      </c>
      <c r="BT166" s="33">
        <f t="shared" ref="BT166" si="4009">PRODUCT(AT166*100*1/AT171)</f>
        <v>0</v>
      </c>
      <c r="BU166" s="54"/>
      <c r="BV166" s="54">
        <v>32</v>
      </c>
      <c r="BW166" s="33">
        <f t="shared" ref="BW166" si="4010">AW155+AW156+AW157+AW158+AW159+AW160+AW161+AW162+AW163+AW164+AW165+AW166</f>
        <v>100</v>
      </c>
      <c r="BX166" s="33">
        <f t="shared" ref="BX166" si="4011">AX155+AX156+AX157+AX158+AX159+AX160+AX161+AX162+AX163+AX164+AX165+AX166</f>
        <v>100.00000000000001</v>
      </c>
      <c r="BY166" s="30">
        <f t="shared" ref="BY166" si="4012">AY155+AY156+AY157+AY158+AY159+AY160+AY161+AY162+AY163+AY164+AY165+AY166</f>
        <v>99.999999999999986</v>
      </c>
      <c r="BZ166" s="30">
        <f t="shared" ref="BZ166" si="4013">AZ155+AZ156+AZ157+AZ158+AZ159+AZ160+AZ161+AZ162+AZ163+AZ164+AZ165+AZ166</f>
        <v>100</v>
      </c>
      <c r="CA166" s="30">
        <f t="shared" ref="CA166" si="4014">BA155+BA156+BA157+BA158+BA159+BA160+BA161+BA162+BA163+BA164+BA165+BA166</f>
        <v>100</v>
      </c>
      <c r="CB166" s="30">
        <f t="shared" ref="CB166" si="4015">BB155+BB156+BB157+BB158+BB159+BB160+BB161+BB162+BB163+BB164+BB165+BB166</f>
        <v>98.360655737704917</v>
      </c>
      <c r="CC166" s="30">
        <f t="shared" ref="CC166" si="4016">BC155+BC156+BC157+BC158+BC159+BC160+BC161+BC162+BC163+BC164+BC165+BC166</f>
        <v>99.999999999999986</v>
      </c>
      <c r="CD166" s="30">
        <f t="shared" ref="CD166" si="4017">BD155+BD156+BD157+BD158+BD159+BD160+BD161+BD162+BD163+BD164+BD165+BD166</f>
        <v>100.00000000000001</v>
      </c>
      <c r="CE166" s="33">
        <f t="shared" ref="CE166" si="4018">BE155+BE156+BE157+BE158+BE159+BE160+BE161+BE162+BE163+BE164+BE165+BE166</f>
        <v>98.275862068965509</v>
      </c>
      <c r="CF166" s="33">
        <f t="shared" ref="CF166" si="4019">BF155+BF156+BF157+BF158+BF159+BF160+BF161+BF162+BF163+BF164+BF165+BF166</f>
        <v>99.999999999999986</v>
      </c>
      <c r="CG166" s="31">
        <f t="shared" ref="CG166" si="4020">BG155+BG156+BG157+BG158+BG159+BG160+BG161+BG162+BG163+BG164+BG165+BG166</f>
        <v>85.245901639344254</v>
      </c>
      <c r="CH166" s="33">
        <f t="shared" ref="CH166" si="4021">BH155+BH156+BH157+BH158+BH159+BH160+BH161+BH162+BH163+BH164+BH165+BH166</f>
        <v>100.00000000000001</v>
      </c>
      <c r="CI166" s="33">
        <f t="shared" ref="CI166" si="4022">BI155+BI156+BI157+BI158+BI159+BI160+BI161+BI162+BI163+BI164+BI165+BI166</f>
        <v>100</v>
      </c>
      <c r="CJ166" s="33">
        <f t="shared" ref="CJ166" si="4023">BJ155+BJ156+BJ157+BJ158+BJ159+BJ160+BJ161+BJ162+BJ163+BJ164+BJ165+BJ166</f>
        <v>100.00000000000001</v>
      </c>
      <c r="CK166" s="33">
        <f t="shared" ref="CK166" si="4024">BK155+BK156+BK157+BK158+BK159+BK160+BK161+BK162+BK163+BK164+BK165+BK166</f>
        <v>100</v>
      </c>
      <c r="CL166" s="33">
        <f t="shared" ref="CL166" si="4025">BL155+BL156+BL157+BL158+BL159+BL160+BL161+BL162+BL163+BL164+BL165+BL166</f>
        <v>100</v>
      </c>
      <c r="CM166" s="33">
        <f t="shared" ref="CM166" si="4026">BM155+BM156+BM157+BM158+BM159+BM160+BM161+BM162+BM163+BM164+BM165+BM166</f>
        <v>100</v>
      </c>
      <c r="CN166" s="33">
        <f t="shared" ref="CN166" si="4027">BN155+BN156+BN157+BN158+BN159+BN160+BN161+BN162+BN163+BN164+BN165+BN166</f>
        <v>100.00000000000001</v>
      </c>
      <c r="CO166" s="33">
        <f t="shared" ref="CO166" si="4028">BO155+BO156+BO157+BO158+BO159+BO160+BO161+BO162+BO163+BO164+BO165+BO166</f>
        <v>100</v>
      </c>
      <c r="CP166" s="33">
        <f t="shared" ref="CP166" si="4029">BP155+BP156+BP157+BP158+BP159+BP160+BP161+BP162+BP163+BP164+BP165+BP166</f>
        <v>99.999999999999986</v>
      </c>
      <c r="CQ166" s="33">
        <f t="shared" ref="CQ166" si="4030">BQ155+BQ156+BQ157+BQ158+BQ159+BQ160+BQ161+BQ162+BQ163+BQ164+BQ165+BQ166</f>
        <v>100</v>
      </c>
      <c r="CR166" s="33">
        <f t="shared" ref="CR166" si="4031">BR155+BR156+BR157+BR158+BR159+BR160+BR161+BR162+BR163+BR164+BR165+BR166</f>
        <v>100</v>
      </c>
      <c r="CS166" s="33">
        <f t="shared" ref="CS166" si="4032">BS155+BS156+BS157+BS158+BS159+BS160+BS161+BS162+BS163+BS164+BS165+BS166</f>
        <v>100</v>
      </c>
      <c r="CT166" s="33">
        <f t="shared" ref="CT166" si="4033">BT155+BT156+BT157+BT158+BT159+BT160+BT161+BT162+BT163+BT164+BT165+BT166</f>
        <v>100.00000000000001</v>
      </c>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row>
    <row r="167" spans="2:125" x14ac:dyDescent="0.25">
      <c r="B167" s="54" t="s">
        <v>18</v>
      </c>
      <c r="C167" s="2">
        <v>0</v>
      </c>
      <c r="D167" s="2">
        <v>0</v>
      </c>
      <c r="E167" s="2">
        <v>0</v>
      </c>
      <c r="F167" s="2">
        <v>4</v>
      </c>
      <c r="G167" s="2">
        <v>43</v>
      </c>
      <c r="H167" s="2">
        <v>10</v>
      </c>
      <c r="I167" s="2">
        <v>1</v>
      </c>
      <c r="J167" s="3">
        <v>0</v>
      </c>
      <c r="K167" s="3">
        <v>2</v>
      </c>
      <c r="L167" s="3">
        <v>1</v>
      </c>
      <c r="M167" s="3">
        <v>0</v>
      </c>
      <c r="N167" s="3">
        <v>0</v>
      </c>
      <c r="O167" s="3">
        <v>0</v>
      </c>
      <c r="P167" s="3">
        <v>0</v>
      </c>
      <c r="Q167" s="3">
        <v>0</v>
      </c>
      <c r="R167" s="3">
        <v>0</v>
      </c>
      <c r="S167" s="54">
        <v>61</v>
      </c>
      <c r="V167" s="54">
        <v>64</v>
      </c>
      <c r="W167" s="3">
        <f>O155</f>
        <v>0</v>
      </c>
      <c r="X167" s="3">
        <f>O156</f>
        <v>0</v>
      </c>
      <c r="Y167" s="54">
        <f>O157</f>
        <v>0</v>
      </c>
      <c r="Z167" s="54">
        <f>O158</f>
        <v>0</v>
      </c>
      <c r="AA167" s="54">
        <f>O159</f>
        <v>0</v>
      </c>
      <c r="AB167" s="54">
        <f>O160</f>
        <v>1</v>
      </c>
      <c r="AC167" s="54">
        <f>O161</f>
        <v>0</v>
      </c>
      <c r="AD167" s="54">
        <f>O162</f>
        <v>0</v>
      </c>
      <c r="AE167" s="3">
        <f>O163</f>
        <v>0</v>
      </c>
      <c r="AF167" s="3">
        <f>O164</f>
        <v>0</v>
      </c>
      <c r="AG167" s="3">
        <f>O165</f>
        <v>2</v>
      </c>
      <c r="AH167" s="3">
        <f>O166</f>
        <v>0</v>
      </c>
      <c r="AI167" s="3">
        <f>O167</f>
        <v>0</v>
      </c>
      <c r="AJ167" s="3">
        <f>O168</f>
        <v>0</v>
      </c>
      <c r="AK167" s="3">
        <f>O169</f>
        <v>0</v>
      </c>
      <c r="AL167" s="3">
        <f>O170</f>
        <v>0</v>
      </c>
      <c r="AM167" s="3">
        <f>O171</f>
        <v>0</v>
      </c>
      <c r="AN167" s="3">
        <f>O172</f>
        <v>0</v>
      </c>
      <c r="AO167" s="3">
        <f>O173</f>
        <v>0</v>
      </c>
      <c r="AP167" s="3">
        <f>O174</f>
        <v>0</v>
      </c>
      <c r="AQ167" s="3">
        <f>O175</f>
        <v>0</v>
      </c>
      <c r="AR167" s="3">
        <f>O176</f>
        <v>0</v>
      </c>
      <c r="AS167" s="3">
        <f>O177</f>
        <v>0</v>
      </c>
      <c r="AT167" s="3">
        <f>O178</f>
        <v>0</v>
      </c>
      <c r="AU167" s="7"/>
      <c r="AV167" s="54">
        <v>64</v>
      </c>
      <c r="AW167" s="33">
        <f t="shared" ref="AW167" si="4034">PRODUCT(W167*100*1/W171)</f>
        <v>0</v>
      </c>
      <c r="AX167" s="33">
        <f t="shared" ref="AX167" si="4035">PRODUCT(X167*100*1/X171)</f>
        <v>0</v>
      </c>
      <c r="AY167" s="30">
        <f t="shared" ref="AY167" si="4036">PRODUCT(Y167*100*1/Y171)</f>
        <v>0</v>
      </c>
      <c r="AZ167" s="30">
        <f t="shared" ref="AZ167" si="4037">PRODUCT(Z167*100*1/Z171)</f>
        <v>0</v>
      </c>
      <c r="BA167" s="30">
        <f t="shared" ref="BA167" si="4038">PRODUCT(AA167*100*1/AA171)</f>
        <v>0</v>
      </c>
      <c r="BB167" s="30">
        <f t="shared" ref="BB167" si="4039">PRODUCT(AB167*100*1/AB171)</f>
        <v>1.639344262295082</v>
      </c>
      <c r="BC167" s="30">
        <f t="shared" ref="BC167" si="4040">PRODUCT(AC167*100*1/AC171)</f>
        <v>0</v>
      </c>
      <c r="BD167" s="30">
        <f t="shared" ref="BD167" si="4041">PRODUCT(AD167*100*1/AD171)</f>
        <v>0</v>
      </c>
      <c r="BE167" s="33">
        <f t="shared" ref="BE167" si="4042">PRODUCT(AE167*100*1/AE171)</f>
        <v>0</v>
      </c>
      <c r="BF167" s="33">
        <f t="shared" ref="BF167" si="4043">PRODUCT(AF167*100*1/AF171)</f>
        <v>0</v>
      </c>
      <c r="BG167" s="33">
        <f t="shared" ref="BG167" si="4044">PRODUCT(AG167*100*1/AG171)</f>
        <v>3.278688524590164</v>
      </c>
      <c r="BH167" s="33">
        <f t="shared" ref="BH167" si="4045">PRODUCT(AH167*100*1/AH171)</f>
        <v>0</v>
      </c>
      <c r="BI167" s="33">
        <f t="shared" ref="BI167" si="4046">PRODUCT(AI167*100*1/AI171)</f>
        <v>0</v>
      </c>
      <c r="BJ167" s="33">
        <f t="shared" ref="BJ167" si="4047">PRODUCT(AJ167*100*1/AJ171)</f>
        <v>0</v>
      </c>
      <c r="BK167" s="33">
        <f t="shared" ref="BK167" si="4048">PRODUCT(AK167*100*1/AK171)</f>
        <v>0</v>
      </c>
      <c r="BL167" s="33">
        <f t="shared" ref="BL167" si="4049">PRODUCT(AL167*100*1/AL171)</f>
        <v>0</v>
      </c>
      <c r="BM167" s="33">
        <f t="shared" ref="BM167" si="4050">PRODUCT(AM167*100*1/AM171)</f>
        <v>0</v>
      </c>
      <c r="BN167" s="33">
        <f t="shared" ref="BN167" si="4051">PRODUCT(AN167*100*1/AN171)</f>
        <v>0</v>
      </c>
      <c r="BO167" s="33">
        <f t="shared" ref="BO167" si="4052">PRODUCT(AO167*100*1/AO171)</f>
        <v>0</v>
      </c>
      <c r="BP167" s="33">
        <f t="shared" ref="BP167" si="4053">PRODUCT(AP167*100*1/AP171)</f>
        <v>0</v>
      </c>
      <c r="BQ167" s="33">
        <f t="shared" ref="BQ167" si="4054">PRODUCT(AQ167*100*1/AQ171)</f>
        <v>0</v>
      </c>
      <c r="BR167" s="33">
        <f t="shared" ref="BR167" si="4055">PRODUCT(AR167*100*1/AR171)</f>
        <v>0</v>
      </c>
      <c r="BS167" s="33">
        <f t="shared" ref="BS167" si="4056">PRODUCT(AS167*100*1/AS171)</f>
        <v>0</v>
      </c>
      <c r="BT167" s="33">
        <f t="shared" ref="BT167" si="4057">PRODUCT(AT167*100*1/AT171)</f>
        <v>0</v>
      </c>
      <c r="BU167" s="54"/>
      <c r="BV167" s="54">
        <v>64</v>
      </c>
      <c r="BW167" s="33">
        <f t="shared" ref="BW167" si="4058">AW155+AW156+AW157+AW158+AW159+AW160+AW161+AW162+AW163+AW164+AW165+AW166+AW167</f>
        <v>100</v>
      </c>
      <c r="BX167" s="33">
        <f t="shared" ref="BX167" si="4059">AX155+AX156+AX157+AX158+AX159+AX160+AX161+AX162+AX163+AX164+AX165+AX166+AX167</f>
        <v>100.00000000000001</v>
      </c>
      <c r="BY167" s="30">
        <f t="shared" ref="BY167" si="4060">AY155+AY156+AY157+AY158+AY159+AY160+AY161+AY162+AY163+AY164+AY165+AY166+AY167</f>
        <v>99.999999999999986</v>
      </c>
      <c r="BZ167" s="30">
        <f t="shared" ref="BZ167" si="4061">AZ155+AZ156+AZ157+AZ158+AZ159+AZ160+AZ161+AZ162+AZ163+AZ164+AZ165+AZ166+AZ167</f>
        <v>100</v>
      </c>
      <c r="CA167" s="30">
        <f t="shared" ref="CA167" si="4062">BA155+BA156+BA157+BA158+BA159+BA160+BA161+BA162+BA163+BA164+BA165+BA166+BA167</f>
        <v>100</v>
      </c>
      <c r="CB167" s="30">
        <f t="shared" ref="CB167" si="4063">BB155+BB156+BB157+BB158+BB159+BB160+BB161+BB162+BB163+BB164+BB165+BB166+BB167</f>
        <v>100</v>
      </c>
      <c r="CC167" s="30">
        <f t="shared" ref="CC167" si="4064">BC155+BC156+BC157+BC158+BC159+BC160+BC161+BC162+BC163+BC164+BC165+BC166+BC167</f>
        <v>99.999999999999986</v>
      </c>
      <c r="CD167" s="30">
        <f t="shared" ref="CD167" si="4065">BD155+BD156+BD157+BD158+BD159+BD160+BD161+BD162+BD163+BD164+BD165+BD166+BD167</f>
        <v>100.00000000000001</v>
      </c>
      <c r="CE167" s="33">
        <f t="shared" ref="CE167" si="4066">BE155+BE156+BE157+BE158+BE159+BE160+BE161+BE162+BE163+BE164+BE165+BE166+BE167</f>
        <v>98.275862068965509</v>
      </c>
      <c r="CF167" s="33">
        <f t="shared" ref="CF167" si="4067">BF155+BF156+BF157+BF158+BF159+BF160+BF161+BF162+BF163+BF164+BF165+BF166+BF167</f>
        <v>99.999999999999986</v>
      </c>
      <c r="CG167" s="33">
        <f t="shared" ref="CG167" si="4068">BG155+BG156+BG157+BG158+BG159+BG160+BG161+BG162+BG163+BG164+BG165+BG166+BG167</f>
        <v>88.52459016393442</v>
      </c>
      <c r="CH167" s="33">
        <f t="shared" ref="CH167" si="4069">BH155+BH156+BH157+BH158+BH159+BH160+BH161+BH162+BH163+BH164+BH165+BH166+BH167</f>
        <v>100.00000000000001</v>
      </c>
      <c r="CI167" s="33">
        <f t="shared" ref="CI167" si="4070">BI155+BI156+BI157+BI158+BI159+BI160+BI161+BI162+BI163+BI164+BI165+BI166+BI167</f>
        <v>100</v>
      </c>
      <c r="CJ167" s="33">
        <f t="shared" ref="CJ167" si="4071">BJ155+BJ156+BJ157+BJ158+BJ159+BJ160+BJ161+BJ162+BJ163+BJ164+BJ165+BJ166+BJ167</f>
        <v>100.00000000000001</v>
      </c>
      <c r="CK167" s="33">
        <f t="shared" ref="CK167" si="4072">BK155+BK156+BK157+BK158+BK159+BK160+BK161+BK162+BK163+BK164+BK165+BK166+BK167</f>
        <v>100</v>
      </c>
      <c r="CL167" s="33">
        <f t="shared" ref="CL167" si="4073">BL155+BL156+BL157+BL158+BL159+BL160+BL161+BL162+BL163+BL164+BL165+BL166+BL167</f>
        <v>100</v>
      </c>
      <c r="CM167" s="33">
        <f t="shared" ref="CM167" si="4074">BM155+BM156+BM157+BM158+BM159+BM160+BM161+BM162+BM163+BM164+BM165+BM166+BM167</f>
        <v>100</v>
      </c>
      <c r="CN167" s="33">
        <f t="shared" ref="CN167" si="4075">BN155+BN156+BN157+BN158+BN159+BN160+BN161+BN162+BN163+BN164+BN165+BN166+BN167</f>
        <v>100.00000000000001</v>
      </c>
      <c r="CO167" s="33">
        <f t="shared" ref="CO167" si="4076">BO155+BO156+BO157+BO158+BO159+BO160+BO161+BO162+BO163+BO164+BO165+BO166+BO167</f>
        <v>100</v>
      </c>
      <c r="CP167" s="33">
        <f t="shared" ref="CP167" si="4077">BP155+BP156+BP157+BP158+BP159+BP160+BP161+BP162+BP163+BP164+BP165+BP166+BP167</f>
        <v>99.999999999999986</v>
      </c>
      <c r="CQ167" s="33">
        <f t="shared" ref="CQ167" si="4078">BQ155+BQ156+BQ157+BQ158+BQ159+BQ160+BQ161+BQ162+BQ163+BQ164+BQ165+BQ166+BQ167</f>
        <v>100</v>
      </c>
      <c r="CR167" s="33">
        <f t="shared" ref="CR167" si="4079">BR155+BR156+BR157+BR158+BR159+BR160+BR161+BR162+BR163+BR164+BR165+BR166+BR167</f>
        <v>100</v>
      </c>
      <c r="CS167" s="33">
        <f t="shared" ref="CS167" si="4080">BS155+BS156+BS157+BS158+BS159+BS160+BS161+BS162+BS163+BS164+BS165+BS166+BS167</f>
        <v>100</v>
      </c>
      <c r="CT167" s="33">
        <f t="shared" ref="CT167" si="4081">BT155+BT156+BT157+BT158+BT159+BT160+BT161+BT162+BT163+BT164+BT165+BT166+BT167</f>
        <v>100.00000000000001</v>
      </c>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row>
    <row r="168" spans="2:125" x14ac:dyDescent="0.25">
      <c r="B168" s="54" t="s">
        <v>19</v>
      </c>
      <c r="C168" s="2">
        <v>0</v>
      </c>
      <c r="D168" s="2">
        <v>0</v>
      </c>
      <c r="E168" s="2">
        <v>0</v>
      </c>
      <c r="F168" s="2">
        <v>4</v>
      </c>
      <c r="G168" s="2">
        <v>47</v>
      </c>
      <c r="H168" s="2">
        <v>6</v>
      </c>
      <c r="I168" s="2">
        <v>1</v>
      </c>
      <c r="J168" s="3">
        <v>1</v>
      </c>
      <c r="K168" s="3">
        <v>2</v>
      </c>
      <c r="L168" s="3">
        <v>0</v>
      </c>
      <c r="M168" s="3">
        <v>0</v>
      </c>
      <c r="N168" s="3">
        <v>0</v>
      </c>
      <c r="O168" s="3">
        <v>0</v>
      </c>
      <c r="P168" s="3">
        <v>0</v>
      </c>
      <c r="Q168" s="3">
        <v>0</v>
      </c>
      <c r="R168" s="3">
        <v>0</v>
      </c>
      <c r="S168" s="54">
        <v>61</v>
      </c>
      <c r="V168" s="54">
        <v>128</v>
      </c>
      <c r="W168" s="3">
        <f>P155</f>
        <v>0</v>
      </c>
      <c r="X168" s="3">
        <f>P156</f>
        <v>0</v>
      </c>
      <c r="Y168" s="54">
        <f>P157</f>
        <v>0</v>
      </c>
      <c r="Z168" s="54">
        <f>P158</f>
        <v>0</v>
      </c>
      <c r="AA168" s="54">
        <f>P159</f>
        <v>0</v>
      </c>
      <c r="AB168" s="54">
        <f>P160</f>
        <v>0</v>
      </c>
      <c r="AC168" s="54">
        <f>P161</f>
        <v>0</v>
      </c>
      <c r="AD168" s="54">
        <f>P162</f>
        <v>0</v>
      </c>
      <c r="AE168" s="3">
        <f>P163</f>
        <v>1</v>
      </c>
      <c r="AF168" s="3">
        <f>P164</f>
        <v>0</v>
      </c>
      <c r="AG168" s="3">
        <f>P165</f>
        <v>3</v>
      </c>
      <c r="AH168" s="3">
        <f>P166</f>
        <v>0</v>
      </c>
      <c r="AI168" s="3">
        <f>P167</f>
        <v>0</v>
      </c>
      <c r="AJ168" s="3">
        <f>P168</f>
        <v>0</v>
      </c>
      <c r="AK168" s="3">
        <f>P169</f>
        <v>0</v>
      </c>
      <c r="AL168" s="3">
        <f>P170</f>
        <v>0</v>
      </c>
      <c r="AM168" s="3">
        <f>P171</f>
        <v>0</v>
      </c>
      <c r="AN168" s="3">
        <f>P172</f>
        <v>0</v>
      </c>
      <c r="AO168" s="3">
        <f>P173</f>
        <v>0</v>
      </c>
      <c r="AP168" s="3">
        <f>P174</f>
        <v>0</v>
      </c>
      <c r="AQ168" s="3">
        <f>P175</f>
        <v>0</v>
      </c>
      <c r="AR168" s="3">
        <f>P176</f>
        <v>0</v>
      </c>
      <c r="AS168" s="3">
        <f>P177</f>
        <v>0</v>
      </c>
      <c r="AT168" s="3">
        <f>P178</f>
        <v>0</v>
      </c>
      <c r="AU168" s="7"/>
      <c r="AV168" s="54">
        <v>128</v>
      </c>
      <c r="AW168" s="33">
        <f t="shared" ref="AW168" si="4082">PRODUCT(W168*100*1/W171)</f>
        <v>0</v>
      </c>
      <c r="AX168" s="33">
        <f t="shared" ref="AX168" si="4083">PRODUCT(X168*100*1/X171)</f>
        <v>0</v>
      </c>
      <c r="AY168" s="30">
        <f t="shared" ref="AY168" si="4084">PRODUCT(Y168*100*1/Y171)</f>
        <v>0</v>
      </c>
      <c r="AZ168" s="30">
        <f t="shared" ref="AZ168" si="4085">PRODUCT(Z168*100*1/Z171)</f>
        <v>0</v>
      </c>
      <c r="BA168" s="30">
        <f t="shared" ref="BA168" si="4086">PRODUCT(AA168*100*1/AA171)</f>
        <v>0</v>
      </c>
      <c r="BB168" s="30">
        <f t="shared" ref="BB168" si="4087">PRODUCT(AB168*100*1/AB171)</f>
        <v>0</v>
      </c>
      <c r="BC168" s="30">
        <f t="shared" ref="BC168" si="4088">PRODUCT(AC168*100*1/AC171)</f>
        <v>0</v>
      </c>
      <c r="BD168" s="30">
        <f t="shared" ref="BD168" si="4089">PRODUCT(AD168*100*1/AD171)</f>
        <v>0</v>
      </c>
      <c r="BE168" s="33">
        <f t="shared" ref="BE168" si="4090">PRODUCT(AE168*100*1/AE171)</f>
        <v>1.7241379310344827</v>
      </c>
      <c r="BF168" s="33">
        <f t="shared" ref="BF168" si="4091">PRODUCT(AF168*100*1/AF171)</f>
        <v>0</v>
      </c>
      <c r="BG168" s="33">
        <f t="shared" ref="BG168" si="4092">PRODUCT(AG168*100*1/AG171)</f>
        <v>4.918032786885246</v>
      </c>
      <c r="BH168" s="33">
        <f t="shared" ref="BH168" si="4093">PRODUCT(AH168*100*1/AH171)</f>
        <v>0</v>
      </c>
      <c r="BI168" s="33">
        <f t="shared" ref="BI168" si="4094">PRODUCT(AI168*100*1/AI171)</f>
        <v>0</v>
      </c>
      <c r="BJ168" s="33">
        <f t="shared" ref="BJ168" si="4095">PRODUCT(AJ168*100*1/AJ171)</f>
        <v>0</v>
      </c>
      <c r="BK168" s="33">
        <f t="shared" ref="BK168" si="4096">PRODUCT(AK168*100*1/AK171)</f>
        <v>0</v>
      </c>
      <c r="BL168" s="33">
        <f t="shared" ref="BL168" si="4097">PRODUCT(AL168*100*1/AL171)</f>
        <v>0</v>
      </c>
      <c r="BM168" s="33">
        <f t="shared" ref="BM168" si="4098">PRODUCT(AM168*100*1/AM171)</f>
        <v>0</v>
      </c>
      <c r="BN168" s="33">
        <f t="shared" ref="BN168" si="4099">PRODUCT(AN168*100*1/AN171)</f>
        <v>0</v>
      </c>
      <c r="BO168" s="33">
        <f t="shared" ref="BO168" si="4100">PRODUCT(AO168*100*1/AO171)</f>
        <v>0</v>
      </c>
      <c r="BP168" s="33">
        <f t="shared" ref="BP168" si="4101">PRODUCT(AP168*100*1/AP171)</f>
        <v>0</v>
      </c>
      <c r="BQ168" s="33">
        <f t="shared" ref="BQ168" si="4102">PRODUCT(AQ168*100*1/AQ171)</f>
        <v>0</v>
      </c>
      <c r="BR168" s="33">
        <f t="shared" ref="BR168" si="4103">PRODUCT(AR168*100*1/AR171)</f>
        <v>0</v>
      </c>
      <c r="BS168" s="33">
        <f t="shared" ref="BS168" si="4104">PRODUCT(AS168*100*1/AS171)</f>
        <v>0</v>
      </c>
      <c r="BT168" s="33">
        <f t="shared" ref="BT168" si="4105">PRODUCT(AT168*100*1/AT171)</f>
        <v>0</v>
      </c>
      <c r="BU168" s="54"/>
      <c r="BV168" s="54">
        <v>128</v>
      </c>
      <c r="BW168" s="33">
        <f t="shared" ref="BW168" si="4106">AW155+AW156+AW157+AW158+AW159+AW160+AW161+AW162+AW163+AW164+AW165+AW166+AW167+AW168</f>
        <v>100</v>
      </c>
      <c r="BX168" s="33">
        <f t="shared" ref="BX168" si="4107">AX155+AX156+AX157+AX158+AX159+AX160+AX161+AX162+AX163+AX164+AX165+AX166+AX167+AX168</f>
        <v>100.00000000000001</v>
      </c>
      <c r="BY168" s="30">
        <f t="shared" ref="BY168" si="4108">AY155+AY156+AY157+AY158+AY159+AY160+AY161+AY162+AY163+AY164+AY165+AY166+AY167+AY168</f>
        <v>99.999999999999986</v>
      </c>
      <c r="BZ168" s="30">
        <f t="shared" ref="BZ168" si="4109">AZ155+AZ156+AZ157+AZ158+AZ159+AZ160+AZ161+AZ162+AZ163+AZ164+AZ165+AZ166+AZ167+AZ168</f>
        <v>100</v>
      </c>
      <c r="CA168" s="30">
        <f t="shared" ref="CA168" si="4110">BA155+BA156+BA157+BA158+BA159+BA160+BA161+BA162+BA163+BA164+BA165+BA166+BA167+BA168</f>
        <v>100</v>
      </c>
      <c r="CB168" s="30">
        <f t="shared" ref="CB168" si="4111">BB155+BB156+BB157+BB158+BB159+BB160+BB161+BB162+BB163+BB164+BB165+BB166+BB167+BB168</f>
        <v>100</v>
      </c>
      <c r="CC168" s="30">
        <f t="shared" ref="CC168" si="4112">BC155+BC156+BC157+BC158+BC159+BC160+BC161+BC162+BC163+BC164+BC165+BC166+BC167+BC168</f>
        <v>99.999999999999986</v>
      </c>
      <c r="CD168" s="30">
        <f t="shared" ref="CD168" si="4113">BD155+BD156+BD157+BD158+BD159+BD160+BD161+BD162+BD163+BD164+BD165+BD166+BD167+BD168</f>
        <v>100.00000000000001</v>
      </c>
      <c r="CE168" s="33">
        <f t="shared" ref="CE168" si="4114">BE155+BE156+BE157+BE158+BE159+BE160+BE161+BE162+BE163+BE164+BE165+BE166+BE167+BE168</f>
        <v>99.999999999999986</v>
      </c>
      <c r="CF168" s="33">
        <f t="shared" ref="CF168" si="4115">BF155+BF156+BF157+BF158+BF159+BF160+BF161+BF162+BF163+BF164+BF165+BF166+BF167+BF168</f>
        <v>99.999999999999986</v>
      </c>
      <c r="CG168" s="33">
        <f t="shared" ref="CG168" si="4116">BG155+BG156+BG157+BG158+BG159+BG160+BG161+BG162+BG163+BG164+BG165+BG166+BG167+BG168</f>
        <v>93.442622950819668</v>
      </c>
      <c r="CH168" s="33">
        <f t="shared" ref="CH168" si="4117">BH155+BH156+BH157+BH158+BH159+BH160+BH161+BH162+BH163+BH164+BH165+BH166+BH167+BH168</f>
        <v>100.00000000000001</v>
      </c>
      <c r="CI168" s="33">
        <f t="shared" ref="CI168" si="4118">BI155+BI156+BI157+BI158+BI159+BI160+BI161+BI162+BI163+BI164+BI165+BI166+BI167+BI168</f>
        <v>100</v>
      </c>
      <c r="CJ168" s="33">
        <f t="shared" ref="CJ168" si="4119">BJ155+BJ156+BJ157+BJ158+BJ159+BJ160+BJ161+BJ162+BJ163+BJ164+BJ165+BJ166+BJ167+BJ168</f>
        <v>100.00000000000001</v>
      </c>
      <c r="CK168" s="33">
        <f t="shared" ref="CK168" si="4120">BK155+BK156+BK157+BK158+BK159+BK160+BK161+BK162+BK163+BK164+BK165+BK166+BK167+BK168</f>
        <v>100</v>
      </c>
      <c r="CL168" s="33">
        <f t="shared" ref="CL168" si="4121">BL155+BL156+BL157+BL158+BL159+BL160+BL161+BL162+BL163+BL164+BL165+BL166+BL167+BL168</f>
        <v>100</v>
      </c>
      <c r="CM168" s="33">
        <f t="shared" ref="CM168" si="4122">BM155+BM156+BM157+BM158+BM159+BM160+BM161+BM162+BM163+BM164+BM165+BM166+BM167+BM168</f>
        <v>100</v>
      </c>
      <c r="CN168" s="33">
        <f t="shared" ref="CN168" si="4123">BN155+BN156+BN157+BN158+BN159+BN160+BN161+BN162+BN163+BN164+BN165+BN166+BN167+BN168</f>
        <v>100.00000000000001</v>
      </c>
      <c r="CO168" s="33">
        <f t="shared" ref="CO168" si="4124">BO155+BO156+BO157+BO158+BO159+BO160+BO161+BO162+BO163+BO164+BO165+BO166+BO167+BO168</f>
        <v>100</v>
      </c>
      <c r="CP168" s="33">
        <f t="shared" ref="CP168" si="4125">BP155+BP156+BP157+BP158+BP159+BP160+BP161+BP162+BP163+BP164+BP165+BP166+BP167+BP168</f>
        <v>99.999999999999986</v>
      </c>
      <c r="CQ168" s="33">
        <f t="shared" ref="CQ168" si="4126">BQ155+BQ156+BQ157+BQ158+BQ159+BQ160+BQ161+BQ162+BQ163+BQ164+BQ165+BQ166+BQ167+BQ168</f>
        <v>100</v>
      </c>
      <c r="CR168" s="33">
        <f t="shared" ref="CR168" si="4127">BR155+BR156+BR157+BR158+BR159+BR160+BR161+BR162+BR163+BR164+BR165+BR166+BR167+BR168</f>
        <v>100</v>
      </c>
      <c r="CS168" s="33">
        <f t="shared" ref="CS168" si="4128">BS155+BS156+BS157+BS158+BS159+BS160+BS161+BS162+BS163+BS164+BS165+BS166+BS167+BS168</f>
        <v>100</v>
      </c>
      <c r="CT168" s="33">
        <f t="shared" ref="CT168" si="4129">BT155+BT156+BT157+BT158+BT159+BT160+BT161+BT162+BT163+BT164+BT165+BT166+BT167+BT168</f>
        <v>100.00000000000001</v>
      </c>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row>
    <row r="169" spans="2:125" x14ac:dyDescent="0.25">
      <c r="B169" s="54" t="s">
        <v>20</v>
      </c>
      <c r="C169" s="2">
        <v>0</v>
      </c>
      <c r="D169" s="2">
        <v>0</v>
      </c>
      <c r="E169" s="2">
        <v>0</v>
      </c>
      <c r="F169" s="2">
        <v>27</v>
      </c>
      <c r="G169" s="2">
        <v>30</v>
      </c>
      <c r="H169" s="3">
        <v>1</v>
      </c>
      <c r="I169" s="3">
        <v>2</v>
      </c>
      <c r="J169" s="3">
        <v>1</v>
      </c>
      <c r="K169" s="3">
        <v>0</v>
      </c>
      <c r="L169" s="3">
        <v>0</v>
      </c>
      <c r="M169" s="3">
        <v>0</v>
      </c>
      <c r="N169" s="3">
        <v>0</v>
      </c>
      <c r="O169" s="3">
        <v>0</v>
      </c>
      <c r="P169" s="3">
        <v>0</v>
      </c>
      <c r="Q169" s="3">
        <v>0</v>
      </c>
      <c r="R169" s="3">
        <v>0</v>
      </c>
      <c r="S169" s="54">
        <v>61</v>
      </c>
      <c r="V169" s="54">
        <v>256</v>
      </c>
      <c r="W169" s="3">
        <f>Q155</f>
        <v>0</v>
      </c>
      <c r="X169" s="3">
        <f>Q156</f>
        <v>0</v>
      </c>
      <c r="Y169" s="54">
        <f>Q157</f>
        <v>0</v>
      </c>
      <c r="Z169" s="54">
        <f>Q158</f>
        <v>0</v>
      </c>
      <c r="AA169" s="54">
        <f>Q159</f>
        <v>0</v>
      </c>
      <c r="AB169" s="54">
        <f>Q160</f>
        <v>0</v>
      </c>
      <c r="AC169" s="54">
        <f>Q161</f>
        <v>0</v>
      </c>
      <c r="AD169" s="54">
        <f>Q162</f>
        <v>0</v>
      </c>
      <c r="AE169" s="3">
        <f>Q163</f>
        <v>0</v>
      </c>
      <c r="AF169" s="3">
        <f>Q164</f>
        <v>0</v>
      </c>
      <c r="AG169" s="3">
        <f>Q165</f>
        <v>4</v>
      </c>
      <c r="AH169" s="3">
        <f>Q166</f>
        <v>0</v>
      </c>
      <c r="AI169" s="3">
        <f>Q167</f>
        <v>0</v>
      </c>
      <c r="AJ169" s="3">
        <f>Q168</f>
        <v>0</v>
      </c>
      <c r="AK169" s="3">
        <f>Q169</f>
        <v>0</v>
      </c>
      <c r="AL169" s="3">
        <f>Q170</f>
        <v>0</v>
      </c>
      <c r="AM169" s="3">
        <f>Q171</f>
        <v>0</v>
      </c>
      <c r="AN169" s="3">
        <f>Q172</f>
        <v>0</v>
      </c>
      <c r="AO169" s="3">
        <f>Q173</f>
        <v>0</v>
      </c>
      <c r="AP169" s="3">
        <f>Q174</f>
        <v>0</v>
      </c>
      <c r="AQ169" s="3">
        <f>Q175</f>
        <v>0</v>
      </c>
      <c r="AR169" s="3">
        <f>Q176</f>
        <v>0</v>
      </c>
      <c r="AS169" s="3">
        <f>Q177</f>
        <v>0</v>
      </c>
      <c r="AT169" s="3">
        <f>Q178</f>
        <v>0</v>
      </c>
      <c r="AU169" s="7"/>
      <c r="AV169" s="54">
        <v>256</v>
      </c>
      <c r="AW169" s="33">
        <f t="shared" ref="AW169" si="4130">PRODUCT(W169*100*1/W171)</f>
        <v>0</v>
      </c>
      <c r="AX169" s="33">
        <f t="shared" ref="AX169" si="4131">PRODUCT(X169*100*1/X171)</f>
        <v>0</v>
      </c>
      <c r="AY169" s="30">
        <f t="shared" ref="AY169" si="4132">PRODUCT(Y169*100*1/Y171)</f>
        <v>0</v>
      </c>
      <c r="AZ169" s="30">
        <f t="shared" ref="AZ169" si="4133">PRODUCT(Z169*100*1/Z171)</f>
        <v>0</v>
      </c>
      <c r="BA169" s="30">
        <f t="shared" ref="BA169" si="4134">PRODUCT(AA169*100*1/AA171)</f>
        <v>0</v>
      </c>
      <c r="BB169" s="30">
        <f t="shared" ref="BB169" si="4135">PRODUCT(AB169*100*1/AB171)</f>
        <v>0</v>
      </c>
      <c r="BC169" s="30">
        <f t="shared" ref="BC169" si="4136">PRODUCT(AC169*100*1/AC171)</f>
        <v>0</v>
      </c>
      <c r="BD169" s="30">
        <f t="shared" ref="BD169" si="4137">PRODUCT(AD169*100*1/AD171)</f>
        <v>0</v>
      </c>
      <c r="BE169" s="33">
        <f t="shared" ref="BE169" si="4138">PRODUCT(AE169*100*1/AE171)</f>
        <v>0</v>
      </c>
      <c r="BF169" s="33">
        <f t="shared" ref="BF169" si="4139">PRODUCT(AF169*100*1/AF171)</f>
        <v>0</v>
      </c>
      <c r="BG169" s="33">
        <f t="shared" ref="BG169" si="4140">PRODUCT(AG169*100*1/AG171)</f>
        <v>6.557377049180328</v>
      </c>
      <c r="BH169" s="33">
        <f t="shared" ref="BH169" si="4141">PRODUCT(AH169*100*1/AH171)</f>
        <v>0</v>
      </c>
      <c r="BI169" s="33">
        <f t="shared" ref="BI169" si="4142">PRODUCT(AI169*100*1/AI171)</f>
        <v>0</v>
      </c>
      <c r="BJ169" s="33">
        <f t="shared" ref="BJ169" si="4143">PRODUCT(AJ169*100*1/AJ171)</f>
        <v>0</v>
      </c>
      <c r="BK169" s="33">
        <f t="shared" ref="BK169" si="4144">PRODUCT(AK169*100*1/AK171)</f>
        <v>0</v>
      </c>
      <c r="BL169" s="33">
        <f t="shared" ref="BL169" si="4145">PRODUCT(AL169*100*1/AL171)</f>
        <v>0</v>
      </c>
      <c r="BM169" s="33">
        <f t="shared" ref="BM169" si="4146">PRODUCT(AM169*100*1/AM171)</f>
        <v>0</v>
      </c>
      <c r="BN169" s="33">
        <f t="shared" ref="BN169" si="4147">PRODUCT(AN169*100*1/AN171)</f>
        <v>0</v>
      </c>
      <c r="BO169" s="33">
        <f t="shared" ref="BO169" si="4148">PRODUCT(AO169*100*1/AO171)</f>
        <v>0</v>
      </c>
      <c r="BP169" s="33">
        <f t="shared" ref="BP169" si="4149">PRODUCT(AP169*100*1/AP171)</f>
        <v>0</v>
      </c>
      <c r="BQ169" s="33">
        <f t="shared" ref="BQ169" si="4150">PRODUCT(AQ169*100*1/AQ171)</f>
        <v>0</v>
      </c>
      <c r="BR169" s="33">
        <f t="shared" ref="BR169" si="4151">PRODUCT(AR169*100*1/AR171)</f>
        <v>0</v>
      </c>
      <c r="BS169" s="33">
        <f t="shared" ref="BS169" si="4152">PRODUCT(AS169*100*1/AS171)</f>
        <v>0</v>
      </c>
      <c r="BT169" s="33">
        <f t="shared" ref="BT169" si="4153">PRODUCT(AT169*100*1/AT171)</f>
        <v>0</v>
      </c>
      <c r="BU169" s="54"/>
      <c r="BV169" s="54">
        <v>256</v>
      </c>
      <c r="BW169" s="33">
        <f t="shared" ref="BW169" si="4154">AW155+AW156+AW157+AW158+AW159+AW160+AW161+AW162+AW163+AW164+AW165+AW166+AW167+AW168+AW169</f>
        <v>100</v>
      </c>
      <c r="BX169" s="33">
        <f t="shared" ref="BX169" si="4155">AX155+AX156+AX157+AX158+AX159+AX160+AX161+AX162+AX163+AX164+AX165+AX166+AX167+AX168+AX169</f>
        <v>100.00000000000001</v>
      </c>
      <c r="BY169" s="30">
        <f t="shared" ref="BY169" si="4156">AY155+AY156+AY157+AY158+AY159+AY160+AY161+AY162+AY163+AY164+AY165+AY166+AY167+AY168+AY169</f>
        <v>99.999999999999986</v>
      </c>
      <c r="BZ169" s="30">
        <f t="shared" ref="BZ169" si="4157">AZ155+AZ156+AZ157+AZ158+AZ159+AZ160+AZ161+AZ162+AZ163+AZ164+AZ165+AZ166+AZ167+AZ168+AZ169</f>
        <v>100</v>
      </c>
      <c r="CA169" s="30">
        <f t="shared" ref="CA169" si="4158">BA155+BA156+BA157+BA158+BA159+BA160+BA161+BA162+BA163+BA164+BA165+BA166+BA167+BA168+BA169</f>
        <v>100</v>
      </c>
      <c r="CB169" s="30">
        <f t="shared" ref="CB169" si="4159">BB155+BB156+BB157+BB158+BB159+BB160+BB161+BB162+BB163+BB164+BB165+BB166+BB167+BB168+BB169</f>
        <v>100</v>
      </c>
      <c r="CC169" s="30">
        <f t="shared" ref="CC169" si="4160">BC155+BC156+BC157+BC158+BC159+BC160+BC161+BC162+BC163+BC164+BC165+BC166+BC167+BC168+BC169</f>
        <v>99.999999999999986</v>
      </c>
      <c r="CD169" s="30">
        <f t="shared" ref="CD169" si="4161">BD155+BD156+BD157+BD158+BD159+BD160+BD161+BD162+BD163+BD164+BD165+BD166+BD167+BD168+BD169</f>
        <v>100.00000000000001</v>
      </c>
      <c r="CE169" s="33">
        <f t="shared" ref="CE169" si="4162">BE155+BE156+BE157+BE158+BE159+BE160+BE161+BE162+BE163+BE164+BE165+BE166+BE167+BE168+BE169</f>
        <v>99.999999999999986</v>
      </c>
      <c r="CF169" s="33">
        <f t="shared" ref="CF169" si="4163">BF155+BF156+BF157+BF158+BF159+BF160+BF161+BF162+BF163+BF164+BF165+BF166+BF167+BF168+BF169</f>
        <v>99.999999999999986</v>
      </c>
      <c r="CG169" s="33">
        <f t="shared" ref="CG169" si="4164">BG155+BG156+BG157+BG158+BG159+BG160+BG161+BG162+BG163+BG164+BG165+BG166+BG167+BG168+BG169</f>
        <v>100</v>
      </c>
      <c r="CH169" s="33">
        <f t="shared" ref="CH169" si="4165">BH155+BH156+BH157+BH158+BH159+BH160+BH161+BH162+BH163+BH164+BH165+BH166+BH167+BH168+BH169</f>
        <v>100.00000000000001</v>
      </c>
      <c r="CI169" s="33">
        <f t="shared" ref="CI169" si="4166">BI155+BI156+BI157+BI158+BI159+BI160+BI161+BI162+BI163+BI164+BI165+BI166+BI167+BI168+BI169</f>
        <v>100</v>
      </c>
      <c r="CJ169" s="33">
        <f t="shared" ref="CJ169" si="4167">BJ155+BJ156+BJ157+BJ158+BJ159+BJ160+BJ161+BJ162+BJ163+BJ164+BJ165+BJ166+BJ167+BJ168+BJ169</f>
        <v>100.00000000000001</v>
      </c>
      <c r="CK169" s="33">
        <f t="shared" ref="CK169" si="4168">BK155+BK156+BK157+BK158+BK159+BK160+BK161+BK162+BK163+BK164+BK165+BK166+BK167+BK168+BK169</f>
        <v>100</v>
      </c>
      <c r="CL169" s="33">
        <f t="shared" ref="CL169" si="4169">BL155+BL156+BL157+BL158+BL159+BL160+BL161+BL162+BL163+BL164+BL165+BL166+BL167+BL168+BL169</f>
        <v>100</v>
      </c>
      <c r="CM169" s="33">
        <f t="shared" ref="CM169" si="4170">BM155+BM156+BM157+BM158+BM159+BM160+BM161+BM162+BM163+BM164+BM165+BM166+BM167+BM168+BM169</f>
        <v>100</v>
      </c>
      <c r="CN169" s="33">
        <f t="shared" ref="CN169" si="4171">BN155+BN156+BN157+BN158+BN159+BN160+BN161+BN162+BN163+BN164+BN165+BN166+BN167+BN168+BN169</f>
        <v>100.00000000000001</v>
      </c>
      <c r="CO169" s="33">
        <f t="shared" ref="CO169" si="4172">BO155+BO156+BO157+BO158+BO159+BO160+BO161+BO162+BO163+BO164+BO165+BO166+BO167+BO168+BO169</f>
        <v>100</v>
      </c>
      <c r="CP169" s="33">
        <f t="shared" ref="CP169" si="4173">BP155+BP156+BP157+BP158+BP159+BP160+BP161+BP162+BP163+BP164+BP165+BP166+BP167+BP168+BP169</f>
        <v>99.999999999999986</v>
      </c>
      <c r="CQ169" s="33">
        <f t="shared" ref="CQ169" si="4174">BQ155+BQ156+BQ157+BQ158+BQ159+BQ160+BQ161+BQ162+BQ163+BQ164+BQ165+BQ166+BQ167+BQ168+BQ169</f>
        <v>100</v>
      </c>
      <c r="CR169" s="33">
        <f t="shared" ref="CR169" si="4175">BR155+BR156+BR157+BR158+BR159+BR160+BR161+BR162+BR163+BR164+BR165+BR166+BR167+BR168+BR169</f>
        <v>100</v>
      </c>
      <c r="CS169" s="33">
        <f t="shared" ref="CS169" si="4176">BS155+BS156+BS157+BS158+BS159+BS160+BS161+BS162+BS163+BS164+BS165+BS166+BS167+BS168+BS169</f>
        <v>100</v>
      </c>
      <c r="CT169" s="33">
        <f t="shared" ref="CT169" si="4177">BT155+BT156+BT157+BT158+BT159+BT160+BT161+BT162+BT163+BT164+BT165+BT166+BT167+BT168+BT169</f>
        <v>100.00000000000001</v>
      </c>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row>
    <row r="170" spans="2:125" x14ac:dyDescent="0.25">
      <c r="B170" s="54" t="s">
        <v>21</v>
      </c>
      <c r="C170" s="2">
        <v>0</v>
      </c>
      <c r="D170" s="2">
        <v>0</v>
      </c>
      <c r="E170" s="2">
        <v>55</v>
      </c>
      <c r="F170" s="2">
        <v>0</v>
      </c>
      <c r="G170" s="2">
        <v>3</v>
      </c>
      <c r="H170" s="2">
        <v>0</v>
      </c>
      <c r="I170" s="2">
        <v>0</v>
      </c>
      <c r="J170" s="4">
        <v>0</v>
      </c>
      <c r="K170" s="3">
        <v>3</v>
      </c>
      <c r="L170" s="3">
        <v>0</v>
      </c>
      <c r="M170" s="3">
        <v>0</v>
      </c>
      <c r="N170" s="3">
        <v>0</v>
      </c>
      <c r="O170" s="3">
        <v>0</v>
      </c>
      <c r="P170" s="3">
        <v>0</v>
      </c>
      <c r="Q170" s="3">
        <v>0</v>
      </c>
      <c r="R170" s="3">
        <v>0</v>
      </c>
      <c r="S170" s="54">
        <v>61</v>
      </c>
      <c r="V170" s="54">
        <v>512</v>
      </c>
      <c r="W170" s="3">
        <f>R155</f>
        <v>0</v>
      </c>
      <c r="X170" s="3">
        <f>R156</f>
        <v>0</v>
      </c>
      <c r="Y170" s="54">
        <f>R157</f>
        <v>0</v>
      </c>
      <c r="Z170" s="54">
        <f>R158</f>
        <v>0</v>
      </c>
      <c r="AA170" s="54">
        <f>R159</f>
        <v>0</v>
      </c>
      <c r="AB170" s="54">
        <f>R160</f>
        <v>0</v>
      </c>
      <c r="AC170" s="54">
        <f>R161</f>
        <v>0</v>
      </c>
      <c r="AD170" s="54">
        <f>R162</f>
        <v>0</v>
      </c>
      <c r="AE170" s="3">
        <f>R163</f>
        <v>0</v>
      </c>
      <c r="AF170" s="3">
        <f>R164</f>
        <v>0</v>
      </c>
      <c r="AG170" s="3">
        <f>R165</f>
        <v>0</v>
      </c>
      <c r="AH170" s="3">
        <f>R166</f>
        <v>0</v>
      </c>
      <c r="AI170" s="3">
        <f>R167</f>
        <v>0</v>
      </c>
      <c r="AJ170" s="3">
        <f>R168</f>
        <v>0</v>
      </c>
      <c r="AK170" s="3">
        <f>R169</f>
        <v>0</v>
      </c>
      <c r="AL170" s="3">
        <f>R170</f>
        <v>0</v>
      </c>
      <c r="AM170" s="3">
        <f>R171</f>
        <v>0</v>
      </c>
      <c r="AN170" s="3">
        <f>R172</f>
        <v>0</v>
      </c>
      <c r="AO170" s="3">
        <f>R173</f>
        <v>0</v>
      </c>
      <c r="AP170" s="3">
        <f>R174</f>
        <v>0</v>
      </c>
      <c r="AQ170" s="3">
        <f>R175</f>
        <v>0</v>
      </c>
      <c r="AR170" s="3">
        <f>R176</f>
        <v>0</v>
      </c>
      <c r="AS170" s="3">
        <f>R177</f>
        <v>0</v>
      </c>
      <c r="AT170" s="3">
        <f>R178</f>
        <v>0</v>
      </c>
      <c r="AU170" s="7"/>
      <c r="AV170" s="54">
        <v>512</v>
      </c>
      <c r="AW170" s="33">
        <f t="shared" ref="AW170" si="4178">PRODUCT(W170*100*1/W171)</f>
        <v>0</v>
      </c>
      <c r="AX170" s="33">
        <f t="shared" ref="AX170" si="4179">PRODUCT(X170*100*1/X171)</f>
        <v>0</v>
      </c>
      <c r="AY170" s="30">
        <f t="shared" ref="AY170" si="4180">PRODUCT(Y170*100*1/Y171)</f>
        <v>0</v>
      </c>
      <c r="AZ170" s="30">
        <f t="shared" ref="AZ170" si="4181">PRODUCT(Z170*100*1/Z171)</f>
        <v>0</v>
      </c>
      <c r="BA170" s="30">
        <f t="shared" ref="BA170" si="4182">PRODUCT(AA170*100*1/AA171)</f>
        <v>0</v>
      </c>
      <c r="BB170" s="30">
        <f t="shared" ref="BB170" si="4183">PRODUCT(AB170*100*1/AB171)</f>
        <v>0</v>
      </c>
      <c r="BC170" s="30">
        <f t="shared" ref="BC170" si="4184">PRODUCT(AC170*100*1/AC171)</f>
        <v>0</v>
      </c>
      <c r="BD170" s="30">
        <f t="shared" ref="BD170" si="4185">PRODUCT(AD170*100*1/AD171)</f>
        <v>0</v>
      </c>
      <c r="BE170" s="33">
        <f t="shared" ref="BE170" si="4186">PRODUCT(AE170*100*1/AE171)</f>
        <v>0</v>
      </c>
      <c r="BF170" s="33">
        <f t="shared" ref="BF170" si="4187">PRODUCT(AF170*100*1/AF171)</f>
        <v>0</v>
      </c>
      <c r="BG170" s="33">
        <f t="shared" ref="BG170" si="4188">PRODUCT(AG170*100*1/AG171)</f>
        <v>0</v>
      </c>
      <c r="BH170" s="33">
        <f t="shared" ref="BH170" si="4189">PRODUCT(AH170*100*1/AH171)</f>
        <v>0</v>
      </c>
      <c r="BI170" s="33">
        <f t="shared" ref="BI170" si="4190">PRODUCT(AI170*100*1/AI171)</f>
        <v>0</v>
      </c>
      <c r="BJ170" s="33">
        <f t="shared" ref="BJ170" si="4191">PRODUCT(AJ170*100*1/AJ171)</f>
        <v>0</v>
      </c>
      <c r="BK170" s="33">
        <f t="shared" ref="BK170" si="4192">PRODUCT(AK170*100*1/AK171)</f>
        <v>0</v>
      </c>
      <c r="BL170" s="33">
        <f t="shared" ref="BL170" si="4193">PRODUCT(AL170*100*1/AL171)</f>
        <v>0</v>
      </c>
      <c r="BM170" s="33">
        <f t="shared" ref="BM170" si="4194">PRODUCT(AM170*100*1/AM171)</f>
        <v>0</v>
      </c>
      <c r="BN170" s="33">
        <f t="shared" ref="BN170" si="4195">PRODUCT(AN170*100*1/AN171)</f>
        <v>0</v>
      </c>
      <c r="BO170" s="33">
        <f t="shared" ref="BO170" si="4196">PRODUCT(AO170*100*1/AO171)</f>
        <v>0</v>
      </c>
      <c r="BP170" s="33">
        <f t="shared" ref="BP170" si="4197">PRODUCT(AP170*100*1/AP171)</f>
        <v>0</v>
      </c>
      <c r="BQ170" s="33">
        <f t="shared" ref="BQ170" si="4198">PRODUCT(AQ170*100*1/AQ171)</f>
        <v>0</v>
      </c>
      <c r="BR170" s="33">
        <f t="shared" ref="BR170" si="4199">PRODUCT(AR170*100*1/AR171)</f>
        <v>0</v>
      </c>
      <c r="BS170" s="33">
        <f t="shared" ref="BS170" si="4200">PRODUCT(AS170*100*1/AS171)</f>
        <v>0</v>
      </c>
      <c r="BT170" s="33">
        <f t="shared" ref="BT170" si="4201">PRODUCT(AT170*100*1/AT171)</f>
        <v>0</v>
      </c>
      <c r="BU170" s="54"/>
      <c r="BV170" s="54">
        <v>512</v>
      </c>
      <c r="BW170" s="33">
        <f t="shared" ref="BW170" si="4202">AW155+AW156+AW157+AW158+AW159+AW160+AW161+AW162+AW163+AW164+AW165+AW166+AW167+AW168+AW169+AW170</f>
        <v>100</v>
      </c>
      <c r="BX170" s="33">
        <f t="shared" ref="BX170" si="4203">AX155+AX156+AX157+AX158+AX159+AX160+AX161+AX162+AX163+AX164+AX165+AX166+AX167+AX168+AX169+AX170</f>
        <v>100.00000000000001</v>
      </c>
      <c r="BY170" s="30">
        <f t="shared" ref="BY170" si="4204">AY155+AY156+AY157+AY158+AY159+AY160+AY161+AY162+AY163+AY164+AY165+AY166+AY167+AY168+AY169+AY170</f>
        <v>99.999999999999986</v>
      </c>
      <c r="BZ170" s="30">
        <f t="shared" ref="BZ170" si="4205">AZ155+AZ156+AZ157+AZ158+AZ159+AZ160+AZ161+AZ162+AZ163+AZ164+AZ165+AZ166+AZ167+AZ168+AZ169+AZ170</f>
        <v>100</v>
      </c>
      <c r="CA170" s="30">
        <f t="shared" ref="CA170" si="4206">BA155+BA156+BA157+BA158+BA159+BA160+BA161+BA162+BA163+BA164+BA165+BA166+BA167+BA168+BA169+BA170</f>
        <v>100</v>
      </c>
      <c r="CB170" s="30">
        <f t="shared" ref="CB170" si="4207">BB155+BB156+BB157+BB158+BB159+BB160+BB161+BB162+BB163+BB164+BB165+BB166+BB167+BB168+BB169+BB170</f>
        <v>100</v>
      </c>
      <c r="CC170" s="30">
        <f t="shared" ref="CC170" si="4208">BC155+BC156+BC157+BC158+BC159+BC160+BC161+BC162+BC163+BC164+BC165+BC166+BC167+BC168+BC169+BC170</f>
        <v>99.999999999999986</v>
      </c>
      <c r="CD170" s="30">
        <f t="shared" ref="CD170" si="4209">BD155+BD156+BD157+BD158+BD159+BD160+BD161+BD162+BD163+BD164+BD165+BD166+BD167+BD168+BD169+BD170</f>
        <v>100.00000000000001</v>
      </c>
      <c r="CE170" s="33">
        <f t="shared" ref="CE170" si="4210">BE155+BE156+BE157+BE158+BE159+BE160+BE161+BE162+BE163+BE164+BE165+BE166+BE167+BE168+BE169+BE170</f>
        <v>99.999999999999986</v>
      </c>
      <c r="CF170" s="33">
        <f t="shared" ref="CF170" si="4211">BF155+BF156+BF157+BF158+BF159+BF160+BF161+BF162+BF163+BF164+BF165+BF166+BF167+BF168+BF169+BF170</f>
        <v>99.999999999999986</v>
      </c>
      <c r="CG170" s="33">
        <f t="shared" ref="CG170" si="4212">BG155+BG156+BG157+BG158+BG159+BG160+BG161+BG162+BG163+BG164+BG165+BG166+BG167+BG168+BG169+BG170</f>
        <v>100</v>
      </c>
      <c r="CH170" s="33">
        <f t="shared" ref="CH170" si="4213">BH155+BH156+BH157+BH158+BH159+BH160+BH161+BH162+BH163+BH164+BH165+BH166+BH167+BH168+BH169+BH170</f>
        <v>100.00000000000001</v>
      </c>
      <c r="CI170" s="33">
        <f t="shared" ref="CI170" si="4214">BI155+BI156+BI157+BI158+BI159+BI160+BI161+BI162+BI163+BI164+BI165+BI166+BI167+BI168+BI169+BI170</f>
        <v>100</v>
      </c>
      <c r="CJ170" s="33">
        <f t="shared" ref="CJ170" si="4215">BJ155+BJ156+BJ157+BJ158+BJ159+BJ160+BJ161+BJ162+BJ163+BJ164+BJ165+BJ166+BJ167+BJ168+BJ169+BJ170</f>
        <v>100.00000000000001</v>
      </c>
      <c r="CK170" s="33">
        <f t="shared" ref="CK170" si="4216">BK155+BK156+BK157+BK158+BK159+BK160+BK161+BK162+BK163+BK164+BK165+BK166+BK167+BK168+BK169+BK170</f>
        <v>100</v>
      </c>
      <c r="CL170" s="33">
        <f t="shared" ref="CL170" si="4217">BL155+BL156+BL157+BL158+BL159+BL160+BL161+BL162+BL163+BL164+BL165+BL166+BL167+BL168+BL169+BL170</f>
        <v>100</v>
      </c>
      <c r="CM170" s="33">
        <f t="shared" ref="CM170" si="4218">BM155+BM156+BM157+BM158+BM159+BM160+BM161+BM162+BM163+BM164+BM165+BM166+BM167+BM168+BM169+BM170</f>
        <v>100</v>
      </c>
      <c r="CN170" s="33">
        <f t="shared" ref="CN170" si="4219">BN155+BN156+BN157+BN158+BN159+BN160+BN161+BN162+BN163+BN164+BN165+BN166+BN167+BN168+BN169+BN170</f>
        <v>100.00000000000001</v>
      </c>
      <c r="CO170" s="33">
        <f t="shared" ref="CO170" si="4220">BO155+BO156+BO157+BO158+BO159+BO160+BO161+BO162+BO163+BO164+BO165+BO166+BO167+BO168+BO169+BO170</f>
        <v>100</v>
      </c>
      <c r="CP170" s="33">
        <f t="shared" ref="CP170" si="4221">BP155+BP156+BP157+BP158+BP159+BP160+BP161+BP162+BP163+BP164+BP165+BP166+BP167+BP168+BP169+BP170</f>
        <v>99.999999999999986</v>
      </c>
      <c r="CQ170" s="33">
        <f t="shared" ref="CQ170" si="4222">BQ155+BQ156+BQ157+BQ158+BQ159+BQ160+BQ161+BQ162+BQ163+BQ164+BQ165+BQ166+BQ167+BQ168+BQ169+BQ170</f>
        <v>100</v>
      </c>
      <c r="CR170" s="33">
        <f t="shared" ref="CR170" si="4223">BR155+BR156+BR157+BR158+BR159+BR160+BR161+BR162+BR163+BR164+BR165+BR166+BR167+BR168+BR169+BR170</f>
        <v>100</v>
      </c>
      <c r="CS170" s="33">
        <f t="shared" ref="CS170" si="4224">BS155+BS156+BS157+BS158+BS159+BS160+BS161+BS162+BS163+BS164+BS165+BS166+BS167+BS168+BS169+BS170</f>
        <v>100</v>
      </c>
      <c r="CT170" s="33">
        <f t="shared" ref="CT170" si="4225">BT155+BT156+BT157+BT158+BT159+BT160+BT161+BT162+BT163+BT164+BT165+BT166+BT167+BT168+BT169+BT170</f>
        <v>100.00000000000001</v>
      </c>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row>
    <row r="171" spans="2:125" x14ac:dyDescent="0.25">
      <c r="B171" s="54" t="s">
        <v>33</v>
      </c>
      <c r="C171" s="2">
        <v>0</v>
      </c>
      <c r="D171" s="2">
        <v>56</v>
      </c>
      <c r="E171" s="2">
        <v>4</v>
      </c>
      <c r="F171" s="4">
        <v>0</v>
      </c>
      <c r="G171" s="4">
        <v>0</v>
      </c>
      <c r="H171" s="4">
        <v>0</v>
      </c>
      <c r="I171" s="3">
        <v>0</v>
      </c>
      <c r="J171" s="3">
        <v>1</v>
      </c>
      <c r="K171" s="3">
        <v>0</v>
      </c>
      <c r="L171" s="3">
        <v>0</v>
      </c>
      <c r="M171" s="3">
        <v>0</v>
      </c>
      <c r="N171" s="3">
        <v>0</v>
      </c>
      <c r="O171" s="3">
        <v>0</v>
      </c>
      <c r="P171" s="3">
        <v>0</v>
      </c>
      <c r="Q171" s="3">
        <v>0</v>
      </c>
      <c r="R171" s="3">
        <v>0</v>
      </c>
      <c r="S171" s="54">
        <v>61</v>
      </c>
      <c r="V171" s="54" t="s">
        <v>1</v>
      </c>
      <c r="W171" s="54">
        <f>S155</f>
        <v>61</v>
      </c>
      <c r="X171" s="54">
        <f>S156</f>
        <v>61</v>
      </c>
      <c r="Y171" s="54">
        <f>S157</f>
        <v>62</v>
      </c>
      <c r="Z171" s="54">
        <f>S158</f>
        <v>62</v>
      </c>
      <c r="AA171" s="54">
        <f>S159</f>
        <v>61</v>
      </c>
      <c r="AB171" s="54">
        <f>S160</f>
        <v>61</v>
      </c>
      <c r="AC171" s="54">
        <f>S161</f>
        <v>62</v>
      </c>
      <c r="AD171" s="54">
        <f>S162</f>
        <v>60</v>
      </c>
      <c r="AE171" s="54">
        <f>S163</f>
        <v>58</v>
      </c>
      <c r="AF171" s="54">
        <f>S164</f>
        <v>58</v>
      </c>
      <c r="AG171" s="54">
        <f>S165</f>
        <v>61</v>
      </c>
      <c r="AH171" s="54">
        <f>S166</f>
        <v>61</v>
      </c>
      <c r="AI171" s="54">
        <f>S167</f>
        <v>61</v>
      </c>
      <c r="AJ171" s="54">
        <f>S168</f>
        <v>61</v>
      </c>
      <c r="AK171" s="54">
        <f>S169</f>
        <v>61</v>
      </c>
      <c r="AL171" s="54">
        <f>S170</f>
        <v>61</v>
      </c>
      <c r="AM171" s="54">
        <f>S171</f>
        <v>61</v>
      </c>
      <c r="AN171" s="54">
        <f>S172</f>
        <v>60</v>
      </c>
      <c r="AO171" s="54">
        <f>S173</f>
        <v>61</v>
      </c>
      <c r="AP171" s="54">
        <f>S174</f>
        <v>62</v>
      </c>
      <c r="AQ171" s="54">
        <f>S175</f>
        <v>61</v>
      </c>
      <c r="AR171" s="54">
        <f>S176</f>
        <v>61</v>
      </c>
      <c r="AS171" s="54">
        <f>S177</f>
        <v>61</v>
      </c>
      <c r="AT171" s="54">
        <f>S178</f>
        <v>61</v>
      </c>
      <c r="AV171" s="54" t="s">
        <v>1</v>
      </c>
      <c r="AW171" s="30">
        <f t="shared" ref="AW171:BT171" si="4226">SUM(AW155:AW170)</f>
        <v>100</v>
      </c>
      <c r="AX171" s="30">
        <f t="shared" si="4226"/>
        <v>100.00000000000001</v>
      </c>
      <c r="AY171" s="30">
        <f t="shared" si="4226"/>
        <v>99.999999999999986</v>
      </c>
      <c r="AZ171" s="30">
        <f t="shared" si="4226"/>
        <v>100</v>
      </c>
      <c r="BA171" s="30">
        <f t="shared" si="4226"/>
        <v>100</v>
      </c>
      <c r="BB171" s="30">
        <f t="shared" si="4226"/>
        <v>100</v>
      </c>
      <c r="BC171" s="30">
        <f t="shared" si="4226"/>
        <v>99.999999999999986</v>
      </c>
      <c r="BD171" s="30">
        <f t="shared" si="4226"/>
        <v>100.00000000000001</v>
      </c>
      <c r="BE171" s="30">
        <f t="shared" si="4226"/>
        <v>99.999999999999986</v>
      </c>
      <c r="BF171" s="30">
        <f t="shared" si="4226"/>
        <v>99.999999999999986</v>
      </c>
      <c r="BG171" s="30">
        <f t="shared" si="4226"/>
        <v>100</v>
      </c>
      <c r="BH171" s="30">
        <f t="shared" si="4226"/>
        <v>100.00000000000001</v>
      </c>
      <c r="BI171" s="30">
        <f t="shared" si="4226"/>
        <v>100</v>
      </c>
      <c r="BJ171" s="30">
        <f t="shared" si="4226"/>
        <v>100.00000000000001</v>
      </c>
      <c r="BK171" s="30">
        <f t="shared" si="4226"/>
        <v>100</v>
      </c>
      <c r="BL171" s="30">
        <f t="shared" si="4226"/>
        <v>100</v>
      </c>
      <c r="BM171" s="30">
        <f t="shared" si="4226"/>
        <v>100</v>
      </c>
      <c r="BN171" s="30">
        <f t="shared" si="4226"/>
        <v>100.00000000000001</v>
      </c>
      <c r="BO171" s="30">
        <f t="shared" si="4226"/>
        <v>100</v>
      </c>
      <c r="BP171" s="30">
        <f t="shared" si="4226"/>
        <v>99.999999999999986</v>
      </c>
      <c r="BQ171" s="30">
        <f t="shared" si="4226"/>
        <v>100</v>
      </c>
      <c r="BR171" s="30">
        <f t="shared" si="4226"/>
        <v>100</v>
      </c>
      <c r="BS171" s="30">
        <f t="shared" si="4226"/>
        <v>100</v>
      </c>
      <c r="BT171" s="30">
        <f t="shared" si="4226"/>
        <v>100.00000000000001</v>
      </c>
      <c r="BU171" s="54"/>
      <c r="BV171" s="54"/>
      <c r="CQ171" s="30"/>
      <c r="CR171" s="30"/>
      <c r="CS171" s="3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row>
    <row r="172" spans="2:125" x14ac:dyDescent="0.25">
      <c r="B172" s="54" t="s">
        <v>34</v>
      </c>
      <c r="C172" s="2">
        <v>0</v>
      </c>
      <c r="D172" s="2">
        <v>0</v>
      </c>
      <c r="E172" s="2">
        <v>0</v>
      </c>
      <c r="F172" s="2">
        <v>2</v>
      </c>
      <c r="G172" s="2">
        <v>21</v>
      </c>
      <c r="H172" s="2">
        <v>36</v>
      </c>
      <c r="I172" s="2">
        <v>1</v>
      </c>
      <c r="J172" s="3">
        <v>0</v>
      </c>
      <c r="K172" s="3">
        <v>0</v>
      </c>
      <c r="L172" s="3">
        <v>0</v>
      </c>
      <c r="M172" s="3">
        <v>0</v>
      </c>
      <c r="N172" s="3">
        <v>0</v>
      </c>
      <c r="O172" s="3">
        <v>0</v>
      </c>
      <c r="P172" s="3">
        <v>0</v>
      </c>
      <c r="Q172" s="3">
        <v>0</v>
      </c>
      <c r="R172" s="3">
        <v>0</v>
      </c>
      <c r="S172" s="54">
        <v>60</v>
      </c>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row>
    <row r="173" spans="2:125" x14ac:dyDescent="0.25">
      <c r="B173" s="54" t="s">
        <v>35</v>
      </c>
      <c r="C173" s="2">
        <v>0</v>
      </c>
      <c r="D173" s="2">
        <v>0</v>
      </c>
      <c r="E173" s="2">
        <v>27</v>
      </c>
      <c r="F173" s="2">
        <v>0</v>
      </c>
      <c r="G173" s="2">
        <v>23</v>
      </c>
      <c r="H173" s="2">
        <v>3</v>
      </c>
      <c r="I173" s="2">
        <v>0</v>
      </c>
      <c r="J173" s="4">
        <v>0</v>
      </c>
      <c r="K173" s="3">
        <v>0</v>
      </c>
      <c r="L173" s="3">
        <v>2</v>
      </c>
      <c r="M173" s="3">
        <v>1</v>
      </c>
      <c r="N173" s="3">
        <v>5</v>
      </c>
      <c r="O173" s="3">
        <v>0</v>
      </c>
      <c r="P173" s="3">
        <v>0</v>
      </c>
      <c r="Q173" s="3">
        <v>0</v>
      </c>
      <c r="R173" s="3">
        <v>0</v>
      </c>
      <c r="S173" s="54">
        <v>61</v>
      </c>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row>
    <row r="174" spans="2:125" x14ac:dyDescent="0.25">
      <c r="B174" s="54" t="s">
        <v>24</v>
      </c>
      <c r="C174" s="2">
        <v>0</v>
      </c>
      <c r="D174" s="2">
        <v>1</v>
      </c>
      <c r="E174" s="2">
        <v>22</v>
      </c>
      <c r="F174" s="2">
        <v>31</v>
      </c>
      <c r="G174" s="2">
        <v>1</v>
      </c>
      <c r="H174" s="4">
        <v>1</v>
      </c>
      <c r="I174" s="3">
        <v>1</v>
      </c>
      <c r="J174" s="3">
        <v>2</v>
      </c>
      <c r="K174" s="3">
        <v>0</v>
      </c>
      <c r="L174" s="3">
        <v>3</v>
      </c>
      <c r="M174" s="3">
        <v>0</v>
      </c>
      <c r="N174" s="3">
        <v>0</v>
      </c>
      <c r="O174" s="3">
        <v>0</v>
      </c>
      <c r="P174" s="3">
        <v>0</v>
      </c>
      <c r="Q174" s="3">
        <v>0</v>
      </c>
      <c r="R174" s="3">
        <v>0</v>
      </c>
      <c r="S174" s="54">
        <v>62</v>
      </c>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row>
    <row r="175" spans="2:125" x14ac:dyDescent="0.25">
      <c r="B175" s="54" t="s">
        <v>36</v>
      </c>
      <c r="C175" s="2">
        <v>0</v>
      </c>
      <c r="D175" s="2">
        <v>0</v>
      </c>
      <c r="E175" s="2">
        <v>0</v>
      </c>
      <c r="F175" s="2">
        <v>0</v>
      </c>
      <c r="G175" s="2">
        <v>0</v>
      </c>
      <c r="H175" s="2">
        <v>41</v>
      </c>
      <c r="I175" s="2">
        <v>18</v>
      </c>
      <c r="J175" s="2">
        <v>2</v>
      </c>
      <c r="K175" s="2">
        <v>0</v>
      </c>
      <c r="L175" s="3">
        <v>0</v>
      </c>
      <c r="M175" s="3">
        <v>0</v>
      </c>
      <c r="N175" s="3">
        <v>0</v>
      </c>
      <c r="O175" s="3">
        <v>0</v>
      </c>
      <c r="P175" s="3">
        <v>0</v>
      </c>
      <c r="Q175" s="3">
        <v>0</v>
      </c>
      <c r="R175" s="3">
        <v>0</v>
      </c>
      <c r="S175" s="54">
        <v>61</v>
      </c>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row>
    <row r="176" spans="2:125" x14ac:dyDescent="0.25">
      <c r="B176" s="54" t="s">
        <v>37</v>
      </c>
      <c r="C176" s="2">
        <v>0</v>
      </c>
      <c r="D176" s="2">
        <v>0</v>
      </c>
      <c r="E176" s="2">
        <v>0</v>
      </c>
      <c r="F176" s="2">
        <v>0</v>
      </c>
      <c r="G176" s="2">
        <v>0</v>
      </c>
      <c r="H176" s="2">
        <v>46</v>
      </c>
      <c r="I176" s="2">
        <v>13</v>
      </c>
      <c r="J176" s="2">
        <v>2</v>
      </c>
      <c r="K176" s="2">
        <v>0</v>
      </c>
      <c r="L176" s="3">
        <v>0</v>
      </c>
      <c r="M176" s="3">
        <v>0</v>
      </c>
      <c r="N176" s="3">
        <v>0</v>
      </c>
      <c r="O176" s="3">
        <v>0</v>
      </c>
      <c r="P176" s="3">
        <v>0</v>
      </c>
      <c r="Q176" s="3">
        <v>0</v>
      </c>
      <c r="R176" s="3">
        <v>0</v>
      </c>
      <c r="S176" s="54">
        <v>61</v>
      </c>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row>
    <row r="177" spans="1:127" x14ac:dyDescent="0.25">
      <c r="B177" s="54" t="s">
        <v>38</v>
      </c>
      <c r="C177" s="2">
        <v>0</v>
      </c>
      <c r="D177" s="2">
        <v>0</v>
      </c>
      <c r="E177" s="2">
        <v>0</v>
      </c>
      <c r="F177" s="2">
        <v>54</v>
      </c>
      <c r="G177" s="2">
        <v>0</v>
      </c>
      <c r="H177" s="2">
        <v>3</v>
      </c>
      <c r="I177" s="2">
        <v>3</v>
      </c>
      <c r="J177" s="2">
        <v>1</v>
      </c>
      <c r="K177" s="2">
        <v>0</v>
      </c>
      <c r="L177" s="3">
        <v>0</v>
      </c>
      <c r="M177" s="3">
        <v>0</v>
      </c>
      <c r="N177" s="3">
        <v>0</v>
      </c>
      <c r="O177" s="3">
        <v>0</v>
      </c>
      <c r="P177" s="3">
        <v>0</v>
      </c>
      <c r="Q177" s="3">
        <v>0</v>
      </c>
      <c r="R177" s="3">
        <v>0</v>
      </c>
      <c r="S177" s="54">
        <v>61</v>
      </c>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row>
    <row r="178" spans="1:127" x14ac:dyDescent="0.25">
      <c r="B178" s="54" t="s">
        <v>22</v>
      </c>
      <c r="C178" s="2">
        <v>0</v>
      </c>
      <c r="D178" s="2">
        <v>52</v>
      </c>
      <c r="E178" s="2">
        <v>0</v>
      </c>
      <c r="F178" s="2">
        <v>5</v>
      </c>
      <c r="G178" s="2">
        <v>3</v>
      </c>
      <c r="H178" s="2">
        <v>1</v>
      </c>
      <c r="I178" s="3">
        <v>0</v>
      </c>
      <c r="J178" s="3">
        <v>0</v>
      </c>
      <c r="K178" s="3">
        <v>0</v>
      </c>
      <c r="L178" s="3">
        <v>0</v>
      </c>
      <c r="M178" s="3">
        <v>0</v>
      </c>
      <c r="N178" s="3">
        <v>0</v>
      </c>
      <c r="O178" s="3">
        <v>0</v>
      </c>
      <c r="P178" s="3">
        <v>0</v>
      </c>
      <c r="Q178" s="3">
        <v>0</v>
      </c>
      <c r="R178" s="3">
        <v>0</v>
      </c>
      <c r="S178" s="54">
        <v>61</v>
      </c>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row>
    <row r="179" spans="1:127" x14ac:dyDescent="0.25">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row>
    <row r="180" spans="1:127" x14ac:dyDescent="0.25">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row>
    <row r="181" spans="1:127" x14ac:dyDescent="0.25">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row>
    <row r="182" spans="1:127" x14ac:dyDescent="0.25">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row>
    <row r="183" spans="1:127" x14ac:dyDescent="0.25">
      <c r="A183" s="54" t="s">
        <v>152</v>
      </c>
      <c r="V183" s="54" t="str">
        <f>A183</f>
        <v xml:space="preserve">Staphylococcus saprophyticus  </v>
      </c>
      <c r="AV183" s="54" t="str">
        <f>A183</f>
        <v xml:space="preserve">Staphylococcus saprophyticus  </v>
      </c>
      <c r="BV183" s="30" t="str">
        <f>A183</f>
        <v xml:space="preserve">Staphylococcus saprophyticus  </v>
      </c>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row>
    <row r="184" spans="1:127" ht="18.75" x14ac:dyDescent="0.25">
      <c r="B184" s="54" t="s">
        <v>0</v>
      </c>
      <c r="C184" s="54">
        <v>1.5625E-2</v>
      </c>
      <c r="D184" s="54">
        <v>3.125E-2</v>
      </c>
      <c r="E184" s="54">
        <v>6.25E-2</v>
      </c>
      <c r="F184" s="54">
        <v>0.125</v>
      </c>
      <c r="G184" s="54">
        <v>0.25</v>
      </c>
      <c r="H184" s="54">
        <v>0.5</v>
      </c>
      <c r="I184" s="54">
        <v>1</v>
      </c>
      <c r="J184" s="54">
        <v>2</v>
      </c>
      <c r="K184" s="54">
        <v>4</v>
      </c>
      <c r="L184" s="54">
        <v>8</v>
      </c>
      <c r="M184" s="54">
        <v>16</v>
      </c>
      <c r="N184" s="54">
        <v>32</v>
      </c>
      <c r="O184" s="54">
        <v>64</v>
      </c>
      <c r="P184" s="54">
        <v>128</v>
      </c>
      <c r="Q184" s="54">
        <v>256</v>
      </c>
      <c r="R184" s="54">
        <v>512</v>
      </c>
      <c r="S184" s="54" t="s">
        <v>1</v>
      </c>
      <c r="V184" s="54" t="s">
        <v>0</v>
      </c>
      <c r="W184" s="54" t="str">
        <f>B185</f>
        <v>Penicillin G</v>
      </c>
      <c r="X184" s="54" t="str">
        <f>B186</f>
        <v>Oxacillin</v>
      </c>
      <c r="Y184" s="54" t="str">
        <f>B187</f>
        <v>Ampicillin/ Sulbactam</v>
      </c>
      <c r="Z184" s="54" t="str">
        <f>B188</f>
        <v>Piperacillin/ Tazobactam</v>
      </c>
      <c r="AA184" s="54" t="str">
        <f>B189</f>
        <v>Cefotaxim</v>
      </c>
      <c r="AB184" s="54" t="str">
        <f>B190</f>
        <v>Cefuroxim</v>
      </c>
      <c r="AC184" s="54" t="str">
        <f>B191</f>
        <v>Imipenem</v>
      </c>
      <c r="AD184" s="54" t="str">
        <f>B192</f>
        <v>Meropenem</v>
      </c>
      <c r="AE184" s="54" t="str">
        <f>B193</f>
        <v>Amikacin</v>
      </c>
      <c r="AF184" s="54" t="str">
        <f>B194</f>
        <v>Gentamicin</v>
      </c>
      <c r="AG184" s="54" t="str">
        <f>B195</f>
        <v>Fosfomycin</v>
      </c>
      <c r="AH184" s="54" t="str">
        <f>B196</f>
        <v>Cotrimoxazol</v>
      </c>
      <c r="AI184" s="54" t="str">
        <f>B197</f>
        <v>Ciprofloxacin</v>
      </c>
      <c r="AJ184" s="54" t="str">
        <f>B198</f>
        <v>Levofloxacin</v>
      </c>
      <c r="AK184" s="54" t="str">
        <f>B199</f>
        <v>Moxifloxacin</v>
      </c>
      <c r="AL184" s="54" t="str">
        <f>B200</f>
        <v>Doxycyclin</v>
      </c>
      <c r="AM184" s="54" t="str">
        <f>B201</f>
        <v>Rifampicin</v>
      </c>
      <c r="AN184" s="54" t="str">
        <f>B202</f>
        <v>Daptomycin</v>
      </c>
      <c r="AO184" s="54" t="str">
        <f>B203</f>
        <v>Roxythromycin</v>
      </c>
      <c r="AP184" s="54" t="str">
        <f>B204</f>
        <v>Clindamycin</v>
      </c>
      <c r="AQ184" s="54" t="str">
        <f>B205</f>
        <v>Linezolid</v>
      </c>
      <c r="AR184" s="54" t="str">
        <f>B206</f>
        <v>Vancomycin</v>
      </c>
      <c r="AS184" s="54" t="s">
        <v>38</v>
      </c>
      <c r="AT184" s="54" t="s">
        <v>22</v>
      </c>
      <c r="AW184" s="54" t="str">
        <f t="shared" ref="AW184" si="4227">W184</f>
        <v>Penicillin G</v>
      </c>
      <c r="AX184" s="54" t="str">
        <f t="shared" ref="AX184" si="4228">X184</f>
        <v>Oxacillin</v>
      </c>
      <c r="AY184" s="54" t="str">
        <f t="shared" ref="AY184" si="4229">Y184</f>
        <v>Ampicillin/ Sulbactam</v>
      </c>
      <c r="AZ184" s="54" t="str">
        <f t="shared" ref="AZ184" si="4230">Z184</f>
        <v>Piperacillin/ Tazobactam</v>
      </c>
      <c r="BA184" s="54" t="str">
        <f t="shared" ref="BA184" si="4231">AA184</f>
        <v>Cefotaxim</v>
      </c>
      <c r="BB184" s="54" t="str">
        <f t="shared" ref="BB184" si="4232">AB184</f>
        <v>Cefuroxim</v>
      </c>
      <c r="BC184" s="54" t="str">
        <f t="shared" ref="BC184" si="4233">AC184</f>
        <v>Imipenem</v>
      </c>
      <c r="BD184" s="54" t="str">
        <f t="shared" ref="BD184" si="4234">AD184</f>
        <v>Meropenem</v>
      </c>
      <c r="BE184" s="54" t="str">
        <f t="shared" ref="BE184" si="4235">AE184</f>
        <v>Amikacin</v>
      </c>
      <c r="BF184" s="54" t="str">
        <f t="shared" ref="BF184" si="4236">AF184</f>
        <v>Gentamicin</v>
      </c>
      <c r="BG184" s="54" t="str">
        <f t="shared" ref="BG184" si="4237">AG184</f>
        <v>Fosfomycin</v>
      </c>
      <c r="BH184" s="54" t="str">
        <f t="shared" ref="BH184" si="4238">AH184</f>
        <v>Cotrimoxazol</v>
      </c>
      <c r="BI184" s="54" t="str">
        <f t="shared" ref="BI184" si="4239">AI184</f>
        <v>Ciprofloxacin</v>
      </c>
      <c r="BJ184" s="54" t="str">
        <f t="shared" ref="BJ184" si="4240">AJ184</f>
        <v>Levofloxacin</v>
      </c>
      <c r="BK184" s="54" t="str">
        <f t="shared" ref="BK184" si="4241">AK184</f>
        <v>Moxifloxacin</v>
      </c>
      <c r="BL184" s="54" t="str">
        <f t="shared" ref="BL184" si="4242">AL184</f>
        <v>Doxycyclin</v>
      </c>
      <c r="BM184" s="54" t="str">
        <f t="shared" ref="BM184" si="4243">AM184</f>
        <v>Rifampicin</v>
      </c>
      <c r="BN184" s="54" t="str">
        <f t="shared" ref="BN184" si="4244">AN184</f>
        <v>Daptomycin</v>
      </c>
      <c r="BO184" s="54" t="str">
        <f t="shared" ref="BO184" si="4245">AO184</f>
        <v>Roxythromycin</v>
      </c>
      <c r="BP184" s="54" t="str">
        <f t="shared" ref="BP184" si="4246">AP184</f>
        <v>Clindamycin</v>
      </c>
      <c r="BQ184" s="54" t="str">
        <f t="shared" ref="BQ184" si="4247">AQ184</f>
        <v>Linezolid</v>
      </c>
      <c r="BR184" s="54" t="str">
        <f t="shared" ref="BR184" si="4248">AR184</f>
        <v>Vancomycin</v>
      </c>
      <c r="BS184" s="54" t="str">
        <f t="shared" ref="BS184" si="4249">AS184</f>
        <v>Teicoplanin</v>
      </c>
      <c r="BT184" s="54" t="s">
        <v>22</v>
      </c>
      <c r="BU184" s="54"/>
      <c r="BV184" s="54"/>
      <c r="BW184" s="30" t="str">
        <f t="shared" ref="BW184" si="4250">W184</f>
        <v>Penicillin G</v>
      </c>
      <c r="BX184" s="30" t="str">
        <f t="shared" ref="BX184" si="4251">X184</f>
        <v>Oxacillin</v>
      </c>
      <c r="BY184" s="30" t="str">
        <f t="shared" ref="BY184" si="4252">Y184</f>
        <v>Ampicillin/ Sulbactam</v>
      </c>
      <c r="BZ184" s="30" t="str">
        <f t="shared" ref="BZ184" si="4253">Z184</f>
        <v>Piperacillin/ Tazobactam</v>
      </c>
      <c r="CA184" s="30" t="str">
        <f t="shared" ref="CA184" si="4254">AA184</f>
        <v>Cefotaxim</v>
      </c>
      <c r="CB184" s="30" t="str">
        <f t="shared" ref="CB184" si="4255">AB184</f>
        <v>Cefuroxim</v>
      </c>
      <c r="CC184" s="30" t="str">
        <f t="shared" ref="CC184" si="4256">AC184</f>
        <v>Imipenem</v>
      </c>
      <c r="CD184" s="30" t="str">
        <f t="shared" ref="CD184" si="4257">AD184</f>
        <v>Meropenem</v>
      </c>
      <c r="CE184" s="30" t="str">
        <f t="shared" ref="CE184" si="4258">AE184</f>
        <v>Amikacin</v>
      </c>
      <c r="CF184" s="30" t="str">
        <f t="shared" ref="CF184" si="4259">AF184</f>
        <v>Gentamicin</v>
      </c>
      <c r="CG184" s="30" t="str">
        <f t="shared" ref="CG184" si="4260">AG184</f>
        <v>Fosfomycin</v>
      </c>
      <c r="CH184" s="30" t="str">
        <f t="shared" ref="CH184" si="4261">AH184</f>
        <v>Cotrimoxazol</v>
      </c>
      <c r="CI184" s="30" t="str">
        <f t="shared" ref="CI184" si="4262">AI184</f>
        <v>Ciprofloxacin</v>
      </c>
      <c r="CJ184" s="30" t="str">
        <f t="shared" ref="CJ184" si="4263">AJ184</f>
        <v>Levofloxacin</v>
      </c>
      <c r="CK184" s="30" t="str">
        <f t="shared" ref="CK184" si="4264">AK184</f>
        <v>Moxifloxacin</v>
      </c>
      <c r="CL184" s="30" t="str">
        <f t="shared" ref="CL184" si="4265">AL184</f>
        <v>Doxycyclin</v>
      </c>
      <c r="CM184" s="30" t="str">
        <f t="shared" ref="CM184" si="4266">AM184</f>
        <v>Rifampicin</v>
      </c>
      <c r="CN184" s="30" t="str">
        <f t="shared" ref="CN184" si="4267">AN184</f>
        <v>Daptomycin</v>
      </c>
      <c r="CO184" s="30" t="str">
        <f t="shared" ref="CO184" si="4268">AO184</f>
        <v>Roxythromycin</v>
      </c>
      <c r="CP184" s="30" t="str">
        <f t="shared" ref="CP184" si="4269">AP184</f>
        <v>Clindamycin</v>
      </c>
      <c r="CQ184" s="30" t="str">
        <f t="shared" ref="CQ184" si="4270">AQ184</f>
        <v>Linezolid</v>
      </c>
      <c r="CR184" s="30" t="str">
        <f t="shared" ref="CR184" si="4271">AR184</f>
        <v>Vancomycin</v>
      </c>
      <c r="CS184" s="30" t="str">
        <f t="shared" ref="CS184" si="4272">AS184</f>
        <v>Teicoplanin</v>
      </c>
      <c r="CT184" s="54" t="s">
        <v>22</v>
      </c>
      <c r="CW184" s="39"/>
      <c r="CX184" s="24" t="s">
        <v>73</v>
      </c>
      <c r="CY184" s="24" t="s">
        <v>74</v>
      </c>
      <c r="CZ184" s="24" t="s">
        <v>53</v>
      </c>
      <c r="DA184" s="24" t="s">
        <v>55</v>
      </c>
      <c r="DB184" s="24" t="s">
        <v>57</v>
      </c>
      <c r="DC184" s="24" t="s">
        <v>75</v>
      </c>
      <c r="DD184" s="24" t="s">
        <v>59</v>
      </c>
      <c r="DE184" s="24" t="s">
        <v>60</v>
      </c>
      <c r="DF184" s="24" t="s">
        <v>62</v>
      </c>
      <c r="DG184" s="24" t="s">
        <v>63</v>
      </c>
      <c r="DH184" s="24" t="s">
        <v>65</v>
      </c>
      <c r="DI184" s="24" t="s">
        <v>66</v>
      </c>
      <c r="DJ184" s="24" t="s">
        <v>67</v>
      </c>
      <c r="DK184" s="24" t="s">
        <v>68</v>
      </c>
      <c r="DL184" s="24" t="s">
        <v>69</v>
      </c>
      <c r="DM184" s="24" t="s">
        <v>70</v>
      </c>
      <c r="DN184" s="24" t="s">
        <v>76</v>
      </c>
      <c r="DO184" s="24" t="s">
        <v>77</v>
      </c>
      <c r="DP184" s="24" t="s">
        <v>78</v>
      </c>
      <c r="DQ184" s="24" t="s">
        <v>79</v>
      </c>
      <c r="DR184" s="24" t="s">
        <v>80</v>
      </c>
      <c r="DS184" s="24" t="s">
        <v>81</v>
      </c>
      <c r="DT184" s="24" t="s">
        <v>82</v>
      </c>
      <c r="DU184" s="24" t="s">
        <v>93</v>
      </c>
      <c r="DW184" s="10"/>
    </row>
    <row r="185" spans="1:127" ht="18.75" x14ac:dyDescent="0.25">
      <c r="B185" s="54" t="s">
        <v>31</v>
      </c>
      <c r="C185" s="2">
        <v>0</v>
      </c>
      <c r="D185" s="2">
        <v>1</v>
      </c>
      <c r="E185" s="2">
        <v>0</v>
      </c>
      <c r="F185" s="2">
        <v>18</v>
      </c>
      <c r="G185" s="3">
        <v>29</v>
      </c>
      <c r="H185" s="3">
        <v>0</v>
      </c>
      <c r="I185" s="3">
        <v>0</v>
      </c>
      <c r="J185" s="3">
        <v>1</v>
      </c>
      <c r="K185" s="3">
        <v>0</v>
      </c>
      <c r="L185" s="3">
        <v>0</v>
      </c>
      <c r="M185" s="3">
        <v>0</v>
      </c>
      <c r="N185" s="3">
        <v>0</v>
      </c>
      <c r="O185" s="3">
        <v>0</v>
      </c>
      <c r="P185" s="3">
        <v>0</v>
      </c>
      <c r="Q185" s="3">
        <v>0</v>
      </c>
      <c r="R185" s="3">
        <v>0</v>
      </c>
      <c r="S185" s="54">
        <v>49</v>
      </c>
      <c r="V185" s="54">
        <v>1.5625E-2</v>
      </c>
      <c r="W185" s="2">
        <f>C185</f>
        <v>0</v>
      </c>
      <c r="X185" s="2">
        <f>C186</f>
        <v>0</v>
      </c>
      <c r="Y185" s="54">
        <f>C187</f>
        <v>0</v>
      </c>
      <c r="Z185" s="54">
        <f>C188</f>
        <v>0</v>
      </c>
      <c r="AA185" s="54">
        <f>C189</f>
        <v>0</v>
      </c>
      <c r="AB185" s="54">
        <f>C190</f>
        <v>0</v>
      </c>
      <c r="AC185" s="54">
        <f>C191</f>
        <v>0</v>
      </c>
      <c r="AD185" s="54">
        <f>C192</f>
        <v>0</v>
      </c>
      <c r="AE185" s="2">
        <f>C193</f>
        <v>0</v>
      </c>
      <c r="AF185" s="2">
        <f>C194</f>
        <v>0</v>
      </c>
      <c r="AG185" s="2">
        <f>C195</f>
        <v>0</v>
      </c>
      <c r="AH185" s="2">
        <f>C196</f>
        <v>0</v>
      </c>
      <c r="AI185" s="2">
        <f>C197</f>
        <v>0</v>
      </c>
      <c r="AJ185" s="2">
        <f>C198</f>
        <v>0</v>
      </c>
      <c r="AK185" s="2">
        <f>C199</f>
        <v>0</v>
      </c>
      <c r="AL185" s="2">
        <f>C200</f>
        <v>0</v>
      </c>
      <c r="AM185" s="2">
        <f>C201</f>
        <v>0</v>
      </c>
      <c r="AN185" s="2">
        <f>C202</f>
        <v>0</v>
      </c>
      <c r="AO185" s="2">
        <f>C203</f>
        <v>0</v>
      </c>
      <c r="AP185" s="2">
        <f>C204</f>
        <v>0</v>
      </c>
      <c r="AQ185" s="2">
        <f>C205</f>
        <v>0</v>
      </c>
      <c r="AR185" s="2">
        <f>C206</f>
        <v>0</v>
      </c>
      <c r="AS185" s="2">
        <f>C207</f>
        <v>0</v>
      </c>
      <c r="AT185" s="2">
        <f>C208</f>
        <v>0</v>
      </c>
      <c r="AU185" s="5"/>
      <c r="AV185" s="54">
        <v>1.5625E-2</v>
      </c>
      <c r="AW185" s="31">
        <f t="shared" ref="AW185" si="4273">PRODUCT(W185*100*1/W201)</f>
        <v>0</v>
      </c>
      <c r="AX185" s="31">
        <f t="shared" ref="AX185" si="4274">PRODUCT(X185*100*1/X201)</f>
        <v>0</v>
      </c>
      <c r="AY185" s="30">
        <f t="shared" ref="AY185" si="4275">PRODUCT(Y185*100*1/Y201)</f>
        <v>0</v>
      </c>
      <c r="AZ185" s="30">
        <f t="shared" ref="AZ185" si="4276">PRODUCT(Z185*100*1/Z201)</f>
        <v>0</v>
      </c>
      <c r="BA185" s="30">
        <f t="shared" ref="BA185" si="4277">PRODUCT(AA185*100*1/AA201)</f>
        <v>0</v>
      </c>
      <c r="BB185" s="30">
        <f t="shared" ref="BB185" si="4278">PRODUCT(AB185*100*1/AB201)</f>
        <v>0</v>
      </c>
      <c r="BC185" s="30">
        <f t="shared" ref="BC185" si="4279">PRODUCT(AC185*100*1/AC201)</f>
        <v>0</v>
      </c>
      <c r="BD185" s="30">
        <f t="shared" ref="BD185" si="4280">PRODUCT(AD185*100*1/AD201)</f>
        <v>0</v>
      </c>
      <c r="BE185" s="31">
        <f t="shared" ref="BE185" si="4281">PRODUCT(AE185*100*1/AE201)</f>
        <v>0</v>
      </c>
      <c r="BF185" s="31">
        <f t="shared" ref="BF185" si="4282">PRODUCT(AF185*100*1/AF201)</f>
        <v>0</v>
      </c>
      <c r="BG185" s="31">
        <f t="shared" ref="BG185" si="4283">PRODUCT(AG185*100*1/AG201)</f>
        <v>0</v>
      </c>
      <c r="BH185" s="31">
        <f t="shared" ref="BH185" si="4284">PRODUCT(AH185*100*1/AH201)</f>
        <v>0</v>
      </c>
      <c r="BI185" s="31">
        <f t="shared" ref="BI185" si="4285">PRODUCT(AI185*100*1/AI201)</f>
        <v>0</v>
      </c>
      <c r="BJ185" s="31">
        <f t="shared" ref="BJ185" si="4286">PRODUCT(AJ185*100*1/AJ201)</f>
        <v>0</v>
      </c>
      <c r="BK185" s="31">
        <f t="shared" ref="BK185" si="4287">PRODUCT(AK185*100*1/AK201)</f>
        <v>0</v>
      </c>
      <c r="BL185" s="31">
        <f t="shared" ref="BL185" si="4288">PRODUCT(AL185*100*1/AL201)</f>
        <v>0</v>
      </c>
      <c r="BM185" s="31">
        <f t="shared" ref="BM185" si="4289">PRODUCT(AM185*100*1/AM201)</f>
        <v>0</v>
      </c>
      <c r="BN185" s="31">
        <f t="shared" ref="BN185" si="4290">PRODUCT(AN185*100*1/AN201)</f>
        <v>0</v>
      </c>
      <c r="BO185" s="31">
        <f t="shared" ref="BO185" si="4291">PRODUCT(AO185*100*1/AO201)</f>
        <v>0</v>
      </c>
      <c r="BP185" s="31">
        <f t="shared" ref="BP185" si="4292">PRODUCT(AP185*100*1/AP201)</f>
        <v>0</v>
      </c>
      <c r="BQ185" s="31">
        <f t="shared" ref="BQ185" si="4293">PRODUCT(AQ185*100*1/AQ201)</f>
        <v>0</v>
      </c>
      <c r="BR185" s="31">
        <f t="shared" ref="BR185" si="4294">PRODUCT(AR185*100*1/AR201)</f>
        <v>0</v>
      </c>
      <c r="BS185" s="31">
        <f t="shared" ref="BS185" si="4295">PRODUCT(AS185*100*1/AS201)</f>
        <v>0</v>
      </c>
      <c r="BT185" s="31">
        <f t="shared" ref="BT185" si="4296">PRODUCT(AT185*100*1/AT201)</f>
        <v>0</v>
      </c>
      <c r="BU185" s="54"/>
      <c r="BV185" s="54">
        <v>1.5625E-2</v>
      </c>
      <c r="BW185" s="31">
        <f t="shared" ref="BW185" si="4297">AW185</f>
        <v>0</v>
      </c>
      <c r="BX185" s="31">
        <f t="shared" ref="BX185" si="4298">AX185</f>
        <v>0</v>
      </c>
      <c r="BY185" s="30">
        <f t="shared" ref="BY185" si="4299">AY185</f>
        <v>0</v>
      </c>
      <c r="BZ185" s="30">
        <f t="shared" ref="BZ185" si="4300">AZ185</f>
        <v>0</v>
      </c>
      <c r="CA185" s="30">
        <f t="shared" ref="CA185" si="4301">BA185</f>
        <v>0</v>
      </c>
      <c r="CB185" s="30">
        <f t="shared" ref="CB185" si="4302">BB185</f>
        <v>0</v>
      </c>
      <c r="CC185" s="30">
        <f t="shared" ref="CC185" si="4303">BC185</f>
        <v>0</v>
      </c>
      <c r="CD185" s="30">
        <f t="shared" ref="CD185" si="4304">BD185</f>
        <v>0</v>
      </c>
      <c r="CE185" s="31">
        <f t="shared" ref="CE185" si="4305">BE185</f>
        <v>0</v>
      </c>
      <c r="CF185" s="31">
        <f t="shared" ref="CF185" si="4306">BF185</f>
        <v>0</v>
      </c>
      <c r="CG185" s="31">
        <f t="shared" ref="CG185" si="4307">BG185</f>
        <v>0</v>
      </c>
      <c r="CH185" s="31">
        <f t="shared" ref="CH185" si="4308">BH185</f>
        <v>0</v>
      </c>
      <c r="CI185" s="31">
        <f t="shared" ref="CI185" si="4309">BI185</f>
        <v>0</v>
      </c>
      <c r="CJ185" s="31">
        <f t="shared" ref="CJ185" si="4310">BJ185</f>
        <v>0</v>
      </c>
      <c r="CK185" s="31">
        <f t="shared" ref="CK185" si="4311">BK185</f>
        <v>0</v>
      </c>
      <c r="CL185" s="31">
        <f t="shared" ref="CL185" si="4312">BL185</f>
        <v>0</v>
      </c>
      <c r="CM185" s="31">
        <f t="shared" ref="CM185" si="4313">BM185</f>
        <v>0</v>
      </c>
      <c r="CN185" s="31">
        <f t="shared" ref="CN185" si="4314">BN185</f>
        <v>0</v>
      </c>
      <c r="CO185" s="31">
        <f t="shared" ref="CO185" si="4315">BO185</f>
        <v>0</v>
      </c>
      <c r="CP185" s="31">
        <f t="shared" ref="CP185" si="4316">BP185</f>
        <v>0</v>
      </c>
      <c r="CQ185" s="31">
        <f t="shared" ref="CQ185" si="4317">BQ185</f>
        <v>0</v>
      </c>
      <c r="CR185" s="31">
        <f t="shared" ref="CR185" si="4318">BR185</f>
        <v>0</v>
      </c>
      <c r="CS185" s="31">
        <f t="shared" ref="CS185" si="4319">BS185</f>
        <v>0</v>
      </c>
      <c r="CT185" s="31">
        <f t="shared" ref="CT185" si="4320">BT185</f>
        <v>0</v>
      </c>
      <c r="CW185" s="25" t="s">
        <v>49</v>
      </c>
      <c r="CX185" s="26">
        <f t="shared" ref="CX185" si="4321">W201</f>
        <v>49</v>
      </c>
      <c r="CY185" s="26">
        <f t="shared" ref="CY185" si="4322">X201</f>
        <v>49</v>
      </c>
      <c r="CZ185" s="26">
        <f t="shared" ref="CZ185" si="4323">Y201</f>
        <v>49</v>
      </c>
      <c r="DA185" s="26">
        <f t="shared" ref="DA185" si="4324">Z201</f>
        <v>49</v>
      </c>
      <c r="DB185" s="26">
        <f t="shared" ref="DB185" si="4325">AA201</f>
        <v>49</v>
      </c>
      <c r="DC185" s="26">
        <f t="shared" ref="DC185" si="4326">AB201</f>
        <v>49</v>
      </c>
      <c r="DD185" s="26">
        <f t="shared" ref="DD185" si="4327">AC201</f>
        <v>49</v>
      </c>
      <c r="DE185" s="27">
        <f t="shared" ref="DE185" si="4328">AD201</f>
        <v>49</v>
      </c>
      <c r="DF185" s="27">
        <f t="shared" ref="DF185" si="4329">AE201</f>
        <v>46</v>
      </c>
      <c r="DG185" s="27">
        <f t="shared" ref="DG185" si="4330">AF201</f>
        <v>46</v>
      </c>
      <c r="DH185" s="27">
        <f t="shared" ref="DH185" si="4331">AG201</f>
        <v>49</v>
      </c>
      <c r="DI185" s="27">
        <f t="shared" ref="DI185" si="4332">AH201</f>
        <v>49</v>
      </c>
      <c r="DJ185" s="27">
        <f t="shared" ref="DJ185" si="4333">AI201</f>
        <v>49</v>
      </c>
      <c r="DK185" s="27">
        <f t="shared" ref="DK185" si="4334">AJ201</f>
        <v>49</v>
      </c>
      <c r="DL185" s="27">
        <f t="shared" ref="DL185" si="4335">AK201</f>
        <v>49</v>
      </c>
      <c r="DM185" s="27">
        <f t="shared" ref="DM185" si="4336">AL201</f>
        <v>49</v>
      </c>
      <c r="DN185" s="27">
        <f t="shared" ref="DN185" si="4337">AM201</f>
        <v>49</v>
      </c>
      <c r="DO185" s="27">
        <f t="shared" ref="DO185" si="4338">AN201</f>
        <v>49</v>
      </c>
      <c r="DP185" s="27">
        <f t="shared" ref="DP185" si="4339">AO201</f>
        <v>48</v>
      </c>
      <c r="DQ185" s="27">
        <f t="shared" ref="DQ185" si="4340">AP201</f>
        <v>49</v>
      </c>
      <c r="DR185" s="27">
        <f t="shared" ref="DR185" si="4341">AQ201</f>
        <v>49</v>
      </c>
      <c r="DS185" s="27">
        <f t="shared" ref="DS185" si="4342">AR201</f>
        <v>49</v>
      </c>
      <c r="DT185" s="27">
        <f t="shared" ref="DT185" si="4343">AS201</f>
        <v>49</v>
      </c>
      <c r="DU185" s="27">
        <f t="shared" ref="DU185" si="4344">AT201</f>
        <v>49</v>
      </c>
      <c r="DV185" s="10"/>
    </row>
    <row r="186" spans="1:127" ht="18.75" x14ac:dyDescent="0.25">
      <c r="B186" s="54" t="s">
        <v>32</v>
      </c>
      <c r="C186" s="2">
        <v>0</v>
      </c>
      <c r="D186" s="2">
        <v>0</v>
      </c>
      <c r="E186" s="2">
        <v>0</v>
      </c>
      <c r="F186" s="2">
        <v>0</v>
      </c>
      <c r="G186" s="2">
        <v>1</v>
      </c>
      <c r="H186" s="3">
        <v>18</v>
      </c>
      <c r="I186" s="3">
        <v>29</v>
      </c>
      <c r="J186" s="3">
        <v>0</v>
      </c>
      <c r="K186" s="3">
        <v>0</v>
      </c>
      <c r="L186" s="3">
        <v>0</v>
      </c>
      <c r="M186" s="3">
        <v>1</v>
      </c>
      <c r="N186" s="3">
        <v>0</v>
      </c>
      <c r="O186" s="3">
        <v>0</v>
      </c>
      <c r="P186" s="3">
        <v>0</v>
      </c>
      <c r="Q186" s="3">
        <v>0</v>
      </c>
      <c r="R186" s="3">
        <v>0</v>
      </c>
      <c r="S186" s="54">
        <v>49</v>
      </c>
      <c r="V186" s="54">
        <v>3.125E-2</v>
      </c>
      <c r="W186" s="2">
        <f>D185</f>
        <v>1</v>
      </c>
      <c r="X186" s="2">
        <f>D186</f>
        <v>0</v>
      </c>
      <c r="Y186" s="54">
        <f>D187</f>
        <v>0</v>
      </c>
      <c r="Z186" s="54">
        <f>D188</f>
        <v>0</v>
      </c>
      <c r="AA186" s="54">
        <f>D189</f>
        <v>1</v>
      </c>
      <c r="AB186" s="54">
        <f>D190</f>
        <v>0</v>
      </c>
      <c r="AC186" s="54">
        <f>D191</f>
        <v>0</v>
      </c>
      <c r="AD186" s="54">
        <f>D192</f>
        <v>0</v>
      </c>
      <c r="AE186" s="2">
        <f>D193</f>
        <v>0</v>
      </c>
      <c r="AF186" s="2">
        <f>D194</f>
        <v>0</v>
      </c>
      <c r="AG186" s="2">
        <f>D195</f>
        <v>0</v>
      </c>
      <c r="AH186" s="2">
        <f>D196</f>
        <v>0</v>
      </c>
      <c r="AI186" s="2">
        <f>D197</f>
        <v>0</v>
      </c>
      <c r="AJ186" s="2">
        <f>D198</f>
        <v>0</v>
      </c>
      <c r="AK186" s="2">
        <f>D199</f>
        <v>0</v>
      </c>
      <c r="AL186" s="2">
        <f>D200</f>
        <v>0</v>
      </c>
      <c r="AM186" s="2">
        <f>D201</f>
        <v>5</v>
      </c>
      <c r="AN186" s="2">
        <f>D202</f>
        <v>0</v>
      </c>
      <c r="AO186" s="2">
        <f>D203</f>
        <v>0</v>
      </c>
      <c r="AP186" s="2">
        <f>D204</f>
        <v>2</v>
      </c>
      <c r="AQ186" s="2">
        <f>D205</f>
        <v>0</v>
      </c>
      <c r="AR186" s="2">
        <f>D206</f>
        <v>0</v>
      </c>
      <c r="AS186" s="2">
        <f>D207</f>
        <v>0</v>
      </c>
      <c r="AT186" s="2">
        <f>D208</f>
        <v>13</v>
      </c>
      <c r="AU186" s="5"/>
      <c r="AV186" s="54">
        <v>3.125E-2</v>
      </c>
      <c r="AW186" s="31">
        <f t="shared" ref="AW186" si="4345">PRODUCT(W186*100*1/W201)</f>
        <v>2.0408163265306123</v>
      </c>
      <c r="AX186" s="31">
        <f t="shared" ref="AX186" si="4346">PRODUCT(X186*100*1/X201)</f>
        <v>0</v>
      </c>
      <c r="AY186" s="30">
        <f t="shared" ref="AY186" si="4347">PRODUCT(Y186*100*1/Y201)</f>
        <v>0</v>
      </c>
      <c r="AZ186" s="30">
        <f t="shared" ref="AZ186" si="4348">PRODUCT(Z186*100*1/Z201)</f>
        <v>0</v>
      </c>
      <c r="BA186" s="30">
        <f t="shared" ref="BA186" si="4349">PRODUCT(AA186*100*1/AA201)</f>
        <v>2.0408163265306123</v>
      </c>
      <c r="BB186" s="30">
        <f t="shared" ref="BB186" si="4350">PRODUCT(AB186*100*1/AB201)</f>
        <v>0</v>
      </c>
      <c r="BC186" s="30">
        <f t="shared" ref="BC186" si="4351">PRODUCT(AC186*100*1/AC201)</f>
        <v>0</v>
      </c>
      <c r="BD186" s="30">
        <f t="shared" ref="BD186" si="4352">PRODUCT(AD186*100*1/AD201)</f>
        <v>0</v>
      </c>
      <c r="BE186" s="31">
        <f t="shared" ref="BE186" si="4353">PRODUCT(AE186*100*1/AE201)</f>
        <v>0</v>
      </c>
      <c r="BF186" s="31">
        <f t="shared" ref="BF186" si="4354">PRODUCT(AF186*100*1/AF201)</f>
        <v>0</v>
      </c>
      <c r="BG186" s="31">
        <f t="shared" ref="BG186" si="4355">PRODUCT(AG186*100*1/AG201)</f>
        <v>0</v>
      </c>
      <c r="BH186" s="31">
        <f t="shared" ref="BH186" si="4356">PRODUCT(AH186*100*1/AH201)</f>
        <v>0</v>
      </c>
      <c r="BI186" s="31">
        <f t="shared" ref="BI186" si="4357">PRODUCT(AI186*100*1/AI201)</f>
        <v>0</v>
      </c>
      <c r="BJ186" s="31">
        <f t="shared" ref="BJ186" si="4358">PRODUCT(AJ186*100*1/AJ201)</f>
        <v>0</v>
      </c>
      <c r="BK186" s="31">
        <f t="shared" ref="BK186" si="4359">PRODUCT(AK186*100*1/AK201)</f>
        <v>0</v>
      </c>
      <c r="BL186" s="31">
        <f t="shared" ref="BL186" si="4360">PRODUCT(AL186*100*1/AL201)</f>
        <v>0</v>
      </c>
      <c r="BM186" s="31">
        <f t="shared" ref="BM186" si="4361">PRODUCT(AM186*100*1/AM201)</f>
        <v>10.204081632653061</v>
      </c>
      <c r="BN186" s="31">
        <f t="shared" ref="BN186" si="4362">PRODUCT(AN186*100*1/AN201)</f>
        <v>0</v>
      </c>
      <c r="BO186" s="31">
        <f t="shared" ref="BO186" si="4363">PRODUCT(AO186*100*1/AO201)</f>
        <v>0</v>
      </c>
      <c r="BP186" s="31">
        <f t="shared" ref="BP186" si="4364">PRODUCT(AP186*100*1/AP201)</f>
        <v>4.0816326530612246</v>
      </c>
      <c r="BQ186" s="31">
        <f t="shared" ref="BQ186" si="4365">PRODUCT(AQ186*100*1/AQ201)</f>
        <v>0</v>
      </c>
      <c r="BR186" s="31">
        <f t="shared" ref="BR186" si="4366">PRODUCT(AR186*100*1/AR201)</f>
        <v>0</v>
      </c>
      <c r="BS186" s="31">
        <f t="shared" ref="BS186" si="4367">PRODUCT(AS186*100*1/AS201)</f>
        <v>0</v>
      </c>
      <c r="BT186" s="31">
        <f t="shared" ref="BT186" si="4368">PRODUCT(AT186*100*1/AT201)</f>
        <v>26.530612244897959</v>
      </c>
      <c r="BU186" s="54"/>
      <c r="BV186" s="54">
        <v>3.125E-2</v>
      </c>
      <c r="BW186" s="31">
        <f t="shared" ref="BW186" si="4369">AW185+AW186</f>
        <v>2.0408163265306123</v>
      </c>
      <c r="BX186" s="31">
        <f t="shared" ref="BX186" si="4370">AX185+AX186</f>
        <v>0</v>
      </c>
      <c r="BY186" s="30">
        <f t="shared" ref="BY186" si="4371">AY185+AY186</f>
        <v>0</v>
      </c>
      <c r="BZ186" s="30">
        <f t="shared" ref="BZ186" si="4372">AZ185+AZ186</f>
        <v>0</v>
      </c>
      <c r="CA186" s="30">
        <f t="shared" ref="CA186" si="4373">BA185+BA186</f>
        <v>2.0408163265306123</v>
      </c>
      <c r="CB186" s="30">
        <f t="shared" ref="CB186" si="4374">BB185+BB186</f>
        <v>0</v>
      </c>
      <c r="CC186" s="30">
        <f t="shared" ref="CC186" si="4375">BC185+BC186</f>
        <v>0</v>
      </c>
      <c r="CD186" s="30">
        <f t="shared" ref="CD186" si="4376">BD185+BD186</f>
        <v>0</v>
      </c>
      <c r="CE186" s="31">
        <f t="shared" ref="CE186" si="4377">BE185+BE186</f>
        <v>0</v>
      </c>
      <c r="CF186" s="31">
        <f t="shared" ref="CF186" si="4378">BF185+BF186</f>
        <v>0</v>
      </c>
      <c r="CG186" s="31">
        <f t="shared" ref="CG186" si="4379">BG185+BG186</f>
        <v>0</v>
      </c>
      <c r="CH186" s="31">
        <f t="shared" ref="CH186" si="4380">BH185+BH186</f>
        <v>0</v>
      </c>
      <c r="CI186" s="31">
        <f t="shared" ref="CI186" si="4381">BI185+BI186</f>
        <v>0</v>
      </c>
      <c r="CJ186" s="31">
        <f t="shared" ref="CJ186" si="4382">BJ185+BJ186</f>
        <v>0</v>
      </c>
      <c r="CK186" s="31">
        <f t="shared" ref="CK186" si="4383">BK185+BK186</f>
        <v>0</v>
      </c>
      <c r="CL186" s="31">
        <f t="shared" ref="CL186" si="4384">BL185+BL186</f>
        <v>0</v>
      </c>
      <c r="CM186" s="31">
        <f t="shared" ref="CM186" si="4385">BM185+BM186</f>
        <v>10.204081632653061</v>
      </c>
      <c r="CN186" s="31">
        <f t="shared" ref="CN186" si="4386">BN185+BN186</f>
        <v>0</v>
      </c>
      <c r="CO186" s="31">
        <f t="shared" ref="CO186" si="4387">BO185+BO186</f>
        <v>0</v>
      </c>
      <c r="CP186" s="31">
        <f t="shared" ref="CP186" si="4388">BP185+BP186</f>
        <v>4.0816326530612246</v>
      </c>
      <c r="CQ186" s="31">
        <f t="shared" ref="CQ186" si="4389">BQ185+BQ186</f>
        <v>0</v>
      </c>
      <c r="CR186" s="31">
        <f t="shared" ref="CR186" si="4390">BR185+BR186</f>
        <v>0</v>
      </c>
      <c r="CS186" s="31">
        <f t="shared" ref="CS186" si="4391">BS185+BS186</f>
        <v>0</v>
      </c>
      <c r="CT186" s="31">
        <f t="shared" ref="CT186" si="4392">BT185+BT186</f>
        <v>26.530612244897959</v>
      </c>
      <c r="CW186" s="25" t="s">
        <v>50</v>
      </c>
      <c r="CX186" s="18"/>
      <c r="CY186" s="18">
        <f>BX189</f>
        <v>2.0408163265306123</v>
      </c>
      <c r="CZ186" s="18"/>
      <c r="DA186" s="18"/>
      <c r="DB186" s="18"/>
      <c r="DC186" s="18"/>
      <c r="DD186" s="18"/>
      <c r="DE186" s="17"/>
      <c r="DF186" s="17">
        <f>CE194</f>
        <v>100</v>
      </c>
      <c r="DG186" s="17">
        <f>CF191</f>
        <v>100</v>
      </c>
      <c r="DH186" s="17">
        <f>CG196</f>
        <v>10.204081632653061</v>
      </c>
      <c r="DI186" s="17">
        <f>CH192</f>
        <v>93.877551020408163</v>
      </c>
      <c r="DJ186" s="13">
        <f>CI191</f>
        <v>97.959183673469397</v>
      </c>
      <c r="DK186" s="17">
        <f>CJ191</f>
        <v>97.959183673469383</v>
      </c>
      <c r="DL186" s="17">
        <f>CK189</f>
        <v>97.959183673469383</v>
      </c>
      <c r="DM186" s="17">
        <f>CL191</f>
        <v>91.83673469387756</v>
      </c>
      <c r="DN186" s="17">
        <f>CM187</f>
        <v>100</v>
      </c>
      <c r="DO186" s="17">
        <f>CN191</f>
        <v>100</v>
      </c>
      <c r="DP186" s="17">
        <f>CO191</f>
        <v>54.166666666666664</v>
      </c>
      <c r="DQ186" s="17">
        <f>CP189</f>
        <v>93.877551020408163</v>
      </c>
      <c r="DR186" s="17">
        <f>CQ193</f>
        <v>100</v>
      </c>
      <c r="DS186" s="17">
        <f>CR193</f>
        <v>100</v>
      </c>
      <c r="DT186" s="17">
        <f>CS193</f>
        <v>100</v>
      </c>
      <c r="DU186" s="17">
        <f>CT190</f>
        <v>100</v>
      </c>
      <c r="DV186" s="10"/>
    </row>
    <row r="187" spans="1:127" ht="18.75" x14ac:dyDescent="0.25">
      <c r="B187" s="54" t="s">
        <v>3</v>
      </c>
      <c r="C187" s="54">
        <v>0</v>
      </c>
      <c r="D187" s="54">
        <v>0</v>
      </c>
      <c r="E187" s="54">
        <v>0</v>
      </c>
      <c r="F187" s="54">
        <v>48</v>
      </c>
      <c r="G187" s="54">
        <v>0</v>
      </c>
      <c r="H187" s="54">
        <v>0</v>
      </c>
      <c r="I187" s="54">
        <v>1</v>
      </c>
      <c r="J187" s="54">
        <v>0</v>
      </c>
      <c r="K187" s="54">
        <v>0</v>
      </c>
      <c r="L187" s="54">
        <v>0</v>
      </c>
      <c r="M187" s="54">
        <v>0</v>
      </c>
      <c r="N187" s="54">
        <v>0</v>
      </c>
      <c r="O187" s="54">
        <v>0</v>
      </c>
      <c r="P187" s="54">
        <v>0</v>
      </c>
      <c r="Q187" s="54">
        <v>0</v>
      </c>
      <c r="R187" s="54">
        <v>0</v>
      </c>
      <c r="S187" s="54">
        <v>49</v>
      </c>
      <c r="V187" s="54">
        <v>6.25E-2</v>
      </c>
      <c r="W187" s="2">
        <f>E185</f>
        <v>0</v>
      </c>
      <c r="X187" s="2">
        <f>E186</f>
        <v>0</v>
      </c>
      <c r="Y187" s="54">
        <f>E187</f>
        <v>0</v>
      </c>
      <c r="Z187" s="54">
        <f>E188</f>
        <v>0</v>
      </c>
      <c r="AA187" s="54">
        <f>E189</f>
        <v>0</v>
      </c>
      <c r="AB187" s="54">
        <f>E190</f>
        <v>0</v>
      </c>
      <c r="AC187" s="54">
        <f>E191</f>
        <v>47</v>
      </c>
      <c r="AD187" s="54">
        <f>E192</f>
        <v>29</v>
      </c>
      <c r="AE187" s="2">
        <f>E193</f>
        <v>0</v>
      </c>
      <c r="AF187" s="2">
        <f>E194</f>
        <v>43</v>
      </c>
      <c r="AG187" s="2">
        <f>E195</f>
        <v>0</v>
      </c>
      <c r="AH187" s="2">
        <f>E196</f>
        <v>43</v>
      </c>
      <c r="AI187" s="2">
        <f>E197</f>
        <v>0</v>
      </c>
      <c r="AJ187" s="2">
        <f>E198</f>
        <v>0</v>
      </c>
      <c r="AK187" s="2">
        <f>E199</f>
        <v>0</v>
      </c>
      <c r="AL187" s="2">
        <f>E200</f>
        <v>7</v>
      </c>
      <c r="AM187" s="2">
        <f>E201</f>
        <v>44</v>
      </c>
      <c r="AN187" s="2">
        <f>E202</f>
        <v>0</v>
      </c>
      <c r="AO187" s="2">
        <f>E203</f>
        <v>0</v>
      </c>
      <c r="AP187" s="2">
        <f>E204</f>
        <v>15</v>
      </c>
      <c r="AQ187" s="2">
        <f>E205</f>
        <v>0</v>
      </c>
      <c r="AR187" s="2">
        <f>E206</f>
        <v>0</v>
      </c>
      <c r="AS187" s="2">
        <f>E207</f>
        <v>0</v>
      </c>
      <c r="AT187" s="2">
        <f>E208</f>
        <v>0</v>
      </c>
      <c r="AU187" s="5"/>
      <c r="AV187" s="54">
        <v>6.25E-2</v>
      </c>
      <c r="AW187" s="31">
        <f t="shared" ref="AW187" si="4393">PRODUCT(W187*100*1/W201)</f>
        <v>0</v>
      </c>
      <c r="AX187" s="31">
        <f t="shared" ref="AX187" si="4394">PRODUCT(X187*100*1/X201)</f>
        <v>0</v>
      </c>
      <c r="AY187" s="30">
        <f t="shared" ref="AY187" si="4395">PRODUCT(Y187*100*1/Y201)</f>
        <v>0</v>
      </c>
      <c r="AZ187" s="30">
        <f t="shared" ref="AZ187" si="4396">PRODUCT(Z187*100*1/Z201)</f>
        <v>0</v>
      </c>
      <c r="BA187" s="30">
        <f t="shared" ref="BA187" si="4397">PRODUCT(AA187*100*1/AA201)</f>
        <v>0</v>
      </c>
      <c r="BB187" s="30">
        <f t="shared" ref="BB187" si="4398">PRODUCT(AB187*100*1/AB201)</f>
        <v>0</v>
      </c>
      <c r="BC187" s="30">
        <f t="shared" ref="BC187" si="4399">PRODUCT(AC187*100*1/AC201)</f>
        <v>95.91836734693878</v>
      </c>
      <c r="BD187" s="30">
        <f t="shared" ref="BD187" si="4400">PRODUCT(AD187*100*1/AD201)</f>
        <v>59.183673469387756</v>
      </c>
      <c r="BE187" s="31">
        <f t="shared" ref="BE187" si="4401">PRODUCT(AE187*100*1/AE201)</f>
        <v>0</v>
      </c>
      <c r="BF187" s="31">
        <f t="shared" ref="BF187" si="4402">PRODUCT(AF187*100*1/AF201)</f>
        <v>93.478260869565219</v>
      </c>
      <c r="BG187" s="31">
        <f t="shared" ref="BG187" si="4403">PRODUCT(AG187*100*1/AG201)</f>
        <v>0</v>
      </c>
      <c r="BH187" s="31">
        <f t="shared" ref="BH187" si="4404">PRODUCT(AH187*100*1/AH201)</f>
        <v>87.755102040816325</v>
      </c>
      <c r="BI187" s="31">
        <f t="shared" ref="BI187" si="4405">PRODUCT(AI187*100*1/AI201)</f>
        <v>0</v>
      </c>
      <c r="BJ187" s="31">
        <f t="shared" ref="BJ187" si="4406">PRODUCT(AJ187*100*1/AJ201)</f>
        <v>0</v>
      </c>
      <c r="BK187" s="31">
        <f t="shared" ref="BK187" si="4407">PRODUCT(AK187*100*1/AK201)</f>
        <v>0</v>
      </c>
      <c r="BL187" s="31">
        <f t="shared" ref="BL187" si="4408">PRODUCT(AL187*100*1/AL201)</f>
        <v>14.285714285714286</v>
      </c>
      <c r="BM187" s="31">
        <f t="shared" ref="BM187" si="4409">PRODUCT(AM187*100*1/AM201)</f>
        <v>89.795918367346943</v>
      </c>
      <c r="BN187" s="31">
        <f t="shared" ref="BN187" si="4410">PRODUCT(AN187*100*1/AN201)</f>
        <v>0</v>
      </c>
      <c r="BO187" s="31">
        <f t="shared" ref="BO187" si="4411">PRODUCT(AO187*100*1/AO201)</f>
        <v>0</v>
      </c>
      <c r="BP187" s="31">
        <f t="shared" ref="BP187" si="4412">PRODUCT(AP187*100*1/AP201)</f>
        <v>30.612244897959183</v>
      </c>
      <c r="BQ187" s="31">
        <f t="shared" ref="BQ187" si="4413">PRODUCT(AQ187*100*1/AQ201)</f>
        <v>0</v>
      </c>
      <c r="BR187" s="31">
        <f t="shared" ref="BR187" si="4414">PRODUCT(AR187*100*1/AR201)</f>
        <v>0</v>
      </c>
      <c r="BS187" s="31">
        <f t="shared" ref="BS187" si="4415">PRODUCT(AS187*100*1/AS201)</f>
        <v>0</v>
      </c>
      <c r="BT187" s="31">
        <f t="shared" ref="BT187" si="4416">PRODUCT(AT187*100*1/AT201)</f>
        <v>0</v>
      </c>
      <c r="BU187" s="54"/>
      <c r="BV187" s="54">
        <v>6.25E-2</v>
      </c>
      <c r="BW187" s="31">
        <f t="shared" ref="BW187" si="4417">AW185+AW186+AW187</f>
        <v>2.0408163265306123</v>
      </c>
      <c r="BX187" s="31">
        <f t="shared" ref="BX187" si="4418">AX185+AX186+AX187</f>
        <v>0</v>
      </c>
      <c r="BY187" s="30">
        <f t="shared" ref="BY187" si="4419">AY185+AY186+AY187</f>
        <v>0</v>
      </c>
      <c r="BZ187" s="30">
        <f t="shared" ref="BZ187" si="4420">AZ185+AZ186+AZ187</f>
        <v>0</v>
      </c>
      <c r="CA187" s="30">
        <f t="shared" ref="CA187" si="4421">BA185+BA186+BA187</f>
        <v>2.0408163265306123</v>
      </c>
      <c r="CB187" s="30">
        <f t="shared" ref="CB187" si="4422">BB185+BB186+BB187</f>
        <v>0</v>
      </c>
      <c r="CC187" s="30">
        <f t="shared" ref="CC187" si="4423">BC185+BC186+BC187</f>
        <v>95.91836734693878</v>
      </c>
      <c r="CD187" s="30">
        <f t="shared" ref="CD187" si="4424">BD185+BD186+BD187</f>
        <v>59.183673469387756</v>
      </c>
      <c r="CE187" s="31">
        <f t="shared" ref="CE187" si="4425">BE185+BE186+BE187</f>
        <v>0</v>
      </c>
      <c r="CF187" s="31">
        <f t="shared" ref="CF187" si="4426">BF185+BF186+BF187</f>
        <v>93.478260869565219</v>
      </c>
      <c r="CG187" s="31">
        <f t="shared" ref="CG187" si="4427">BG185+BG186+BG187</f>
        <v>0</v>
      </c>
      <c r="CH187" s="31">
        <f t="shared" ref="CH187" si="4428">BH185+BH186+BH187</f>
        <v>87.755102040816325</v>
      </c>
      <c r="CI187" s="31">
        <f t="shared" ref="CI187" si="4429">BI185+BI186+BI187</f>
        <v>0</v>
      </c>
      <c r="CJ187" s="31">
        <f t="shared" ref="CJ187" si="4430">BJ185+BJ186+BJ187</f>
        <v>0</v>
      </c>
      <c r="CK187" s="31">
        <f t="shared" ref="CK187" si="4431">BK185+BK186+BK187</f>
        <v>0</v>
      </c>
      <c r="CL187" s="31">
        <f t="shared" ref="CL187" si="4432">BL185+BL186+BL187</f>
        <v>14.285714285714286</v>
      </c>
      <c r="CM187" s="31">
        <f t="shared" ref="CM187" si="4433">BM185+BM186+BM187</f>
        <v>100</v>
      </c>
      <c r="CN187" s="31">
        <f t="shared" ref="CN187" si="4434">BN185+BN186+BN187</f>
        <v>0</v>
      </c>
      <c r="CO187" s="31">
        <f t="shared" ref="CO187" si="4435">BO185+BO186+BO187</f>
        <v>0</v>
      </c>
      <c r="CP187" s="31">
        <f t="shared" ref="CP187" si="4436">BP185+BP186+BP187</f>
        <v>34.693877551020407</v>
      </c>
      <c r="CQ187" s="31">
        <f t="shared" ref="CQ187" si="4437">BQ185+BQ186+BQ187</f>
        <v>0</v>
      </c>
      <c r="CR187" s="31">
        <f t="shared" ref="CR187" si="4438">BR185+BR186+BR187</f>
        <v>0</v>
      </c>
      <c r="CS187" s="31">
        <f t="shared" ref="CS187" si="4439">BS185+BS186+BS187</f>
        <v>0</v>
      </c>
      <c r="CT187" s="31">
        <f t="shared" ref="CT187" si="4440">BT185+BT186+BT187</f>
        <v>26.530612244897959</v>
      </c>
      <c r="CW187" s="25" t="s">
        <v>51</v>
      </c>
      <c r="CX187" s="18"/>
      <c r="CY187" s="18"/>
      <c r="CZ187" s="18"/>
      <c r="DA187" s="18"/>
      <c r="DB187" s="18"/>
      <c r="DC187" s="18"/>
      <c r="DD187" s="18"/>
      <c r="DE187" s="17"/>
      <c r="DF187" s="17">
        <f>CE195-CE194</f>
        <v>0</v>
      </c>
      <c r="DG187" s="17"/>
      <c r="DH187" s="17"/>
      <c r="DI187" s="17">
        <f>CH193-CH192</f>
        <v>2.0408163265306172</v>
      </c>
      <c r="DJ187" s="17"/>
      <c r="DK187" s="17"/>
      <c r="DL187" s="17"/>
      <c r="DM187" s="17">
        <f>CL192-CL191</f>
        <v>4.0816326530612201</v>
      </c>
      <c r="DN187" s="17">
        <f>CM190-CM187</f>
        <v>0</v>
      </c>
      <c r="DO187" s="17"/>
      <c r="DP187" s="17">
        <f>CO192-CO191</f>
        <v>2.0833333333333357</v>
      </c>
      <c r="DQ187" s="17">
        <f>CP190-CP189</f>
        <v>0</v>
      </c>
      <c r="DR187" s="17"/>
      <c r="DS187" s="17"/>
      <c r="DT187" s="17"/>
      <c r="DU187" s="17"/>
      <c r="DV187" s="10"/>
    </row>
    <row r="188" spans="1:127" ht="18.75" x14ac:dyDescent="0.25">
      <c r="B188" s="54" t="s">
        <v>5</v>
      </c>
      <c r="C188" s="54">
        <v>0</v>
      </c>
      <c r="D188" s="54">
        <v>0</v>
      </c>
      <c r="E188" s="54">
        <v>0</v>
      </c>
      <c r="F188" s="54">
        <v>0</v>
      </c>
      <c r="G188" s="54">
        <v>4</v>
      </c>
      <c r="H188" s="54">
        <v>0</v>
      </c>
      <c r="I188" s="54">
        <v>22</v>
      </c>
      <c r="J188" s="54">
        <v>22</v>
      </c>
      <c r="K188" s="54">
        <v>0</v>
      </c>
      <c r="L188" s="54">
        <v>1</v>
      </c>
      <c r="M188" s="54">
        <v>0</v>
      </c>
      <c r="N188" s="54">
        <v>0</v>
      </c>
      <c r="O188" s="54">
        <v>0</v>
      </c>
      <c r="P188" s="54">
        <v>0</v>
      </c>
      <c r="Q188" s="54">
        <v>0</v>
      </c>
      <c r="R188" s="54">
        <v>0</v>
      </c>
      <c r="S188" s="54">
        <v>49</v>
      </c>
      <c r="V188" s="54">
        <v>0.125</v>
      </c>
      <c r="W188" s="2">
        <f>F185</f>
        <v>18</v>
      </c>
      <c r="X188" s="2">
        <f>F186</f>
        <v>0</v>
      </c>
      <c r="Y188" s="54">
        <f>F187</f>
        <v>48</v>
      </c>
      <c r="Z188" s="54">
        <f>F188</f>
        <v>0</v>
      </c>
      <c r="AA188" s="54">
        <f>F189</f>
        <v>0</v>
      </c>
      <c r="AB188" s="54">
        <f>F190</f>
        <v>1</v>
      </c>
      <c r="AC188" s="54">
        <f>F191</f>
        <v>0</v>
      </c>
      <c r="AD188" s="54">
        <f>F192</f>
        <v>0</v>
      </c>
      <c r="AE188" s="2">
        <f>F193</f>
        <v>0</v>
      </c>
      <c r="AF188" s="2">
        <f>F194</f>
        <v>0</v>
      </c>
      <c r="AG188" s="2">
        <f>F195</f>
        <v>0</v>
      </c>
      <c r="AH188" s="2">
        <f>F196</f>
        <v>0</v>
      </c>
      <c r="AI188" s="2">
        <f>F197</f>
        <v>2</v>
      </c>
      <c r="AJ188" s="2">
        <f>F198</f>
        <v>0</v>
      </c>
      <c r="AK188" s="2">
        <f>F199</f>
        <v>8</v>
      </c>
      <c r="AL188" s="2">
        <f>F200</f>
        <v>0</v>
      </c>
      <c r="AM188" s="4">
        <f>F201</f>
        <v>0</v>
      </c>
      <c r="AN188" s="2">
        <f>F202</f>
        <v>0</v>
      </c>
      <c r="AO188" s="2">
        <f>F203</f>
        <v>0</v>
      </c>
      <c r="AP188" s="2">
        <f>F204</f>
        <v>29</v>
      </c>
      <c r="AQ188" s="2">
        <f>F205</f>
        <v>0</v>
      </c>
      <c r="AR188" s="2">
        <f>F206</f>
        <v>0</v>
      </c>
      <c r="AS188" s="2">
        <f>F207</f>
        <v>1</v>
      </c>
      <c r="AT188" s="2">
        <f>F208</f>
        <v>30</v>
      </c>
      <c r="AU188" s="5"/>
      <c r="AV188" s="54">
        <v>0.125</v>
      </c>
      <c r="AW188" s="31">
        <f t="shared" ref="AW188" si="4441">PRODUCT(W188*100*1/W201)</f>
        <v>36.734693877551024</v>
      </c>
      <c r="AX188" s="31">
        <f t="shared" ref="AX188" si="4442">PRODUCT(X188*100*1/X201)</f>
        <v>0</v>
      </c>
      <c r="AY188" s="30">
        <f t="shared" ref="AY188" si="4443">PRODUCT(Y188*100*1/Y201)</f>
        <v>97.959183673469383</v>
      </c>
      <c r="AZ188" s="30">
        <f t="shared" ref="AZ188" si="4444">PRODUCT(Z188*100*1/Z201)</f>
        <v>0</v>
      </c>
      <c r="BA188" s="30">
        <f t="shared" ref="BA188" si="4445">PRODUCT(AA188*100*1/AA201)</f>
        <v>0</v>
      </c>
      <c r="BB188" s="30">
        <f t="shared" ref="BB188" si="4446">PRODUCT(AB188*100*1/AB201)</f>
        <v>2.0408163265306123</v>
      </c>
      <c r="BC188" s="30">
        <f t="shared" ref="BC188" si="4447">PRODUCT(AC188*100*1/AC201)</f>
        <v>0</v>
      </c>
      <c r="BD188" s="30">
        <f t="shared" ref="BD188" si="4448">PRODUCT(AD188*100*1/AD201)</f>
        <v>0</v>
      </c>
      <c r="BE188" s="31">
        <f t="shared" ref="BE188" si="4449">PRODUCT(AE188*100*1/AE201)</f>
        <v>0</v>
      </c>
      <c r="BF188" s="31">
        <f t="shared" ref="BF188" si="4450">PRODUCT(AF188*100*1/AF201)</f>
        <v>0</v>
      </c>
      <c r="BG188" s="31">
        <f t="shared" ref="BG188" si="4451">PRODUCT(AG188*100*1/AG201)</f>
        <v>0</v>
      </c>
      <c r="BH188" s="31">
        <f t="shared" ref="BH188" si="4452">PRODUCT(AH188*100*1/AH201)</f>
        <v>0</v>
      </c>
      <c r="BI188" s="31">
        <f t="shared" ref="BI188" si="4453">PRODUCT(AI188*100*1/AI201)</f>
        <v>4.0816326530612246</v>
      </c>
      <c r="BJ188" s="31">
        <f t="shared" ref="BJ188" si="4454">PRODUCT(AJ188*100*1/AJ201)</f>
        <v>0</v>
      </c>
      <c r="BK188" s="31">
        <f t="shared" ref="BK188" si="4455">PRODUCT(AK188*100*1/AK201)</f>
        <v>16.326530612244898</v>
      </c>
      <c r="BL188" s="31">
        <f t="shared" ref="BL188" si="4456">PRODUCT(AL188*100*1/AL201)</f>
        <v>0</v>
      </c>
      <c r="BM188" s="32">
        <f t="shared" ref="BM188" si="4457">PRODUCT(AM188*100*1/AM201)</f>
        <v>0</v>
      </c>
      <c r="BN188" s="31">
        <f t="shared" ref="BN188" si="4458">PRODUCT(AN188*100*1/AN201)</f>
        <v>0</v>
      </c>
      <c r="BO188" s="31">
        <f t="shared" ref="BO188" si="4459">PRODUCT(AO188*100*1/AO201)</f>
        <v>0</v>
      </c>
      <c r="BP188" s="31">
        <f t="shared" ref="BP188" si="4460">PRODUCT(AP188*100*1/AP201)</f>
        <v>59.183673469387756</v>
      </c>
      <c r="BQ188" s="31">
        <f t="shared" ref="BQ188" si="4461">PRODUCT(AQ188*100*1/AQ201)</f>
        <v>0</v>
      </c>
      <c r="BR188" s="31">
        <f t="shared" ref="BR188" si="4462">PRODUCT(AR188*100*1/AR201)</f>
        <v>0</v>
      </c>
      <c r="BS188" s="31">
        <f t="shared" ref="BS188" si="4463">PRODUCT(AS188*100*1/AS201)</f>
        <v>2.0408163265306123</v>
      </c>
      <c r="BT188" s="31">
        <f t="shared" ref="BT188" si="4464">PRODUCT(AT188*100*1/AT201)</f>
        <v>61.224489795918366</v>
      </c>
      <c r="BU188" s="54"/>
      <c r="BV188" s="54">
        <v>0.125</v>
      </c>
      <c r="BW188" s="31">
        <f t="shared" ref="BW188" si="4465">AW185+AW186+AW187+AW188</f>
        <v>38.775510204081634</v>
      </c>
      <c r="BX188" s="31">
        <f t="shared" ref="BX188" si="4466">AX185+AX186+AX187+AX188</f>
        <v>0</v>
      </c>
      <c r="BY188" s="30">
        <f t="shared" ref="BY188" si="4467">AY185+AY186+AY187+AY188</f>
        <v>97.959183673469383</v>
      </c>
      <c r="BZ188" s="30">
        <f t="shared" ref="BZ188" si="4468">AZ185+AZ186+AZ187+AZ188</f>
        <v>0</v>
      </c>
      <c r="CA188" s="30">
        <f t="shared" ref="CA188" si="4469">BA185+BA186+BA187+BA188</f>
        <v>2.0408163265306123</v>
      </c>
      <c r="CB188" s="30">
        <f t="shared" ref="CB188" si="4470">BB185+BB186+BB187+BB188</f>
        <v>2.0408163265306123</v>
      </c>
      <c r="CC188" s="30">
        <f t="shared" ref="CC188" si="4471">BC185+BC186+BC187+BC188</f>
        <v>95.91836734693878</v>
      </c>
      <c r="CD188" s="30">
        <f t="shared" ref="CD188" si="4472">BD185+BD186+BD187+BD188</f>
        <v>59.183673469387756</v>
      </c>
      <c r="CE188" s="31">
        <f t="shared" ref="CE188" si="4473">BE185+BE186+BE187+BE188</f>
        <v>0</v>
      </c>
      <c r="CF188" s="31">
        <f t="shared" ref="CF188" si="4474">BF185+BF186+BF187+BF188</f>
        <v>93.478260869565219</v>
      </c>
      <c r="CG188" s="31">
        <f t="shared" ref="CG188" si="4475">BG185+BG186+BG187+BG188</f>
        <v>0</v>
      </c>
      <c r="CH188" s="31">
        <f t="shared" ref="CH188" si="4476">BH185+BH186+BH187+BH188</f>
        <v>87.755102040816325</v>
      </c>
      <c r="CI188" s="31">
        <f t="shared" ref="CI188" si="4477">BI185+BI186+BI187+BI188</f>
        <v>4.0816326530612246</v>
      </c>
      <c r="CJ188" s="31">
        <f t="shared" ref="CJ188" si="4478">BJ185+BJ186+BJ187+BJ188</f>
        <v>0</v>
      </c>
      <c r="CK188" s="31">
        <f t="shared" ref="CK188" si="4479">BK185+BK186+BK187+BK188</f>
        <v>16.326530612244898</v>
      </c>
      <c r="CL188" s="31">
        <f t="shared" ref="CL188" si="4480">BL185+BL186+BL187+BL188</f>
        <v>14.285714285714286</v>
      </c>
      <c r="CM188" s="32">
        <f t="shared" ref="CM188" si="4481">BM185+BM186+BM187+BM188</f>
        <v>100</v>
      </c>
      <c r="CN188" s="31">
        <f>BN186+BN187+BN188</f>
        <v>0</v>
      </c>
      <c r="CO188" s="31">
        <f t="shared" ref="CO188" si="4482">BO185+BO186+BO187+BO188</f>
        <v>0</v>
      </c>
      <c r="CP188" s="31">
        <f t="shared" ref="CP188" si="4483">BP185+BP186+BP187+BP188</f>
        <v>93.877551020408163</v>
      </c>
      <c r="CQ188" s="31">
        <f t="shared" ref="CQ188" si="4484">BQ185+BQ186+BQ187+BQ188</f>
        <v>0</v>
      </c>
      <c r="CR188" s="31">
        <f t="shared" ref="CR188" si="4485">BR185+BR186+BR187+BR188</f>
        <v>0</v>
      </c>
      <c r="CS188" s="31">
        <f t="shared" ref="CS188" si="4486">BS185+BS186+BS187+BS188</f>
        <v>2.0408163265306123</v>
      </c>
      <c r="CT188" s="31">
        <f t="shared" ref="CT188" si="4487">BT185+BT186+BT187+BT188</f>
        <v>87.755102040816325</v>
      </c>
      <c r="CW188" s="25" t="s">
        <v>52</v>
      </c>
      <c r="CX188" s="18"/>
      <c r="CY188" s="18">
        <f>BX200-BX189</f>
        <v>97.959183673469397</v>
      </c>
      <c r="CZ188" s="18"/>
      <c r="DA188" s="18"/>
      <c r="DB188" s="18"/>
      <c r="DC188" s="18"/>
      <c r="DD188" s="18"/>
      <c r="DE188" s="17"/>
      <c r="DF188" s="17">
        <f>CE200-CE195</f>
        <v>0</v>
      </c>
      <c r="DG188" s="17">
        <f>CF200-CF191</f>
        <v>0</v>
      </c>
      <c r="DH188" s="17">
        <f>CG200-CG196</f>
        <v>89.795918367346943</v>
      </c>
      <c r="DI188" s="17">
        <f>CH200-CH193</f>
        <v>4.0816326530612201</v>
      </c>
      <c r="DJ188" s="17">
        <f>CI200-CI191</f>
        <v>2.0408163265306172</v>
      </c>
      <c r="DK188" s="17">
        <f>CJ200-CJ191</f>
        <v>2.0408163265306172</v>
      </c>
      <c r="DL188" s="17">
        <f>CK200-CK189</f>
        <v>2.0408163265306172</v>
      </c>
      <c r="DM188" s="17">
        <f>CL200-CL192</f>
        <v>4.0816326530612201</v>
      </c>
      <c r="DN188" s="17">
        <f>CM200-CM190</f>
        <v>0</v>
      </c>
      <c r="DO188" s="17">
        <f>CN200-CN191</f>
        <v>0</v>
      </c>
      <c r="DP188" s="17">
        <f>CO200-CO192</f>
        <v>43.75</v>
      </c>
      <c r="DQ188" s="17">
        <f>CP200-CP190</f>
        <v>6.1224489795918373</v>
      </c>
      <c r="DR188" s="17">
        <f>CQ200-CQ193</f>
        <v>0</v>
      </c>
      <c r="DS188" s="17">
        <f>CR200-CR193</f>
        <v>0</v>
      </c>
      <c r="DT188" s="17">
        <f>CS200-CS193</f>
        <v>0</v>
      </c>
      <c r="DU188" s="17">
        <f>CT200-CT190</f>
        <v>0</v>
      </c>
      <c r="DV188" s="10"/>
    </row>
    <row r="189" spans="1:127" x14ac:dyDescent="0.25">
      <c r="B189" s="54" t="s">
        <v>7</v>
      </c>
      <c r="C189" s="54">
        <v>0</v>
      </c>
      <c r="D189" s="54">
        <v>1</v>
      </c>
      <c r="E189" s="54">
        <v>0</v>
      </c>
      <c r="F189" s="54">
        <v>0</v>
      </c>
      <c r="G189" s="54">
        <v>0</v>
      </c>
      <c r="H189" s="54">
        <v>0</v>
      </c>
      <c r="I189" s="54">
        <v>1</v>
      </c>
      <c r="J189" s="54">
        <v>9</v>
      </c>
      <c r="K189" s="54">
        <v>35</v>
      </c>
      <c r="L189" s="54">
        <v>2</v>
      </c>
      <c r="M189" s="54">
        <v>1</v>
      </c>
      <c r="N189" s="54">
        <v>0</v>
      </c>
      <c r="O189" s="54">
        <v>0</v>
      </c>
      <c r="P189" s="54">
        <v>0</v>
      </c>
      <c r="Q189" s="54">
        <v>0</v>
      </c>
      <c r="R189" s="54">
        <v>0</v>
      </c>
      <c r="S189" s="54">
        <v>49</v>
      </c>
      <c r="V189" s="54">
        <v>0.25</v>
      </c>
      <c r="W189" s="3">
        <f>G185</f>
        <v>29</v>
      </c>
      <c r="X189" s="2">
        <f>G186</f>
        <v>1</v>
      </c>
      <c r="Y189" s="54">
        <f>G187</f>
        <v>0</v>
      </c>
      <c r="Z189" s="54">
        <f>G188</f>
        <v>4</v>
      </c>
      <c r="AA189" s="54">
        <f>G189</f>
        <v>0</v>
      </c>
      <c r="AB189" s="54">
        <f>G190</f>
        <v>0</v>
      </c>
      <c r="AC189" s="54">
        <f>G191</f>
        <v>1</v>
      </c>
      <c r="AD189" s="54">
        <f>G192</f>
        <v>17</v>
      </c>
      <c r="AE189" s="2">
        <f>G193</f>
        <v>45</v>
      </c>
      <c r="AF189" s="2">
        <f>G194</f>
        <v>1</v>
      </c>
      <c r="AG189" s="2">
        <f>G195</f>
        <v>0</v>
      </c>
      <c r="AH189" s="2">
        <f>G196</f>
        <v>1</v>
      </c>
      <c r="AI189" s="2">
        <f>G197</f>
        <v>20</v>
      </c>
      <c r="AJ189" s="2">
        <f>G198</f>
        <v>2</v>
      </c>
      <c r="AK189" s="2">
        <f>G199</f>
        <v>40</v>
      </c>
      <c r="AL189" s="2">
        <f>G200</f>
        <v>35</v>
      </c>
      <c r="AM189" s="4">
        <f>G201</f>
        <v>0</v>
      </c>
      <c r="AN189" s="2">
        <f>G202</f>
        <v>12</v>
      </c>
      <c r="AO189" s="2">
        <f>G203</f>
        <v>8</v>
      </c>
      <c r="AP189" s="2">
        <f>G204</f>
        <v>0</v>
      </c>
      <c r="AQ189" s="2">
        <f>G205</f>
        <v>0</v>
      </c>
      <c r="AR189" s="2">
        <f>G206</f>
        <v>0</v>
      </c>
      <c r="AS189" s="2">
        <f>G207</f>
        <v>0</v>
      </c>
      <c r="AT189" s="2">
        <f>G208</f>
        <v>4</v>
      </c>
      <c r="AU189" s="5"/>
      <c r="AV189" s="54">
        <v>0.25</v>
      </c>
      <c r="AW189" s="33">
        <f t="shared" ref="AW189" si="4488">PRODUCT(W189*100*1/W201)</f>
        <v>59.183673469387756</v>
      </c>
      <c r="AX189" s="31">
        <f t="shared" ref="AX189" si="4489">PRODUCT(X189*100*1/X201)</f>
        <v>2.0408163265306123</v>
      </c>
      <c r="AY189" s="30">
        <f t="shared" ref="AY189" si="4490">PRODUCT(Y189*100*1/Y201)</f>
        <v>0</v>
      </c>
      <c r="AZ189" s="30">
        <f t="shared" ref="AZ189" si="4491">PRODUCT(Z189*100*1/Z201)</f>
        <v>8.1632653061224492</v>
      </c>
      <c r="BA189" s="30">
        <f t="shared" ref="BA189" si="4492">PRODUCT(AA189*100*1/AA201)</f>
        <v>0</v>
      </c>
      <c r="BB189" s="30">
        <f t="shared" ref="BB189" si="4493">PRODUCT(AB189*100*1/AB201)</f>
        <v>0</v>
      </c>
      <c r="BC189" s="30">
        <f t="shared" ref="BC189" si="4494">PRODUCT(AC189*100*1/AC201)</f>
        <v>2.0408163265306123</v>
      </c>
      <c r="BD189" s="30">
        <f t="shared" ref="BD189" si="4495">PRODUCT(AD189*100*1/AD201)</f>
        <v>34.693877551020407</v>
      </c>
      <c r="BE189" s="31">
        <f t="shared" ref="BE189" si="4496">PRODUCT(AE189*100*1/AE201)</f>
        <v>97.826086956521735</v>
      </c>
      <c r="BF189" s="31">
        <f t="shared" ref="BF189" si="4497">PRODUCT(AF189*100*1/AF201)</f>
        <v>2.1739130434782608</v>
      </c>
      <c r="BG189" s="31">
        <f t="shared" ref="BG189" si="4498">PRODUCT(AG189*100*1/AG201)</f>
        <v>0</v>
      </c>
      <c r="BH189" s="31">
        <f t="shared" ref="BH189" si="4499">PRODUCT(AH189*100*1/AH201)</f>
        <v>2.0408163265306123</v>
      </c>
      <c r="BI189" s="31">
        <f t="shared" ref="BI189" si="4500">PRODUCT(AI189*100*1/AI201)</f>
        <v>40.816326530612244</v>
      </c>
      <c r="BJ189" s="31">
        <f t="shared" ref="BJ189" si="4501">PRODUCT(AJ189*100*1/AJ201)</f>
        <v>4.0816326530612246</v>
      </c>
      <c r="BK189" s="31">
        <f t="shared" ref="BK189" si="4502">PRODUCT(AK189*100*1/AK201)</f>
        <v>81.632653061224488</v>
      </c>
      <c r="BL189" s="31">
        <f t="shared" ref="BL189" si="4503">PRODUCT(AL189*100*1/AL201)</f>
        <v>71.428571428571431</v>
      </c>
      <c r="BM189" s="32">
        <f t="shared" ref="BM189" si="4504">PRODUCT(AM189*100*1/AM201)</f>
        <v>0</v>
      </c>
      <c r="BN189" s="31">
        <f t="shared" ref="BN189" si="4505">PRODUCT(AN189*100*1/AN201)</f>
        <v>24.489795918367346</v>
      </c>
      <c r="BO189" s="31">
        <f t="shared" ref="BO189" si="4506">PRODUCT(AO189*100*1/AO201)</f>
        <v>16.666666666666668</v>
      </c>
      <c r="BP189" s="31">
        <f t="shared" ref="BP189" si="4507">PRODUCT(AP189*100*1/AP201)</f>
        <v>0</v>
      </c>
      <c r="BQ189" s="31">
        <f t="shared" ref="BQ189" si="4508">PRODUCT(AQ189*100*1/AQ201)</f>
        <v>0</v>
      </c>
      <c r="BR189" s="31">
        <f t="shared" ref="BR189" si="4509">PRODUCT(AR189*100*1/AR201)</f>
        <v>0</v>
      </c>
      <c r="BS189" s="31">
        <f t="shared" ref="BS189" si="4510">PRODUCT(AS189*100*1/AS201)</f>
        <v>0</v>
      </c>
      <c r="BT189" s="31">
        <f t="shared" ref="BT189" si="4511">PRODUCT(AT189*100*1/AT201)</f>
        <v>8.1632653061224492</v>
      </c>
      <c r="BU189" s="54"/>
      <c r="BV189" s="54">
        <v>0.25</v>
      </c>
      <c r="BW189" s="33">
        <f t="shared" ref="BW189" si="4512">AW185+AW186+AW187+AW188+AW189</f>
        <v>97.959183673469397</v>
      </c>
      <c r="BX189" s="31">
        <f t="shared" ref="BX189" si="4513">AX185+AX186+AX187+AX188+AX189</f>
        <v>2.0408163265306123</v>
      </c>
      <c r="BY189" s="30">
        <f t="shared" ref="BY189" si="4514">AY185+AY186+AY187+AY188+AY189</f>
        <v>97.959183673469383</v>
      </c>
      <c r="BZ189" s="30">
        <f t="shared" ref="BZ189" si="4515">AZ185+AZ186+AZ187+AZ188+AZ189</f>
        <v>8.1632653061224492</v>
      </c>
      <c r="CA189" s="30">
        <f t="shared" ref="CA189" si="4516">BA185+BA186+BA187+BA188+BA189</f>
        <v>2.0408163265306123</v>
      </c>
      <c r="CB189" s="30">
        <f t="shared" ref="CB189" si="4517">BB185+BB186+BB187+BB188+BB189</f>
        <v>2.0408163265306123</v>
      </c>
      <c r="CC189" s="30">
        <f t="shared" ref="CC189" si="4518">BC185+BC186+BC187+BC188+BC189</f>
        <v>97.959183673469397</v>
      </c>
      <c r="CD189" s="30">
        <f t="shared" ref="CD189" si="4519">BD185+BD186+BD187+BD188+BD189</f>
        <v>93.877551020408163</v>
      </c>
      <c r="CE189" s="31">
        <f t="shared" ref="CE189" si="4520">BE185+BE186+BE187+BE188+BE189</f>
        <v>97.826086956521735</v>
      </c>
      <c r="CF189" s="31">
        <f t="shared" ref="CF189" si="4521">BF185+BF186+BF187+BF188+BF189</f>
        <v>95.652173913043484</v>
      </c>
      <c r="CG189" s="31">
        <f t="shared" ref="CG189" si="4522">BG185+BG186+BG187+BG188+BG189</f>
        <v>0</v>
      </c>
      <c r="CH189" s="31">
        <f t="shared" ref="CH189" si="4523">BH185+BH186+BH187+BH188+BH189</f>
        <v>89.795918367346943</v>
      </c>
      <c r="CI189" s="31">
        <f t="shared" ref="CI189" si="4524">BI185+BI186+BI187+BI188+BI189</f>
        <v>44.897959183673471</v>
      </c>
      <c r="CJ189" s="31">
        <f t="shared" ref="CJ189" si="4525">BJ185+BJ186+BJ187+BJ188+BJ189</f>
        <v>4.0816326530612246</v>
      </c>
      <c r="CK189" s="31">
        <f t="shared" ref="CK189" si="4526">BK185+BK186+BK187+BK188+BK189</f>
        <v>97.959183673469383</v>
      </c>
      <c r="CL189" s="31">
        <f t="shared" ref="CL189" si="4527">BL185+BL186+BL187+BL188+BL189</f>
        <v>85.714285714285722</v>
      </c>
      <c r="CM189" s="32">
        <f t="shared" ref="CM189" si="4528">BM185+BM186+BM187+BM188+BM189</f>
        <v>100</v>
      </c>
      <c r="CN189" s="31">
        <f t="shared" ref="CN189" si="4529">BN185+BN186+BN187+BN188+BN189</f>
        <v>24.489795918367346</v>
      </c>
      <c r="CO189" s="31">
        <f t="shared" ref="CO189" si="4530">BO185+BO186+BO187+BO188+BO189</f>
        <v>16.666666666666668</v>
      </c>
      <c r="CP189" s="31">
        <f t="shared" ref="CP189" si="4531">BP185+BP186+BP187+BP188+BP189</f>
        <v>93.877551020408163</v>
      </c>
      <c r="CQ189" s="31">
        <f t="shared" ref="CQ189" si="4532">BQ185+BQ186+BQ187+BQ188+BQ189</f>
        <v>0</v>
      </c>
      <c r="CR189" s="31">
        <f t="shared" ref="CR189" si="4533">BR185+BR186+BR187+BR188+BR189</f>
        <v>0</v>
      </c>
      <c r="CS189" s="31">
        <f t="shared" ref="CS189" si="4534">BS185+BS186+BS187+BS188+BS189</f>
        <v>2.0408163265306123</v>
      </c>
      <c r="CT189" s="31">
        <f t="shared" ref="CT189" si="4535">BT185+BT186+BT187+BT188+BT189</f>
        <v>95.91836734693878</v>
      </c>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10"/>
    </row>
    <row r="190" spans="1:127" x14ac:dyDescent="0.25">
      <c r="B190" s="54" t="s">
        <v>9</v>
      </c>
      <c r="C190" s="54">
        <v>0</v>
      </c>
      <c r="D190" s="54">
        <v>0</v>
      </c>
      <c r="E190" s="54">
        <v>0</v>
      </c>
      <c r="F190" s="54">
        <v>1</v>
      </c>
      <c r="G190" s="54">
        <v>0</v>
      </c>
      <c r="H190" s="54">
        <v>1</v>
      </c>
      <c r="I190" s="54">
        <v>3</v>
      </c>
      <c r="J190" s="54">
        <v>29</v>
      </c>
      <c r="K190" s="54">
        <v>14</v>
      </c>
      <c r="L190" s="54">
        <v>0</v>
      </c>
      <c r="M190" s="54">
        <v>0</v>
      </c>
      <c r="N190" s="54">
        <v>1</v>
      </c>
      <c r="O190" s="54">
        <v>0</v>
      </c>
      <c r="P190" s="54">
        <v>0</v>
      </c>
      <c r="Q190" s="54">
        <v>0</v>
      </c>
      <c r="R190" s="54">
        <v>0</v>
      </c>
      <c r="S190" s="54">
        <v>49</v>
      </c>
      <c r="V190" s="54">
        <v>0.5</v>
      </c>
      <c r="W190" s="3">
        <f>H185</f>
        <v>0</v>
      </c>
      <c r="X190" s="3">
        <f>H186</f>
        <v>18</v>
      </c>
      <c r="Y190" s="54">
        <f>H187</f>
        <v>0</v>
      </c>
      <c r="Z190" s="54">
        <f>H188</f>
        <v>0</v>
      </c>
      <c r="AA190" s="54">
        <f>H189</f>
        <v>0</v>
      </c>
      <c r="AB190" s="54">
        <f>H190</f>
        <v>1</v>
      </c>
      <c r="AC190" s="54">
        <f>H191</f>
        <v>1</v>
      </c>
      <c r="AD190" s="54">
        <f>H192</f>
        <v>2</v>
      </c>
      <c r="AE190" s="2">
        <f>H193</f>
        <v>0</v>
      </c>
      <c r="AF190" s="2">
        <f>H194</f>
        <v>2</v>
      </c>
      <c r="AG190" s="2">
        <f>H195</f>
        <v>0</v>
      </c>
      <c r="AH190" s="2">
        <f>H196</f>
        <v>2</v>
      </c>
      <c r="AI190" s="2">
        <f>H197</f>
        <v>25</v>
      </c>
      <c r="AJ190" s="2">
        <f>H198</f>
        <v>44</v>
      </c>
      <c r="AK190" s="3">
        <f>H199</f>
        <v>0</v>
      </c>
      <c r="AL190" s="2">
        <f>H200</f>
        <v>3</v>
      </c>
      <c r="AM190" s="4">
        <f>H201</f>
        <v>0</v>
      </c>
      <c r="AN190" s="2">
        <f>H202</f>
        <v>32</v>
      </c>
      <c r="AO190" s="2">
        <f>H203</f>
        <v>17</v>
      </c>
      <c r="AP190" s="4">
        <f>H204</f>
        <v>0</v>
      </c>
      <c r="AQ190" s="2">
        <f>H205</f>
        <v>1</v>
      </c>
      <c r="AR190" s="2">
        <f>H206</f>
        <v>3</v>
      </c>
      <c r="AS190" s="2">
        <f>H207</f>
        <v>8</v>
      </c>
      <c r="AT190" s="2">
        <f>H208</f>
        <v>2</v>
      </c>
      <c r="AU190" s="5"/>
      <c r="AV190" s="54">
        <v>0.5</v>
      </c>
      <c r="AW190" s="33">
        <f t="shared" ref="AW190" si="4536">PRODUCT(W190*100*1/W201)</f>
        <v>0</v>
      </c>
      <c r="AX190" s="33">
        <f t="shared" ref="AX190" si="4537">PRODUCT(X190*100*1/X201)</f>
        <v>36.734693877551024</v>
      </c>
      <c r="AY190" s="30">
        <f t="shared" ref="AY190" si="4538">PRODUCT(Y190*100*1/Y201)</f>
        <v>0</v>
      </c>
      <c r="AZ190" s="30">
        <f t="shared" ref="AZ190" si="4539">PRODUCT(Z190*100*1/Z201)</f>
        <v>0</v>
      </c>
      <c r="BA190" s="30">
        <f t="shared" ref="BA190" si="4540">PRODUCT(AA190*100*1/AA201)</f>
        <v>0</v>
      </c>
      <c r="BB190" s="30">
        <f t="shared" ref="BB190" si="4541">PRODUCT(AB190*100*1/AB201)</f>
        <v>2.0408163265306123</v>
      </c>
      <c r="BC190" s="30">
        <f t="shared" ref="BC190" si="4542">PRODUCT(AC190*100*1/AC201)</f>
        <v>2.0408163265306123</v>
      </c>
      <c r="BD190" s="30">
        <f t="shared" ref="BD190" si="4543">PRODUCT(AD190*100*1/AD201)</f>
        <v>4.0816326530612246</v>
      </c>
      <c r="BE190" s="31">
        <f t="shared" ref="BE190" si="4544">PRODUCT(AE190*100*1/AE201)</f>
        <v>0</v>
      </c>
      <c r="BF190" s="31">
        <f t="shared" ref="BF190" si="4545">PRODUCT(AF190*100*1/AF201)</f>
        <v>4.3478260869565215</v>
      </c>
      <c r="BG190" s="31">
        <f t="shared" ref="BG190" si="4546">PRODUCT(AG190*100*1/AG201)</f>
        <v>0</v>
      </c>
      <c r="BH190" s="31">
        <f t="shared" ref="BH190" si="4547">PRODUCT(AH190*100*1/AH201)</f>
        <v>4.0816326530612246</v>
      </c>
      <c r="BI190" s="31">
        <f t="shared" ref="BI190" si="4548">PRODUCT(AI190*100*1/AI201)</f>
        <v>51.020408163265309</v>
      </c>
      <c r="BJ190" s="31">
        <f t="shared" ref="BJ190" si="4549">PRODUCT(AJ190*100*1/AJ201)</f>
        <v>89.795918367346943</v>
      </c>
      <c r="BK190" s="33">
        <f t="shared" ref="BK190" si="4550">PRODUCT(AK190*100*1/AK201)</f>
        <v>0</v>
      </c>
      <c r="BL190" s="31">
        <f t="shared" ref="BL190" si="4551">PRODUCT(AL190*100*1/AL201)</f>
        <v>6.1224489795918364</v>
      </c>
      <c r="BM190" s="32">
        <f t="shared" ref="BM190" si="4552">PRODUCT(AM190*100*1/AM201)</f>
        <v>0</v>
      </c>
      <c r="BN190" s="31">
        <f t="shared" ref="BN190" si="4553">PRODUCT(AN190*100*1/AN201)</f>
        <v>65.306122448979593</v>
      </c>
      <c r="BO190" s="31">
        <f t="shared" ref="BO190" si="4554">PRODUCT(AO190*100*1/AO201)</f>
        <v>35.416666666666664</v>
      </c>
      <c r="BP190" s="32">
        <f t="shared" ref="BP190" si="4555">PRODUCT(AP190*100*1/AP201)</f>
        <v>0</v>
      </c>
      <c r="BQ190" s="31">
        <f t="shared" ref="BQ190" si="4556">PRODUCT(AQ190*100*1/AQ201)</f>
        <v>2.0408163265306123</v>
      </c>
      <c r="BR190" s="31">
        <f t="shared" ref="BR190" si="4557">PRODUCT(AR190*100*1/AR201)</f>
        <v>6.1224489795918364</v>
      </c>
      <c r="BS190" s="31">
        <f t="shared" ref="BS190" si="4558">PRODUCT(AS190*100*1/AS201)</f>
        <v>16.326530612244898</v>
      </c>
      <c r="BT190" s="31">
        <f t="shared" ref="BT190" si="4559">PRODUCT(AT190*100*1/AT201)</f>
        <v>4.0816326530612246</v>
      </c>
      <c r="BU190" s="54"/>
      <c r="BV190" s="54">
        <v>0.5</v>
      </c>
      <c r="BW190" s="33">
        <f t="shared" ref="BW190" si="4560">AW185+AW186+AW187+AW188+AW189+AW190</f>
        <v>97.959183673469397</v>
      </c>
      <c r="BX190" s="33">
        <f t="shared" ref="BX190" si="4561">AX185+AX186+AX187+AX188+AX189+AX190</f>
        <v>38.775510204081634</v>
      </c>
      <c r="BY190" s="30">
        <f t="shared" ref="BY190" si="4562">AY185+AY186+AY187+AY188+AY189+AY190</f>
        <v>97.959183673469383</v>
      </c>
      <c r="BZ190" s="30">
        <f t="shared" ref="BZ190" si="4563">AZ185+AZ186+AZ187+AZ188+AZ189+AZ190</f>
        <v>8.1632653061224492</v>
      </c>
      <c r="CA190" s="30">
        <f t="shared" ref="CA190" si="4564">BA185+BA186+BA187+BA188+BA189+BA190</f>
        <v>2.0408163265306123</v>
      </c>
      <c r="CB190" s="30">
        <f t="shared" ref="CB190" si="4565">BB185+BB186+BB187+BB188+BB189+BB190</f>
        <v>4.0816326530612246</v>
      </c>
      <c r="CC190" s="30">
        <f t="shared" ref="CC190" si="4566">BC185+BC186+BC187+BC188+BC189+BC190</f>
        <v>100.00000000000001</v>
      </c>
      <c r="CD190" s="30">
        <f t="shared" ref="CD190" si="4567">BD185+BD186+BD187+BD188+BD189+BD190</f>
        <v>97.959183673469383</v>
      </c>
      <c r="CE190" s="31">
        <f t="shared" ref="CE190" si="4568">BE185+BE186+BE187+BE188+BE189+BE190</f>
        <v>97.826086956521735</v>
      </c>
      <c r="CF190" s="31">
        <f t="shared" ref="CF190" si="4569">BF185+BF186+BF187+BF188+BF189+BF190</f>
        <v>100</v>
      </c>
      <c r="CG190" s="31">
        <f t="shared" ref="CG190" si="4570">BG185+BG186+BG187+BG188+BG189+BG190</f>
        <v>0</v>
      </c>
      <c r="CH190" s="31">
        <f t="shared" ref="CH190" si="4571">BH185+BH186+BH187+BH188+BH189+BH190</f>
        <v>93.877551020408163</v>
      </c>
      <c r="CI190" s="31">
        <f t="shared" ref="CI190" si="4572">BI185+BI186+BI187+BI188+BI189+BI190</f>
        <v>95.91836734693878</v>
      </c>
      <c r="CJ190" s="31">
        <f t="shared" ref="CJ190" si="4573">BJ185+BJ186+BJ187+BJ188+BJ189+BJ190</f>
        <v>93.877551020408163</v>
      </c>
      <c r="CK190" s="33">
        <f t="shared" ref="CK190" si="4574">BK185+BK186+BK187+BK188+BK189+BK190</f>
        <v>97.959183673469383</v>
      </c>
      <c r="CL190" s="31">
        <f t="shared" ref="CL190" si="4575">BL185+BL186+BL187+BL188+BL189+BL190</f>
        <v>91.83673469387756</v>
      </c>
      <c r="CM190" s="32">
        <f t="shared" ref="CM190" si="4576">BM185+BM186+BM187+BM188+BM189+BM190</f>
        <v>100</v>
      </c>
      <c r="CN190" s="31">
        <f t="shared" ref="CN190" si="4577">BN185+BN186+BN187+BN188+BN189+BN190</f>
        <v>89.795918367346943</v>
      </c>
      <c r="CO190" s="31">
        <f t="shared" ref="CO190" si="4578">BO185+BO186+BO187+BO188+BO189+BO190</f>
        <v>52.083333333333329</v>
      </c>
      <c r="CP190" s="32">
        <f t="shared" ref="CP190" si="4579">BP185+BP186+BP187+BP188+BP189+BP190</f>
        <v>93.877551020408163</v>
      </c>
      <c r="CQ190" s="31">
        <f t="shared" ref="CQ190" si="4580">BQ185+BQ186+BQ187+BQ188+BQ189+BQ190</f>
        <v>2.0408163265306123</v>
      </c>
      <c r="CR190" s="31">
        <f t="shared" ref="CR190" si="4581">BR185+BR186+BR187+BR188+BR189+BR190</f>
        <v>6.1224489795918364</v>
      </c>
      <c r="CS190" s="31">
        <f t="shared" ref="CS190" si="4582">BS185+BS186+BS187+BS188+BS189+BS190</f>
        <v>18.367346938775512</v>
      </c>
      <c r="CT190" s="31">
        <f t="shared" ref="CT190" si="4583">BT185+BT186+BT187+BT188+BT189+BT190</f>
        <v>100</v>
      </c>
      <c r="CW190" s="10"/>
      <c r="CX190" s="10"/>
      <c r="CY190" s="10" t="str">
        <f>A183</f>
        <v xml:space="preserve">Staphylococcus saprophyticus  </v>
      </c>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row>
    <row r="191" spans="1:127" x14ac:dyDescent="0.25">
      <c r="B191" s="54" t="s">
        <v>10</v>
      </c>
      <c r="C191" s="54">
        <v>0</v>
      </c>
      <c r="D191" s="54">
        <v>0</v>
      </c>
      <c r="E191" s="54">
        <v>47</v>
      </c>
      <c r="F191" s="54">
        <v>0</v>
      </c>
      <c r="G191" s="54">
        <v>1</v>
      </c>
      <c r="H191" s="54">
        <v>1</v>
      </c>
      <c r="I191" s="54">
        <v>0</v>
      </c>
      <c r="J191" s="54">
        <v>0</v>
      </c>
      <c r="K191" s="54">
        <v>0</v>
      </c>
      <c r="L191" s="54">
        <v>0</v>
      </c>
      <c r="M191" s="54">
        <v>0</v>
      </c>
      <c r="N191" s="54">
        <v>0</v>
      </c>
      <c r="O191" s="54">
        <v>0</v>
      </c>
      <c r="P191" s="54">
        <v>0</v>
      </c>
      <c r="Q191" s="54">
        <v>0</v>
      </c>
      <c r="R191" s="54">
        <v>0</v>
      </c>
      <c r="S191" s="54">
        <v>49</v>
      </c>
      <c r="V191" s="54">
        <v>1</v>
      </c>
      <c r="W191" s="3">
        <f>I185</f>
        <v>0</v>
      </c>
      <c r="X191" s="3">
        <f>I186</f>
        <v>29</v>
      </c>
      <c r="Y191" s="54">
        <f>I187</f>
        <v>1</v>
      </c>
      <c r="Z191" s="54">
        <f>I188</f>
        <v>22</v>
      </c>
      <c r="AA191" s="54">
        <f>I189</f>
        <v>1</v>
      </c>
      <c r="AB191" s="54">
        <f>I190</f>
        <v>3</v>
      </c>
      <c r="AC191" s="54">
        <f>I191</f>
        <v>0</v>
      </c>
      <c r="AD191" s="54">
        <f>I192</f>
        <v>0</v>
      </c>
      <c r="AE191" s="2">
        <f>I193</f>
        <v>1</v>
      </c>
      <c r="AF191" s="2">
        <f>I194</f>
        <v>0</v>
      </c>
      <c r="AG191" s="2">
        <f>I195</f>
        <v>0</v>
      </c>
      <c r="AH191" s="2">
        <f>I196</f>
        <v>0</v>
      </c>
      <c r="AI191" s="2">
        <f>I197</f>
        <v>1</v>
      </c>
      <c r="AJ191" s="2">
        <f>I198</f>
        <v>2</v>
      </c>
      <c r="AK191" s="3">
        <f>I199</f>
        <v>1</v>
      </c>
      <c r="AL191" s="2">
        <f>I200</f>
        <v>0</v>
      </c>
      <c r="AM191" s="3">
        <f>I201</f>
        <v>0</v>
      </c>
      <c r="AN191" s="2">
        <f>I202</f>
        <v>5</v>
      </c>
      <c r="AO191" s="2">
        <f>I203</f>
        <v>1</v>
      </c>
      <c r="AP191" s="3">
        <f>I204</f>
        <v>0</v>
      </c>
      <c r="AQ191" s="2">
        <f>I205</f>
        <v>12</v>
      </c>
      <c r="AR191" s="2">
        <f>I206</f>
        <v>40</v>
      </c>
      <c r="AS191" s="2">
        <f>I207</f>
        <v>34</v>
      </c>
      <c r="AT191" s="3">
        <f>I208</f>
        <v>0</v>
      </c>
      <c r="AU191" s="5"/>
      <c r="AV191" s="54">
        <v>1</v>
      </c>
      <c r="AW191" s="33">
        <f t="shared" ref="AW191" si="4584">PRODUCT(W191*100*1/W201)</f>
        <v>0</v>
      </c>
      <c r="AX191" s="33">
        <f t="shared" ref="AX191" si="4585">PRODUCT(X191*100*1/X201)</f>
        <v>59.183673469387756</v>
      </c>
      <c r="AY191" s="30">
        <f t="shared" ref="AY191" si="4586">PRODUCT(Y191*100*1/Y201)</f>
        <v>2.0408163265306123</v>
      </c>
      <c r="AZ191" s="30">
        <f t="shared" ref="AZ191" si="4587">PRODUCT(Z191*100*1/Z201)</f>
        <v>44.897959183673471</v>
      </c>
      <c r="BA191" s="30">
        <f t="shared" ref="BA191" si="4588">PRODUCT(AA191*100*1/AA201)</f>
        <v>2.0408163265306123</v>
      </c>
      <c r="BB191" s="30">
        <f t="shared" ref="BB191" si="4589">PRODUCT(AB191*100*1/AB201)</f>
        <v>6.1224489795918364</v>
      </c>
      <c r="BC191" s="30">
        <f t="shared" ref="BC191" si="4590">PRODUCT(AC191*100*1/AC201)</f>
        <v>0</v>
      </c>
      <c r="BD191" s="30">
        <f t="shared" ref="BD191" si="4591">PRODUCT(AD191*100*1/AD201)</f>
        <v>0</v>
      </c>
      <c r="BE191" s="31">
        <f t="shared" ref="BE191" si="4592">PRODUCT(AE191*100*1/AE201)</f>
        <v>2.1739130434782608</v>
      </c>
      <c r="BF191" s="31">
        <f t="shared" ref="BF191" si="4593">PRODUCT(AF191*100*1/AF201)</f>
        <v>0</v>
      </c>
      <c r="BG191" s="31">
        <f t="shared" ref="BG191" si="4594">PRODUCT(AG191*100*1/AG201)</f>
        <v>0</v>
      </c>
      <c r="BH191" s="31">
        <f t="shared" ref="BH191" si="4595">PRODUCT(AH191*100*1/AH201)</f>
        <v>0</v>
      </c>
      <c r="BI191" s="31">
        <f t="shared" ref="BI191" si="4596">PRODUCT(AI191*100*1/AI201)</f>
        <v>2.0408163265306123</v>
      </c>
      <c r="BJ191" s="31">
        <f t="shared" ref="BJ191" si="4597">PRODUCT(AJ191*100*1/AJ201)</f>
        <v>4.0816326530612246</v>
      </c>
      <c r="BK191" s="33">
        <f t="shared" ref="BK191" si="4598">PRODUCT(AK191*100*1/AK201)</f>
        <v>2.0408163265306123</v>
      </c>
      <c r="BL191" s="31">
        <f t="shared" ref="BL191" si="4599">PRODUCT(AL191*100*1/AL201)</f>
        <v>0</v>
      </c>
      <c r="BM191" s="33">
        <f t="shared" ref="BM191" si="4600">PRODUCT(AM191*100*1/AM201)</f>
        <v>0</v>
      </c>
      <c r="BN191" s="31">
        <f t="shared" ref="BN191" si="4601">PRODUCT(AN191*100*1/AN201)</f>
        <v>10.204081632653061</v>
      </c>
      <c r="BO191" s="31">
        <f t="shared" ref="BO191" si="4602">PRODUCT(AO191*100*1/AO201)</f>
        <v>2.0833333333333335</v>
      </c>
      <c r="BP191" s="33">
        <f t="shared" ref="BP191" si="4603">PRODUCT(AP191*100*1/AP201)</f>
        <v>0</v>
      </c>
      <c r="BQ191" s="31">
        <f t="shared" ref="BQ191" si="4604">PRODUCT(AQ191*100*1/AQ201)</f>
        <v>24.489795918367346</v>
      </c>
      <c r="BR191" s="31">
        <f t="shared" ref="BR191" si="4605">PRODUCT(AR191*100*1/AR201)</f>
        <v>81.632653061224488</v>
      </c>
      <c r="BS191" s="31">
        <f t="shared" ref="BS191" si="4606">PRODUCT(AS191*100*1/AS201)</f>
        <v>69.387755102040813</v>
      </c>
      <c r="BT191" s="33">
        <f t="shared" ref="BT191" si="4607">PRODUCT(AT191*100*1/AT201)</f>
        <v>0</v>
      </c>
      <c r="BU191" s="54"/>
      <c r="BV191" s="54">
        <v>1</v>
      </c>
      <c r="BW191" s="33">
        <f t="shared" ref="BW191" si="4608">AW185+AW186+AW187+AW188+AW189+AW190+AW191</f>
        <v>97.959183673469397</v>
      </c>
      <c r="BX191" s="33">
        <f t="shared" ref="BX191" si="4609">AX185+AX186+AX187+AX188+AX189+AX190+AX191</f>
        <v>97.959183673469397</v>
      </c>
      <c r="BY191" s="30">
        <f t="shared" ref="BY191" si="4610">AY185+AY186+AY187+AY188+AY189+AY190+AY191</f>
        <v>100</v>
      </c>
      <c r="BZ191" s="30">
        <f t="shared" ref="BZ191" si="4611">AZ185+AZ186+AZ187+AZ188+AZ189+AZ190+AZ191</f>
        <v>53.061224489795919</v>
      </c>
      <c r="CA191" s="30">
        <f t="shared" ref="CA191" si="4612">BA185+BA186+BA187+BA188+BA189+BA190+BA191</f>
        <v>4.0816326530612246</v>
      </c>
      <c r="CB191" s="30">
        <f t="shared" ref="CB191" si="4613">BB185+BB186+BB187+BB188+BB189+BB190+BB191</f>
        <v>10.204081632653061</v>
      </c>
      <c r="CC191" s="30">
        <f t="shared" ref="CC191" si="4614">BC185+BC186+BC187+BC188+BC189+BC190+BC191</f>
        <v>100.00000000000001</v>
      </c>
      <c r="CD191" s="30">
        <f t="shared" ref="CD191" si="4615">BD185+BD186+BD187+BD188+BD189+BD190+BD191</f>
        <v>97.959183673469383</v>
      </c>
      <c r="CE191" s="31">
        <f t="shared" ref="CE191" si="4616">BE185+BE186+BE187+BE188+BE189+BE190+BE191</f>
        <v>100</v>
      </c>
      <c r="CF191" s="31">
        <f t="shared" ref="CF191" si="4617">BF185+BF186+BF187+BF188+BF189+BF190+BF191</f>
        <v>100</v>
      </c>
      <c r="CG191" s="31">
        <f t="shared" ref="CG191" si="4618">BG185+BG186+BG187+BG188+BG189+BG190+BG191</f>
        <v>0</v>
      </c>
      <c r="CH191" s="31">
        <f t="shared" ref="CH191" si="4619">BH185+BH186+BH187+BH188+BH189+BH190+BH191</f>
        <v>93.877551020408163</v>
      </c>
      <c r="CI191" s="31">
        <f t="shared" ref="CI191" si="4620">BI185+BI186+BI187+BI188+BI189+BI190+BI191</f>
        <v>97.959183673469397</v>
      </c>
      <c r="CJ191" s="31">
        <f t="shared" ref="CJ191" si="4621">BJ185+BJ186+BJ187+BJ188+BJ189+BJ190+BJ191</f>
        <v>97.959183673469383</v>
      </c>
      <c r="CK191" s="33">
        <f t="shared" ref="CK191" si="4622">BK185+BK186+BK187+BK188+BK189+BK190+BK191</f>
        <v>100</v>
      </c>
      <c r="CL191" s="31">
        <f t="shared" ref="CL191" si="4623">BL185+BL186+BL187+BL188+BL189+BL190+BL191</f>
        <v>91.83673469387756</v>
      </c>
      <c r="CM191" s="33">
        <f t="shared" ref="CM191" si="4624">BM185+BM186+BM187+BM188+BM189+BM190+BM191</f>
        <v>100</v>
      </c>
      <c r="CN191" s="31">
        <f t="shared" ref="CN191" si="4625">BN185+BN186+BN187+BN188+BN189+BN190+BN191</f>
        <v>100</v>
      </c>
      <c r="CO191" s="31">
        <f t="shared" ref="CO191" si="4626">BO185+BO186+BO187+BO188+BO189+BO190+BO191</f>
        <v>54.166666666666664</v>
      </c>
      <c r="CP191" s="33">
        <f t="shared" ref="CP191" si="4627">BP185+BP186+BP187+BP188+BP189+BP190+BP191</f>
        <v>93.877551020408163</v>
      </c>
      <c r="CQ191" s="31">
        <f t="shared" ref="CQ191" si="4628">BQ185+BQ186+BQ187+BQ188+BQ189+BQ190+BQ191</f>
        <v>26.530612244897959</v>
      </c>
      <c r="CR191" s="31">
        <f t="shared" ref="CR191" si="4629">BR185+BR186+BR187+BR188+BR189+BR190+BR191</f>
        <v>87.755102040816325</v>
      </c>
      <c r="CS191" s="31">
        <f t="shared" ref="CS191" si="4630">BS185+BS186+BS187+BS188+BS189+BS190+BS191</f>
        <v>87.755102040816325</v>
      </c>
      <c r="CT191" s="33">
        <f t="shared" ref="CT191" si="4631">BT185+BT186+BT187+BT188+BT189+BT190+BT191</f>
        <v>100</v>
      </c>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row>
    <row r="192" spans="1:127" x14ac:dyDescent="0.25">
      <c r="B192" s="54" t="s">
        <v>11</v>
      </c>
      <c r="C192" s="54">
        <v>0</v>
      </c>
      <c r="D192" s="54">
        <v>0</v>
      </c>
      <c r="E192" s="54">
        <v>29</v>
      </c>
      <c r="F192" s="54">
        <v>0</v>
      </c>
      <c r="G192" s="54">
        <v>17</v>
      </c>
      <c r="H192" s="54">
        <v>2</v>
      </c>
      <c r="I192" s="54">
        <v>0</v>
      </c>
      <c r="J192" s="54">
        <v>1</v>
      </c>
      <c r="K192" s="54">
        <v>0</v>
      </c>
      <c r="L192" s="54">
        <v>0</v>
      </c>
      <c r="M192" s="54">
        <v>0</v>
      </c>
      <c r="N192" s="54">
        <v>0</v>
      </c>
      <c r="O192" s="54">
        <v>0</v>
      </c>
      <c r="P192" s="54">
        <v>0</v>
      </c>
      <c r="Q192" s="54">
        <v>0</v>
      </c>
      <c r="R192" s="54">
        <v>0</v>
      </c>
      <c r="S192" s="54">
        <v>49</v>
      </c>
      <c r="V192" s="54">
        <v>2</v>
      </c>
      <c r="W192" s="3">
        <f>J185</f>
        <v>1</v>
      </c>
      <c r="X192" s="3">
        <f>J186</f>
        <v>0</v>
      </c>
      <c r="Y192" s="54">
        <f>J187</f>
        <v>0</v>
      </c>
      <c r="Z192" s="54">
        <f>J188</f>
        <v>22</v>
      </c>
      <c r="AA192" s="54">
        <f>J189</f>
        <v>9</v>
      </c>
      <c r="AB192" s="54">
        <f>J190</f>
        <v>29</v>
      </c>
      <c r="AC192" s="54">
        <f>J191</f>
        <v>0</v>
      </c>
      <c r="AD192" s="54">
        <f>J192</f>
        <v>1</v>
      </c>
      <c r="AE192" s="2">
        <f>J193</f>
        <v>0</v>
      </c>
      <c r="AF192" s="3">
        <f>J194</f>
        <v>0</v>
      </c>
      <c r="AG192" s="2">
        <f>J195</f>
        <v>0</v>
      </c>
      <c r="AH192" s="2">
        <f>J196</f>
        <v>0</v>
      </c>
      <c r="AI192" s="3">
        <f>J197</f>
        <v>0</v>
      </c>
      <c r="AJ192" s="3">
        <f>J198</f>
        <v>1</v>
      </c>
      <c r="AK192" s="3">
        <f>J199</f>
        <v>0</v>
      </c>
      <c r="AL192" s="4">
        <f>J200</f>
        <v>2</v>
      </c>
      <c r="AM192" s="3">
        <f>J201</f>
        <v>0</v>
      </c>
      <c r="AN192" s="3">
        <f>J202</f>
        <v>0</v>
      </c>
      <c r="AO192" s="4">
        <f>J203</f>
        <v>1</v>
      </c>
      <c r="AP192" s="3">
        <f>J204</f>
        <v>0</v>
      </c>
      <c r="AQ192" s="2">
        <f>J205</f>
        <v>33</v>
      </c>
      <c r="AR192" s="2">
        <f>J206</f>
        <v>6</v>
      </c>
      <c r="AS192" s="2">
        <f>J207</f>
        <v>6</v>
      </c>
      <c r="AT192" s="3">
        <f>J208</f>
        <v>0</v>
      </c>
      <c r="AU192" s="5"/>
      <c r="AV192" s="54">
        <v>2</v>
      </c>
      <c r="AW192" s="33">
        <f t="shared" ref="AW192" si="4632">PRODUCT(W192*100*1/W201)</f>
        <v>2.0408163265306123</v>
      </c>
      <c r="AX192" s="33">
        <f t="shared" ref="AX192" si="4633">PRODUCT(X192*100*1/X201)</f>
        <v>0</v>
      </c>
      <c r="AY192" s="30">
        <f t="shared" ref="AY192" si="4634">PRODUCT(Y192*100*1/Y201)</f>
        <v>0</v>
      </c>
      <c r="AZ192" s="30">
        <f t="shared" ref="AZ192" si="4635">PRODUCT(Z192*100*1/Z201)</f>
        <v>44.897959183673471</v>
      </c>
      <c r="BA192" s="30">
        <f t="shared" ref="BA192" si="4636">PRODUCT(AA192*100*1/AA201)</f>
        <v>18.367346938775512</v>
      </c>
      <c r="BB192" s="30">
        <f t="shared" ref="BB192" si="4637">PRODUCT(AB192*100*1/AB201)</f>
        <v>59.183673469387756</v>
      </c>
      <c r="BC192" s="30">
        <f t="shared" ref="BC192" si="4638">PRODUCT(AC192*100*1/AC201)</f>
        <v>0</v>
      </c>
      <c r="BD192" s="30">
        <f t="shared" ref="BD192" si="4639">PRODUCT(AD192*100*1/AD201)</f>
        <v>2.0408163265306123</v>
      </c>
      <c r="BE192" s="31">
        <f t="shared" ref="BE192" si="4640">PRODUCT(AE192*100*1/AE201)</f>
        <v>0</v>
      </c>
      <c r="BF192" s="33">
        <f t="shared" ref="BF192" si="4641">PRODUCT(AF192*100*1/AF201)</f>
        <v>0</v>
      </c>
      <c r="BG192" s="31">
        <f t="shared" ref="BG192" si="4642">PRODUCT(AG192*100*1/AG201)</f>
        <v>0</v>
      </c>
      <c r="BH192" s="31">
        <f t="shared" ref="BH192" si="4643">PRODUCT(AH192*100*1/AH201)</f>
        <v>0</v>
      </c>
      <c r="BI192" s="33">
        <f t="shared" ref="BI192" si="4644">PRODUCT(AI192*100*1/AI201)</f>
        <v>0</v>
      </c>
      <c r="BJ192" s="33">
        <f t="shared" ref="BJ192" si="4645">PRODUCT(AJ192*100*1/AJ201)</f>
        <v>2.0408163265306123</v>
      </c>
      <c r="BK192" s="33">
        <f t="shared" ref="BK192" si="4646">PRODUCT(AK192*100*1/AK201)</f>
        <v>0</v>
      </c>
      <c r="BL192" s="32">
        <f t="shared" ref="BL192" si="4647">PRODUCT(AL192*100*1/AL201)</f>
        <v>4.0816326530612246</v>
      </c>
      <c r="BM192" s="33">
        <f t="shared" ref="BM192" si="4648">PRODUCT(AM192*100*1/AM201)</f>
        <v>0</v>
      </c>
      <c r="BN192" s="33">
        <f t="shared" ref="BN192" si="4649">PRODUCT(AN192*100*1/AN201)</f>
        <v>0</v>
      </c>
      <c r="BO192" s="32">
        <f t="shared" ref="BO192" si="4650">PRODUCT(AO192*100*1/AO201)</f>
        <v>2.0833333333333335</v>
      </c>
      <c r="BP192" s="33">
        <f t="shared" ref="BP192" si="4651">PRODUCT(AP192*100*1/AP201)</f>
        <v>0</v>
      </c>
      <c r="BQ192" s="31">
        <f t="shared" ref="BQ192" si="4652">PRODUCT(AQ192*100*1/AQ201)</f>
        <v>67.34693877551021</v>
      </c>
      <c r="BR192" s="31">
        <f t="shared" ref="BR192" si="4653">PRODUCT(AR192*100*1/AR201)</f>
        <v>12.244897959183673</v>
      </c>
      <c r="BS192" s="31">
        <f t="shared" ref="BS192" si="4654">PRODUCT(AS192*100*1/AS201)</f>
        <v>12.244897959183673</v>
      </c>
      <c r="BT192" s="33">
        <f t="shared" ref="BT192" si="4655">PRODUCT(AT192*100*1/AT201)</f>
        <v>0</v>
      </c>
      <c r="BU192" s="54"/>
      <c r="BV192" s="54">
        <v>2</v>
      </c>
      <c r="BW192" s="33">
        <f t="shared" ref="BW192" si="4656">AW185+AW186+AW187+AW188+AW189+AW190+AW191+AW192</f>
        <v>100.00000000000001</v>
      </c>
      <c r="BX192" s="33">
        <f t="shared" ref="BX192" si="4657">AX185+AX186+AX187+AX188+AX189+AX190+AX191+AX192</f>
        <v>97.959183673469397</v>
      </c>
      <c r="BY192" s="30">
        <f t="shared" ref="BY192" si="4658">AY185+AY186+AY187+AY188+AY189+AY190+AY191+AY192</f>
        <v>100</v>
      </c>
      <c r="BZ192" s="30">
        <f t="shared" ref="BZ192" si="4659">AZ185+AZ186+AZ187+AZ188+AZ189+AZ190+AZ191+AZ192</f>
        <v>97.959183673469397</v>
      </c>
      <c r="CA192" s="30">
        <f t="shared" ref="CA192" si="4660">BA185+BA186+BA187+BA188+BA189+BA190+BA191+BA192</f>
        <v>22.448979591836736</v>
      </c>
      <c r="CB192" s="30">
        <f t="shared" ref="CB192" si="4661">BB185+BB186+BB187+BB188+BB189+BB190+BB191+BB192</f>
        <v>69.387755102040813</v>
      </c>
      <c r="CC192" s="30">
        <f t="shared" ref="CC192" si="4662">BC185+BC186+BC187+BC188+BC189+BC190+BC191+BC192</f>
        <v>100.00000000000001</v>
      </c>
      <c r="CD192" s="30">
        <f t="shared" ref="CD192" si="4663">BD185+BD186+BD187+BD188+BD189+BD190+BD191+BD192</f>
        <v>100</v>
      </c>
      <c r="CE192" s="31">
        <f t="shared" ref="CE192" si="4664">BE185+BE186+BE187+BE188+BE189+BE190+BE191+BE192</f>
        <v>100</v>
      </c>
      <c r="CF192" s="33">
        <f t="shared" ref="CF192" si="4665">BF185+BF186+BF187+BF188+BF189+BF190+BF191+BF192</f>
        <v>100</v>
      </c>
      <c r="CG192" s="31">
        <f t="shared" ref="CG192" si="4666">BG185+BG186+BG187+BG188+BG189+BG190+BG191+BG192</f>
        <v>0</v>
      </c>
      <c r="CH192" s="31">
        <f t="shared" ref="CH192" si="4667">BH185+BH186+BH187+BH188+BH189+BH190+BH191+BH192</f>
        <v>93.877551020408163</v>
      </c>
      <c r="CI192" s="33">
        <f t="shared" ref="CI192" si="4668">BI185+BI186+BI187+BI188+BI189+BI190+BI191+BI192</f>
        <v>97.959183673469397</v>
      </c>
      <c r="CJ192" s="33">
        <f t="shared" ref="CJ192" si="4669">BJ185+BJ186+BJ187+BJ188+BJ189+BJ190+BJ191+BJ192</f>
        <v>100</v>
      </c>
      <c r="CK192" s="33">
        <f t="shared" ref="CK192" si="4670">BK185+BK186+BK187+BK188+BK189+BK190+BK191+BK192</f>
        <v>100</v>
      </c>
      <c r="CL192" s="32">
        <f t="shared" ref="CL192" si="4671">BL185+BL186+BL187+BL188+BL189+BL190+BL191+BL192</f>
        <v>95.91836734693878</v>
      </c>
      <c r="CM192" s="33">
        <f t="shared" ref="CM192" si="4672">BM185+BM186+BM187+BM188+BM189+BM190+BM191+BM192</f>
        <v>100</v>
      </c>
      <c r="CN192" s="33">
        <f t="shared" ref="CN192" si="4673">BN185+BN186+BN187+BN188+BN189+BN190+BN191+BN192</f>
        <v>100</v>
      </c>
      <c r="CO192" s="32">
        <f t="shared" ref="CO192" si="4674">BO185+BO186+BO187+BO188+BO189+BO190+BO191+BO192</f>
        <v>56.25</v>
      </c>
      <c r="CP192" s="33">
        <f t="shared" ref="CP192" si="4675">BP185+BP186+BP187+BP188+BP189+BP190+BP191+BP192</f>
        <v>93.877551020408163</v>
      </c>
      <c r="CQ192" s="31">
        <f t="shared" ref="CQ192" si="4676">BQ185+BQ186+BQ187+BQ188+BQ189+BQ190+BQ191+BQ192</f>
        <v>93.877551020408163</v>
      </c>
      <c r="CR192" s="31">
        <f t="shared" ref="CR192" si="4677">BR185+BR186+BR187+BR188+BR189+BR190+BR191+BR192</f>
        <v>100</v>
      </c>
      <c r="CS192" s="31">
        <f t="shared" ref="CS192" si="4678">BS185+BS186+BS187+BS188+BS189+BS190+BS191+BS192</f>
        <v>100</v>
      </c>
      <c r="CT192" s="33">
        <f t="shared" ref="CT192" si="4679">BT185+BT186+BT187+BT188+BT189+BT190+BT191+BT192</f>
        <v>100</v>
      </c>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row>
    <row r="193" spans="2:125" x14ac:dyDescent="0.25">
      <c r="B193" s="54" t="s">
        <v>13</v>
      </c>
      <c r="C193" s="2">
        <v>0</v>
      </c>
      <c r="D193" s="2">
        <v>0</v>
      </c>
      <c r="E193" s="2">
        <v>0</v>
      </c>
      <c r="F193" s="2">
        <v>0</v>
      </c>
      <c r="G193" s="2">
        <v>45</v>
      </c>
      <c r="H193" s="2">
        <v>0</v>
      </c>
      <c r="I193" s="2">
        <v>1</v>
      </c>
      <c r="J193" s="2">
        <v>0</v>
      </c>
      <c r="K193" s="2">
        <v>0</v>
      </c>
      <c r="L193" s="2">
        <v>0</v>
      </c>
      <c r="M193" s="4">
        <v>0</v>
      </c>
      <c r="N193" s="3">
        <v>0</v>
      </c>
      <c r="O193" s="3">
        <v>0</v>
      </c>
      <c r="P193" s="3">
        <v>0</v>
      </c>
      <c r="Q193" s="3">
        <v>0</v>
      </c>
      <c r="R193" s="3">
        <v>0</v>
      </c>
      <c r="S193" s="54">
        <v>46</v>
      </c>
      <c r="V193" s="54">
        <v>4</v>
      </c>
      <c r="W193" s="3">
        <f>K185</f>
        <v>0</v>
      </c>
      <c r="X193" s="3">
        <f>K186</f>
        <v>0</v>
      </c>
      <c r="Y193" s="54">
        <f>K187</f>
        <v>0</v>
      </c>
      <c r="Z193" s="54">
        <f>K188</f>
        <v>0</v>
      </c>
      <c r="AA193" s="54">
        <f>K189</f>
        <v>35</v>
      </c>
      <c r="AB193" s="54">
        <f>K190</f>
        <v>14</v>
      </c>
      <c r="AC193" s="54">
        <f>K191</f>
        <v>0</v>
      </c>
      <c r="AD193" s="54">
        <f>K192</f>
        <v>0</v>
      </c>
      <c r="AE193" s="2">
        <f>K193</f>
        <v>0</v>
      </c>
      <c r="AF193" s="3">
        <f>K194</f>
        <v>0</v>
      </c>
      <c r="AG193" s="2">
        <f>K195</f>
        <v>0</v>
      </c>
      <c r="AH193" s="4">
        <f>K196</f>
        <v>1</v>
      </c>
      <c r="AI193" s="3">
        <f>K197</f>
        <v>1</v>
      </c>
      <c r="AJ193" s="3">
        <f>K198</f>
        <v>0</v>
      </c>
      <c r="AK193" s="3">
        <f>K199</f>
        <v>0</v>
      </c>
      <c r="AL193" s="3">
        <f>K200</f>
        <v>2</v>
      </c>
      <c r="AM193" s="3">
        <f>K201</f>
        <v>0</v>
      </c>
      <c r="AN193" s="3">
        <f>K202</f>
        <v>0</v>
      </c>
      <c r="AO193" s="3">
        <f>K203</f>
        <v>0</v>
      </c>
      <c r="AP193" s="3">
        <f>K204</f>
        <v>0</v>
      </c>
      <c r="AQ193" s="2">
        <f>K205</f>
        <v>3</v>
      </c>
      <c r="AR193" s="2">
        <f>K206</f>
        <v>0</v>
      </c>
      <c r="AS193" s="2">
        <f>K207</f>
        <v>0</v>
      </c>
      <c r="AT193" s="3">
        <f>K208</f>
        <v>0</v>
      </c>
      <c r="AU193" s="5"/>
      <c r="AV193" s="54">
        <v>4</v>
      </c>
      <c r="AW193" s="33">
        <f t="shared" ref="AW193" si="4680">PRODUCT(W193*100*1/W201)</f>
        <v>0</v>
      </c>
      <c r="AX193" s="33">
        <f t="shared" ref="AX193" si="4681">PRODUCT(X193*100*1/X201)</f>
        <v>0</v>
      </c>
      <c r="AY193" s="30">
        <f t="shared" ref="AY193" si="4682">PRODUCT(Y193*100*1/Y201)</f>
        <v>0</v>
      </c>
      <c r="AZ193" s="30">
        <f t="shared" ref="AZ193" si="4683">PRODUCT(Z193*100*1/Z201)</f>
        <v>0</v>
      </c>
      <c r="BA193" s="30">
        <f t="shared" ref="BA193" si="4684">PRODUCT(AA193*100*1/AA201)</f>
        <v>71.428571428571431</v>
      </c>
      <c r="BB193" s="30">
        <f t="shared" ref="BB193" si="4685">PRODUCT(AB193*100*1/AB201)</f>
        <v>28.571428571428573</v>
      </c>
      <c r="BC193" s="30">
        <f t="shared" ref="BC193" si="4686">PRODUCT(AC193*100*1/AC201)</f>
        <v>0</v>
      </c>
      <c r="BD193" s="30">
        <f t="shared" ref="BD193" si="4687">PRODUCT(AD193*100*1/AD201)</f>
        <v>0</v>
      </c>
      <c r="BE193" s="31">
        <f t="shared" ref="BE193" si="4688">PRODUCT(AE193*100*1/AE201)</f>
        <v>0</v>
      </c>
      <c r="BF193" s="33">
        <f t="shared" ref="BF193" si="4689">PRODUCT(AF193*100*1/AF201)</f>
        <v>0</v>
      </c>
      <c r="BG193" s="31">
        <f t="shared" ref="BG193" si="4690">PRODUCT(AG193*100*1/AG201)</f>
        <v>0</v>
      </c>
      <c r="BH193" s="32">
        <f t="shared" ref="BH193" si="4691">PRODUCT(AH193*100*1/AH201)</f>
        <v>2.0408163265306123</v>
      </c>
      <c r="BI193" s="33">
        <f t="shared" ref="BI193" si="4692">PRODUCT(AI193*100*1/AI201)</f>
        <v>2.0408163265306123</v>
      </c>
      <c r="BJ193" s="33">
        <f t="shared" ref="BJ193" si="4693">PRODUCT(AJ193*100*1/AJ201)</f>
        <v>0</v>
      </c>
      <c r="BK193" s="33">
        <f t="shared" ref="BK193" si="4694">PRODUCT(AK193*100*1/AK201)</f>
        <v>0</v>
      </c>
      <c r="BL193" s="33">
        <f t="shared" ref="BL193" si="4695">PRODUCT(AL193*100*1/AL201)</f>
        <v>4.0816326530612246</v>
      </c>
      <c r="BM193" s="33">
        <f t="shared" ref="BM193" si="4696">PRODUCT(AM193*100*1/AM201)</f>
        <v>0</v>
      </c>
      <c r="BN193" s="33">
        <f t="shared" ref="BN193" si="4697">PRODUCT(AN193*100*1/AN201)</f>
        <v>0</v>
      </c>
      <c r="BO193" s="33">
        <f t="shared" ref="BO193" si="4698">PRODUCT(AO193*100*1/AO201)</f>
        <v>0</v>
      </c>
      <c r="BP193" s="33">
        <f t="shared" ref="BP193" si="4699">PRODUCT(AP193*100*1/AP201)</f>
        <v>0</v>
      </c>
      <c r="BQ193" s="31">
        <f t="shared" ref="BQ193" si="4700">PRODUCT(AQ193*100*1/AQ201)</f>
        <v>6.1224489795918364</v>
      </c>
      <c r="BR193" s="31">
        <f t="shared" ref="BR193" si="4701">PRODUCT(AR193*100*1/AR201)</f>
        <v>0</v>
      </c>
      <c r="BS193" s="31">
        <f t="shared" ref="BS193" si="4702">PRODUCT(AS193*100*1/AS201)</f>
        <v>0</v>
      </c>
      <c r="BT193" s="33">
        <f t="shared" ref="BT193" si="4703">PRODUCT(AT193*100*1/AT201)</f>
        <v>0</v>
      </c>
      <c r="BU193" s="54"/>
      <c r="BV193" s="54">
        <v>4</v>
      </c>
      <c r="BW193" s="33">
        <f t="shared" ref="BW193" si="4704">AW185+AW186+AW187+AW188+AW189+AW190+AW191+AW192+AW193</f>
        <v>100.00000000000001</v>
      </c>
      <c r="BX193" s="33">
        <f t="shared" ref="BX193" si="4705">AX185+AX186+AX187+AX188+AX189+AX190+AX191+AX192+AX193</f>
        <v>97.959183673469397</v>
      </c>
      <c r="BY193" s="30">
        <f t="shared" ref="BY193" si="4706">AY185+AY186+AY187+AY188+AY189+AY190+AY191+AY192+AY193</f>
        <v>100</v>
      </c>
      <c r="BZ193" s="30">
        <f t="shared" ref="BZ193" si="4707">AZ185+AZ186+AZ187+AZ188+AZ189+AZ190+AZ191+AZ192+AZ193</f>
        <v>97.959183673469397</v>
      </c>
      <c r="CA193" s="30">
        <f t="shared" ref="CA193" si="4708">BA185+BA186+BA187+BA188+BA189+BA190+BA191+BA192+BA193</f>
        <v>93.877551020408163</v>
      </c>
      <c r="CB193" s="30">
        <f t="shared" ref="CB193" si="4709">BB185+BB186+BB187+BB188+BB189+BB190+BB191+BB192+BB193</f>
        <v>97.959183673469383</v>
      </c>
      <c r="CC193" s="30">
        <f t="shared" ref="CC193" si="4710">BC185+BC186+BC187+BC188+BC189+BC190+BC191+BC192+BC193</f>
        <v>100.00000000000001</v>
      </c>
      <c r="CD193" s="30">
        <f t="shared" ref="CD193" si="4711">BD185+BD186+BD187+BD188+BD189+BD190+BD191+BD192+BD193</f>
        <v>100</v>
      </c>
      <c r="CE193" s="31">
        <f t="shared" ref="CE193" si="4712">BE185+BE186+BE187+BE188+BE189+BE190+BE191+BE192+BE193</f>
        <v>100</v>
      </c>
      <c r="CF193" s="33">
        <f t="shared" ref="CF193" si="4713">BF185+BF186+BF187+BF188+BF189+BF190+BF191+BF192+BF193</f>
        <v>100</v>
      </c>
      <c r="CG193" s="31">
        <f t="shared" ref="CG193" si="4714">BG185+BG186+BG187+BG188+BG189+BG190+BG191+BG192+BG193</f>
        <v>0</v>
      </c>
      <c r="CH193" s="32">
        <f t="shared" ref="CH193" si="4715">BH185+BH186+BH187+BH188+BH189+BH190+BH191+BH192+BH193</f>
        <v>95.91836734693878</v>
      </c>
      <c r="CI193" s="33">
        <f t="shared" ref="CI193" si="4716">BI185+BI186+BI187+BI188+BI189+BI190+BI191+BI192+BI193</f>
        <v>100.00000000000001</v>
      </c>
      <c r="CJ193" s="33">
        <f t="shared" ref="CJ193" si="4717">BJ185+BJ186+BJ187+BJ188+BJ189+BJ190+BJ191+BJ192+BJ193</f>
        <v>100</v>
      </c>
      <c r="CK193" s="33">
        <f t="shared" ref="CK193" si="4718">BK185+BK186+BK187+BK188+BK189+BK190+BK191+BK192+BK193</f>
        <v>100</v>
      </c>
      <c r="CL193" s="33">
        <f t="shared" ref="CL193" si="4719">BL185+BL186+BL187+BL188+BL189+BL190+BL191+BL192+BL193</f>
        <v>100</v>
      </c>
      <c r="CM193" s="33">
        <f t="shared" ref="CM193" si="4720">BM185+BM186+BM187+BM188+BM189+BM190+BM191+BM192+BM193</f>
        <v>100</v>
      </c>
      <c r="CN193" s="33">
        <f t="shared" ref="CN193" si="4721">BN185+BN186+BN187+BN188+BN189+BN190+BN191+BN192+BN193</f>
        <v>100</v>
      </c>
      <c r="CO193" s="33">
        <f t="shared" ref="CO193" si="4722">BO185+BO186+BO187+BO188+BO189+BO190+BO191+BO192+BO193</f>
        <v>56.25</v>
      </c>
      <c r="CP193" s="33">
        <f t="shared" ref="CP193" si="4723">BP185+BP186+BP187+BP188+BP189+BP190+BP191+BP192+BP193</f>
        <v>93.877551020408163</v>
      </c>
      <c r="CQ193" s="31">
        <f t="shared" ref="CQ193" si="4724">BQ185+BQ186+BQ187+BQ188+BQ189+BQ190+BQ191+BQ192+BQ193</f>
        <v>100</v>
      </c>
      <c r="CR193" s="31">
        <f t="shared" ref="CR193" si="4725">BR185+BR186+BR187+BR188+BR189+BR190+BR191+BR192+BR193</f>
        <v>100</v>
      </c>
      <c r="CS193" s="31">
        <f t="shared" ref="CS193" si="4726">BS185+BS186+BS187+BS188+BS189+BS190+BS191+BS192+BS193</f>
        <v>100</v>
      </c>
      <c r="CT193" s="33">
        <f t="shared" ref="CT193" si="4727">BT185+BT186+BT187+BT188+BT189+BT190+BT191+BT192+BT193</f>
        <v>100</v>
      </c>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row>
    <row r="194" spans="2:125" x14ac:dyDescent="0.25">
      <c r="B194" s="54" t="s">
        <v>14</v>
      </c>
      <c r="C194" s="2">
        <v>0</v>
      </c>
      <c r="D194" s="2">
        <v>0</v>
      </c>
      <c r="E194" s="2">
        <v>43</v>
      </c>
      <c r="F194" s="2">
        <v>0</v>
      </c>
      <c r="G194" s="2">
        <v>1</v>
      </c>
      <c r="H194" s="2">
        <v>2</v>
      </c>
      <c r="I194" s="2">
        <v>0</v>
      </c>
      <c r="J194" s="3">
        <v>0</v>
      </c>
      <c r="K194" s="3">
        <v>0</v>
      </c>
      <c r="L194" s="3">
        <v>0</v>
      </c>
      <c r="M194" s="3">
        <v>0</v>
      </c>
      <c r="N194" s="3">
        <v>0</v>
      </c>
      <c r="O194" s="3">
        <v>0</v>
      </c>
      <c r="P194" s="3">
        <v>0</v>
      </c>
      <c r="Q194" s="3">
        <v>0</v>
      </c>
      <c r="R194" s="3">
        <v>0</v>
      </c>
      <c r="S194" s="54">
        <v>46</v>
      </c>
      <c r="V194" s="54">
        <v>8</v>
      </c>
      <c r="W194" s="3">
        <f>L185</f>
        <v>0</v>
      </c>
      <c r="X194" s="3">
        <f>L186</f>
        <v>0</v>
      </c>
      <c r="Y194" s="54">
        <f>L187</f>
        <v>0</v>
      </c>
      <c r="Z194" s="54">
        <f>L188</f>
        <v>1</v>
      </c>
      <c r="AA194" s="54">
        <f>L189</f>
        <v>2</v>
      </c>
      <c r="AB194" s="54">
        <f>L190</f>
        <v>0</v>
      </c>
      <c r="AC194" s="54">
        <f>L191</f>
        <v>0</v>
      </c>
      <c r="AD194" s="54">
        <f>L192</f>
        <v>0</v>
      </c>
      <c r="AE194" s="2">
        <f>L193</f>
        <v>0</v>
      </c>
      <c r="AF194" s="3">
        <f>L194</f>
        <v>0</v>
      </c>
      <c r="AG194" s="2">
        <f>L195</f>
        <v>2</v>
      </c>
      <c r="AH194" s="3">
        <f>L196</f>
        <v>0</v>
      </c>
      <c r="AI194" s="3">
        <f>L197</f>
        <v>0</v>
      </c>
      <c r="AJ194" s="3">
        <f>L198</f>
        <v>0</v>
      </c>
      <c r="AK194" s="3">
        <f>L199</f>
        <v>0</v>
      </c>
      <c r="AL194" s="3">
        <f>L200</f>
        <v>0</v>
      </c>
      <c r="AM194" s="3">
        <f>L201</f>
        <v>0</v>
      </c>
      <c r="AN194" s="3">
        <f>L202</f>
        <v>0</v>
      </c>
      <c r="AO194" s="3">
        <f>L203</f>
        <v>1</v>
      </c>
      <c r="AP194" s="3">
        <f>L204</f>
        <v>3</v>
      </c>
      <c r="AQ194" s="3">
        <f>L205</f>
        <v>0</v>
      </c>
      <c r="AR194" s="3">
        <f>L206</f>
        <v>0</v>
      </c>
      <c r="AS194" s="3">
        <f>L207</f>
        <v>0</v>
      </c>
      <c r="AT194" s="3">
        <f>L208</f>
        <v>0</v>
      </c>
      <c r="AU194" s="7"/>
      <c r="AV194" s="54">
        <v>8</v>
      </c>
      <c r="AW194" s="33">
        <f t="shared" ref="AW194" si="4728">PRODUCT(W194*100*1/W201)</f>
        <v>0</v>
      </c>
      <c r="AX194" s="33">
        <f t="shared" ref="AX194" si="4729">PRODUCT(X194*100*1/X201)</f>
        <v>0</v>
      </c>
      <c r="AY194" s="30">
        <f t="shared" ref="AY194" si="4730">PRODUCT(Y194*100*1/Y201)</f>
        <v>0</v>
      </c>
      <c r="AZ194" s="30">
        <f t="shared" ref="AZ194" si="4731">PRODUCT(Z194*100*1/Z201)</f>
        <v>2.0408163265306123</v>
      </c>
      <c r="BA194" s="30">
        <f t="shared" ref="BA194" si="4732">PRODUCT(AA194*100*1/AA201)</f>
        <v>4.0816326530612246</v>
      </c>
      <c r="BB194" s="30">
        <f t="shared" ref="BB194" si="4733">PRODUCT(AB194*100*1/AB201)</f>
        <v>0</v>
      </c>
      <c r="BC194" s="30">
        <f t="shared" ref="BC194" si="4734">PRODUCT(AC194*100*1/AC201)</f>
        <v>0</v>
      </c>
      <c r="BD194" s="30">
        <f t="shared" ref="BD194" si="4735">PRODUCT(AD194*100*1/AD201)</f>
        <v>0</v>
      </c>
      <c r="BE194" s="31">
        <f t="shared" ref="BE194" si="4736">PRODUCT(AE194*100*1/AE201)</f>
        <v>0</v>
      </c>
      <c r="BF194" s="33">
        <f t="shared" ref="BF194" si="4737">PRODUCT(AF194*100*1/AF201)</f>
        <v>0</v>
      </c>
      <c r="BG194" s="31">
        <f t="shared" ref="BG194" si="4738">PRODUCT(AG194*100*1/AG201)</f>
        <v>4.0816326530612246</v>
      </c>
      <c r="BH194" s="33">
        <f t="shared" ref="BH194" si="4739">PRODUCT(AH194*100*1/AH201)</f>
        <v>0</v>
      </c>
      <c r="BI194" s="33">
        <f t="shared" ref="BI194" si="4740">PRODUCT(AI194*100*1/AI201)</f>
        <v>0</v>
      </c>
      <c r="BJ194" s="33">
        <f t="shared" ref="BJ194" si="4741">PRODUCT(AJ194*100*1/AJ201)</f>
        <v>0</v>
      </c>
      <c r="BK194" s="33">
        <f t="shared" ref="BK194" si="4742">PRODUCT(AK194*100*1/AK201)</f>
        <v>0</v>
      </c>
      <c r="BL194" s="33">
        <f t="shared" ref="BL194" si="4743">PRODUCT(AL194*100*1/AL201)</f>
        <v>0</v>
      </c>
      <c r="BM194" s="33">
        <f t="shared" ref="BM194" si="4744">PRODUCT(AM194*100*1/AM201)</f>
        <v>0</v>
      </c>
      <c r="BN194" s="33">
        <f t="shared" ref="BN194" si="4745">PRODUCT(AN194*100*1/AN201)</f>
        <v>0</v>
      </c>
      <c r="BO194" s="33">
        <f t="shared" ref="BO194" si="4746">PRODUCT(AO194*100*1/AO201)</f>
        <v>2.0833333333333335</v>
      </c>
      <c r="BP194" s="33">
        <f t="shared" ref="BP194" si="4747">PRODUCT(AP194*100*1/AP201)</f>
        <v>6.1224489795918364</v>
      </c>
      <c r="BQ194" s="33">
        <f t="shared" ref="BQ194" si="4748">PRODUCT(AQ194*100*1/AQ201)</f>
        <v>0</v>
      </c>
      <c r="BR194" s="33">
        <f t="shared" ref="BR194" si="4749">PRODUCT(AR194*100*1/AR201)</f>
        <v>0</v>
      </c>
      <c r="BS194" s="33">
        <f t="shared" ref="BS194" si="4750">PRODUCT(AS194*100*1/AS201)</f>
        <v>0</v>
      </c>
      <c r="BT194" s="33">
        <f t="shared" ref="BT194" si="4751">PRODUCT(AT194*100*1/AT201)</f>
        <v>0</v>
      </c>
      <c r="BU194" s="54"/>
      <c r="BV194" s="54">
        <v>8</v>
      </c>
      <c r="BW194" s="33">
        <f t="shared" ref="BW194" si="4752">AW185+AW186+AW187+AW188+AW189+AW190+AW191+AW192+AW193+AW194</f>
        <v>100.00000000000001</v>
      </c>
      <c r="BX194" s="33">
        <f t="shared" ref="BX194" si="4753">AX185+AX186+AX187+AX188+AX189+AX190+AX191+AX192+AX193+AX194</f>
        <v>97.959183673469397</v>
      </c>
      <c r="BY194" s="30">
        <f t="shared" ref="BY194" si="4754">AY185+AY186+AY187+AY188+AY189+AY190+AY191+AY192+AY193+AY194</f>
        <v>100</v>
      </c>
      <c r="BZ194" s="30">
        <f t="shared" ref="BZ194" si="4755">AZ185+AZ186+AZ187+AZ188+AZ189+AZ190+AZ191+AZ192+AZ193+AZ194</f>
        <v>100.00000000000001</v>
      </c>
      <c r="CA194" s="30">
        <f t="shared" ref="CA194" si="4756">BA185+BA186+BA187+BA188+BA189+BA190+BA191+BA192+BA193+BA194</f>
        <v>97.959183673469383</v>
      </c>
      <c r="CB194" s="30">
        <f t="shared" ref="CB194" si="4757">BB185+BB186+BB187+BB188+BB189+BB190+BB191+BB192+BB193+BB194</f>
        <v>97.959183673469383</v>
      </c>
      <c r="CC194" s="30">
        <f t="shared" ref="CC194" si="4758">BC185+BC186+BC187+BC188+BC189+BC190+BC191+BC192+BC193+BC194</f>
        <v>100.00000000000001</v>
      </c>
      <c r="CD194" s="30">
        <f t="shared" ref="CD194" si="4759">BD185+BD186+BD187+BD188+BD189+BD190+BD191+BD192+BD193+BD194</f>
        <v>100</v>
      </c>
      <c r="CE194" s="31">
        <f t="shared" ref="CE194" si="4760">BE185+BE186+BE187+BE188+BE189+BE190+BE191+BE192+BE193+BE194</f>
        <v>100</v>
      </c>
      <c r="CF194" s="33">
        <f t="shared" ref="CF194" si="4761">BF185+BF186+BF187+BF188+BF189+BF190+BF191+BF192+BF193+BF194</f>
        <v>100</v>
      </c>
      <c r="CG194" s="31">
        <f t="shared" ref="CG194" si="4762">BG185+BG186+BG187+BG188+BG189+BG190+BG191+BG192+BG193+BG194</f>
        <v>4.0816326530612246</v>
      </c>
      <c r="CH194" s="33">
        <f t="shared" ref="CH194" si="4763">BH185+BH186+BH187+BH188+BH189+BH190+BH191+BH192+BH193+BH194</f>
        <v>95.91836734693878</v>
      </c>
      <c r="CI194" s="33">
        <f t="shared" ref="CI194" si="4764">BI185+BI186+BI187+BI188+BI189+BI190+BI191+BI192+BI193+BI194</f>
        <v>100.00000000000001</v>
      </c>
      <c r="CJ194" s="33">
        <f t="shared" ref="CJ194" si="4765">BJ185+BJ186+BJ187+BJ188+BJ189+BJ190+BJ191+BJ192+BJ193+BJ194</f>
        <v>100</v>
      </c>
      <c r="CK194" s="33">
        <f t="shared" ref="CK194" si="4766">BK185+BK186+BK187+BK188+BK189+BK190+BK191+BK192+BK193+BK194</f>
        <v>100</v>
      </c>
      <c r="CL194" s="33">
        <f t="shared" ref="CL194" si="4767">BL185+BL186+BL187+BL188+BL189+BL190+BL191+BL192+BL193+BL194</f>
        <v>100</v>
      </c>
      <c r="CM194" s="33">
        <f t="shared" ref="CM194" si="4768">BM185+BM186+BM187+BM188+BM189+BM190+BM191+BM192+BM193+BM194</f>
        <v>100</v>
      </c>
      <c r="CN194" s="33">
        <f t="shared" ref="CN194" si="4769">BN185+BN186+BN187+BN188+BN189+BN190+BN191+BN192+BN193+BN194</f>
        <v>100</v>
      </c>
      <c r="CO194" s="33">
        <f t="shared" ref="CO194" si="4770">BO185+BO186+BO187+BO188+BO189+BO190+BO191+BO192+BO193+BO194</f>
        <v>58.333333333333336</v>
      </c>
      <c r="CP194" s="33">
        <f t="shared" ref="CP194" si="4771">BP185+BP186+BP187+BP188+BP189+BP190+BP191+BP192+BP193+BP194</f>
        <v>100</v>
      </c>
      <c r="CQ194" s="33">
        <f t="shared" ref="CQ194" si="4772">BQ185+BQ186+BQ187+BQ188+BQ189+BQ190+BQ191+BQ192+BQ193+BQ194</f>
        <v>100</v>
      </c>
      <c r="CR194" s="33">
        <f t="shared" ref="CR194" si="4773">BR185+BR186+BR187+BR188+BR189+BR190+BR191+BR192+BR193+BR194</f>
        <v>100</v>
      </c>
      <c r="CS194" s="33">
        <f t="shared" ref="CS194" si="4774">BS185+BS186+BS187+BS188+BS189+BS190+BS191+BS192+BS193+BS194</f>
        <v>100</v>
      </c>
      <c r="CT194" s="33">
        <f t="shared" ref="CT194" si="4775">BT185+BT186+BT187+BT188+BT189+BT190+BT191+BT192+BT193+BT194</f>
        <v>100</v>
      </c>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row>
    <row r="195" spans="2:125" x14ac:dyDescent="0.25">
      <c r="B195" s="54" t="s">
        <v>16</v>
      </c>
      <c r="C195" s="2">
        <v>0</v>
      </c>
      <c r="D195" s="2">
        <v>0</v>
      </c>
      <c r="E195" s="2">
        <v>0</v>
      </c>
      <c r="F195" s="2">
        <v>0</v>
      </c>
      <c r="G195" s="2">
        <v>0</v>
      </c>
      <c r="H195" s="2">
        <v>0</v>
      </c>
      <c r="I195" s="2">
        <v>0</v>
      </c>
      <c r="J195" s="2">
        <v>0</v>
      </c>
      <c r="K195" s="2">
        <v>0</v>
      </c>
      <c r="L195" s="2">
        <v>2</v>
      </c>
      <c r="M195" s="2">
        <v>0</v>
      </c>
      <c r="N195" s="2">
        <v>3</v>
      </c>
      <c r="O195" s="3">
        <v>21</v>
      </c>
      <c r="P195" s="3">
        <v>15</v>
      </c>
      <c r="Q195" s="3">
        <v>8</v>
      </c>
      <c r="R195" s="3">
        <v>0</v>
      </c>
      <c r="S195" s="54">
        <v>49</v>
      </c>
      <c r="V195" s="54">
        <v>16</v>
      </c>
      <c r="W195" s="3">
        <f>M185</f>
        <v>0</v>
      </c>
      <c r="X195" s="3">
        <f>M186</f>
        <v>1</v>
      </c>
      <c r="Y195" s="54">
        <f>M187</f>
        <v>0</v>
      </c>
      <c r="Z195" s="54">
        <f>M188</f>
        <v>0</v>
      </c>
      <c r="AA195" s="54">
        <f>M189</f>
        <v>1</v>
      </c>
      <c r="AB195" s="54">
        <f>M190</f>
        <v>0</v>
      </c>
      <c r="AC195" s="54">
        <f>M191</f>
        <v>0</v>
      </c>
      <c r="AD195" s="54">
        <f>M192</f>
        <v>0</v>
      </c>
      <c r="AE195" s="4">
        <f>M193</f>
        <v>0</v>
      </c>
      <c r="AF195" s="3">
        <f>M194</f>
        <v>0</v>
      </c>
      <c r="AG195" s="2">
        <f>M195</f>
        <v>0</v>
      </c>
      <c r="AH195" s="3">
        <f>M196</f>
        <v>2</v>
      </c>
      <c r="AI195" s="3">
        <f>M197</f>
        <v>0</v>
      </c>
      <c r="AJ195" s="3">
        <f>M198</f>
        <v>0</v>
      </c>
      <c r="AK195" s="3">
        <f>M199</f>
        <v>0</v>
      </c>
      <c r="AL195" s="3">
        <f>M200</f>
        <v>0</v>
      </c>
      <c r="AM195" s="3">
        <f>M201</f>
        <v>0</v>
      </c>
      <c r="AN195" s="3">
        <f>M202</f>
        <v>0</v>
      </c>
      <c r="AO195" s="3">
        <f>M203</f>
        <v>1</v>
      </c>
      <c r="AP195" s="3">
        <f>M204</f>
        <v>0</v>
      </c>
      <c r="AQ195" s="3">
        <f>M205</f>
        <v>0</v>
      </c>
      <c r="AR195" s="3">
        <f>M206</f>
        <v>0</v>
      </c>
      <c r="AS195" s="3">
        <f>M207</f>
        <v>0</v>
      </c>
      <c r="AT195" s="3">
        <f>M208</f>
        <v>0</v>
      </c>
      <c r="AU195" s="7"/>
      <c r="AV195" s="54">
        <v>16</v>
      </c>
      <c r="AW195" s="33">
        <f t="shared" ref="AW195" si="4776">PRODUCT(W195*100*1/W201)</f>
        <v>0</v>
      </c>
      <c r="AX195" s="33">
        <f t="shared" ref="AX195" si="4777">PRODUCT(X195*100*1/X201)</f>
        <v>2.0408163265306123</v>
      </c>
      <c r="AY195" s="30">
        <f t="shared" ref="AY195" si="4778">PRODUCT(Y195*100*1/Y201)</f>
        <v>0</v>
      </c>
      <c r="AZ195" s="30">
        <f t="shared" ref="AZ195" si="4779">PRODUCT(Z195*100*1/Z201)</f>
        <v>0</v>
      </c>
      <c r="BA195" s="30">
        <f t="shared" ref="BA195" si="4780">PRODUCT(AA195*100*1/AA201)</f>
        <v>2.0408163265306123</v>
      </c>
      <c r="BB195" s="30">
        <f t="shared" ref="BB195" si="4781">PRODUCT(AB195*100*1/AB201)</f>
        <v>0</v>
      </c>
      <c r="BC195" s="30">
        <f t="shared" ref="BC195" si="4782">PRODUCT(AC195*100*1/AC201)</f>
        <v>0</v>
      </c>
      <c r="BD195" s="30">
        <f t="shared" ref="BD195" si="4783">PRODUCT(AD195*100*1/AD201)</f>
        <v>0</v>
      </c>
      <c r="BE195" s="32">
        <f t="shared" ref="BE195" si="4784">PRODUCT(AE195*100*1/AE201)</f>
        <v>0</v>
      </c>
      <c r="BF195" s="33">
        <f t="shared" ref="BF195" si="4785">PRODUCT(AF195*100*1/AF201)</f>
        <v>0</v>
      </c>
      <c r="BG195" s="31">
        <f t="shared" ref="BG195" si="4786">PRODUCT(AG195*100*1/AG201)</f>
        <v>0</v>
      </c>
      <c r="BH195" s="33">
        <f t="shared" ref="BH195" si="4787">PRODUCT(AH195*100*1/AH201)</f>
        <v>4.0816326530612246</v>
      </c>
      <c r="BI195" s="33">
        <f t="shared" ref="BI195" si="4788">PRODUCT(AI195*100*1/AI201)</f>
        <v>0</v>
      </c>
      <c r="BJ195" s="33">
        <f t="shared" ref="BJ195" si="4789">PRODUCT(AJ195*100*1/AJ201)</f>
        <v>0</v>
      </c>
      <c r="BK195" s="33">
        <f t="shared" ref="BK195" si="4790">PRODUCT(AK195*100*1/AK201)</f>
        <v>0</v>
      </c>
      <c r="BL195" s="33">
        <f t="shared" ref="BL195" si="4791">PRODUCT(AL195*100*1/AL201)</f>
        <v>0</v>
      </c>
      <c r="BM195" s="33">
        <f t="shared" ref="BM195" si="4792">PRODUCT(AM195*100*1/AM201)</f>
        <v>0</v>
      </c>
      <c r="BN195" s="33">
        <f t="shared" ref="BN195" si="4793">PRODUCT(AN195*100*1/AN201)</f>
        <v>0</v>
      </c>
      <c r="BO195" s="33">
        <f t="shared" ref="BO195" si="4794">PRODUCT(AO195*100*1/AO201)</f>
        <v>2.0833333333333335</v>
      </c>
      <c r="BP195" s="33">
        <f t="shared" ref="BP195" si="4795">PRODUCT(AP195*100*1/AP201)</f>
        <v>0</v>
      </c>
      <c r="BQ195" s="33">
        <f t="shared" ref="BQ195" si="4796">PRODUCT(AQ195*100*1/AQ201)</f>
        <v>0</v>
      </c>
      <c r="BR195" s="33">
        <f t="shared" ref="BR195" si="4797">PRODUCT(AR195*100*1/AR201)</f>
        <v>0</v>
      </c>
      <c r="BS195" s="33">
        <f t="shared" ref="BS195" si="4798">PRODUCT(AS195*100*1/AS201)</f>
        <v>0</v>
      </c>
      <c r="BT195" s="33">
        <f t="shared" ref="BT195" si="4799">PRODUCT(AT195*100*1/AT201)</f>
        <v>0</v>
      </c>
      <c r="BU195" s="54"/>
      <c r="BV195" s="54">
        <v>16</v>
      </c>
      <c r="BW195" s="33">
        <f t="shared" ref="BW195" si="4800">AW185+AW186+AW187+AW188+AW189+AW190+AW191+AW192+AW193+AW194+AW195</f>
        <v>100.00000000000001</v>
      </c>
      <c r="BX195" s="33">
        <f t="shared" ref="BX195" si="4801">AX185+AX186+AX187+AX188+AX189+AX190+AX191+AX192+AX193+AX194+AX195</f>
        <v>100.00000000000001</v>
      </c>
      <c r="BY195" s="30">
        <f t="shared" ref="BY195" si="4802">AY185+AY186+AY187+AY188+AY189+AY190+AY191+AY192+AY193+AY194+AY195</f>
        <v>100</v>
      </c>
      <c r="BZ195" s="30">
        <f t="shared" ref="BZ195" si="4803">AZ185+AZ186+AZ187+AZ188+AZ189+AZ190+AZ191+AZ192+AZ193+AZ194+AZ195</f>
        <v>100.00000000000001</v>
      </c>
      <c r="CA195" s="30">
        <f t="shared" ref="CA195" si="4804">BA185+BA186+BA187+BA188+BA189+BA190+BA191+BA192+BA193+BA194+BA195</f>
        <v>100</v>
      </c>
      <c r="CB195" s="30">
        <f t="shared" ref="CB195" si="4805">BB185+BB186+BB187+BB188+BB189+BB190+BB191+BB192+BB193+BB194+BB195</f>
        <v>97.959183673469383</v>
      </c>
      <c r="CC195" s="30">
        <f t="shared" ref="CC195" si="4806">BC185+BC186+BC187+BC188+BC189+BC190+BC191+BC192+BC193+BC194+BC195</f>
        <v>100.00000000000001</v>
      </c>
      <c r="CD195" s="30">
        <f t="shared" ref="CD195" si="4807">BD185+BD186+BD187+BD188+BD189+BD190+BD191+BD192+BD193+BD194+BD195</f>
        <v>100</v>
      </c>
      <c r="CE195" s="32">
        <f t="shared" ref="CE195" si="4808">BE185+BE186+BE187+BE188+BE189+BE190+BE191+BE192+BE193+BE194+BE195</f>
        <v>100</v>
      </c>
      <c r="CF195" s="33">
        <f t="shared" ref="CF195" si="4809">BF185+BF186+BF187+BF188+BF189+BF190+BF191+BF192+BF193+BF194+BF195</f>
        <v>100</v>
      </c>
      <c r="CG195" s="31">
        <f t="shared" ref="CG195" si="4810">BG185+BG186+BG187+BG188+BG189+BG190+BG191+BG192+BG193+BG194+BG195</f>
        <v>4.0816326530612246</v>
      </c>
      <c r="CH195" s="33">
        <f t="shared" ref="CH195" si="4811">BH185+BH186+BH187+BH188+BH189+BH190+BH191+BH192+BH193+BH194+BH195</f>
        <v>100</v>
      </c>
      <c r="CI195" s="33">
        <f t="shared" ref="CI195" si="4812">BI185+BI186+BI187+BI188+BI189+BI190+BI191+BI192+BI193+BI194+BI195</f>
        <v>100.00000000000001</v>
      </c>
      <c r="CJ195" s="33">
        <f t="shared" ref="CJ195" si="4813">BJ185+BJ186+BJ187+BJ188+BJ189+BJ190+BJ191+BJ192+BJ193+BJ194+BJ195</f>
        <v>100</v>
      </c>
      <c r="CK195" s="33">
        <f t="shared" ref="CK195" si="4814">BK185+BK186+BK187+BK188+BK189+BK190+BK191+BK192+BK193+BK194+BK195</f>
        <v>100</v>
      </c>
      <c r="CL195" s="33">
        <f t="shared" ref="CL195" si="4815">BL185+BL186+BL187+BL188+BL189+BL190+BL191+BL192+BL193+BL194+BL195</f>
        <v>100</v>
      </c>
      <c r="CM195" s="33">
        <f t="shared" ref="CM195" si="4816">BM185+BM186+BM187+BM188+BM189+BM190+BM191+BM192+BM193+BM194+BM195</f>
        <v>100</v>
      </c>
      <c r="CN195" s="33">
        <f t="shared" ref="CN195" si="4817">BN185+BN186+BN187+BN188+BN189+BN190+BN191+BN192+BN193+BN194+BN195</f>
        <v>100</v>
      </c>
      <c r="CO195" s="33">
        <f t="shared" ref="CO195" si="4818">BO185+BO186+BO187+BO188+BO189+BO190+BO191+BO192+BO193+BO194+BO195</f>
        <v>60.416666666666671</v>
      </c>
      <c r="CP195" s="33">
        <f t="shared" ref="CP195" si="4819">BP185+BP186+BP187+BP188+BP189+BP190+BP191+BP192+BP193+BP194+BP195</f>
        <v>100</v>
      </c>
      <c r="CQ195" s="33">
        <f t="shared" ref="CQ195" si="4820">BQ185+BQ186+BQ187+BQ188+BQ189+BQ190+BQ191+BQ192+BQ193+BQ194+BQ195</f>
        <v>100</v>
      </c>
      <c r="CR195" s="33">
        <f t="shared" ref="CR195" si="4821">BR185+BR186+BR187+BR188+BR189+BR190+BR191+BR192+BR193+BR194+BR195</f>
        <v>100</v>
      </c>
      <c r="CS195" s="33">
        <f t="shared" ref="CS195" si="4822">BS185+BS186+BS187+BS188+BS189+BS190+BS191+BS192+BS193+BS194+BS195</f>
        <v>100</v>
      </c>
      <c r="CT195" s="33">
        <f t="shared" ref="CT195" si="4823">BT185+BT186+BT187+BT188+BT189+BT190+BT191+BT192+BT193+BT194+BT195</f>
        <v>100</v>
      </c>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row>
    <row r="196" spans="2:125" x14ac:dyDescent="0.25">
      <c r="B196" s="54" t="s">
        <v>17</v>
      </c>
      <c r="C196" s="2">
        <v>0</v>
      </c>
      <c r="D196" s="2">
        <v>0</v>
      </c>
      <c r="E196" s="2">
        <v>43</v>
      </c>
      <c r="F196" s="2">
        <v>0</v>
      </c>
      <c r="G196" s="2">
        <v>1</v>
      </c>
      <c r="H196" s="2">
        <v>2</v>
      </c>
      <c r="I196" s="2">
        <v>0</v>
      </c>
      <c r="J196" s="2">
        <v>0</v>
      </c>
      <c r="K196" s="4">
        <v>1</v>
      </c>
      <c r="L196" s="3">
        <v>0</v>
      </c>
      <c r="M196" s="3">
        <v>2</v>
      </c>
      <c r="N196" s="3">
        <v>0</v>
      </c>
      <c r="O196" s="3">
        <v>0</v>
      </c>
      <c r="P196" s="3">
        <v>0</v>
      </c>
      <c r="Q196" s="3">
        <v>0</v>
      </c>
      <c r="R196" s="3">
        <v>0</v>
      </c>
      <c r="S196" s="54">
        <v>49</v>
      </c>
      <c r="V196" s="54">
        <v>32</v>
      </c>
      <c r="W196" s="3">
        <f>N185</f>
        <v>0</v>
      </c>
      <c r="X196" s="3">
        <f>N186</f>
        <v>0</v>
      </c>
      <c r="Y196" s="54">
        <f>N187</f>
        <v>0</v>
      </c>
      <c r="Z196" s="54">
        <f>N188</f>
        <v>0</v>
      </c>
      <c r="AA196" s="54">
        <f>N189</f>
        <v>0</v>
      </c>
      <c r="AB196" s="54">
        <f>N190</f>
        <v>1</v>
      </c>
      <c r="AC196" s="54">
        <f>N191</f>
        <v>0</v>
      </c>
      <c r="AD196" s="54">
        <f>N192</f>
        <v>0</v>
      </c>
      <c r="AE196" s="3">
        <f>N193</f>
        <v>0</v>
      </c>
      <c r="AF196" s="3">
        <f>N194</f>
        <v>0</v>
      </c>
      <c r="AG196" s="2">
        <f>N195</f>
        <v>3</v>
      </c>
      <c r="AH196" s="3">
        <f>N196</f>
        <v>0</v>
      </c>
      <c r="AI196" s="3">
        <f>N197</f>
        <v>0</v>
      </c>
      <c r="AJ196" s="3">
        <f>N198</f>
        <v>0</v>
      </c>
      <c r="AK196" s="3">
        <f>N199</f>
        <v>0</v>
      </c>
      <c r="AL196" s="3">
        <f>N200</f>
        <v>0</v>
      </c>
      <c r="AM196" s="3">
        <f>N201</f>
        <v>0</v>
      </c>
      <c r="AN196" s="3">
        <f>N202</f>
        <v>0</v>
      </c>
      <c r="AO196" s="3">
        <f>N203</f>
        <v>19</v>
      </c>
      <c r="AP196" s="3">
        <f>N204</f>
        <v>0</v>
      </c>
      <c r="AQ196" s="3">
        <f>N205</f>
        <v>0</v>
      </c>
      <c r="AR196" s="3">
        <f>N206</f>
        <v>0</v>
      </c>
      <c r="AS196" s="3">
        <f>N207</f>
        <v>0</v>
      </c>
      <c r="AT196" s="3">
        <f>N208</f>
        <v>0</v>
      </c>
      <c r="AU196" s="7"/>
      <c r="AV196" s="54">
        <v>32</v>
      </c>
      <c r="AW196" s="33">
        <f t="shared" ref="AW196" si="4824">PRODUCT(W196*100*1/W201)</f>
        <v>0</v>
      </c>
      <c r="AX196" s="33">
        <f t="shared" ref="AX196" si="4825">PRODUCT(X196*100*1/X201)</f>
        <v>0</v>
      </c>
      <c r="AY196" s="30">
        <f t="shared" ref="AY196" si="4826">PRODUCT(Y196*100*1/Y201)</f>
        <v>0</v>
      </c>
      <c r="AZ196" s="30">
        <f t="shared" ref="AZ196" si="4827">PRODUCT(Z196*100*1/Z201)</f>
        <v>0</v>
      </c>
      <c r="BA196" s="30">
        <f t="shared" ref="BA196" si="4828">PRODUCT(AA196*100*1/AA201)</f>
        <v>0</v>
      </c>
      <c r="BB196" s="30">
        <f t="shared" ref="BB196" si="4829">PRODUCT(AB196*100*1/AB201)</f>
        <v>2.0408163265306123</v>
      </c>
      <c r="BC196" s="30">
        <f t="shared" ref="BC196" si="4830">PRODUCT(AC196*100*1/AC201)</f>
        <v>0</v>
      </c>
      <c r="BD196" s="30">
        <f t="shared" ref="BD196" si="4831">PRODUCT(AD196*100*1/AD201)</f>
        <v>0</v>
      </c>
      <c r="BE196" s="33">
        <f t="shared" ref="BE196" si="4832">PRODUCT(AE196*100*1/AE201)</f>
        <v>0</v>
      </c>
      <c r="BF196" s="33">
        <f t="shared" ref="BF196" si="4833">PRODUCT(AF196*100*1/AF201)</f>
        <v>0</v>
      </c>
      <c r="BG196" s="31">
        <f t="shared" ref="BG196" si="4834">PRODUCT(AG196*100*1/AG201)</f>
        <v>6.1224489795918364</v>
      </c>
      <c r="BH196" s="33">
        <f t="shared" ref="BH196" si="4835">PRODUCT(AH196*100*1/AH201)</f>
        <v>0</v>
      </c>
      <c r="BI196" s="33">
        <f t="shared" ref="BI196" si="4836">PRODUCT(AI196*100*1/AI201)</f>
        <v>0</v>
      </c>
      <c r="BJ196" s="33">
        <f t="shared" ref="BJ196" si="4837">PRODUCT(AJ196*100*1/AJ201)</f>
        <v>0</v>
      </c>
      <c r="BK196" s="33">
        <f t="shared" ref="BK196" si="4838">PRODUCT(AK196*100*1/AK201)</f>
        <v>0</v>
      </c>
      <c r="BL196" s="33">
        <f t="shared" ref="BL196" si="4839">PRODUCT(AL196*100*1/AL201)</f>
        <v>0</v>
      </c>
      <c r="BM196" s="33">
        <f t="shared" ref="BM196" si="4840">PRODUCT(AM196*100*1/AM201)</f>
        <v>0</v>
      </c>
      <c r="BN196" s="33">
        <f t="shared" ref="BN196" si="4841">PRODUCT(AN196*100*1/AN201)</f>
        <v>0</v>
      </c>
      <c r="BO196" s="33">
        <f t="shared" ref="BO196" si="4842">PRODUCT(AO196*100*1/AO201)</f>
        <v>39.583333333333336</v>
      </c>
      <c r="BP196" s="33">
        <f t="shared" ref="BP196" si="4843">PRODUCT(AP196*100*1/AP201)</f>
        <v>0</v>
      </c>
      <c r="BQ196" s="33">
        <f t="shared" ref="BQ196" si="4844">PRODUCT(AQ196*100*1/AQ201)</f>
        <v>0</v>
      </c>
      <c r="BR196" s="33">
        <f t="shared" ref="BR196" si="4845">PRODUCT(AR196*100*1/AR201)</f>
        <v>0</v>
      </c>
      <c r="BS196" s="33">
        <f t="shared" ref="BS196" si="4846">PRODUCT(AS196*100*1/AS201)</f>
        <v>0</v>
      </c>
      <c r="BT196" s="33">
        <f t="shared" ref="BT196" si="4847">PRODUCT(AT196*100*1/AT201)</f>
        <v>0</v>
      </c>
      <c r="BU196" s="54"/>
      <c r="BV196" s="54">
        <v>32</v>
      </c>
      <c r="BW196" s="33">
        <f t="shared" ref="BW196" si="4848">AW185+AW186+AW187+AW188+AW189+AW190+AW191+AW192+AW193+AW194+AW195+AW196</f>
        <v>100.00000000000001</v>
      </c>
      <c r="BX196" s="33">
        <f t="shared" ref="BX196" si="4849">AX185+AX186+AX187+AX188+AX189+AX190+AX191+AX192+AX193+AX194+AX195+AX196</f>
        <v>100.00000000000001</v>
      </c>
      <c r="BY196" s="30">
        <f t="shared" ref="BY196" si="4850">AY185+AY186+AY187+AY188+AY189+AY190+AY191+AY192+AY193+AY194+AY195+AY196</f>
        <v>100</v>
      </c>
      <c r="BZ196" s="30">
        <f t="shared" ref="BZ196" si="4851">AZ185+AZ186+AZ187+AZ188+AZ189+AZ190+AZ191+AZ192+AZ193+AZ194+AZ195+AZ196</f>
        <v>100.00000000000001</v>
      </c>
      <c r="CA196" s="30">
        <f t="shared" ref="CA196" si="4852">BA185+BA186+BA187+BA188+BA189+BA190+BA191+BA192+BA193+BA194+BA195+BA196</f>
        <v>100</v>
      </c>
      <c r="CB196" s="30">
        <f t="shared" ref="CB196" si="4853">BB185+BB186+BB187+BB188+BB189+BB190+BB191+BB192+BB193+BB194+BB195+BB196</f>
        <v>100</v>
      </c>
      <c r="CC196" s="30">
        <f t="shared" ref="CC196" si="4854">BC185+BC186+BC187+BC188+BC189+BC190+BC191+BC192+BC193+BC194+BC195+BC196</f>
        <v>100.00000000000001</v>
      </c>
      <c r="CD196" s="30">
        <f t="shared" ref="CD196" si="4855">BD185+BD186+BD187+BD188+BD189+BD190+BD191+BD192+BD193+BD194+BD195+BD196</f>
        <v>100</v>
      </c>
      <c r="CE196" s="33">
        <f t="shared" ref="CE196" si="4856">BE185+BE186+BE187+BE188+BE189+BE190+BE191+BE192+BE193+BE194+BE195+BE196</f>
        <v>100</v>
      </c>
      <c r="CF196" s="33">
        <f t="shared" ref="CF196" si="4857">BF185+BF186+BF187+BF188+BF189+BF190+BF191+BF192+BF193+BF194+BF195+BF196</f>
        <v>100</v>
      </c>
      <c r="CG196" s="31">
        <f t="shared" ref="CG196" si="4858">BG185+BG186+BG187+BG188+BG189+BG190+BG191+BG192+BG193+BG194+BG195+BG196</f>
        <v>10.204081632653061</v>
      </c>
      <c r="CH196" s="33">
        <f t="shared" ref="CH196" si="4859">BH185+BH186+BH187+BH188+BH189+BH190+BH191+BH192+BH193+BH194+BH195+BH196</f>
        <v>100</v>
      </c>
      <c r="CI196" s="33">
        <f t="shared" ref="CI196" si="4860">BI185+BI186+BI187+BI188+BI189+BI190+BI191+BI192+BI193+BI194+BI195+BI196</f>
        <v>100.00000000000001</v>
      </c>
      <c r="CJ196" s="33">
        <f t="shared" ref="CJ196" si="4861">BJ185+BJ186+BJ187+BJ188+BJ189+BJ190+BJ191+BJ192+BJ193+BJ194+BJ195+BJ196</f>
        <v>100</v>
      </c>
      <c r="CK196" s="33">
        <f t="shared" ref="CK196" si="4862">BK185+BK186+BK187+BK188+BK189+BK190+BK191+BK192+BK193+BK194+BK195+BK196</f>
        <v>100</v>
      </c>
      <c r="CL196" s="33">
        <f t="shared" ref="CL196" si="4863">BL185+BL186+BL187+BL188+BL189+BL190+BL191+BL192+BL193+BL194+BL195+BL196</f>
        <v>100</v>
      </c>
      <c r="CM196" s="33">
        <f t="shared" ref="CM196" si="4864">BM185+BM186+BM187+BM188+BM189+BM190+BM191+BM192+BM193+BM194+BM195+BM196</f>
        <v>100</v>
      </c>
      <c r="CN196" s="33">
        <f t="shared" ref="CN196" si="4865">BN185+BN186+BN187+BN188+BN189+BN190+BN191+BN192+BN193+BN194+BN195+BN196</f>
        <v>100</v>
      </c>
      <c r="CO196" s="33">
        <f t="shared" ref="CO196" si="4866">BO185+BO186+BO187+BO188+BO189+BO190+BO191+BO192+BO193+BO194+BO195+BO196</f>
        <v>100</v>
      </c>
      <c r="CP196" s="33">
        <f t="shared" ref="CP196" si="4867">BP185+BP186+BP187+BP188+BP189+BP190+BP191+BP192+BP193+BP194+BP195+BP196</f>
        <v>100</v>
      </c>
      <c r="CQ196" s="33">
        <f t="shared" ref="CQ196" si="4868">BQ185+BQ186+BQ187+BQ188+BQ189+BQ190+BQ191+BQ192+BQ193+BQ194+BQ195+BQ196</f>
        <v>100</v>
      </c>
      <c r="CR196" s="33">
        <f t="shared" ref="CR196" si="4869">BR185+BR186+BR187+BR188+BR189+BR190+BR191+BR192+BR193+BR194+BR195+BR196</f>
        <v>100</v>
      </c>
      <c r="CS196" s="33">
        <f t="shared" ref="CS196" si="4870">BS185+BS186+BS187+BS188+BS189+BS190+BS191+BS192+BS193+BS194+BS195+BS196</f>
        <v>100</v>
      </c>
      <c r="CT196" s="33">
        <f t="shared" ref="CT196" si="4871">BT185+BT186+BT187+BT188+BT189+BT190+BT191+BT192+BT193+BT194+BT195+BT196</f>
        <v>100</v>
      </c>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row>
    <row r="197" spans="2:125" x14ac:dyDescent="0.25">
      <c r="B197" s="54" t="s">
        <v>18</v>
      </c>
      <c r="C197" s="2">
        <v>0</v>
      </c>
      <c r="D197" s="2">
        <v>0</v>
      </c>
      <c r="E197" s="2">
        <v>0</v>
      </c>
      <c r="F197" s="2">
        <v>2</v>
      </c>
      <c r="G197" s="2">
        <v>20</v>
      </c>
      <c r="H197" s="2">
        <v>25</v>
      </c>
      <c r="I197" s="2">
        <v>1</v>
      </c>
      <c r="J197" s="3">
        <v>0</v>
      </c>
      <c r="K197" s="3">
        <v>1</v>
      </c>
      <c r="L197" s="3">
        <v>0</v>
      </c>
      <c r="M197" s="3">
        <v>0</v>
      </c>
      <c r="N197" s="3">
        <v>0</v>
      </c>
      <c r="O197" s="3">
        <v>0</v>
      </c>
      <c r="P197" s="3">
        <v>0</v>
      </c>
      <c r="Q197" s="3">
        <v>0</v>
      </c>
      <c r="R197" s="3">
        <v>0</v>
      </c>
      <c r="S197" s="54">
        <v>49</v>
      </c>
      <c r="V197" s="54">
        <v>64</v>
      </c>
      <c r="W197" s="3">
        <f>O185</f>
        <v>0</v>
      </c>
      <c r="X197" s="3">
        <f>O186</f>
        <v>0</v>
      </c>
      <c r="Y197" s="54">
        <f>O187</f>
        <v>0</v>
      </c>
      <c r="Z197" s="54">
        <f>O188</f>
        <v>0</v>
      </c>
      <c r="AA197" s="54">
        <f>O189</f>
        <v>0</v>
      </c>
      <c r="AB197" s="54">
        <f>O190</f>
        <v>0</v>
      </c>
      <c r="AC197" s="54">
        <f>O191</f>
        <v>0</v>
      </c>
      <c r="AD197" s="54">
        <f>O192</f>
        <v>0</v>
      </c>
      <c r="AE197" s="3">
        <f>O193</f>
        <v>0</v>
      </c>
      <c r="AF197" s="3">
        <f>O194</f>
        <v>0</v>
      </c>
      <c r="AG197" s="3">
        <f>O195</f>
        <v>21</v>
      </c>
      <c r="AH197" s="3">
        <f>O196</f>
        <v>0</v>
      </c>
      <c r="AI197" s="3">
        <f>O197</f>
        <v>0</v>
      </c>
      <c r="AJ197" s="3">
        <f>O198</f>
        <v>0</v>
      </c>
      <c r="AK197" s="3">
        <f>O199</f>
        <v>0</v>
      </c>
      <c r="AL197" s="3">
        <f>O200</f>
        <v>0</v>
      </c>
      <c r="AM197" s="3">
        <f>O201</f>
        <v>0</v>
      </c>
      <c r="AN197" s="3">
        <f>O202</f>
        <v>0</v>
      </c>
      <c r="AO197" s="3">
        <f>O203</f>
        <v>0</v>
      </c>
      <c r="AP197" s="3">
        <f>O204</f>
        <v>0</v>
      </c>
      <c r="AQ197" s="3">
        <f>O205</f>
        <v>0</v>
      </c>
      <c r="AR197" s="3">
        <f>O206</f>
        <v>0</v>
      </c>
      <c r="AS197" s="3">
        <f>O207</f>
        <v>0</v>
      </c>
      <c r="AT197" s="3">
        <f>O208</f>
        <v>0</v>
      </c>
      <c r="AU197" s="7"/>
      <c r="AV197" s="54">
        <v>64</v>
      </c>
      <c r="AW197" s="33">
        <f t="shared" ref="AW197" si="4872">PRODUCT(W197*100*1/W201)</f>
        <v>0</v>
      </c>
      <c r="AX197" s="33">
        <f t="shared" ref="AX197" si="4873">PRODUCT(X197*100*1/X201)</f>
        <v>0</v>
      </c>
      <c r="AY197" s="30">
        <f t="shared" ref="AY197" si="4874">PRODUCT(Y197*100*1/Y201)</f>
        <v>0</v>
      </c>
      <c r="AZ197" s="30">
        <f t="shared" ref="AZ197" si="4875">PRODUCT(Z197*100*1/Z201)</f>
        <v>0</v>
      </c>
      <c r="BA197" s="30">
        <f t="shared" ref="BA197" si="4876">PRODUCT(AA197*100*1/AA201)</f>
        <v>0</v>
      </c>
      <c r="BB197" s="30">
        <f t="shared" ref="BB197" si="4877">PRODUCT(AB197*100*1/AB201)</f>
        <v>0</v>
      </c>
      <c r="BC197" s="30">
        <f t="shared" ref="BC197" si="4878">PRODUCT(AC197*100*1/AC201)</f>
        <v>0</v>
      </c>
      <c r="BD197" s="30">
        <f t="shared" ref="BD197" si="4879">PRODUCT(AD197*100*1/AD201)</f>
        <v>0</v>
      </c>
      <c r="BE197" s="33">
        <f t="shared" ref="BE197" si="4880">PRODUCT(AE197*100*1/AE201)</f>
        <v>0</v>
      </c>
      <c r="BF197" s="33">
        <f t="shared" ref="BF197" si="4881">PRODUCT(AF197*100*1/AF201)</f>
        <v>0</v>
      </c>
      <c r="BG197" s="33">
        <f t="shared" ref="BG197" si="4882">PRODUCT(AG197*100*1/AG201)</f>
        <v>42.857142857142854</v>
      </c>
      <c r="BH197" s="33">
        <f t="shared" ref="BH197" si="4883">PRODUCT(AH197*100*1/AH201)</f>
        <v>0</v>
      </c>
      <c r="BI197" s="33">
        <f t="shared" ref="BI197" si="4884">PRODUCT(AI197*100*1/AI201)</f>
        <v>0</v>
      </c>
      <c r="BJ197" s="33">
        <f t="shared" ref="BJ197" si="4885">PRODUCT(AJ197*100*1/AJ201)</f>
        <v>0</v>
      </c>
      <c r="BK197" s="33">
        <f t="shared" ref="BK197" si="4886">PRODUCT(AK197*100*1/AK201)</f>
        <v>0</v>
      </c>
      <c r="BL197" s="33">
        <f t="shared" ref="BL197" si="4887">PRODUCT(AL197*100*1/AL201)</f>
        <v>0</v>
      </c>
      <c r="BM197" s="33">
        <f t="shared" ref="BM197" si="4888">PRODUCT(AM197*100*1/AM201)</f>
        <v>0</v>
      </c>
      <c r="BN197" s="33">
        <f t="shared" ref="BN197" si="4889">PRODUCT(AN197*100*1/AN201)</f>
        <v>0</v>
      </c>
      <c r="BO197" s="33">
        <f t="shared" ref="BO197" si="4890">PRODUCT(AO197*100*1/AO201)</f>
        <v>0</v>
      </c>
      <c r="BP197" s="33">
        <f t="shared" ref="BP197" si="4891">PRODUCT(AP197*100*1/AP201)</f>
        <v>0</v>
      </c>
      <c r="BQ197" s="33">
        <f t="shared" ref="BQ197" si="4892">PRODUCT(AQ197*100*1/AQ201)</f>
        <v>0</v>
      </c>
      <c r="BR197" s="33">
        <f t="shared" ref="BR197" si="4893">PRODUCT(AR197*100*1/AR201)</f>
        <v>0</v>
      </c>
      <c r="BS197" s="33">
        <f t="shared" ref="BS197" si="4894">PRODUCT(AS197*100*1/AS201)</f>
        <v>0</v>
      </c>
      <c r="BT197" s="33">
        <f t="shared" ref="BT197" si="4895">PRODUCT(AT197*100*1/AT201)</f>
        <v>0</v>
      </c>
      <c r="BU197" s="54"/>
      <c r="BV197" s="54">
        <v>64</v>
      </c>
      <c r="BW197" s="33">
        <f t="shared" ref="BW197" si="4896">AW185+AW186+AW187+AW188+AW189+AW190+AW191+AW192+AW193+AW194+AW195+AW196+AW197</f>
        <v>100.00000000000001</v>
      </c>
      <c r="BX197" s="33">
        <f t="shared" ref="BX197" si="4897">AX185+AX186+AX187+AX188+AX189+AX190+AX191+AX192+AX193+AX194+AX195+AX196+AX197</f>
        <v>100.00000000000001</v>
      </c>
      <c r="BY197" s="30">
        <f t="shared" ref="BY197" si="4898">AY185+AY186+AY187+AY188+AY189+AY190+AY191+AY192+AY193+AY194+AY195+AY196+AY197</f>
        <v>100</v>
      </c>
      <c r="BZ197" s="30">
        <f t="shared" ref="BZ197" si="4899">AZ185+AZ186+AZ187+AZ188+AZ189+AZ190+AZ191+AZ192+AZ193+AZ194+AZ195+AZ196+AZ197</f>
        <v>100.00000000000001</v>
      </c>
      <c r="CA197" s="30">
        <f t="shared" ref="CA197" si="4900">BA185+BA186+BA187+BA188+BA189+BA190+BA191+BA192+BA193+BA194+BA195+BA196+BA197</f>
        <v>100</v>
      </c>
      <c r="CB197" s="30">
        <f t="shared" ref="CB197" si="4901">BB185+BB186+BB187+BB188+BB189+BB190+BB191+BB192+BB193+BB194+BB195+BB196+BB197</f>
        <v>100</v>
      </c>
      <c r="CC197" s="30">
        <f t="shared" ref="CC197" si="4902">BC185+BC186+BC187+BC188+BC189+BC190+BC191+BC192+BC193+BC194+BC195+BC196+BC197</f>
        <v>100.00000000000001</v>
      </c>
      <c r="CD197" s="30">
        <f t="shared" ref="CD197" si="4903">BD185+BD186+BD187+BD188+BD189+BD190+BD191+BD192+BD193+BD194+BD195+BD196+BD197</f>
        <v>100</v>
      </c>
      <c r="CE197" s="33">
        <f t="shared" ref="CE197" si="4904">BE185+BE186+BE187+BE188+BE189+BE190+BE191+BE192+BE193+BE194+BE195+BE196+BE197</f>
        <v>100</v>
      </c>
      <c r="CF197" s="33">
        <f t="shared" ref="CF197" si="4905">BF185+BF186+BF187+BF188+BF189+BF190+BF191+BF192+BF193+BF194+BF195+BF196+BF197</f>
        <v>100</v>
      </c>
      <c r="CG197" s="33">
        <f t="shared" ref="CG197" si="4906">BG185+BG186+BG187+BG188+BG189+BG190+BG191+BG192+BG193+BG194+BG195+BG196+BG197</f>
        <v>53.061224489795919</v>
      </c>
      <c r="CH197" s="33">
        <f t="shared" ref="CH197" si="4907">BH185+BH186+BH187+BH188+BH189+BH190+BH191+BH192+BH193+BH194+BH195+BH196+BH197</f>
        <v>100</v>
      </c>
      <c r="CI197" s="33">
        <f t="shared" ref="CI197" si="4908">BI185+BI186+BI187+BI188+BI189+BI190+BI191+BI192+BI193+BI194+BI195+BI196+BI197</f>
        <v>100.00000000000001</v>
      </c>
      <c r="CJ197" s="33">
        <f t="shared" ref="CJ197" si="4909">BJ185+BJ186+BJ187+BJ188+BJ189+BJ190+BJ191+BJ192+BJ193+BJ194+BJ195+BJ196+BJ197</f>
        <v>100</v>
      </c>
      <c r="CK197" s="33">
        <f t="shared" ref="CK197" si="4910">BK185+BK186+BK187+BK188+BK189+BK190+BK191+BK192+BK193+BK194+BK195+BK196+BK197</f>
        <v>100</v>
      </c>
      <c r="CL197" s="33">
        <f t="shared" ref="CL197" si="4911">BL185+BL186+BL187+BL188+BL189+BL190+BL191+BL192+BL193+BL194+BL195+BL196+BL197</f>
        <v>100</v>
      </c>
      <c r="CM197" s="33">
        <f t="shared" ref="CM197" si="4912">BM185+BM186+BM187+BM188+BM189+BM190+BM191+BM192+BM193+BM194+BM195+BM196+BM197</f>
        <v>100</v>
      </c>
      <c r="CN197" s="33">
        <f t="shared" ref="CN197" si="4913">BN185+BN186+BN187+BN188+BN189+BN190+BN191+BN192+BN193+BN194+BN195+BN196+BN197</f>
        <v>100</v>
      </c>
      <c r="CO197" s="33">
        <f t="shared" ref="CO197" si="4914">BO185+BO186+BO187+BO188+BO189+BO190+BO191+BO192+BO193+BO194+BO195+BO196+BO197</f>
        <v>100</v>
      </c>
      <c r="CP197" s="33">
        <f t="shared" ref="CP197" si="4915">BP185+BP186+BP187+BP188+BP189+BP190+BP191+BP192+BP193+BP194+BP195+BP196+BP197</f>
        <v>100</v>
      </c>
      <c r="CQ197" s="33">
        <f t="shared" ref="CQ197" si="4916">BQ185+BQ186+BQ187+BQ188+BQ189+BQ190+BQ191+BQ192+BQ193+BQ194+BQ195+BQ196+BQ197</f>
        <v>100</v>
      </c>
      <c r="CR197" s="33">
        <f t="shared" ref="CR197" si="4917">BR185+BR186+BR187+BR188+BR189+BR190+BR191+BR192+BR193+BR194+BR195+BR196+BR197</f>
        <v>100</v>
      </c>
      <c r="CS197" s="33">
        <f t="shared" ref="CS197" si="4918">BS185+BS186+BS187+BS188+BS189+BS190+BS191+BS192+BS193+BS194+BS195+BS196+BS197</f>
        <v>100</v>
      </c>
      <c r="CT197" s="33">
        <f t="shared" ref="CT197" si="4919">BT185+BT186+BT187+BT188+BT189+BT190+BT191+BT192+BT193+BT194+BT195+BT196+BT197</f>
        <v>100</v>
      </c>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row>
    <row r="198" spans="2:125" x14ac:dyDescent="0.25">
      <c r="B198" s="54" t="s">
        <v>19</v>
      </c>
      <c r="C198" s="2">
        <v>0</v>
      </c>
      <c r="D198" s="2">
        <v>0</v>
      </c>
      <c r="E198" s="2">
        <v>0</v>
      </c>
      <c r="F198" s="2">
        <v>0</v>
      </c>
      <c r="G198" s="2">
        <v>2</v>
      </c>
      <c r="H198" s="2">
        <v>44</v>
      </c>
      <c r="I198" s="2">
        <v>2</v>
      </c>
      <c r="J198" s="3">
        <v>1</v>
      </c>
      <c r="K198" s="3">
        <v>0</v>
      </c>
      <c r="L198" s="3">
        <v>0</v>
      </c>
      <c r="M198" s="3">
        <v>0</v>
      </c>
      <c r="N198" s="3">
        <v>0</v>
      </c>
      <c r="O198" s="3">
        <v>0</v>
      </c>
      <c r="P198" s="3">
        <v>0</v>
      </c>
      <c r="Q198" s="3">
        <v>0</v>
      </c>
      <c r="R198" s="3">
        <v>0</v>
      </c>
      <c r="S198" s="54">
        <v>49</v>
      </c>
      <c r="V198" s="54">
        <v>128</v>
      </c>
      <c r="W198" s="3">
        <f>P185</f>
        <v>0</v>
      </c>
      <c r="X198" s="3">
        <f>P186</f>
        <v>0</v>
      </c>
      <c r="Y198" s="54">
        <f>P187</f>
        <v>0</v>
      </c>
      <c r="Z198" s="54">
        <f>P188</f>
        <v>0</v>
      </c>
      <c r="AA198" s="54">
        <f>P189</f>
        <v>0</v>
      </c>
      <c r="AB198" s="54">
        <f>P190</f>
        <v>0</v>
      </c>
      <c r="AC198" s="54">
        <f>P191</f>
        <v>0</v>
      </c>
      <c r="AD198" s="54">
        <f>P192</f>
        <v>0</v>
      </c>
      <c r="AE198" s="3">
        <f>P193</f>
        <v>0</v>
      </c>
      <c r="AF198" s="3">
        <f>P194</f>
        <v>0</v>
      </c>
      <c r="AG198" s="3">
        <f>P195</f>
        <v>15</v>
      </c>
      <c r="AH198" s="3">
        <f>P196</f>
        <v>0</v>
      </c>
      <c r="AI198" s="3">
        <f>P197</f>
        <v>0</v>
      </c>
      <c r="AJ198" s="3">
        <f>P198</f>
        <v>0</v>
      </c>
      <c r="AK198" s="3">
        <f>P199</f>
        <v>0</v>
      </c>
      <c r="AL198" s="3">
        <f>P200</f>
        <v>0</v>
      </c>
      <c r="AM198" s="3">
        <f>P201</f>
        <v>0</v>
      </c>
      <c r="AN198" s="3">
        <f>P202</f>
        <v>0</v>
      </c>
      <c r="AO198" s="3">
        <f>P203</f>
        <v>0</v>
      </c>
      <c r="AP198" s="3">
        <f>P204</f>
        <v>0</v>
      </c>
      <c r="AQ198" s="3">
        <f>P205</f>
        <v>0</v>
      </c>
      <c r="AR198" s="3">
        <f>P206</f>
        <v>0</v>
      </c>
      <c r="AS198" s="3">
        <f>P207</f>
        <v>0</v>
      </c>
      <c r="AT198" s="3">
        <f>P208</f>
        <v>0</v>
      </c>
      <c r="AU198" s="7"/>
      <c r="AV198" s="54">
        <v>128</v>
      </c>
      <c r="AW198" s="33">
        <f t="shared" ref="AW198" si="4920">PRODUCT(W198*100*1/W201)</f>
        <v>0</v>
      </c>
      <c r="AX198" s="33">
        <f t="shared" ref="AX198" si="4921">PRODUCT(X198*100*1/X201)</f>
        <v>0</v>
      </c>
      <c r="AY198" s="30">
        <f t="shared" ref="AY198" si="4922">PRODUCT(Y198*100*1/Y201)</f>
        <v>0</v>
      </c>
      <c r="AZ198" s="30">
        <f t="shared" ref="AZ198" si="4923">PRODUCT(Z198*100*1/Z201)</f>
        <v>0</v>
      </c>
      <c r="BA198" s="30">
        <f t="shared" ref="BA198" si="4924">PRODUCT(AA198*100*1/AA201)</f>
        <v>0</v>
      </c>
      <c r="BB198" s="30">
        <f t="shared" ref="BB198" si="4925">PRODUCT(AB198*100*1/AB201)</f>
        <v>0</v>
      </c>
      <c r="BC198" s="30">
        <f t="shared" ref="BC198" si="4926">PRODUCT(AC198*100*1/AC201)</f>
        <v>0</v>
      </c>
      <c r="BD198" s="30">
        <f t="shared" ref="BD198" si="4927">PRODUCT(AD198*100*1/AD201)</f>
        <v>0</v>
      </c>
      <c r="BE198" s="33">
        <f t="shared" ref="BE198" si="4928">PRODUCT(AE198*100*1/AE201)</f>
        <v>0</v>
      </c>
      <c r="BF198" s="33">
        <f t="shared" ref="BF198" si="4929">PRODUCT(AF198*100*1/AF201)</f>
        <v>0</v>
      </c>
      <c r="BG198" s="33">
        <f t="shared" ref="BG198" si="4930">PRODUCT(AG198*100*1/AG201)</f>
        <v>30.612244897959183</v>
      </c>
      <c r="BH198" s="33">
        <f t="shared" ref="BH198" si="4931">PRODUCT(AH198*100*1/AH201)</f>
        <v>0</v>
      </c>
      <c r="BI198" s="33">
        <f t="shared" ref="BI198" si="4932">PRODUCT(AI198*100*1/AI201)</f>
        <v>0</v>
      </c>
      <c r="BJ198" s="33">
        <f t="shared" ref="BJ198" si="4933">PRODUCT(AJ198*100*1/AJ201)</f>
        <v>0</v>
      </c>
      <c r="BK198" s="33">
        <f t="shared" ref="BK198" si="4934">PRODUCT(AK198*100*1/AK201)</f>
        <v>0</v>
      </c>
      <c r="BL198" s="33">
        <f t="shared" ref="BL198" si="4935">PRODUCT(AL198*100*1/AL201)</f>
        <v>0</v>
      </c>
      <c r="BM198" s="33">
        <f t="shared" ref="BM198" si="4936">PRODUCT(AM198*100*1/AM201)</f>
        <v>0</v>
      </c>
      <c r="BN198" s="33">
        <f t="shared" ref="BN198" si="4937">PRODUCT(AN198*100*1/AN201)</f>
        <v>0</v>
      </c>
      <c r="BO198" s="33">
        <f t="shared" ref="BO198" si="4938">PRODUCT(AO198*100*1/AO201)</f>
        <v>0</v>
      </c>
      <c r="BP198" s="33">
        <f t="shared" ref="BP198" si="4939">PRODUCT(AP198*100*1/AP201)</f>
        <v>0</v>
      </c>
      <c r="BQ198" s="33">
        <f t="shared" ref="BQ198" si="4940">PRODUCT(AQ198*100*1/AQ201)</f>
        <v>0</v>
      </c>
      <c r="BR198" s="33">
        <f t="shared" ref="BR198" si="4941">PRODUCT(AR198*100*1/AR201)</f>
        <v>0</v>
      </c>
      <c r="BS198" s="33">
        <f t="shared" ref="BS198" si="4942">PRODUCT(AS198*100*1/AS201)</f>
        <v>0</v>
      </c>
      <c r="BT198" s="33">
        <f t="shared" ref="BT198" si="4943">PRODUCT(AT198*100*1/AT201)</f>
        <v>0</v>
      </c>
      <c r="BU198" s="54"/>
      <c r="BV198" s="54">
        <v>128</v>
      </c>
      <c r="BW198" s="33">
        <f t="shared" ref="BW198" si="4944">AW185+AW186+AW187+AW188+AW189+AW190+AW191+AW192+AW193+AW194+AW195+AW196+AW197+AW198</f>
        <v>100.00000000000001</v>
      </c>
      <c r="BX198" s="33">
        <f t="shared" ref="BX198" si="4945">AX185+AX186+AX187+AX188+AX189+AX190+AX191+AX192+AX193+AX194+AX195+AX196+AX197+AX198</f>
        <v>100.00000000000001</v>
      </c>
      <c r="BY198" s="30">
        <f t="shared" ref="BY198" si="4946">AY185+AY186+AY187+AY188+AY189+AY190+AY191+AY192+AY193+AY194+AY195+AY196+AY197+AY198</f>
        <v>100</v>
      </c>
      <c r="BZ198" s="30">
        <f t="shared" ref="BZ198" si="4947">AZ185+AZ186+AZ187+AZ188+AZ189+AZ190+AZ191+AZ192+AZ193+AZ194+AZ195+AZ196+AZ197+AZ198</f>
        <v>100.00000000000001</v>
      </c>
      <c r="CA198" s="30">
        <f t="shared" ref="CA198" si="4948">BA185+BA186+BA187+BA188+BA189+BA190+BA191+BA192+BA193+BA194+BA195+BA196+BA197+BA198</f>
        <v>100</v>
      </c>
      <c r="CB198" s="30">
        <f t="shared" ref="CB198" si="4949">BB185+BB186+BB187+BB188+BB189+BB190+BB191+BB192+BB193+BB194+BB195+BB196+BB197+BB198</f>
        <v>100</v>
      </c>
      <c r="CC198" s="30">
        <f t="shared" ref="CC198" si="4950">BC185+BC186+BC187+BC188+BC189+BC190+BC191+BC192+BC193+BC194+BC195+BC196+BC197+BC198</f>
        <v>100.00000000000001</v>
      </c>
      <c r="CD198" s="30">
        <f t="shared" ref="CD198" si="4951">BD185+BD186+BD187+BD188+BD189+BD190+BD191+BD192+BD193+BD194+BD195+BD196+BD197+BD198</f>
        <v>100</v>
      </c>
      <c r="CE198" s="33">
        <f t="shared" ref="CE198" si="4952">BE185+BE186+BE187+BE188+BE189+BE190+BE191+BE192+BE193+BE194+BE195+BE196+BE197+BE198</f>
        <v>100</v>
      </c>
      <c r="CF198" s="33">
        <f t="shared" ref="CF198" si="4953">BF185+BF186+BF187+BF188+BF189+BF190+BF191+BF192+BF193+BF194+BF195+BF196+BF197+BF198</f>
        <v>100</v>
      </c>
      <c r="CG198" s="33">
        <f t="shared" ref="CG198" si="4954">BG185+BG186+BG187+BG188+BG189+BG190+BG191+BG192+BG193+BG194+BG195+BG196+BG197+BG198</f>
        <v>83.673469387755105</v>
      </c>
      <c r="CH198" s="33">
        <f t="shared" ref="CH198" si="4955">BH185+BH186+BH187+BH188+BH189+BH190+BH191+BH192+BH193+BH194+BH195+BH196+BH197+BH198</f>
        <v>100</v>
      </c>
      <c r="CI198" s="33">
        <f t="shared" ref="CI198" si="4956">BI185+BI186+BI187+BI188+BI189+BI190+BI191+BI192+BI193+BI194+BI195+BI196+BI197+BI198</f>
        <v>100.00000000000001</v>
      </c>
      <c r="CJ198" s="33">
        <f t="shared" ref="CJ198" si="4957">BJ185+BJ186+BJ187+BJ188+BJ189+BJ190+BJ191+BJ192+BJ193+BJ194+BJ195+BJ196+BJ197+BJ198</f>
        <v>100</v>
      </c>
      <c r="CK198" s="33">
        <f t="shared" ref="CK198" si="4958">BK185+BK186+BK187+BK188+BK189+BK190+BK191+BK192+BK193+BK194+BK195+BK196+BK197+BK198</f>
        <v>100</v>
      </c>
      <c r="CL198" s="33">
        <f t="shared" ref="CL198" si="4959">BL185+BL186+BL187+BL188+BL189+BL190+BL191+BL192+BL193+BL194+BL195+BL196+BL197+BL198</f>
        <v>100</v>
      </c>
      <c r="CM198" s="33">
        <f t="shared" ref="CM198" si="4960">BM185+BM186+BM187+BM188+BM189+BM190+BM191+BM192+BM193+BM194+BM195+BM196+BM197+BM198</f>
        <v>100</v>
      </c>
      <c r="CN198" s="33">
        <f t="shared" ref="CN198" si="4961">BN185+BN186+BN187+BN188+BN189+BN190+BN191+BN192+BN193+BN194+BN195+BN196+BN197+BN198</f>
        <v>100</v>
      </c>
      <c r="CO198" s="33">
        <f t="shared" ref="CO198" si="4962">BO185+BO186+BO187+BO188+BO189+BO190+BO191+BO192+BO193+BO194+BO195+BO196+BO197+BO198</f>
        <v>100</v>
      </c>
      <c r="CP198" s="33">
        <f t="shared" ref="CP198" si="4963">BP185+BP186+BP187+BP188+BP189+BP190+BP191+BP192+BP193+BP194+BP195+BP196+BP197+BP198</f>
        <v>100</v>
      </c>
      <c r="CQ198" s="33">
        <f t="shared" ref="CQ198" si="4964">BQ185+BQ186+BQ187+BQ188+BQ189+BQ190+BQ191+BQ192+BQ193+BQ194+BQ195+BQ196+BQ197+BQ198</f>
        <v>100</v>
      </c>
      <c r="CR198" s="33">
        <f t="shared" ref="CR198" si="4965">BR185+BR186+BR187+BR188+BR189+BR190+BR191+BR192+BR193+BR194+BR195+BR196+BR197+BR198</f>
        <v>100</v>
      </c>
      <c r="CS198" s="33">
        <f t="shared" ref="CS198" si="4966">BS185+BS186+BS187+BS188+BS189+BS190+BS191+BS192+BS193+BS194+BS195+BS196+BS197+BS198</f>
        <v>100</v>
      </c>
      <c r="CT198" s="33">
        <f t="shared" ref="CT198" si="4967">BT185+BT186+BT187+BT188+BT189+BT190+BT191+BT192+BT193+BT194+BT195+BT196+BT197+BT198</f>
        <v>100</v>
      </c>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row>
    <row r="199" spans="2:125" x14ac:dyDescent="0.25">
      <c r="B199" s="54" t="s">
        <v>20</v>
      </c>
      <c r="C199" s="2">
        <v>0</v>
      </c>
      <c r="D199" s="2">
        <v>0</v>
      </c>
      <c r="E199" s="2">
        <v>0</v>
      </c>
      <c r="F199" s="2">
        <v>8</v>
      </c>
      <c r="G199" s="2">
        <v>40</v>
      </c>
      <c r="H199" s="3">
        <v>0</v>
      </c>
      <c r="I199" s="3">
        <v>1</v>
      </c>
      <c r="J199" s="3">
        <v>0</v>
      </c>
      <c r="K199" s="3">
        <v>0</v>
      </c>
      <c r="L199" s="3">
        <v>0</v>
      </c>
      <c r="M199" s="3">
        <v>0</v>
      </c>
      <c r="N199" s="3">
        <v>0</v>
      </c>
      <c r="O199" s="3">
        <v>0</v>
      </c>
      <c r="P199" s="3">
        <v>0</v>
      </c>
      <c r="Q199" s="3">
        <v>0</v>
      </c>
      <c r="R199" s="3">
        <v>0</v>
      </c>
      <c r="S199" s="54">
        <v>49</v>
      </c>
      <c r="V199" s="54">
        <v>256</v>
      </c>
      <c r="W199" s="3">
        <f>Q185</f>
        <v>0</v>
      </c>
      <c r="X199" s="3">
        <f>Q186</f>
        <v>0</v>
      </c>
      <c r="Y199" s="54">
        <f>Q187</f>
        <v>0</v>
      </c>
      <c r="Z199" s="54">
        <f>Q188</f>
        <v>0</v>
      </c>
      <c r="AA199" s="54">
        <f>Q189</f>
        <v>0</v>
      </c>
      <c r="AB199" s="54">
        <f>Q190</f>
        <v>0</v>
      </c>
      <c r="AC199" s="54">
        <f>Q191</f>
        <v>0</v>
      </c>
      <c r="AD199" s="54">
        <f>Q192</f>
        <v>0</v>
      </c>
      <c r="AE199" s="3">
        <f>Q193</f>
        <v>0</v>
      </c>
      <c r="AF199" s="3">
        <f>Q194</f>
        <v>0</v>
      </c>
      <c r="AG199" s="3">
        <f>Q195</f>
        <v>8</v>
      </c>
      <c r="AH199" s="3">
        <f>Q196</f>
        <v>0</v>
      </c>
      <c r="AI199" s="3">
        <f>Q197</f>
        <v>0</v>
      </c>
      <c r="AJ199" s="3">
        <f>Q198</f>
        <v>0</v>
      </c>
      <c r="AK199" s="3">
        <f>Q199</f>
        <v>0</v>
      </c>
      <c r="AL199" s="3">
        <f>Q200</f>
        <v>0</v>
      </c>
      <c r="AM199" s="3">
        <f>Q201</f>
        <v>0</v>
      </c>
      <c r="AN199" s="3">
        <f>Q202</f>
        <v>0</v>
      </c>
      <c r="AO199" s="3">
        <f>Q203</f>
        <v>0</v>
      </c>
      <c r="AP199" s="3">
        <f>Q204</f>
        <v>0</v>
      </c>
      <c r="AQ199" s="3">
        <f>Q205</f>
        <v>0</v>
      </c>
      <c r="AR199" s="3">
        <f>Q206</f>
        <v>0</v>
      </c>
      <c r="AS199" s="3">
        <f>Q207</f>
        <v>0</v>
      </c>
      <c r="AT199" s="3">
        <f>Q208</f>
        <v>0</v>
      </c>
      <c r="AU199" s="7"/>
      <c r="AV199" s="54">
        <v>256</v>
      </c>
      <c r="AW199" s="33">
        <f t="shared" ref="AW199" si="4968">PRODUCT(W199*100*1/W201)</f>
        <v>0</v>
      </c>
      <c r="AX199" s="33">
        <f t="shared" ref="AX199" si="4969">PRODUCT(X199*100*1/X201)</f>
        <v>0</v>
      </c>
      <c r="AY199" s="30">
        <f t="shared" ref="AY199" si="4970">PRODUCT(Y199*100*1/Y201)</f>
        <v>0</v>
      </c>
      <c r="AZ199" s="30">
        <f t="shared" ref="AZ199" si="4971">PRODUCT(Z199*100*1/Z201)</f>
        <v>0</v>
      </c>
      <c r="BA199" s="30">
        <f t="shared" ref="BA199" si="4972">PRODUCT(AA199*100*1/AA201)</f>
        <v>0</v>
      </c>
      <c r="BB199" s="30">
        <f t="shared" ref="BB199" si="4973">PRODUCT(AB199*100*1/AB201)</f>
        <v>0</v>
      </c>
      <c r="BC199" s="30">
        <f t="shared" ref="BC199" si="4974">PRODUCT(AC199*100*1/AC201)</f>
        <v>0</v>
      </c>
      <c r="BD199" s="30">
        <f t="shared" ref="BD199" si="4975">PRODUCT(AD199*100*1/AD201)</f>
        <v>0</v>
      </c>
      <c r="BE199" s="33">
        <f t="shared" ref="BE199" si="4976">PRODUCT(AE199*100*1/AE201)</f>
        <v>0</v>
      </c>
      <c r="BF199" s="33">
        <f t="shared" ref="BF199" si="4977">PRODUCT(AF199*100*1/AF201)</f>
        <v>0</v>
      </c>
      <c r="BG199" s="33">
        <f t="shared" ref="BG199" si="4978">PRODUCT(AG199*100*1/AG201)</f>
        <v>16.326530612244898</v>
      </c>
      <c r="BH199" s="33">
        <f t="shared" ref="BH199" si="4979">PRODUCT(AH199*100*1/AH201)</f>
        <v>0</v>
      </c>
      <c r="BI199" s="33">
        <f t="shared" ref="BI199" si="4980">PRODUCT(AI199*100*1/AI201)</f>
        <v>0</v>
      </c>
      <c r="BJ199" s="33">
        <f t="shared" ref="BJ199" si="4981">PRODUCT(AJ199*100*1/AJ201)</f>
        <v>0</v>
      </c>
      <c r="BK199" s="33">
        <f t="shared" ref="BK199" si="4982">PRODUCT(AK199*100*1/AK201)</f>
        <v>0</v>
      </c>
      <c r="BL199" s="33">
        <f t="shared" ref="BL199" si="4983">PRODUCT(AL199*100*1/AL201)</f>
        <v>0</v>
      </c>
      <c r="BM199" s="33">
        <f t="shared" ref="BM199" si="4984">PRODUCT(AM199*100*1/AM201)</f>
        <v>0</v>
      </c>
      <c r="BN199" s="33">
        <f t="shared" ref="BN199" si="4985">PRODUCT(AN199*100*1/AN201)</f>
        <v>0</v>
      </c>
      <c r="BO199" s="33">
        <f t="shared" ref="BO199" si="4986">PRODUCT(AO199*100*1/AO201)</f>
        <v>0</v>
      </c>
      <c r="BP199" s="33">
        <f t="shared" ref="BP199" si="4987">PRODUCT(AP199*100*1/AP201)</f>
        <v>0</v>
      </c>
      <c r="BQ199" s="33">
        <f t="shared" ref="BQ199" si="4988">PRODUCT(AQ199*100*1/AQ201)</f>
        <v>0</v>
      </c>
      <c r="BR199" s="33">
        <f t="shared" ref="BR199" si="4989">PRODUCT(AR199*100*1/AR201)</f>
        <v>0</v>
      </c>
      <c r="BS199" s="33">
        <f t="shared" ref="BS199" si="4990">PRODUCT(AS199*100*1/AS201)</f>
        <v>0</v>
      </c>
      <c r="BT199" s="33">
        <f t="shared" ref="BT199" si="4991">PRODUCT(AT199*100*1/AT201)</f>
        <v>0</v>
      </c>
      <c r="BU199" s="54"/>
      <c r="BV199" s="54">
        <v>256</v>
      </c>
      <c r="BW199" s="33">
        <f t="shared" ref="BW199" si="4992">AW185+AW186+AW187+AW188+AW189+AW190+AW191+AW192+AW193+AW194+AW195+AW196+AW197+AW198+AW199</f>
        <v>100.00000000000001</v>
      </c>
      <c r="BX199" s="33">
        <f t="shared" ref="BX199" si="4993">AX185+AX186+AX187+AX188+AX189+AX190+AX191+AX192+AX193+AX194+AX195+AX196+AX197+AX198+AX199</f>
        <v>100.00000000000001</v>
      </c>
      <c r="BY199" s="30">
        <f t="shared" ref="BY199" si="4994">AY185+AY186+AY187+AY188+AY189+AY190+AY191+AY192+AY193+AY194+AY195+AY196+AY197+AY198+AY199</f>
        <v>100</v>
      </c>
      <c r="BZ199" s="30">
        <f t="shared" ref="BZ199" si="4995">AZ185+AZ186+AZ187+AZ188+AZ189+AZ190+AZ191+AZ192+AZ193+AZ194+AZ195+AZ196+AZ197+AZ198+AZ199</f>
        <v>100.00000000000001</v>
      </c>
      <c r="CA199" s="30">
        <f t="shared" ref="CA199" si="4996">BA185+BA186+BA187+BA188+BA189+BA190+BA191+BA192+BA193+BA194+BA195+BA196+BA197+BA198+BA199</f>
        <v>100</v>
      </c>
      <c r="CB199" s="30">
        <f t="shared" ref="CB199" si="4997">BB185+BB186+BB187+BB188+BB189+BB190+BB191+BB192+BB193+BB194+BB195+BB196+BB197+BB198+BB199</f>
        <v>100</v>
      </c>
      <c r="CC199" s="30">
        <f t="shared" ref="CC199" si="4998">BC185+BC186+BC187+BC188+BC189+BC190+BC191+BC192+BC193+BC194+BC195+BC196+BC197+BC198+BC199</f>
        <v>100.00000000000001</v>
      </c>
      <c r="CD199" s="30">
        <f t="shared" ref="CD199" si="4999">BD185+BD186+BD187+BD188+BD189+BD190+BD191+BD192+BD193+BD194+BD195+BD196+BD197+BD198+BD199</f>
        <v>100</v>
      </c>
      <c r="CE199" s="33">
        <f t="shared" ref="CE199" si="5000">BE185+BE186+BE187+BE188+BE189+BE190+BE191+BE192+BE193+BE194+BE195+BE196+BE197+BE198+BE199</f>
        <v>100</v>
      </c>
      <c r="CF199" s="33">
        <f t="shared" ref="CF199" si="5001">BF185+BF186+BF187+BF188+BF189+BF190+BF191+BF192+BF193+BF194+BF195+BF196+BF197+BF198+BF199</f>
        <v>100</v>
      </c>
      <c r="CG199" s="33">
        <f t="shared" ref="CG199" si="5002">BG185+BG186+BG187+BG188+BG189+BG190+BG191+BG192+BG193+BG194+BG195+BG196+BG197+BG198+BG199</f>
        <v>100</v>
      </c>
      <c r="CH199" s="33">
        <f t="shared" ref="CH199" si="5003">BH185+BH186+BH187+BH188+BH189+BH190+BH191+BH192+BH193+BH194+BH195+BH196+BH197+BH198+BH199</f>
        <v>100</v>
      </c>
      <c r="CI199" s="33">
        <f t="shared" ref="CI199" si="5004">BI185+BI186+BI187+BI188+BI189+BI190+BI191+BI192+BI193+BI194+BI195+BI196+BI197+BI198+BI199</f>
        <v>100.00000000000001</v>
      </c>
      <c r="CJ199" s="33">
        <f t="shared" ref="CJ199" si="5005">BJ185+BJ186+BJ187+BJ188+BJ189+BJ190+BJ191+BJ192+BJ193+BJ194+BJ195+BJ196+BJ197+BJ198+BJ199</f>
        <v>100</v>
      </c>
      <c r="CK199" s="33">
        <f t="shared" ref="CK199" si="5006">BK185+BK186+BK187+BK188+BK189+BK190+BK191+BK192+BK193+BK194+BK195+BK196+BK197+BK198+BK199</f>
        <v>100</v>
      </c>
      <c r="CL199" s="33">
        <f t="shared" ref="CL199" si="5007">BL185+BL186+BL187+BL188+BL189+BL190+BL191+BL192+BL193+BL194+BL195+BL196+BL197+BL198+BL199</f>
        <v>100</v>
      </c>
      <c r="CM199" s="33">
        <f t="shared" ref="CM199" si="5008">BM185+BM186+BM187+BM188+BM189+BM190+BM191+BM192+BM193+BM194+BM195+BM196+BM197+BM198+BM199</f>
        <v>100</v>
      </c>
      <c r="CN199" s="33">
        <f t="shared" ref="CN199" si="5009">BN185+BN186+BN187+BN188+BN189+BN190+BN191+BN192+BN193+BN194+BN195+BN196+BN197+BN198+BN199</f>
        <v>100</v>
      </c>
      <c r="CO199" s="33">
        <f t="shared" ref="CO199" si="5010">BO185+BO186+BO187+BO188+BO189+BO190+BO191+BO192+BO193+BO194+BO195+BO196+BO197+BO198+BO199</f>
        <v>100</v>
      </c>
      <c r="CP199" s="33">
        <f t="shared" ref="CP199" si="5011">BP185+BP186+BP187+BP188+BP189+BP190+BP191+BP192+BP193+BP194+BP195+BP196+BP197+BP198+BP199</f>
        <v>100</v>
      </c>
      <c r="CQ199" s="33">
        <f t="shared" ref="CQ199" si="5012">BQ185+BQ186+BQ187+BQ188+BQ189+BQ190+BQ191+BQ192+BQ193+BQ194+BQ195+BQ196+BQ197+BQ198+BQ199</f>
        <v>100</v>
      </c>
      <c r="CR199" s="33">
        <f t="shared" ref="CR199" si="5013">BR185+BR186+BR187+BR188+BR189+BR190+BR191+BR192+BR193+BR194+BR195+BR196+BR197+BR198+BR199</f>
        <v>100</v>
      </c>
      <c r="CS199" s="33">
        <f t="shared" ref="CS199" si="5014">BS185+BS186+BS187+BS188+BS189+BS190+BS191+BS192+BS193+BS194+BS195+BS196+BS197+BS198+BS199</f>
        <v>100</v>
      </c>
      <c r="CT199" s="33">
        <f t="shared" ref="CT199" si="5015">BT185+BT186+BT187+BT188+BT189+BT190+BT191+BT192+BT193+BT194+BT195+BT196+BT197+BT198+BT199</f>
        <v>100</v>
      </c>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row>
    <row r="200" spans="2:125" x14ac:dyDescent="0.25">
      <c r="B200" s="54" t="s">
        <v>21</v>
      </c>
      <c r="C200" s="2">
        <v>0</v>
      </c>
      <c r="D200" s="2">
        <v>0</v>
      </c>
      <c r="E200" s="2">
        <v>7</v>
      </c>
      <c r="F200" s="2">
        <v>0</v>
      </c>
      <c r="G200" s="2">
        <v>35</v>
      </c>
      <c r="H200" s="2">
        <v>3</v>
      </c>
      <c r="I200" s="2">
        <v>0</v>
      </c>
      <c r="J200" s="4">
        <v>2</v>
      </c>
      <c r="K200" s="3">
        <v>2</v>
      </c>
      <c r="L200" s="3">
        <v>0</v>
      </c>
      <c r="M200" s="3">
        <v>0</v>
      </c>
      <c r="N200" s="3">
        <v>0</v>
      </c>
      <c r="O200" s="3">
        <v>0</v>
      </c>
      <c r="P200" s="3">
        <v>0</v>
      </c>
      <c r="Q200" s="3">
        <v>0</v>
      </c>
      <c r="R200" s="3">
        <v>0</v>
      </c>
      <c r="S200" s="54">
        <v>49</v>
      </c>
      <c r="V200" s="54">
        <v>512</v>
      </c>
      <c r="W200" s="3">
        <f>R185</f>
        <v>0</v>
      </c>
      <c r="X200" s="3">
        <f>R186</f>
        <v>0</v>
      </c>
      <c r="Y200" s="54">
        <f>R187</f>
        <v>0</v>
      </c>
      <c r="Z200" s="54">
        <f>R188</f>
        <v>0</v>
      </c>
      <c r="AA200" s="54">
        <f>R189</f>
        <v>0</v>
      </c>
      <c r="AB200" s="54">
        <f>R190</f>
        <v>0</v>
      </c>
      <c r="AC200" s="54">
        <f>R191</f>
        <v>0</v>
      </c>
      <c r="AD200" s="54">
        <f>R192</f>
        <v>0</v>
      </c>
      <c r="AE200" s="3">
        <f>R193</f>
        <v>0</v>
      </c>
      <c r="AF200" s="3">
        <f>R194</f>
        <v>0</v>
      </c>
      <c r="AG200" s="3">
        <f>R195</f>
        <v>0</v>
      </c>
      <c r="AH200" s="3">
        <f>R196</f>
        <v>0</v>
      </c>
      <c r="AI200" s="3">
        <f>R197</f>
        <v>0</v>
      </c>
      <c r="AJ200" s="3">
        <f>R198</f>
        <v>0</v>
      </c>
      <c r="AK200" s="3">
        <f>R199</f>
        <v>0</v>
      </c>
      <c r="AL200" s="3">
        <f>R200</f>
        <v>0</v>
      </c>
      <c r="AM200" s="3">
        <f>R201</f>
        <v>0</v>
      </c>
      <c r="AN200" s="3">
        <f>R202</f>
        <v>0</v>
      </c>
      <c r="AO200" s="3">
        <f>R203</f>
        <v>0</v>
      </c>
      <c r="AP200" s="3">
        <f>R204</f>
        <v>0</v>
      </c>
      <c r="AQ200" s="3">
        <f>R205</f>
        <v>0</v>
      </c>
      <c r="AR200" s="3">
        <f>R206</f>
        <v>0</v>
      </c>
      <c r="AS200" s="3">
        <f>R207</f>
        <v>0</v>
      </c>
      <c r="AT200" s="3">
        <f>R208</f>
        <v>0</v>
      </c>
      <c r="AU200" s="7"/>
      <c r="AV200" s="54">
        <v>512</v>
      </c>
      <c r="AW200" s="33">
        <f t="shared" ref="AW200" si="5016">PRODUCT(W200*100*1/W201)</f>
        <v>0</v>
      </c>
      <c r="AX200" s="33">
        <f t="shared" ref="AX200" si="5017">PRODUCT(X200*100*1/X201)</f>
        <v>0</v>
      </c>
      <c r="AY200" s="30">
        <f t="shared" ref="AY200" si="5018">PRODUCT(Y200*100*1/Y201)</f>
        <v>0</v>
      </c>
      <c r="AZ200" s="30">
        <f t="shared" ref="AZ200" si="5019">PRODUCT(Z200*100*1/Z201)</f>
        <v>0</v>
      </c>
      <c r="BA200" s="30">
        <f t="shared" ref="BA200" si="5020">PRODUCT(AA200*100*1/AA201)</f>
        <v>0</v>
      </c>
      <c r="BB200" s="30">
        <f t="shared" ref="BB200" si="5021">PRODUCT(AB200*100*1/AB201)</f>
        <v>0</v>
      </c>
      <c r="BC200" s="30">
        <f t="shared" ref="BC200" si="5022">PRODUCT(AC200*100*1/AC201)</f>
        <v>0</v>
      </c>
      <c r="BD200" s="30">
        <f t="shared" ref="BD200" si="5023">PRODUCT(AD200*100*1/AD201)</f>
        <v>0</v>
      </c>
      <c r="BE200" s="33">
        <f t="shared" ref="BE200" si="5024">PRODUCT(AE200*100*1/AE201)</f>
        <v>0</v>
      </c>
      <c r="BF200" s="33">
        <f t="shared" ref="BF200" si="5025">PRODUCT(AF200*100*1/AF201)</f>
        <v>0</v>
      </c>
      <c r="BG200" s="33">
        <f t="shared" ref="BG200" si="5026">PRODUCT(AG200*100*1/AG201)</f>
        <v>0</v>
      </c>
      <c r="BH200" s="33">
        <f t="shared" ref="BH200" si="5027">PRODUCT(AH200*100*1/AH201)</f>
        <v>0</v>
      </c>
      <c r="BI200" s="33">
        <f t="shared" ref="BI200" si="5028">PRODUCT(AI200*100*1/AI201)</f>
        <v>0</v>
      </c>
      <c r="BJ200" s="33">
        <f t="shared" ref="BJ200" si="5029">PRODUCT(AJ200*100*1/AJ201)</f>
        <v>0</v>
      </c>
      <c r="BK200" s="33">
        <f t="shared" ref="BK200" si="5030">PRODUCT(AK200*100*1/AK201)</f>
        <v>0</v>
      </c>
      <c r="BL200" s="33">
        <f t="shared" ref="BL200" si="5031">PRODUCT(AL200*100*1/AL201)</f>
        <v>0</v>
      </c>
      <c r="BM200" s="33">
        <f t="shared" ref="BM200" si="5032">PRODUCT(AM200*100*1/AM201)</f>
        <v>0</v>
      </c>
      <c r="BN200" s="33">
        <f t="shared" ref="BN200" si="5033">PRODUCT(AN200*100*1/AN201)</f>
        <v>0</v>
      </c>
      <c r="BO200" s="33">
        <f t="shared" ref="BO200" si="5034">PRODUCT(AO200*100*1/AO201)</f>
        <v>0</v>
      </c>
      <c r="BP200" s="33">
        <f t="shared" ref="BP200" si="5035">PRODUCT(AP200*100*1/AP201)</f>
        <v>0</v>
      </c>
      <c r="BQ200" s="33">
        <f t="shared" ref="BQ200" si="5036">PRODUCT(AQ200*100*1/AQ201)</f>
        <v>0</v>
      </c>
      <c r="BR200" s="33">
        <f t="shared" ref="BR200" si="5037">PRODUCT(AR200*100*1/AR201)</f>
        <v>0</v>
      </c>
      <c r="BS200" s="33">
        <f t="shared" ref="BS200" si="5038">PRODUCT(AS200*100*1/AS201)</f>
        <v>0</v>
      </c>
      <c r="BT200" s="33">
        <f t="shared" ref="BT200" si="5039">PRODUCT(AT200*100*1/AT201)</f>
        <v>0</v>
      </c>
      <c r="BU200" s="54"/>
      <c r="BV200" s="54">
        <v>512</v>
      </c>
      <c r="BW200" s="33">
        <f t="shared" ref="BW200" si="5040">AW185+AW186+AW187+AW188+AW189+AW190+AW191+AW192+AW193+AW194+AW195+AW196+AW197+AW198+AW199+AW200</f>
        <v>100.00000000000001</v>
      </c>
      <c r="BX200" s="33">
        <f t="shared" ref="BX200" si="5041">AX185+AX186+AX187+AX188+AX189+AX190+AX191+AX192+AX193+AX194+AX195+AX196+AX197+AX198+AX199+AX200</f>
        <v>100.00000000000001</v>
      </c>
      <c r="BY200" s="30">
        <f t="shared" ref="BY200" si="5042">AY185+AY186+AY187+AY188+AY189+AY190+AY191+AY192+AY193+AY194+AY195+AY196+AY197+AY198+AY199+AY200</f>
        <v>100</v>
      </c>
      <c r="BZ200" s="30">
        <f t="shared" ref="BZ200" si="5043">AZ185+AZ186+AZ187+AZ188+AZ189+AZ190+AZ191+AZ192+AZ193+AZ194+AZ195+AZ196+AZ197+AZ198+AZ199+AZ200</f>
        <v>100.00000000000001</v>
      </c>
      <c r="CA200" s="30">
        <f t="shared" ref="CA200" si="5044">BA185+BA186+BA187+BA188+BA189+BA190+BA191+BA192+BA193+BA194+BA195+BA196+BA197+BA198+BA199+BA200</f>
        <v>100</v>
      </c>
      <c r="CB200" s="30">
        <f t="shared" ref="CB200" si="5045">BB185+BB186+BB187+BB188+BB189+BB190+BB191+BB192+BB193+BB194+BB195+BB196+BB197+BB198+BB199+BB200</f>
        <v>100</v>
      </c>
      <c r="CC200" s="30">
        <f t="shared" ref="CC200" si="5046">BC185+BC186+BC187+BC188+BC189+BC190+BC191+BC192+BC193+BC194+BC195+BC196+BC197+BC198+BC199+BC200</f>
        <v>100.00000000000001</v>
      </c>
      <c r="CD200" s="30">
        <f t="shared" ref="CD200" si="5047">BD185+BD186+BD187+BD188+BD189+BD190+BD191+BD192+BD193+BD194+BD195+BD196+BD197+BD198+BD199+BD200</f>
        <v>100</v>
      </c>
      <c r="CE200" s="33">
        <f t="shared" ref="CE200" si="5048">BE185+BE186+BE187+BE188+BE189+BE190+BE191+BE192+BE193+BE194+BE195+BE196+BE197+BE198+BE199+BE200</f>
        <v>100</v>
      </c>
      <c r="CF200" s="33">
        <f t="shared" ref="CF200" si="5049">BF185+BF186+BF187+BF188+BF189+BF190+BF191+BF192+BF193+BF194+BF195+BF196+BF197+BF198+BF199+BF200</f>
        <v>100</v>
      </c>
      <c r="CG200" s="33">
        <f t="shared" ref="CG200" si="5050">BG185+BG186+BG187+BG188+BG189+BG190+BG191+BG192+BG193+BG194+BG195+BG196+BG197+BG198+BG199+BG200</f>
        <v>100</v>
      </c>
      <c r="CH200" s="33">
        <f t="shared" ref="CH200" si="5051">BH185+BH186+BH187+BH188+BH189+BH190+BH191+BH192+BH193+BH194+BH195+BH196+BH197+BH198+BH199+BH200</f>
        <v>100</v>
      </c>
      <c r="CI200" s="33">
        <f t="shared" ref="CI200" si="5052">BI185+BI186+BI187+BI188+BI189+BI190+BI191+BI192+BI193+BI194+BI195+BI196+BI197+BI198+BI199+BI200</f>
        <v>100.00000000000001</v>
      </c>
      <c r="CJ200" s="33">
        <f t="shared" ref="CJ200" si="5053">BJ185+BJ186+BJ187+BJ188+BJ189+BJ190+BJ191+BJ192+BJ193+BJ194+BJ195+BJ196+BJ197+BJ198+BJ199+BJ200</f>
        <v>100</v>
      </c>
      <c r="CK200" s="33">
        <f t="shared" ref="CK200" si="5054">BK185+BK186+BK187+BK188+BK189+BK190+BK191+BK192+BK193+BK194+BK195+BK196+BK197+BK198+BK199+BK200</f>
        <v>100</v>
      </c>
      <c r="CL200" s="33">
        <f t="shared" ref="CL200" si="5055">BL185+BL186+BL187+BL188+BL189+BL190+BL191+BL192+BL193+BL194+BL195+BL196+BL197+BL198+BL199+BL200</f>
        <v>100</v>
      </c>
      <c r="CM200" s="33">
        <f t="shared" ref="CM200" si="5056">BM185+BM186+BM187+BM188+BM189+BM190+BM191+BM192+BM193+BM194+BM195+BM196+BM197+BM198+BM199+BM200</f>
        <v>100</v>
      </c>
      <c r="CN200" s="33">
        <f t="shared" ref="CN200" si="5057">BN185+BN186+BN187+BN188+BN189+BN190+BN191+BN192+BN193+BN194+BN195+BN196+BN197+BN198+BN199+BN200</f>
        <v>100</v>
      </c>
      <c r="CO200" s="33">
        <f t="shared" ref="CO200" si="5058">BO185+BO186+BO187+BO188+BO189+BO190+BO191+BO192+BO193+BO194+BO195+BO196+BO197+BO198+BO199+BO200</f>
        <v>100</v>
      </c>
      <c r="CP200" s="33">
        <f t="shared" ref="CP200" si="5059">BP185+BP186+BP187+BP188+BP189+BP190+BP191+BP192+BP193+BP194+BP195+BP196+BP197+BP198+BP199+BP200</f>
        <v>100</v>
      </c>
      <c r="CQ200" s="33">
        <f t="shared" ref="CQ200" si="5060">BQ185+BQ186+BQ187+BQ188+BQ189+BQ190+BQ191+BQ192+BQ193+BQ194+BQ195+BQ196+BQ197+BQ198+BQ199+BQ200</f>
        <v>100</v>
      </c>
      <c r="CR200" s="33">
        <f t="shared" ref="CR200" si="5061">BR185+BR186+BR187+BR188+BR189+BR190+BR191+BR192+BR193+BR194+BR195+BR196+BR197+BR198+BR199+BR200</f>
        <v>100</v>
      </c>
      <c r="CS200" s="33">
        <f t="shared" ref="CS200" si="5062">BS185+BS186+BS187+BS188+BS189+BS190+BS191+BS192+BS193+BS194+BS195+BS196+BS197+BS198+BS199+BS200</f>
        <v>100</v>
      </c>
      <c r="CT200" s="33">
        <f t="shared" ref="CT200" si="5063">BT185+BT186+BT187+BT188+BT189+BT190+BT191+BT192+BT193+BT194+BT195+BT196+BT197+BT198+BT199+BT200</f>
        <v>100</v>
      </c>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row>
    <row r="201" spans="2:125" x14ac:dyDescent="0.25">
      <c r="B201" s="54" t="s">
        <v>33</v>
      </c>
      <c r="C201" s="2">
        <v>0</v>
      </c>
      <c r="D201" s="2">
        <v>5</v>
      </c>
      <c r="E201" s="2">
        <v>44</v>
      </c>
      <c r="F201" s="4">
        <v>0</v>
      </c>
      <c r="G201" s="4">
        <v>0</v>
      </c>
      <c r="H201" s="4">
        <v>0</v>
      </c>
      <c r="I201" s="3">
        <v>0</v>
      </c>
      <c r="J201" s="3">
        <v>0</v>
      </c>
      <c r="K201" s="3">
        <v>0</v>
      </c>
      <c r="L201" s="3">
        <v>0</v>
      </c>
      <c r="M201" s="3">
        <v>0</v>
      </c>
      <c r="N201" s="3">
        <v>0</v>
      </c>
      <c r="O201" s="3">
        <v>0</v>
      </c>
      <c r="P201" s="3">
        <v>0</v>
      </c>
      <c r="Q201" s="3">
        <v>0</v>
      </c>
      <c r="R201" s="3">
        <v>0</v>
      </c>
      <c r="S201" s="54">
        <v>49</v>
      </c>
      <c r="V201" s="54" t="s">
        <v>1</v>
      </c>
      <c r="W201" s="54">
        <f>S185</f>
        <v>49</v>
      </c>
      <c r="X201" s="54">
        <f>S186</f>
        <v>49</v>
      </c>
      <c r="Y201" s="54">
        <f>S187</f>
        <v>49</v>
      </c>
      <c r="Z201" s="54">
        <f>S188</f>
        <v>49</v>
      </c>
      <c r="AA201" s="54">
        <f>S189</f>
        <v>49</v>
      </c>
      <c r="AB201" s="54">
        <f>S190</f>
        <v>49</v>
      </c>
      <c r="AC201" s="54">
        <f>S191</f>
        <v>49</v>
      </c>
      <c r="AD201" s="54">
        <f>S192</f>
        <v>49</v>
      </c>
      <c r="AE201" s="54">
        <f>S193</f>
        <v>46</v>
      </c>
      <c r="AF201" s="54">
        <f>S194</f>
        <v>46</v>
      </c>
      <c r="AG201" s="54">
        <f>S195</f>
        <v>49</v>
      </c>
      <c r="AH201" s="54">
        <f>S196</f>
        <v>49</v>
      </c>
      <c r="AI201" s="54">
        <f>S197</f>
        <v>49</v>
      </c>
      <c r="AJ201" s="54">
        <f>S198</f>
        <v>49</v>
      </c>
      <c r="AK201" s="54">
        <f>S199</f>
        <v>49</v>
      </c>
      <c r="AL201" s="54">
        <f>S200</f>
        <v>49</v>
      </c>
      <c r="AM201" s="54">
        <f>S201</f>
        <v>49</v>
      </c>
      <c r="AN201" s="54">
        <f>S202</f>
        <v>49</v>
      </c>
      <c r="AO201" s="54">
        <f>S203</f>
        <v>48</v>
      </c>
      <c r="AP201" s="54">
        <f>S204</f>
        <v>49</v>
      </c>
      <c r="AQ201" s="54">
        <f>S205</f>
        <v>49</v>
      </c>
      <c r="AR201" s="54">
        <f>S206</f>
        <v>49</v>
      </c>
      <c r="AS201" s="54">
        <f>S207</f>
        <v>49</v>
      </c>
      <c r="AT201" s="54">
        <f>S208</f>
        <v>49</v>
      </c>
      <c r="AV201" s="54" t="s">
        <v>1</v>
      </c>
      <c r="AW201" s="30">
        <f t="shared" ref="AW201:BT201" si="5064">SUM(AW185:AW200)</f>
        <v>100.00000000000001</v>
      </c>
      <c r="AX201" s="30">
        <f t="shared" si="5064"/>
        <v>100.00000000000001</v>
      </c>
      <c r="AY201" s="30">
        <f t="shared" si="5064"/>
        <v>100</v>
      </c>
      <c r="AZ201" s="30">
        <f t="shared" si="5064"/>
        <v>100.00000000000001</v>
      </c>
      <c r="BA201" s="30">
        <f t="shared" si="5064"/>
        <v>100</v>
      </c>
      <c r="BB201" s="30">
        <f t="shared" si="5064"/>
        <v>100</v>
      </c>
      <c r="BC201" s="30">
        <f t="shared" si="5064"/>
        <v>100.00000000000001</v>
      </c>
      <c r="BD201" s="30">
        <f t="shared" si="5064"/>
        <v>100</v>
      </c>
      <c r="BE201" s="30">
        <f t="shared" si="5064"/>
        <v>100</v>
      </c>
      <c r="BF201" s="30">
        <f t="shared" si="5064"/>
        <v>100</v>
      </c>
      <c r="BG201" s="30">
        <f t="shared" si="5064"/>
        <v>100</v>
      </c>
      <c r="BH201" s="30">
        <f t="shared" si="5064"/>
        <v>100</v>
      </c>
      <c r="BI201" s="30">
        <f t="shared" si="5064"/>
        <v>100.00000000000001</v>
      </c>
      <c r="BJ201" s="30">
        <f t="shared" si="5064"/>
        <v>100</v>
      </c>
      <c r="BK201" s="30">
        <f t="shared" si="5064"/>
        <v>100</v>
      </c>
      <c r="BL201" s="30">
        <f t="shared" si="5064"/>
        <v>100</v>
      </c>
      <c r="BM201" s="30">
        <f t="shared" si="5064"/>
        <v>100</v>
      </c>
      <c r="BN201" s="30">
        <f t="shared" si="5064"/>
        <v>100</v>
      </c>
      <c r="BO201" s="30">
        <f t="shared" si="5064"/>
        <v>100</v>
      </c>
      <c r="BP201" s="30">
        <f t="shared" si="5064"/>
        <v>100</v>
      </c>
      <c r="BQ201" s="30">
        <f t="shared" si="5064"/>
        <v>100</v>
      </c>
      <c r="BR201" s="30">
        <f t="shared" si="5064"/>
        <v>100</v>
      </c>
      <c r="BS201" s="30">
        <f t="shared" si="5064"/>
        <v>100</v>
      </c>
      <c r="BT201" s="30">
        <f t="shared" si="5064"/>
        <v>100</v>
      </c>
      <c r="BU201" s="54"/>
      <c r="BV201" s="54"/>
      <c r="CQ201" s="30"/>
      <c r="CR201" s="30"/>
      <c r="CS201" s="3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row>
    <row r="202" spans="2:125" x14ac:dyDescent="0.25">
      <c r="B202" s="54" t="s">
        <v>34</v>
      </c>
      <c r="C202" s="2">
        <v>0</v>
      </c>
      <c r="D202" s="2">
        <v>0</v>
      </c>
      <c r="E202" s="2">
        <v>0</v>
      </c>
      <c r="F202" s="2">
        <v>0</v>
      </c>
      <c r="G202" s="2">
        <v>12</v>
      </c>
      <c r="H202" s="2">
        <v>32</v>
      </c>
      <c r="I202" s="2">
        <v>5</v>
      </c>
      <c r="J202" s="3">
        <v>0</v>
      </c>
      <c r="K202" s="3">
        <v>0</v>
      </c>
      <c r="L202" s="3">
        <v>0</v>
      </c>
      <c r="M202" s="3">
        <v>0</v>
      </c>
      <c r="N202" s="3">
        <v>0</v>
      </c>
      <c r="O202" s="3">
        <v>0</v>
      </c>
      <c r="P202" s="3">
        <v>0</v>
      </c>
      <c r="Q202" s="3">
        <v>0</v>
      </c>
      <c r="R202" s="3">
        <v>0</v>
      </c>
      <c r="S202" s="54">
        <v>49</v>
      </c>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row>
    <row r="203" spans="2:125" x14ac:dyDescent="0.25">
      <c r="B203" s="54" t="s">
        <v>35</v>
      </c>
      <c r="C203" s="2">
        <v>0</v>
      </c>
      <c r="D203" s="2">
        <v>0</v>
      </c>
      <c r="E203" s="2">
        <v>0</v>
      </c>
      <c r="F203" s="2">
        <v>0</v>
      </c>
      <c r="G203" s="2">
        <v>8</v>
      </c>
      <c r="H203" s="2">
        <v>17</v>
      </c>
      <c r="I203" s="2">
        <v>1</v>
      </c>
      <c r="J203" s="4">
        <v>1</v>
      </c>
      <c r="K203" s="3">
        <v>0</v>
      </c>
      <c r="L203" s="3">
        <v>1</v>
      </c>
      <c r="M203" s="3">
        <v>1</v>
      </c>
      <c r="N203" s="3">
        <v>19</v>
      </c>
      <c r="O203" s="3">
        <v>0</v>
      </c>
      <c r="P203" s="3">
        <v>0</v>
      </c>
      <c r="Q203" s="3">
        <v>0</v>
      </c>
      <c r="R203" s="3">
        <v>0</v>
      </c>
      <c r="S203" s="54">
        <v>48</v>
      </c>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row>
    <row r="204" spans="2:125" x14ac:dyDescent="0.25">
      <c r="B204" s="54" t="s">
        <v>24</v>
      </c>
      <c r="C204" s="2">
        <v>0</v>
      </c>
      <c r="D204" s="2">
        <v>2</v>
      </c>
      <c r="E204" s="2">
        <v>15</v>
      </c>
      <c r="F204" s="2">
        <v>29</v>
      </c>
      <c r="G204" s="2">
        <v>0</v>
      </c>
      <c r="H204" s="4">
        <v>0</v>
      </c>
      <c r="I204" s="3">
        <v>0</v>
      </c>
      <c r="J204" s="3">
        <v>0</v>
      </c>
      <c r="K204" s="3">
        <v>0</v>
      </c>
      <c r="L204" s="3">
        <v>3</v>
      </c>
      <c r="M204" s="3">
        <v>0</v>
      </c>
      <c r="N204" s="3">
        <v>0</v>
      </c>
      <c r="O204" s="3">
        <v>0</v>
      </c>
      <c r="P204" s="3">
        <v>0</v>
      </c>
      <c r="Q204" s="3">
        <v>0</v>
      </c>
      <c r="R204" s="3">
        <v>0</v>
      </c>
      <c r="S204" s="54">
        <v>49</v>
      </c>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row>
    <row r="205" spans="2:125" x14ac:dyDescent="0.25">
      <c r="B205" s="54" t="s">
        <v>36</v>
      </c>
      <c r="C205" s="2">
        <v>0</v>
      </c>
      <c r="D205" s="2">
        <v>0</v>
      </c>
      <c r="E205" s="2">
        <v>0</v>
      </c>
      <c r="F205" s="2">
        <v>0</v>
      </c>
      <c r="G205" s="2">
        <v>0</v>
      </c>
      <c r="H205" s="2">
        <v>1</v>
      </c>
      <c r="I205" s="2">
        <v>12</v>
      </c>
      <c r="J205" s="2">
        <v>33</v>
      </c>
      <c r="K205" s="2">
        <v>3</v>
      </c>
      <c r="L205" s="3">
        <v>0</v>
      </c>
      <c r="M205" s="3">
        <v>0</v>
      </c>
      <c r="N205" s="3">
        <v>0</v>
      </c>
      <c r="O205" s="3">
        <v>0</v>
      </c>
      <c r="P205" s="3">
        <v>0</v>
      </c>
      <c r="Q205" s="3">
        <v>0</v>
      </c>
      <c r="R205" s="3">
        <v>0</v>
      </c>
      <c r="S205" s="54">
        <v>49</v>
      </c>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row>
    <row r="206" spans="2:125" x14ac:dyDescent="0.25">
      <c r="B206" s="54" t="s">
        <v>37</v>
      </c>
      <c r="C206" s="2">
        <v>0</v>
      </c>
      <c r="D206" s="2">
        <v>0</v>
      </c>
      <c r="E206" s="2">
        <v>0</v>
      </c>
      <c r="F206" s="2">
        <v>0</v>
      </c>
      <c r="G206" s="2">
        <v>0</v>
      </c>
      <c r="H206" s="2">
        <v>3</v>
      </c>
      <c r="I206" s="2">
        <v>40</v>
      </c>
      <c r="J206" s="2">
        <v>6</v>
      </c>
      <c r="K206" s="2">
        <v>0</v>
      </c>
      <c r="L206" s="3">
        <v>0</v>
      </c>
      <c r="M206" s="3">
        <v>0</v>
      </c>
      <c r="N206" s="3">
        <v>0</v>
      </c>
      <c r="O206" s="3">
        <v>0</v>
      </c>
      <c r="P206" s="3">
        <v>0</v>
      </c>
      <c r="Q206" s="3">
        <v>0</v>
      </c>
      <c r="R206" s="3">
        <v>0</v>
      </c>
      <c r="S206" s="54">
        <v>49</v>
      </c>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row>
    <row r="207" spans="2:125" x14ac:dyDescent="0.25">
      <c r="B207" s="54" t="s">
        <v>38</v>
      </c>
      <c r="C207" s="2">
        <v>0</v>
      </c>
      <c r="D207" s="2">
        <v>0</v>
      </c>
      <c r="E207" s="2">
        <v>0</v>
      </c>
      <c r="F207" s="2">
        <v>1</v>
      </c>
      <c r="G207" s="2">
        <v>0</v>
      </c>
      <c r="H207" s="2">
        <v>8</v>
      </c>
      <c r="I207" s="2">
        <v>34</v>
      </c>
      <c r="J207" s="2">
        <v>6</v>
      </c>
      <c r="K207" s="2">
        <v>0</v>
      </c>
      <c r="L207" s="3">
        <v>0</v>
      </c>
      <c r="M207" s="3">
        <v>0</v>
      </c>
      <c r="N207" s="3">
        <v>0</v>
      </c>
      <c r="O207" s="3">
        <v>0</v>
      </c>
      <c r="P207" s="3">
        <v>0</v>
      </c>
      <c r="Q207" s="3">
        <v>0</v>
      </c>
      <c r="R207" s="3">
        <v>0</v>
      </c>
      <c r="S207" s="54">
        <v>49</v>
      </c>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row>
    <row r="208" spans="2:125" x14ac:dyDescent="0.25">
      <c r="B208" s="54" t="s">
        <v>22</v>
      </c>
      <c r="C208" s="2">
        <v>0</v>
      </c>
      <c r="D208" s="2">
        <v>13</v>
      </c>
      <c r="E208" s="2">
        <v>0</v>
      </c>
      <c r="F208" s="2">
        <v>30</v>
      </c>
      <c r="G208" s="2">
        <v>4</v>
      </c>
      <c r="H208" s="2">
        <v>2</v>
      </c>
      <c r="I208" s="3">
        <v>0</v>
      </c>
      <c r="J208" s="3">
        <v>0</v>
      </c>
      <c r="K208" s="3">
        <v>0</v>
      </c>
      <c r="L208" s="3">
        <v>0</v>
      </c>
      <c r="M208" s="3">
        <v>0</v>
      </c>
      <c r="N208" s="3">
        <v>0</v>
      </c>
      <c r="O208" s="3">
        <v>0</v>
      </c>
      <c r="P208" s="3">
        <v>0</v>
      </c>
      <c r="Q208" s="3">
        <v>0</v>
      </c>
      <c r="R208" s="3">
        <v>0</v>
      </c>
      <c r="S208" s="54">
        <v>49</v>
      </c>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row>
    <row r="209" spans="1:127" x14ac:dyDescent="0.25">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row>
    <row r="210" spans="1:127" x14ac:dyDescent="0.25">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row>
    <row r="211" spans="1:127" x14ac:dyDescent="0.25">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row>
    <row r="212" spans="1:127" x14ac:dyDescent="0.25">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row>
    <row r="213" spans="1:127" x14ac:dyDescent="0.25">
      <c r="A213" s="54" t="s">
        <v>153</v>
      </c>
      <c r="V213" s="54" t="str">
        <f>A213</f>
        <v xml:space="preserve">Staphylococcus warneri  </v>
      </c>
      <c r="AV213" s="54" t="str">
        <f>A213</f>
        <v xml:space="preserve">Staphylococcus warneri  </v>
      </c>
      <c r="BV213" s="30" t="str">
        <f>A213</f>
        <v xml:space="preserve">Staphylococcus warneri  </v>
      </c>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row>
    <row r="214" spans="1:127" ht="18.75" x14ac:dyDescent="0.25">
      <c r="B214" s="54" t="s">
        <v>0</v>
      </c>
      <c r="C214" s="54">
        <v>1.5625E-2</v>
      </c>
      <c r="D214" s="54">
        <v>3.125E-2</v>
      </c>
      <c r="E214" s="54">
        <v>6.25E-2</v>
      </c>
      <c r="F214" s="54">
        <v>0.125</v>
      </c>
      <c r="G214" s="54">
        <v>0.25</v>
      </c>
      <c r="H214" s="54">
        <v>0.5</v>
      </c>
      <c r="I214" s="54">
        <v>1</v>
      </c>
      <c r="J214" s="54">
        <v>2</v>
      </c>
      <c r="K214" s="54">
        <v>4</v>
      </c>
      <c r="L214" s="54">
        <v>8</v>
      </c>
      <c r="M214" s="54">
        <v>16</v>
      </c>
      <c r="N214" s="54">
        <v>32</v>
      </c>
      <c r="O214" s="54">
        <v>64</v>
      </c>
      <c r="P214" s="54">
        <v>128</v>
      </c>
      <c r="Q214" s="54">
        <v>256</v>
      </c>
      <c r="R214" s="54">
        <v>512</v>
      </c>
      <c r="S214" s="54" t="s">
        <v>1</v>
      </c>
      <c r="V214" s="54" t="s">
        <v>0</v>
      </c>
      <c r="W214" s="54" t="str">
        <f>B215</f>
        <v>Penicillin G</v>
      </c>
      <c r="X214" s="54" t="str">
        <f>B216</f>
        <v>Oxacillin</v>
      </c>
      <c r="Y214" s="54" t="str">
        <f>B217</f>
        <v>Ampicillin/ Sulbactam</v>
      </c>
      <c r="Z214" s="54" t="str">
        <f>B218</f>
        <v>Piperacillin/ Tazobactam</v>
      </c>
      <c r="AA214" s="54" t="str">
        <f>B219</f>
        <v>Cefotaxim</v>
      </c>
      <c r="AB214" s="54" t="str">
        <f>B220</f>
        <v>Cefuroxim</v>
      </c>
      <c r="AC214" s="54" t="str">
        <f>B221</f>
        <v>Imipenem</v>
      </c>
      <c r="AD214" s="54" t="str">
        <f>B222</f>
        <v>Meropenem</v>
      </c>
      <c r="AE214" s="54" t="str">
        <f>B223</f>
        <v>Amikacin</v>
      </c>
      <c r="AF214" s="54" t="str">
        <f>B224</f>
        <v>Gentamicin</v>
      </c>
      <c r="AG214" s="54" t="str">
        <f>B225</f>
        <v>Fosfomycin</v>
      </c>
      <c r="AH214" s="54" t="str">
        <f>B226</f>
        <v>Cotrimoxazol</v>
      </c>
      <c r="AI214" s="54" t="str">
        <f>B227</f>
        <v>Ciprofloxacin</v>
      </c>
      <c r="AJ214" s="54" t="str">
        <f>B228</f>
        <v>Levofloxacin</v>
      </c>
      <c r="AK214" s="54" t="str">
        <f>B229</f>
        <v>Moxifloxacin</v>
      </c>
      <c r="AL214" s="54" t="str">
        <f>B230</f>
        <v>Doxycyclin</v>
      </c>
      <c r="AM214" s="54" t="str">
        <f>B231</f>
        <v>Rifampicin</v>
      </c>
      <c r="AN214" s="54" t="str">
        <f>B232</f>
        <v>Daptomycin</v>
      </c>
      <c r="AO214" s="54" t="str">
        <f>B233</f>
        <v>Roxythromycin</v>
      </c>
      <c r="AP214" s="54" t="str">
        <f>B234</f>
        <v>Clindamycin</v>
      </c>
      <c r="AQ214" s="54" t="str">
        <f>B235</f>
        <v>Linezolid</v>
      </c>
      <c r="AR214" s="54" t="str">
        <f>B236</f>
        <v>Vancomycin</v>
      </c>
      <c r="AS214" s="54" t="s">
        <v>38</v>
      </c>
      <c r="AT214" s="54" t="s">
        <v>22</v>
      </c>
      <c r="AW214" s="54" t="str">
        <f t="shared" ref="AW214" si="5065">W214</f>
        <v>Penicillin G</v>
      </c>
      <c r="AX214" s="54" t="str">
        <f t="shared" ref="AX214" si="5066">X214</f>
        <v>Oxacillin</v>
      </c>
      <c r="AY214" s="54" t="str">
        <f t="shared" ref="AY214" si="5067">Y214</f>
        <v>Ampicillin/ Sulbactam</v>
      </c>
      <c r="AZ214" s="54" t="str">
        <f t="shared" ref="AZ214" si="5068">Z214</f>
        <v>Piperacillin/ Tazobactam</v>
      </c>
      <c r="BA214" s="54" t="str">
        <f t="shared" ref="BA214" si="5069">AA214</f>
        <v>Cefotaxim</v>
      </c>
      <c r="BB214" s="54" t="str">
        <f t="shared" ref="BB214" si="5070">AB214</f>
        <v>Cefuroxim</v>
      </c>
      <c r="BC214" s="54" t="str">
        <f t="shared" ref="BC214" si="5071">AC214</f>
        <v>Imipenem</v>
      </c>
      <c r="BD214" s="54" t="str">
        <f t="shared" ref="BD214" si="5072">AD214</f>
        <v>Meropenem</v>
      </c>
      <c r="BE214" s="54" t="str">
        <f t="shared" ref="BE214" si="5073">AE214</f>
        <v>Amikacin</v>
      </c>
      <c r="BF214" s="54" t="str">
        <f t="shared" ref="BF214" si="5074">AF214</f>
        <v>Gentamicin</v>
      </c>
      <c r="BG214" s="54" t="str">
        <f t="shared" ref="BG214" si="5075">AG214</f>
        <v>Fosfomycin</v>
      </c>
      <c r="BH214" s="54" t="str">
        <f t="shared" ref="BH214" si="5076">AH214</f>
        <v>Cotrimoxazol</v>
      </c>
      <c r="BI214" s="54" t="str">
        <f t="shared" ref="BI214" si="5077">AI214</f>
        <v>Ciprofloxacin</v>
      </c>
      <c r="BJ214" s="54" t="str">
        <f t="shared" ref="BJ214" si="5078">AJ214</f>
        <v>Levofloxacin</v>
      </c>
      <c r="BK214" s="54" t="str">
        <f t="shared" ref="BK214" si="5079">AK214</f>
        <v>Moxifloxacin</v>
      </c>
      <c r="BL214" s="54" t="str">
        <f t="shared" ref="BL214" si="5080">AL214</f>
        <v>Doxycyclin</v>
      </c>
      <c r="BM214" s="54" t="str">
        <f t="shared" ref="BM214" si="5081">AM214</f>
        <v>Rifampicin</v>
      </c>
      <c r="BN214" s="54" t="str">
        <f t="shared" ref="BN214" si="5082">AN214</f>
        <v>Daptomycin</v>
      </c>
      <c r="BO214" s="54" t="str">
        <f t="shared" ref="BO214" si="5083">AO214</f>
        <v>Roxythromycin</v>
      </c>
      <c r="BP214" s="54" t="str">
        <f t="shared" ref="BP214" si="5084">AP214</f>
        <v>Clindamycin</v>
      </c>
      <c r="BQ214" s="54" t="str">
        <f t="shared" ref="BQ214" si="5085">AQ214</f>
        <v>Linezolid</v>
      </c>
      <c r="BR214" s="54" t="str">
        <f t="shared" ref="BR214" si="5086">AR214</f>
        <v>Vancomycin</v>
      </c>
      <c r="BS214" s="54" t="str">
        <f t="shared" ref="BS214" si="5087">AS214</f>
        <v>Teicoplanin</v>
      </c>
      <c r="BT214" s="54" t="s">
        <v>22</v>
      </c>
      <c r="BU214" s="54"/>
      <c r="BV214" s="54"/>
      <c r="BW214" s="30" t="str">
        <f t="shared" ref="BW214" si="5088">W214</f>
        <v>Penicillin G</v>
      </c>
      <c r="BX214" s="30" t="str">
        <f t="shared" ref="BX214" si="5089">X214</f>
        <v>Oxacillin</v>
      </c>
      <c r="BY214" s="30" t="str">
        <f t="shared" ref="BY214" si="5090">Y214</f>
        <v>Ampicillin/ Sulbactam</v>
      </c>
      <c r="BZ214" s="30" t="str">
        <f t="shared" ref="BZ214" si="5091">Z214</f>
        <v>Piperacillin/ Tazobactam</v>
      </c>
      <c r="CA214" s="30" t="str">
        <f t="shared" ref="CA214" si="5092">AA214</f>
        <v>Cefotaxim</v>
      </c>
      <c r="CB214" s="30" t="str">
        <f t="shared" ref="CB214" si="5093">AB214</f>
        <v>Cefuroxim</v>
      </c>
      <c r="CC214" s="30" t="str">
        <f t="shared" ref="CC214" si="5094">AC214</f>
        <v>Imipenem</v>
      </c>
      <c r="CD214" s="30" t="str">
        <f t="shared" ref="CD214" si="5095">AD214</f>
        <v>Meropenem</v>
      </c>
      <c r="CE214" s="30" t="str">
        <f t="shared" ref="CE214" si="5096">AE214</f>
        <v>Amikacin</v>
      </c>
      <c r="CF214" s="30" t="str">
        <f t="shared" ref="CF214" si="5097">AF214</f>
        <v>Gentamicin</v>
      </c>
      <c r="CG214" s="30" t="str">
        <f t="shared" ref="CG214" si="5098">AG214</f>
        <v>Fosfomycin</v>
      </c>
      <c r="CH214" s="30" t="str">
        <f t="shared" ref="CH214" si="5099">AH214</f>
        <v>Cotrimoxazol</v>
      </c>
      <c r="CI214" s="30" t="str">
        <f t="shared" ref="CI214" si="5100">AI214</f>
        <v>Ciprofloxacin</v>
      </c>
      <c r="CJ214" s="30" t="str">
        <f t="shared" ref="CJ214" si="5101">AJ214</f>
        <v>Levofloxacin</v>
      </c>
      <c r="CK214" s="30" t="str">
        <f t="shared" ref="CK214" si="5102">AK214</f>
        <v>Moxifloxacin</v>
      </c>
      <c r="CL214" s="30" t="str">
        <f t="shared" ref="CL214" si="5103">AL214</f>
        <v>Doxycyclin</v>
      </c>
      <c r="CM214" s="30" t="str">
        <f t="shared" ref="CM214" si="5104">AM214</f>
        <v>Rifampicin</v>
      </c>
      <c r="CN214" s="30" t="str">
        <f t="shared" ref="CN214" si="5105">AN214</f>
        <v>Daptomycin</v>
      </c>
      <c r="CO214" s="30" t="str">
        <f t="shared" ref="CO214" si="5106">AO214</f>
        <v>Roxythromycin</v>
      </c>
      <c r="CP214" s="30" t="str">
        <f t="shared" ref="CP214" si="5107">AP214</f>
        <v>Clindamycin</v>
      </c>
      <c r="CQ214" s="30" t="str">
        <f t="shared" ref="CQ214" si="5108">AQ214</f>
        <v>Linezolid</v>
      </c>
      <c r="CR214" s="30" t="str">
        <f t="shared" ref="CR214" si="5109">AR214</f>
        <v>Vancomycin</v>
      </c>
      <c r="CS214" s="30" t="str">
        <f t="shared" ref="CS214" si="5110">AS214</f>
        <v>Teicoplanin</v>
      </c>
      <c r="CT214" s="54" t="s">
        <v>22</v>
      </c>
      <c r="CW214" s="39"/>
      <c r="CX214" s="24" t="s">
        <v>73</v>
      </c>
      <c r="CY214" s="24" t="s">
        <v>74</v>
      </c>
      <c r="CZ214" s="24" t="s">
        <v>53</v>
      </c>
      <c r="DA214" s="24" t="s">
        <v>55</v>
      </c>
      <c r="DB214" s="24" t="s">
        <v>57</v>
      </c>
      <c r="DC214" s="24" t="s">
        <v>75</v>
      </c>
      <c r="DD214" s="24" t="s">
        <v>59</v>
      </c>
      <c r="DE214" s="24" t="s">
        <v>60</v>
      </c>
      <c r="DF214" s="24" t="s">
        <v>62</v>
      </c>
      <c r="DG214" s="24" t="s">
        <v>63</v>
      </c>
      <c r="DH214" s="24" t="s">
        <v>65</v>
      </c>
      <c r="DI214" s="24" t="s">
        <v>66</v>
      </c>
      <c r="DJ214" s="24" t="s">
        <v>67</v>
      </c>
      <c r="DK214" s="24" t="s">
        <v>68</v>
      </c>
      <c r="DL214" s="24" t="s">
        <v>69</v>
      </c>
      <c r="DM214" s="24" t="s">
        <v>70</v>
      </c>
      <c r="DN214" s="24" t="s">
        <v>76</v>
      </c>
      <c r="DO214" s="24" t="s">
        <v>77</v>
      </c>
      <c r="DP214" s="24" t="s">
        <v>78</v>
      </c>
      <c r="DQ214" s="24" t="s">
        <v>79</v>
      </c>
      <c r="DR214" s="24" t="s">
        <v>80</v>
      </c>
      <c r="DS214" s="24" t="s">
        <v>81</v>
      </c>
      <c r="DT214" s="24" t="s">
        <v>82</v>
      </c>
      <c r="DU214" s="24" t="s">
        <v>93</v>
      </c>
      <c r="DW214" s="10"/>
    </row>
    <row r="215" spans="1:127" ht="18.75" x14ac:dyDescent="0.25">
      <c r="B215" s="54" t="s">
        <v>31</v>
      </c>
      <c r="C215" s="2">
        <v>0</v>
      </c>
      <c r="D215" s="2">
        <v>15</v>
      </c>
      <c r="E215" s="2">
        <v>2</v>
      </c>
      <c r="F215" s="2">
        <v>1</v>
      </c>
      <c r="G215" s="3">
        <v>0</v>
      </c>
      <c r="H215" s="3">
        <v>1</v>
      </c>
      <c r="I215" s="3">
        <v>1</v>
      </c>
      <c r="J215" s="3">
        <v>2</v>
      </c>
      <c r="K215" s="3">
        <v>1</v>
      </c>
      <c r="L215" s="3">
        <v>7</v>
      </c>
      <c r="M215" s="3">
        <v>0</v>
      </c>
      <c r="N215" s="3">
        <v>0</v>
      </c>
      <c r="O215" s="3">
        <v>0</v>
      </c>
      <c r="P215" s="3">
        <v>0</v>
      </c>
      <c r="Q215" s="3">
        <v>0</v>
      </c>
      <c r="R215" s="3">
        <v>0</v>
      </c>
      <c r="S215" s="54">
        <v>30</v>
      </c>
      <c r="V215" s="54">
        <v>1.5625E-2</v>
      </c>
      <c r="W215" s="2">
        <f>C215</f>
        <v>0</v>
      </c>
      <c r="X215" s="2">
        <f>C216</f>
        <v>0</v>
      </c>
      <c r="Y215" s="54">
        <f>C217</f>
        <v>0</v>
      </c>
      <c r="Z215" s="54">
        <f>C218</f>
        <v>0</v>
      </c>
      <c r="AA215" s="54">
        <f>C219</f>
        <v>0</v>
      </c>
      <c r="AB215" s="54">
        <f>C220</f>
        <v>0</v>
      </c>
      <c r="AC215" s="54">
        <f>C221</f>
        <v>0</v>
      </c>
      <c r="AD215" s="54">
        <f>C222</f>
        <v>0</v>
      </c>
      <c r="AE215" s="2">
        <f>C223</f>
        <v>0</v>
      </c>
      <c r="AF215" s="2">
        <f>C224</f>
        <v>0</v>
      </c>
      <c r="AG215" s="2">
        <f>C225</f>
        <v>0</v>
      </c>
      <c r="AH215" s="2">
        <f>C226</f>
        <v>0</v>
      </c>
      <c r="AI215" s="2">
        <f>C227</f>
        <v>0</v>
      </c>
      <c r="AJ215" s="2">
        <f>C228</f>
        <v>0</v>
      </c>
      <c r="AK215" s="2">
        <f>C229</f>
        <v>0</v>
      </c>
      <c r="AL215" s="2">
        <f>C230</f>
        <v>0</v>
      </c>
      <c r="AM215" s="2">
        <f>C231</f>
        <v>0</v>
      </c>
      <c r="AN215" s="2">
        <f>C232</f>
        <v>0</v>
      </c>
      <c r="AO215" s="2">
        <f>C233</f>
        <v>0</v>
      </c>
      <c r="AP215" s="2">
        <f>C234</f>
        <v>0</v>
      </c>
      <c r="AQ215" s="2">
        <f>C235</f>
        <v>0</v>
      </c>
      <c r="AR215" s="2">
        <f>C236</f>
        <v>0</v>
      </c>
      <c r="AS215" s="2">
        <f>C237</f>
        <v>0</v>
      </c>
      <c r="AT215" s="2">
        <f>C238</f>
        <v>0</v>
      </c>
      <c r="AU215" s="5"/>
      <c r="AV215" s="54">
        <v>1.5625E-2</v>
      </c>
      <c r="AW215" s="31">
        <f t="shared" ref="AW215" si="5111">PRODUCT(W215*100*1/W231)</f>
        <v>0</v>
      </c>
      <c r="AX215" s="31">
        <f t="shared" ref="AX215" si="5112">PRODUCT(X215*100*1/X231)</f>
        <v>0</v>
      </c>
      <c r="AY215" s="30">
        <f t="shared" ref="AY215" si="5113">PRODUCT(Y215*100*1/Y231)</f>
        <v>0</v>
      </c>
      <c r="AZ215" s="30">
        <f t="shared" ref="AZ215" si="5114">PRODUCT(Z215*100*1/Z231)</f>
        <v>0</v>
      </c>
      <c r="BA215" s="30">
        <f t="shared" ref="BA215" si="5115">PRODUCT(AA215*100*1/AA231)</f>
        <v>0</v>
      </c>
      <c r="BB215" s="30">
        <f t="shared" ref="BB215" si="5116">PRODUCT(AB215*100*1/AB231)</f>
        <v>0</v>
      </c>
      <c r="BC215" s="30">
        <f t="shared" ref="BC215" si="5117">PRODUCT(AC215*100*1/AC231)</f>
        <v>0</v>
      </c>
      <c r="BD215" s="30">
        <f t="shared" ref="BD215" si="5118">PRODUCT(AD215*100*1/AD231)</f>
        <v>0</v>
      </c>
      <c r="BE215" s="31">
        <f t="shared" ref="BE215" si="5119">PRODUCT(AE215*100*1/AE231)</f>
        <v>0</v>
      </c>
      <c r="BF215" s="31">
        <f t="shared" ref="BF215" si="5120">PRODUCT(AF215*100*1/AF231)</f>
        <v>0</v>
      </c>
      <c r="BG215" s="31">
        <f t="shared" ref="BG215" si="5121">PRODUCT(AG215*100*1/AG231)</f>
        <v>0</v>
      </c>
      <c r="BH215" s="31">
        <f t="shared" ref="BH215" si="5122">PRODUCT(AH215*100*1/AH231)</f>
        <v>0</v>
      </c>
      <c r="BI215" s="31">
        <f t="shared" ref="BI215" si="5123">PRODUCT(AI215*100*1/AI231)</f>
        <v>0</v>
      </c>
      <c r="BJ215" s="31">
        <f t="shared" ref="BJ215" si="5124">PRODUCT(AJ215*100*1/AJ231)</f>
        <v>0</v>
      </c>
      <c r="BK215" s="31">
        <f t="shared" ref="BK215" si="5125">PRODUCT(AK215*100*1/AK231)</f>
        <v>0</v>
      </c>
      <c r="BL215" s="31">
        <f t="shared" ref="BL215" si="5126">PRODUCT(AL215*100*1/AL231)</f>
        <v>0</v>
      </c>
      <c r="BM215" s="31">
        <f t="shared" ref="BM215" si="5127">PRODUCT(AM215*100*1/AM231)</f>
        <v>0</v>
      </c>
      <c r="BN215" s="31">
        <f t="shared" ref="BN215" si="5128">PRODUCT(AN215*100*1/AN231)</f>
        <v>0</v>
      </c>
      <c r="BO215" s="31">
        <f t="shared" ref="BO215" si="5129">PRODUCT(AO215*100*1/AO231)</f>
        <v>0</v>
      </c>
      <c r="BP215" s="31">
        <f t="shared" ref="BP215" si="5130">PRODUCT(AP215*100*1/AP231)</f>
        <v>0</v>
      </c>
      <c r="BQ215" s="31">
        <f t="shared" ref="BQ215" si="5131">PRODUCT(AQ215*100*1/AQ231)</f>
        <v>0</v>
      </c>
      <c r="BR215" s="31">
        <f t="shared" ref="BR215" si="5132">PRODUCT(AR215*100*1/AR231)</f>
        <v>0</v>
      </c>
      <c r="BS215" s="31">
        <f t="shared" ref="BS215" si="5133">PRODUCT(AS215*100*1/AS231)</f>
        <v>0</v>
      </c>
      <c r="BT215" s="31">
        <f t="shared" ref="BT215" si="5134">PRODUCT(AT215*100*1/AT231)</f>
        <v>0</v>
      </c>
      <c r="BU215" s="54"/>
      <c r="BV215" s="54">
        <v>1.5625E-2</v>
      </c>
      <c r="BW215" s="31">
        <f t="shared" ref="BW215" si="5135">AW215</f>
        <v>0</v>
      </c>
      <c r="BX215" s="31">
        <f t="shared" ref="BX215" si="5136">AX215</f>
        <v>0</v>
      </c>
      <c r="BY215" s="30">
        <f t="shared" ref="BY215" si="5137">AY215</f>
        <v>0</v>
      </c>
      <c r="BZ215" s="30">
        <f t="shared" ref="BZ215" si="5138">AZ215</f>
        <v>0</v>
      </c>
      <c r="CA215" s="30">
        <f t="shared" ref="CA215" si="5139">BA215</f>
        <v>0</v>
      </c>
      <c r="CB215" s="30">
        <f t="shared" ref="CB215" si="5140">BB215</f>
        <v>0</v>
      </c>
      <c r="CC215" s="30">
        <f t="shared" ref="CC215" si="5141">BC215</f>
        <v>0</v>
      </c>
      <c r="CD215" s="30">
        <f t="shared" ref="CD215" si="5142">BD215</f>
        <v>0</v>
      </c>
      <c r="CE215" s="31">
        <f t="shared" ref="CE215" si="5143">BE215</f>
        <v>0</v>
      </c>
      <c r="CF215" s="31">
        <f t="shared" ref="CF215" si="5144">BF215</f>
        <v>0</v>
      </c>
      <c r="CG215" s="31">
        <f t="shared" ref="CG215" si="5145">BG215</f>
        <v>0</v>
      </c>
      <c r="CH215" s="31">
        <f t="shared" ref="CH215" si="5146">BH215</f>
        <v>0</v>
      </c>
      <c r="CI215" s="31">
        <f t="shared" ref="CI215" si="5147">BI215</f>
        <v>0</v>
      </c>
      <c r="CJ215" s="31">
        <f t="shared" ref="CJ215" si="5148">BJ215</f>
        <v>0</v>
      </c>
      <c r="CK215" s="31">
        <f t="shared" ref="CK215" si="5149">BK215</f>
        <v>0</v>
      </c>
      <c r="CL215" s="31">
        <f t="shared" ref="CL215" si="5150">BL215</f>
        <v>0</v>
      </c>
      <c r="CM215" s="31">
        <f t="shared" ref="CM215" si="5151">BM215</f>
        <v>0</v>
      </c>
      <c r="CN215" s="31">
        <f t="shared" ref="CN215" si="5152">BN215</f>
        <v>0</v>
      </c>
      <c r="CO215" s="31">
        <f t="shared" ref="CO215" si="5153">BO215</f>
        <v>0</v>
      </c>
      <c r="CP215" s="31">
        <f t="shared" ref="CP215" si="5154">BP215</f>
        <v>0</v>
      </c>
      <c r="CQ215" s="31">
        <f t="shared" ref="CQ215" si="5155">BQ215</f>
        <v>0</v>
      </c>
      <c r="CR215" s="31">
        <f t="shared" ref="CR215" si="5156">BR215</f>
        <v>0</v>
      </c>
      <c r="CS215" s="31">
        <f t="shared" ref="CS215" si="5157">BS215</f>
        <v>0</v>
      </c>
      <c r="CT215" s="31">
        <f t="shared" ref="CT215" si="5158">BT215</f>
        <v>0</v>
      </c>
      <c r="CW215" s="25" t="s">
        <v>49</v>
      </c>
      <c r="CX215" s="26">
        <f t="shared" ref="CX215" si="5159">W231</f>
        <v>30</v>
      </c>
      <c r="CY215" s="26">
        <f t="shared" ref="CY215" si="5160">X231</f>
        <v>30</v>
      </c>
      <c r="CZ215" s="26">
        <f t="shared" ref="CZ215" si="5161">Y231</f>
        <v>30</v>
      </c>
      <c r="DA215" s="26">
        <f t="shared" ref="DA215" si="5162">Z231</f>
        <v>30</v>
      </c>
      <c r="DB215" s="26">
        <f t="shared" ref="DB215" si="5163">AA231</f>
        <v>30</v>
      </c>
      <c r="DC215" s="26">
        <f t="shared" ref="DC215" si="5164">AB231</f>
        <v>30</v>
      </c>
      <c r="DD215" s="26">
        <f t="shared" ref="DD215" si="5165">AC231</f>
        <v>30</v>
      </c>
      <c r="DE215" s="27">
        <f t="shared" ref="DE215" si="5166">AD231</f>
        <v>30</v>
      </c>
      <c r="DF215" s="27">
        <f t="shared" ref="DF215" si="5167">AE231</f>
        <v>29</v>
      </c>
      <c r="DG215" s="27">
        <f t="shared" ref="DG215" si="5168">AF231</f>
        <v>29</v>
      </c>
      <c r="DH215" s="27">
        <f t="shared" ref="DH215" si="5169">AG231</f>
        <v>30</v>
      </c>
      <c r="DI215" s="27">
        <f t="shared" ref="DI215" si="5170">AH231</f>
        <v>30</v>
      </c>
      <c r="DJ215" s="27">
        <f t="shared" ref="DJ215" si="5171">AI231</f>
        <v>30</v>
      </c>
      <c r="DK215" s="27">
        <f t="shared" ref="DK215" si="5172">AJ231</f>
        <v>30</v>
      </c>
      <c r="DL215" s="27">
        <f t="shared" ref="DL215" si="5173">AK231</f>
        <v>30</v>
      </c>
      <c r="DM215" s="27">
        <f t="shared" ref="DM215" si="5174">AL231</f>
        <v>30</v>
      </c>
      <c r="DN215" s="27">
        <f t="shared" ref="DN215" si="5175">AM231</f>
        <v>30</v>
      </c>
      <c r="DO215" s="27">
        <f t="shared" ref="DO215" si="5176">AN231</f>
        <v>30</v>
      </c>
      <c r="DP215" s="27">
        <f t="shared" ref="DP215" si="5177">AO231</f>
        <v>30</v>
      </c>
      <c r="DQ215" s="27">
        <f t="shared" ref="DQ215" si="5178">AP231</f>
        <v>30</v>
      </c>
      <c r="DR215" s="27">
        <f t="shared" ref="DR215" si="5179">AQ231</f>
        <v>30</v>
      </c>
      <c r="DS215" s="27">
        <f t="shared" ref="DS215" si="5180">AR231</f>
        <v>30</v>
      </c>
      <c r="DT215" s="27">
        <f t="shared" ref="DT215" si="5181">AS231</f>
        <v>29</v>
      </c>
      <c r="DU215" s="27">
        <f t="shared" ref="DU215" si="5182">AT231</f>
        <v>29</v>
      </c>
      <c r="DV215" s="10"/>
    </row>
    <row r="216" spans="1:127" ht="18.75" x14ac:dyDescent="0.25">
      <c r="B216" s="54" t="s">
        <v>32</v>
      </c>
      <c r="C216" s="2">
        <v>0</v>
      </c>
      <c r="D216" s="2">
        <v>0</v>
      </c>
      <c r="E216" s="2">
        <v>8</v>
      </c>
      <c r="F216" s="2">
        <v>0</v>
      </c>
      <c r="G216" s="2">
        <v>14</v>
      </c>
      <c r="H216" s="3">
        <v>2</v>
      </c>
      <c r="I216" s="3">
        <v>0</v>
      </c>
      <c r="J216" s="3">
        <v>1</v>
      </c>
      <c r="K216" s="3">
        <v>0</v>
      </c>
      <c r="L216" s="3">
        <v>1</v>
      </c>
      <c r="M216" s="3">
        <v>4</v>
      </c>
      <c r="N216" s="3">
        <v>0</v>
      </c>
      <c r="O216" s="3">
        <v>0</v>
      </c>
      <c r="P216" s="3">
        <v>0</v>
      </c>
      <c r="Q216" s="3">
        <v>0</v>
      </c>
      <c r="R216" s="3">
        <v>0</v>
      </c>
      <c r="S216" s="54">
        <v>30</v>
      </c>
      <c r="V216" s="54">
        <v>3.125E-2</v>
      </c>
      <c r="W216" s="2">
        <f>D215</f>
        <v>15</v>
      </c>
      <c r="X216" s="2">
        <f>D216</f>
        <v>0</v>
      </c>
      <c r="Y216" s="54">
        <f>D217</f>
        <v>0</v>
      </c>
      <c r="Z216" s="54">
        <f>D218</f>
        <v>0</v>
      </c>
      <c r="AA216" s="54">
        <f>D219</f>
        <v>1</v>
      </c>
      <c r="AB216" s="54">
        <f>D220</f>
        <v>0</v>
      </c>
      <c r="AC216" s="54">
        <f>D221</f>
        <v>0</v>
      </c>
      <c r="AD216" s="54">
        <f>D222</f>
        <v>0</v>
      </c>
      <c r="AE216" s="2">
        <f>D223</f>
        <v>0</v>
      </c>
      <c r="AF216" s="2">
        <f>D224</f>
        <v>0</v>
      </c>
      <c r="AG216" s="2">
        <f>D225</f>
        <v>0</v>
      </c>
      <c r="AH216" s="2">
        <f>D226</f>
        <v>0</v>
      </c>
      <c r="AI216" s="2">
        <f>D227</f>
        <v>1</v>
      </c>
      <c r="AJ216" s="2">
        <f>D228</f>
        <v>1</v>
      </c>
      <c r="AK216" s="2">
        <f>D229</f>
        <v>1</v>
      </c>
      <c r="AL216" s="2">
        <f>D230</f>
        <v>0</v>
      </c>
      <c r="AM216" s="2">
        <f>D231</f>
        <v>13</v>
      </c>
      <c r="AN216" s="2">
        <f>D232</f>
        <v>0</v>
      </c>
      <c r="AO216" s="2">
        <f>D233</f>
        <v>0</v>
      </c>
      <c r="AP216" s="2">
        <f>D234</f>
        <v>0</v>
      </c>
      <c r="AQ216" s="2">
        <f>D235</f>
        <v>0</v>
      </c>
      <c r="AR216" s="2">
        <f>D236</f>
        <v>0</v>
      </c>
      <c r="AS216" s="2">
        <f>D237</f>
        <v>0</v>
      </c>
      <c r="AT216" s="2">
        <f>D238</f>
        <v>10</v>
      </c>
      <c r="AU216" s="5"/>
      <c r="AV216" s="54">
        <v>3.125E-2</v>
      </c>
      <c r="AW216" s="31">
        <f t="shared" ref="AW216" si="5183">PRODUCT(W216*100*1/W231)</f>
        <v>50</v>
      </c>
      <c r="AX216" s="31">
        <f t="shared" ref="AX216" si="5184">PRODUCT(X216*100*1/X231)</f>
        <v>0</v>
      </c>
      <c r="AY216" s="30">
        <f t="shared" ref="AY216" si="5185">PRODUCT(Y216*100*1/Y231)</f>
        <v>0</v>
      </c>
      <c r="AZ216" s="30">
        <f t="shared" ref="AZ216" si="5186">PRODUCT(Z216*100*1/Z231)</f>
        <v>0</v>
      </c>
      <c r="BA216" s="30">
        <f t="shared" ref="BA216" si="5187">PRODUCT(AA216*100*1/AA231)</f>
        <v>3.3333333333333335</v>
      </c>
      <c r="BB216" s="30">
        <f t="shared" ref="BB216" si="5188">PRODUCT(AB216*100*1/AB231)</f>
        <v>0</v>
      </c>
      <c r="BC216" s="30">
        <f t="shared" ref="BC216" si="5189">PRODUCT(AC216*100*1/AC231)</f>
        <v>0</v>
      </c>
      <c r="BD216" s="30">
        <f t="shared" ref="BD216" si="5190">PRODUCT(AD216*100*1/AD231)</f>
        <v>0</v>
      </c>
      <c r="BE216" s="31">
        <f t="shared" ref="BE216" si="5191">PRODUCT(AE216*100*1/AE231)</f>
        <v>0</v>
      </c>
      <c r="BF216" s="31">
        <f t="shared" ref="BF216" si="5192">PRODUCT(AF216*100*1/AF231)</f>
        <v>0</v>
      </c>
      <c r="BG216" s="31">
        <f t="shared" ref="BG216" si="5193">PRODUCT(AG216*100*1/AG231)</f>
        <v>0</v>
      </c>
      <c r="BH216" s="31">
        <f t="shared" ref="BH216" si="5194">PRODUCT(AH216*100*1/AH231)</f>
        <v>0</v>
      </c>
      <c r="BI216" s="31">
        <f t="shared" ref="BI216" si="5195">PRODUCT(AI216*100*1/AI231)</f>
        <v>3.3333333333333335</v>
      </c>
      <c r="BJ216" s="31">
        <f t="shared" ref="BJ216" si="5196">PRODUCT(AJ216*100*1/AJ231)</f>
        <v>3.3333333333333335</v>
      </c>
      <c r="BK216" s="31">
        <f t="shared" ref="BK216" si="5197">PRODUCT(AK216*100*1/AK231)</f>
        <v>3.3333333333333335</v>
      </c>
      <c r="BL216" s="31">
        <f t="shared" ref="BL216" si="5198">PRODUCT(AL216*100*1/AL231)</f>
        <v>0</v>
      </c>
      <c r="BM216" s="31">
        <f t="shared" ref="BM216" si="5199">PRODUCT(AM216*100*1/AM231)</f>
        <v>43.333333333333336</v>
      </c>
      <c r="BN216" s="31">
        <f t="shared" ref="BN216" si="5200">PRODUCT(AN216*100*1/AN231)</f>
        <v>0</v>
      </c>
      <c r="BO216" s="31">
        <f t="shared" ref="BO216" si="5201">PRODUCT(AO216*100*1/AO231)</f>
        <v>0</v>
      </c>
      <c r="BP216" s="31">
        <f t="shared" ref="BP216" si="5202">PRODUCT(AP216*100*1/AP231)</f>
        <v>0</v>
      </c>
      <c r="BQ216" s="31">
        <f t="shared" ref="BQ216" si="5203">PRODUCT(AQ216*100*1/AQ231)</f>
        <v>0</v>
      </c>
      <c r="BR216" s="31">
        <f t="shared" ref="BR216" si="5204">PRODUCT(AR216*100*1/AR231)</f>
        <v>0</v>
      </c>
      <c r="BS216" s="31">
        <f t="shared" ref="BS216" si="5205">PRODUCT(AS216*100*1/AS231)</f>
        <v>0</v>
      </c>
      <c r="BT216" s="31">
        <f t="shared" ref="BT216" si="5206">PRODUCT(AT216*100*1/AT231)</f>
        <v>34.482758620689658</v>
      </c>
      <c r="BU216" s="54"/>
      <c r="BV216" s="54">
        <v>3.125E-2</v>
      </c>
      <c r="BW216" s="31">
        <f t="shared" ref="BW216" si="5207">AW215+AW216</f>
        <v>50</v>
      </c>
      <c r="BX216" s="31">
        <f t="shared" ref="BX216" si="5208">AX215+AX216</f>
        <v>0</v>
      </c>
      <c r="BY216" s="30">
        <f t="shared" ref="BY216" si="5209">AY215+AY216</f>
        <v>0</v>
      </c>
      <c r="BZ216" s="30">
        <f t="shared" ref="BZ216" si="5210">AZ215+AZ216</f>
        <v>0</v>
      </c>
      <c r="CA216" s="30">
        <f t="shared" ref="CA216" si="5211">BA215+BA216</f>
        <v>3.3333333333333335</v>
      </c>
      <c r="CB216" s="30">
        <f t="shared" ref="CB216" si="5212">BB215+BB216</f>
        <v>0</v>
      </c>
      <c r="CC216" s="30">
        <f t="shared" ref="CC216" si="5213">BC215+BC216</f>
        <v>0</v>
      </c>
      <c r="CD216" s="30">
        <f t="shared" ref="CD216" si="5214">BD215+BD216</f>
        <v>0</v>
      </c>
      <c r="CE216" s="31">
        <f t="shared" ref="CE216" si="5215">BE215+BE216</f>
        <v>0</v>
      </c>
      <c r="CF216" s="31">
        <f t="shared" ref="CF216" si="5216">BF215+BF216</f>
        <v>0</v>
      </c>
      <c r="CG216" s="31">
        <f t="shared" ref="CG216" si="5217">BG215+BG216</f>
        <v>0</v>
      </c>
      <c r="CH216" s="31">
        <f t="shared" ref="CH216" si="5218">BH215+BH216</f>
        <v>0</v>
      </c>
      <c r="CI216" s="31">
        <f t="shared" ref="CI216" si="5219">BI215+BI216</f>
        <v>3.3333333333333335</v>
      </c>
      <c r="CJ216" s="31">
        <f t="shared" ref="CJ216" si="5220">BJ215+BJ216</f>
        <v>3.3333333333333335</v>
      </c>
      <c r="CK216" s="31">
        <f t="shared" ref="CK216" si="5221">BK215+BK216</f>
        <v>3.3333333333333335</v>
      </c>
      <c r="CL216" s="31">
        <f t="shared" ref="CL216" si="5222">BL215+BL216</f>
        <v>0</v>
      </c>
      <c r="CM216" s="31">
        <f t="shared" ref="CM216" si="5223">BM215+BM216</f>
        <v>43.333333333333336</v>
      </c>
      <c r="CN216" s="31">
        <f t="shared" ref="CN216" si="5224">BN215+BN216</f>
        <v>0</v>
      </c>
      <c r="CO216" s="31">
        <f t="shared" ref="CO216" si="5225">BO215+BO216</f>
        <v>0</v>
      </c>
      <c r="CP216" s="31">
        <f t="shared" ref="CP216" si="5226">BP215+BP216</f>
        <v>0</v>
      </c>
      <c r="CQ216" s="31">
        <f t="shared" ref="CQ216" si="5227">BQ215+BQ216</f>
        <v>0</v>
      </c>
      <c r="CR216" s="31">
        <f t="shared" ref="CR216" si="5228">BR215+BR216</f>
        <v>0</v>
      </c>
      <c r="CS216" s="31">
        <f t="shared" ref="CS216" si="5229">BS215+BS216</f>
        <v>0</v>
      </c>
      <c r="CT216" s="31">
        <f t="shared" ref="CT216" si="5230">BT215+BT216</f>
        <v>34.482758620689658</v>
      </c>
      <c r="CW216" s="25" t="s">
        <v>50</v>
      </c>
      <c r="CX216" s="18"/>
      <c r="CY216" s="18">
        <f>BX219</f>
        <v>73.333333333333329</v>
      </c>
      <c r="CZ216" s="18"/>
      <c r="DA216" s="18"/>
      <c r="DB216" s="18"/>
      <c r="DC216" s="18"/>
      <c r="DD216" s="18"/>
      <c r="DE216" s="17"/>
      <c r="DF216" s="17">
        <f>CE224</f>
        <v>96.551724137931018</v>
      </c>
      <c r="DG216" s="17">
        <f>CF221</f>
        <v>62.068965517241381</v>
      </c>
      <c r="DH216" s="17">
        <f>CG226</f>
        <v>10</v>
      </c>
      <c r="DI216" s="17">
        <f>CH222</f>
        <v>90</v>
      </c>
      <c r="DJ216" s="13">
        <f>CI221</f>
        <v>93.333333333333329</v>
      </c>
      <c r="DK216" s="17">
        <f>CJ221</f>
        <v>93.333333333333329</v>
      </c>
      <c r="DL216" s="17">
        <f>CK219</f>
        <v>93.333333333333343</v>
      </c>
      <c r="DM216" s="17">
        <f>CL221</f>
        <v>100.00000000000001</v>
      </c>
      <c r="DN216" s="17">
        <f>CM217</f>
        <v>100</v>
      </c>
      <c r="DO216" s="17">
        <f>CN221</f>
        <v>96.666666666666671</v>
      </c>
      <c r="DP216" s="17">
        <f>CO221</f>
        <v>66.666666666666671</v>
      </c>
      <c r="DQ216" s="17">
        <f>CP219</f>
        <v>93.333333333333343</v>
      </c>
      <c r="DR216" s="17">
        <f>CQ223</f>
        <v>100</v>
      </c>
      <c r="DS216" s="17">
        <f>CR223</f>
        <v>99.999999999999986</v>
      </c>
      <c r="DT216" s="17">
        <f>CS223</f>
        <v>100.00000000000001</v>
      </c>
      <c r="DU216" s="17">
        <f>CT220</f>
        <v>100</v>
      </c>
      <c r="DV216" s="10"/>
    </row>
    <row r="217" spans="1:127" ht="18.75" x14ac:dyDescent="0.25">
      <c r="B217" s="54" t="s">
        <v>3</v>
      </c>
      <c r="C217" s="54">
        <v>0</v>
      </c>
      <c r="D217" s="54">
        <v>0</v>
      </c>
      <c r="E217" s="54">
        <v>0</v>
      </c>
      <c r="F217" s="54">
        <v>24</v>
      </c>
      <c r="G217" s="54">
        <v>0</v>
      </c>
      <c r="H217" s="54">
        <v>2</v>
      </c>
      <c r="I217" s="54">
        <v>1</v>
      </c>
      <c r="J217" s="54">
        <v>1</v>
      </c>
      <c r="K217" s="54">
        <v>1</v>
      </c>
      <c r="L217" s="54">
        <v>0</v>
      </c>
      <c r="M217" s="54">
        <v>1</v>
      </c>
      <c r="N217" s="54">
        <v>0</v>
      </c>
      <c r="O217" s="54">
        <v>0</v>
      </c>
      <c r="P217" s="54">
        <v>0</v>
      </c>
      <c r="Q217" s="54">
        <v>0</v>
      </c>
      <c r="R217" s="54">
        <v>0</v>
      </c>
      <c r="S217" s="54">
        <v>30</v>
      </c>
      <c r="V217" s="54">
        <v>6.25E-2</v>
      </c>
      <c r="W217" s="2">
        <f>E215</f>
        <v>2</v>
      </c>
      <c r="X217" s="2">
        <f>E216</f>
        <v>8</v>
      </c>
      <c r="Y217" s="54">
        <f>E217</f>
        <v>0</v>
      </c>
      <c r="Z217" s="54">
        <f>E218</f>
        <v>0</v>
      </c>
      <c r="AA217" s="54">
        <f>E219</f>
        <v>0</v>
      </c>
      <c r="AB217" s="54">
        <f>E220</f>
        <v>0</v>
      </c>
      <c r="AC217" s="54">
        <f>E221</f>
        <v>26</v>
      </c>
      <c r="AD217" s="54">
        <f>E222</f>
        <v>23</v>
      </c>
      <c r="AE217" s="2">
        <f>E223</f>
        <v>0</v>
      </c>
      <c r="AF217" s="2">
        <f>E224</f>
        <v>17</v>
      </c>
      <c r="AG217" s="2">
        <f>E225</f>
        <v>0</v>
      </c>
      <c r="AH217" s="2">
        <f>E226</f>
        <v>24</v>
      </c>
      <c r="AI217" s="2">
        <f>E227</f>
        <v>0</v>
      </c>
      <c r="AJ217" s="2">
        <f>E228</f>
        <v>0</v>
      </c>
      <c r="AK217" s="2">
        <f>E229</f>
        <v>1</v>
      </c>
      <c r="AL217" s="2">
        <f>E230</f>
        <v>8</v>
      </c>
      <c r="AM217" s="2">
        <f>E231</f>
        <v>17</v>
      </c>
      <c r="AN217" s="2">
        <f>E232</f>
        <v>0</v>
      </c>
      <c r="AO217" s="2">
        <f>E233</f>
        <v>0</v>
      </c>
      <c r="AP217" s="2">
        <f>E234</f>
        <v>10</v>
      </c>
      <c r="AQ217" s="2">
        <f>E235</f>
        <v>0</v>
      </c>
      <c r="AR217" s="2">
        <f>E236</f>
        <v>0</v>
      </c>
      <c r="AS217" s="2">
        <f>E237</f>
        <v>0</v>
      </c>
      <c r="AT217" s="2">
        <f>E238</f>
        <v>0</v>
      </c>
      <c r="AU217" s="5"/>
      <c r="AV217" s="54">
        <v>6.25E-2</v>
      </c>
      <c r="AW217" s="31">
        <f t="shared" ref="AW217" si="5231">PRODUCT(W217*100*1/W231)</f>
        <v>6.666666666666667</v>
      </c>
      <c r="AX217" s="31">
        <f t="shared" ref="AX217" si="5232">PRODUCT(X217*100*1/X231)</f>
        <v>26.666666666666668</v>
      </c>
      <c r="AY217" s="30">
        <f t="shared" ref="AY217" si="5233">PRODUCT(Y217*100*1/Y231)</f>
        <v>0</v>
      </c>
      <c r="AZ217" s="30">
        <f t="shared" ref="AZ217" si="5234">PRODUCT(Z217*100*1/Z231)</f>
        <v>0</v>
      </c>
      <c r="BA217" s="30">
        <f t="shared" ref="BA217" si="5235">PRODUCT(AA217*100*1/AA231)</f>
        <v>0</v>
      </c>
      <c r="BB217" s="30">
        <f t="shared" ref="BB217" si="5236">PRODUCT(AB217*100*1/AB231)</f>
        <v>0</v>
      </c>
      <c r="BC217" s="30">
        <f t="shared" ref="BC217" si="5237">PRODUCT(AC217*100*1/AC231)</f>
        <v>86.666666666666671</v>
      </c>
      <c r="BD217" s="30">
        <f t="shared" ref="BD217" si="5238">PRODUCT(AD217*100*1/AD231)</f>
        <v>76.666666666666671</v>
      </c>
      <c r="BE217" s="31">
        <f t="shared" ref="BE217" si="5239">PRODUCT(AE217*100*1/AE231)</f>
        <v>0</v>
      </c>
      <c r="BF217" s="31">
        <f t="shared" ref="BF217" si="5240">PRODUCT(AF217*100*1/AF231)</f>
        <v>58.620689655172413</v>
      </c>
      <c r="BG217" s="31">
        <f t="shared" ref="BG217" si="5241">PRODUCT(AG217*100*1/AG231)</f>
        <v>0</v>
      </c>
      <c r="BH217" s="31">
        <f t="shared" ref="BH217" si="5242">PRODUCT(AH217*100*1/AH231)</f>
        <v>80</v>
      </c>
      <c r="BI217" s="31">
        <f t="shared" ref="BI217" si="5243">PRODUCT(AI217*100*1/AI231)</f>
        <v>0</v>
      </c>
      <c r="BJ217" s="31">
        <f t="shared" ref="BJ217" si="5244">PRODUCT(AJ217*100*1/AJ231)</f>
        <v>0</v>
      </c>
      <c r="BK217" s="31">
        <f t="shared" ref="BK217" si="5245">PRODUCT(AK217*100*1/AK231)</f>
        <v>3.3333333333333335</v>
      </c>
      <c r="BL217" s="31">
        <f t="shared" ref="BL217" si="5246">PRODUCT(AL217*100*1/AL231)</f>
        <v>26.666666666666668</v>
      </c>
      <c r="BM217" s="31">
        <f t="shared" ref="BM217" si="5247">PRODUCT(AM217*100*1/AM231)</f>
        <v>56.666666666666664</v>
      </c>
      <c r="BN217" s="31">
        <f t="shared" ref="BN217" si="5248">PRODUCT(AN217*100*1/AN231)</f>
        <v>0</v>
      </c>
      <c r="BO217" s="31">
        <f t="shared" ref="BO217" si="5249">PRODUCT(AO217*100*1/AO231)</f>
        <v>0</v>
      </c>
      <c r="BP217" s="31">
        <f t="shared" ref="BP217" si="5250">PRODUCT(AP217*100*1/AP231)</f>
        <v>33.333333333333336</v>
      </c>
      <c r="BQ217" s="31">
        <f t="shared" ref="BQ217" si="5251">PRODUCT(AQ217*100*1/AQ231)</f>
        <v>0</v>
      </c>
      <c r="BR217" s="31">
        <f t="shared" ref="BR217" si="5252">PRODUCT(AR217*100*1/AR231)</f>
        <v>0</v>
      </c>
      <c r="BS217" s="31">
        <f t="shared" ref="BS217" si="5253">PRODUCT(AS217*100*1/AS231)</f>
        <v>0</v>
      </c>
      <c r="BT217" s="31">
        <f t="shared" ref="BT217" si="5254">PRODUCT(AT217*100*1/AT231)</f>
        <v>0</v>
      </c>
      <c r="BU217" s="54"/>
      <c r="BV217" s="54">
        <v>6.25E-2</v>
      </c>
      <c r="BW217" s="31">
        <f t="shared" ref="BW217" si="5255">AW215+AW216+AW217</f>
        <v>56.666666666666664</v>
      </c>
      <c r="BX217" s="31">
        <f t="shared" ref="BX217" si="5256">AX215+AX216+AX217</f>
        <v>26.666666666666668</v>
      </c>
      <c r="BY217" s="30">
        <f t="shared" ref="BY217" si="5257">AY215+AY216+AY217</f>
        <v>0</v>
      </c>
      <c r="BZ217" s="30">
        <f t="shared" ref="BZ217" si="5258">AZ215+AZ216+AZ217</f>
        <v>0</v>
      </c>
      <c r="CA217" s="30">
        <f t="shared" ref="CA217" si="5259">BA215+BA216+BA217</f>
        <v>3.3333333333333335</v>
      </c>
      <c r="CB217" s="30">
        <f t="shared" ref="CB217" si="5260">BB215+BB216+BB217</f>
        <v>0</v>
      </c>
      <c r="CC217" s="30">
        <f t="shared" ref="CC217" si="5261">BC215+BC216+BC217</f>
        <v>86.666666666666671</v>
      </c>
      <c r="CD217" s="30">
        <f t="shared" ref="CD217" si="5262">BD215+BD216+BD217</f>
        <v>76.666666666666671</v>
      </c>
      <c r="CE217" s="31">
        <f t="shared" ref="CE217" si="5263">BE215+BE216+BE217</f>
        <v>0</v>
      </c>
      <c r="CF217" s="31">
        <f t="shared" ref="CF217" si="5264">BF215+BF216+BF217</f>
        <v>58.620689655172413</v>
      </c>
      <c r="CG217" s="31">
        <f t="shared" ref="CG217" si="5265">BG215+BG216+BG217</f>
        <v>0</v>
      </c>
      <c r="CH217" s="31">
        <f t="shared" ref="CH217" si="5266">BH215+BH216+BH217</f>
        <v>80</v>
      </c>
      <c r="CI217" s="31">
        <f t="shared" ref="CI217" si="5267">BI215+BI216+BI217</f>
        <v>3.3333333333333335</v>
      </c>
      <c r="CJ217" s="31">
        <f t="shared" ref="CJ217" si="5268">BJ215+BJ216+BJ217</f>
        <v>3.3333333333333335</v>
      </c>
      <c r="CK217" s="31">
        <f t="shared" ref="CK217" si="5269">BK215+BK216+BK217</f>
        <v>6.666666666666667</v>
      </c>
      <c r="CL217" s="31">
        <f t="shared" ref="CL217" si="5270">BL215+BL216+BL217</f>
        <v>26.666666666666668</v>
      </c>
      <c r="CM217" s="31">
        <f t="shared" ref="CM217" si="5271">BM215+BM216+BM217</f>
        <v>100</v>
      </c>
      <c r="CN217" s="31">
        <f t="shared" ref="CN217" si="5272">BN215+BN216+BN217</f>
        <v>0</v>
      </c>
      <c r="CO217" s="31">
        <f t="shared" ref="CO217" si="5273">BO215+BO216+BO217</f>
        <v>0</v>
      </c>
      <c r="CP217" s="31">
        <f t="shared" ref="CP217" si="5274">BP215+BP216+BP217</f>
        <v>33.333333333333336</v>
      </c>
      <c r="CQ217" s="31">
        <f t="shared" ref="CQ217" si="5275">BQ215+BQ216+BQ217</f>
        <v>0</v>
      </c>
      <c r="CR217" s="31">
        <f t="shared" ref="CR217" si="5276">BR215+BR216+BR217</f>
        <v>0</v>
      </c>
      <c r="CS217" s="31">
        <f t="shared" ref="CS217" si="5277">BS215+BS216+BS217</f>
        <v>0</v>
      </c>
      <c r="CT217" s="31">
        <f t="shared" ref="CT217" si="5278">BT215+BT216+BT217</f>
        <v>34.482758620689658</v>
      </c>
      <c r="CW217" s="25" t="s">
        <v>51</v>
      </c>
      <c r="CX217" s="18"/>
      <c r="CY217" s="18"/>
      <c r="CZ217" s="18"/>
      <c r="DA217" s="18"/>
      <c r="DB217" s="18"/>
      <c r="DC217" s="18"/>
      <c r="DD217" s="18"/>
      <c r="DE217" s="17"/>
      <c r="DF217" s="17">
        <f>CE225-CE224</f>
        <v>3.448275862068968</v>
      </c>
      <c r="DG217" s="17"/>
      <c r="DH217" s="17"/>
      <c r="DI217" s="17">
        <f>CH223-CH222</f>
        <v>3.3333333333333286</v>
      </c>
      <c r="DJ217" s="17"/>
      <c r="DK217" s="17"/>
      <c r="DL217" s="17"/>
      <c r="DM217" s="17">
        <f>CL222-CL221</f>
        <v>0</v>
      </c>
      <c r="DN217" s="17">
        <f>CM220-CM217</f>
        <v>0</v>
      </c>
      <c r="DO217" s="17"/>
      <c r="DP217" s="17">
        <f>CO222-CO221</f>
        <v>0</v>
      </c>
      <c r="DQ217" s="17">
        <f>CP220-CP219</f>
        <v>0</v>
      </c>
      <c r="DR217" s="17"/>
      <c r="DS217" s="17"/>
      <c r="DT217" s="17"/>
      <c r="DU217" s="17"/>
      <c r="DV217" s="10"/>
    </row>
    <row r="218" spans="1:127" ht="18.75" x14ac:dyDescent="0.25">
      <c r="B218" s="54" t="s">
        <v>5</v>
      </c>
      <c r="C218" s="54">
        <v>0</v>
      </c>
      <c r="D218" s="54">
        <v>0</v>
      </c>
      <c r="E218" s="54">
        <v>0</v>
      </c>
      <c r="F218" s="54">
        <v>0</v>
      </c>
      <c r="G218" s="54">
        <v>25</v>
      </c>
      <c r="H218" s="54">
        <v>0</v>
      </c>
      <c r="I218" s="54">
        <v>0</v>
      </c>
      <c r="J218" s="54">
        <v>2</v>
      </c>
      <c r="K218" s="54">
        <v>0</v>
      </c>
      <c r="L218" s="54">
        <v>1</v>
      </c>
      <c r="M218" s="54">
        <v>0</v>
      </c>
      <c r="N218" s="54">
        <v>1</v>
      </c>
      <c r="O218" s="54">
        <v>1</v>
      </c>
      <c r="P218" s="54">
        <v>0</v>
      </c>
      <c r="Q218" s="54">
        <v>0</v>
      </c>
      <c r="R218" s="54">
        <v>0</v>
      </c>
      <c r="S218" s="54">
        <v>30</v>
      </c>
      <c r="V218" s="54">
        <v>0.125</v>
      </c>
      <c r="W218" s="2">
        <f>F215</f>
        <v>1</v>
      </c>
      <c r="X218" s="2">
        <f>F216</f>
        <v>0</v>
      </c>
      <c r="Y218" s="54">
        <f>F217</f>
        <v>24</v>
      </c>
      <c r="Z218" s="54">
        <f>F218</f>
        <v>0</v>
      </c>
      <c r="AA218" s="54">
        <f>F219</f>
        <v>0</v>
      </c>
      <c r="AB218" s="54">
        <f>F220</f>
        <v>13</v>
      </c>
      <c r="AC218" s="54">
        <f>F221</f>
        <v>0</v>
      </c>
      <c r="AD218" s="54">
        <f>F222</f>
        <v>0</v>
      </c>
      <c r="AE218" s="2">
        <f>F223</f>
        <v>0</v>
      </c>
      <c r="AF218" s="2">
        <f>F224</f>
        <v>0</v>
      </c>
      <c r="AG218" s="2">
        <f>F225</f>
        <v>0</v>
      </c>
      <c r="AH218" s="2">
        <f>F226</f>
        <v>0</v>
      </c>
      <c r="AI218" s="2">
        <f>F227</f>
        <v>1</v>
      </c>
      <c r="AJ218" s="2">
        <f>F228</f>
        <v>0</v>
      </c>
      <c r="AK218" s="2">
        <f>F229</f>
        <v>24</v>
      </c>
      <c r="AL218" s="2">
        <f>F230</f>
        <v>0</v>
      </c>
      <c r="AM218" s="4">
        <f>F231</f>
        <v>0</v>
      </c>
      <c r="AN218" s="2">
        <f>F232</f>
        <v>0</v>
      </c>
      <c r="AO218" s="2">
        <f>F233</f>
        <v>0</v>
      </c>
      <c r="AP218" s="2">
        <f>F234</f>
        <v>18</v>
      </c>
      <c r="AQ218" s="2">
        <f>F235</f>
        <v>0</v>
      </c>
      <c r="AR218" s="2">
        <f>F236</f>
        <v>0</v>
      </c>
      <c r="AS218" s="2">
        <f>F237</f>
        <v>11</v>
      </c>
      <c r="AT218" s="2">
        <f>F238</f>
        <v>16</v>
      </c>
      <c r="AU218" s="5"/>
      <c r="AV218" s="54">
        <v>0.125</v>
      </c>
      <c r="AW218" s="31">
        <f t="shared" ref="AW218" si="5279">PRODUCT(W218*100*1/W231)</f>
        <v>3.3333333333333335</v>
      </c>
      <c r="AX218" s="31">
        <f t="shared" ref="AX218" si="5280">PRODUCT(X218*100*1/X231)</f>
        <v>0</v>
      </c>
      <c r="AY218" s="30">
        <f t="shared" ref="AY218" si="5281">PRODUCT(Y218*100*1/Y231)</f>
        <v>80</v>
      </c>
      <c r="AZ218" s="30">
        <f t="shared" ref="AZ218" si="5282">PRODUCT(Z218*100*1/Z231)</f>
        <v>0</v>
      </c>
      <c r="BA218" s="30">
        <f t="shared" ref="BA218" si="5283">PRODUCT(AA218*100*1/AA231)</f>
        <v>0</v>
      </c>
      <c r="BB218" s="30">
        <f t="shared" ref="BB218" si="5284">PRODUCT(AB218*100*1/AB231)</f>
        <v>43.333333333333336</v>
      </c>
      <c r="BC218" s="30">
        <f t="shared" ref="BC218" si="5285">PRODUCT(AC218*100*1/AC231)</f>
        <v>0</v>
      </c>
      <c r="BD218" s="30">
        <f t="shared" ref="BD218" si="5286">PRODUCT(AD218*100*1/AD231)</f>
        <v>0</v>
      </c>
      <c r="BE218" s="31">
        <f t="shared" ref="BE218" si="5287">PRODUCT(AE218*100*1/AE231)</f>
        <v>0</v>
      </c>
      <c r="BF218" s="31">
        <f t="shared" ref="BF218" si="5288">PRODUCT(AF218*100*1/AF231)</f>
        <v>0</v>
      </c>
      <c r="BG218" s="31">
        <f t="shared" ref="BG218" si="5289">PRODUCT(AG218*100*1/AG231)</f>
        <v>0</v>
      </c>
      <c r="BH218" s="31">
        <f t="shared" ref="BH218" si="5290">PRODUCT(AH218*100*1/AH231)</f>
        <v>0</v>
      </c>
      <c r="BI218" s="31">
        <f t="shared" ref="BI218" si="5291">PRODUCT(AI218*100*1/AI231)</f>
        <v>3.3333333333333335</v>
      </c>
      <c r="BJ218" s="31">
        <f t="shared" ref="BJ218" si="5292">PRODUCT(AJ218*100*1/AJ231)</f>
        <v>0</v>
      </c>
      <c r="BK218" s="31">
        <f t="shared" ref="BK218" si="5293">PRODUCT(AK218*100*1/AK231)</f>
        <v>80</v>
      </c>
      <c r="BL218" s="31">
        <f t="shared" ref="BL218" si="5294">PRODUCT(AL218*100*1/AL231)</f>
        <v>0</v>
      </c>
      <c r="BM218" s="32">
        <f t="shared" ref="BM218" si="5295">PRODUCT(AM218*100*1/AM231)</f>
        <v>0</v>
      </c>
      <c r="BN218" s="31">
        <f t="shared" ref="BN218" si="5296">PRODUCT(AN218*100*1/AN231)</f>
        <v>0</v>
      </c>
      <c r="BO218" s="31">
        <f t="shared" ref="BO218" si="5297">PRODUCT(AO218*100*1/AO231)</f>
        <v>0</v>
      </c>
      <c r="BP218" s="31">
        <f t="shared" ref="BP218" si="5298">PRODUCT(AP218*100*1/AP231)</f>
        <v>60</v>
      </c>
      <c r="BQ218" s="31">
        <f t="shared" ref="BQ218" si="5299">PRODUCT(AQ218*100*1/AQ231)</f>
        <v>0</v>
      </c>
      <c r="BR218" s="31">
        <f t="shared" ref="BR218" si="5300">PRODUCT(AR218*100*1/AR231)</f>
        <v>0</v>
      </c>
      <c r="BS218" s="31">
        <f t="shared" ref="BS218" si="5301">PRODUCT(AS218*100*1/AS231)</f>
        <v>37.931034482758619</v>
      </c>
      <c r="BT218" s="31">
        <f t="shared" ref="BT218" si="5302">PRODUCT(AT218*100*1/AT231)</f>
        <v>55.172413793103445</v>
      </c>
      <c r="BU218" s="54"/>
      <c r="BV218" s="54">
        <v>0.125</v>
      </c>
      <c r="BW218" s="31">
        <f t="shared" ref="BW218" si="5303">AW215+AW216+AW217+AW218</f>
        <v>60</v>
      </c>
      <c r="BX218" s="31">
        <f t="shared" ref="BX218" si="5304">AX215+AX216+AX217+AX218</f>
        <v>26.666666666666668</v>
      </c>
      <c r="BY218" s="30">
        <f t="shared" ref="BY218" si="5305">AY215+AY216+AY217+AY218</f>
        <v>80</v>
      </c>
      <c r="BZ218" s="30">
        <f t="shared" ref="BZ218" si="5306">AZ215+AZ216+AZ217+AZ218</f>
        <v>0</v>
      </c>
      <c r="CA218" s="30">
        <f t="shared" ref="CA218" si="5307">BA215+BA216+BA217+BA218</f>
        <v>3.3333333333333335</v>
      </c>
      <c r="CB218" s="30">
        <f t="shared" ref="CB218" si="5308">BB215+BB216+BB217+BB218</f>
        <v>43.333333333333336</v>
      </c>
      <c r="CC218" s="30">
        <f t="shared" ref="CC218" si="5309">BC215+BC216+BC217+BC218</f>
        <v>86.666666666666671</v>
      </c>
      <c r="CD218" s="30">
        <f t="shared" ref="CD218" si="5310">BD215+BD216+BD217+BD218</f>
        <v>76.666666666666671</v>
      </c>
      <c r="CE218" s="31">
        <f t="shared" ref="CE218" si="5311">BE215+BE216+BE217+BE218</f>
        <v>0</v>
      </c>
      <c r="CF218" s="31">
        <f t="shared" ref="CF218" si="5312">BF215+BF216+BF217+BF218</f>
        <v>58.620689655172413</v>
      </c>
      <c r="CG218" s="31">
        <f t="shared" ref="CG218" si="5313">BG215+BG216+BG217+BG218</f>
        <v>0</v>
      </c>
      <c r="CH218" s="31">
        <f t="shared" ref="CH218" si="5314">BH215+BH216+BH217+BH218</f>
        <v>80</v>
      </c>
      <c r="CI218" s="31">
        <f t="shared" ref="CI218" si="5315">BI215+BI216+BI217+BI218</f>
        <v>6.666666666666667</v>
      </c>
      <c r="CJ218" s="31">
        <f t="shared" ref="CJ218" si="5316">BJ215+BJ216+BJ217+BJ218</f>
        <v>3.3333333333333335</v>
      </c>
      <c r="CK218" s="31">
        <f t="shared" ref="CK218" si="5317">BK215+BK216+BK217+BK218</f>
        <v>86.666666666666671</v>
      </c>
      <c r="CL218" s="31">
        <f t="shared" ref="CL218" si="5318">BL215+BL216+BL217+BL218</f>
        <v>26.666666666666668</v>
      </c>
      <c r="CM218" s="32">
        <f t="shared" ref="CM218" si="5319">BM215+BM216+BM217+BM218</f>
        <v>100</v>
      </c>
      <c r="CN218" s="31">
        <f>BN216+BN217+BN218</f>
        <v>0</v>
      </c>
      <c r="CO218" s="31">
        <f t="shared" ref="CO218" si="5320">BO215+BO216+BO217+BO218</f>
        <v>0</v>
      </c>
      <c r="CP218" s="31">
        <f t="shared" ref="CP218" si="5321">BP215+BP216+BP217+BP218</f>
        <v>93.333333333333343</v>
      </c>
      <c r="CQ218" s="31">
        <f t="shared" ref="CQ218" si="5322">BQ215+BQ216+BQ217+BQ218</f>
        <v>0</v>
      </c>
      <c r="CR218" s="31">
        <f t="shared" ref="CR218" si="5323">BR215+BR216+BR217+BR218</f>
        <v>0</v>
      </c>
      <c r="CS218" s="31">
        <f t="shared" ref="CS218" si="5324">BS215+BS216+BS217+BS218</f>
        <v>37.931034482758619</v>
      </c>
      <c r="CT218" s="31">
        <f t="shared" ref="CT218" si="5325">BT215+BT216+BT217+BT218</f>
        <v>89.65517241379311</v>
      </c>
      <c r="CW218" s="25" t="s">
        <v>52</v>
      </c>
      <c r="CX218" s="18"/>
      <c r="CY218" s="18">
        <f>BX230-BX219</f>
        <v>26.666666666666657</v>
      </c>
      <c r="CZ218" s="18"/>
      <c r="DA218" s="18"/>
      <c r="DB218" s="18"/>
      <c r="DC218" s="18"/>
      <c r="DD218" s="18"/>
      <c r="DE218" s="17"/>
      <c r="DF218" s="17">
        <f>CE230-CE225</f>
        <v>0</v>
      </c>
      <c r="DG218" s="17">
        <f>CF230-CF221</f>
        <v>37.931034482758633</v>
      </c>
      <c r="DH218" s="17">
        <f>CG230-CG226</f>
        <v>89.999999999999986</v>
      </c>
      <c r="DI218" s="17">
        <f>CH230-CH223</f>
        <v>6.6666666666666714</v>
      </c>
      <c r="DJ218" s="17">
        <f>CI230-CI221</f>
        <v>6.6666666666666572</v>
      </c>
      <c r="DK218" s="17">
        <f>CJ230-CJ221</f>
        <v>6.6666666666666572</v>
      </c>
      <c r="DL218" s="17">
        <f>CK230-CK219</f>
        <v>6.6666666666666572</v>
      </c>
      <c r="DM218" s="17">
        <f>CL230-CL222</f>
        <v>0</v>
      </c>
      <c r="DN218" s="17">
        <f>CM230-CM220</f>
        <v>0</v>
      </c>
      <c r="DO218" s="17">
        <f>CN230-CN221</f>
        <v>3.3333333333333286</v>
      </c>
      <c r="DP218" s="17">
        <f>CO230-CO222</f>
        <v>33.333333333333329</v>
      </c>
      <c r="DQ218" s="17">
        <f>CP230-CP220</f>
        <v>6.6666666666666714</v>
      </c>
      <c r="DR218" s="17">
        <f>CQ230-CQ223</f>
        <v>0</v>
      </c>
      <c r="DS218" s="17">
        <f>CR230-CR223</f>
        <v>0</v>
      </c>
      <c r="DT218" s="17">
        <f>CS230-CS223</f>
        <v>0</v>
      </c>
      <c r="DU218" s="17">
        <f>CT230-CT220</f>
        <v>0</v>
      </c>
      <c r="DV218" s="10"/>
    </row>
    <row r="219" spans="1:127" x14ac:dyDescent="0.25">
      <c r="B219" s="54" t="s">
        <v>7</v>
      </c>
      <c r="C219" s="54">
        <v>0</v>
      </c>
      <c r="D219" s="54">
        <v>1</v>
      </c>
      <c r="E219" s="54">
        <v>0</v>
      </c>
      <c r="F219" s="54">
        <v>0</v>
      </c>
      <c r="G219" s="54">
        <v>2</v>
      </c>
      <c r="H219" s="54">
        <v>12</v>
      </c>
      <c r="I219" s="54">
        <v>9</v>
      </c>
      <c r="J219" s="54">
        <v>0</v>
      </c>
      <c r="K219" s="54">
        <v>0</v>
      </c>
      <c r="L219" s="54">
        <v>3</v>
      </c>
      <c r="M219" s="54">
        <v>3</v>
      </c>
      <c r="N219" s="54">
        <v>0</v>
      </c>
      <c r="O219" s="54">
        <v>0</v>
      </c>
      <c r="P219" s="54">
        <v>0</v>
      </c>
      <c r="Q219" s="54">
        <v>0</v>
      </c>
      <c r="R219" s="54">
        <v>0</v>
      </c>
      <c r="S219" s="54">
        <v>30</v>
      </c>
      <c r="V219" s="54">
        <v>0.25</v>
      </c>
      <c r="W219" s="3">
        <f>G215</f>
        <v>0</v>
      </c>
      <c r="X219" s="2">
        <f>G216</f>
        <v>14</v>
      </c>
      <c r="Y219" s="54">
        <f>G217</f>
        <v>0</v>
      </c>
      <c r="Z219" s="54">
        <f>G218</f>
        <v>25</v>
      </c>
      <c r="AA219" s="54">
        <f>G219</f>
        <v>2</v>
      </c>
      <c r="AB219" s="54">
        <f>G220</f>
        <v>0</v>
      </c>
      <c r="AC219" s="54">
        <f>G221</f>
        <v>1</v>
      </c>
      <c r="AD219" s="54">
        <f>G222</f>
        <v>1</v>
      </c>
      <c r="AE219" s="2">
        <f>G223</f>
        <v>17</v>
      </c>
      <c r="AF219" s="2">
        <f>G224</f>
        <v>0</v>
      </c>
      <c r="AG219" s="2">
        <f>G225</f>
        <v>0</v>
      </c>
      <c r="AH219" s="2">
        <f>G226</f>
        <v>3</v>
      </c>
      <c r="AI219" s="2">
        <f>G227</f>
        <v>22</v>
      </c>
      <c r="AJ219" s="2">
        <f>G228</f>
        <v>22</v>
      </c>
      <c r="AK219" s="2">
        <f>G229</f>
        <v>2</v>
      </c>
      <c r="AL219" s="2">
        <f>G230</f>
        <v>20</v>
      </c>
      <c r="AM219" s="4">
        <f>G231</f>
        <v>0</v>
      </c>
      <c r="AN219" s="2">
        <f>G232</f>
        <v>3</v>
      </c>
      <c r="AO219" s="2">
        <f>G233</f>
        <v>5</v>
      </c>
      <c r="AP219" s="2">
        <f>G234</f>
        <v>0</v>
      </c>
      <c r="AQ219" s="2">
        <f>G235</f>
        <v>0</v>
      </c>
      <c r="AR219" s="2">
        <f>G236</f>
        <v>1</v>
      </c>
      <c r="AS219" s="2">
        <f>G237</f>
        <v>0</v>
      </c>
      <c r="AT219" s="2">
        <f>G238</f>
        <v>3</v>
      </c>
      <c r="AU219" s="5"/>
      <c r="AV219" s="54">
        <v>0.25</v>
      </c>
      <c r="AW219" s="33">
        <f t="shared" ref="AW219" si="5326">PRODUCT(W219*100*1/W231)</f>
        <v>0</v>
      </c>
      <c r="AX219" s="31">
        <f t="shared" ref="AX219" si="5327">PRODUCT(X219*100*1/X231)</f>
        <v>46.666666666666664</v>
      </c>
      <c r="AY219" s="30">
        <f t="shared" ref="AY219" si="5328">PRODUCT(Y219*100*1/Y231)</f>
        <v>0</v>
      </c>
      <c r="AZ219" s="30">
        <f t="shared" ref="AZ219" si="5329">PRODUCT(Z219*100*1/Z231)</f>
        <v>83.333333333333329</v>
      </c>
      <c r="BA219" s="30">
        <f t="shared" ref="BA219" si="5330">PRODUCT(AA219*100*1/AA231)</f>
        <v>6.666666666666667</v>
      </c>
      <c r="BB219" s="30">
        <f t="shared" ref="BB219" si="5331">PRODUCT(AB219*100*1/AB231)</f>
        <v>0</v>
      </c>
      <c r="BC219" s="30">
        <f t="shared" ref="BC219" si="5332">PRODUCT(AC219*100*1/AC231)</f>
        <v>3.3333333333333335</v>
      </c>
      <c r="BD219" s="30">
        <f t="shared" ref="BD219" si="5333">PRODUCT(AD219*100*1/AD231)</f>
        <v>3.3333333333333335</v>
      </c>
      <c r="BE219" s="31">
        <f t="shared" ref="BE219" si="5334">PRODUCT(AE219*100*1/AE231)</f>
        <v>58.620689655172413</v>
      </c>
      <c r="BF219" s="31">
        <f t="shared" ref="BF219" si="5335">PRODUCT(AF219*100*1/AF231)</f>
        <v>0</v>
      </c>
      <c r="BG219" s="31">
        <f t="shared" ref="BG219" si="5336">PRODUCT(AG219*100*1/AG231)</f>
        <v>0</v>
      </c>
      <c r="BH219" s="31">
        <f t="shared" ref="BH219" si="5337">PRODUCT(AH219*100*1/AH231)</f>
        <v>10</v>
      </c>
      <c r="BI219" s="31">
        <f t="shared" ref="BI219" si="5338">PRODUCT(AI219*100*1/AI231)</f>
        <v>73.333333333333329</v>
      </c>
      <c r="BJ219" s="31">
        <f t="shared" ref="BJ219" si="5339">PRODUCT(AJ219*100*1/AJ231)</f>
        <v>73.333333333333329</v>
      </c>
      <c r="BK219" s="31">
        <f t="shared" ref="BK219" si="5340">PRODUCT(AK219*100*1/AK231)</f>
        <v>6.666666666666667</v>
      </c>
      <c r="BL219" s="31">
        <f t="shared" ref="BL219" si="5341">PRODUCT(AL219*100*1/AL231)</f>
        <v>66.666666666666671</v>
      </c>
      <c r="BM219" s="32">
        <f t="shared" ref="BM219" si="5342">PRODUCT(AM219*100*1/AM231)</f>
        <v>0</v>
      </c>
      <c r="BN219" s="31">
        <f t="shared" ref="BN219" si="5343">PRODUCT(AN219*100*1/AN231)</f>
        <v>10</v>
      </c>
      <c r="BO219" s="31">
        <f t="shared" ref="BO219" si="5344">PRODUCT(AO219*100*1/AO231)</f>
        <v>16.666666666666668</v>
      </c>
      <c r="BP219" s="31">
        <f t="shared" ref="BP219" si="5345">PRODUCT(AP219*100*1/AP231)</f>
        <v>0</v>
      </c>
      <c r="BQ219" s="31">
        <f t="shared" ref="BQ219" si="5346">PRODUCT(AQ219*100*1/AQ231)</f>
        <v>0</v>
      </c>
      <c r="BR219" s="31">
        <f t="shared" ref="BR219" si="5347">PRODUCT(AR219*100*1/AR231)</f>
        <v>3.3333333333333335</v>
      </c>
      <c r="BS219" s="31">
        <f t="shared" ref="BS219" si="5348">PRODUCT(AS219*100*1/AS231)</f>
        <v>0</v>
      </c>
      <c r="BT219" s="31">
        <f t="shared" ref="BT219" si="5349">PRODUCT(AT219*100*1/AT231)</f>
        <v>10.344827586206897</v>
      </c>
      <c r="BU219" s="54"/>
      <c r="BV219" s="54">
        <v>0.25</v>
      </c>
      <c r="BW219" s="33">
        <f t="shared" ref="BW219" si="5350">AW215+AW216+AW217+AW218+AW219</f>
        <v>60</v>
      </c>
      <c r="BX219" s="31">
        <f t="shared" ref="BX219" si="5351">AX215+AX216+AX217+AX218+AX219</f>
        <v>73.333333333333329</v>
      </c>
      <c r="BY219" s="30">
        <f t="shared" ref="BY219" si="5352">AY215+AY216+AY217+AY218+AY219</f>
        <v>80</v>
      </c>
      <c r="BZ219" s="30">
        <f t="shared" ref="BZ219" si="5353">AZ215+AZ216+AZ217+AZ218+AZ219</f>
        <v>83.333333333333329</v>
      </c>
      <c r="CA219" s="30">
        <f t="shared" ref="CA219" si="5354">BA215+BA216+BA217+BA218+BA219</f>
        <v>10</v>
      </c>
      <c r="CB219" s="30">
        <f t="shared" ref="CB219" si="5355">BB215+BB216+BB217+BB218+BB219</f>
        <v>43.333333333333336</v>
      </c>
      <c r="CC219" s="30">
        <f t="shared" ref="CC219" si="5356">BC215+BC216+BC217+BC218+BC219</f>
        <v>90</v>
      </c>
      <c r="CD219" s="30">
        <f t="shared" ref="CD219" si="5357">BD215+BD216+BD217+BD218+BD219</f>
        <v>80</v>
      </c>
      <c r="CE219" s="31">
        <f t="shared" ref="CE219" si="5358">BE215+BE216+BE217+BE218+BE219</f>
        <v>58.620689655172413</v>
      </c>
      <c r="CF219" s="31">
        <f t="shared" ref="CF219" si="5359">BF215+BF216+BF217+BF218+BF219</f>
        <v>58.620689655172413</v>
      </c>
      <c r="CG219" s="31">
        <f t="shared" ref="CG219" si="5360">BG215+BG216+BG217+BG218+BG219</f>
        <v>0</v>
      </c>
      <c r="CH219" s="31">
        <f t="shared" ref="CH219" si="5361">BH215+BH216+BH217+BH218+BH219</f>
        <v>90</v>
      </c>
      <c r="CI219" s="31">
        <f t="shared" ref="CI219" si="5362">BI215+BI216+BI217+BI218+BI219</f>
        <v>80</v>
      </c>
      <c r="CJ219" s="31">
        <f t="shared" ref="CJ219" si="5363">BJ215+BJ216+BJ217+BJ218+BJ219</f>
        <v>76.666666666666657</v>
      </c>
      <c r="CK219" s="31">
        <f t="shared" ref="CK219" si="5364">BK215+BK216+BK217+BK218+BK219</f>
        <v>93.333333333333343</v>
      </c>
      <c r="CL219" s="31">
        <f t="shared" ref="CL219" si="5365">BL215+BL216+BL217+BL218+BL219</f>
        <v>93.333333333333343</v>
      </c>
      <c r="CM219" s="32">
        <f t="shared" ref="CM219" si="5366">BM215+BM216+BM217+BM218+BM219</f>
        <v>100</v>
      </c>
      <c r="CN219" s="31">
        <f t="shared" ref="CN219" si="5367">BN215+BN216+BN217+BN218+BN219</f>
        <v>10</v>
      </c>
      <c r="CO219" s="31">
        <f t="shared" ref="CO219" si="5368">BO215+BO216+BO217+BO218+BO219</f>
        <v>16.666666666666668</v>
      </c>
      <c r="CP219" s="31">
        <f t="shared" ref="CP219" si="5369">BP215+BP216+BP217+BP218+BP219</f>
        <v>93.333333333333343</v>
      </c>
      <c r="CQ219" s="31">
        <f t="shared" ref="CQ219" si="5370">BQ215+BQ216+BQ217+BQ218+BQ219</f>
        <v>0</v>
      </c>
      <c r="CR219" s="31">
        <f t="shared" ref="CR219" si="5371">BR215+BR216+BR217+BR218+BR219</f>
        <v>3.3333333333333335</v>
      </c>
      <c r="CS219" s="31">
        <f t="shared" ref="CS219" si="5372">BS215+BS216+BS217+BS218+BS219</f>
        <v>37.931034482758619</v>
      </c>
      <c r="CT219" s="31">
        <f t="shared" ref="CT219" si="5373">BT215+BT216+BT217+BT218+BT219</f>
        <v>100</v>
      </c>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10"/>
    </row>
    <row r="220" spans="1:127" x14ac:dyDescent="0.25">
      <c r="B220" s="54" t="s">
        <v>9</v>
      </c>
      <c r="C220" s="54">
        <v>0</v>
      </c>
      <c r="D220" s="54">
        <v>0</v>
      </c>
      <c r="E220" s="54">
        <v>0</v>
      </c>
      <c r="F220" s="54">
        <v>13</v>
      </c>
      <c r="G220" s="54">
        <v>0</v>
      </c>
      <c r="H220" s="54">
        <v>11</v>
      </c>
      <c r="I220" s="54">
        <v>0</v>
      </c>
      <c r="J220" s="54">
        <v>0</v>
      </c>
      <c r="K220" s="54">
        <v>0</v>
      </c>
      <c r="L220" s="54">
        <v>2</v>
      </c>
      <c r="M220" s="54">
        <v>0</v>
      </c>
      <c r="N220" s="54">
        <v>2</v>
      </c>
      <c r="O220" s="54">
        <v>2</v>
      </c>
      <c r="P220" s="54">
        <v>0</v>
      </c>
      <c r="Q220" s="54">
        <v>0</v>
      </c>
      <c r="R220" s="54">
        <v>0</v>
      </c>
      <c r="S220" s="54">
        <v>30</v>
      </c>
      <c r="V220" s="54">
        <v>0.5</v>
      </c>
      <c r="W220" s="3">
        <f>H215</f>
        <v>1</v>
      </c>
      <c r="X220" s="3">
        <f>H216</f>
        <v>2</v>
      </c>
      <c r="Y220" s="54">
        <f>H217</f>
        <v>2</v>
      </c>
      <c r="Z220" s="54">
        <f>H218</f>
        <v>0</v>
      </c>
      <c r="AA220" s="54">
        <f>H219</f>
        <v>12</v>
      </c>
      <c r="AB220" s="54">
        <f>H220</f>
        <v>11</v>
      </c>
      <c r="AC220" s="54">
        <f>H221</f>
        <v>1</v>
      </c>
      <c r="AD220" s="54">
        <f>H222</f>
        <v>1</v>
      </c>
      <c r="AE220" s="2">
        <f>H223</f>
        <v>0</v>
      </c>
      <c r="AF220" s="2">
        <f>H224</f>
        <v>1</v>
      </c>
      <c r="AG220" s="2">
        <f>H225</f>
        <v>0</v>
      </c>
      <c r="AH220" s="2">
        <f>H226</f>
        <v>0</v>
      </c>
      <c r="AI220" s="2">
        <f>H227</f>
        <v>4</v>
      </c>
      <c r="AJ220" s="2">
        <f>H228</f>
        <v>5</v>
      </c>
      <c r="AK220" s="3">
        <f>H229</f>
        <v>0</v>
      </c>
      <c r="AL220" s="2">
        <f>H230</f>
        <v>2</v>
      </c>
      <c r="AM220" s="4">
        <f>H231</f>
        <v>0</v>
      </c>
      <c r="AN220" s="2">
        <f>H232</f>
        <v>18</v>
      </c>
      <c r="AO220" s="2">
        <f>H233</f>
        <v>15</v>
      </c>
      <c r="AP220" s="4">
        <f>H234</f>
        <v>0</v>
      </c>
      <c r="AQ220" s="2">
        <f>H235</f>
        <v>1</v>
      </c>
      <c r="AR220" s="2">
        <f>H236</f>
        <v>8</v>
      </c>
      <c r="AS220" s="2">
        <f>H237</f>
        <v>7</v>
      </c>
      <c r="AT220" s="2">
        <f>H238</f>
        <v>0</v>
      </c>
      <c r="AU220" s="5"/>
      <c r="AV220" s="54">
        <v>0.5</v>
      </c>
      <c r="AW220" s="33">
        <f t="shared" ref="AW220" si="5374">PRODUCT(W220*100*1/W231)</f>
        <v>3.3333333333333335</v>
      </c>
      <c r="AX220" s="33">
        <f t="shared" ref="AX220" si="5375">PRODUCT(X220*100*1/X231)</f>
        <v>6.666666666666667</v>
      </c>
      <c r="AY220" s="30">
        <f t="shared" ref="AY220" si="5376">PRODUCT(Y220*100*1/Y231)</f>
        <v>6.666666666666667</v>
      </c>
      <c r="AZ220" s="30">
        <f t="shared" ref="AZ220" si="5377">PRODUCT(Z220*100*1/Z231)</f>
        <v>0</v>
      </c>
      <c r="BA220" s="30">
        <f t="shared" ref="BA220" si="5378">PRODUCT(AA220*100*1/AA231)</f>
        <v>40</v>
      </c>
      <c r="BB220" s="30">
        <f t="shared" ref="BB220" si="5379">PRODUCT(AB220*100*1/AB231)</f>
        <v>36.666666666666664</v>
      </c>
      <c r="BC220" s="30">
        <f t="shared" ref="BC220" si="5380">PRODUCT(AC220*100*1/AC231)</f>
        <v>3.3333333333333335</v>
      </c>
      <c r="BD220" s="30">
        <f t="shared" ref="BD220" si="5381">PRODUCT(AD220*100*1/AD231)</f>
        <v>3.3333333333333335</v>
      </c>
      <c r="BE220" s="31">
        <f t="shared" ref="BE220" si="5382">PRODUCT(AE220*100*1/AE231)</f>
        <v>0</v>
      </c>
      <c r="BF220" s="31">
        <f t="shared" ref="BF220" si="5383">PRODUCT(AF220*100*1/AF231)</f>
        <v>3.4482758620689653</v>
      </c>
      <c r="BG220" s="31">
        <f t="shared" ref="BG220" si="5384">PRODUCT(AG220*100*1/AG231)</f>
        <v>0</v>
      </c>
      <c r="BH220" s="31">
        <f t="shared" ref="BH220" si="5385">PRODUCT(AH220*100*1/AH231)</f>
        <v>0</v>
      </c>
      <c r="BI220" s="31">
        <f t="shared" ref="BI220" si="5386">PRODUCT(AI220*100*1/AI231)</f>
        <v>13.333333333333334</v>
      </c>
      <c r="BJ220" s="31">
        <f t="shared" ref="BJ220" si="5387">PRODUCT(AJ220*100*1/AJ231)</f>
        <v>16.666666666666668</v>
      </c>
      <c r="BK220" s="33">
        <f t="shared" ref="BK220" si="5388">PRODUCT(AK220*100*1/AK231)</f>
        <v>0</v>
      </c>
      <c r="BL220" s="31">
        <f t="shared" ref="BL220" si="5389">PRODUCT(AL220*100*1/AL231)</f>
        <v>6.666666666666667</v>
      </c>
      <c r="BM220" s="32">
        <f t="shared" ref="BM220" si="5390">PRODUCT(AM220*100*1/AM231)</f>
        <v>0</v>
      </c>
      <c r="BN220" s="31">
        <f t="shared" ref="BN220" si="5391">PRODUCT(AN220*100*1/AN231)</f>
        <v>60</v>
      </c>
      <c r="BO220" s="31">
        <f t="shared" ref="BO220" si="5392">PRODUCT(AO220*100*1/AO231)</f>
        <v>50</v>
      </c>
      <c r="BP220" s="32">
        <f t="shared" ref="BP220" si="5393">PRODUCT(AP220*100*1/AP231)</f>
        <v>0</v>
      </c>
      <c r="BQ220" s="31">
        <f t="shared" ref="BQ220" si="5394">PRODUCT(AQ220*100*1/AQ231)</f>
        <v>3.3333333333333335</v>
      </c>
      <c r="BR220" s="31">
        <f t="shared" ref="BR220" si="5395">PRODUCT(AR220*100*1/AR231)</f>
        <v>26.666666666666668</v>
      </c>
      <c r="BS220" s="31">
        <f t="shared" ref="BS220" si="5396">PRODUCT(AS220*100*1/AS231)</f>
        <v>24.137931034482758</v>
      </c>
      <c r="BT220" s="31">
        <f t="shared" ref="BT220" si="5397">PRODUCT(AT220*100*1/AT231)</f>
        <v>0</v>
      </c>
      <c r="BU220" s="54"/>
      <c r="BV220" s="54">
        <v>0.5</v>
      </c>
      <c r="BW220" s="33">
        <f t="shared" ref="BW220" si="5398">AW215+AW216+AW217+AW218+AW219+AW220</f>
        <v>63.333333333333336</v>
      </c>
      <c r="BX220" s="33">
        <f t="shared" ref="BX220" si="5399">AX215+AX216+AX217+AX218+AX219+AX220</f>
        <v>80</v>
      </c>
      <c r="BY220" s="30">
        <f t="shared" ref="BY220" si="5400">AY215+AY216+AY217+AY218+AY219+AY220</f>
        <v>86.666666666666671</v>
      </c>
      <c r="BZ220" s="30">
        <f t="shared" ref="BZ220" si="5401">AZ215+AZ216+AZ217+AZ218+AZ219+AZ220</f>
        <v>83.333333333333329</v>
      </c>
      <c r="CA220" s="30">
        <f t="shared" ref="CA220" si="5402">BA215+BA216+BA217+BA218+BA219+BA220</f>
        <v>50</v>
      </c>
      <c r="CB220" s="30">
        <f t="shared" ref="CB220" si="5403">BB215+BB216+BB217+BB218+BB219+BB220</f>
        <v>80</v>
      </c>
      <c r="CC220" s="30">
        <f t="shared" ref="CC220" si="5404">BC215+BC216+BC217+BC218+BC219+BC220</f>
        <v>93.333333333333329</v>
      </c>
      <c r="CD220" s="30">
        <f t="shared" ref="CD220" si="5405">BD215+BD216+BD217+BD218+BD219+BD220</f>
        <v>83.333333333333329</v>
      </c>
      <c r="CE220" s="31">
        <f t="shared" ref="CE220" si="5406">BE215+BE216+BE217+BE218+BE219+BE220</f>
        <v>58.620689655172413</v>
      </c>
      <c r="CF220" s="31">
        <f t="shared" ref="CF220" si="5407">BF215+BF216+BF217+BF218+BF219+BF220</f>
        <v>62.068965517241381</v>
      </c>
      <c r="CG220" s="31">
        <f t="shared" ref="CG220" si="5408">BG215+BG216+BG217+BG218+BG219+BG220</f>
        <v>0</v>
      </c>
      <c r="CH220" s="31">
        <f t="shared" ref="CH220" si="5409">BH215+BH216+BH217+BH218+BH219+BH220</f>
        <v>90</v>
      </c>
      <c r="CI220" s="31">
        <f t="shared" ref="CI220" si="5410">BI215+BI216+BI217+BI218+BI219+BI220</f>
        <v>93.333333333333329</v>
      </c>
      <c r="CJ220" s="31">
        <f t="shared" ref="CJ220" si="5411">BJ215+BJ216+BJ217+BJ218+BJ219+BJ220</f>
        <v>93.333333333333329</v>
      </c>
      <c r="CK220" s="33">
        <f t="shared" ref="CK220" si="5412">BK215+BK216+BK217+BK218+BK219+BK220</f>
        <v>93.333333333333343</v>
      </c>
      <c r="CL220" s="31">
        <f t="shared" ref="CL220" si="5413">BL215+BL216+BL217+BL218+BL219+BL220</f>
        <v>100.00000000000001</v>
      </c>
      <c r="CM220" s="32">
        <f t="shared" ref="CM220" si="5414">BM215+BM216+BM217+BM218+BM219+BM220</f>
        <v>100</v>
      </c>
      <c r="CN220" s="31">
        <f t="shared" ref="CN220" si="5415">BN215+BN216+BN217+BN218+BN219+BN220</f>
        <v>70</v>
      </c>
      <c r="CO220" s="31">
        <f t="shared" ref="CO220" si="5416">BO215+BO216+BO217+BO218+BO219+BO220</f>
        <v>66.666666666666671</v>
      </c>
      <c r="CP220" s="32">
        <f t="shared" ref="CP220" si="5417">BP215+BP216+BP217+BP218+BP219+BP220</f>
        <v>93.333333333333343</v>
      </c>
      <c r="CQ220" s="31">
        <f t="shared" ref="CQ220" si="5418">BQ215+BQ216+BQ217+BQ218+BQ219+BQ220</f>
        <v>3.3333333333333335</v>
      </c>
      <c r="CR220" s="31">
        <f t="shared" ref="CR220" si="5419">BR215+BR216+BR217+BR218+BR219+BR220</f>
        <v>30</v>
      </c>
      <c r="CS220" s="31">
        <f t="shared" ref="CS220" si="5420">BS215+BS216+BS217+BS218+BS219+BS220</f>
        <v>62.068965517241381</v>
      </c>
      <c r="CT220" s="31">
        <f t="shared" ref="CT220" si="5421">BT215+BT216+BT217+BT218+BT219+BT220</f>
        <v>100</v>
      </c>
      <c r="CW220" s="10"/>
      <c r="CX220" s="10"/>
      <c r="CY220" s="10" t="str">
        <f>A213</f>
        <v xml:space="preserve">Staphylococcus warneri  </v>
      </c>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row>
    <row r="221" spans="1:127" x14ac:dyDescent="0.25">
      <c r="B221" s="54" t="s">
        <v>10</v>
      </c>
      <c r="C221" s="54">
        <v>0</v>
      </c>
      <c r="D221" s="54">
        <v>0</v>
      </c>
      <c r="E221" s="54">
        <v>26</v>
      </c>
      <c r="F221" s="54">
        <v>0</v>
      </c>
      <c r="G221" s="54">
        <v>1</v>
      </c>
      <c r="H221" s="54">
        <v>1</v>
      </c>
      <c r="I221" s="54">
        <v>1</v>
      </c>
      <c r="J221" s="54">
        <v>1</v>
      </c>
      <c r="K221" s="54">
        <v>0</v>
      </c>
      <c r="L221" s="54">
        <v>0</v>
      </c>
      <c r="M221" s="54">
        <v>0</v>
      </c>
      <c r="N221" s="54">
        <v>0</v>
      </c>
      <c r="O221" s="54">
        <v>0</v>
      </c>
      <c r="P221" s="54">
        <v>0</v>
      </c>
      <c r="Q221" s="54">
        <v>0</v>
      </c>
      <c r="R221" s="54">
        <v>0</v>
      </c>
      <c r="S221" s="54">
        <v>30</v>
      </c>
      <c r="V221" s="54">
        <v>1</v>
      </c>
      <c r="W221" s="3">
        <f>I215</f>
        <v>1</v>
      </c>
      <c r="X221" s="3">
        <f>I216</f>
        <v>0</v>
      </c>
      <c r="Y221" s="54">
        <f>I217</f>
        <v>1</v>
      </c>
      <c r="Z221" s="54">
        <f>I218</f>
        <v>0</v>
      </c>
      <c r="AA221" s="54">
        <f>I219</f>
        <v>9</v>
      </c>
      <c r="AB221" s="54">
        <f>I220</f>
        <v>0</v>
      </c>
      <c r="AC221" s="54">
        <f>I221</f>
        <v>1</v>
      </c>
      <c r="AD221" s="54">
        <f>I222</f>
        <v>0</v>
      </c>
      <c r="AE221" s="2">
        <f>I223</f>
        <v>8</v>
      </c>
      <c r="AF221" s="2">
        <f>I224</f>
        <v>0</v>
      </c>
      <c r="AG221" s="2">
        <f>I225</f>
        <v>0</v>
      </c>
      <c r="AH221" s="2">
        <f>I226</f>
        <v>0</v>
      </c>
      <c r="AI221" s="2">
        <f>I227</f>
        <v>0</v>
      </c>
      <c r="AJ221" s="2">
        <f>I228</f>
        <v>0</v>
      </c>
      <c r="AK221" s="3">
        <f>I229</f>
        <v>1</v>
      </c>
      <c r="AL221" s="2">
        <f>I230</f>
        <v>0</v>
      </c>
      <c r="AM221" s="3">
        <f>I231</f>
        <v>0</v>
      </c>
      <c r="AN221" s="2">
        <f>I232</f>
        <v>8</v>
      </c>
      <c r="AO221" s="2">
        <f>I233</f>
        <v>0</v>
      </c>
      <c r="AP221" s="3">
        <f>I234</f>
        <v>0</v>
      </c>
      <c r="AQ221" s="2">
        <f>I235</f>
        <v>18</v>
      </c>
      <c r="AR221" s="2">
        <f>I236</f>
        <v>11</v>
      </c>
      <c r="AS221" s="2">
        <f>I237</f>
        <v>3</v>
      </c>
      <c r="AT221" s="3">
        <f>I238</f>
        <v>0</v>
      </c>
      <c r="AU221" s="5"/>
      <c r="AV221" s="54">
        <v>1</v>
      </c>
      <c r="AW221" s="33">
        <f t="shared" ref="AW221" si="5422">PRODUCT(W221*100*1/W231)</f>
        <v>3.3333333333333335</v>
      </c>
      <c r="AX221" s="33">
        <f t="shared" ref="AX221" si="5423">PRODUCT(X221*100*1/X231)</f>
        <v>0</v>
      </c>
      <c r="AY221" s="30">
        <f t="shared" ref="AY221" si="5424">PRODUCT(Y221*100*1/Y231)</f>
        <v>3.3333333333333335</v>
      </c>
      <c r="AZ221" s="30">
        <f t="shared" ref="AZ221" si="5425">PRODUCT(Z221*100*1/Z231)</f>
        <v>0</v>
      </c>
      <c r="BA221" s="30">
        <f t="shared" ref="BA221" si="5426">PRODUCT(AA221*100*1/AA231)</f>
        <v>30</v>
      </c>
      <c r="BB221" s="30">
        <f t="shared" ref="BB221" si="5427">PRODUCT(AB221*100*1/AB231)</f>
        <v>0</v>
      </c>
      <c r="BC221" s="30">
        <f t="shared" ref="BC221" si="5428">PRODUCT(AC221*100*1/AC231)</f>
        <v>3.3333333333333335</v>
      </c>
      <c r="BD221" s="30">
        <f t="shared" ref="BD221" si="5429">PRODUCT(AD221*100*1/AD231)</f>
        <v>0</v>
      </c>
      <c r="BE221" s="31">
        <f t="shared" ref="BE221" si="5430">PRODUCT(AE221*100*1/AE231)</f>
        <v>27.586206896551722</v>
      </c>
      <c r="BF221" s="31">
        <f t="shared" ref="BF221" si="5431">PRODUCT(AF221*100*1/AF231)</f>
        <v>0</v>
      </c>
      <c r="BG221" s="31">
        <f t="shared" ref="BG221" si="5432">PRODUCT(AG221*100*1/AG231)</f>
        <v>0</v>
      </c>
      <c r="BH221" s="31">
        <f t="shared" ref="BH221" si="5433">PRODUCT(AH221*100*1/AH231)</f>
        <v>0</v>
      </c>
      <c r="BI221" s="31">
        <f t="shared" ref="BI221" si="5434">PRODUCT(AI221*100*1/AI231)</f>
        <v>0</v>
      </c>
      <c r="BJ221" s="31">
        <f t="shared" ref="BJ221" si="5435">PRODUCT(AJ221*100*1/AJ231)</f>
        <v>0</v>
      </c>
      <c r="BK221" s="33">
        <f t="shared" ref="BK221" si="5436">PRODUCT(AK221*100*1/AK231)</f>
        <v>3.3333333333333335</v>
      </c>
      <c r="BL221" s="31">
        <f t="shared" ref="BL221" si="5437">PRODUCT(AL221*100*1/AL231)</f>
        <v>0</v>
      </c>
      <c r="BM221" s="33">
        <f t="shared" ref="BM221" si="5438">PRODUCT(AM221*100*1/AM231)</f>
        <v>0</v>
      </c>
      <c r="BN221" s="31">
        <f t="shared" ref="BN221" si="5439">PRODUCT(AN221*100*1/AN231)</f>
        <v>26.666666666666668</v>
      </c>
      <c r="BO221" s="31">
        <f t="shared" ref="BO221" si="5440">PRODUCT(AO221*100*1/AO231)</f>
        <v>0</v>
      </c>
      <c r="BP221" s="33">
        <f t="shared" ref="BP221" si="5441">PRODUCT(AP221*100*1/AP231)</f>
        <v>0</v>
      </c>
      <c r="BQ221" s="31">
        <f t="shared" ref="BQ221" si="5442">PRODUCT(AQ221*100*1/AQ231)</f>
        <v>60</v>
      </c>
      <c r="BR221" s="31">
        <f t="shared" ref="BR221" si="5443">PRODUCT(AR221*100*1/AR231)</f>
        <v>36.666666666666664</v>
      </c>
      <c r="BS221" s="31">
        <f t="shared" ref="BS221" si="5444">PRODUCT(AS221*100*1/AS231)</f>
        <v>10.344827586206897</v>
      </c>
      <c r="BT221" s="33">
        <f t="shared" ref="BT221" si="5445">PRODUCT(AT221*100*1/AT231)</f>
        <v>0</v>
      </c>
      <c r="BU221" s="54"/>
      <c r="BV221" s="54">
        <v>1</v>
      </c>
      <c r="BW221" s="33">
        <f t="shared" ref="BW221" si="5446">AW215+AW216+AW217+AW218+AW219+AW220+AW221</f>
        <v>66.666666666666671</v>
      </c>
      <c r="BX221" s="33">
        <f t="shared" ref="BX221" si="5447">AX215+AX216+AX217+AX218+AX219+AX220+AX221</f>
        <v>80</v>
      </c>
      <c r="BY221" s="30">
        <f t="shared" ref="BY221" si="5448">AY215+AY216+AY217+AY218+AY219+AY220+AY221</f>
        <v>90</v>
      </c>
      <c r="BZ221" s="30">
        <f t="shared" ref="BZ221" si="5449">AZ215+AZ216+AZ217+AZ218+AZ219+AZ220+AZ221</f>
        <v>83.333333333333329</v>
      </c>
      <c r="CA221" s="30">
        <f t="shared" ref="CA221" si="5450">BA215+BA216+BA217+BA218+BA219+BA220+BA221</f>
        <v>80</v>
      </c>
      <c r="CB221" s="30">
        <f t="shared" ref="CB221" si="5451">BB215+BB216+BB217+BB218+BB219+BB220+BB221</f>
        <v>80</v>
      </c>
      <c r="CC221" s="30">
        <f t="shared" ref="CC221" si="5452">BC215+BC216+BC217+BC218+BC219+BC220+BC221</f>
        <v>96.666666666666657</v>
      </c>
      <c r="CD221" s="30">
        <f t="shared" ref="CD221" si="5453">BD215+BD216+BD217+BD218+BD219+BD220+BD221</f>
        <v>83.333333333333329</v>
      </c>
      <c r="CE221" s="31">
        <f t="shared" ref="CE221" si="5454">BE215+BE216+BE217+BE218+BE219+BE220+BE221</f>
        <v>86.206896551724128</v>
      </c>
      <c r="CF221" s="31">
        <f t="shared" ref="CF221" si="5455">BF215+BF216+BF217+BF218+BF219+BF220+BF221</f>
        <v>62.068965517241381</v>
      </c>
      <c r="CG221" s="31">
        <f t="shared" ref="CG221" si="5456">BG215+BG216+BG217+BG218+BG219+BG220+BG221</f>
        <v>0</v>
      </c>
      <c r="CH221" s="31">
        <f t="shared" ref="CH221" si="5457">BH215+BH216+BH217+BH218+BH219+BH220+BH221</f>
        <v>90</v>
      </c>
      <c r="CI221" s="31">
        <f t="shared" ref="CI221" si="5458">BI215+BI216+BI217+BI218+BI219+BI220+BI221</f>
        <v>93.333333333333329</v>
      </c>
      <c r="CJ221" s="31">
        <f t="shared" ref="CJ221" si="5459">BJ215+BJ216+BJ217+BJ218+BJ219+BJ220+BJ221</f>
        <v>93.333333333333329</v>
      </c>
      <c r="CK221" s="33">
        <f t="shared" ref="CK221" si="5460">BK215+BK216+BK217+BK218+BK219+BK220+BK221</f>
        <v>96.666666666666671</v>
      </c>
      <c r="CL221" s="31">
        <f t="shared" ref="CL221" si="5461">BL215+BL216+BL217+BL218+BL219+BL220+BL221</f>
        <v>100.00000000000001</v>
      </c>
      <c r="CM221" s="33">
        <f t="shared" ref="CM221" si="5462">BM215+BM216+BM217+BM218+BM219+BM220+BM221</f>
        <v>100</v>
      </c>
      <c r="CN221" s="31">
        <f t="shared" ref="CN221" si="5463">BN215+BN216+BN217+BN218+BN219+BN220+BN221</f>
        <v>96.666666666666671</v>
      </c>
      <c r="CO221" s="31">
        <f t="shared" ref="CO221" si="5464">BO215+BO216+BO217+BO218+BO219+BO220+BO221</f>
        <v>66.666666666666671</v>
      </c>
      <c r="CP221" s="33">
        <f t="shared" ref="CP221" si="5465">BP215+BP216+BP217+BP218+BP219+BP220+BP221</f>
        <v>93.333333333333343</v>
      </c>
      <c r="CQ221" s="31">
        <f t="shared" ref="CQ221" si="5466">BQ215+BQ216+BQ217+BQ218+BQ219+BQ220+BQ221</f>
        <v>63.333333333333336</v>
      </c>
      <c r="CR221" s="31">
        <f t="shared" ref="CR221" si="5467">BR215+BR216+BR217+BR218+BR219+BR220+BR221</f>
        <v>66.666666666666657</v>
      </c>
      <c r="CS221" s="31">
        <f t="shared" ref="CS221" si="5468">BS215+BS216+BS217+BS218+BS219+BS220+BS221</f>
        <v>72.413793103448285</v>
      </c>
      <c r="CT221" s="33">
        <f t="shared" ref="CT221" si="5469">BT215+BT216+BT217+BT218+BT219+BT220+BT221</f>
        <v>100</v>
      </c>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row>
    <row r="222" spans="1:127" x14ac:dyDescent="0.25">
      <c r="B222" s="54" t="s">
        <v>11</v>
      </c>
      <c r="C222" s="54">
        <v>0</v>
      </c>
      <c r="D222" s="54">
        <v>0</v>
      </c>
      <c r="E222" s="54">
        <v>23</v>
      </c>
      <c r="F222" s="54">
        <v>0</v>
      </c>
      <c r="G222" s="54">
        <v>1</v>
      </c>
      <c r="H222" s="54">
        <v>1</v>
      </c>
      <c r="I222" s="54">
        <v>0</v>
      </c>
      <c r="J222" s="54">
        <v>3</v>
      </c>
      <c r="K222" s="54">
        <v>1</v>
      </c>
      <c r="L222" s="54">
        <v>0</v>
      </c>
      <c r="M222" s="54">
        <v>1</v>
      </c>
      <c r="N222" s="54">
        <v>0</v>
      </c>
      <c r="O222" s="54">
        <v>0</v>
      </c>
      <c r="P222" s="54">
        <v>0</v>
      </c>
      <c r="Q222" s="54">
        <v>0</v>
      </c>
      <c r="R222" s="54">
        <v>0</v>
      </c>
      <c r="S222" s="54">
        <v>30</v>
      </c>
      <c r="V222" s="54">
        <v>2</v>
      </c>
      <c r="W222" s="3">
        <f>J215</f>
        <v>2</v>
      </c>
      <c r="X222" s="3">
        <f>J216</f>
        <v>1</v>
      </c>
      <c r="Y222" s="54">
        <f>J217</f>
        <v>1</v>
      </c>
      <c r="Z222" s="54">
        <f>J218</f>
        <v>2</v>
      </c>
      <c r="AA222" s="54">
        <f>J219</f>
        <v>0</v>
      </c>
      <c r="AB222" s="54">
        <f>J220</f>
        <v>0</v>
      </c>
      <c r="AC222" s="54">
        <f>J221</f>
        <v>1</v>
      </c>
      <c r="AD222" s="54">
        <f>J222</f>
        <v>3</v>
      </c>
      <c r="AE222" s="2">
        <f>J223</f>
        <v>3</v>
      </c>
      <c r="AF222" s="3">
        <f>J224</f>
        <v>2</v>
      </c>
      <c r="AG222" s="2">
        <f>J225</f>
        <v>0</v>
      </c>
      <c r="AH222" s="2">
        <f>J226</f>
        <v>0</v>
      </c>
      <c r="AI222" s="3">
        <f>J227</f>
        <v>0</v>
      </c>
      <c r="AJ222" s="3">
        <f>J228</f>
        <v>1</v>
      </c>
      <c r="AK222" s="3">
        <f>J229</f>
        <v>1</v>
      </c>
      <c r="AL222" s="4">
        <f>J230</f>
        <v>0</v>
      </c>
      <c r="AM222" s="3">
        <f>J231</f>
        <v>0</v>
      </c>
      <c r="AN222" s="3">
        <f>J232</f>
        <v>1</v>
      </c>
      <c r="AO222" s="4">
        <f>J233</f>
        <v>0</v>
      </c>
      <c r="AP222" s="3">
        <f>J234</f>
        <v>0</v>
      </c>
      <c r="AQ222" s="2">
        <f>J235</f>
        <v>11</v>
      </c>
      <c r="AR222" s="2">
        <f>J236</f>
        <v>9</v>
      </c>
      <c r="AS222" s="2">
        <f>J237</f>
        <v>6</v>
      </c>
      <c r="AT222" s="3">
        <f>J238</f>
        <v>0</v>
      </c>
      <c r="AU222" s="5"/>
      <c r="AV222" s="54">
        <v>2</v>
      </c>
      <c r="AW222" s="33">
        <f t="shared" ref="AW222" si="5470">PRODUCT(W222*100*1/W231)</f>
        <v>6.666666666666667</v>
      </c>
      <c r="AX222" s="33">
        <f t="shared" ref="AX222" si="5471">PRODUCT(X222*100*1/X231)</f>
        <v>3.3333333333333335</v>
      </c>
      <c r="AY222" s="30">
        <f t="shared" ref="AY222" si="5472">PRODUCT(Y222*100*1/Y231)</f>
        <v>3.3333333333333335</v>
      </c>
      <c r="AZ222" s="30">
        <f t="shared" ref="AZ222" si="5473">PRODUCT(Z222*100*1/Z231)</f>
        <v>6.666666666666667</v>
      </c>
      <c r="BA222" s="30">
        <f t="shared" ref="BA222" si="5474">PRODUCT(AA222*100*1/AA231)</f>
        <v>0</v>
      </c>
      <c r="BB222" s="30">
        <f t="shared" ref="BB222" si="5475">PRODUCT(AB222*100*1/AB231)</f>
        <v>0</v>
      </c>
      <c r="BC222" s="30">
        <f t="shared" ref="BC222" si="5476">PRODUCT(AC222*100*1/AC231)</f>
        <v>3.3333333333333335</v>
      </c>
      <c r="BD222" s="30">
        <f t="shared" ref="BD222" si="5477">PRODUCT(AD222*100*1/AD231)</f>
        <v>10</v>
      </c>
      <c r="BE222" s="31">
        <f t="shared" ref="BE222" si="5478">PRODUCT(AE222*100*1/AE231)</f>
        <v>10.344827586206897</v>
      </c>
      <c r="BF222" s="33">
        <f t="shared" ref="BF222" si="5479">PRODUCT(AF222*100*1/AF231)</f>
        <v>6.8965517241379306</v>
      </c>
      <c r="BG222" s="31">
        <f t="shared" ref="BG222" si="5480">PRODUCT(AG222*100*1/AG231)</f>
        <v>0</v>
      </c>
      <c r="BH222" s="31">
        <f t="shared" ref="BH222" si="5481">PRODUCT(AH222*100*1/AH231)</f>
        <v>0</v>
      </c>
      <c r="BI222" s="33">
        <f t="shared" ref="BI222" si="5482">PRODUCT(AI222*100*1/AI231)</f>
        <v>0</v>
      </c>
      <c r="BJ222" s="33">
        <f t="shared" ref="BJ222" si="5483">PRODUCT(AJ222*100*1/AJ231)</f>
        <v>3.3333333333333335</v>
      </c>
      <c r="BK222" s="33">
        <f t="shared" ref="BK222" si="5484">PRODUCT(AK222*100*1/AK231)</f>
        <v>3.3333333333333335</v>
      </c>
      <c r="BL222" s="32">
        <f t="shared" ref="BL222" si="5485">PRODUCT(AL222*100*1/AL231)</f>
        <v>0</v>
      </c>
      <c r="BM222" s="33">
        <f t="shared" ref="BM222" si="5486">PRODUCT(AM222*100*1/AM231)</f>
        <v>0</v>
      </c>
      <c r="BN222" s="33">
        <f t="shared" ref="BN222" si="5487">PRODUCT(AN222*100*1/AN231)</f>
        <v>3.3333333333333335</v>
      </c>
      <c r="BO222" s="32">
        <f t="shared" ref="BO222" si="5488">PRODUCT(AO222*100*1/AO231)</f>
        <v>0</v>
      </c>
      <c r="BP222" s="33">
        <f t="shared" ref="BP222" si="5489">PRODUCT(AP222*100*1/AP231)</f>
        <v>0</v>
      </c>
      <c r="BQ222" s="31">
        <f t="shared" ref="BQ222" si="5490">PRODUCT(AQ222*100*1/AQ231)</f>
        <v>36.666666666666664</v>
      </c>
      <c r="BR222" s="31">
        <f t="shared" ref="BR222" si="5491">PRODUCT(AR222*100*1/AR231)</f>
        <v>30</v>
      </c>
      <c r="BS222" s="31">
        <f t="shared" ref="BS222" si="5492">PRODUCT(AS222*100*1/AS231)</f>
        <v>20.689655172413794</v>
      </c>
      <c r="BT222" s="33">
        <f t="shared" ref="BT222" si="5493">PRODUCT(AT222*100*1/AT231)</f>
        <v>0</v>
      </c>
      <c r="BU222" s="54"/>
      <c r="BV222" s="54">
        <v>2</v>
      </c>
      <c r="BW222" s="33">
        <f t="shared" ref="BW222" si="5494">AW215+AW216+AW217+AW218+AW219+AW220+AW221+AW222</f>
        <v>73.333333333333343</v>
      </c>
      <c r="BX222" s="33">
        <f t="shared" ref="BX222" si="5495">AX215+AX216+AX217+AX218+AX219+AX220+AX221+AX222</f>
        <v>83.333333333333329</v>
      </c>
      <c r="BY222" s="30">
        <f t="shared" ref="BY222" si="5496">AY215+AY216+AY217+AY218+AY219+AY220+AY221+AY222</f>
        <v>93.333333333333329</v>
      </c>
      <c r="BZ222" s="30">
        <f t="shared" ref="BZ222" si="5497">AZ215+AZ216+AZ217+AZ218+AZ219+AZ220+AZ221+AZ222</f>
        <v>90</v>
      </c>
      <c r="CA222" s="30">
        <f t="shared" ref="CA222" si="5498">BA215+BA216+BA217+BA218+BA219+BA220+BA221+BA222</f>
        <v>80</v>
      </c>
      <c r="CB222" s="30">
        <f t="shared" ref="CB222" si="5499">BB215+BB216+BB217+BB218+BB219+BB220+BB221+BB222</f>
        <v>80</v>
      </c>
      <c r="CC222" s="30">
        <f t="shared" ref="CC222" si="5500">BC215+BC216+BC217+BC218+BC219+BC220+BC221+BC222</f>
        <v>99.999999999999986</v>
      </c>
      <c r="CD222" s="30">
        <f t="shared" ref="CD222" si="5501">BD215+BD216+BD217+BD218+BD219+BD220+BD221+BD222</f>
        <v>93.333333333333329</v>
      </c>
      <c r="CE222" s="31">
        <f t="shared" ref="CE222" si="5502">BE215+BE216+BE217+BE218+BE219+BE220+BE221+BE222</f>
        <v>96.551724137931018</v>
      </c>
      <c r="CF222" s="33">
        <f t="shared" ref="CF222" si="5503">BF215+BF216+BF217+BF218+BF219+BF220+BF221+BF222</f>
        <v>68.965517241379317</v>
      </c>
      <c r="CG222" s="31">
        <f t="shared" ref="CG222" si="5504">BG215+BG216+BG217+BG218+BG219+BG220+BG221+BG222</f>
        <v>0</v>
      </c>
      <c r="CH222" s="31">
        <f t="shared" ref="CH222" si="5505">BH215+BH216+BH217+BH218+BH219+BH220+BH221+BH222</f>
        <v>90</v>
      </c>
      <c r="CI222" s="33">
        <f t="shared" ref="CI222" si="5506">BI215+BI216+BI217+BI218+BI219+BI220+BI221+BI222</f>
        <v>93.333333333333329</v>
      </c>
      <c r="CJ222" s="33">
        <f t="shared" ref="CJ222" si="5507">BJ215+BJ216+BJ217+BJ218+BJ219+BJ220+BJ221+BJ222</f>
        <v>96.666666666666657</v>
      </c>
      <c r="CK222" s="33">
        <f t="shared" ref="CK222" si="5508">BK215+BK216+BK217+BK218+BK219+BK220+BK221+BK222</f>
        <v>100</v>
      </c>
      <c r="CL222" s="32">
        <f t="shared" ref="CL222" si="5509">BL215+BL216+BL217+BL218+BL219+BL220+BL221+BL222</f>
        <v>100.00000000000001</v>
      </c>
      <c r="CM222" s="33">
        <f t="shared" ref="CM222" si="5510">BM215+BM216+BM217+BM218+BM219+BM220+BM221+BM222</f>
        <v>100</v>
      </c>
      <c r="CN222" s="33">
        <f t="shared" ref="CN222" si="5511">BN215+BN216+BN217+BN218+BN219+BN220+BN221+BN222</f>
        <v>100</v>
      </c>
      <c r="CO222" s="32">
        <f t="shared" ref="CO222" si="5512">BO215+BO216+BO217+BO218+BO219+BO220+BO221+BO222</f>
        <v>66.666666666666671</v>
      </c>
      <c r="CP222" s="33">
        <f t="shared" ref="CP222" si="5513">BP215+BP216+BP217+BP218+BP219+BP220+BP221+BP222</f>
        <v>93.333333333333343</v>
      </c>
      <c r="CQ222" s="31">
        <f t="shared" ref="CQ222" si="5514">BQ215+BQ216+BQ217+BQ218+BQ219+BQ220+BQ221+BQ222</f>
        <v>100</v>
      </c>
      <c r="CR222" s="31">
        <f t="shared" ref="CR222" si="5515">BR215+BR216+BR217+BR218+BR219+BR220+BR221+BR222</f>
        <v>96.666666666666657</v>
      </c>
      <c r="CS222" s="31">
        <f t="shared" ref="CS222" si="5516">BS215+BS216+BS217+BS218+BS219+BS220+BS221+BS222</f>
        <v>93.103448275862078</v>
      </c>
      <c r="CT222" s="33">
        <f t="shared" ref="CT222" si="5517">BT215+BT216+BT217+BT218+BT219+BT220+BT221+BT222</f>
        <v>100</v>
      </c>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row>
    <row r="223" spans="1:127" x14ac:dyDescent="0.25">
      <c r="B223" s="54" t="s">
        <v>13</v>
      </c>
      <c r="C223" s="2">
        <v>0</v>
      </c>
      <c r="D223" s="2">
        <v>0</v>
      </c>
      <c r="E223" s="2">
        <v>0</v>
      </c>
      <c r="F223" s="2">
        <v>0</v>
      </c>
      <c r="G223" s="2">
        <v>17</v>
      </c>
      <c r="H223" s="2">
        <v>0</v>
      </c>
      <c r="I223" s="2">
        <v>8</v>
      </c>
      <c r="J223" s="2">
        <v>3</v>
      </c>
      <c r="K223" s="2">
        <v>0</v>
      </c>
      <c r="L223" s="2">
        <v>0</v>
      </c>
      <c r="M223" s="4">
        <v>1</v>
      </c>
      <c r="N223" s="3">
        <v>0</v>
      </c>
      <c r="O223" s="3">
        <v>0</v>
      </c>
      <c r="P223" s="3">
        <v>0</v>
      </c>
      <c r="Q223" s="3">
        <v>0</v>
      </c>
      <c r="R223" s="3">
        <v>0</v>
      </c>
      <c r="S223" s="54">
        <v>29</v>
      </c>
      <c r="V223" s="54">
        <v>4</v>
      </c>
      <c r="W223" s="3">
        <f>K215</f>
        <v>1</v>
      </c>
      <c r="X223" s="3">
        <f>K216</f>
        <v>0</v>
      </c>
      <c r="Y223" s="54">
        <f>K217</f>
        <v>1</v>
      </c>
      <c r="Z223" s="54">
        <f>K218</f>
        <v>0</v>
      </c>
      <c r="AA223" s="54">
        <f>K219</f>
        <v>0</v>
      </c>
      <c r="AB223" s="54">
        <f>K220</f>
        <v>0</v>
      </c>
      <c r="AC223" s="54">
        <f>K221</f>
        <v>0</v>
      </c>
      <c r="AD223" s="54">
        <f>K222</f>
        <v>1</v>
      </c>
      <c r="AE223" s="2">
        <f>K223</f>
        <v>0</v>
      </c>
      <c r="AF223" s="3">
        <f>K224</f>
        <v>3</v>
      </c>
      <c r="AG223" s="2">
        <f>K225</f>
        <v>0</v>
      </c>
      <c r="AH223" s="4">
        <f>K226</f>
        <v>1</v>
      </c>
      <c r="AI223" s="3">
        <f>K227</f>
        <v>1</v>
      </c>
      <c r="AJ223" s="3">
        <f>K228</f>
        <v>0</v>
      </c>
      <c r="AK223" s="3">
        <f>K229</f>
        <v>0</v>
      </c>
      <c r="AL223" s="3">
        <f>K230</f>
        <v>0</v>
      </c>
      <c r="AM223" s="3">
        <f>K231</f>
        <v>0</v>
      </c>
      <c r="AN223" s="3">
        <f>K232</f>
        <v>0</v>
      </c>
      <c r="AO223" s="3">
        <f>K233</f>
        <v>0</v>
      </c>
      <c r="AP223" s="3">
        <f>K234</f>
        <v>0</v>
      </c>
      <c r="AQ223" s="2">
        <f>K235</f>
        <v>0</v>
      </c>
      <c r="AR223" s="2">
        <f>K236</f>
        <v>1</v>
      </c>
      <c r="AS223" s="2">
        <f>K237</f>
        <v>2</v>
      </c>
      <c r="AT223" s="3">
        <f>K238</f>
        <v>0</v>
      </c>
      <c r="AU223" s="5"/>
      <c r="AV223" s="54">
        <v>4</v>
      </c>
      <c r="AW223" s="33">
        <f t="shared" ref="AW223" si="5518">PRODUCT(W223*100*1/W231)</f>
        <v>3.3333333333333335</v>
      </c>
      <c r="AX223" s="33">
        <f t="shared" ref="AX223" si="5519">PRODUCT(X223*100*1/X231)</f>
        <v>0</v>
      </c>
      <c r="AY223" s="30">
        <f t="shared" ref="AY223" si="5520">PRODUCT(Y223*100*1/Y231)</f>
        <v>3.3333333333333335</v>
      </c>
      <c r="AZ223" s="30">
        <f t="shared" ref="AZ223" si="5521">PRODUCT(Z223*100*1/Z231)</f>
        <v>0</v>
      </c>
      <c r="BA223" s="30">
        <f t="shared" ref="BA223" si="5522">PRODUCT(AA223*100*1/AA231)</f>
        <v>0</v>
      </c>
      <c r="BB223" s="30">
        <f t="shared" ref="BB223" si="5523">PRODUCT(AB223*100*1/AB231)</f>
        <v>0</v>
      </c>
      <c r="BC223" s="30">
        <f t="shared" ref="BC223" si="5524">PRODUCT(AC223*100*1/AC231)</f>
        <v>0</v>
      </c>
      <c r="BD223" s="30">
        <f t="shared" ref="BD223" si="5525">PRODUCT(AD223*100*1/AD231)</f>
        <v>3.3333333333333335</v>
      </c>
      <c r="BE223" s="31">
        <f t="shared" ref="BE223" si="5526">PRODUCT(AE223*100*1/AE231)</f>
        <v>0</v>
      </c>
      <c r="BF223" s="33">
        <f t="shared" ref="BF223" si="5527">PRODUCT(AF223*100*1/AF231)</f>
        <v>10.344827586206897</v>
      </c>
      <c r="BG223" s="31">
        <f t="shared" ref="BG223" si="5528">PRODUCT(AG223*100*1/AG231)</f>
        <v>0</v>
      </c>
      <c r="BH223" s="32">
        <f t="shared" ref="BH223" si="5529">PRODUCT(AH223*100*1/AH231)</f>
        <v>3.3333333333333335</v>
      </c>
      <c r="BI223" s="33">
        <f t="shared" ref="BI223" si="5530">PRODUCT(AI223*100*1/AI231)</f>
        <v>3.3333333333333335</v>
      </c>
      <c r="BJ223" s="33">
        <f t="shared" ref="BJ223" si="5531">PRODUCT(AJ223*100*1/AJ231)</f>
        <v>0</v>
      </c>
      <c r="BK223" s="33">
        <f t="shared" ref="BK223" si="5532">PRODUCT(AK223*100*1/AK231)</f>
        <v>0</v>
      </c>
      <c r="BL223" s="33">
        <f t="shared" ref="BL223" si="5533">PRODUCT(AL223*100*1/AL231)</f>
        <v>0</v>
      </c>
      <c r="BM223" s="33">
        <f t="shared" ref="BM223" si="5534">PRODUCT(AM223*100*1/AM231)</f>
        <v>0</v>
      </c>
      <c r="BN223" s="33">
        <f t="shared" ref="BN223" si="5535">PRODUCT(AN223*100*1/AN231)</f>
        <v>0</v>
      </c>
      <c r="BO223" s="33">
        <f t="shared" ref="BO223" si="5536">PRODUCT(AO223*100*1/AO231)</f>
        <v>0</v>
      </c>
      <c r="BP223" s="33">
        <f t="shared" ref="BP223" si="5537">PRODUCT(AP223*100*1/AP231)</f>
        <v>0</v>
      </c>
      <c r="BQ223" s="31">
        <f t="shared" ref="BQ223" si="5538">PRODUCT(AQ223*100*1/AQ231)</f>
        <v>0</v>
      </c>
      <c r="BR223" s="31">
        <f t="shared" ref="BR223" si="5539">PRODUCT(AR223*100*1/AR231)</f>
        <v>3.3333333333333335</v>
      </c>
      <c r="BS223" s="31">
        <f t="shared" ref="BS223" si="5540">PRODUCT(AS223*100*1/AS231)</f>
        <v>6.8965517241379306</v>
      </c>
      <c r="BT223" s="33">
        <f t="shared" ref="BT223" si="5541">PRODUCT(AT223*100*1/AT231)</f>
        <v>0</v>
      </c>
      <c r="BU223" s="54"/>
      <c r="BV223" s="54">
        <v>4</v>
      </c>
      <c r="BW223" s="33">
        <f t="shared" ref="BW223" si="5542">AW215+AW216+AW217+AW218+AW219+AW220+AW221+AW222+AW223</f>
        <v>76.666666666666671</v>
      </c>
      <c r="BX223" s="33">
        <f t="shared" ref="BX223" si="5543">AX215+AX216+AX217+AX218+AX219+AX220+AX221+AX222+AX223</f>
        <v>83.333333333333329</v>
      </c>
      <c r="BY223" s="30">
        <f t="shared" ref="BY223" si="5544">AY215+AY216+AY217+AY218+AY219+AY220+AY221+AY222+AY223</f>
        <v>96.666666666666657</v>
      </c>
      <c r="BZ223" s="30">
        <f t="shared" ref="BZ223" si="5545">AZ215+AZ216+AZ217+AZ218+AZ219+AZ220+AZ221+AZ222+AZ223</f>
        <v>90</v>
      </c>
      <c r="CA223" s="30">
        <f t="shared" ref="CA223" si="5546">BA215+BA216+BA217+BA218+BA219+BA220+BA221+BA222+BA223</f>
        <v>80</v>
      </c>
      <c r="CB223" s="30">
        <f t="shared" ref="CB223" si="5547">BB215+BB216+BB217+BB218+BB219+BB220+BB221+BB222+BB223</f>
        <v>80</v>
      </c>
      <c r="CC223" s="30">
        <f t="shared" ref="CC223" si="5548">BC215+BC216+BC217+BC218+BC219+BC220+BC221+BC222+BC223</f>
        <v>99.999999999999986</v>
      </c>
      <c r="CD223" s="30">
        <f t="shared" ref="CD223" si="5549">BD215+BD216+BD217+BD218+BD219+BD220+BD221+BD222+BD223</f>
        <v>96.666666666666657</v>
      </c>
      <c r="CE223" s="31">
        <f t="shared" ref="CE223" si="5550">BE215+BE216+BE217+BE218+BE219+BE220+BE221+BE222+BE223</f>
        <v>96.551724137931018</v>
      </c>
      <c r="CF223" s="33">
        <f t="shared" ref="CF223" si="5551">BF215+BF216+BF217+BF218+BF219+BF220+BF221+BF222+BF223</f>
        <v>79.310344827586221</v>
      </c>
      <c r="CG223" s="31">
        <f t="shared" ref="CG223" si="5552">BG215+BG216+BG217+BG218+BG219+BG220+BG221+BG222+BG223</f>
        <v>0</v>
      </c>
      <c r="CH223" s="32">
        <f t="shared" ref="CH223" si="5553">BH215+BH216+BH217+BH218+BH219+BH220+BH221+BH222+BH223</f>
        <v>93.333333333333329</v>
      </c>
      <c r="CI223" s="33">
        <f t="shared" ref="CI223" si="5554">BI215+BI216+BI217+BI218+BI219+BI220+BI221+BI222+BI223</f>
        <v>96.666666666666657</v>
      </c>
      <c r="CJ223" s="33">
        <f t="shared" ref="CJ223" si="5555">BJ215+BJ216+BJ217+BJ218+BJ219+BJ220+BJ221+BJ222+BJ223</f>
        <v>96.666666666666657</v>
      </c>
      <c r="CK223" s="33">
        <f t="shared" ref="CK223" si="5556">BK215+BK216+BK217+BK218+BK219+BK220+BK221+BK222+BK223</f>
        <v>100</v>
      </c>
      <c r="CL223" s="33">
        <f t="shared" ref="CL223" si="5557">BL215+BL216+BL217+BL218+BL219+BL220+BL221+BL222+BL223</f>
        <v>100.00000000000001</v>
      </c>
      <c r="CM223" s="33">
        <f t="shared" ref="CM223" si="5558">BM215+BM216+BM217+BM218+BM219+BM220+BM221+BM222+BM223</f>
        <v>100</v>
      </c>
      <c r="CN223" s="33">
        <f t="shared" ref="CN223" si="5559">BN215+BN216+BN217+BN218+BN219+BN220+BN221+BN222+BN223</f>
        <v>100</v>
      </c>
      <c r="CO223" s="33">
        <f t="shared" ref="CO223" si="5560">BO215+BO216+BO217+BO218+BO219+BO220+BO221+BO222+BO223</f>
        <v>66.666666666666671</v>
      </c>
      <c r="CP223" s="33">
        <f t="shared" ref="CP223" si="5561">BP215+BP216+BP217+BP218+BP219+BP220+BP221+BP222+BP223</f>
        <v>93.333333333333343</v>
      </c>
      <c r="CQ223" s="31">
        <f t="shared" ref="CQ223" si="5562">BQ215+BQ216+BQ217+BQ218+BQ219+BQ220+BQ221+BQ222+BQ223</f>
        <v>100</v>
      </c>
      <c r="CR223" s="31">
        <f t="shared" ref="CR223" si="5563">BR215+BR216+BR217+BR218+BR219+BR220+BR221+BR222+BR223</f>
        <v>99.999999999999986</v>
      </c>
      <c r="CS223" s="31">
        <f t="shared" ref="CS223" si="5564">BS215+BS216+BS217+BS218+BS219+BS220+BS221+BS222+BS223</f>
        <v>100.00000000000001</v>
      </c>
      <c r="CT223" s="33">
        <f t="shared" ref="CT223" si="5565">BT215+BT216+BT217+BT218+BT219+BT220+BT221+BT222+BT223</f>
        <v>100</v>
      </c>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row>
    <row r="224" spans="1:127" x14ac:dyDescent="0.25">
      <c r="B224" s="54" t="s">
        <v>14</v>
      </c>
      <c r="C224" s="2">
        <v>0</v>
      </c>
      <c r="D224" s="2">
        <v>0</v>
      </c>
      <c r="E224" s="2">
        <v>17</v>
      </c>
      <c r="F224" s="2">
        <v>0</v>
      </c>
      <c r="G224" s="2">
        <v>0</v>
      </c>
      <c r="H224" s="2">
        <v>1</v>
      </c>
      <c r="I224" s="2">
        <v>0</v>
      </c>
      <c r="J224" s="3">
        <v>2</v>
      </c>
      <c r="K224" s="3">
        <v>3</v>
      </c>
      <c r="L224" s="3">
        <v>4</v>
      </c>
      <c r="M224" s="3">
        <v>2</v>
      </c>
      <c r="N224" s="3">
        <v>0</v>
      </c>
      <c r="O224" s="3">
        <v>0</v>
      </c>
      <c r="P224" s="3">
        <v>0</v>
      </c>
      <c r="Q224" s="3">
        <v>0</v>
      </c>
      <c r="R224" s="3">
        <v>0</v>
      </c>
      <c r="S224" s="54">
        <v>29</v>
      </c>
      <c r="V224" s="54">
        <v>8</v>
      </c>
      <c r="W224" s="3">
        <f>L215</f>
        <v>7</v>
      </c>
      <c r="X224" s="3">
        <f>L216</f>
        <v>1</v>
      </c>
      <c r="Y224" s="54">
        <f>L217</f>
        <v>0</v>
      </c>
      <c r="Z224" s="54">
        <f>L218</f>
        <v>1</v>
      </c>
      <c r="AA224" s="54">
        <f>L219</f>
        <v>3</v>
      </c>
      <c r="AB224" s="54">
        <f>L220</f>
        <v>2</v>
      </c>
      <c r="AC224" s="54">
        <f>L221</f>
        <v>0</v>
      </c>
      <c r="AD224" s="54">
        <f>L222</f>
        <v>0</v>
      </c>
      <c r="AE224" s="2">
        <f>L223</f>
        <v>0</v>
      </c>
      <c r="AF224" s="3">
        <f>L224</f>
        <v>4</v>
      </c>
      <c r="AG224" s="2">
        <f>L225</f>
        <v>0</v>
      </c>
      <c r="AH224" s="3">
        <f>L226</f>
        <v>0</v>
      </c>
      <c r="AI224" s="3">
        <f>L227</f>
        <v>1</v>
      </c>
      <c r="AJ224" s="3">
        <f>L228</f>
        <v>1</v>
      </c>
      <c r="AK224" s="3">
        <f>L229</f>
        <v>0</v>
      </c>
      <c r="AL224" s="3">
        <f>L230</f>
        <v>0</v>
      </c>
      <c r="AM224" s="3">
        <f>L231</f>
        <v>0</v>
      </c>
      <c r="AN224" s="3">
        <f>L232</f>
        <v>0</v>
      </c>
      <c r="AO224" s="3">
        <f>L233</f>
        <v>1</v>
      </c>
      <c r="AP224" s="3">
        <f>L234</f>
        <v>2</v>
      </c>
      <c r="AQ224" s="3">
        <f>L235</f>
        <v>0</v>
      </c>
      <c r="AR224" s="3">
        <f>L236</f>
        <v>0</v>
      </c>
      <c r="AS224" s="3">
        <f>L237</f>
        <v>0</v>
      </c>
      <c r="AT224" s="3">
        <f>L238</f>
        <v>0</v>
      </c>
      <c r="AU224" s="7"/>
      <c r="AV224" s="54">
        <v>8</v>
      </c>
      <c r="AW224" s="33">
        <f t="shared" ref="AW224" si="5566">PRODUCT(W224*100*1/W231)</f>
        <v>23.333333333333332</v>
      </c>
      <c r="AX224" s="33">
        <f t="shared" ref="AX224" si="5567">PRODUCT(X224*100*1/X231)</f>
        <v>3.3333333333333335</v>
      </c>
      <c r="AY224" s="30">
        <f t="shared" ref="AY224" si="5568">PRODUCT(Y224*100*1/Y231)</f>
        <v>0</v>
      </c>
      <c r="AZ224" s="30">
        <f t="shared" ref="AZ224" si="5569">PRODUCT(Z224*100*1/Z231)</f>
        <v>3.3333333333333335</v>
      </c>
      <c r="BA224" s="30">
        <f t="shared" ref="BA224" si="5570">PRODUCT(AA224*100*1/AA231)</f>
        <v>10</v>
      </c>
      <c r="BB224" s="30">
        <f t="shared" ref="BB224" si="5571">PRODUCT(AB224*100*1/AB231)</f>
        <v>6.666666666666667</v>
      </c>
      <c r="BC224" s="30">
        <f t="shared" ref="BC224" si="5572">PRODUCT(AC224*100*1/AC231)</f>
        <v>0</v>
      </c>
      <c r="BD224" s="30">
        <f t="shared" ref="BD224" si="5573">PRODUCT(AD224*100*1/AD231)</f>
        <v>0</v>
      </c>
      <c r="BE224" s="31">
        <f t="shared" ref="BE224" si="5574">PRODUCT(AE224*100*1/AE231)</f>
        <v>0</v>
      </c>
      <c r="BF224" s="33">
        <f t="shared" ref="BF224" si="5575">PRODUCT(AF224*100*1/AF231)</f>
        <v>13.793103448275861</v>
      </c>
      <c r="BG224" s="31">
        <f t="shared" ref="BG224" si="5576">PRODUCT(AG224*100*1/AG231)</f>
        <v>0</v>
      </c>
      <c r="BH224" s="33">
        <f t="shared" ref="BH224" si="5577">PRODUCT(AH224*100*1/AH231)</f>
        <v>0</v>
      </c>
      <c r="BI224" s="33">
        <f t="shared" ref="BI224" si="5578">PRODUCT(AI224*100*1/AI231)</f>
        <v>3.3333333333333335</v>
      </c>
      <c r="BJ224" s="33">
        <f t="shared" ref="BJ224" si="5579">PRODUCT(AJ224*100*1/AJ231)</f>
        <v>3.3333333333333335</v>
      </c>
      <c r="BK224" s="33">
        <f t="shared" ref="BK224" si="5580">PRODUCT(AK224*100*1/AK231)</f>
        <v>0</v>
      </c>
      <c r="BL224" s="33">
        <f t="shared" ref="BL224" si="5581">PRODUCT(AL224*100*1/AL231)</f>
        <v>0</v>
      </c>
      <c r="BM224" s="33">
        <f t="shared" ref="BM224" si="5582">PRODUCT(AM224*100*1/AM231)</f>
        <v>0</v>
      </c>
      <c r="BN224" s="33">
        <f t="shared" ref="BN224" si="5583">PRODUCT(AN224*100*1/AN231)</f>
        <v>0</v>
      </c>
      <c r="BO224" s="33">
        <f t="shared" ref="BO224" si="5584">PRODUCT(AO224*100*1/AO231)</f>
        <v>3.3333333333333335</v>
      </c>
      <c r="BP224" s="33">
        <f t="shared" ref="BP224" si="5585">PRODUCT(AP224*100*1/AP231)</f>
        <v>6.666666666666667</v>
      </c>
      <c r="BQ224" s="33">
        <f t="shared" ref="BQ224" si="5586">PRODUCT(AQ224*100*1/AQ231)</f>
        <v>0</v>
      </c>
      <c r="BR224" s="33">
        <f t="shared" ref="BR224" si="5587">PRODUCT(AR224*100*1/AR231)</f>
        <v>0</v>
      </c>
      <c r="BS224" s="33">
        <f t="shared" ref="BS224" si="5588">PRODUCT(AS224*100*1/AS231)</f>
        <v>0</v>
      </c>
      <c r="BT224" s="33">
        <f t="shared" ref="BT224" si="5589">PRODUCT(AT224*100*1/AT231)</f>
        <v>0</v>
      </c>
      <c r="BU224" s="54"/>
      <c r="BV224" s="54">
        <v>8</v>
      </c>
      <c r="BW224" s="33">
        <f t="shared" ref="BW224" si="5590">AW215+AW216+AW217+AW218+AW219+AW220+AW221+AW222+AW223+AW224</f>
        <v>100</v>
      </c>
      <c r="BX224" s="33">
        <f t="shared" ref="BX224" si="5591">AX215+AX216+AX217+AX218+AX219+AX220+AX221+AX222+AX223+AX224</f>
        <v>86.666666666666657</v>
      </c>
      <c r="BY224" s="30">
        <f t="shared" ref="BY224" si="5592">AY215+AY216+AY217+AY218+AY219+AY220+AY221+AY222+AY223+AY224</f>
        <v>96.666666666666657</v>
      </c>
      <c r="BZ224" s="30">
        <f t="shared" ref="BZ224" si="5593">AZ215+AZ216+AZ217+AZ218+AZ219+AZ220+AZ221+AZ222+AZ223+AZ224</f>
        <v>93.333333333333329</v>
      </c>
      <c r="CA224" s="30">
        <f t="shared" ref="CA224" si="5594">BA215+BA216+BA217+BA218+BA219+BA220+BA221+BA222+BA223+BA224</f>
        <v>90</v>
      </c>
      <c r="CB224" s="30">
        <f t="shared" ref="CB224" si="5595">BB215+BB216+BB217+BB218+BB219+BB220+BB221+BB222+BB223+BB224</f>
        <v>86.666666666666671</v>
      </c>
      <c r="CC224" s="30">
        <f t="shared" ref="CC224" si="5596">BC215+BC216+BC217+BC218+BC219+BC220+BC221+BC222+BC223+BC224</f>
        <v>99.999999999999986</v>
      </c>
      <c r="CD224" s="30">
        <f t="shared" ref="CD224" si="5597">BD215+BD216+BD217+BD218+BD219+BD220+BD221+BD222+BD223+BD224</f>
        <v>96.666666666666657</v>
      </c>
      <c r="CE224" s="31">
        <f t="shared" ref="CE224" si="5598">BE215+BE216+BE217+BE218+BE219+BE220+BE221+BE222+BE223+BE224</f>
        <v>96.551724137931018</v>
      </c>
      <c r="CF224" s="33">
        <f t="shared" ref="CF224" si="5599">BF215+BF216+BF217+BF218+BF219+BF220+BF221+BF222+BF223+BF224</f>
        <v>93.103448275862078</v>
      </c>
      <c r="CG224" s="31">
        <f t="shared" ref="CG224" si="5600">BG215+BG216+BG217+BG218+BG219+BG220+BG221+BG222+BG223+BG224</f>
        <v>0</v>
      </c>
      <c r="CH224" s="33">
        <f t="shared" ref="CH224" si="5601">BH215+BH216+BH217+BH218+BH219+BH220+BH221+BH222+BH223+BH224</f>
        <v>93.333333333333329</v>
      </c>
      <c r="CI224" s="33">
        <f t="shared" ref="CI224" si="5602">BI215+BI216+BI217+BI218+BI219+BI220+BI221+BI222+BI223+BI224</f>
        <v>99.999999999999986</v>
      </c>
      <c r="CJ224" s="33">
        <f t="shared" ref="CJ224" si="5603">BJ215+BJ216+BJ217+BJ218+BJ219+BJ220+BJ221+BJ222+BJ223+BJ224</f>
        <v>99.999999999999986</v>
      </c>
      <c r="CK224" s="33">
        <f t="shared" ref="CK224" si="5604">BK215+BK216+BK217+BK218+BK219+BK220+BK221+BK222+BK223+BK224</f>
        <v>100</v>
      </c>
      <c r="CL224" s="33">
        <f t="shared" ref="CL224" si="5605">BL215+BL216+BL217+BL218+BL219+BL220+BL221+BL222+BL223+BL224</f>
        <v>100.00000000000001</v>
      </c>
      <c r="CM224" s="33">
        <f t="shared" ref="CM224" si="5606">BM215+BM216+BM217+BM218+BM219+BM220+BM221+BM222+BM223+BM224</f>
        <v>100</v>
      </c>
      <c r="CN224" s="33">
        <f t="shared" ref="CN224" si="5607">BN215+BN216+BN217+BN218+BN219+BN220+BN221+BN222+BN223+BN224</f>
        <v>100</v>
      </c>
      <c r="CO224" s="33">
        <f t="shared" ref="CO224" si="5608">BO215+BO216+BO217+BO218+BO219+BO220+BO221+BO222+BO223+BO224</f>
        <v>70</v>
      </c>
      <c r="CP224" s="33">
        <f t="shared" ref="CP224" si="5609">BP215+BP216+BP217+BP218+BP219+BP220+BP221+BP222+BP223+BP224</f>
        <v>100.00000000000001</v>
      </c>
      <c r="CQ224" s="33">
        <f t="shared" ref="CQ224" si="5610">BQ215+BQ216+BQ217+BQ218+BQ219+BQ220+BQ221+BQ222+BQ223+BQ224</f>
        <v>100</v>
      </c>
      <c r="CR224" s="33">
        <f t="shared" ref="CR224" si="5611">BR215+BR216+BR217+BR218+BR219+BR220+BR221+BR222+BR223+BR224</f>
        <v>99.999999999999986</v>
      </c>
      <c r="CS224" s="33">
        <f t="shared" ref="CS224" si="5612">BS215+BS216+BS217+BS218+BS219+BS220+BS221+BS222+BS223+BS224</f>
        <v>100.00000000000001</v>
      </c>
      <c r="CT224" s="33">
        <f t="shared" ref="CT224" si="5613">BT215+BT216+BT217+BT218+BT219+BT220+BT221+BT222+BT223+BT224</f>
        <v>100</v>
      </c>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row>
    <row r="225" spans="2:125" x14ac:dyDescent="0.25">
      <c r="B225" s="54" t="s">
        <v>16</v>
      </c>
      <c r="C225" s="2">
        <v>0</v>
      </c>
      <c r="D225" s="2">
        <v>0</v>
      </c>
      <c r="E225" s="2">
        <v>0</v>
      </c>
      <c r="F225" s="2">
        <v>0</v>
      </c>
      <c r="G225" s="2">
        <v>0</v>
      </c>
      <c r="H225" s="2">
        <v>0</v>
      </c>
      <c r="I225" s="2">
        <v>0</v>
      </c>
      <c r="J225" s="2">
        <v>0</v>
      </c>
      <c r="K225" s="2">
        <v>0</v>
      </c>
      <c r="L225" s="2">
        <v>0</v>
      </c>
      <c r="M225" s="2">
        <v>1</v>
      </c>
      <c r="N225" s="2">
        <v>2</v>
      </c>
      <c r="O225" s="3">
        <v>9</v>
      </c>
      <c r="P225" s="3">
        <v>11</v>
      </c>
      <c r="Q225" s="3">
        <v>7</v>
      </c>
      <c r="R225" s="3">
        <v>0</v>
      </c>
      <c r="S225" s="54">
        <v>30</v>
      </c>
      <c r="V225" s="54">
        <v>16</v>
      </c>
      <c r="W225" s="3">
        <f>M215</f>
        <v>0</v>
      </c>
      <c r="X225" s="3">
        <f>M216</f>
        <v>4</v>
      </c>
      <c r="Y225" s="54">
        <f>M217</f>
        <v>1</v>
      </c>
      <c r="Z225" s="54">
        <f>M218</f>
        <v>0</v>
      </c>
      <c r="AA225" s="54">
        <f>M219</f>
        <v>3</v>
      </c>
      <c r="AB225" s="54">
        <f>M220</f>
        <v>0</v>
      </c>
      <c r="AC225" s="54">
        <f>M221</f>
        <v>0</v>
      </c>
      <c r="AD225" s="54">
        <f>M222</f>
        <v>1</v>
      </c>
      <c r="AE225" s="4">
        <f>M223</f>
        <v>1</v>
      </c>
      <c r="AF225" s="3">
        <f>M224</f>
        <v>2</v>
      </c>
      <c r="AG225" s="2">
        <f>M225</f>
        <v>1</v>
      </c>
      <c r="AH225" s="3">
        <f>M226</f>
        <v>2</v>
      </c>
      <c r="AI225" s="3">
        <f>M227</f>
        <v>0</v>
      </c>
      <c r="AJ225" s="3">
        <f>M228</f>
        <v>0</v>
      </c>
      <c r="AK225" s="3">
        <f>M229</f>
        <v>0</v>
      </c>
      <c r="AL225" s="3">
        <f>M230</f>
        <v>0</v>
      </c>
      <c r="AM225" s="3">
        <f>M231</f>
        <v>0</v>
      </c>
      <c r="AN225" s="3">
        <f>M232</f>
        <v>0</v>
      </c>
      <c r="AO225" s="3">
        <f>M233</f>
        <v>0</v>
      </c>
      <c r="AP225" s="3">
        <f>M234</f>
        <v>0</v>
      </c>
      <c r="AQ225" s="3">
        <f>M235</f>
        <v>0</v>
      </c>
      <c r="AR225" s="3">
        <f>M236</f>
        <v>0</v>
      </c>
      <c r="AS225" s="3">
        <f>M237</f>
        <v>0</v>
      </c>
      <c r="AT225" s="3">
        <f>M238</f>
        <v>0</v>
      </c>
      <c r="AU225" s="7"/>
      <c r="AV225" s="54">
        <v>16</v>
      </c>
      <c r="AW225" s="33">
        <f t="shared" ref="AW225" si="5614">PRODUCT(W225*100*1/W231)</f>
        <v>0</v>
      </c>
      <c r="AX225" s="33">
        <f t="shared" ref="AX225" si="5615">PRODUCT(X225*100*1/X231)</f>
        <v>13.333333333333334</v>
      </c>
      <c r="AY225" s="30">
        <f t="shared" ref="AY225" si="5616">PRODUCT(Y225*100*1/Y231)</f>
        <v>3.3333333333333335</v>
      </c>
      <c r="AZ225" s="30">
        <f t="shared" ref="AZ225" si="5617">PRODUCT(Z225*100*1/Z231)</f>
        <v>0</v>
      </c>
      <c r="BA225" s="30">
        <f t="shared" ref="BA225" si="5618">PRODUCT(AA225*100*1/AA231)</f>
        <v>10</v>
      </c>
      <c r="BB225" s="30">
        <f t="shared" ref="BB225" si="5619">PRODUCT(AB225*100*1/AB231)</f>
        <v>0</v>
      </c>
      <c r="BC225" s="30">
        <f t="shared" ref="BC225" si="5620">PRODUCT(AC225*100*1/AC231)</f>
        <v>0</v>
      </c>
      <c r="BD225" s="30">
        <f t="shared" ref="BD225" si="5621">PRODUCT(AD225*100*1/AD231)</f>
        <v>3.3333333333333335</v>
      </c>
      <c r="BE225" s="32">
        <f t="shared" ref="BE225" si="5622">PRODUCT(AE225*100*1/AE231)</f>
        <v>3.4482758620689653</v>
      </c>
      <c r="BF225" s="33">
        <f t="shared" ref="BF225" si="5623">PRODUCT(AF225*100*1/AF231)</f>
        <v>6.8965517241379306</v>
      </c>
      <c r="BG225" s="31">
        <f t="shared" ref="BG225" si="5624">PRODUCT(AG225*100*1/AG231)</f>
        <v>3.3333333333333335</v>
      </c>
      <c r="BH225" s="33">
        <f t="shared" ref="BH225" si="5625">PRODUCT(AH225*100*1/AH231)</f>
        <v>6.666666666666667</v>
      </c>
      <c r="BI225" s="33">
        <f t="shared" ref="BI225" si="5626">PRODUCT(AI225*100*1/AI231)</f>
        <v>0</v>
      </c>
      <c r="BJ225" s="33">
        <f t="shared" ref="BJ225" si="5627">PRODUCT(AJ225*100*1/AJ231)</f>
        <v>0</v>
      </c>
      <c r="BK225" s="33">
        <f t="shared" ref="BK225" si="5628">PRODUCT(AK225*100*1/AK231)</f>
        <v>0</v>
      </c>
      <c r="BL225" s="33">
        <f t="shared" ref="BL225" si="5629">PRODUCT(AL225*100*1/AL231)</f>
        <v>0</v>
      </c>
      <c r="BM225" s="33">
        <f t="shared" ref="BM225" si="5630">PRODUCT(AM225*100*1/AM231)</f>
        <v>0</v>
      </c>
      <c r="BN225" s="33">
        <f t="shared" ref="BN225" si="5631">PRODUCT(AN225*100*1/AN231)</f>
        <v>0</v>
      </c>
      <c r="BO225" s="33">
        <f t="shared" ref="BO225" si="5632">PRODUCT(AO225*100*1/AO231)</f>
        <v>0</v>
      </c>
      <c r="BP225" s="33">
        <f t="shared" ref="BP225" si="5633">PRODUCT(AP225*100*1/AP231)</f>
        <v>0</v>
      </c>
      <c r="BQ225" s="33">
        <f t="shared" ref="BQ225" si="5634">PRODUCT(AQ225*100*1/AQ231)</f>
        <v>0</v>
      </c>
      <c r="BR225" s="33">
        <f t="shared" ref="BR225" si="5635">PRODUCT(AR225*100*1/AR231)</f>
        <v>0</v>
      </c>
      <c r="BS225" s="33">
        <f t="shared" ref="BS225" si="5636">PRODUCT(AS225*100*1/AS231)</f>
        <v>0</v>
      </c>
      <c r="BT225" s="33">
        <f t="shared" ref="BT225" si="5637">PRODUCT(AT225*100*1/AT231)</f>
        <v>0</v>
      </c>
      <c r="BU225" s="54"/>
      <c r="BV225" s="54">
        <v>16</v>
      </c>
      <c r="BW225" s="33">
        <f t="shared" ref="BW225" si="5638">AW215+AW216+AW217+AW218+AW219+AW220+AW221+AW222+AW223+AW224+AW225</f>
        <v>100</v>
      </c>
      <c r="BX225" s="33">
        <f t="shared" ref="BX225" si="5639">AX215+AX216+AX217+AX218+AX219+AX220+AX221+AX222+AX223+AX224+AX225</f>
        <v>99.999999999999986</v>
      </c>
      <c r="BY225" s="30">
        <f t="shared" ref="BY225" si="5640">AY215+AY216+AY217+AY218+AY219+AY220+AY221+AY222+AY223+AY224+AY225</f>
        <v>99.999999999999986</v>
      </c>
      <c r="BZ225" s="30">
        <f t="shared" ref="BZ225" si="5641">AZ215+AZ216+AZ217+AZ218+AZ219+AZ220+AZ221+AZ222+AZ223+AZ224+AZ225</f>
        <v>93.333333333333329</v>
      </c>
      <c r="CA225" s="30">
        <f t="shared" ref="CA225" si="5642">BA215+BA216+BA217+BA218+BA219+BA220+BA221+BA222+BA223+BA224+BA225</f>
        <v>100</v>
      </c>
      <c r="CB225" s="30">
        <f t="shared" ref="CB225" si="5643">BB215+BB216+BB217+BB218+BB219+BB220+BB221+BB222+BB223+BB224+BB225</f>
        <v>86.666666666666671</v>
      </c>
      <c r="CC225" s="30">
        <f t="shared" ref="CC225" si="5644">BC215+BC216+BC217+BC218+BC219+BC220+BC221+BC222+BC223+BC224+BC225</f>
        <v>99.999999999999986</v>
      </c>
      <c r="CD225" s="30">
        <f t="shared" ref="CD225" si="5645">BD215+BD216+BD217+BD218+BD219+BD220+BD221+BD222+BD223+BD224+BD225</f>
        <v>99.999999999999986</v>
      </c>
      <c r="CE225" s="32">
        <f t="shared" ref="CE225" si="5646">BE215+BE216+BE217+BE218+BE219+BE220+BE221+BE222+BE223+BE224+BE225</f>
        <v>99.999999999999986</v>
      </c>
      <c r="CF225" s="33">
        <f t="shared" ref="CF225" si="5647">BF215+BF216+BF217+BF218+BF219+BF220+BF221+BF222+BF223+BF224+BF225</f>
        <v>100.00000000000001</v>
      </c>
      <c r="CG225" s="31">
        <f t="shared" ref="CG225" si="5648">BG215+BG216+BG217+BG218+BG219+BG220+BG221+BG222+BG223+BG224+BG225</f>
        <v>3.3333333333333335</v>
      </c>
      <c r="CH225" s="33">
        <f t="shared" ref="CH225" si="5649">BH215+BH216+BH217+BH218+BH219+BH220+BH221+BH222+BH223+BH224+BH225</f>
        <v>100</v>
      </c>
      <c r="CI225" s="33">
        <f t="shared" ref="CI225" si="5650">BI215+BI216+BI217+BI218+BI219+BI220+BI221+BI222+BI223+BI224+BI225</f>
        <v>99.999999999999986</v>
      </c>
      <c r="CJ225" s="33">
        <f t="shared" ref="CJ225" si="5651">BJ215+BJ216+BJ217+BJ218+BJ219+BJ220+BJ221+BJ222+BJ223+BJ224+BJ225</f>
        <v>99.999999999999986</v>
      </c>
      <c r="CK225" s="33">
        <f t="shared" ref="CK225" si="5652">BK215+BK216+BK217+BK218+BK219+BK220+BK221+BK222+BK223+BK224+BK225</f>
        <v>100</v>
      </c>
      <c r="CL225" s="33">
        <f t="shared" ref="CL225" si="5653">BL215+BL216+BL217+BL218+BL219+BL220+BL221+BL222+BL223+BL224+BL225</f>
        <v>100.00000000000001</v>
      </c>
      <c r="CM225" s="33">
        <f t="shared" ref="CM225" si="5654">BM215+BM216+BM217+BM218+BM219+BM220+BM221+BM222+BM223+BM224+BM225</f>
        <v>100</v>
      </c>
      <c r="CN225" s="33">
        <f t="shared" ref="CN225" si="5655">BN215+BN216+BN217+BN218+BN219+BN220+BN221+BN222+BN223+BN224+BN225</f>
        <v>100</v>
      </c>
      <c r="CO225" s="33">
        <f t="shared" ref="CO225" si="5656">BO215+BO216+BO217+BO218+BO219+BO220+BO221+BO222+BO223+BO224+BO225</f>
        <v>70</v>
      </c>
      <c r="CP225" s="33">
        <f t="shared" ref="CP225" si="5657">BP215+BP216+BP217+BP218+BP219+BP220+BP221+BP222+BP223+BP224+BP225</f>
        <v>100.00000000000001</v>
      </c>
      <c r="CQ225" s="33">
        <f t="shared" ref="CQ225" si="5658">BQ215+BQ216+BQ217+BQ218+BQ219+BQ220+BQ221+BQ222+BQ223+BQ224+BQ225</f>
        <v>100</v>
      </c>
      <c r="CR225" s="33">
        <f t="shared" ref="CR225" si="5659">BR215+BR216+BR217+BR218+BR219+BR220+BR221+BR222+BR223+BR224+BR225</f>
        <v>99.999999999999986</v>
      </c>
      <c r="CS225" s="33">
        <f t="shared" ref="CS225" si="5660">BS215+BS216+BS217+BS218+BS219+BS220+BS221+BS222+BS223+BS224+BS225</f>
        <v>100.00000000000001</v>
      </c>
      <c r="CT225" s="33">
        <f t="shared" ref="CT225" si="5661">BT215+BT216+BT217+BT218+BT219+BT220+BT221+BT222+BT223+BT224+BT225</f>
        <v>100</v>
      </c>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row>
    <row r="226" spans="2:125" x14ac:dyDescent="0.25">
      <c r="B226" s="54" t="s">
        <v>17</v>
      </c>
      <c r="C226" s="2">
        <v>0</v>
      </c>
      <c r="D226" s="2">
        <v>0</v>
      </c>
      <c r="E226" s="2">
        <v>24</v>
      </c>
      <c r="F226" s="2">
        <v>0</v>
      </c>
      <c r="G226" s="2">
        <v>3</v>
      </c>
      <c r="H226" s="2">
        <v>0</v>
      </c>
      <c r="I226" s="2">
        <v>0</v>
      </c>
      <c r="J226" s="2">
        <v>0</v>
      </c>
      <c r="K226" s="4">
        <v>1</v>
      </c>
      <c r="L226" s="3">
        <v>0</v>
      </c>
      <c r="M226" s="3">
        <v>2</v>
      </c>
      <c r="N226" s="3">
        <v>0</v>
      </c>
      <c r="O226" s="3">
        <v>0</v>
      </c>
      <c r="P226" s="3">
        <v>0</v>
      </c>
      <c r="Q226" s="3">
        <v>0</v>
      </c>
      <c r="R226" s="3">
        <v>0</v>
      </c>
      <c r="S226" s="54">
        <v>30</v>
      </c>
      <c r="V226" s="54">
        <v>32</v>
      </c>
      <c r="W226" s="3">
        <f>N215</f>
        <v>0</v>
      </c>
      <c r="X226" s="3">
        <f>N216</f>
        <v>0</v>
      </c>
      <c r="Y226" s="54">
        <f>N217</f>
        <v>0</v>
      </c>
      <c r="Z226" s="54">
        <f>N218</f>
        <v>1</v>
      </c>
      <c r="AA226" s="54">
        <f>N219</f>
        <v>0</v>
      </c>
      <c r="AB226" s="54">
        <f>N220</f>
        <v>2</v>
      </c>
      <c r="AC226" s="54">
        <f>N221</f>
        <v>0</v>
      </c>
      <c r="AD226" s="54">
        <f>N222</f>
        <v>0</v>
      </c>
      <c r="AE226" s="3">
        <f>N223</f>
        <v>0</v>
      </c>
      <c r="AF226" s="3">
        <f>N224</f>
        <v>0</v>
      </c>
      <c r="AG226" s="2">
        <f>N225</f>
        <v>2</v>
      </c>
      <c r="AH226" s="3">
        <f>N226</f>
        <v>0</v>
      </c>
      <c r="AI226" s="3">
        <f>N227</f>
        <v>0</v>
      </c>
      <c r="AJ226" s="3">
        <f>N228</f>
        <v>0</v>
      </c>
      <c r="AK226" s="3">
        <f>N229</f>
        <v>0</v>
      </c>
      <c r="AL226" s="3">
        <f>N230</f>
        <v>0</v>
      </c>
      <c r="AM226" s="3">
        <f>N231</f>
        <v>0</v>
      </c>
      <c r="AN226" s="3">
        <f>N232</f>
        <v>0</v>
      </c>
      <c r="AO226" s="3">
        <f>N233</f>
        <v>9</v>
      </c>
      <c r="AP226" s="3">
        <f>N234</f>
        <v>0</v>
      </c>
      <c r="AQ226" s="3">
        <f>N235</f>
        <v>0</v>
      </c>
      <c r="AR226" s="3">
        <f>N236</f>
        <v>0</v>
      </c>
      <c r="AS226" s="3">
        <f>N237</f>
        <v>0</v>
      </c>
      <c r="AT226" s="3">
        <f>N238</f>
        <v>0</v>
      </c>
      <c r="AU226" s="7"/>
      <c r="AV226" s="54">
        <v>32</v>
      </c>
      <c r="AW226" s="33">
        <f t="shared" ref="AW226" si="5662">PRODUCT(W226*100*1/W231)</f>
        <v>0</v>
      </c>
      <c r="AX226" s="33">
        <f t="shared" ref="AX226" si="5663">PRODUCT(X226*100*1/X231)</f>
        <v>0</v>
      </c>
      <c r="AY226" s="30">
        <f t="shared" ref="AY226" si="5664">PRODUCT(Y226*100*1/Y231)</f>
        <v>0</v>
      </c>
      <c r="AZ226" s="30">
        <f t="shared" ref="AZ226" si="5665">PRODUCT(Z226*100*1/Z231)</f>
        <v>3.3333333333333335</v>
      </c>
      <c r="BA226" s="30">
        <f t="shared" ref="BA226" si="5666">PRODUCT(AA226*100*1/AA231)</f>
        <v>0</v>
      </c>
      <c r="BB226" s="30">
        <f t="shared" ref="BB226" si="5667">PRODUCT(AB226*100*1/AB231)</f>
        <v>6.666666666666667</v>
      </c>
      <c r="BC226" s="30">
        <f t="shared" ref="BC226" si="5668">PRODUCT(AC226*100*1/AC231)</f>
        <v>0</v>
      </c>
      <c r="BD226" s="30">
        <f t="shared" ref="BD226" si="5669">PRODUCT(AD226*100*1/AD231)</f>
        <v>0</v>
      </c>
      <c r="BE226" s="33">
        <f t="shared" ref="BE226" si="5670">PRODUCT(AE226*100*1/AE231)</f>
        <v>0</v>
      </c>
      <c r="BF226" s="33">
        <f t="shared" ref="BF226" si="5671">PRODUCT(AF226*100*1/AF231)</f>
        <v>0</v>
      </c>
      <c r="BG226" s="31">
        <f t="shared" ref="BG226" si="5672">PRODUCT(AG226*100*1/AG231)</f>
        <v>6.666666666666667</v>
      </c>
      <c r="BH226" s="33">
        <f t="shared" ref="BH226" si="5673">PRODUCT(AH226*100*1/AH231)</f>
        <v>0</v>
      </c>
      <c r="BI226" s="33">
        <f t="shared" ref="BI226" si="5674">PRODUCT(AI226*100*1/AI231)</f>
        <v>0</v>
      </c>
      <c r="BJ226" s="33">
        <f t="shared" ref="BJ226" si="5675">PRODUCT(AJ226*100*1/AJ231)</f>
        <v>0</v>
      </c>
      <c r="BK226" s="33">
        <f t="shared" ref="BK226" si="5676">PRODUCT(AK226*100*1/AK231)</f>
        <v>0</v>
      </c>
      <c r="BL226" s="33">
        <f t="shared" ref="BL226" si="5677">PRODUCT(AL226*100*1/AL231)</f>
        <v>0</v>
      </c>
      <c r="BM226" s="33">
        <f t="shared" ref="BM226" si="5678">PRODUCT(AM226*100*1/AM231)</f>
        <v>0</v>
      </c>
      <c r="BN226" s="33">
        <f t="shared" ref="BN226" si="5679">PRODUCT(AN226*100*1/AN231)</f>
        <v>0</v>
      </c>
      <c r="BO226" s="33">
        <f t="shared" ref="BO226" si="5680">PRODUCT(AO226*100*1/AO231)</f>
        <v>30</v>
      </c>
      <c r="BP226" s="33">
        <f t="shared" ref="BP226" si="5681">PRODUCT(AP226*100*1/AP231)</f>
        <v>0</v>
      </c>
      <c r="BQ226" s="33">
        <f t="shared" ref="BQ226" si="5682">PRODUCT(AQ226*100*1/AQ231)</f>
        <v>0</v>
      </c>
      <c r="BR226" s="33">
        <f t="shared" ref="BR226" si="5683">PRODUCT(AR226*100*1/AR231)</f>
        <v>0</v>
      </c>
      <c r="BS226" s="33">
        <f t="shared" ref="BS226" si="5684">PRODUCT(AS226*100*1/AS231)</f>
        <v>0</v>
      </c>
      <c r="BT226" s="33">
        <f t="shared" ref="BT226" si="5685">PRODUCT(AT226*100*1/AT231)</f>
        <v>0</v>
      </c>
      <c r="BU226" s="54"/>
      <c r="BV226" s="54">
        <v>32</v>
      </c>
      <c r="BW226" s="33">
        <f t="shared" ref="BW226" si="5686">AW215+AW216+AW217+AW218+AW219+AW220+AW221+AW222+AW223+AW224+AW225+AW226</f>
        <v>100</v>
      </c>
      <c r="BX226" s="33">
        <f t="shared" ref="BX226" si="5687">AX215+AX216+AX217+AX218+AX219+AX220+AX221+AX222+AX223+AX224+AX225+AX226</f>
        <v>99.999999999999986</v>
      </c>
      <c r="BY226" s="30">
        <f t="shared" ref="BY226" si="5688">AY215+AY216+AY217+AY218+AY219+AY220+AY221+AY222+AY223+AY224+AY225+AY226</f>
        <v>99.999999999999986</v>
      </c>
      <c r="BZ226" s="30">
        <f t="shared" ref="BZ226" si="5689">AZ215+AZ216+AZ217+AZ218+AZ219+AZ220+AZ221+AZ222+AZ223+AZ224+AZ225+AZ226</f>
        <v>96.666666666666657</v>
      </c>
      <c r="CA226" s="30">
        <f t="shared" ref="CA226" si="5690">BA215+BA216+BA217+BA218+BA219+BA220+BA221+BA222+BA223+BA224+BA225+BA226</f>
        <v>100</v>
      </c>
      <c r="CB226" s="30">
        <f t="shared" ref="CB226" si="5691">BB215+BB216+BB217+BB218+BB219+BB220+BB221+BB222+BB223+BB224+BB225+BB226</f>
        <v>93.333333333333343</v>
      </c>
      <c r="CC226" s="30">
        <f t="shared" ref="CC226" si="5692">BC215+BC216+BC217+BC218+BC219+BC220+BC221+BC222+BC223+BC224+BC225+BC226</f>
        <v>99.999999999999986</v>
      </c>
      <c r="CD226" s="30">
        <f t="shared" ref="CD226" si="5693">BD215+BD216+BD217+BD218+BD219+BD220+BD221+BD222+BD223+BD224+BD225+BD226</f>
        <v>99.999999999999986</v>
      </c>
      <c r="CE226" s="33">
        <f t="shared" ref="CE226" si="5694">BE215+BE216+BE217+BE218+BE219+BE220+BE221+BE222+BE223+BE224+BE225+BE226</f>
        <v>99.999999999999986</v>
      </c>
      <c r="CF226" s="33">
        <f t="shared" ref="CF226" si="5695">BF215+BF216+BF217+BF218+BF219+BF220+BF221+BF222+BF223+BF224+BF225+BF226</f>
        <v>100.00000000000001</v>
      </c>
      <c r="CG226" s="31">
        <f t="shared" ref="CG226" si="5696">BG215+BG216+BG217+BG218+BG219+BG220+BG221+BG222+BG223+BG224+BG225+BG226</f>
        <v>10</v>
      </c>
      <c r="CH226" s="33">
        <f t="shared" ref="CH226" si="5697">BH215+BH216+BH217+BH218+BH219+BH220+BH221+BH222+BH223+BH224+BH225+BH226</f>
        <v>100</v>
      </c>
      <c r="CI226" s="33">
        <f t="shared" ref="CI226" si="5698">BI215+BI216+BI217+BI218+BI219+BI220+BI221+BI222+BI223+BI224+BI225+BI226</f>
        <v>99.999999999999986</v>
      </c>
      <c r="CJ226" s="33">
        <f t="shared" ref="CJ226" si="5699">BJ215+BJ216+BJ217+BJ218+BJ219+BJ220+BJ221+BJ222+BJ223+BJ224+BJ225+BJ226</f>
        <v>99.999999999999986</v>
      </c>
      <c r="CK226" s="33">
        <f t="shared" ref="CK226" si="5700">BK215+BK216+BK217+BK218+BK219+BK220+BK221+BK222+BK223+BK224+BK225+BK226</f>
        <v>100</v>
      </c>
      <c r="CL226" s="33">
        <f t="shared" ref="CL226" si="5701">BL215+BL216+BL217+BL218+BL219+BL220+BL221+BL222+BL223+BL224+BL225+BL226</f>
        <v>100.00000000000001</v>
      </c>
      <c r="CM226" s="33">
        <f t="shared" ref="CM226" si="5702">BM215+BM216+BM217+BM218+BM219+BM220+BM221+BM222+BM223+BM224+BM225+BM226</f>
        <v>100</v>
      </c>
      <c r="CN226" s="33">
        <f t="shared" ref="CN226" si="5703">BN215+BN216+BN217+BN218+BN219+BN220+BN221+BN222+BN223+BN224+BN225+BN226</f>
        <v>100</v>
      </c>
      <c r="CO226" s="33">
        <f t="shared" ref="CO226" si="5704">BO215+BO216+BO217+BO218+BO219+BO220+BO221+BO222+BO223+BO224+BO225+BO226</f>
        <v>100</v>
      </c>
      <c r="CP226" s="33">
        <f t="shared" ref="CP226" si="5705">BP215+BP216+BP217+BP218+BP219+BP220+BP221+BP222+BP223+BP224+BP225+BP226</f>
        <v>100.00000000000001</v>
      </c>
      <c r="CQ226" s="33">
        <f t="shared" ref="CQ226" si="5706">BQ215+BQ216+BQ217+BQ218+BQ219+BQ220+BQ221+BQ222+BQ223+BQ224+BQ225+BQ226</f>
        <v>100</v>
      </c>
      <c r="CR226" s="33">
        <f t="shared" ref="CR226" si="5707">BR215+BR216+BR217+BR218+BR219+BR220+BR221+BR222+BR223+BR224+BR225+BR226</f>
        <v>99.999999999999986</v>
      </c>
      <c r="CS226" s="33">
        <f t="shared" ref="CS226" si="5708">BS215+BS216+BS217+BS218+BS219+BS220+BS221+BS222+BS223+BS224+BS225+BS226</f>
        <v>100.00000000000001</v>
      </c>
      <c r="CT226" s="33">
        <f t="shared" ref="CT226" si="5709">BT215+BT216+BT217+BT218+BT219+BT220+BT221+BT222+BT223+BT224+BT225+BT226</f>
        <v>100</v>
      </c>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row>
    <row r="227" spans="2:125" x14ac:dyDescent="0.25">
      <c r="B227" s="54" t="s">
        <v>18</v>
      </c>
      <c r="C227" s="2">
        <v>0</v>
      </c>
      <c r="D227" s="2">
        <v>1</v>
      </c>
      <c r="E227" s="2">
        <v>0</v>
      </c>
      <c r="F227" s="2">
        <v>1</v>
      </c>
      <c r="G227" s="2">
        <v>22</v>
      </c>
      <c r="H227" s="2">
        <v>4</v>
      </c>
      <c r="I227" s="2">
        <v>0</v>
      </c>
      <c r="J227" s="3">
        <v>0</v>
      </c>
      <c r="K227" s="3">
        <v>1</v>
      </c>
      <c r="L227" s="3">
        <v>1</v>
      </c>
      <c r="M227" s="3">
        <v>0</v>
      </c>
      <c r="N227" s="3">
        <v>0</v>
      </c>
      <c r="O227" s="3">
        <v>0</v>
      </c>
      <c r="P227" s="3">
        <v>0</v>
      </c>
      <c r="Q227" s="3">
        <v>0</v>
      </c>
      <c r="R227" s="3">
        <v>0</v>
      </c>
      <c r="S227" s="54">
        <v>30</v>
      </c>
      <c r="V227" s="54">
        <v>64</v>
      </c>
      <c r="W227" s="3">
        <f>O215</f>
        <v>0</v>
      </c>
      <c r="X227" s="3">
        <f>O216</f>
        <v>0</v>
      </c>
      <c r="Y227" s="54">
        <f>O217</f>
        <v>0</v>
      </c>
      <c r="Z227" s="54">
        <f>O218</f>
        <v>1</v>
      </c>
      <c r="AA227" s="54">
        <f>O219</f>
        <v>0</v>
      </c>
      <c r="AB227" s="54">
        <f>O220</f>
        <v>2</v>
      </c>
      <c r="AC227" s="54">
        <f>O221</f>
        <v>0</v>
      </c>
      <c r="AD227" s="54">
        <f>O222</f>
        <v>0</v>
      </c>
      <c r="AE227" s="3">
        <f>O223</f>
        <v>0</v>
      </c>
      <c r="AF227" s="3">
        <f>O224</f>
        <v>0</v>
      </c>
      <c r="AG227" s="3">
        <f>O225</f>
        <v>9</v>
      </c>
      <c r="AH227" s="3">
        <f>O226</f>
        <v>0</v>
      </c>
      <c r="AI227" s="3">
        <f>O227</f>
        <v>0</v>
      </c>
      <c r="AJ227" s="3">
        <f>O228</f>
        <v>0</v>
      </c>
      <c r="AK227" s="3">
        <f>O229</f>
        <v>0</v>
      </c>
      <c r="AL227" s="3">
        <f>O230</f>
        <v>0</v>
      </c>
      <c r="AM227" s="3">
        <f>O231</f>
        <v>0</v>
      </c>
      <c r="AN227" s="3">
        <f>O232</f>
        <v>0</v>
      </c>
      <c r="AO227" s="3">
        <f>O233</f>
        <v>0</v>
      </c>
      <c r="AP227" s="3">
        <f>O234</f>
        <v>0</v>
      </c>
      <c r="AQ227" s="3">
        <f>O235</f>
        <v>0</v>
      </c>
      <c r="AR227" s="3">
        <f>O236</f>
        <v>0</v>
      </c>
      <c r="AS227" s="3">
        <f>O237</f>
        <v>0</v>
      </c>
      <c r="AT227" s="3">
        <f>O238</f>
        <v>0</v>
      </c>
      <c r="AU227" s="7"/>
      <c r="AV227" s="54">
        <v>64</v>
      </c>
      <c r="AW227" s="33">
        <f t="shared" ref="AW227" si="5710">PRODUCT(W227*100*1/W231)</f>
        <v>0</v>
      </c>
      <c r="AX227" s="33">
        <f t="shared" ref="AX227" si="5711">PRODUCT(X227*100*1/X231)</f>
        <v>0</v>
      </c>
      <c r="AY227" s="30">
        <f t="shared" ref="AY227" si="5712">PRODUCT(Y227*100*1/Y231)</f>
        <v>0</v>
      </c>
      <c r="AZ227" s="30">
        <f t="shared" ref="AZ227" si="5713">PRODUCT(Z227*100*1/Z231)</f>
        <v>3.3333333333333335</v>
      </c>
      <c r="BA227" s="30">
        <f t="shared" ref="BA227" si="5714">PRODUCT(AA227*100*1/AA231)</f>
        <v>0</v>
      </c>
      <c r="BB227" s="30">
        <f t="shared" ref="BB227" si="5715">PRODUCT(AB227*100*1/AB231)</f>
        <v>6.666666666666667</v>
      </c>
      <c r="BC227" s="30">
        <f t="shared" ref="BC227" si="5716">PRODUCT(AC227*100*1/AC231)</f>
        <v>0</v>
      </c>
      <c r="BD227" s="30">
        <f t="shared" ref="BD227" si="5717">PRODUCT(AD227*100*1/AD231)</f>
        <v>0</v>
      </c>
      <c r="BE227" s="33">
        <f t="shared" ref="BE227" si="5718">PRODUCT(AE227*100*1/AE231)</f>
        <v>0</v>
      </c>
      <c r="BF227" s="33">
        <f t="shared" ref="BF227" si="5719">PRODUCT(AF227*100*1/AF231)</f>
        <v>0</v>
      </c>
      <c r="BG227" s="33">
        <f t="shared" ref="BG227" si="5720">PRODUCT(AG227*100*1/AG231)</f>
        <v>30</v>
      </c>
      <c r="BH227" s="33">
        <f t="shared" ref="BH227" si="5721">PRODUCT(AH227*100*1/AH231)</f>
        <v>0</v>
      </c>
      <c r="BI227" s="33">
        <f t="shared" ref="BI227" si="5722">PRODUCT(AI227*100*1/AI231)</f>
        <v>0</v>
      </c>
      <c r="BJ227" s="33">
        <f t="shared" ref="BJ227" si="5723">PRODUCT(AJ227*100*1/AJ231)</f>
        <v>0</v>
      </c>
      <c r="BK227" s="33">
        <f t="shared" ref="BK227" si="5724">PRODUCT(AK227*100*1/AK231)</f>
        <v>0</v>
      </c>
      <c r="BL227" s="33">
        <f t="shared" ref="BL227" si="5725">PRODUCT(AL227*100*1/AL231)</f>
        <v>0</v>
      </c>
      <c r="BM227" s="33">
        <f t="shared" ref="BM227" si="5726">PRODUCT(AM227*100*1/AM231)</f>
        <v>0</v>
      </c>
      <c r="BN227" s="33">
        <f t="shared" ref="BN227" si="5727">PRODUCT(AN227*100*1/AN231)</f>
        <v>0</v>
      </c>
      <c r="BO227" s="33">
        <f t="shared" ref="BO227" si="5728">PRODUCT(AO227*100*1/AO231)</f>
        <v>0</v>
      </c>
      <c r="BP227" s="33">
        <f t="shared" ref="BP227" si="5729">PRODUCT(AP227*100*1/AP231)</f>
        <v>0</v>
      </c>
      <c r="BQ227" s="33">
        <f t="shared" ref="BQ227" si="5730">PRODUCT(AQ227*100*1/AQ231)</f>
        <v>0</v>
      </c>
      <c r="BR227" s="33">
        <f t="shared" ref="BR227" si="5731">PRODUCT(AR227*100*1/AR231)</f>
        <v>0</v>
      </c>
      <c r="BS227" s="33">
        <f t="shared" ref="BS227" si="5732">PRODUCT(AS227*100*1/AS231)</f>
        <v>0</v>
      </c>
      <c r="BT227" s="33">
        <f t="shared" ref="BT227" si="5733">PRODUCT(AT227*100*1/AT231)</f>
        <v>0</v>
      </c>
      <c r="BU227" s="54"/>
      <c r="BV227" s="54">
        <v>64</v>
      </c>
      <c r="BW227" s="33">
        <f t="shared" ref="BW227" si="5734">AW215+AW216+AW217+AW218+AW219+AW220+AW221+AW222+AW223+AW224+AW225+AW226+AW227</f>
        <v>100</v>
      </c>
      <c r="BX227" s="33">
        <f t="shared" ref="BX227" si="5735">AX215+AX216+AX217+AX218+AX219+AX220+AX221+AX222+AX223+AX224+AX225+AX226+AX227</f>
        <v>99.999999999999986</v>
      </c>
      <c r="BY227" s="30">
        <f t="shared" ref="BY227" si="5736">AY215+AY216+AY217+AY218+AY219+AY220+AY221+AY222+AY223+AY224+AY225+AY226+AY227</f>
        <v>99.999999999999986</v>
      </c>
      <c r="BZ227" s="30">
        <f t="shared" ref="BZ227" si="5737">AZ215+AZ216+AZ217+AZ218+AZ219+AZ220+AZ221+AZ222+AZ223+AZ224+AZ225+AZ226+AZ227</f>
        <v>99.999999999999986</v>
      </c>
      <c r="CA227" s="30">
        <f t="shared" ref="CA227" si="5738">BA215+BA216+BA217+BA218+BA219+BA220+BA221+BA222+BA223+BA224+BA225+BA226+BA227</f>
        <v>100</v>
      </c>
      <c r="CB227" s="30">
        <f t="shared" ref="CB227" si="5739">BB215+BB216+BB217+BB218+BB219+BB220+BB221+BB222+BB223+BB224+BB225+BB226+BB227</f>
        <v>100.00000000000001</v>
      </c>
      <c r="CC227" s="30">
        <f t="shared" ref="CC227" si="5740">BC215+BC216+BC217+BC218+BC219+BC220+BC221+BC222+BC223+BC224+BC225+BC226+BC227</f>
        <v>99.999999999999986</v>
      </c>
      <c r="CD227" s="30">
        <f t="shared" ref="CD227" si="5741">BD215+BD216+BD217+BD218+BD219+BD220+BD221+BD222+BD223+BD224+BD225+BD226+BD227</f>
        <v>99.999999999999986</v>
      </c>
      <c r="CE227" s="33">
        <f t="shared" ref="CE227" si="5742">BE215+BE216+BE217+BE218+BE219+BE220+BE221+BE222+BE223+BE224+BE225+BE226+BE227</f>
        <v>99.999999999999986</v>
      </c>
      <c r="CF227" s="33">
        <f t="shared" ref="CF227" si="5743">BF215+BF216+BF217+BF218+BF219+BF220+BF221+BF222+BF223+BF224+BF225+BF226+BF227</f>
        <v>100.00000000000001</v>
      </c>
      <c r="CG227" s="33">
        <f t="shared" ref="CG227" si="5744">BG215+BG216+BG217+BG218+BG219+BG220+BG221+BG222+BG223+BG224+BG225+BG226+BG227</f>
        <v>40</v>
      </c>
      <c r="CH227" s="33">
        <f t="shared" ref="CH227" si="5745">BH215+BH216+BH217+BH218+BH219+BH220+BH221+BH222+BH223+BH224+BH225+BH226+BH227</f>
        <v>100</v>
      </c>
      <c r="CI227" s="33">
        <f t="shared" ref="CI227" si="5746">BI215+BI216+BI217+BI218+BI219+BI220+BI221+BI222+BI223+BI224+BI225+BI226+BI227</f>
        <v>99.999999999999986</v>
      </c>
      <c r="CJ227" s="33">
        <f t="shared" ref="CJ227" si="5747">BJ215+BJ216+BJ217+BJ218+BJ219+BJ220+BJ221+BJ222+BJ223+BJ224+BJ225+BJ226+BJ227</f>
        <v>99.999999999999986</v>
      </c>
      <c r="CK227" s="33">
        <f t="shared" ref="CK227" si="5748">BK215+BK216+BK217+BK218+BK219+BK220+BK221+BK222+BK223+BK224+BK225+BK226+BK227</f>
        <v>100</v>
      </c>
      <c r="CL227" s="33">
        <f t="shared" ref="CL227" si="5749">BL215+BL216+BL217+BL218+BL219+BL220+BL221+BL222+BL223+BL224+BL225+BL226+BL227</f>
        <v>100.00000000000001</v>
      </c>
      <c r="CM227" s="33">
        <f t="shared" ref="CM227" si="5750">BM215+BM216+BM217+BM218+BM219+BM220+BM221+BM222+BM223+BM224+BM225+BM226+BM227</f>
        <v>100</v>
      </c>
      <c r="CN227" s="33">
        <f t="shared" ref="CN227" si="5751">BN215+BN216+BN217+BN218+BN219+BN220+BN221+BN222+BN223+BN224+BN225+BN226+BN227</f>
        <v>100</v>
      </c>
      <c r="CO227" s="33">
        <f t="shared" ref="CO227" si="5752">BO215+BO216+BO217+BO218+BO219+BO220+BO221+BO222+BO223+BO224+BO225+BO226+BO227</f>
        <v>100</v>
      </c>
      <c r="CP227" s="33">
        <f t="shared" ref="CP227" si="5753">BP215+BP216+BP217+BP218+BP219+BP220+BP221+BP222+BP223+BP224+BP225+BP226+BP227</f>
        <v>100.00000000000001</v>
      </c>
      <c r="CQ227" s="33">
        <f t="shared" ref="CQ227" si="5754">BQ215+BQ216+BQ217+BQ218+BQ219+BQ220+BQ221+BQ222+BQ223+BQ224+BQ225+BQ226+BQ227</f>
        <v>100</v>
      </c>
      <c r="CR227" s="33">
        <f t="shared" ref="CR227" si="5755">BR215+BR216+BR217+BR218+BR219+BR220+BR221+BR222+BR223+BR224+BR225+BR226+BR227</f>
        <v>99.999999999999986</v>
      </c>
      <c r="CS227" s="33">
        <f t="shared" ref="CS227" si="5756">BS215+BS216+BS217+BS218+BS219+BS220+BS221+BS222+BS223+BS224+BS225+BS226+BS227</f>
        <v>100.00000000000001</v>
      </c>
      <c r="CT227" s="33">
        <f t="shared" ref="CT227" si="5757">BT215+BT216+BT217+BT218+BT219+BT220+BT221+BT222+BT223+BT224+BT225+BT226+BT227</f>
        <v>100</v>
      </c>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row>
    <row r="228" spans="2:125" x14ac:dyDescent="0.25">
      <c r="B228" s="54" t="s">
        <v>19</v>
      </c>
      <c r="C228" s="2">
        <v>0</v>
      </c>
      <c r="D228" s="2">
        <v>1</v>
      </c>
      <c r="E228" s="2">
        <v>0</v>
      </c>
      <c r="F228" s="2">
        <v>0</v>
      </c>
      <c r="G228" s="2">
        <v>22</v>
      </c>
      <c r="H228" s="2">
        <v>5</v>
      </c>
      <c r="I228" s="2">
        <v>0</v>
      </c>
      <c r="J228" s="3">
        <v>1</v>
      </c>
      <c r="K228" s="3">
        <v>0</v>
      </c>
      <c r="L228" s="3">
        <v>1</v>
      </c>
      <c r="M228" s="3">
        <v>0</v>
      </c>
      <c r="N228" s="3">
        <v>0</v>
      </c>
      <c r="O228" s="3">
        <v>0</v>
      </c>
      <c r="P228" s="3">
        <v>0</v>
      </c>
      <c r="Q228" s="3">
        <v>0</v>
      </c>
      <c r="R228" s="3">
        <v>0</v>
      </c>
      <c r="S228" s="54">
        <v>30</v>
      </c>
      <c r="V228" s="54">
        <v>128</v>
      </c>
      <c r="W228" s="3">
        <f>P215</f>
        <v>0</v>
      </c>
      <c r="X228" s="3">
        <f>P216</f>
        <v>0</v>
      </c>
      <c r="Y228" s="54">
        <f>P217</f>
        <v>0</v>
      </c>
      <c r="Z228" s="54">
        <f>P218</f>
        <v>0</v>
      </c>
      <c r="AA228" s="54">
        <f>P219</f>
        <v>0</v>
      </c>
      <c r="AB228" s="54">
        <f>P220</f>
        <v>0</v>
      </c>
      <c r="AC228" s="54">
        <f>P221</f>
        <v>0</v>
      </c>
      <c r="AD228" s="54">
        <f>P222</f>
        <v>0</v>
      </c>
      <c r="AE228" s="3">
        <f>P223</f>
        <v>0</v>
      </c>
      <c r="AF228" s="3">
        <f>P224</f>
        <v>0</v>
      </c>
      <c r="AG228" s="3">
        <f>P225</f>
        <v>11</v>
      </c>
      <c r="AH228" s="3">
        <f>P226</f>
        <v>0</v>
      </c>
      <c r="AI228" s="3">
        <f>P227</f>
        <v>0</v>
      </c>
      <c r="AJ228" s="3">
        <f>P228</f>
        <v>0</v>
      </c>
      <c r="AK228" s="3">
        <f>P229</f>
        <v>0</v>
      </c>
      <c r="AL228" s="3">
        <f>P230</f>
        <v>0</v>
      </c>
      <c r="AM228" s="3">
        <f>P231</f>
        <v>0</v>
      </c>
      <c r="AN228" s="3">
        <f>P232</f>
        <v>0</v>
      </c>
      <c r="AO228" s="3">
        <f>P233</f>
        <v>0</v>
      </c>
      <c r="AP228" s="3">
        <f>P234</f>
        <v>0</v>
      </c>
      <c r="AQ228" s="3">
        <f>P235</f>
        <v>0</v>
      </c>
      <c r="AR228" s="3">
        <f>P236</f>
        <v>0</v>
      </c>
      <c r="AS228" s="3">
        <f>P237</f>
        <v>0</v>
      </c>
      <c r="AT228" s="3">
        <f>P238</f>
        <v>0</v>
      </c>
      <c r="AU228" s="7"/>
      <c r="AV228" s="54">
        <v>128</v>
      </c>
      <c r="AW228" s="33">
        <f t="shared" ref="AW228" si="5758">PRODUCT(W228*100*1/W231)</f>
        <v>0</v>
      </c>
      <c r="AX228" s="33">
        <f t="shared" ref="AX228" si="5759">PRODUCT(X228*100*1/X231)</f>
        <v>0</v>
      </c>
      <c r="AY228" s="30">
        <f t="shared" ref="AY228" si="5760">PRODUCT(Y228*100*1/Y231)</f>
        <v>0</v>
      </c>
      <c r="AZ228" s="30">
        <f t="shared" ref="AZ228" si="5761">PRODUCT(Z228*100*1/Z231)</f>
        <v>0</v>
      </c>
      <c r="BA228" s="30">
        <f t="shared" ref="BA228" si="5762">PRODUCT(AA228*100*1/AA231)</f>
        <v>0</v>
      </c>
      <c r="BB228" s="30">
        <f t="shared" ref="BB228" si="5763">PRODUCT(AB228*100*1/AB231)</f>
        <v>0</v>
      </c>
      <c r="BC228" s="30">
        <f t="shared" ref="BC228" si="5764">PRODUCT(AC228*100*1/AC231)</f>
        <v>0</v>
      </c>
      <c r="BD228" s="30">
        <f t="shared" ref="BD228" si="5765">PRODUCT(AD228*100*1/AD231)</f>
        <v>0</v>
      </c>
      <c r="BE228" s="33">
        <f t="shared" ref="BE228" si="5766">PRODUCT(AE228*100*1/AE231)</f>
        <v>0</v>
      </c>
      <c r="BF228" s="33">
        <f t="shared" ref="BF228" si="5767">PRODUCT(AF228*100*1/AF231)</f>
        <v>0</v>
      </c>
      <c r="BG228" s="33">
        <f t="shared" ref="BG228" si="5768">PRODUCT(AG228*100*1/AG231)</f>
        <v>36.666666666666664</v>
      </c>
      <c r="BH228" s="33">
        <f t="shared" ref="BH228" si="5769">PRODUCT(AH228*100*1/AH231)</f>
        <v>0</v>
      </c>
      <c r="BI228" s="33">
        <f t="shared" ref="BI228" si="5770">PRODUCT(AI228*100*1/AI231)</f>
        <v>0</v>
      </c>
      <c r="BJ228" s="33">
        <f t="shared" ref="BJ228" si="5771">PRODUCT(AJ228*100*1/AJ231)</f>
        <v>0</v>
      </c>
      <c r="BK228" s="33">
        <f t="shared" ref="BK228" si="5772">PRODUCT(AK228*100*1/AK231)</f>
        <v>0</v>
      </c>
      <c r="BL228" s="33">
        <f t="shared" ref="BL228" si="5773">PRODUCT(AL228*100*1/AL231)</f>
        <v>0</v>
      </c>
      <c r="BM228" s="33">
        <f t="shared" ref="BM228" si="5774">PRODUCT(AM228*100*1/AM231)</f>
        <v>0</v>
      </c>
      <c r="BN228" s="33">
        <f t="shared" ref="BN228" si="5775">PRODUCT(AN228*100*1/AN231)</f>
        <v>0</v>
      </c>
      <c r="BO228" s="33">
        <f t="shared" ref="BO228" si="5776">PRODUCT(AO228*100*1/AO231)</f>
        <v>0</v>
      </c>
      <c r="BP228" s="33">
        <f t="shared" ref="BP228" si="5777">PRODUCT(AP228*100*1/AP231)</f>
        <v>0</v>
      </c>
      <c r="BQ228" s="33">
        <f t="shared" ref="BQ228" si="5778">PRODUCT(AQ228*100*1/AQ231)</f>
        <v>0</v>
      </c>
      <c r="BR228" s="33">
        <f t="shared" ref="BR228" si="5779">PRODUCT(AR228*100*1/AR231)</f>
        <v>0</v>
      </c>
      <c r="BS228" s="33">
        <f t="shared" ref="BS228" si="5780">PRODUCT(AS228*100*1/AS231)</f>
        <v>0</v>
      </c>
      <c r="BT228" s="33">
        <f t="shared" ref="BT228" si="5781">PRODUCT(AT228*100*1/AT231)</f>
        <v>0</v>
      </c>
      <c r="BU228" s="54"/>
      <c r="BV228" s="54">
        <v>128</v>
      </c>
      <c r="BW228" s="33">
        <f t="shared" ref="BW228" si="5782">AW215+AW216+AW217+AW218+AW219+AW220+AW221+AW222+AW223+AW224+AW225+AW226+AW227+AW228</f>
        <v>100</v>
      </c>
      <c r="BX228" s="33">
        <f t="shared" ref="BX228" si="5783">AX215+AX216+AX217+AX218+AX219+AX220+AX221+AX222+AX223+AX224+AX225+AX226+AX227+AX228</f>
        <v>99.999999999999986</v>
      </c>
      <c r="BY228" s="30">
        <f t="shared" ref="BY228" si="5784">AY215+AY216+AY217+AY218+AY219+AY220+AY221+AY222+AY223+AY224+AY225+AY226+AY227+AY228</f>
        <v>99.999999999999986</v>
      </c>
      <c r="BZ228" s="30">
        <f t="shared" ref="BZ228" si="5785">AZ215+AZ216+AZ217+AZ218+AZ219+AZ220+AZ221+AZ222+AZ223+AZ224+AZ225+AZ226+AZ227+AZ228</f>
        <v>99.999999999999986</v>
      </c>
      <c r="CA228" s="30">
        <f t="shared" ref="CA228" si="5786">BA215+BA216+BA217+BA218+BA219+BA220+BA221+BA222+BA223+BA224+BA225+BA226+BA227+BA228</f>
        <v>100</v>
      </c>
      <c r="CB228" s="30">
        <f t="shared" ref="CB228" si="5787">BB215+BB216+BB217+BB218+BB219+BB220+BB221+BB222+BB223+BB224+BB225+BB226+BB227+BB228</f>
        <v>100.00000000000001</v>
      </c>
      <c r="CC228" s="30">
        <f t="shared" ref="CC228" si="5788">BC215+BC216+BC217+BC218+BC219+BC220+BC221+BC222+BC223+BC224+BC225+BC226+BC227+BC228</f>
        <v>99.999999999999986</v>
      </c>
      <c r="CD228" s="30">
        <f t="shared" ref="CD228" si="5789">BD215+BD216+BD217+BD218+BD219+BD220+BD221+BD222+BD223+BD224+BD225+BD226+BD227+BD228</f>
        <v>99.999999999999986</v>
      </c>
      <c r="CE228" s="33">
        <f t="shared" ref="CE228" si="5790">BE215+BE216+BE217+BE218+BE219+BE220+BE221+BE222+BE223+BE224+BE225+BE226+BE227+BE228</f>
        <v>99.999999999999986</v>
      </c>
      <c r="CF228" s="33">
        <f t="shared" ref="CF228" si="5791">BF215+BF216+BF217+BF218+BF219+BF220+BF221+BF222+BF223+BF224+BF225+BF226+BF227+BF228</f>
        <v>100.00000000000001</v>
      </c>
      <c r="CG228" s="33">
        <f t="shared" ref="CG228" si="5792">BG215+BG216+BG217+BG218+BG219+BG220+BG221+BG222+BG223+BG224+BG225+BG226+BG227+BG228</f>
        <v>76.666666666666657</v>
      </c>
      <c r="CH228" s="33">
        <f t="shared" ref="CH228" si="5793">BH215+BH216+BH217+BH218+BH219+BH220+BH221+BH222+BH223+BH224+BH225+BH226+BH227+BH228</f>
        <v>100</v>
      </c>
      <c r="CI228" s="33">
        <f t="shared" ref="CI228" si="5794">BI215+BI216+BI217+BI218+BI219+BI220+BI221+BI222+BI223+BI224+BI225+BI226+BI227+BI228</f>
        <v>99.999999999999986</v>
      </c>
      <c r="CJ228" s="33">
        <f t="shared" ref="CJ228" si="5795">BJ215+BJ216+BJ217+BJ218+BJ219+BJ220+BJ221+BJ222+BJ223+BJ224+BJ225+BJ226+BJ227+BJ228</f>
        <v>99.999999999999986</v>
      </c>
      <c r="CK228" s="33">
        <f t="shared" ref="CK228" si="5796">BK215+BK216+BK217+BK218+BK219+BK220+BK221+BK222+BK223+BK224+BK225+BK226+BK227+BK228</f>
        <v>100</v>
      </c>
      <c r="CL228" s="33">
        <f t="shared" ref="CL228" si="5797">BL215+BL216+BL217+BL218+BL219+BL220+BL221+BL222+BL223+BL224+BL225+BL226+BL227+BL228</f>
        <v>100.00000000000001</v>
      </c>
      <c r="CM228" s="33">
        <f t="shared" ref="CM228" si="5798">BM215+BM216+BM217+BM218+BM219+BM220+BM221+BM222+BM223+BM224+BM225+BM226+BM227+BM228</f>
        <v>100</v>
      </c>
      <c r="CN228" s="33">
        <f t="shared" ref="CN228" si="5799">BN215+BN216+BN217+BN218+BN219+BN220+BN221+BN222+BN223+BN224+BN225+BN226+BN227+BN228</f>
        <v>100</v>
      </c>
      <c r="CO228" s="33">
        <f t="shared" ref="CO228" si="5800">BO215+BO216+BO217+BO218+BO219+BO220+BO221+BO222+BO223+BO224+BO225+BO226+BO227+BO228</f>
        <v>100</v>
      </c>
      <c r="CP228" s="33">
        <f t="shared" ref="CP228" si="5801">BP215+BP216+BP217+BP218+BP219+BP220+BP221+BP222+BP223+BP224+BP225+BP226+BP227+BP228</f>
        <v>100.00000000000001</v>
      </c>
      <c r="CQ228" s="33">
        <f t="shared" ref="CQ228" si="5802">BQ215+BQ216+BQ217+BQ218+BQ219+BQ220+BQ221+BQ222+BQ223+BQ224+BQ225+BQ226+BQ227+BQ228</f>
        <v>100</v>
      </c>
      <c r="CR228" s="33">
        <f t="shared" ref="CR228" si="5803">BR215+BR216+BR217+BR218+BR219+BR220+BR221+BR222+BR223+BR224+BR225+BR226+BR227+BR228</f>
        <v>99.999999999999986</v>
      </c>
      <c r="CS228" s="33">
        <f t="shared" ref="CS228" si="5804">BS215+BS216+BS217+BS218+BS219+BS220+BS221+BS222+BS223+BS224+BS225+BS226+BS227+BS228</f>
        <v>100.00000000000001</v>
      </c>
      <c r="CT228" s="33">
        <f t="shared" ref="CT228" si="5805">BT215+BT216+BT217+BT218+BT219+BT220+BT221+BT222+BT223+BT224+BT225+BT226+BT227+BT228</f>
        <v>100</v>
      </c>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row>
    <row r="229" spans="2:125" x14ac:dyDescent="0.25">
      <c r="B229" s="54" t="s">
        <v>20</v>
      </c>
      <c r="C229" s="2">
        <v>0</v>
      </c>
      <c r="D229" s="2">
        <v>1</v>
      </c>
      <c r="E229" s="2">
        <v>1</v>
      </c>
      <c r="F229" s="2">
        <v>24</v>
      </c>
      <c r="G229" s="2">
        <v>2</v>
      </c>
      <c r="H229" s="3">
        <v>0</v>
      </c>
      <c r="I229" s="3">
        <v>1</v>
      </c>
      <c r="J229" s="3">
        <v>1</v>
      </c>
      <c r="K229" s="3">
        <v>0</v>
      </c>
      <c r="L229" s="3">
        <v>0</v>
      </c>
      <c r="M229" s="3">
        <v>0</v>
      </c>
      <c r="N229" s="3">
        <v>0</v>
      </c>
      <c r="O229" s="3">
        <v>0</v>
      </c>
      <c r="P229" s="3">
        <v>0</v>
      </c>
      <c r="Q229" s="3">
        <v>0</v>
      </c>
      <c r="R229" s="3">
        <v>0</v>
      </c>
      <c r="S229" s="54">
        <v>30</v>
      </c>
      <c r="V229" s="54">
        <v>256</v>
      </c>
      <c r="W229" s="3">
        <f>Q215</f>
        <v>0</v>
      </c>
      <c r="X229" s="3">
        <f>Q216</f>
        <v>0</v>
      </c>
      <c r="Y229" s="54">
        <f>Q217</f>
        <v>0</v>
      </c>
      <c r="Z229" s="54">
        <f>Q218</f>
        <v>0</v>
      </c>
      <c r="AA229" s="54">
        <f>Q219</f>
        <v>0</v>
      </c>
      <c r="AB229" s="54">
        <f>Q220</f>
        <v>0</v>
      </c>
      <c r="AC229" s="54">
        <f>Q221</f>
        <v>0</v>
      </c>
      <c r="AD229" s="54">
        <f>Q222</f>
        <v>0</v>
      </c>
      <c r="AE229" s="3">
        <f>Q223</f>
        <v>0</v>
      </c>
      <c r="AF229" s="3">
        <f>Q224</f>
        <v>0</v>
      </c>
      <c r="AG229" s="3">
        <f>Q225</f>
        <v>7</v>
      </c>
      <c r="AH229" s="3">
        <f>Q226</f>
        <v>0</v>
      </c>
      <c r="AI229" s="3">
        <f>Q227</f>
        <v>0</v>
      </c>
      <c r="AJ229" s="3">
        <f>Q228</f>
        <v>0</v>
      </c>
      <c r="AK229" s="3">
        <f>Q229</f>
        <v>0</v>
      </c>
      <c r="AL229" s="3">
        <f>Q230</f>
        <v>0</v>
      </c>
      <c r="AM229" s="3">
        <f>Q231</f>
        <v>0</v>
      </c>
      <c r="AN229" s="3">
        <f>Q232</f>
        <v>0</v>
      </c>
      <c r="AO229" s="3">
        <f>Q233</f>
        <v>0</v>
      </c>
      <c r="AP229" s="3">
        <f>Q234</f>
        <v>0</v>
      </c>
      <c r="AQ229" s="3">
        <f>Q235</f>
        <v>0</v>
      </c>
      <c r="AR229" s="3">
        <f>Q236</f>
        <v>0</v>
      </c>
      <c r="AS229" s="3">
        <f>Q237</f>
        <v>0</v>
      </c>
      <c r="AT229" s="3">
        <f>Q238</f>
        <v>0</v>
      </c>
      <c r="AU229" s="7"/>
      <c r="AV229" s="54">
        <v>256</v>
      </c>
      <c r="AW229" s="33">
        <f t="shared" ref="AW229" si="5806">PRODUCT(W229*100*1/W231)</f>
        <v>0</v>
      </c>
      <c r="AX229" s="33">
        <f t="shared" ref="AX229" si="5807">PRODUCT(X229*100*1/X231)</f>
        <v>0</v>
      </c>
      <c r="AY229" s="30">
        <f t="shared" ref="AY229" si="5808">PRODUCT(Y229*100*1/Y231)</f>
        <v>0</v>
      </c>
      <c r="AZ229" s="30">
        <f t="shared" ref="AZ229" si="5809">PRODUCT(Z229*100*1/Z231)</f>
        <v>0</v>
      </c>
      <c r="BA229" s="30">
        <f t="shared" ref="BA229" si="5810">PRODUCT(AA229*100*1/AA231)</f>
        <v>0</v>
      </c>
      <c r="BB229" s="30">
        <f t="shared" ref="BB229" si="5811">PRODUCT(AB229*100*1/AB231)</f>
        <v>0</v>
      </c>
      <c r="BC229" s="30">
        <f t="shared" ref="BC229" si="5812">PRODUCT(AC229*100*1/AC231)</f>
        <v>0</v>
      </c>
      <c r="BD229" s="30">
        <f t="shared" ref="BD229" si="5813">PRODUCT(AD229*100*1/AD231)</f>
        <v>0</v>
      </c>
      <c r="BE229" s="33">
        <f t="shared" ref="BE229" si="5814">PRODUCT(AE229*100*1/AE231)</f>
        <v>0</v>
      </c>
      <c r="BF229" s="33">
        <f t="shared" ref="BF229" si="5815">PRODUCT(AF229*100*1/AF231)</f>
        <v>0</v>
      </c>
      <c r="BG229" s="33">
        <f t="shared" ref="BG229" si="5816">PRODUCT(AG229*100*1/AG231)</f>
        <v>23.333333333333332</v>
      </c>
      <c r="BH229" s="33">
        <f t="shared" ref="BH229" si="5817">PRODUCT(AH229*100*1/AH231)</f>
        <v>0</v>
      </c>
      <c r="BI229" s="33">
        <f t="shared" ref="BI229" si="5818">PRODUCT(AI229*100*1/AI231)</f>
        <v>0</v>
      </c>
      <c r="BJ229" s="33">
        <f t="shared" ref="BJ229" si="5819">PRODUCT(AJ229*100*1/AJ231)</f>
        <v>0</v>
      </c>
      <c r="BK229" s="33">
        <f t="shared" ref="BK229" si="5820">PRODUCT(AK229*100*1/AK231)</f>
        <v>0</v>
      </c>
      <c r="BL229" s="33">
        <f t="shared" ref="BL229" si="5821">PRODUCT(AL229*100*1/AL231)</f>
        <v>0</v>
      </c>
      <c r="BM229" s="33">
        <f t="shared" ref="BM229" si="5822">PRODUCT(AM229*100*1/AM231)</f>
        <v>0</v>
      </c>
      <c r="BN229" s="33">
        <f t="shared" ref="BN229" si="5823">PRODUCT(AN229*100*1/AN231)</f>
        <v>0</v>
      </c>
      <c r="BO229" s="33">
        <f t="shared" ref="BO229" si="5824">PRODUCT(AO229*100*1/AO231)</f>
        <v>0</v>
      </c>
      <c r="BP229" s="33">
        <f t="shared" ref="BP229" si="5825">PRODUCT(AP229*100*1/AP231)</f>
        <v>0</v>
      </c>
      <c r="BQ229" s="33">
        <f t="shared" ref="BQ229" si="5826">PRODUCT(AQ229*100*1/AQ231)</f>
        <v>0</v>
      </c>
      <c r="BR229" s="33">
        <f t="shared" ref="BR229" si="5827">PRODUCT(AR229*100*1/AR231)</f>
        <v>0</v>
      </c>
      <c r="BS229" s="33">
        <f t="shared" ref="BS229" si="5828">PRODUCT(AS229*100*1/AS231)</f>
        <v>0</v>
      </c>
      <c r="BT229" s="33">
        <f t="shared" ref="BT229" si="5829">PRODUCT(AT229*100*1/AT231)</f>
        <v>0</v>
      </c>
      <c r="BU229" s="54"/>
      <c r="BV229" s="54">
        <v>256</v>
      </c>
      <c r="BW229" s="33">
        <f t="shared" ref="BW229" si="5830">AW215+AW216+AW217+AW218+AW219+AW220+AW221+AW222+AW223+AW224+AW225+AW226+AW227+AW228+AW229</f>
        <v>100</v>
      </c>
      <c r="BX229" s="33">
        <f t="shared" ref="BX229" si="5831">AX215+AX216+AX217+AX218+AX219+AX220+AX221+AX222+AX223+AX224+AX225+AX226+AX227+AX228+AX229</f>
        <v>99.999999999999986</v>
      </c>
      <c r="BY229" s="30">
        <f t="shared" ref="BY229" si="5832">AY215+AY216+AY217+AY218+AY219+AY220+AY221+AY222+AY223+AY224+AY225+AY226+AY227+AY228+AY229</f>
        <v>99.999999999999986</v>
      </c>
      <c r="BZ229" s="30">
        <f t="shared" ref="BZ229" si="5833">AZ215+AZ216+AZ217+AZ218+AZ219+AZ220+AZ221+AZ222+AZ223+AZ224+AZ225+AZ226+AZ227+AZ228+AZ229</f>
        <v>99.999999999999986</v>
      </c>
      <c r="CA229" s="30">
        <f t="shared" ref="CA229" si="5834">BA215+BA216+BA217+BA218+BA219+BA220+BA221+BA222+BA223+BA224+BA225+BA226+BA227+BA228+BA229</f>
        <v>100</v>
      </c>
      <c r="CB229" s="30">
        <f t="shared" ref="CB229" si="5835">BB215+BB216+BB217+BB218+BB219+BB220+BB221+BB222+BB223+BB224+BB225+BB226+BB227+BB228+BB229</f>
        <v>100.00000000000001</v>
      </c>
      <c r="CC229" s="30">
        <f t="shared" ref="CC229" si="5836">BC215+BC216+BC217+BC218+BC219+BC220+BC221+BC222+BC223+BC224+BC225+BC226+BC227+BC228+BC229</f>
        <v>99.999999999999986</v>
      </c>
      <c r="CD229" s="30">
        <f t="shared" ref="CD229" si="5837">BD215+BD216+BD217+BD218+BD219+BD220+BD221+BD222+BD223+BD224+BD225+BD226+BD227+BD228+BD229</f>
        <v>99.999999999999986</v>
      </c>
      <c r="CE229" s="33">
        <f t="shared" ref="CE229" si="5838">BE215+BE216+BE217+BE218+BE219+BE220+BE221+BE222+BE223+BE224+BE225+BE226+BE227+BE228+BE229</f>
        <v>99.999999999999986</v>
      </c>
      <c r="CF229" s="33">
        <f t="shared" ref="CF229" si="5839">BF215+BF216+BF217+BF218+BF219+BF220+BF221+BF222+BF223+BF224+BF225+BF226+BF227+BF228+BF229</f>
        <v>100.00000000000001</v>
      </c>
      <c r="CG229" s="33">
        <f t="shared" ref="CG229" si="5840">BG215+BG216+BG217+BG218+BG219+BG220+BG221+BG222+BG223+BG224+BG225+BG226+BG227+BG228+BG229</f>
        <v>99.999999999999986</v>
      </c>
      <c r="CH229" s="33">
        <f t="shared" ref="CH229" si="5841">BH215+BH216+BH217+BH218+BH219+BH220+BH221+BH222+BH223+BH224+BH225+BH226+BH227+BH228+BH229</f>
        <v>100</v>
      </c>
      <c r="CI229" s="33">
        <f t="shared" ref="CI229" si="5842">BI215+BI216+BI217+BI218+BI219+BI220+BI221+BI222+BI223+BI224+BI225+BI226+BI227+BI228+BI229</f>
        <v>99.999999999999986</v>
      </c>
      <c r="CJ229" s="33">
        <f t="shared" ref="CJ229" si="5843">BJ215+BJ216+BJ217+BJ218+BJ219+BJ220+BJ221+BJ222+BJ223+BJ224+BJ225+BJ226+BJ227+BJ228+BJ229</f>
        <v>99.999999999999986</v>
      </c>
      <c r="CK229" s="33">
        <f t="shared" ref="CK229" si="5844">BK215+BK216+BK217+BK218+BK219+BK220+BK221+BK222+BK223+BK224+BK225+BK226+BK227+BK228+BK229</f>
        <v>100</v>
      </c>
      <c r="CL229" s="33">
        <f t="shared" ref="CL229" si="5845">BL215+BL216+BL217+BL218+BL219+BL220+BL221+BL222+BL223+BL224+BL225+BL226+BL227+BL228+BL229</f>
        <v>100.00000000000001</v>
      </c>
      <c r="CM229" s="33">
        <f t="shared" ref="CM229" si="5846">BM215+BM216+BM217+BM218+BM219+BM220+BM221+BM222+BM223+BM224+BM225+BM226+BM227+BM228+BM229</f>
        <v>100</v>
      </c>
      <c r="CN229" s="33">
        <f t="shared" ref="CN229" si="5847">BN215+BN216+BN217+BN218+BN219+BN220+BN221+BN222+BN223+BN224+BN225+BN226+BN227+BN228+BN229</f>
        <v>100</v>
      </c>
      <c r="CO229" s="33">
        <f t="shared" ref="CO229" si="5848">BO215+BO216+BO217+BO218+BO219+BO220+BO221+BO222+BO223+BO224+BO225+BO226+BO227+BO228+BO229</f>
        <v>100</v>
      </c>
      <c r="CP229" s="33">
        <f t="shared" ref="CP229" si="5849">BP215+BP216+BP217+BP218+BP219+BP220+BP221+BP222+BP223+BP224+BP225+BP226+BP227+BP228+BP229</f>
        <v>100.00000000000001</v>
      </c>
      <c r="CQ229" s="33">
        <f t="shared" ref="CQ229" si="5850">BQ215+BQ216+BQ217+BQ218+BQ219+BQ220+BQ221+BQ222+BQ223+BQ224+BQ225+BQ226+BQ227+BQ228+BQ229</f>
        <v>100</v>
      </c>
      <c r="CR229" s="33">
        <f t="shared" ref="CR229" si="5851">BR215+BR216+BR217+BR218+BR219+BR220+BR221+BR222+BR223+BR224+BR225+BR226+BR227+BR228+BR229</f>
        <v>99.999999999999986</v>
      </c>
      <c r="CS229" s="33">
        <f t="shared" ref="CS229" si="5852">BS215+BS216+BS217+BS218+BS219+BS220+BS221+BS222+BS223+BS224+BS225+BS226+BS227+BS228+BS229</f>
        <v>100.00000000000001</v>
      </c>
      <c r="CT229" s="33">
        <f t="shared" ref="CT229" si="5853">BT215+BT216+BT217+BT218+BT219+BT220+BT221+BT222+BT223+BT224+BT225+BT226+BT227+BT228+BT229</f>
        <v>100</v>
      </c>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row>
    <row r="230" spans="2:125" x14ac:dyDescent="0.25">
      <c r="B230" s="54" t="s">
        <v>21</v>
      </c>
      <c r="C230" s="2">
        <v>0</v>
      </c>
      <c r="D230" s="2">
        <v>0</v>
      </c>
      <c r="E230" s="2">
        <v>8</v>
      </c>
      <c r="F230" s="2">
        <v>0</v>
      </c>
      <c r="G230" s="2">
        <v>20</v>
      </c>
      <c r="H230" s="2">
        <v>2</v>
      </c>
      <c r="I230" s="2">
        <v>0</v>
      </c>
      <c r="J230" s="4">
        <v>0</v>
      </c>
      <c r="K230" s="3">
        <v>0</v>
      </c>
      <c r="L230" s="3">
        <v>0</v>
      </c>
      <c r="M230" s="3">
        <v>0</v>
      </c>
      <c r="N230" s="3">
        <v>0</v>
      </c>
      <c r="O230" s="3">
        <v>0</v>
      </c>
      <c r="P230" s="3">
        <v>0</v>
      </c>
      <c r="Q230" s="3">
        <v>0</v>
      </c>
      <c r="R230" s="3">
        <v>0</v>
      </c>
      <c r="S230" s="54">
        <v>30</v>
      </c>
      <c r="V230" s="54">
        <v>512</v>
      </c>
      <c r="W230" s="3">
        <f>R215</f>
        <v>0</v>
      </c>
      <c r="X230" s="3">
        <f>R216</f>
        <v>0</v>
      </c>
      <c r="Y230" s="54">
        <f>R217</f>
        <v>0</v>
      </c>
      <c r="Z230" s="54">
        <f>R218</f>
        <v>0</v>
      </c>
      <c r="AA230" s="54">
        <f>R219</f>
        <v>0</v>
      </c>
      <c r="AB230" s="54">
        <f>R220</f>
        <v>0</v>
      </c>
      <c r="AC230" s="54">
        <f>R221</f>
        <v>0</v>
      </c>
      <c r="AD230" s="54">
        <f>R222</f>
        <v>0</v>
      </c>
      <c r="AE230" s="3">
        <f>R223</f>
        <v>0</v>
      </c>
      <c r="AF230" s="3">
        <f>R224</f>
        <v>0</v>
      </c>
      <c r="AG230" s="3">
        <f>R225</f>
        <v>0</v>
      </c>
      <c r="AH230" s="3">
        <f>R226</f>
        <v>0</v>
      </c>
      <c r="AI230" s="3">
        <f>R227</f>
        <v>0</v>
      </c>
      <c r="AJ230" s="3">
        <f>R228</f>
        <v>0</v>
      </c>
      <c r="AK230" s="3">
        <f>R229</f>
        <v>0</v>
      </c>
      <c r="AL230" s="3">
        <f>R230</f>
        <v>0</v>
      </c>
      <c r="AM230" s="3">
        <f>R231</f>
        <v>0</v>
      </c>
      <c r="AN230" s="3">
        <f>R232</f>
        <v>0</v>
      </c>
      <c r="AO230" s="3">
        <f>R233</f>
        <v>0</v>
      </c>
      <c r="AP230" s="3">
        <f>R234</f>
        <v>0</v>
      </c>
      <c r="AQ230" s="3">
        <f>R235</f>
        <v>0</v>
      </c>
      <c r="AR230" s="3">
        <f>R236</f>
        <v>0</v>
      </c>
      <c r="AS230" s="3">
        <f>R237</f>
        <v>0</v>
      </c>
      <c r="AT230" s="3">
        <f>R238</f>
        <v>0</v>
      </c>
      <c r="AU230" s="7"/>
      <c r="AV230" s="54">
        <v>512</v>
      </c>
      <c r="AW230" s="33">
        <f t="shared" ref="AW230" si="5854">PRODUCT(W230*100*1/W231)</f>
        <v>0</v>
      </c>
      <c r="AX230" s="33">
        <f t="shared" ref="AX230" si="5855">PRODUCT(X230*100*1/X231)</f>
        <v>0</v>
      </c>
      <c r="AY230" s="30">
        <f t="shared" ref="AY230" si="5856">PRODUCT(Y230*100*1/Y231)</f>
        <v>0</v>
      </c>
      <c r="AZ230" s="30">
        <f t="shared" ref="AZ230" si="5857">PRODUCT(Z230*100*1/Z231)</f>
        <v>0</v>
      </c>
      <c r="BA230" s="30">
        <f t="shared" ref="BA230" si="5858">PRODUCT(AA230*100*1/AA231)</f>
        <v>0</v>
      </c>
      <c r="BB230" s="30">
        <f t="shared" ref="BB230" si="5859">PRODUCT(AB230*100*1/AB231)</f>
        <v>0</v>
      </c>
      <c r="BC230" s="30">
        <f t="shared" ref="BC230" si="5860">PRODUCT(AC230*100*1/AC231)</f>
        <v>0</v>
      </c>
      <c r="BD230" s="30">
        <f t="shared" ref="BD230" si="5861">PRODUCT(AD230*100*1/AD231)</f>
        <v>0</v>
      </c>
      <c r="BE230" s="33">
        <f t="shared" ref="BE230" si="5862">PRODUCT(AE230*100*1/AE231)</f>
        <v>0</v>
      </c>
      <c r="BF230" s="33">
        <f t="shared" ref="BF230" si="5863">PRODUCT(AF230*100*1/AF231)</f>
        <v>0</v>
      </c>
      <c r="BG230" s="33">
        <f t="shared" ref="BG230" si="5864">PRODUCT(AG230*100*1/AG231)</f>
        <v>0</v>
      </c>
      <c r="BH230" s="33">
        <f t="shared" ref="BH230" si="5865">PRODUCT(AH230*100*1/AH231)</f>
        <v>0</v>
      </c>
      <c r="BI230" s="33">
        <f t="shared" ref="BI230" si="5866">PRODUCT(AI230*100*1/AI231)</f>
        <v>0</v>
      </c>
      <c r="BJ230" s="33">
        <f t="shared" ref="BJ230" si="5867">PRODUCT(AJ230*100*1/AJ231)</f>
        <v>0</v>
      </c>
      <c r="BK230" s="33">
        <f t="shared" ref="BK230" si="5868">PRODUCT(AK230*100*1/AK231)</f>
        <v>0</v>
      </c>
      <c r="BL230" s="33">
        <f t="shared" ref="BL230" si="5869">PRODUCT(AL230*100*1/AL231)</f>
        <v>0</v>
      </c>
      <c r="BM230" s="33">
        <f t="shared" ref="BM230" si="5870">PRODUCT(AM230*100*1/AM231)</f>
        <v>0</v>
      </c>
      <c r="BN230" s="33">
        <f t="shared" ref="BN230" si="5871">PRODUCT(AN230*100*1/AN231)</f>
        <v>0</v>
      </c>
      <c r="BO230" s="33">
        <f t="shared" ref="BO230" si="5872">PRODUCT(AO230*100*1/AO231)</f>
        <v>0</v>
      </c>
      <c r="BP230" s="33">
        <f t="shared" ref="BP230" si="5873">PRODUCT(AP230*100*1/AP231)</f>
        <v>0</v>
      </c>
      <c r="BQ230" s="33">
        <f t="shared" ref="BQ230" si="5874">PRODUCT(AQ230*100*1/AQ231)</f>
        <v>0</v>
      </c>
      <c r="BR230" s="33">
        <f t="shared" ref="BR230" si="5875">PRODUCT(AR230*100*1/AR231)</f>
        <v>0</v>
      </c>
      <c r="BS230" s="33">
        <f t="shared" ref="BS230" si="5876">PRODUCT(AS230*100*1/AS231)</f>
        <v>0</v>
      </c>
      <c r="BT230" s="33">
        <f t="shared" ref="BT230" si="5877">PRODUCT(AT230*100*1/AT231)</f>
        <v>0</v>
      </c>
      <c r="BU230" s="54"/>
      <c r="BV230" s="54">
        <v>512</v>
      </c>
      <c r="BW230" s="33">
        <f t="shared" ref="BW230" si="5878">AW215+AW216+AW217+AW218+AW219+AW220+AW221+AW222+AW223+AW224+AW225+AW226+AW227+AW228+AW229+AW230</f>
        <v>100</v>
      </c>
      <c r="BX230" s="33">
        <f t="shared" ref="BX230" si="5879">AX215+AX216+AX217+AX218+AX219+AX220+AX221+AX222+AX223+AX224+AX225+AX226+AX227+AX228+AX229+AX230</f>
        <v>99.999999999999986</v>
      </c>
      <c r="BY230" s="30">
        <f t="shared" ref="BY230" si="5880">AY215+AY216+AY217+AY218+AY219+AY220+AY221+AY222+AY223+AY224+AY225+AY226+AY227+AY228+AY229+AY230</f>
        <v>99.999999999999986</v>
      </c>
      <c r="BZ230" s="30">
        <f t="shared" ref="BZ230" si="5881">AZ215+AZ216+AZ217+AZ218+AZ219+AZ220+AZ221+AZ222+AZ223+AZ224+AZ225+AZ226+AZ227+AZ228+AZ229+AZ230</f>
        <v>99.999999999999986</v>
      </c>
      <c r="CA230" s="30">
        <f t="shared" ref="CA230" si="5882">BA215+BA216+BA217+BA218+BA219+BA220+BA221+BA222+BA223+BA224+BA225+BA226+BA227+BA228+BA229+BA230</f>
        <v>100</v>
      </c>
      <c r="CB230" s="30">
        <f t="shared" ref="CB230" si="5883">BB215+BB216+BB217+BB218+BB219+BB220+BB221+BB222+BB223+BB224+BB225+BB226+BB227+BB228+BB229+BB230</f>
        <v>100.00000000000001</v>
      </c>
      <c r="CC230" s="30">
        <f t="shared" ref="CC230" si="5884">BC215+BC216+BC217+BC218+BC219+BC220+BC221+BC222+BC223+BC224+BC225+BC226+BC227+BC228+BC229+BC230</f>
        <v>99.999999999999986</v>
      </c>
      <c r="CD230" s="30">
        <f t="shared" ref="CD230" si="5885">BD215+BD216+BD217+BD218+BD219+BD220+BD221+BD222+BD223+BD224+BD225+BD226+BD227+BD228+BD229+BD230</f>
        <v>99.999999999999986</v>
      </c>
      <c r="CE230" s="33">
        <f t="shared" ref="CE230" si="5886">BE215+BE216+BE217+BE218+BE219+BE220+BE221+BE222+BE223+BE224+BE225+BE226+BE227+BE228+BE229+BE230</f>
        <v>99.999999999999986</v>
      </c>
      <c r="CF230" s="33">
        <f t="shared" ref="CF230" si="5887">BF215+BF216+BF217+BF218+BF219+BF220+BF221+BF222+BF223+BF224+BF225+BF226+BF227+BF228+BF229+BF230</f>
        <v>100.00000000000001</v>
      </c>
      <c r="CG230" s="33">
        <f t="shared" ref="CG230" si="5888">BG215+BG216+BG217+BG218+BG219+BG220+BG221+BG222+BG223+BG224+BG225+BG226+BG227+BG228+BG229+BG230</f>
        <v>99.999999999999986</v>
      </c>
      <c r="CH230" s="33">
        <f t="shared" ref="CH230" si="5889">BH215+BH216+BH217+BH218+BH219+BH220+BH221+BH222+BH223+BH224+BH225+BH226+BH227+BH228+BH229+BH230</f>
        <v>100</v>
      </c>
      <c r="CI230" s="33">
        <f t="shared" ref="CI230" si="5890">BI215+BI216+BI217+BI218+BI219+BI220+BI221+BI222+BI223+BI224+BI225+BI226+BI227+BI228+BI229+BI230</f>
        <v>99.999999999999986</v>
      </c>
      <c r="CJ230" s="33">
        <f t="shared" ref="CJ230" si="5891">BJ215+BJ216+BJ217+BJ218+BJ219+BJ220+BJ221+BJ222+BJ223+BJ224+BJ225+BJ226+BJ227+BJ228+BJ229+BJ230</f>
        <v>99.999999999999986</v>
      </c>
      <c r="CK230" s="33">
        <f t="shared" ref="CK230" si="5892">BK215+BK216+BK217+BK218+BK219+BK220+BK221+BK222+BK223+BK224+BK225+BK226+BK227+BK228+BK229+BK230</f>
        <v>100</v>
      </c>
      <c r="CL230" s="33">
        <f t="shared" ref="CL230" si="5893">BL215+BL216+BL217+BL218+BL219+BL220+BL221+BL222+BL223+BL224+BL225+BL226+BL227+BL228+BL229+BL230</f>
        <v>100.00000000000001</v>
      </c>
      <c r="CM230" s="33">
        <f t="shared" ref="CM230" si="5894">BM215+BM216+BM217+BM218+BM219+BM220+BM221+BM222+BM223+BM224+BM225+BM226+BM227+BM228+BM229+BM230</f>
        <v>100</v>
      </c>
      <c r="CN230" s="33">
        <f t="shared" ref="CN230" si="5895">BN215+BN216+BN217+BN218+BN219+BN220+BN221+BN222+BN223+BN224+BN225+BN226+BN227+BN228+BN229+BN230</f>
        <v>100</v>
      </c>
      <c r="CO230" s="33">
        <f t="shared" ref="CO230" si="5896">BO215+BO216+BO217+BO218+BO219+BO220+BO221+BO222+BO223+BO224+BO225+BO226+BO227+BO228+BO229+BO230</f>
        <v>100</v>
      </c>
      <c r="CP230" s="33">
        <f t="shared" ref="CP230" si="5897">BP215+BP216+BP217+BP218+BP219+BP220+BP221+BP222+BP223+BP224+BP225+BP226+BP227+BP228+BP229+BP230</f>
        <v>100.00000000000001</v>
      </c>
      <c r="CQ230" s="33">
        <f t="shared" ref="CQ230" si="5898">BQ215+BQ216+BQ217+BQ218+BQ219+BQ220+BQ221+BQ222+BQ223+BQ224+BQ225+BQ226+BQ227+BQ228+BQ229+BQ230</f>
        <v>100</v>
      </c>
      <c r="CR230" s="33">
        <f t="shared" ref="CR230" si="5899">BR215+BR216+BR217+BR218+BR219+BR220+BR221+BR222+BR223+BR224+BR225+BR226+BR227+BR228+BR229+BR230</f>
        <v>99.999999999999986</v>
      </c>
      <c r="CS230" s="33">
        <f t="shared" ref="CS230" si="5900">BS215+BS216+BS217+BS218+BS219+BS220+BS221+BS222+BS223+BS224+BS225+BS226+BS227+BS228+BS229+BS230</f>
        <v>100.00000000000001</v>
      </c>
      <c r="CT230" s="33">
        <f t="shared" ref="CT230" si="5901">BT215+BT216+BT217+BT218+BT219+BT220+BT221+BT222+BT223+BT224+BT225+BT226+BT227+BT228+BT229+BT230</f>
        <v>100</v>
      </c>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row>
    <row r="231" spans="2:125" x14ac:dyDescent="0.25">
      <c r="B231" s="54" t="s">
        <v>33</v>
      </c>
      <c r="C231" s="2">
        <v>0</v>
      </c>
      <c r="D231" s="2">
        <v>13</v>
      </c>
      <c r="E231" s="2">
        <v>17</v>
      </c>
      <c r="F231" s="4">
        <v>0</v>
      </c>
      <c r="G231" s="4">
        <v>0</v>
      </c>
      <c r="H231" s="4">
        <v>0</v>
      </c>
      <c r="I231" s="3">
        <v>0</v>
      </c>
      <c r="J231" s="3">
        <v>0</v>
      </c>
      <c r="K231" s="3">
        <v>0</v>
      </c>
      <c r="L231" s="3">
        <v>0</v>
      </c>
      <c r="M231" s="3">
        <v>0</v>
      </c>
      <c r="N231" s="3">
        <v>0</v>
      </c>
      <c r="O231" s="3">
        <v>0</v>
      </c>
      <c r="P231" s="3">
        <v>0</v>
      </c>
      <c r="Q231" s="3">
        <v>0</v>
      </c>
      <c r="R231" s="3">
        <v>0</v>
      </c>
      <c r="S231" s="54">
        <v>30</v>
      </c>
      <c r="V231" s="54" t="s">
        <v>1</v>
      </c>
      <c r="W231" s="54">
        <f>S215</f>
        <v>30</v>
      </c>
      <c r="X231" s="54">
        <f>S216</f>
        <v>30</v>
      </c>
      <c r="Y231" s="54">
        <f>S217</f>
        <v>30</v>
      </c>
      <c r="Z231" s="54">
        <f>S218</f>
        <v>30</v>
      </c>
      <c r="AA231" s="54">
        <f>S219</f>
        <v>30</v>
      </c>
      <c r="AB231" s="54">
        <f>S220</f>
        <v>30</v>
      </c>
      <c r="AC231" s="54">
        <f>S221</f>
        <v>30</v>
      </c>
      <c r="AD231" s="54">
        <f>S222</f>
        <v>30</v>
      </c>
      <c r="AE231" s="54">
        <f>S223</f>
        <v>29</v>
      </c>
      <c r="AF231" s="54">
        <f>S224</f>
        <v>29</v>
      </c>
      <c r="AG231" s="54">
        <f>S225</f>
        <v>30</v>
      </c>
      <c r="AH231" s="54">
        <f>S226</f>
        <v>30</v>
      </c>
      <c r="AI231" s="54">
        <f>S227</f>
        <v>30</v>
      </c>
      <c r="AJ231" s="54">
        <f>S228</f>
        <v>30</v>
      </c>
      <c r="AK231" s="54">
        <f>S229</f>
        <v>30</v>
      </c>
      <c r="AL231" s="54">
        <f>S230</f>
        <v>30</v>
      </c>
      <c r="AM231" s="54">
        <f>S231</f>
        <v>30</v>
      </c>
      <c r="AN231" s="54">
        <f>S232</f>
        <v>30</v>
      </c>
      <c r="AO231" s="54">
        <f>S233</f>
        <v>30</v>
      </c>
      <c r="AP231" s="54">
        <f>S234</f>
        <v>30</v>
      </c>
      <c r="AQ231" s="54">
        <f>S235</f>
        <v>30</v>
      </c>
      <c r="AR231" s="54">
        <f>S236</f>
        <v>30</v>
      </c>
      <c r="AS231" s="54">
        <f>S237</f>
        <v>29</v>
      </c>
      <c r="AT231" s="54">
        <f>S238</f>
        <v>29</v>
      </c>
      <c r="AV231" s="54" t="s">
        <v>1</v>
      </c>
      <c r="AW231" s="30">
        <f t="shared" ref="AW231:BT231" si="5902">SUM(AW215:AW230)</f>
        <v>100</v>
      </c>
      <c r="AX231" s="30">
        <f t="shared" si="5902"/>
        <v>99.999999999999986</v>
      </c>
      <c r="AY231" s="30">
        <f t="shared" si="5902"/>
        <v>99.999999999999986</v>
      </c>
      <c r="AZ231" s="30">
        <f t="shared" si="5902"/>
        <v>99.999999999999986</v>
      </c>
      <c r="BA231" s="30">
        <f t="shared" si="5902"/>
        <v>100</v>
      </c>
      <c r="BB231" s="30">
        <f t="shared" si="5902"/>
        <v>100.00000000000001</v>
      </c>
      <c r="BC231" s="30">
        <f t="shared" si="5902"/>
        <v>99.999999999999986</v>
      </c>
      <c r="BD231" s="30">
        <f t="shared" si="5902"/>
        <v>99.999999999999986</v>
      </c>
      <c r="BE231" s="30">
        <f t="shared" si="5902"/>
        <v>99.999999999999986</v>
      </c>
      <c r="BF231" s="30">
        <f t="shared" si="5902"/>
        <v>100.00000000000001</v>
      </c>
      <c r="BG231" s="30">
        <f t="shared" si="5902"/>
        <v>99.999999999999986</v>
      </c>
      <c r="BH231" s="30">
        <f t="shared" si="5902"/>
        <v>100</v>
      </c>
      <c r="BI231" s="30">
        <f t="shared" si="5902"/>
        <v>99.999999999999986</v>
      </c>
      <c r="BJ231" s="30">
        <f t="shared" si="5902"/>
        <v>99.999999999999986</v>
      </c>
      <c r="BK231" s="30">
        <f t="shared" si="5902"/>
        <v>100</v>
      </c>
      <c r="BL231" s="30">
        <f t="shared" si="5902"/>
        <v>100.00000000000001</v>
      </c>
      <c r="BM231" s="30">
        <f t="shared" si="5902"/>
        <v>100</v>
      </c>
      <c r="BN231" s="30">
        <f t="shared" si="5902"/>
        <v>100</v>
      </c>
      <c r="BO231" s="30">
        <f t="shared" si="5902"/>
        <v>100</v>
      </c>
      <c r="BP231" s="30">
        <f t="shared" si="5902"/>
        <v>100.00000000000001</v>
      </c>
      <c r="BQ231" s="30">
        <f t="shared" si="5902"/>
        <v>100</v>
      </c>
      <c r="BR231" s="30">
        <f t="shared" si="5902"/>
        <v>99.999999999999986</v>
      </c>
      <c r="BS231" s="30">
        <f t="shared" si="5902"/>
        <v>100.00000000000001</v>
      </c>
      <c r="BT231" s="30">
        <f t="shared" si="5902"/>
        <v>100</v>
      </c>
      <c r="BU231" s="54"/>
      <c r="BV231" s="54"/>
      <c r="CQ231" s="30"/>
      <c r="CR231" s="30"/>
      <c r="CS231" s="3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row>
    <row r="232" spans="2:125" x14ac:dyDescent="0.25">
      <c r="B232" s="54" t="s">
        <v>34</v>
      </c>
      <c r="C232" s="2">
        <v>0</v>
      </c>
      <c r="D232" s="2">
        <v>0</v>
      </c>
      <c r="E232" s="2">
        <v>0</v>
      </c>
      <c r="F232" s="2">
        <v>0</v>
      </c>
      <c r="G232" s="2">
        <v>3</v>
      </c>
      <c r="H232" s="2">
        <v>18</v>
      </c>
      <c r="I232" s="2">
        <v>8</v>
      </c>
      <c r="J232" s="3">
        <v>1</v>
      </c>
      <c r="K232" s="3">
        <v>0</v>
      </c>
      <c r="L232" s="3">
        <v>0</v>
      </c>
      <c r="M232" s="3">
        <v>0</v>
      </c>
      <c r="N232" s="3">
        <v>0</v>
      </c>
      <c r="O232" s="3">
        <v>0</v>
      </c>
      <c r="P232" s="3">
        <v>0</v>
      </c>
      <c r="Q232" s="3">
        <v>0</v>
      </c>
      <c r="R232" s="3">
        <v>0</v>
      </c>
      <c r="S232" s="54">
        <v>30</v>
      </c>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row>
    <row r="233" spans="2:125" x14ac:dyDescent="0.25">
      <c r="B233" s="54" t="s">
        <v>35</v>
      </c>
      <c r="C233" s="2">
        <v>0</v>
      </c>
      <c r="D233" s="2">
        <v>0</v>
      </c>
      <c r="E233" s="2">
        <v>0</v>
      </c>
      <c r="F233" s="2">
        <v>0</v>
      </c>
      <c r="G233" s="2">
        <v>5</v>
      </c>
      <c r="H233" s="2">
        <v>15</v>
      </c>
      <c r="I233" s="2">
        <v>0</v>
      </c>
      <c r="J233" s="4">
        <v>0</v>
      </c>
      <c r="K233" s="3">
        <v>0</v>
      </c>
      <c r="L233" s="3">
        <v>1</v>
      </c>
      <c r="M233" s="3">
        <v>0</v>
      </c>
      <c r="N233" s="3">
        <v>9</v>
      </c>
      <c r="O233" s="3">
        <v>0</v>
      </c>
      <c r="P233" s="3">
        <v>0</v>
      </c>
      <c r="Q233" s="3">
        <v>0</v>
      </c>
      <c r="R233" s="3">
        <v>0</v>
      </c>
      <c r="S233" s="54">
        <v>30</v>
      </c>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row>
    <row r="234" spans="2:125" x14ac:dyDescent="0.25">
      <c r="B234" s="54" t="s">
        <v>24</v>
      </c>
      <c r="C234" s="2">
        <v>0</v>
      </c>
      <c r="D234" s="2">
        <v>0</v>
      </c>
      <c r="E234" s="2">
        <v>10</v>
      </c>
      <c r="F234" s="2">
        <v>18</v>
      </c>
      <c r="G234" s="2">
        <v>0</v>
      </c>
      <c r="H234" s="4">
        <v>0</v>
      </c>
      <c r="I234" s="3">
        <v>0</v>
      </c>
      <c r="J234" s="3">
        <v>0</v>
      </c>
      <c r="K234" s="3">
        <v>0</v>
      </c>
      <c r="L234" s="3">
        <v>2</v>
      </c>
      <c r="M234" s="3">
        <v>0</v>
      </c>
      <c r="N234" s="3">
        <v>0</v>
      </c>
      <c r="O234" s="3">
        <v>0</v>
      </c>
      <c r="P234" s="3">
        <v>0</v>
      </c>
      <c r="Q234" s="3">
        <v>0</v>
      </c>
      <c r="R234" s="3">
        <v>0</v>
      </c>
      <c r="S234" s="54">
        <v>30</v>
      </c>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row>
    <row r="235" spans="2:125" x14ac:dyDescent="0.25">
      <c r="B235" s="54" t="s">
        <v>36</v>
      </c>
      <c r="C235" s="2">
        <v>0</v>
      </c>
      <c r="D235" s="2">
        <v>0</v>
      </c>
      <c r="E235" s="2">
        <v>0</v>
      </c>
      <c r="F235" s="2">
        <v>0</v>
      </c>
      <c r="G235" s="2">
        <v>0</v>
      </c>
      <c r="H235" s="2">
        <v>1</v>
      </c>
      <c r="I235" s="2">
        <v>18</v>
      </c>
      <c r="J235" s="2">
        <v>11</v>
      </c>
      <c r="K235" s="2">
        <v>0</v>
      </c>
      <c r="L235" s="3">
        <v>0</v>
      </c>
      <c r="M235" s="3">
        <v>0</v>
      </c>
      <c r="N235" s="3">
        <v>0</v>
      </c>
      <c r="O235" s="3">
        <v>0</v>
      </c>
      <c r="P235" s="3">
        <v>0</v>
      </c>
      <c r="Q235" s="3">
        <v>0</v>
      </c>
      <c r="R235" s="3">
        <v>0</v>
      </c>
      <c r="S235" s="54">
        <v>30</v>
      </c>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row>
    <row r="236" spans="2:125" x14ac:dyDescent="0.25">
      <c r="B236" s="54" t="s">
        <v>37</v>
      </c>
      <c r="C236" s="2">
        <v>0</v>
      </c>
      <c r="D236" s="2">
        <v>0</v>
      </c>
      <c r="E236" s="2">
        <v>0</v>
      </c>
      <c r="F236" s="2">
        <v>0</v>
      </c>
      <c r="G236" s="2">
        <v>1</v>
      </c>
      <c r="H236" s="2">
        <v>8</v>
      </c>
      <c r="I236" s="2">
        <v>11</v>
      </c>
      <c r="J236" s="2">
        <v>9</v>
      </c>
      <c r="K236" s="2">
        <v>1</v>
      </c>
      <c r="L236" s="3">
        <v>0</v>
      </c>
      <c r="M236" s="3">
        <v>0</v>
      </c>
      <c r="N236" s="3">
        <v>0</v>
      </c>
      <c r="O236" s="3">
        <v>0</v>
      </c>
      <c r="P236" s="3">
        <v>0</v>
      </c>
      <c r="Q236" s="3">
        <v>0</v>
      </c>
      <c r="R236" s="3">
        <v>0</v>
      </c>
      <c r="S236" s="54">
        <v>30</v>
      </c>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row>
    <row r="237" spans="2:125" x14ac:dyDescent="0.25">
      <c r="B237" s="54" t="s">
        <v>38</v>
      </c>
      <c r="C237" s="2">
        <v>0</v>
      </c>
      <c r="D237" s="2">
        <v>0</v>
      </c>
      <c r="E237" s="2">
        <v>0</v>
      </c>
      <c r="F237" s="2">
        <v>11</v>
      </c>
      <c r="G237" s="2">
        <v>0</v>
      </c>
      <c r="H237" s="2">
        <v>7</v>
      </c>
      <c r="I237" s="2">
        <v>3</v>
      </c>
      <c r="J237" s="2">
        <v>6</v>
      </c>
      <c r="K237" s="2">
        <v>2</v>
      </c>
      <c r="L237" s="3">
        <v>0</v>
      </c>
      <c r="M237" s="3">
        <v>0</v>
      </c>
      <c r="N237" s="3">
        <v>0</v>
      </c>
      <c r="O237" s="3">
        <v>0</v>
      </c>
      <c r="P237" s="3">
        <v>0</v>
      </c>
      <c r="Q237" s="3">
        <v>0</v>
      </c>
      <c r="R237" s="3">
        <v>0</v>
      </c>
      <c r="S237" s="54">
        <v>29</v>
      </c>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row>
    <row r="238" spans="2:125" x14ac:dyDescent="0.25">
      <c r="B238" s="54" t="s">
        <v>22</v>
      </c>
      <c r="C238" s="2">
        <v>0</v>
      </c>
      <c r="D238" s="2">
        <v>10</v>
      </c>
      <c r="E238" s="2">
        <v>0</v>
      </c>
      <c r="F238" s="2">
        <v>16</v>
      </c>
      <c r="G238" s="2">
        <v>3</v>
      </c>
      <c r="H238" s="2">
        <v>0</v>
      </c>
      <c r="I238" s="3">
        <v>0</v>
      </c>
      <c r="J238" s="3">
        <v>0</v>
      </c>
      <c r="K238" s="3">
        <v>0</v>
      </c>
      <c r="L238" s="3">
        <v>0</v>
      </c>
      <c r="M238" s="3">
        <v>0</v>
      </c>
      <c r="N238" s="3">
        <v>0</v>
      </c>
      <c r="O238" s="3">
        <v>0</v>
      </c>
      <c r="P238" s="3">
        <v>0</v>
      </c>
      <c r="Q238" s="3">
        <v>0</v>
      </c>
      <c r="R238" s="3">
        <v>0</v>
      </c>
      <c r="S238" s="54">
        <v>29</v>
      </c>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row>
    <row r="239" spans="2:125" x14ac:dyDescent="0.25">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row>
    <row r="240" spans="2:125" x14ac:dyDescent="0.25">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row>
    <row r="241" spans="98:122" x14ac:dyDescent="0.25">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row>
    <row r="242" spans="98:122" x14ac:dyDescent="0.25">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row>
    <row r="243" spans="98:122" x14ac:dyDescent="0.25">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row>
    <row r="244" spans="98:122" x14ac:dyDescent="0.25">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row>
    <row r="245" spans="98:122" x14ac:dyDescent="0.25">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V66"/>
  <sheetViews>
    <sheetView topLeftCell="A28" zoomScale="75" zoomScaleNormal="75" workbookViewId="0">
      <selection activeCell="C41" sqref="C41:S64"/>
    </sheetView>
  </sheetViews>
  <sheetFormatPr baseColWidth="10" defaultRowHeight="15" x14ac:dyDescent="0.25"/>
  <cols>
    <col min="1" max="2" width="11.42578125" style="54"/>
    <col min="3" max="18" width="8.28515625" style="54" customWidth="1"/>
    <col min="19" max="22" width="11.42578125" style="54"/>
    <col min="23" max="44" width="8.28515625" style="54" customWidth="1"/>
    <col min="45" max="46" width="8.85546875" style="54" customWidth="1"/>
    <col min="47" max="48" width="11.42578125" style="54"/>
    <col min="49" max="72" width="8.28515625" style="54" customWidth="1"/>
    <col min="73" max="74" width="11.42578125" style="54"/>
    <col min="75" max="97" width="8.28515625" style="30" customWidth="1"/>
    <col min="98" max="98" width="8.28515625" style="54" customWidth="1"/>
    <col min="99" max="100" width="8.28515625" style="40" customWidth="1"/>
    <col min="101" max="101" width="2.7109375" style="54" bestFit="1" customWidth="1"/>
    <col min="102" max="124" width="9.7109375" style="54" customWidth="1"/>
    <col min="125" max="16384" width="11.42578125" style="54"/>
  </cols>
  <sheetData>
    <row r="3" spans="1:126" x14ac:dyDescent="0.25">
      <c r="A3" s="54" t="s">
        <v>40</v>
      </c>
      <c r="W3" s="54" t="str">
        <f>A3</f>
        <v>Enterococcus faecalis</v>
      </c>
      <c r="AW3" s="54" t="str">
        <f>A3</f>
        <v>Enterococcus faecalis</v>
      </c>
      <c r="BW3" s="30" t="str">
        <f>A3</f>
        <v>Enterococcus faecalis</v>
      </c>
      <c r="CX3" s="10"/>
      <c r="CY3" s="10"/>
      <c r="CZ3" s="10"/>
      <c r="DA3" s="10"/>
      <c r="DB3" s="10"/>
      <c r="DC3" s="10"/>
      <c r="DD3" s="10"/>
      <c r="DE3" s="10"/>
      <c r="DF3" s="10"/>
      <c r="DG3" s="10"/>
      <c r="DH3" s="10"/>
      <c r="DI3" s="10"/>
      <c r="DJ3" s="10"/>
      <c r="DK3" s="10"/>
      <c r="DL3" s="10"/>
      <c r="DM3" s="10"/>
      <c r="DN3" s="10"/>
      <c r="DO3" s="10"/>
      <c r="DP3" s="10"/>
      <c r="DQ3" s="10"/>
      <c r="DR3" s="10"/>
      <c r="DS3" s="10"/>
      <c r="DT3" s="10"/>
      <c r="DU3" s="10"/>
      <c r="DV3" s="10"/>
    </row>
    <row r="4" spans="1:126"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Penicillin G</v>
      </c>
      <c r="X4" s="54" t="str">
        <f>B6</f>
        <v>Oxacillin</v>
      </c>
      <c r="Y4" s="54" t="str">
        <f>B7</f>
        <v>Ampicillin/ Sulbactam</v>
      </c>
      <c r="Z4" s="54" t="str">
        <f>B8</f>
        <v>Piperacillin/ Tazobactam</v>
      </c>
      <c r="AA4" s="54" t="str">
        <f>B9</f>
        <v>Cefotaxim</v>
      </c>
      <c r="AB4" s="54" t="str">
        <f>B10</f>
        <v>Cefuroxim</v>
      </c>
      <c r="AC4" s="54" t="str">
        <f>B11</f>
        <v>Imipenem</v>
      </c>
      <c r="AD4" s="54" t="str">
        <f>B12</f>
        <v>Meropenem</v>
      </c>
      <c r="AE4" s="54" t="str">
        <f>B13</f>
        <v>Amikacin</v>
      </c>
      <c r="AF4" s="54" t="str">
        <f>B14</f>
        <v>Gentamicin</v>
      </c>
      <c r="AG4" s="54" t="str">
        <f>B15</f>
        <v>Fosfomycin</v>
      </c>
      <c r="AH4" s="54" t="str">
        <f>B16</f>
        <v>Cotrimoxazol</v>
      </c>
      <c r="AI4" s="54" t="str">
        <f>B17</f>
        <v>Ciprofloxacin</v>
      </c>
      <c r="AJ4" s="54" t="str">
        <f>B18</f>
        <v>Levofloxacin</v>
      </c>
      <c r="AK4" s="54" t="str">
        <f>B19</f>
        <v>Moxifloxacin</v>
      </c>
      <c r="AL4" s="54" t="str">
        <f>B20</f>
        <v>Doxycyclin</v>
      </c>
      <c r="AM4" s="54" t="str">
        <f>B21</f>
        <v>Rifampicin</v>
      </c>
      <c r="AN4" s="54" t="str">
        <f>B22</f>
        <v>Daptomycin</v>
      </c>
      <c r="AO4" s="54" t="str">
        <f>B23</f>
        <v>Roxythromycin</v>
      </c>
      <c r="AP4" s="54" t="str">
        <f>B24</f>
        <v>Clindamycin</v>
      </c>
      <c r="AQ4" s="54" t="str">
        <f>B25</f>
        <v>Linezolid</v>
      </c>
      <c r="AR4" s="54" t="str">
        <f>B26</f>
        <v>Vancomycin</v>
      </c>
      <c r="AS4" s="54" t="s">
        <v>38</v>
      </c>
      <c r="AT4" s="54" t="s">
        <v>22</v>
      </c>
      <c r="AW4" s="54" t="str">
        <f t="shared" ref="AW4:BS4" si="0">W4</f>
        <v>Penicillin G</v>
      </c>
      <c r="AX4" s="54" t="str">
        <f t="shared" si="0"/>
        <v>Oxacillin</v>
      </c>
      <c r="AY4" s="54" t="str">
        <f t="shared" si="0"/>
        <v>Ampicillin/ Sulbactam</v>
      </c>
      <c r="AZ4" s="54" t="str">
        <f t="shared" si="0"/>
        <v>Piperacillin/ Tazobactam</v>
      </c>
      <c r="BA4" s="54" t="str">
        <f t="shared" si="0"/>
        <v>Cefotaxim</v>
      </c>
      <c r="BB4" s="54" t="str">
        <f t="shared" si="0"/>
        <v>Cefuroxim</v>
      </c>
      <c r="BC4" s="54" t="str">
        <f t="shared" si="0"/>
        <v>Imipenem</v>
      </c>
      <c r="BD4" s="54" t="str">
        <f t="shared" si="0"/>
        <v>Meropenem</v>
      </c>
      <c r="BE4" s="54" t="str">
        <f t="shared" si="0"/>
        <v>Amikacin</v>
      </c>
      <c r="BF4" s="54" t="str">
        <f t="shared" si="0"/>
        <v>Gentamicin</v>
      </c>
      <c r="BG4" s="54" t="str">
        <f t="shared" si="0"/>
        <v>Fosfomycin</v>
      </c>
      <c r="BH4" s="54" t="str">
        <f t="shared" si="0"/>
        <v>Cotrimoxazol</v>
      </c>
      <c r="BI4" s="54" t="str">
        <f t="shared" si="0"/>
        <v>Ciprofloxacin</v>
      </c>
      <c r="BJ4" s="54" t="str">
        <f t="shared" si="0"/>
        <v>Levofloxacin</v>
      </c>
      <c r="BK4" s="54" t="str">
        <f t="shared" si="0"/>
        <v>Moxifloxacin</v>
      </c>
      <c r="BL4" s="54" t="str">
        <f t="shared" si="0"/>
        <v>Doxycyclin</v>
      </c>
      <c r="BM4" s="54" t="str">
        <f t="shared" si="0"/>
        <v>Rifampicin</v>
      </c>
      <c r="BN4" s="54" t="str">
        <f t="shared" si="0"/>
        <v>Daptomycin</v>
      </c>
      <c r="BO4" s="54" t="str">
        <f t="shared" si="0"/>
        <v>Roxythromycin</v>
      </c>
      <c r="BP4" s="54" t="str">
        <f t="shared" si="0"/>
        <v>Clindamycin</v>
      </c>
      <c r="BQ4" s="54" t="str">
        <f t="shared" si="0"/>
        <v>Linezolid</v>
      </c>
      <c r="BR4" s="54" t="str">
        <f t="shared" si="0"/>
        <v>Vancomycin</v>
      </c>
      <c r="BS4" s="54" t="str">
        <f t="shared" si="0"/>
        <v>Teicoplanin</v>
      </c>
      <c r="BT4" s="54" t="s">
        <v>22</v>
      </c>
      <c r="BW4" s="30" t="str">
        <f t="shared" ref="BW4:CS4" si="1">W4</f>
        <v>Penicillin G</v>
      </c>
      <c r="BX4" s="30" t="str">
        <f t="shared" si="1"/>
        <v>Oxacillin</v>
      </c>
      <c r="BY4" s="30" t="str">
        <f t="shared" si="1"/>
        <v>Ampicillin/ Sulbactam</v>
      </c>
      <c r="BZ4" s="30" t="str">
        <f t="shared" si="1"/>
        <v>Piperacillin/ Tazobactam</v>
      </c>
      <c r="CA4" s="30" t="str">
        <f t="shared" si="1"/>
        <v>Cefotaxim</v>
      </c>
      <c r="CB4" s="30" t="str">
        <f t="shared" si="1"/>
        <v>Cefuroxim</v>
      </c>
      <c r="CC4" s="30" t="str">
        <f t="shared" si="1"/>
        <v>Imipenem</v>
      </c>
      <c r="CD4" s="30" t="str">
        <f t="shared" si="1"/>
        <v>Meropenem</v>
      </c>
      <c r="CE4" s="30" t="str">
        <f t="shared" si="1"/>
        <v>Amikacin</v>
      </c>
      <c r="CF4" s="30" t="str">
        <f t="shared" si="1"/>
        <v>Gentamicin</v>
      </c>
      <c r="CG4" s="30" t="str">
        <f t="shared" si="1"/>
        <v>Fosfomycin</v>
      </c>
      <c r="CH4" s="30" t="str">
        <f t="shared" si="1"/>
        <v>Cotrimoxazol</v>
      </c>
      <c r="CI4" s="30" t="str">
        <f t="shared" si="1"/>
        <v>Ciprofloxacin</v>
      </c>
      <c r="CJ4" s="30" t="str">
        <f t="shared" si="1"/>
        <v>Levofloxacin</v>
      </c>
      <c r="CK4" s="30" t="str">
        <f t="shared" si="1"/>
        <v>Moxifloxacin</v>
      </c>
      <c r="CL4" s="30" t="str">
        <f t="shared" si="1"/>
        <v>Doxycyclin</v>
      </c>
      <c r="CM4" s="30" t="str">
        <f t="shared" si="1"/>
        <v>Rifampicin</v>
      </c>
      <c r="CN4" s="30" t="str">
        <f t="shared" si="1"/>
        <v>Daptomycin</v>
      </c>
      <c r="CO4" s="30" t="str">
        <f t="shared" si="1"/>
        <v>Roxythromycin</v>
      </c>
      <c r="CP4" s="30" t="str">
        <f t="shared" si="1"/>
        <v>Clindamycin</v>
      </c>
      <c r="CQ4" s="30" t="str">
        <f t="shared" si="1"/>
        <v>Linezolid</v>
      </c>
      <c r="CR4" s="30" t="str">
        <f t="shared" si="1"/>
        <v>Vancomycin</v>
      </c>
      <c r="CS4" s="30" t="str">
        <f t="shared" si="1"/>
        <v>Teicoplanin</v>
      </c>
      <c r="CT4" s="54" t="s">
        <v>22</v>
      </c>
      <c r="CW4" s="39"/>
      <c r="CX4" s="24" t="s">
        <v>73</v>
      </c>
      <c r="CY4" s="24" t="s">
        <v>74</v>
      </c>
      <c r="CZ4" s="24" t="s">
        <v>53</v>
      </c>
      <c r="DA4" s="24" t="s">
        <v>55</v>
      </c>
      <c r="DB4" s="24" t="s">
        <v>57</v>
      </c>
      <c r="DC4" s="24" t="s">
        <v>75</v>
      </c>
      <c r="DD4" s="24" t="s">
        <v>59</v>
      </c>
      <c r="DE4" s="24" t="s">
        <v>60</v>
      </c>
      <c r="DF4" s="24" t="s">
        <v>62</v>
      </c>
      <c r="DG4" s="24" t="s">
        <v>63</v>
      </c>
      <c r="DH4" s="24" t="s">
        <v>65</v>
      </c>
      <c r="DI4" s="24" t="s">
        <v>66</v>
      </c>
      <c r="DJ4" s="24" t="s">
        <v>67</v>
      </c>
      <c r="DK4" s="24" t="s">
        <v>68</v>
      </c>
      <c r="DL4" s="24" t="s">
        <v>69</v>
      </c>
      <c r="DM4" s="24" t="s">
        <v>70</v>
      </c>
      <c r="DN4" s="24" t="s">
        <v>76</v>
      </c>
      <c r="DO4" s="24" t="s">
        <v>77</v>
      </c>
      <c r="DP4" s="24" t="s">
        <v>78</v>
      </c>
      <c r="DQ4" s="24" t="s">
        <v>79</v>
      </c>
      <c r="DR4" s="24" t="s">
        <v>80</v>
      </c>
      <c r="DS4" s="24" t="s">
        <v>81</v>
      </c>
      <c r="DT4" s="24" t="s">
        <v>82</v>
      </c>
      <c r="DU4" s="24" t="s">
        <v>93</v>
      </c>
      <c r="DV4" s="10"/>
    </row>
    <row r="5" spans="1:126" ht="18.75" x14ac:dyDescent="0.25">
      <c r="B5" s="54" t="s">
        <v>31</v>
      </c>
      <c r="C5" s="54">
        <v>0</v>
      </c>
      <c r="D5" s="54">
        <v>2</v>
      </c>
      <c r="E5" s="54">
        <v>3</v>
      </c>
      <c r="F5" s="54">
        <v>2</v>
      </c>
      <c r="G5" s="54">
        <v>0</v>
      </c>
      <c r="H5" s="54">
        <v>9</v>
      </c>
      <c r="I5" s="54">
        <v>35</v>
      </c>
      <c r="J5" s="54">
        <v>441</v>
      </c>
      <c r="K5" s="54">
        <v>93</v>
      </c>
      <c r="L5" s="54">
        <v>72</v>
      </c>
      <c r="M5" s="54">
        <v>0</v>
      </c>
      <c r="N5" s="54">
        <v>0</v>
      </c>
      <c r="O5" s="54">
        <v>0</v>
      </c>
      <c r="P5" s="54">
        <v>0</v>
      </c>
      <c r="Q5" s="54">
        <v>0</v>
      </c>
      <c r="R5" s="54">
        <v>0</v>
      </c>
      <c r="S5" s="28">
        <v>657</v>
      </c>
      <c r="V5" s="54">
        <v>1.5625E-2</v>
      </c>
      <c r="W5" s="6">
        <f>C5</f>
        <v>0</v>
      </c>
      <c r="X5" s="54">
        <f>C6</f>
        <v>0</v>
      </c>
      <c r="Y5" s="2">
        <f>C7</f>
        <v>0</v>
      </c>
      <c r="Z5" s="54">
        <f>C8</f>
        <v>0</v>
      </c>
      <c r="AA5" s="54">
        <f>C9</f>
        <v>0</v>
      </c>
      <c r="AB5" s="54">
        <f>C10</f>
        <v>0</v>
      </c>
      <c r="AC5" s="4">
        <f>C11</f>
        <v>0</v>
      </c>
      <c r="AD5" s="54">
        <f>C12</f>
        <v>0</v>
      </c>
      <c r="AE5" s="54">
        <f>C13</f>
        <v>0</v>
      </c>
      <c r="AF5" s="54">
        <f>C14</f>
        <v>0</v>
      </c>
      <c r="AG5" s="54">
        <f>C15</f>
        <v>0</v>
      </c>
      <c r="AH5" s="54">
        <f>C16</f>
        <v>0</v>
      </c>
      <c r="AI5" s="54">
        <f>C17</f>
        <v>0</v>
      </c>
      <c r="AJ5" s="54">
        <f>C18</f>
        <v>0</v>
      </c>
      <c r="AK5" s="54">
        <f>C19</f>
        <v>0</v>
      </c>
      <c r="AL5" s="54">
        <f>C20</f>
        <v>0</v>
      </c>
      <c r="AM5" s="54">
        <f>C21</f>
        <v>1</v>
      </c>
      <c r="AN5" s="54">
        <f>C22</f>
        <v>0</v>
      </c>
      <c r="AO5" s="54">
        <f>C23</f>
        <v>0</v>
      </c>
      <c r="AP5" s="54">
        <f>C24</f>
        <v>1</v>
      </c>
      <c r="AQ5" s="2">
        <f>C25</f>
        <v>0</v>
      </c>
      <c r="AR5" s="2">
        <f>C26</f>
        <v>0</v>
      </c>
      <c r="AS5" s="2">
        <f>C27</f>
        <v>0</v>
      </c>
      <c r="AT5" s="2">
        <f>C28</f>
        <v>0</v>
      </c>
      <c r="AU5" s="5"/>
      <c r="AV5" s="54">
        <v>1.5625E-2</v>
      </c>
      <c r="AW5" s="37">
        <f t="shared" ref="AW5:BT5" si="2">PRODUCT(W5*100*1/W21)</f>
        <v>0</v>
      </c>
      <c r="AX5" s="30">
        <f t="shared" si="2"/>
        <v>0</v>
      </c>
      <c r="AY5" s="31">
        <f t="shared" si="2"/>
        <v>0</v>
      </c>
      <c r="AZ5" s="30">
        <f t="shared" si="2"/>
        <v>0</v>
      </c>
      <c r="BA5" s="30">
        <f t="shared" si="2"/>
        <v>0</v>
      </c>
      <c r="BB5" s="30">
        <f t="shared" si="2"/>
        <v>0</v>
      </c>
      <c r="BC5" s="32">
        <f t="shared" si="2"/>
        <v>0</v>
      </c>
      <c r="BD5" s="30">
        <f t="shared" si="2"/>
        <v>0</v>
      </c>
      <c r="BE5" s="30">
        <f t="shared" si="2"/>
        <v>0</v>
      </c>
      <c r="BF5" s="30">
        <f t="shared" si="2"/>
        <v>0</v>
      </c>
      <c r="BG5" s="30">
        <f t="shared" si="2"/>
        <v>0</v>
      </c>
      <c r="BH5" s="54">
        <f t="shared" si="2"/>
        <v>0</v>
      </c>
      <c r="BI5" s="30">
        <f t="shared" si="2"/>
        <v>0</v>
      </c>
      <c r="BJ5" s="30">
        <f t="shared" si="2"/>
        <v>0</v>
      </c>
      <c r="BK5" s="30">
        <f t="shared" si="2"/>
        <v>0</v>
      </c>
      <c r="BL5" s="30">
        <f t="shared" si="2"/>
        <v>0</v>
      </c>
      <c r="BM5" s="30">
        <f t="shared" si="2"/>
        <v>0.15220700152207001</v>
      </c>
      <c r="BN5" s="30">
        <f t="shared" si="2"/>
        <v>0</v>
      </c>
      <c r="BO5" s="30">
        <f t="shared" si="2"/>
        <v>0</v>
      </c>
      <c r="BP5" s="30">
        <f t="shared" si="2"/>
        <v>0.1519756838905775</v>
      </c>
      <c r="BQ5" s="31">
        <f t="shared" si="2"/>
        <v>0</v>
      </c>
      <c r="BR5" s="31">
        <f t="shared" si="2"/>
        <v>0</v>
      </c>
      <c r="BS5" s="31">
        <f t="shared" si="2"/>
        <v>0</v>
      </c>
      <c r="BT5" s="31">
        <f t="shared" si="2"/>
        <v>0</v>
      </c>
      <c r="BV5" s="54">
        <v>1.5625E-2</v>
      </c>
      <c r="BW5" s="37">
        <f t="shared" ref="BW5:CT5" si="3">AW5</f>
        <v>0</v>
      </c>
      <c r="BX5" s="30">
        <f t="shared" si="3"/>
        <v>0</v>
      </c>
      <c r="BY5" s="31">
        <f t="shared" si="3"/>
        <v>0</v>
      </c>
      <c r="BZ5" s="30">
        <f t="shared" si="3"/>
        <v>0</v>
      </c>
      <c r="CA5" s="30">
        <f t="shared" si="3"/>
        <v>0</v>
      </c>
      <c r="CB5" s="30">
        <f t="shared" si="3"/>
        <v>0</v>
      </c>
      <c r="CC5" s="32">
        <f t="shared" si="3"/>
        <v>0</v>
      </c>
      <c r="CD5" s="30">
        <f t="shared" si="3"/>
        <v>0</v>
      </c>
      <c r="CE5" s="30">
        <f t="shared" si="3"/>
        <v>0</v>
      </c>
      <c r="CF5" s="30">
        <f t="shared" si="3"/>
        <v>0</v>
      </c>
      <c r="CG5" s="30">
        <f t="shared" si="3"/>
        <v>0</v>
      </c>
      <c r="CH5" s="54">
        <f t="shared" si="3"/>
        <v>0</v>
      </c>
      <c r="CI5" s="30">
        <f t="shared" si="3"/>
        <v>0</v>
      </c>
      <c r="CJ5" s="30">
        <f t="shared" si="3"/>
        <v>0</v>
      </c>
      <c r="CK5" s="30">
        <f t="shared" si="3"/>
        <v>0</v>
      </c>
      <c r="CL5" s="30">
        <f t="shared" si="3"/>
        <v>0</v>
      </c>
      <c r="CM5" s="30">
        <f t="shared" si="3"/>
        <v>0.15220700152207001</v>
      </c>
      <c r="CN5" s="30">
        <f t="shared" si="3"/>
        <v>0</v>
      </c>
      <c r="CO5" s="30">
        <f t="shared" si="3"/>
        <v>0</v>
      </c>
      <c r="CP5" s="30">
        <f t="shared" si="3"/>
        <v>0.1519756838905775</v>
      </c>
      <c r="CQ5" s="31">
        <f t="shared" si="3"/>
        <v>0</v>
      </c>
      <c r="CR5" s="31">
        <f t="shared" si="3"/>
        <v>0</v>
      </c>
      <c r="CS5" s="31">
        <f t="shared" si="3"/>
        <v>0</v>
      </c>
      <c r="CT5" s="31">
        <f t="shared" si="3"/>
        <v>0</v>
      </c>
      <c r="CU5" s="35"/>
      <c r="CV5" s="35"/>
      <c r="CW5" s="25" t="s">
        <v>49</v>
      </c>
      <c r="CX5" s="26">
        <f t="shared" ref="CX5:DU5" si="4">W21</f>
        <v>657</v>
      </c>
      <c r="CY5" s="26">
        <f t="shared" si="4"/>
        <v>656</v>
      </c>
      <c r="CZ5" s="26">
        <f t="shared" si="4"/>
        <v>661</v>
      </c>
      <c r="DA5" s="26">
        <f t="shared" si="4"/>
        <v>658</v>
      </c>
      <c r="DB5" s="26">
        <f t="shared" si="4"/>
        <v>657</v>
      </c>
      <c r="DC5" s="26">
        <f t="shared" si="4"/>
        <v>657</v>
      </c>
      <c r="DD5" s="26">
        <f t="shared" si="4"/>
        <v>662</v>
      </c>
      <c r="DE5" s="27">
        <f t="shared" si="4"/>
        <v>656</v>
      </c>
      <c r="DF5" s="27">
        <f t="shared" si="4"/>
        <v>625</v>
      </c>
      <c r="DG5" s="27">
        <f t="shared" si="4"/>
        <v>632</v>
      </c>
      <c r="DH5" s="27">
        <f t="shared" si="4"/>
        <v>655</v>
      </c>
      <c r="DI5" s="27">
        <f t="shared" si="4"/>
        <v>657</v>
      </c>
      <c r="DJ5" s="27">
        <f t="shared" si="4"/>
        <v>656</v>
      </c>
      <c r="DK5" s="27">
        <f t="shared" si="4"/>
        <v>656</v>
      </c>
      <c r="DL5" s="27">
        <f t="shared" si="4"/>
        <v>657</v>
      </c>
      <c r="DM5" s="27">
        <f t="shared" si="4"/>
        <v>657</v>
      </c>
      <c r="DN5" s="27">
        <f t="shared" si="4"/>
        <v>657</v>
      </c>
      <c r="DO5" s="27">
        <f t="shared" si="4"/>
        <v>655</v>
      </c>
      <c r="DP5" s="27">
        <f t="shared" si="4"/>
        <v>656</v>
      </c>
      <c r="DQ5" s="27">
        <f t="shared" si="4"/>
        <v>658</v>
      </c>
      <c r="DR5" s="27">
        <f t="shared" si="4"/>
        <v>662</v>
      </c>
      <c r="DS5" s="27">
        <f t="shared" si="4"/>
        <v>662</v>
      </c>
      <c r="DT5" s="27">
        <f t="shared" si="4"/>
        <v>661</v>
      </c>
      <c r="DU5" s="27">
        <f t="shared" si="4"/>
        <v>654</v>
      </c>
    </row>
    <row r="6" spans="1:126" ht="18.75" x14ac:dyDescent="0.25">
      <c r="B6" s="54" t="s">
        <v>32</v>
      </c>
      <c r="C6" s="54">
        <v>0</v>
      </c>
      <c r="D6" s="54">
        <v>0</v>
      </c>
      <c r="E6" s="54">
        <v>1</v>
      </c>
      <c r="F6" s="54">
        <v>0</v>
      </c>
      <c r="G6" s="54">
        <v>2</v>
      </c>
      <c r="H6" s="54">
        <v>2</v>
      </c>
      <c r="I6" s="54">
        <v>1</v>
      </c>
      <c r="J6" s="54">
        <v>4</v>
      </c>
      <c r="K6" s="54">
        <v>6</v>
      </c>
      <c r="L6" s="54">
        <v>32</v>
      </c>
      <c r="M6" s="54">
        <v>608</v>
      </c>
      <c r="N6" s="54">
        <v>0</v>
      </c>
      <c r="O6" s="54">
        <v>0</v>
      </c>
      <c r="P6" s="54">
        <v>0</v>
      </c>
      <c r="Q6" s="54">
        <v>0</v>
      </c>
      <c r="R6" s="54">
        <v>0</v>
      </c>
      <c r="S6" s="54">
        <v>656</v>
      </c>
      <c r="V6" s="54">
        <v>3.125E-2</v>
      </c>
      <c r="W6" s="6">
        <f>D5</f>
        <v>2</v>
      </c>
      <c r="X6" s="54">
        <f>D6</f>
        <v>0</v>
      </c>
      <c r="Y6" s="2">
        <f>D7</f>
        <v>0</v>
      </c>
      <c r="Z6" s="54">
        <f>D8</f>
        <v>0</v>
      </c>
      <c r="AA6" s="54">
        <f>D9</f>
        <v>2</v>
      </c>
      <c r="AB6" s="54">
        <f>D10</f>
        <v>0</v>
      </c>
      <c r="AC6" s="4">
        <f>D11</f>
        <v>0</v>
      </c>
      <c r="AD6" s="54">
        <f>D12</f>
        <v>0</v>
      </c>
      <c r="AE6" s="54">
        <f>D13</f>
        <v>0</v>
      </c>
      <c r="AF6" s="54">
        <f>D14</f>
        <v>0</v>
      </c>
      <c r="AG6" s="54">
        <f>D15</f>
        <v>0</v>
      </c>
      <c r="AH6" s="54">
        <f>D16</f>
        <v>0</v>
      </c>
      <c r="AI6" s="54">
        <f>D17</f>
        <v>6</v>
      </c>
      <c r="AJ6" s="54">
        <f>D18</f>
        <v>6</v>
      </c>
      <c r="AK6" s="54">
        <f>D19</f>
        <v>3</v>
      </c>
      <c r="AL6" s="54">
        <f>D20</f>
        <v>0</v>
      </c>
      <c r="AM6" s="54">
        <f>D21</f>
        <v>7</v>
      </c>
      <c r="AN6" s="54">
        <f>D22</f>
        <v>2</v>
      </c>
      <c r="AO6" s="54">
        <f>D23</f>
        <v>0</v>
      </c>
      <c r="AP6" s="54">
        <f>D24</f>
        <v>2</v>
      </c>
      <c r="AQ6" s="2">
        <f>D25</f>
        <v>0</v>
      </c>
      <c r="AR6" s="2">
        <f>D26</f>
        <v>0</v>
      </c>
      <c r="AS6" s="2">
        <f>D27</f>
        <v>0</v>
      </c>
      <c r="AT6" s="2">
        <f>D28</f>
        <v>356</v>
      </c>
      <c r="AU6" s="5"/>
      <c r="AV6" s="54">
        <v>3.125E-2</v>
      </c>
      <c r="AW6" s="37">
        <f t="shared" ref="AW6:BT6" si="5">PRODUCT(W6*100*1/W21)</f>
        <v>0.30441400304414001</v>
      </c>
      <c r="AX6" s="30">
        <f t="shared" si="5"/>
        <v>0</v>
      </c>
      <c r="AY6" s="31">
        <f t="shared" si="5"/>
        <v>0</v>
      </c>
      <c r="AZ6" s="30">
        <f t="shared" si="5"/>
        <v>0</v>
      </c>
      <c r="BA6" s="30">
        <f t="shared" si="5"/>
        <v>0.30441400304414001</v>
      </c>
      <c r="BB6" s="30">
        <f t="shared" si="5"/>
        <v>0</v>
      </c>
      <c r="BC6" s="32">
        <f t="shared" si="5"/>
        <v>0</v>
      </c>
      <c r="BD6" s="30">
        <f t="shared" si="5"/>
        <v>0</v>
      </c>
      <c r="BE6" s="30">
        <f t="shared" si="5"/>
        <v>0</v>
      </c>
      <c r="BF6" s="30">
        <f t="shared" si="5"/>
        <v>0</v>
      </c>
      <c r="BG6" s="30">
        <f t="shared" si="5"/>
        <v>0</v>
      </c>
      <c r="BH6" s="54">
        <f t="shared" si="5"/>
        <v>0</v>
      </c>
      <c r="BI6" s="30">
        <f t="shared" si="5"/>
        <v>0.91463414634146345</v>
      </c>
      <c r="BJ6" s="30">
        <f t="shared" si="5"/>
        <v>0.91463414634146345</v>
      </c>
      <c r="BK6" s="30">
        <f t="shared" si="5"/>
        <v>0.45662100456621002</v>
      </c>
      <c r="BL6" s="30">
        <f t="shared" si="5"/>
        <v>0</v>
      </c>
      <c r="BM6" s="30">
        <f t="shared" si="5"/>
        <v>1.06544901065449</v>
      </c>
      <c r="BN6" s="30">
        <f t="shared" si="5"/>
        <v>0.30534351145038169</v>
      </c>
      <c r="BO6" s="30">
        <f t="shared" si="5"/>
        <v>0</v>
      </c>
      <c r="BP6" s="30">
        <f t="shared" si="5"/>
        <v>0.303951367781155</v>
      </c>
      <c r="BQ6" s="31">
        <f t="shared" si="5"/>
        <v>0</v>
      </c>
      <c r="BR6" s="31">
        <f t="shared" si="5"/>
        <v>0</v>
      </c>
      <c r="BS6" s="31">
        <f t="shared" si="5"/>
        <v>0</v>
      </c>
      <c r="BT6" s="31">
        <f t="shared" si="5"/>
        <v>54.434250764525991</v>
      </c>
      <c r="BV6" s="54">
        <v>3.125E-2</v>
      </c>
      <c r="BW6" s="37">
        <f t="shared" ref="BW6:CT6" si="6">AW5+AW6</f>
        <v>0.30441400304414001</v>
      </c>
      <c r="BX6" s="30">
        <f t="shared" si="6"/>
        <v>0</v>
      </c>
      <c r="BY6" s="31">
        <f t="shared" si="6"/>
        <v>0</v>
      </c>
      <c r="BZ6" s="30">
        <f t="shared" si="6"/>
        <v>0</v>
      </c>
      <c r="CA6" s="30">
        <f t="shared" si="6"/>
        <v>0.30441400304414001</v>
      </c>
      <c r="CB6" s="30">
        <f t="shared" si="6"/>
        <v>0</v>
      </c>
      <c r="CC6" s="32">
        <f t="shared" si="6"/>
        <v>0</v>
      </c>
      <c r="CD6" s="30">
        <f t="shared" si="6"/>
        <v>0</v>
      </c>
      <c r="CE6" s="30">
        <f t="shared" si="6"/>
        <v>0</v>
      </c>
      <c r="CF6" s="30">
        <f t="shared" si="6"/>
        <v>0</v>
      </c>
      <c r="CG6" s="30">
        <f t="shared" si="6"/>
        <v>0</v>
      </c>
      <c r="CH6" s="54">
        <f t="shared" si="6"/>
        <v>0</v>
      </c>
      <c r="CI6" s="30">
        <f t="shared" si="6"/>
        <v>0.91463414634146345</v>
      </c>
      <c r="CJ6" s="30">
        <f t="shared" si="6"/>
        <v>0.91463414634146345</v>
      </c>
      <c r="CK6" s="30">
        <f t="shared" si="6"/>
        <v>0.45662100456621002</v>
      </c>
      <c r="CL6" s="30">
        <f t="shared" si="6"/>
        <v>0</v>
      </c>
      <c r="CM6" s="30">
        <f t="shared" si="6"/>
        <v>1.2176560121765601</v>
      </c>
      <c r="CN6" s="30">
        <f t="shared" si="6"/>
        <v>0.30534351145038169</v>
      </c>
      <c r="CO6" s="30">
        <f t="shared" si="6"/>
        <v>0</v>
      </c>
      <c r="CP6" s="30">
        <f t="shared" si="6"/>
        <v>0.45592705167173253</v>
      </c>
      <c r="CQ6" s="31">
        <f t="shared" si="6"/>
        <v>0</v>
      </c>
      <c r="CR6" s="31">
        <f t="shared" si="6"/>
        <v>0</v>
      </c>
      <c r="CS6" s="31">
        <f t="shared" si="6"/>
        <v>0</v>
      </c>
      <c r="CT6" s="31">
        <f t="shared" si="6"/>
        <v>54.434250764525991</v>
      </c>
      <c r="CU6" s="35"/>
      <c r="CV6" s="35"/>
      <c r="CW6" s="25" t="s">
        <v>50</v>
      </c>
      <c r="CX6" s="18"/>
      <c r="CY6" s="18"/>
      <c r="CZ6" s="18">
        <f>BY13</f>
        <v>99.39485627836612</v>
      </c>
      <c r="DA6" s="18"/>
      <c r="DB6" s="18"/>
      <c r="DC6" s="18"/>
      <c r="DD6" s="18"/>
      <c r="DE6" s="17"/>
      <c r="DF6" s="17"/>
      <c r="DG6" s="17"/>
      <c r="DH6" s="17"/>
      <c r="DI6" s="17"/>
      <c r="DJ6" s="13"/>
      <c r="DK6" s="17"/>
      <c r="DL6" s="17"/>
      <c r="DM6" s="17"/>
      <c r="DN6" s="17"/>
      <c r="DO6" s="17"/>
      <c r="DP6" s="17"/>
      <c r="DQ6" s="17"/>
      <c r="DR6" s="17">
        <f>CQ13</f>
        <v>99.697885196374628</v>
      </c>
      <c r="DS6" s="17">
        <f>CR13</f>
        <v>99.848942598187307</v>
      </c>
      <c r="DT6" s="17">
        <f>CS12</f>
        <v>99.848714069591537</v>
      </c>
      <c r="DU6" s="17">
        <f>CT9</f>
        <v>99.541284403669721</v>
      </c>
    </row>
    <row r="7" spans="1:126" ht="18.75" x14ac:dyDescent="0.25">
      <c r="B7" s="54" t="s">
        <v>3</v>
      </c>
      <c r="C7" s="2">
        <v>0</v>
      </c>
      <c r="D7" s="2">
        <v>0</v>
      </c>
      <c r="E7" s="2">
        <v>1</v>
      </c>
      <c r="F7" s="2">
        <v>29</v>
      </c>
      <c r="G7" s="2">
        <v>3</v>
      </c>
      <c r="H7" s="2">
        <v>165</v>
      </c>
      <c r="I7" s="2">
        <v>393</v>
      </c>
      <c r="J7" s="2">
        <v>40</v>
      </c>
      <c r="K7" s="2">
        <v>26</v>
      </c>
      <c r="L7" s="4">
        <v>0</v>
      </c>
      <c r="M7" s="3">
        <v>1</v>
      </c>
      <c r="N7" s="3">
        <v>0</v>
      </c>
      <c r="O7" s="3">
        <v>3</v>
      </c>
      <c r="P7" s="3">
        <v>0</v>
      </c>
      <c r="Q7" s="3">
        <v>0</v>
      </c>
      <c r="R7" s="3">
        <v>0</v>
      </c>
      <c r="S7" s="54">
        <v>661</v>
      </c>
      <c r="V7" s="54">
        <v>6.25E-2</v>
      </c>
      <c r="W7" s="6">
        <f>E5</f>
        <v>3</v>
      </c>
      <c r="X7" s="54">
        <f>E6</f>
        <v>1</v>
      </c>
      <c r="Y7" s="2">
        <f>E7</f>
        <v>1</v>
      </c>
      <c r="Z7" s="54">
        <f>E8</f>
        <v>0</v>
      </c>
      <c r="AA7" s="54">
        <f>E9</f>
        <v>0</v>
      </c>
      <c r="AB7" s="54">
        <f>E10</f>
        <v>0</v>
      </c>
      <c r="AC7" s="4">
        <f>E11</f>
        <v>22</v>
      </c>
      <c r="AD7" s="54">
        <f>E12</f>
        <v>20</v>
      </c>
      <c r="AE7" s="54">
        <f>E13</f>
        <v>0</v>
      </c>
      <c r="AF7" s="54">
        <f>E14</f>
        <v>8</v>
      </c>
      <c r="AG7" s="54">
        <f>E15</f>
        <v>0</v>
      </c>
      <c r="AH7" s="54">
        <f>E16</f>
        <v>554</v>
      </c>
      <c r="AI7" s="54">
        <f>E17</f>
        <v>3</v>
      </c>
      <c r="AJ7" s="54">
        <f>E18</f>
        <v>0</v>
      </c>
      <c r="AK7" s="54">
        <f>E19</f>
        <v>5</v>
      </c>
      <c r="AL7" s="54">
        <f>E20</f>
        <v>37</v>
      </c>
      <c r="AM7" s="54">
        <f>E21</f>
        <v>4</v>
      </c>
      <c r="AN7" s="54">
        <f>E22</f>
        <v>1</v>
      </c>
      <c r="AO7" s="54">
        <f>E23</f>
        <v>7</v>
      </c>
      <c r="AP7" s="54">
        <f>E24</f>
        <v>2</v>
      </c>
      <c r="AQ7" s="2">
        <f>E25</f>
        <v>4</v>
      </c>
      <c r="AR7" s="2">
        <f>E26</f>
        <v>5</v>
      </c>
      <c r="AS7" s="2">
        <f>E27</f>
        <v>1</v>
      </c>
      <c r="AT7" s="2">
        <f>E28</f>
        <v>7</v>
      </c>
      <c r="AU7" s="5"/>
      <c r="AV7" s="54">
        <v>6.25E-2</v>
      </c>
      <c r="AW7" s="37">
        <f t="shared" ref="AW7:BT7" si="7">PRODUCT(W7*100*1/W21)</f>
        <v>0.45662100456621002</v>
      </c>
      <c r="AX7" s="30">
        <f t="shared" si="7"/>
        <v>0.1524390243902439</v>
      </c>
      <c r="AY7" s="31">
        <f t="shared" si="7"/>
        <v>0.15128593040847202</v>
      </c>
      <c r="AZ7" s="30">
        <f t="shared" si="7"/>
        <v>0</v>
      </c>
      <c r="BA7" s="30">
        <f t="shared" si="7"/>
        <v>0</v>
      </c>
      <c r="BB7" s="30">
        <f t="shared" si="7"/>
        <v>0</v>
      </c>
      <c r="BC7" s="32">
        <f t="shared" si="7"/>
        <v>3.3232628398791539</v>
      </c>
      <c r="BD7" s="30">
        <f t="shared" si="7"/>
        <v>3.0487804878048781</v>
      </c>
      <c r="BE7" s="30">
        <f t="shared" si="7"/>
        <v>0</v>
      </c>
      <c r="BF7" s="30">
        <f t="shared" si="7"/>
        <v>1.2658227848101267</v>
      </c>
      <c r="BG7" s="30">
        <f t="shared" si="7"/>
        <v>0</v>
      </c>
      <c r="BH7" s="54">
        <f t="shared" si="7"/>
        <v>84.322678843226782</v>
      </c>
      <c r="BI7" s="30">
        <f t="shared" si="7"/>
        <v>0.45731707317073172</v>
      </c>
      <c r="BJ7" s="30">
        <f t="shared" si="7"/>
        <v>0</v>
      </c>
      <c r="BK7" s="30">
        <f t="shared" si="7"/>
        <v>0.76103500761035003</v>
      </c>
      <c r="BL7" s="30">
        <f t="shared" si="7"/>
        <v>5.6316590563165905</v>
      </c>
      <c r="BM7" s="30">
        <f t="shared" si="7"/>
        <v>0.60882800608828003</v>
      </c>
      <c r="BN7" s="30">
        <f t="shared" si="7"/>
        <v>0.15267175572519084</v>
      </c>
      <c r="BO7" s="30">
        <f t="shared" si="7"/>
        <v>1.0670731707317074</v>
      </c>
      <c r="BP7" s="30">
        <f t="shared" si="7"/>
        <v>0.303951367781155</v>
      </c>
      <c r="BQ7" s="31">
        <f t="shared" si="7"/>
        <v>0.60422960725075525</v>
      </c>
      <c r="BR7" s="31">
        <f t="shared" si="7"/>
        <v>0.75528700906344415</v>
      </c>
      <c r="BS7" s="31">
        <f t="shared" si="7"/>
        <v>0.15128593040847202</v>
      </c>
      <c r="BT7" s="31">
        <f t="shared" si="7"/>
        <v>1.070336391437309</v>
      </c>
      <c r="BV7" s="54">
        <v>6.25E-2</v>
      </c>
      <c r="BW7" s="37">
        <f t="shared" ref="BW7:CT8" si="8">AW5+AW6+AW7</f>
        <v>0.76103500761035003</v>
      </c>
      <c r="BX7" s="30">
        <f t="shared" si="8"/>
        <v>0.1524390243902439</v>
      </c>
      <c r="BY7" s="31">
        <f t="shared" si="8"/>
        <v>0.15128593040847202</v>
      </c>
      <c r="BZ7" s="30">
        <f t="shared" si="8"/>
        <v>0</v>
      </c>
      <c r="CA7" s="30">
        <f t="shared" si="8"/>
        <v>0.30441400304414001</v>
      </c>
      <c r="CB7" s="30">
        <f t="shared" si="8"/>
        <v>0</v>
      </c>
      <c r="CC7" s="32">
        <f t="shared" si="8"/>
        <v>3.3232628398791539</v>
      </c>
      <c r="CD7" s="30">
        <f t="shared" si="8"/>
        <v>3.0487804878048781</v>
      </c>
      <c r="CE7" s="30">
        <f t="shared" si="8"/>
        <v>0</v>
      </c>
      <c r="CF7" s="30">
        <f t="shared" si="8"/>
        <v>1.2658227848101267</v>
      </c>
      <c r="CG7" s="30">
        <f t="shared" si="8"/>
        <v>0</v>
      </c>
      <c r="CH7" s="54">
        <f t="shared" si="8"/>
        <v>84.322678843226782</v>
      </c>
      <c r="CI7" s="30">
        <f t="shared" si="8"/>
        <v>1.3719512195121952</v>
      </c>
      <c r="CJ7" s="30">
        <f t="shared" si="8"/>
        <v>0.91463414634146345</v>
      </c>
      <c r="CK7" s="30">
        <f t="shared" si="8"/>
        <v>1.2176560121765601</v>
      </c>
      <c r="CL7" s="30">
        <f t="shared" si="8"/>
        <v>5.6316590563165905</v>
      </c>
      <c r="CM7" s="30">
        <f t="shared" si="8"/>
        <v>1.8264840182648401</v>
      </c>
      <c r="CN7" s="30">
        <f t="shared" si="8"/>
        <v>0.4580152671755725</v>
      </c>
      <c r="CO7" s="30">
        <f t="shared" si="8"/>
        <v>1.0670731707317074</v>
      </c>
      <c r="CP7" s="30">
        <f t="shared" si="8"/>
        <v>0.75987841945288759</v>
      </c>
      <c r="CQ7" s="31">
        <f t="shared" si="8"/>
        <v>0.60422960725075525</v>
      </c>
      <c r="CR7" s="31">
        <f t="shared" si="8"/>
        <v>0.75528700906344415</v>
      </c>
      <c r="CS7" s="31">
        <f t="shared" si="8"/>
        <v>0.15128593040847202</v>
      </c>
      <c r="CT7" s="31">
        <f t="shared" si="8"/>
        <v>55.5045871559633</v>
      </c>
      <c r="CU7" s="35"/>
      <c r="CV7" s="35"/>
      <c r="CW7" s="25" t="s">
        <v>51</v>
      </c>
      <c r="CX7" s="18"/>
      <c r="CY7" s="18"/>
      <c r="CZ7" s="18">
        <f>BY14-BY13</f>
        <v>0</v>
      </c>
      <c r="DA7" s="18"/>
      <c r="DB7" s="18"/>
      <c r="DC7" s="18"/>
      <c r="DD7" s="18">
        <f>CC13</f>
        <v>98.791540785498484</v>
      </c>
      <c r="DE7" s="17"/>
      <c r="DF7" s="17"/>
      <c r="DG7" s="17"/>
      <c r="DH7" s="17"/>
      <c r="DI7" s="17"/>
      <c r="DJ7" s="17"/>
      <c r="DK7" s="17"/>
      <c r="DL7" s="17"/>
      <c r="DM7" s="17"/>
      <c r="DN7" s="17"/>
      <c r="DO7" s="17"/>
      <c r="DP7" s="17"/>
      <c r="DQ7" s="17"/>
      <c r="DR7" s="17"/>
      <c r="DS7" s="17"/>
      <c r="DT7" s="17"/>
      <c r="DU7" s="17"/>
    </row>
    <row r="8" spans="1:126" ht="18.75" x14ac:dyDescent="0.25">
      <c r="B8" s="54" t="s">
        <v>5</v>
      </c>
      <c r="C8" s="54">
        <v>0</v>
      </c>
      <c r="D8" s="54">
        <v>0</v>
      </c>
      <c r="E8" s="54">
        <v>0</v>
      </c>
      <c r="F8" s="54">
        <v>0</v>
      </c>
      <c r="G8" s="54">
        <v>12</v>
      </c>
      <c r="H8" s="54">
        <v>0</v>
      </c>
      <c r="I8" s="54">
        <v>26</v>
      </c>
      <c r="J8" s="54">
        <v>315</v>
      </c>
      <c r="K8" s="54">
        <v>222</v>
      </c>
      <c r="L8" s="54">
        <v>40</v>
      </c>
      <c r="M8" s="54">
        <v>24</v>
      </c>
      <c r="N8" s="54">
        <v>11</v>
      </c>
      <c r="O8" s="54">
        <v>1</v>
      </c>
      <c r="P8" s="54">
        <v>7</v>
      </c>
      <c r="Q8" s="54">
        <v>0</v>
      </c>
      <c r="R8" s="54">
        <v>0</v>
      </c>
      <c r="S8" s="54">
        <v>658</v>
      </c>
      <c r="V8" s="54">
        <v>0.125</v>
      </c>
      <c r="W8" s="6">
        <f>F5</f>
        <v>2</v>
      </c>
      <c r="X8" s="54">
        <f>F6</f>
        <v>0</v>
      </c>
      <c r="Y8" s="2">
        <f>F7</f>
        <v>29</v>
      </c>
      <c r="Z8" s="54">
        <f>F8</f>
        <v>0</v>
      </c>
      <c r="AA8" s="54">
        <f>F9</f>
        <v>0</v>
      </c>
      <c r="AB8" s="54">
        <f>F10</f>
        <v>2</v>
      </c>
      <c r="AC8" s="4">
        <f>F11</f>
        <v>1</v>
      </c>
      <c r="AD8" s="54">
        <f>F12</f>
        <v>0</v>
      </c>
      <c r="AE8" s="54">
        <f>F13</f>
        <v>0</v>
      </c>
      <c r="AF8" s="54">
        <f>F14</f>
        <v>0</v>
      </c>
      <c r="AG8" s="54">
        <f>F15</f>
        <v>0</v>
      </c>
      <c r="AH8" s="54">
        <f>F16</f>
        <v>0</v>
      </c>
      <c r="AI8" s="54">
        <f>F17</f>
        <v>1</v>
      </c>
      <c r="AJ8" s="54">
        <f>F18</f>
        <v>5</v>
      </c>
      <c r="AK8" s="54">
        <f>F19</f>
        <v>28</v>
      </c>
      <c r="AL8" s="54">
        <f>F20</f>
        <v>0</v>
      </c>
      <c r="AM8" s="54">
        <f>F21</f>
        <v>5</v>
      </c>
      <c r="AN8" s="54">
        <f>F22</f>
        <v>0</v>
      </c>
      <c r="AO8" s="54">
        <f>F23</f>
        <v>0</v>
      </c>
      <c r="AP8" s="54">
        <f>F24</f>
        <v>2</v>
      </c>
      <c r="AQ8" s="2">
        <f>F25</f>
        <v>0</v>
      </c>
      <c r="AR8" s="2">
        <f>F25</f>
        <v>0</v>
      </c>
      <c r="AS8" s="2">
        <f>F27</f>
        <v>626</v>
      </c>
      <c r="AT8" s="2">
        <f>F28</f>
        <v>243</v>
      </c>
      <c r="AU8" s="5"/>
      <c r="AV8" s="54">
        <v>0.125</v>
      </c>
      <c r="AW8" s="37">
        <f t="shared" ref="AW8:BT8" si="9">PRODUCT(W8*100*1/W21)</f>
        <v>0.30441400304414001</v>
      </c>
      <c r="AX8" s="30">
        <f t="shared" si="9"/>
        <v>0</v>
      </c>
      <c r="AY8" s="31">
        <f t="shared" si="9"/>
        <v>4.3872919818456886</v>
      </c>
      <c r="AZ8" s="30">
        <f t="shared" si="9"/>
        <v>0</v>
      </c>
      <c r="BA8" s="30">
        <f t="shared" si="9"/>
        <v>0</v>
      </c>
      <c r="BB8" s="30">
        <f t="shared" si="9"/>
        <v>0.30441400304414001</v>
      </c>
      <c r="BC8" s="32">
        <f t="shared" si="9"/>
        <v>0.15105740181268881</v>
      </c>
      <c r="BD8" s="30">
        <f t="shared" si="9"/>
        <v>0</v>
      </c>
      <c r="BE8" s="30">
        <f t="shared" si="9"/>
        <v>0</v>
      </c>
      <c r="BF8" s="30">
        <f t="shared" si="9"/>
        <v>0</v>
      </c>
      <c r="BG8" s="30">
        <f t="shared" si="9"/>
        <v>0</v>
      </c>
      <c r="BH8" s="54">
        <f t="shared" si="9"/>
        <v>0</v>
      </c>
      <c r="BI8" s="30">
        <f t="shared" si="9"/>
        <v>0.1524390243902439</v>
      </c>
      <c r="BJ8" s="30">
        <f t="shared" si="9"/>
        <v>0.76219512195121952</v>
      </c>
      <c r="BK8" s="30">
        <f t="shared" si="9"/>
        <v>4.2617960426179602</v>
      </c>
      <c r="BL8" s="30">
        <f t="shared" si="9"/>
        <v>0</v>
      </c>
      <c r="BM8" s="30">
        <f t="shared" si="9"/>
        <v>0.76103500761035003</v>
      </c>
      <c r="BN8" s="30">
        <f t="shared" si="9"/>
        <v>0</v>
      </c>
      <c r="BO8" s="30">
        <f t="shared" si="9"/>
        <v>0</v>
      </c>
      <c r="BP8" s="30">
        <f t="shared" si="9"/>
        <v>0.303951367781155</v>
      </c>
      <c r="BQ8" s="31">
        <f t="shared" si="9"/>
        <v>0</v>
      </c>
      <c r="BR8" s="31">
        <f t="shared" si="9"/>
        <v>0</v>
      </c>
      <c r="BS8" s="31">
        <f t="shared" si="9"/>
        <v>94.704992435703474</v>
      </c>
      <c r="BT8" s="31">
        <f t="shared" si="9"/>
        <v>37.155963302752291</v>
      </c>
      <c r="BV8" s="54">
        <v>0.125</v>
      </c>
      <c r="BW8" s="37">
        <f t="shared" ref="BW8:CM8" si="10">AW5+AW6+AW7+AW8</f>
        <v>1.06544901065449</v>
      </c>
      <c r="BX8" s="30">
        <f t="shared" si="10"/>
        <v>0.1524390243902439</v>
      </c>
      <c r="BY8" s="31">
        <f t="shared" si="10"/>
        <v>4.5385779122541603</v>
      </c>
      <c r="BZ8" s="30">
        <f t="shared" si="10"/>
        <v>0</v>
      </c>
      <c r="CA8" s="30">
        <f t="shared" si="10"/>
        <v>0.30441400304414001</v>
      </c>
      <c r="CB8" s="30">
        <f t="shared" si="10"/>
        <v>0.30441400304414001</v>
      </c>
      <c r="CC8" s="32">
        <f t="shared" si="10"/>
        <v>3.4743202416918426</v>
      </c>
      <c r="CD8" s="30">
        <f t="shared" si="10"/>
        <v>3.0487804878048781</v>
      </c>
      <c r="CE8" s="30">
        <f t="shared" si="10"/>
        <v>0</v>
      </c>
      <c r="CF8" s="30">
        <f t="shared" si="10"/>
        <v>1.2658227848101267</v>
      </c>
      <c r="CG8" s="30">
        <f t="shared" si="10"/>
        <v>0</v>
      </c>
      <c r="CH8" s="54">
        <f t="shared" si="10"/>
        <v>84.322678843226782</v>
      </c>
      <c r="CI8" s="30">
        <f t="shared" si="10"/>
        <v>1.524390243902439</v>
      </c>
      <c r="CJ8" s="30">
        <f t="shared" si="10"/>
        <v>1.6768292682926829</v>
      </c>
      <c r="CK8" s="30">
        <f t="shared" si="10"/>
        <v>5.4794520547945202</v>
      </c>
      <c r="CL8" s="30">
        <f t="shared" si="10"/>
        <v>5.6316590563165905</v>
      </c>
      <c r="CM8" s="30">
        <f t="shared" si="10"/>
        <v>2.5875190258751903</v>
      </c>
      <c r="CN8" s="30">
        <f t="shared" si="8"/>
        <v>0.4580152671755725</v>
      </c>
      <c r="CO8" s="30">
        <f t="shared" ref="CO8:CT8" si="11">BO5+BO6+BO7+BO8</f>
        <v>1.0670731707317074</v>
      </c>
      <c r="CP8" s="30">
        <f t="shared" si="11"/>
        <v>1.0638297872340425</v>
      </c>
      <c r="CQ8" s="31">
        <f t="shared" si="11"/>
        <v>0.60422960725075525</v>
      </c>
      <c r="CR8" s="31">
        <f t="shared" si="11"/>
        <v>0.75528700906344415</v>
      </c>
      <c r="CS8" s="31">
        <f t="shared" si="11"/>
        <v>94.856278366111951</v>
      </c>
      <c r="CT8" s="31">
        <f t="shared" si="11"/>
        <v>92.660550458715591</v>
      </c>
      <c r="CU8" s="35"/>
      <c r="CV8" s="35"/>
      <c r="CW8" s="25" t="s">
        <v>52</v>
      </c>
      <c r="CX8" s="18"/>
      <c r="CY8" s="18"/>
      <c r="CZ8" s="18">
        <f>BY20-BY14</f>
        <v>0.60514372163389396</v>
      </c>
      <c r="DA8" s="18"/>
      <c r="DB8" s="18"/>
      <c r="DC8" s="18"/>
      <c r="DD8" s="18">
        <f>CC20-CC13</f>
        <v>1.2084592145015165</v>
      </c>
      <c r="DE8" s="17"/>
      <c r="DF8" s="17"/>
      <c r="DG8" s="17"/>
      <c r="DH8" s="17"/>
      <c r="DI8" s="17"/>
      <c r="DJ8" s="17"/>
      <c r="DK8" s="17"/>
      <c r="DL8" s="17"/>
      <c r="DM8" s="17"/>
      <c r="DN8" s="17"/>
      <c r="DO8" s="17"/>
      <c r="DP8" s="17"/>
      <c r="DQ8" s="17"/>
      <c r="DR8" s="17">
        <f>CQ20-CQ13</f>
        <v>0.30211480362537202</v>
      </c>
      <c r="DS8" s="17">
        <f>CR20-CR13</f>
        <v>0.15105740181269312</v>
      </c>
      <c r="DT8" s="17">
        <f>CS20-CS12</f>
        <v>0.15128593040847704</v>
      </c>
      <c r="DU8" s="17">
        <f>CT20-CT9</f>
        <v>0.45871559633029335</v>
      </c>
    </row>
    <row r="9" spans="1:126" x14ac:dyDescent="0.25">
      <c r="B9" s="54" t="s">
        <v>7</v>
      </c>
      <c r="C9" s="54">
        <v>0</v>
      </c>
      <c r="D9" s="54">
        <v>2</v>
      </c>
      <c r="E9" s="54">
        <v>0</v>
      </c>
      <c r="F9" s="54">
        <v>0</v>
      </c>
      <c r="G9" s="54">
        <v>0</v>
      </c>
      <c r="H9" s="54">
        <v>4</v>
      </c>
      <c r="I9" s="54">
        <v>11</v>
      </c>
      <c r="J9" s="54">
        <v>6</v>
      </c>
      <c r="K9" s="54">
        <v>1</v>
      </c>
      <c r="L9" s="54">
        <v>3</v>
      </c>
      <c r="M9" s="54">
        <v>630</v>
      </c>
      <c r="N9" s="54">
        <v>0</v>
      </c>
      <c r="O9" s="54">
        <v>0</v>
      </c>
      <c r="P9" s="54">
        <v>0</v>
      </c>
      <c r="Q9" s="54">
        <v>0</v>
      </c>
      <c r="R9" s="54">
        <v>0</v>
      </c>
      <c r="S9" s="54">
        <v>657</v>
      </c>
      <c r="V9" s="54">
        <v>0.25</v>
      </c>
      <c r="W9" s="8">
        <f>G5</f>
        <v>0</v>
      </c>
      <c r="X9" s="54">
        <f>G6</f>
        <v>2</v>
      </c>
      <c r="Y9" s="2">
        <f>G7</f>
        <v>3</v>
      </c>
      <c r="Z9" s="54">
        <f>G8</f>
        <v>12</v>
      </c>
      <c r="AA9" s="54">
        <f>G9</f>
        <v>0</v>
      </c>
      <c r="AB9" s="54">
        <f>G10</f>
        <v>0</v>
      </c>
      <c r="AC9" s="4">
        <f>G11</f>
        <v>26</v>
      </c>
      <c r="AD9" s="54">
        <f>G12</f>
        <v>10</v>
      </c>
      <c r="AE9" s="54">
        <f>G13</f>
        <v>9</v>
      </c>
      <c r="AF9" s="54">
        <f>G14</f>
        <v>5</v>
      </c>
      <c r="AG9" s="54">
        <f>G15</f>
        <v>0</v>
      </c>
      <c r="AH9" s="54">
        <f>G16</f>
        <v>31</v>
      </c>
      <c r="AI9" s="54">
        <f>G17</f>
        <v>11</v>
      </c>
      <c r="AJ9" s="54">
        <f>G18</f>
        <v>12</v>
      </c>
      <c r="AK9" s="54">
        <f>G19</f>
        <v>334</v>
      </c>
      <c r="AL9" s="54">
        <f>G20</f>
        <v>122</v>
      </c>
      <c r="AM9" s="54">
        <f>G21</f>
        <v>5</v>
      </c>
      <c r="AN9" s="54">
        <f>G22</f>
        <v>2</v>
      </c>
      <c r="AO9" s="54">
        <f>G23</f>
        <v>10</v>
      </c>
      <c r="AP9" s="54">
        <f>G24</f>
        <v>3</v>
      </c>
      <c r="AQ9" s="2">
        <f>G25</f>
        <v>6</v>
      </c>
      <c r="AR9" s="2">
        <f>G26</f>
        <v>6</v>
      </c>
      <c r="AS9" s="2">
        <f>G27</f>
        <v>1</v>
      </c>
      <c r="AT9" s="2">
        <f>G28</f>
        <v>45</v>
      </c>
      <c r="AU9" s="5"/>
      <c r="AV9" s="54">
        <v>0.25</v>
      </c>
      <c r="AW9" s="38">
        <f t="shared" ref="AW9:BT9" si="12">PRODUCT(W9*100*1/W21)</f>
        <v>0</v>
      </c>
      <c r="AX9" s="30">
        <f t="shared" si="12"/>
        <v>0.3048780487804878</v>
      </c>
      <c r="AY9" s="31">
        <f t="shared" si="12"/>
        <v>0.45385779122541603</v>
      </c>
      <c r="AZ9" s="30">
        <f t="shared" si="12"/>
        <v>1.8237082066869301</v>
      </c>
      <c r="BA9" s="30">
        <f t="shared" si="12"/>
        <v>0</v>
      </c>
      <c r="BB9" s="30">
        <f t="shared" si="12"/>
        <v>0</v>
      </c>
      <c r="BC9" s="32">
        <f t="shared" si="12"/>
        <v>3.9274924471299095</v>
      </c>
      <c r="BD9" s="30">
        <f t="shared" si="12"/>
        <v>1.524390243902439</v>
      </c>
      <c r="BE9" s="30">
        <f t="shared" si="12"/>
        <v>1.44</v>
      </c>
      <c r="BF9" s="30">
        <f t="shared" si="12"/>
        <v>0.79113924050632911</v>
      </c>
      <c r="BG9" s="30">
        <f t="shared" si="12"/>
        <v>0</v>
      </c>
      <c r="BH9" s="54">
        <f t="shared" si="12"/>
        <v>4.7184170471841709</v>
      </c>
      <c r="BI9" s="30">
        <f t="shared" si="12"/>
        <v>1.6768292682926829</v>
      </c>
      <c r="BJ9" s="30">
        <f t="shared" si="12"/>
        <v>1.8292682926829269</v>
      </c>
      <c r="BK9" s="30">
        <f t="shared" si="12"/>
        <v>50.837138508371382</v>
      </c>
      <c r="BL9" s="30">
        <f t="shared" si="12"/>
        <v>18.569254185692543</v>
      </c>
      <c r="BM9" s="30">
        <f t="shared" si="12"/>
        <v>0.76103500761035003</v>
      </c>
      <c r="BN9" s="30">
        <f t="shared" si="12"/>
        <v>0.30534351145038169</v>
      </c>
      <c r="BO9" s="30">
        <f t="shared" si="12"/>
        <v>1.524390243902439</v>
      </c>
      <c r="BP9" s="30">
        <f t="shared" si="12"/>
        <v>0.45592705167173253</v>
      </c>
      <c r="BQ9" s="31">
        <f t="shared" si="12"/>
        <v>0.90634441087613293</v>
      </c>
      <c r="BR9" s="31">
        <f t="shared" si="12"/>
        <v>0.90634441087613293</v>
      </c>
      <c r="BS9" s="31">
        <f t="shared" si="12"/>
        <v>0.15128593040847202</v>
      </c>
      <c r="BT9" s="31">
        <f t="shared" si="12"/>
        <v>6.8807339449541285</v>
      </c>
      <c r="BV9" s="54">
        <v>0.25</v>
      </c>
      <c r="BW9" s="38">
        <f t="shared" ref="BW9:CT9" si="13">AW5+AW6+AW7+AW8+AW9</f>
        <v>1.06544901065449</v>
      </c>
      <c r="BX9" s="30">
        <f t="shared" si="13"/>
        <v>0.45731707317073167</v>
      </c>
      <c r="BY9" s="31">
        <f t="shared" si="13"/>
        <v>4.9924357034795763</v>
      </c>
      <c r="BZ9" s="30">
        <f t="shared" si="13"/>
        <v>1.8237082066869301</v>
      </c>
      <c r="CA9" s="30">
        <f t="shared" si="13"/>
        <v>0.30441400304414001</v>
      </c>
      <c r="CB9" s="30">
        <f t="shared" si="13"/>
        <v>0.30441400304414001</v>
      </c>
      <c r="CC9" s="32">
        <f t="shared" si="13"/>
        <v>7.4018126888217521</v>
      </c>
      <c r="CD9" s="30">
        <f t="shared" si="13"/>
        <v>4.5731707317073171</v>
      </c>
      <c r="CE9" s="30">
        <f t="shared" si="13"/>
        <v>1.44</v>
      </c>
      <c r="CF9" s="30">
        <f t="shared" si="13"/>
        <v>2.056962025316456</v>
      </c>
      <c r="CG9" s="30">
        <f t="shared" si="13"/>
        <v>0</v>
      </c>
      <c r="CH9" s="54">
        <f t="shared" si="13"/>
        <v>89.041095890410958</v>
      </c>
      <c r="CI9" s="30">
        <f t="shared" si="13"/>
        <v>3.2012195121951219</v>
      </c>
      <c r="CJ9" s="30">
        <f t="shared" si="13"/>
        <v>3.5060975609756095</v>
      </c>
      <c r="CK9" s="30">
        <f t="shared" si="13"/>
        <v>56.316590563165903</v>
      </c>
      <c r="CL9" s="30">
        <f t="shared" si="13"/>
        <v>24.200913242009133</v>
      </c>
      <c r="CM9" s="30">
        <f t="shared" si="13"/>
        <v>3.3485540334855406</v>
      </c>
      <c r="CN9" s="30">
        <f t="shared" si="13"/>
        <v>0.76335877862595414</v>
      </c>
      <c r="CO9" s="30">
        <f t="shared" si="13"/>
        <v>2.5914634146341466</v>
      </c>
      <c r="CP9" s="30">
        <f t="shared" si="13"/>
        <v>1.5197568389057752</v>
      </c>
      <c r="CQ9" s="31">
        <f t="shared" si="13"/>
        <v>1.5105740181268881</v>
      </c>
      <c r="CR9" s="31">
        <f t="shared" si="13"/>
        <v>1.6616314199395772</v>
      </c>
      <c r="CS9" s="31">
        <f t="shared" si="13"/>
        <v>95.007564296520428</v>
      </c>
      <c r="CT9" s="31">
        <f t="shared" si="13"/>
        <v>99.541284403669721</v>
      </c>
      <c r="CU9" s="35"/>
      <c r="CV9" s="35"/>
      <c r="CW9" s="29"/>
      <c r="CX9" s="29"/>
      <c r="CY9" s="29"/>
      <c r="CZ9" s="29"/>
      <c r="DA9" s="29"/>
      <c r="DB9" s="29"/>
      <c r="DC9" s="29"/>
      <c r="DD9" s="29"/>
      <c r="DE9" s="29"/>
      <c r="DF9" s="29"/>
      <c r="DG9" s="29"/>
      <c r="DH9" s="29"/>
      <c r="DI9" s="29"/>
      <c r="DJ9" s="29"/>
      <c r="DK9" s="29"/>
      <c r="DL9" s="29"/>
      <c r="DM9" s="29"/>
      <c r="DN9" s="29"/>
      <c r="DO9" s="29"/>
      <c r="DP9" s="29"/>
      <c r="DQ9" s="29"/>
      <c r="DR9" s="29"/>
      <c r="DS9" s="29"/>
      <c r="DT9" s="29"/>
      <c r="DU9" s="10"/>
    </row>
    <row r="10" spans="1:126" x14ac:dyDescent="0.25">
      <c r="B10" s="54" t="s">
        <v>9</v>
      </c>
      <c r="C10" s="54">
        <v>0</v>
      </c>
      <c r="D10" s="54">
        <v>0</v>
      </c>
      <c r="E10" s="54">
        <v>0</v>
      </c>
      <c r="F10" s="54">
        <v>2</v>
      </c>
      <c r="G10" s="54">
        <v>0</v>
      </c>
      <c r="H10" s="54">
        <v>1</v>
      </c>
      <c r="I10" s="54">
        <v>4</v>
      </c>
      <c r="J10" s="54">
        <v>1</v>
      </c>
      <c r="K10" s="54">
        <v>5</v>
      </c>
      <c r="L10" s="54">
        <v>7</v>
      </c>
      <c r="M10" s="54">
        <v>4</v>
      </c>
      <c r="N10" s="54">
        <v>6</v>
      </c>
      <c r="O10" s="54">
        <v>627</v>
      </c>
      <c r="P10" s="54">
        <v>0</v>
      </c>
      <c r="Q10" s="54">
        <v>0</v>
      </c>
      <c r="R10" s="54">
        <v>0</v>
      </c>
      <c r="S10" s="54">
        <v>657</v>
      </c>
      <c r="V10" s="54">
        <v>0.5</v>
      </c>
      <c r="W10" s="8">
        <f>H5</f>
        <v>9</v>
      </c>
      <c r="X10" s="54">
        <f>H6</f>
        <v>2</v>
      </c>
      <c r="Y10" s="2">
        <f>H7</f>
        <v>165</v>
      </c>
      <c r="Z10" s="54">
        <f>H8</f>
        <v>0</v>
      </c>
      <c r="AA10" s="54">
        <f>H9</f>
        <v>4</v>
      </c>
      <c r="AB10" s="54">
        <f>H10</f>
        <v>1</v>
      </c>
      <c r="AC10" s="4">
        <f>H11</f>
        <v>156</v>
      </c>
      <c r="AD10" s="54">
        <f>H12</f>
        <v>27</v>
      </c>
      <c r="AE10" s="54">
        <f>H13</f>
        <v>0</v>
      </c>
      <c r="AF10" s="54">
        <f>H14</f>
        <v>3</v>
      </c>
      <c r="AG10" s="54">
        <f>H15</f>
        <v>6</v>
      </c>
      <c r="AH10" s="54">
        <f>H16</f>
        <v>10</v>
      </c>
      <c r="AI10" s="54">
        <f>H17</f>
        <v>144</v>
      </c>
      <c r="AJ10" s="54">
        <f>H18</f>
        <v>132</v>
      </c>
      <c r="AK10" s="54">
        <f>H19</f>
        <v>120</v>
      </c>
      <c r="AL10" s="54">
        <f>H20</f>
        <v>16</v>
      </c>
      <c r="AM10" s="54">
        <f>H21</f>
        <v>34</v>
      </c>
      <c r="AN10" s="54">
        <f>H22</f>
        <v>14</v>
      </c>
      <c r="AO10" s="54">
        <f>H23</f>
        <v>12</v>
      </c>
      <c r="AP10" s="54">
        <f>H24</f>
        <v>3</v>
      </c>
      <c r="AQ10" s="2">
        <f>H25</f>
        <v>5</v>
      </c>
      <c r="AR10" s="2">
        <f>H26</f>
        <v>36</v>
      </c>
      <c r="AS10" s="2">
        <f>H27</f>
        <v>22</v>
      </c>
      <c r="AT10" s="3">
        <f>H28</f>
        <v>1</v>
      </c>
      <c r="AU10" s="5"/>
      <c r="AV10" s="54">
        <v>0.5</v>
      </c>
      <c r="AW10" s="38">
        <f t="shared" ref="AW10:BT10" si="14">PRODUCT(W10*100*1/W21)</f>
        <v>1.3698630136986301</v>
      </c>
      <c r="AX10" s="30">
        <f t="shared" si="14"/>
        <v>0.3048780487804878</v>
      </c>
      <c r="AY10" s="31">
        <f t="shared" si="14"/>
        <v>24.962178517397881</v>
      </c>
      <c r="AZ10" s="30">
        <f t="shared" si="14"/>
        <v>0</v>
      </c>
      <c r="BA10" s="30">
        <f t="shared" si="14"/>
        <v>0.60882800608828003</v>
      </c>
      <c r="BB10" s="30">
        <f t="shared" si="14"/>
        <v>0.15220700152207001</v>
      </c>
      <c r="BC10" s="32">
        <f t="shared" si="14"/>
        <v>23.564954682779454</v>
      </c>
      <c r="BD10" s="30">
        <f t="shared" si="14"/>
        <v>4.1158536585365857</v>
      </c>
      <c r="BE10" s="30">
        <f t="shared" si="14"/>
        <v>0</v>
      </c>
      <c r="BF10" s="30">
        <f t="shared" si="14"/>
        <v>0.47468354430379744</v>
      </c>
      <c r="BG10" s="30">
        <f t="shared" si="14"/>
        <v>0.91603053435114501</v>
      </c>
      <c r="BH10" s="54">
        <f t="shared" si="14"/>
        <v>1.5220700152207001</v>
      </c>
      <c r="BI10" s="30">
        <f t="shared" si="14"/>
        <v>21.951219512195124</v>
      </c>
      <c r="BJ10" s="30">
        <f t="shared" si="14"/>
        <v>20.121951219512194</v>
      </c>
      <c r="BK10" s="30">
        <f t="shared" si="14"/>
        <v>18.264840182648403</v>
      </c>
      <c r="BL10" s="30">
        <f t="shared" si="14"/>
        <v>2.4353120243531201</v>
      </c>
      <c r="BM10" s="30">
        <f t="shared" si="14"/>
        <v>5.1750380517503807</v>
      </c>
      <c r="BN10" s="30">
        <f t="shared" si="14"/>
        <v>2.1374045801526718</v>
      </c>
      <c r="BO10" s="30">
        <f t="shared" si="14"/>
        <v>1.8292682926829269</v>
      </c>
      <c r="BP10" s="30">
        <f t="shared" si="14"/>
        <v>0.45592705167173253</v>
      </c>
      <c r="BQ10" s="31">
        <f t="shared" si="14"/>
        <v>0.75528700906344415</v>
      </c>
      <c r="BR10" s="31">
        <f t="shared" si="14"/>
        <v>5.4380664652567976</v>
      </c>
      <c r="BS10" s="31">
        <f t="shared" si="14"/>
        <v>3.3282904689863844</v>
      </c>
      <c r="BT10" s="33">
        <f t="shared" si="14"/>
        <v>0.1529051987767584</v>
      </c>
      <c r="BV10" s="54">
        <v>0.5</v>
      </c>
      <c r="BW10" s="38">
        <f t="shared" ref="BW10:CT10" si="15">AW5+AW6+AW7+AW8+AW9+AW10</f>
        <v>2.4353120243531201</v>
      </c>
      <c r="BX10" s="30">
        <f t="shared" si="15"/>
        <v>0.76219512195121952</v>
      </c>
      <c r="BY10" s="31">
        <f t="shared" si="15"/>
        <v>29.954614220877456</v>
      </c>
      <c r="BZ10" s="30">
        <f t="shared" si="15"/>
        <v>1.8237082066869301</v>
      </c>
      <c r="CA10" s="30">
        <f t="shared" si="15"/>
        <v>0.91324200913242004</v>
      </c>
      <c r="CB10" s="30">
        <f t="shared" si="15"/>
        <v>0.45662100456621002</v>
      </c>
      <c r="CC10" s="32">
        <f t="shared" si="15"/>
        <v>30.966767371601208</v>
      </c>
      <c r="CD10" s="30">
        <f t="shared" si="15"/>
        <v>8.6890243902439028</v>
      </c>
      <c r="CE10" s="30">
        <f t="shared" si="15"/>
        <v>1.44</v>
      </c>
      <c r="CF10" s="30">
        <f t="shared" si="15"/>
        <v>2.5316455696202533</v>
      </c>
      <c r="CG10" s="30">
        <f t="shared" si="15"/>
        <v>0.91603053435114501</v>
      </c>
      <c r="CH10" s="54">
        <f t="shared" si="15"/>
        <v>90.563165905631664</v>
      </c>
      <c r="CI10" s="30">
        <f t="shared" si="15"/>
        <v>25.152439024390247</v>
      </c>
      <c r="CJ10" s="30">
        <f t="shared" si="15"/>
        <v>23.628048780487802</v>
      </c>
      <c r="CK10" s="30">
        <f t="shared" si="15"/>
        <v>74.581430745814302</v>
      </c>
      <c r="CL10" s="30">
        <f t="shared" si="15"/>
        <v>26.636225266362253</v>
      </c>
      <c r="CM10" s="30">
        <f t="shared" si="15"/>
        <v>8.5235920852359222</v>
      </c>
      <c r="CN10" s="30">
        <f t="shared" si="15"/>
        <v>2.9007633587786259</v>
      </c>
      <c r="CO10" s="30">
        <f t="shared" si="15"/>
        <v>4.4207317073170733</v>
      </c>
      <c r="CP10" s="30">
        <f t="shared" si="15"/>
        <v>1.9756838905775078</v>
      </c>
      <c r="CQ10" s="31">
        <f t="shared" si="15"/>
        <v>2.2658610271903323</v>
      </c>
      <c r="CR10" s="31">
        <f t="shared" si="15"/>
        <v>7.0996978851963748</v>
      </c>
      <c r="CS10" s="31">
        <f t="shared" si="15"/>
        <v>98.335854765506809</v>
      </c>
      <c r="CT10" s="33">
        <f t="shared" si="15"/>
        <v>99.694189602446485</v>
      </c>
      <c r="CU10" s="35"/>
      <c r="CV10" s="35"/>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6" x14ac:dyDescent="0.25">
      <c r="B11" s="54" t="s">
        <v>10</v>
      </c>
      <c r="C11" s="4">
        <v>0</v>
      </c>
      <c r="D11" s="4">
        <v>0</v>
      </c>
      <c r="E11" s="4">
        <v>22</v>
      </c>
      <c r="F11" s="4">
        <v>1</v>
      </c>
      <c r="G11" s="4">
        <v>26</v>
      </c>
      <c r="H11" s="4">
        <v>156</v>
      </c>
      <c r="I11" s="4">
        <v>281</v>
      </c>
      <c r="J11" s="4">
        <v>130</v>
      </c>
      <c r="K11" s="4">
        <v>38</v>
      </c>
      <c r="L11" s="3">
        <v>4</v>
      </c>
      <c r="M11" s="3">
        <v>1</v>
      </c>
      <c r="N11" s="3">
        <v>3</v>
      </c>
      <c r="O11" s="3">
        <v>0</v>
      </c>
      <c r="P11" s="3">
        <v>0</v>
      </c>
      <c r="Q11" s="3">
        <v>0</v>
      </c>
      <c r="R11" s="3">
        <v>0</v>
      </c>
      <c r="S11" s="54">
        <v>662</v>
      </c>
      <c r="V11" s="54">
        <v>1</v>
      </c>
      <c r="W11" s="8">
        <f>I5</f>
        <v>35</v>
      </c>
      <c r="X11" s="54">
        <f>I6</f>
        <v>1</v>
      </c>
      <c r="Y11" s="2">
        <f>I7</f>
        <v>393</v>
      </c>
      <c r="Z11" s="54">
        <f>I8</f>
        <v>26</v>
      </c>
      <c r="AA11" s="54">
        <f>I9</f>
        <v>11</v>
      </c>
      <c r="AB11" s="54">
        <f>I10</f>
        <v>4</v>
      </c>
      <c r="AC11" s="4">
        <f>I11</f>
        <v>281</v>
      </c>
      <c r="AD11" s="54">
        <f>I12</f>
        <v>37</v>
      </c>
      <c r="AE11" s="54">
        <f>I13</f>
        <v>5</v>
      </c>
      <c r="AF11" s="54">
        <f>I14</f>
        <v>6</v>
      </c>
      <c r="AG11" s="54">
        <f>I15</f>
        <v>0</v>
      </c>
      <c r="AH11" s="54">
        <f>I16</f>
        <v>8</v>
      </c>
      <c r="AI11" s="54">
        <f>I17</f>
        <v>288</v>
      </c>
      <c r="AJ11" s="54">
        <f>I18</f>
        <v>312</v>
      </c>
      <c r="AK11" s="54">
        <f>I19</f>
        <v>17</v>
      </c>
      <c r="AL11" s="54">
        <f>I20</f>
        <v>6</v>
      </c>
      <c r="AM11" s="54">
        <f>I21</f>
        <v>183</v>
      </c>
      <c r="AN11" s="54">
        <f>I22</f>
        <v>96</v>
      </c>
      <c r="AO11" s="54">
        <f>I23</f>
        <v>16</v>
      </c>
      <c r="AP11" s="54">
        <f>I24</f>
        <v>12</v>
      </c>
      <c r="AQ11" s="2">
        <f>I25</f>
        <v>164</v>
      </c>
      <c r="AR11" s="2">
        <f>I26</f>
        <v>462</v>
      </c>
      <c r="AS11" s="2">
        <f>I27</f>
        <v>7</v>
      </c>
      <c r="AT11" s="3">
        <f>I28</f>
        <v>0</v>
      </c>
      <c r="AU11" s="5"/>
      <c r="AV11" s="54">
        <v>1</v>
      </c>
      <c r="AW11" s="38">
        <f t="shared" ref="AW11:BT11" si="16">PRODUCT(W11*100*1/W21)</f>
        <v>5.3272450532724509</v>
      </c>
      <c r="AX11" s="30">
        <f t="shared" si="16"/>
        <v>0.1524390243902439</v>
      </c>
      <c r="AY11" s="31">
        <f t="shared" si="16"/>
        <v>59.455370650529503</v>
      </c>
      <c r="AZ11" s="30">
        <f t="shared" si="16"/>
        <v>3.9513677811550152</v>
      </c>
      <c r="BA11" s="30">
        <f t="shared" si="16"/>
        <v>1.6742770167427701</v>
      </c>
      <c r="BB11" s="30">
        <f t="shared" si="16"/>
        <v>0.60882800608828003</v>
      </c>
      <c r="BC11" s="32">
        <f t="shared" si="16"/>
        <v>42.447129909365557</v>
      </c>
      <c r="BD11" s="30">
        <f t="shared" si="16"/>
        <v>5.6402439024390247</v>
      </c>
      <c r="BE11" s="30">
        <f t="shared" si="16"/>
        <v>0.8</v>
      </c>
      <c r="BF11" s="30">
        <f t="shared" si="16"/>
        <v>0.94936708860759489</v>
      </c>
      <c r="BG11" s="30">
        <f t="shared" si="16"/>
        <v>0</v>
      </c>
      <c r="BH11" s="54">
        <f t="shared" si="16"/>
        <v>1.2176560121765601</v>
      </c>
      <c r="BI11" s="30">
        <f t="shared" si="16"/>
        <v>43.902439024390247</v>
      </c>
      <c r="BJ11" s="30">
        <f t="shared" si="16"/>
        <v>47.560975609756099</v>
      </c>
      <c r="BK11" s="30">
        <f t="shared" si="16"/>
        <v>2.5875190258751903</v>
      </c>
      <c r="BL11" s="30">
        <f t="shared" si="16"/>
        <v>0.91324200913242004</v>
      </c>
      <c r="BM11" s="30">
        <f t="shared" si="16"/>
        <v>27.853881278538811</v>
      </c>
      <c r="BN11" s="30">
        <f t="shared" si="16"/>
        <v>14.65648854961832</v>
      </c>
      <c r="BO11" s="30">
        <f t="shared" si="16"/>
        <v>2.4390243902439024</v>
      </c>
      <c r="BP11" s="30">
        <f t="shared" si="16"/>
        <v>1.8237082066869301</v>
      </c>
      <c r="BQ11" s="31">
        <f t="shared" si="16"/>
        <v>24.773413897280967</v>
      </c>
      <c r="BR11" s="31">
        <f t="shared" si="16"/>
        <v>69.78851963746223</v>
      </c>
      <c r="BS11" s="31">
        <f t="shared" si="16"/>
        <v>1.059001512859304</v>
      </c>
      <c r="BT11" s="33">
        <f t="shared" si="16"/>
        <v>0</v>
      </c>
      <c r="BV11" s="54">
        <v>1</v>
      </c>
      <c r="BW11" s="38">
        <f t="shared" ref="BW11:CT11" si="17">AW5+AW6+AW7+AW8+AW9+AW10+AW11</f>
        <v>7.762557077625571</v>
      </c>
      <c r="BX11" s="30">
        <f t="shared" si="17"/>
        <v>0.91463414634146345</v>
      </c>
      <c r="BY11" s="31">
        <f t="shared" si="17"/>
        <v>89.409984871406962</v>
      </c>
      <c r="BZ11" s="30">
        <f t="shared" si="17"/>
        <v>5.7750759878419453</v>
      </c>
      <c r="CA11" s="30">
        <f t="shared" si="17"/>
        <v>2.5875190258751903</v>
      </c>
      <c r="CB11" s="30">
        <f t="shared" si="17"/>
        <v>1.06544901065449</v>
      </c>
      <c r="CC11" s="32">
        <f t="shared" si="17"/>
        <v>73.413897280966765</v>
      </c>
      <c r="CD11" s="30">
        <f t="shared" si="17"/>
        <v>14.329268292682928</v>
      </c>
      <c r="CE11" s="30">
        <f t="shared" si="17"/>
        <v>2.2400000000000002</v>
      </c>
      <c r="CF11" s="30">
        <f t="shared" si="17"/>
        <v>3.481012658227848</v>
      </c>
      <c r="CG11" s="30">
        <f t="shared" si="17"/>
        <v>0.91603053435114501</v>
      </c>
      <c r="CH11" s="54">
        <f t="shared" si="17"/>
        <v>91.780821917808225</v>
      </c>
      <c r="CI11" s="30">
        <f t="shared" si="17"/>
        <v>69.054878048780495</v>
      </c>
      <c r="CJ11" s="30">
        <f t="shared" si="17"/>
        <v>71.189024390243901</v>
      </c>
      <c r="CK11" s="30">
        <f t="shared" si="17"/>
        <v>77.168949771689498</v>
      </c>
      <c r="CL11" s="30">
        <f t="shared" si="17"/>
        <v>27.549467275494674</v>
      </c>
      <c r="CM11" s="30">
        <f t="shared" si="17"/>
        <v>36.377473363774733</v>
      </c>
      <c r="CN11" s="30">
        <f t="shared" si="17"/>
        <v>17.557251908396946</v>
      </c>
      <c r="CO11" s="30">
        <f t="shared" si="17"/>
        <v>6.8597560975609753</v>
      </c>
      <c r="CP11" s="30">
        <f t="shared" si="17"/>
        <v>3.7993920972644379</v>
      </c>
      <c r="CQ11" s="31">
        <f t="shared" si="17"/>
        <v>27.0392749244713</v>
      </c>
      <c r="CR11" s="31">
        <f t="shared" si="17"/>
        <v>76.888217522658607</v>
      </c>
      <c r="CS11" s="31">
        <f t="shared" si="17"/>
        <v>99.39485627836612</v>
      </c>
      <c r="CT11" s="33">
        <f t="shared" si="17"/>
        <v>99.694189602446485</v>
      </c>
      <c r="CU11" s="35"/>
      <c r="CV11" s="35"/>
      <c r="CW11" s="10"/>
      <c r="CX11" s="10"/>
      <c r="CY11" s="10" t="str">
        <f>A3</f>
        <v>Enterococcus faecalis</v>
      </c>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6" x14ac:dyDescent="0.25">
      <c r="B12" s="54" t="s">
        <v>11</v>
      </c>
      <c r="C12" s="54">
        <v>0</v>
      </c>
      <c r="D12" s="54">
        <v>0</v>
      </c>
      <c r="E12" s="54">
        <v>20</v>
      </c>
      <c r="F12" s="54">
        <v>0</v>
      </c>
      <c r="G12" s="54">
        <v>10</v>
      </c>
      <c r="H12" s="54">
        <v>27</v>
      </c>
      <c r="I12" s="54">
        <v>37</v>
      </c>
      <c r="J12" s="54">
        <v>178</v>
      </c>
      <c r="K12" s="54">
        <v>287</v>
      </c>
      <c r="L12" s="54">
        <v>76</v>
      </c>
      <c r="M12" s="54">
        <v>9</v>
      </c>
      <c r="N12" s="54">
        <v>12</v>
      </c>
      <c r="O12" s="54">
        <v>0</v>
      </c>
      <c r="P12" s="54">
        <v>0</v>
      </c>
      <c r="Q12" s="54">
        <v>0</v>
      </c>
      <c r="R12" s="54">
        <v>0</v>
      </c>
      <c r="S12" s="54">
        <v>656</v>
      </c>
      <c r="V12" s="54">
        <v>2</v>
      </c>
      <c r="W12" s="8">
        <f>J5</f>
        <v>441</v>
      </c>
      <c r="X12" s="54">
        <f>J6</f>
        <v>4</v>
      </c>
      <c r="Y12" s="2">
        <f>J7</f>
        <v>40</v>
      </c>
      <c r="Z12" s="54">
        <f>J8</f>
        <v>315</v>
      </c>
      <c r="AA12" s="54">
        <f>J9</f>
        <v>6</v>
      </c>
      <c r="AB12" s="54">
        <f>J10</f>
        <v>1</v>
      </c>
      <c r="AC12" s="4">
        <f>J11</f>
        <v>130</v>
      </c>
      <c r="AD12" s="54">
        <f>J12</f>
        <v>178</v>
      </c>
      <c r="AE12" s="54">
        <f>J13</f>
        <v>2</v>
      </c>
      <c r="AF12" s="54">
        <f>J14</f>
        <v>18</v>
      </c>
      <c r="AG12" s="54">
        <f>J15</f>
        <v>5</v>
      </c>
      <c r="AH12" s="54">
        <f>J16</f>
        <v>5</v>
      </c>
      <c r="AI12" s="54">
        <f>J17</f>
        <v>37</v>
      </c>
      <c r="AJ12" s="54">
        <f>J18</f>
        <v>38</v>
      </c>
      <c r="AK12" s="54">
        <f>J19</f>
        <v>5</v>
      </c>
      <c r="AL12" s="54">
        <f>J20</f>
        <v>10</v>
      </c>
      <c r="AM12" s="54">
        <f>J21</f>
        <v>204</v>
      </c>
      <c r="AN12" s="54">
        <f>J22</f>
        <v>328</v>
      </c>
      <c r="AO12" s="54">
        <f>J23</f>
        <v>77</v>
      </c>
      <c r="AP12" s="54">
        <f>J24</f>
        <v>13</v>
      </c>
      <c r="AQ12" s="2">
        <f>J25</f>
        <v>470</v>
      </c>
      <c r="AR12" s="2">
        <f>J26</f>
        <v>150</v>
      </c>
      <c r="AS12" s="2">
        <f>J27</f>
        <v>3</v>
      </c>
      <c r="AT12" s="3">
        <f>J28</f>
        <v>1</v>
      </c>
      <c r="AU12" s="5"/>
      <c r="AV12" s="54">
        <v>2</v>
      </c>
      <c r="AW12" s="38">
        <f t="shared" ref="AW12:BT12" si="18">PRODUCT(W12*100*1/W21)</f>
        <v>67.123287671232873</v>
      </c>
      <c r="AX12" s="30">
        <f t="shared" si="18"/>
        <v>0.6097560975609756</v>
      </c>
      <c r="AY12" s="31">
        <f t="shared" si="18"/>
        <v>6.0514372163388801</v>
      </c>
      <c r="AZ12" s="30">
        <f t="shared" si="18"/>
        <v>47.872340425531917</v>
      </c>
      <c r="BA12" s="30">
        <f t="shared" si="18"/>
        <v>0.91324200913242004</v>
      </c>
      <c r="BB12" s="30">
        <f t="shared" si="18"/>
        <v>0.15220700152207001</v>
      </c>
      <c r="BC12" s="32">
        <f t="shared" si="18"/>
        <v>19.637462235649547</v>
      </c>
      <c r="BD12" s="30">
        <f t="shared" si="18"/>
        <v>27.134146341463413</v>
      </c>
      <c r="BE12" s="30">
        <f t="shared" si="18"/>
        <v>0.32</v>
      </c>
      <c r="BF12" s="30">
        <f t="shared" si="18"/>
        <v>2.8481012658227849</v>
      </c>
      <c r="BG12" s="30">
        <f t="shared" si="18"/>
        <v>0.76335877862595425</v>
      </c>
      <c r="BH12" s="54">
        <f t="shared" si="18"/>
        <v>0.76103500761035003</v>
      </c>
      <c r="BI12" s="30">
        <f t="shared" si="18"/>
        <v>5.6402439024390247</v>
      </c>
      <c r="BJ12" s="30">
        <f t="shared" si="18"/>
        <v>5.7926829268292686</v>
      </c>
      <c r="BK12" s="30">
        <f t="shared" si="18"/>
        <v>0.76103500761035003</v>
      </c>
      <c r="BL12" s="30">
        <f t="shared" si="18"/>
        <v>1.5220700152207001</v>
      </c>
      <c r="BM12" s="30">
        <f t="shared" si="18"/>
        <v>31.050228310502284</v>
      </c>
      <c r="BN12" s="30">
        <f t="shared" si="18"/>
        <v>50.076335877862597</v>
      </c>
      <c r="BO12" s="30">
        <f t="shared" si="18"/>
        <v>11.737804878048781</v>
      </c>
      <c r="BP12" s="30">
        <f t="shared" si="18"/>
        <v>1.9756838905775076</v>
      </c>
      <c r="BQ12" s="31">
        <f t="shared" si="18"/>
        <v>70.996978851963746</v>
      </c>
      <c r="BR12" s="31">
        <f t="shared" si="18"/>
        <v>22.658610271903324</v>
      </c>
      <c r="BS12" s="31">
        <f t="shared" si="18"/>
        <v>0.45385779122541603</v>
      </c>
      <c r="BT12" s="33">
        <f t="shared" si="18"/>
        <v>0.1529051987767584</v>
      </c>
      <c r="BV12" s="54">
        <v>2</v>
      </c>
      <c r="BW12" s="38">
        <f t="shared" ref="BW12:CT12" si="19">AW5+AW6+AW7+AW8+AW9+AW10+AW11+AW12</f>
        <v>74.885844748858446</v>
      </c>
      <c r="BX12" s="30">
        <f t="shared" si="19"/>
        <v>1.524390243902439</v>
      </c>
      <c r="BY12" s="31">
        <f t="shared" si="19"/>
        <v>95.461422087745845</v>
      </c>
      <c r="BZ12" s="30">
        <f t="shared" si="19"/>
        <v>53.647416413373861</v>
      </c>
      <c r="CA12" s="30">
        <f t="shared" si="19"/>
        <v>3.5007610350076104</v>
      </c>
      <c r="CB12" s="30">
        <f t="shared" si="19"/>
        <v>1.2176560121765601</v>
      </c>
      <c r="CC12" s="32">
        <f t="shared" si="19"/>
        <v>93.051359516616316</v>
      </c>
      <c r="CD12" s="30">
        <f t="shared" si="19"/>
        <v>41.463414634146339</v>
      </c>
      <c r="CE12" s="30">
        <f t="shared" si="19"/>
        <v>2.56</v>
      </c>
      <c r="CF12" s="30">
        <f t="shared" si="19"/>
        <v>6.3291139240506329</v>
      </c>
      <c r="CG12" s="30">
        <f t="shared" si="19"/>
        <v>1.6793893129770994</v>
      </c>
      <c r="CH12" s="54">
        <f t="shared" si="19"/>
        <v>92.541856925418571</v>
      </c>
      <c r="CI12" s="30">
        <f t="shared" si="19"/>
        <v>74.695121951219519</v>
      </c>
      <c r="CJ12" s="30">
        <f t="shared" si="19"/>
        <v>76.981707317073173</v>
      </c>
      <c r="CK12" s="30">
        <f t="shared" si="19"/>
        <v>77.929984779299843</v>
      </c>
      <c r="CL12" s="30">
        <f t="shared" si="19"/>
        <v>29.071537290715373</v>
      </c>
      <c r="CM12" s="30">
        <f t="shared" si="19"/>
        <v>67.427701674277017</v>
      </c>
      <c r="CN12" s="30">
        <f t="shared" si="19"/>
        <v>67.63358778625954</v>
      </c>
      <c r="CO12" s="30">
        <f t="shared" si="19"/>
        <v>18.597560975609756</v>
      </c>
      <c r="CP12" s="30">
        <f t="shared" si="19"/>
        <v>5.7750759878419453</v>
      </c>
      <c r="CQ12" s="31">
        <f t="shared" si="19"/>
        <v>98.036253776435046</v>
      </c>
      <c r="CR12" s="31">
        <f t="shared" si="19"/>
        <v>99.546827794561935</v>
      </c>
      <c r="CS12" s="31">
        <f t="shared" si="19"/>
        <v>99.848714069591537</v>
      </c>
      <c r="CT12" s="33">
        <f t="shared" si="19"/>
        <v>99.84709480122325</v>
      </c>
      <c r="CU12" s="35"/>
      <c r="CV12" s="35"/>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6" x14ac:dyDescent="0.25">
      <c r="B13" s="54" t="s">
        <v>13</v>
      </c>
      <c r="C13" s="54">
        <v>0</v>
      </c>
      <c r="D13" s="54">
        <v>0</v>
      </c>
      <c r="E13" s="54">
        <v>0</v>
      </c>
      <c r="F13" s="54">
        <v>0</v>
      </c>
      <c r="G13" s="54">
        <v>9</v>
      </c>
      <c r="H13" s="54">
        <v>0</v>
      </c>
      <c r="I13" s="54">
        <v>5</v>
      </c>
      <c r="J13" s="54">
        <v>2</v>
      </c>
      <c r="K13" s="54">
        <v>4</v>
      </c>
      <c r="L13" s="54">
        <v>1</v>
      </c>
      <c r="M13" s="54">
        <v>9</v>
      </c>
      <c r="N13" s="54">
        <v>31</v>
      </c>
      <c r="O13" s="54">
        <v>190</v>
      </c>
      <c r="P13" s="54">
        <v>374</v>
      </c>
      <c r="Q13" s="54">
        <v>0</v>
      </c>
      <c r="R13" s="54">
        <v>0</v>
      </c>
      <c r="S13" s="54">
        <v>625</v>
      </c>
      <c r="V13" s="54">
        <v>4</v>
      </c>
      <c r="W13" s="8">
        <f>K5</f>
        <v>93</v>
      </c>
      <c r="X13" s="54">
        <f>K6</f>
        <v>6</v>
      </c>
      <c r="Y13" s="2">
        <f>K7</f>
        <v>26</v>
      </c>
      <c r="Z13" s="54">
        <f>K8</f>
        <v>222</v>
      </c>
      <c r="AA13" s="54">
        <f>K9</f>
        <v>1</v>
      </c>
      <c r="AB13" s="54">
        <f>K10</f>
        <v>5</v>
      </c>
      <c r="AC13" s="4">
        <f>K11</f>
        <v>38</v>
      </c>
      <c r="AD13" s="54">
        <f>K12</f>
        <v>287</v>
      </c>
      <c r="AE13" s="54">
        <f>K13</f>
        <v>4</v>
      </c>
      <c r="AF13" s="54">
        <f>K14</f>
        <v>220</v>
      </c>
      <c r="AG13" s="54">
        <f>K15</f>
        <v>3</v>
      </c>
      <c r="AH13" s="54">
        <f>K16</f>
        <v>5</v>
      </c>
      <c r="AI13" s="54">
        <f>K17</f>
        <v>16</v>
      </c>
      <c r="AJ13" s="54">
        <f>K18</f>
        <v>6</v>
      </c>
      <c r="AK13" s="54">
        <f>K19</f>
        <v>11</v>
      </c>
      <c r="AL13" s="54">
        <f>K20</f>
        <v>81</v>
      </c>
      <c r="AM13" s="54">
        <f>K21</f>
        <v>129</v>
      </c>
      <c r="AN13" s="54">
        <f>K22</f>
        <v>173</v>
      </c>
      <c r="AO13" s="54">
        <f>K23</f>
        <v>113</v>
      </c>
      <c r="AP13" s="54">
        <f>K24</f>
        <v>18</v>
      </c>
      <c r="AQ13" s="2">
        <f>K25</f>
        <v>11</v>
      </c>
      <c r="AR13" s="2">
        <f>K26</f>
        <v>2</v>
      </c>
      <c r="AS13" s="3">
        <f>K27</f>
        <v>0</v>
      </c>
      <c r="AT13" s="3">
        <f>K28</f>
        <v>0</v>
      </c>
      <c r="AU13" s="5"/>
      <c r="AV13" s="54">
        <v>4</v>
      </c>
      <c r="AW13" s="38">
        <f t="shared" ref="AW13:BT13" si="20">PRODUCT(W13*100*1/W21)</f>
        <v>14.155251141552512</v>
      </c>
      <c r="AX13" s="30">
        <f t="shared" si="20"/>
        <v>0.91463414634146345</v>
      </c>
      <c r="AY13" s="31">
        <f t="shared" si="20"/>
        <v>3.9334341906202721</v>
      </c>
      <c r="AZ13" s="30">
        <f t="shared" si="20"/>
        <v>33.738601823708208</v>
      </c>
      <c r="BA13" s="30">
        <f t="shared" si="20"/>
        <v>0.15220700152207001</v>
      </c>
      <c r="BB13" s="30">
        <f t="shared" si="20"/>
        <v>0.76103500761035003</v>
      </c>
      <c r="BC13" s="32">
        <f t="shared" si="20"/>
        <v>5.7401812688821749</v>
      </c>
      <c r="BD13" s="30">
        <f t="shared" si="20"/>
        <v>43.75</v>
      </c>
      <c r="BE13" s="30">
        <f t="shared" si="20"/>
        <v>0.64</v>
      </c>
      <c r="BF13" s="30">
        <f t="shared" si="20"/>
        <v>34.810126582278478</v>
      </c>
      <c r="BG13" s="30">
        <f t="shared" si="20"/>
        <v>0.4580152671755725</v>
      </c>
      <c r="BH13" s="54">
        <f t="shared" si="20"/>
        <v>0.76103500761035003</v>
      </c>
      <c r="BI13" s="30">
        <f t="shared" si="20"/>
        <v>2.4390243902439024</v>
      </c>
      <c r="BJ13" s="30">
        <f t="shared" si="20"/>
        <v>0.91463414634146345</v>
      </c>
      <c r="BK13" s="30">
        <f t="shared" si="20"/>
        <v>1.6742770167427701</v>
      </c>
      <c r="BL13" s="30">
        <f t="shared" si="20"/>
        <v>12.328767123287671</v>
      </c>
      <c r="BM13" s="30">
        <f t="shared" si="20"/>
        <v>19.634703196347033</v>
      </c>
      <c r="BN13" s="30">
        <f t="shared" si="20"/>
        <v>26.412213740458014</v>
      </c>
      <c r="BO13" s="30">
        <f t="shared" si="20"/>
        <v>17.225609756097562</v>
      </c>
      <c r="BP13" s="30">
        <f t="shared" si="20"/>
        <v>2.735562310030395</v>
      </c>
      <c r="BQ13" s="31">
        <f t="shared" si="20"/>
        <v>1.661631419939577</v>
      </c>
      <c r="BR13" s="31">
        <f t="shared" si="20"/>
        <v>0.30211480362537763</v>
      </c>
      <c r="BS13" s="33">
        <f t="shared" si="20"/>
        <v>0</v>
      </c>
      <c r="BT13" s="33">
        <f t="shared" si="20"/>
        <v>0</v>
      </c>
      <c r="BV13" s="54">
        <v>4</v>
      </c>
      <c r="BW13" s="38">
        <f t="shared" ref="BW13:CT13" si="21">AW5+AW6+AW7+AW8+AW9+AW10+AW11+AW12+AW13</f>
        <v>89.041095890410958</v>
      </c>
      <c r="BX13" s="30">
        <f t="shared" si="21"/>
        <v>2.4390243902439024</v>
      </c>
      <c r="BY13" s="31">
        <f t="shared" si="21"/>
        <v>99.39485627836612</v>
      </c>
      <c r="BZ13" s="30">
        <f t="shared" si="21"/>
        <v>87.38601823708207</v>
      </c>
      <c r="CA13" s="30">
        <f t="shared" si="21"/>
        <v>3.6529680365296802</v>
      </c>
      <c r="CB13" s="30">
        <f t="shared" si="21"/>
        <v>1.9786910197869101</v>
      </c>
      <c r="CC13" s="32">
        <f t="shared" si="21"/>
        <v>98.791540785498484</v>
      </c>
      <c r="CD13" s="30">
        <f t="shared" si="21"/>
        <v>85.213414634146346</v>
      </c>
      <c r="CE13" s="30">
        <f t="shared" si="21"/>
        <v>3.2</v>
      </c>
      <c r="CF13" s="30">
        <f t="shared" si="21"/>
        <v>41.139240506329109</v>
      </c>
      <c r="CG13" s="30">
        <f t="shared" si="21"/>
        <v>2.1374045801526718</v>
      </c>
      <c r="CH13" s="54">
        <f t="shared" si="21"/>
        <v>93.302891933028917</v>
      </c>
      <c r="CI13" s="30">
        <f t="shared" si="21"/>
        <v>77.134146341463421</v>
      </c>
      <c r="CJ13" s="30">
        <f t="shared" si="21"/>
        <v>77.896341463414643</v>
      </c>
      <c r="CK13" s="30">
        <f t="shared" si="21"/>
        <v>79.604261796042607</v>
      </c>
      <c r="CL13" s="30">
        <f t="shared" si="21"/>
        <v>41.400304414003045</v>
      </c>
      <c r="CM13" s="30">
        <f t="shared" si="21"/>
        <v>87.06240487062405</v>
      </c>
      <c r="CN13" s="30">
        <f t="shared" si="21"/>
        <v>94.045801526717554</v>
      </c>
      <c r="CO13" s="30">
        <f t="shared" si="21"/>
        <v>35.823170731707322</v>
      </c>
      <c r="CP13" s="30">
        <f t="shared" si="21"/>
        <v>8.5106382978723403</v>
      </c>
      <c r="CQ13" s="31">
        <f t="shared" si="21"/>
        <v>99.697885196374628</v>
      </c>
      <c r="CR13" s="31">
        <f t="shared" si="21"/>
        <v>99.848942598187307</v>
      </c>
      <c r="CS13" s="33">
        <f t="shared" si="21"/>
        <v>99.848714069591537</v>
      </c>
      <c r="CT13" s="33">
        <f t="shared" si="21"/>
        <v>99.84709480122325</v>
      </c>
      <c r="CU13" s="36"/>
      <c r="CV13" s="36"/>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6" x14ac:dyDescent="0.25">
      <c r="B14" s="54" t="s">
        <v>14</v>
      </c>
      <c r="C14" s="54">
        <v>0</v>
      </c>
      <c r="D14" s="54">
        <v>0</v>
      </c>
      <c r="E14" s="54">
        <v>8</v>
      </c>
      <c r="F14" s="54">
        <v>0</v>
      </c>
      <c r="G14" s="54">
        <v>5</v>
      </c>
      <c r="H14" s="54">
        <v>3</v>
      </c>
      <c r="I14" s="54">
        <v>6</v>
      </c>
      <c r="J14" s="54">
        <v>18</v>
      </c>
      <c r="K14" s="54">
        <v>220</v>
      </c>
      <c r="L14" s="54">
        <v>177</v>
      </c>
      <c r="M14" s="54">
        <v>193</v>
      </c>
      <c r="N14" s="54">
        <v>1</v>
      </c>
      <c r="O14" s="54">
        <v>0</v>
      </c>
      <c r="P14" s="54">
        <v>0</v>
      </c>
      <c r="Q14" s="54">
        <v>1</v>
      </c>
      <c r="R14" s="54">
        <v>0</v>
      </c>
      <c r="S14" s="54">
        <v>632</v>
      </c>
      <c r="V14" s="54">
        <v>8</v>
      </c>
      <c r="W14" s="8">
        <f>L5</f>
        <v>72</v>
      </c>
      <c r="X14" s="54">
        <f>L6</f>
        <v>32</v>
      </c>
      <c r="Y14" s="4">
        <f>L7</f>
        <v>0</v>
      </c>
      <c r="Z14" s="54">
        <f>L8</f>
        <v>40</v>
      </c>
      <c r="AA14" s="54">
        <f>L9</f>
        <v>3</v>
      </c>
      <c r="AB14" s="54">
        <f>L10</f>
        <v>7</v>
      </c>
      <c r="AC14" s="3">
        <f>L11</f>
        <v>4</v>
      </c>
      <c r="AD14" s="54">
        <f>L12</f>
        <v>76</v>
      </c>
      <c r="AE14" s="54">
        <f>L13</f>
        <v>1</v>
      </c>
      <c r="AF14" s="54">
        <f>L14</f>
        <v>177</v>
      </c>
      <c r="AG14" s="54">
        <f>L15</f>
        <v>14</v>
      </c>
      <c r="AH14" s="54">
        <f>L16</f>
        <v>6</v>
      </c>
      <c r="AI14" s="54">
        <f>L17</f>
        <v>150</v>
      </c>
      <c r="AJ14" s="54">
        <f>L18</f>
        <v>2</v>
      </c>
      <c r="AK14" s="54">
        <f>L19</f>
        <v>134</v>
      </c>
      <c r="AL14" s="54">
        <f>L20</f>
        <v>298</v>
      </c>
      <c r="AM14" s="54">
        <f>L21</f>
        <v>85</v>
      </c>
      <c r="AN14" s="54">
        <f>L22</f>
        <v>39</v>
      </c>
      <c r="AO14" s="54">
        <f>L23</f>
        <v>106</v>
      </c>
      <c r="AP14" s="54">
        <f>L24</f>
        <v>602</v>
      </c>
      <c r="AQ14" s="3">
        <f>L25</f>
        <v>2</v>
      </c>
      <c r="AR14" s="3">
        <f>L26</f>
        <v>0</v>
      </c>
      <c r="AS14" s="3">
        <f>L27</f>
        <v>0</v>
      </c>
      <c r="AT14" s="3">
        <f>L28</f>
        <v>1</v>
      </c>
      <c r="AU14" s="7"/>
      <c r="AV14" s="54">
        <v>8</v>
      </c>
      <c r="AW14" s="38">
        <f t="shared" ref="AW14:BT14" si="22">PRODUCT(W14*100*1/W21)</f>
        <v>10.95890410958904</v>
      </c>
      <c r="AX14" s="30">
        <f t="shared" si="22"/>
        <v>4.8780487804878048</v>
      </c>
      <c r="AY14" s="32">
        <f t="shared" si="22"/>
        <v>0</v>
      </c>
      <c r="AZ14" s="30">
        <f t="shared" si="22"/>
        <v>6.0790273556231007</v>
      </c>
      <c r="BA14" s="30">
        <f t="shared" si="22"/>
        <v>0.45662100456621002</v>
      </c>
      <c r="BB14" s="30">
        <f t="shared" si="22"/>
        <v>1.06544901065449</v>
      </c>
      <c r="BC14" s="33">
        <f t="shared" si="22"/>
        <v>0.60422960725075525</v>
      </c>
      <c r="BD14" s="30">
        <f t="shared" si="22"/>
        <v>11.585365853658537</v>
      </c>
      <c r="BE14" s="30">
        <f t="shared" si="22"/>
        <v>0.16</v>
      </c>
      <c r="BF14" s="30">
        <f t="shared" si="22"/>
        <v>28.00632911392405</v>
      </c>
      <c r="BG14" s="30">
        <f t="shared" si="22"/>
        <v>2.1374045801526718</v>
      </c>
      <c r="BH14" s="54">
        <f t="shared" si="22"/>
        <v>0.91324200913242004</v>
      </c>
      <c r="BI14" s="30">
        <f t="shared" si="22"/>
        <v>22.865853658536587</v>
      </c>
      <c r="BJ14" s="30">
        <f t="shared" si="22"/>
        <v>0.3048780487804878</v>
      </c>
      <c r="BK14" s="30">
        <f t="shared" si="22"/>
        <v>20.395738203957382</v>
      </c>
      <c r="BL14" s="30">
        <f t="shared" si="22"/>
        <v>45.357686453576868</v>
      </c>
      <c r="BM14" s="30">
        <f t="shared" si="22"/>
        <v>12.937595129375952</v>
      </c>
      <c r="BN14" s="30">
        <f t="shared" si="22"/>
        <v>5.9541984732824424</v>
      </c>
      <c r="BO14" s="30">
        <f t="shared" si="22"/>
        <v>16.158536585365855</v>
      </c>
      <c r="BP14" s="30">
        <f t="shared" si="22"/>
        <v>91.489361702127653</v>
      </c>
      <c r="BQ14" s="33">
        <f t="shared" si="22"/>
        <v>0.30211480362537763</v>
      </c>
      <c r="BR14" s="33">
        <f t="shared" si="22"/>
        <v>0</v>
      </c>
      <c r="BS14" s="33">
        <f t="shared" si="22"/>
        <v>0</v>
      </c>
      <c r="BT14" s="33">
        <f t="shared" si="22"/>
        <v>0.1529051987767584</v>
      </c>
      <c r="BV14" s="54">
        <v>8</v>
      </c>
      <c r="BW14" s="38">
        <f t="shared" ref="BW14:CT14" si="23">AW5+AW6+AW7+AW8+AW9+AW10+AW11+AW12+AW13+AW14</f>
        <v>100</v>
      </c>
      <c r="BX14" s="30">
        <f t="shared" si="23"/>
        <v>7.3170731707317067</v>
      </c>
      <c r="BY14" s="32">
        <f t="shared" si="23"/>
        <v>99.39485627836612</v>
      </c>
      <c r="BZ14" s="30">
        <f t="shared" si="23"/>
        <v>93.465045592705167</v>
      </c>
      <c r="CA14" s="30">
        <f t="shared" si="23"/>
        <v>4.10958904109589</v>
      </c>
      <c r="CB14" s="30">
        <f t="shared" si="23"/>
        <v>3.0441400304414001</v>
      </c>
      <c r="CC14" s="33">
        <f t="shared" si="23"/>
        <v>99.395770392749242</v>
      </c>
      <c r="CD14" s="30">
        <f t="shared" si="23"/>
        <v>96.798780487804891</v>
      </c>
      <c r="CE14" s="30">
        <f t="shared" si="23"/>
        <v>3.3600000000000003</v>
      </c>
      <c r="CF14" s="30">
        <f t="shared" si="23"/>
        <v>69.145569620253156</v>
      </c>
      <c r="CG14" s="30">
        <f t="shared" si="23"/>
        <v>4.2748091603053435</v>
      </c>
      <c r="CH14" s="54">
        <f t="shared" si="23"/>
        <v>94.216133942161335</v>
      </c>
      <c r="CI14" s="30">
        <f t="shared" si="23"/>
        <v>100</v>
      </c>
      <c r="CJ14" s="30">
        <f t="shared" si="23"/>
        <v>78.201219512195138</v>
      </c>
      <c r="CK14" s="30">
        <f t="shared" si="23"/>
        <v>99.999999999999986</v>
      </c>
      <c r="CL14" s="30">
        <f t="shared" si="23"/>
        <v>86.757990867579906</v>
      </c>
      <c r="CM14" s="30">
        <f t="shared" si="23"/>
        <v>100</v>
      </c>
      <c r="CN14" s="30">
        <f t="shared" si="23"/>
        <v>100</v>
      </c>
      <c r="CO14" s="30">
        <f t="shared" si="23"/>
        <v>51.981707317073173</v>
      </c>
      <c r="CP14" s="30">
        <f t="shared" si="23"/>
        <v>100</v>
      </c>
      <c r="CQ14" s="33">
        <f t="shared" si="23"/>
        <v>100</v>
      </c>
      <c r="CR14" s="33">
        <f t="shared" si="23"/>
        <v>99.848942598187307</v>
      </c>
      <c r="CS14" s="33">
        <f t="shared" si="23"/>
        <v>99.848714069591537</v>
      </c>
      <c r="CT14" s="33">
        <f t="shared" si="23"/>
        <v>100.00000000000001</v>
      </c>
      <c r="CU14" s="36"/>
      <c r="CV14" s="36"/>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6" x14ac:dyDescent="0.25">
      <c r="B15" s="54" t="s">
        <v>16</v>
      </c>
      <c r="C15" s="54">
        <v>0</v>
      </c>
      <c r="D15" s="54">
        <v>0</v>
      </c>
      <c r="E15" s="54">
        <v>0</v>
      </c>
      <c r="F15" s="54">
        <v>0</v>
      </c>
      <c r="G15" s="54">
        <v>0</v>
      </c>
      <c r="H15" s="54">
        <v>6</v>
      </c>
      <c r="I15" s="54">
        <v>0</v>
      </c>
      <c r="J15" s="54">
        <v>5</v>
      </c>
      <c r="K15" s="54">
        <v>3</v>
      </c>
      <c r="L15" s="54">
        <v>14</v>
      </c>
      <c r="M15" s="54">
        <v>58</v>
      </c>
      <c r="N15" s="54">
        <v>350</v>
      </c>
      <c r="O15" s="54">
        <v>175</v>
      </c>
      <c r="P15" s="54">
        <v>33</v>
      </c>
      <c r="Q15" s="54">
        <v>11</v>
      </c>
      <c r="R15" s="54">
        <v>0</v>
      </c>
      <c r="S15" s="54">
        <v>655</v>
      </c>
      <c r="V15" s="54">
        <v>16</v>
      </c>
      <c r="W15" s="8">
        <f>M5</f>
        <v>0</v>
      </c>
      <c r="X15" s="54">
        <f>M6</f>
        <v>608</v>
      </c>
      <c r="Y15" s="3">
        <f>M7</f>
        <v>1</v>
      </c>
      <c r="Z15" s="54">
        <f>M8</f>
        <v>24</v>
      </c>
      <c r="AA15" s="54">
        <f>M9</f>
        <v>630</v>
      </c>
      <c r="AB15" s="54">
        <f>M10</f>
        <v>4</v>
      </c>
      <c r="AC15" s="3">
        <f>M11</f>
        <v>1</v>
      </c>
      <c r="AD15" s="54">
        <f>M12</f>
        <v>9</v>
      </c>
      <c r="AE15" s="54">
        <f>M13</f>
        <v>9</v>
      </c>
      <c r="AF15" s="54">
        <f>M14</f>
        <v>193</v>
      </c>
      <c r="AG15" s="54">
        <f>M15</f>
        <v>58</v>
      </c>
      <c r="AH15" s="54">
        <f>M16</f>
        <v>5</v>
      </c>
      <c r="AI15" s="54">
        <f>M17</f>
        <v>0</v>
      </c>
      <c r="AJ15" s="54">
        <f>M18</f>
        <v>143</v>
      </c>
      <c r="AK15" s="54">
        <f>M19</f>
        <v>0</v>
      </c>
      <c r="AL15" s="54">
        <f>M20</f>
        <v>87</v>
      </c>
      <c r="AM15" s="54">
        <f>M21</f>
        <v>0</v>
      </c>
      <c r="AN15" s="54">
        <f>M22</f>
        <v>0</v>
      </c>
      <c r="AO15" s="54">
        <f>M23</f>
        <v>21</v>
      </c>
      <c r="AP15" s="54">
        <f>M24</f>
        <v>0</v>
      </c>
      <c r="AQ15" s="3">
        <f>M25</f>
        <v>0</v>
      </c>
      <c r="AR15" s="3">
        <f>M26</f>
        <v>0</v>
      </c>
      <c r="AS15" s="3">
        <f>M27</f>
        <v>1</v>
      </c>
      <c r="AT15" s="3">
        <f>M28</f>
        <v>0</v>
      </c>
      <c r="AU15" s="7"/>
      <c r="AV15" s="54">
        <v>16</v>
      </c>
      <c r="AW15" s="38">
        <f t="shared" ref="AW15:BT15" si="24">PRODUCT(W15*100*1/W21)</f>
        <v>0</v>
      </c>
      <c r="AX15" s="30">
        <f t="shared" si="24"/>
        <v>92.682926829268297</v>
      </c>
      <c r="AY15" s="33">
        <f t="shared" si="24"/>
        <v>0.15128593040847202</v>
      </c>
      <c r="AZ15" s="30">
        <f t="shared" si="24"/>
        <v>3.6474164133738602</v>
      </c>
      <c r="BA15" s="30">
        <f t="shared" si="24"/>
        <v>95.890410958904113</v>
      </c>
      <c r="BB15" s="30">
        <f t="shared" si="24"/>
        <v>0.60882800608828003</v>
      </c>
      <c r="BC15" s="33">
        <f t="shared" si="24"/>
        <v>0.15105740181268881</v>
      </c>
      <c r="BD15" s="30">
        <f t="shared" si="24"/>
        <v>1.3719512195121952</v>
      </c>
      <c r="BE15" s="30">
        <f t="shared" si="24"/>
        <v>1.44</v>
      </c>
      <c r="BF15" s="30">
        <f t="shared" si="24"/>
        <v>30.537974683544302</v>
      </c>
      <c r="BG15" s="30">
        <f t="shared" si="24"/>
        <v>8.8549618320610683</v>
      </c>
      <c r="BH15" s="54">
        <f t="shared" si="24"/>
        <v>0.76103500761035003</v>
      </c>
      <c r="BI15" s="30">
        <f t="shared" si="24"/>
        <v>0</v>
      </c>
      <c r="BJ15" s="30">
        <f t="shared" si="24"/>
        <v>21.798780487804876</v>
      </c>
      <c r="BK15" s="30">
        <f t="shared" si="24"/>
        <v>0</v>
      </c>
      <c r="BL15" s="30">
        <f t="shared" si="24"/>
        <v>13.242009132420092</v>
      </c>
      <c r="BM15" s="30">
        <f t="shared" si="24"/>
        <v>0</v>
      </c>
      <c r="BN15" s="30">
        <f t="shared" si="24"/>
        <v>0</v>
      </c>
      <c r="BO15" s="30">
        <f t="shared" si="24"/>
        <v>3.2012195121951219</v>
      </c>
      <c r="BP15" s="30">
        <f t="shared" si="24"/>
        <v>0</v>
      </c>
      <c r="BQ15" s="33">
        <f t="shared" si="24"/>
        <v>0</v>
      </c>
      <c r="BR15" s="33">
        <f t="shared" si="24"/>
        <v>0</v>
      </c>
      <c r="BS15" s="33">
        <f t="shared" si="24"/>
        <v>0.15128593040847202</v>
      </c>
      <c r="BT15" s="33">
        <f t="shared" si="24"/>
        <v>0</v>
      </c>
      <c r="BV15" s="54">
        <v>16</v>
      </c>
      <c r="BW15" s="38">
        <f t="shared" ref="BW15:CT15" si="25">AW5+AW6+AW7+AW8+AW9+AW10+AW11+AW12+AW13+AW14+AW15</f>
        <v>100</v>
      </c>
      <c r="BX15" s="30">
        <f t="shared" si="25"/>
        <v>100</v>
      </c>
      <c r="BY15" s="33">
        <f t="shared" si="25"/>
        <v>99.546142208774597</v>
      </c>
      <c r="BZ15" s="30">
        <f t="shared" si="25"/>
        <v>97.112462006079028</v>
      </c>
      <c r="CA15" s="30">
        <f t="shared" si="25"/>
        <v>100</v>
      </c>
      <c r="CB15" s="30">
        <f t="shared" si="25"/>
        <v>3.6529680365296802</v>
      </c>
      <c r="CC15" s="33">
        <f t="shared" si="25"/>
        <v>99.546827794561935</v>
      </c>
      <c r="CD15" s="30">
        <f t="shared" si="25"/>
        <v>98.170731707317088</v>
      </c>
      <c r="CE15" s="30">
        <f t="shared" si="25"/>
        <v>4.8000000000000007</v>
      </c>
      <c r="CF15" s="30">
        <f t="shared" si="25"/>
        <v>99.683544303797461</v>
      </c>
      <c r="CG15" s="30">
        <f t="shared" si="25"/>
        <v>13.129770992366412</v>
      </c>
      <c r="CH15" s="54">
        <f t="shared" si="25"/>
        <v>94.977168949771681</v>
      </c>
      <c r="CI15" s="30">
        <f t="shared" si="25"/>
        <v>100</v>
      </c>
      <c r="CJ15" s="30">
        <f t="shared" si="25"/>
        <v>100.00000000000001</v>
      </c>
      <c r="CK15" s="30">
        <f t="shared" si="25"/>
        <v>99.999999999999986</v>
      </c>
      <c r="CL15" s="30">
        <f t="shared" si="25"/>
        <v>100</v>
      </c>
      <c r="CM15" s="30">
        <f t="shared" si="25"/>
        <v>100</v>
      </c>
      <c r="CN15" s="30">
        <f t="shared" si="25"/>
        <v>100</v>
      </c>
      <c r="CO15" s="30">
        <f t="shared" si="25"/>
        <v>55.182926829268297</v>
      </c>
      <c r="CP15" s="30">
        <f t="shared" si="25"/>
        <v>100</v>
      </c>
      <c r="CQ15" s="33">
        <f t="shared" si="25"/>
        <v>100</v>
      </c>
      <c r="CR15" s="33">
        <f t="shared" si="25"/>
        <v>99.848942598187307</v>
      </c>
      <c r="CS15" s="33">
        <f t="shared" si="25"/>
        <v>100.00000000000001</v>
      </c>
      <c r="CT15" s="33">
        <f t="shared" si="25"/>
        <v>100.00000000000001</v>
      </c>
      <c r="CU15" s="36"/>
      <c r="CV15" s="36"/>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6" x14ac:dyDescent="0.25">
      <c r="B16" s="54" t="s">
        <v>17</v>
      </c>
      <c r="C16" s="54">
        <v>0</v>
      </c>
      <c r="D16" s="54">
        <v>0</v>
      </c>
      <c r="E16" s="54">
        <v>554</v>
      </c>
      <c r="F16" s="54">
        <v>0</v>
      </c>
      <c r="G16" s="54">
        <v>31</v>
      </c>
      <c r="H16" s="54">
        <v>10</v>
      </c>
      <c r="I16" s="54">
        <v>8</v>
      </c>
      <c r="J16" s="54">
        <v>5</v>
      </c>
      <c r="K16" s="54">
        <v>5</v>
      </c>
      <c r="L16" s="54">
        <v>6</v>
      </c>
      <c r="M16" s="54">
        <v>5</v>
      </c>
      <c r="N16" s="54">
        <v>32</v>
      </c>
      <c r="O16" s="54">
        <v>1</v>
      </c>
      <c r="P16" s="54">
        <v>0</v>
      </c>
      <c r="Q16" s="54">
        <v>0</v>
      </c>
      <c r="R16" s="54">
        <v>0</v>
      </c>
      <c r="S16" s="54">
        <v>657</v>
      </c>
      <c r="V16" s="54">
        <v>32</v>
      </c>
      <c r="W16" s="8">
        <f>N5</f>
        <v>0</v>
      </c>
      <c r="X16" s="54">
        <f>N6</f>
        <v>0</v>
      </c>
      <c r="Y16" s="3">
        <f>N7</f>
        <v>0</v>
      </c>
      <c r="Z16" s="54">
        <f>N8</f>
        <v>11</v>
      </c>
      <c r="AA16" s="54">
        <f>N9</f>
        <v>0</v>
      </c>
      <c r="AB16" s="54">
        <f>N10</f>
        <v>6</v>
      </c>
      <c r="AC16" s="3">
        <f>N11</f>
        <v>3</v>
      </c>
      <c r="AD16" s="54">
        <f>N12</f>
        <v>12</v>
      </c>
      <c r="AE16" s="54">
        <f>N13</f>
        <v>31</v>
      </c>
      <c r="AF16" s="54">
        <f>N14</f>
        <v>1</v>
      </c>
      <c r="AG16" s="54">
        <f>N15</f>
        <v>350</v>
      </c>
      <c r="AH16" s="54">
        <f>N16</f>
        <v>32</v>
      </c>
      <c r="AI16" s="54">
        <f>N17</f>
        <v>0</v>
      </c>
      <c r="AJ16" s="54">
        <f>N18</f>
        <v>0</v>
      </c>
      <c r="AK16" s="54">
        <f>N19</f>
        <v>0</v>
      </c>
      <c r="AL16" s="54">
        <f>N20</f>
        <v>0</v>
      </c>
      <c r="AM16" s="54">
        <f>N21</f>
        <v>0</v>
      </c>
      <c r="AN16" s="54">
        <f>N22</f>
        <v>0</v>
      </c>
      <c r="AO16" s="54">
        <f>N23</f>
        <v>294</v>
      </c>
      <c r="AP16" s="54">
        <f>N24</f>
        <v>0</v>
      </c>
      <c r="AQ16" s="3">
        <f>N25</f>
        <v>0</v>
      </c>
      <c r="AR16" s="3">
        <f>N26</f>
        <v>1</v>
      </c>
      <c r="AS16" s="3">
        <f>N27</f>
        <v>0</v>
      </c>
      <c r="AT16" s="3">
        <f>N28</f>
        <v>0</v>
      </c>
      <c r="AU16" s="7"/>
      <c r="AV16" s="54">
        <v>32</v>
      </c>
      <c r="AW16" s="38">
        <f t="shared" ref="AW16:BT16" si="26">PRODUCT(W16*100*1/W21)</f>
        <v>0</v>
      </c>
      <c r="AX16" s="30">
        <f t="shared" si="26"/>
        <v>0</v>
      </c>
      <c r="AY16" s="33">
        <f t="shared" si="26"/>
        <v>0</v>
      </c>
      <c r="AZ16" s="30">
        <f t="shared" si="26"/>
        <v>1.6717325227963526</v>
      </c>
      <c r="BA16" s="30">
        <f t="shared" si="26"/>
        <v>0</v>
      </c>
      <c r="BB16" s="30">
        <f t="shared" si="26"/>
        <v>0.91324200913242004</v>
      </c>
      <c r="BC16" s="33">
        <f t="shared" si="26"/>
        <v>0.45317220543806647</v>
      </c>
      <c r="BD16" s="30">
        <f t="shared" si="26"/>
        <v>1.8292682926829269</v>
      </c>
      <c r="BE16" s="30">
        <f t="shared" si="26"/>
        <v>4.96</v>
      </c>
      <c r="BF16" s="30">
        <f t="shared" si="26"/>
        <v>0.15822784810126583</v>
      </c>
      <c r="BG16" s="30">
        <f t="shared" si="26"/>
        <v>53.435114503816791</v>
      </c>
      <c r="BH16" s="54">
        <f t="shared" si="26"/>
        <v>4.8706240487062402</v>
      </c>
      <c r="BI16" s="30">
        <f t="shared" si="26"/>
        <v>0</v>
      </c>
      <c r="BJ16" s="30">
        <f t="shared" si="26"/>
        <v>0</v>
      </c>
      <c r="BK16" s="30">
        <f t="shared" si="26"/>
        <v>0</v>
      </c>
      <c r="BL16" s="30">
        <f t="shared" si="26"/>
        <v>0</v>
      </c>
      <c r="BM16" s="30">
        <f t="shared" si="26"/>
        <v>0</v>
      </c>
      <c r="BN16" s="30">
        <f t="shared" si="26"/>
        <v>0</v>
      </c>
      <c r="BO16" s="30">
        <f t="shared" si="26"/>
        <v>44.81707317073171</v>
      </c>
      <c r="BP16" s="30">
        <f t="shared" si="26"/>
        <v>0</v>
      </c>
      <c r="BQ16" s="33">
        <f t="shared" si="26"/>
        <v>0</v>
      </c>
      <c r="BR16" s="33">
        <f t="shared" si="26"/>
        <v>0.15105740181268881</v>
      </c>
      <c r="BS16" s="33">
        <f t="shared" si="26"/>
        <v>0</v>
      </c>
      <c r="BT16" s="33">
        <f t="shared" si="26"/>
        <v>0</v>
      </c>
      <c r="BV16" s="54">
        <v>32</v>
      </c>
      <c r="BW16" s="38">
        <f t="shared" ref="BW16:CT16" si="27">AW5+AW6+AW7+AW8+AW9+AW10+AW11+AW12+AW13+AW14+AW15+AW16</f>
        <v>100</v>
      </c>
      <c r="BX16" s="30">
        <f t="shared" si="27"/>
        <v>100</v>
      </c>
      <c r="BY16" s="33">
        <f t="shared" si="27"/>
        <v>99.546142208774597</v>
      </c>
      <c r="BZ16" s="30">
        <f t="shared" si="27"/>
        <v>98.784194528875375</v>
      </c>
      <c r="CA16" s="30">
        <f t="shared" si="27"/>
        <v>100</v>
      </c>
      <c r="CB16" s="30">
        <f t="shared" si="27"/>
        <v>4.5662100456620998</v>
      </c>
      <c r="CC16" s="33">
        <f t="shared" si="27"/>
        <v>100</v>
      </c>
      <c r="CD16" s="30">
        <f t="shared" si="27"/>
        <v>100.00000000000001</v>
      </c>
      <c r="CE16" s="30">
        <f t="shared" si="27"/>
        <v>9.7600000000000016</v>
      </c>
      <c r="CF16" s="30">
        <f t="shared" si="27"/>
        <v>99.841772151898724</v>
      </c>
      <c r="CG16" s="30">
        <f t="shared" si="27"/>
        <v>66.564885496183209</v>
      </c>
      <c r="CH16" s="54">
        <f t="shared" si="27"/>
        <v>99.847792998477928</v>
      </c>
      <c r="CI16" s="30">
        <f t="shared" si="27"/>
        <v>100</v>
      </c>
      <c r="CJ16" s="30">
        <f t="shared" si="27"/>
        <v>100.00000000000001</v>
      </c>
      <c r="CK16" s="30">
        <f t="shared" si="27"/>
        <v>99.999999999999986</v>
      </c>
      <c r="CL16" s="30">
        <f t="shared" si="27"/>
        <v>100</v>
      </c>
      <c r="CM16" s="30">
        <f t="shared" si="27"/>
        <v>100</v>
      </c>
      <c r="CN16" s="30">
        <f t="shared" si="27"/>
        <v>100</v>
      </c>
      <c r="CO16" s="30">
        <f t="shared" si="27"/>
        <v>100</v>
      </c>
      <c r="CP16" s="30">
        <f t="shared" si="27"/>
        <v>100</v>
      </c>
      <c r="CQ16" s="33">
        <f t="shared" si="27"/>
        <v>100</v>
      </c>
      <c r="CR16" s="33">
        <f t="shared" si="27"/>
        <v>100</v>
      </c>
      <c r="CS16" s="33">
        <f t="shared" si="27"/>
        <v>100.00000000000001</v>
      </c>
      <c r="CT16" s="33">
        <f t="shared" si="27"/>
        <v>100.00000000000001</v>
      </c>
      <c r="CU16" s="36"/>
      <c r="CV16" s="36"/>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2:126" x14ac:dyDescent="0.25">
      <c r="B17" s="54" t="s">
        <v>18</v>
      </c>
      <c r="C17" s="54">
        <v>0</v>
      </c>
      <c r="D17" s="54">
        <v>6</v>
      </c>
      <c r="E17" s="54">
        <v>3</v>
      </c>
      <c r="F17" s="54">
        <v>1</v>
      </c>
      <c r="G17" s="54">
        <v>11</v>
      </c>
      <c r="H17" s="54">
        <v>144</v>
      </c>
      <c r="I17" s="54">
        <v>288</v>
      </c>
      <c r="J17" s="54">
        <v>37</v>
      </c>
      <c r="K17" s="54">
        <v>16</v>
      </c>
      <c r="L17" s="54">
        <v>150</v>
      </c>
      <c r="M17" s="54">
        <v>0</v>
      </c>
      <c r="N17" s="54">
        <v>0</v>
      </c>
      <c r="O17" s="54">
        <v>0</v>
      </c>
      <c r="P17" s="54">
        <v>0</v>
      </c>
      <c r="Q17" s="54">
        <v>0</v>
      </c>
      <c r="R17" s="54">
        <v>0</v>
      </c>
      <c r="S17" s="54">
        <v>656</v>
      </c>
      <c r="V17" s="54">
        <v>64</v>
      </c>
      <c r="W17" s="8">
        <f>O5</f>
        <v>0</v>
      </c>
      <c r="X17" s="54">
        <f>O6</f>
        <v>0</v>
      </c>
      <c r="Y17" s="3">
        <f>O7</f>
        <v>3</v>
      </c>
      <c r="Z17" s="54">
        <f>O8</f>
        <v>1</v>
      </c>
      <c r="AA17" s="54">
        <f>O9</f>
        <v>0</v>
      </c>
      <c r="AB17" s="54">
        <f>O10</f>
        <v>627</v>
      </c>
      <c r="AC17" s="3">
        <f>O11</f>
        <v>0</v>
      </c>
      <c r="AD17" s="54">
        <f>O12</f>
        <v>0</v>
      </c>
      <c r="AE17" s="54">
        <f>O13</f>
        <v>190</v>
      </c>
      <c r="AF17" s="54">
        <f>O14</f>
        <v>0</v>
      </c>
      <c r="AG17" s="54">
        <f>O15</f>
        <v>175</v>
      </c>
      <c r="AH17" s="54">
        <f>O16</f>
        <v>1</v>
      </c>
      <c r="AI17" s="54">
        <f>O17</f>
        <v>0</v>
      </c>
      <c r="AJ17" s="54">
        <f>O18</f>
        <v>0</v>
      </c>
      <c r="AK17" s="54">
        <f>O19</f>
        <v>0</v>
      </c>
      <c r="AL17" s="54">
        <f>O20</f>
        <v>0</v>
      </c>
      <c r="AM17" s="54">
        <f>O21</f>
        <v>0</v>
      </c>
      <c r="AN17" s="54">
        <f>O22</f>
        <v>0</v>
      </c>
      <c r="AO17" s="54">
        <f>O23</f>
        <v>0</v>
      </c>
      <c r="AP17" s="54">
        <f>O24</f>
        <v>0</v>
      </c>
      <c r="AQ17" s="3">
        <f>O25</f>
        <v>0</v>
      </c>
      <c r="AR17" s="3">
        <f>O26</f>
        <v>0</v>
      </c>
      <c r="AS17" s="3">
        <f>O27</f>
        <v>0</v>
      </c>
      <c r="AT17" s="3">
        <f>O28</f>
        <v>0</v>
      </c>
      <c r="AU17" s="7"/>
      <c r="AV17" s="54">
        <v>64</v>
      </c>
      <c r="AW17" s="38">
        <f t="shared" ref="AW17:BT17" si="28">PRODUCT(W17*100*1/W21)</f>
        <v>0</v>
      </c>
      <c r="AX17" s="30">
        <f t="shared" si="28"/>
        <v>0</v>
      </c>
      <c r="AY17" s="33">
        <f t="shared" si="28"/>
        <v>0.45385779122541603</v>
      </c>
      <c r="AZ17" s="30">
        <f t="shared" si="28"/>
        <v>0.1519756838905775</v>
      </c>
      <c r="BA17" s="30">
        <f t="shared" si="28"/>
        <v>0</v>
      </c>
      <c r="BB17" s="30">
        <f t="shared" si="28"/>
        <v>95.433789954337897</v>
      </c>
      <c r="BC17" s="33">
        <f t="shared" si="28"/>
        <v>0</v>
      </c>
      <c r="BD17" s="30">
        <f t="shared" si="28"/>
        <v>0</v>
      </c>
      <c r="BE17" s="30">
        <f t="shared" si="28"/>
        <v>30.4</v>
      </c>
      <c r="BF17" s="30">
        <f t="shared" si="28"/>
        <v>0</v>
      </c>
      <c r="BG17" s="30">
        <f t="shared" si="28"/>
        <v>26.717557251908396</v>
      </c>
      <c r="BH17" s="54">
        <f t="shared" si="28"/>
        <v>0.15220700152207001</v>
      </c>
      <c r="BI17" s="30">
        <f t="shared" si="28"/>
        <v>0</v>
      </c>
      <c r="BJ17" s="30">
        <f t="shared" si="28"/>
        <v>0</v>
      </c>
      <c r="BK17" s="30">
        <f t="shared" si="28"/>
        <v>0</v>
      </c>
      <c r="BL17" s="30">
        <f t="shared" si="28"/>
        <v>0</v>
      </c>
      <c r="BM17" s="30">
        <f t="shared" si="28"/>
        <v>0</v>
      </c>
      <c r="BN17" s="30">
        <f t="shared" si="28"/>
        <v>0</v>
      </c>
      <c r="BO17" s="30">
        <f t="shared" si="28"/>
        <v>0</v>
      </c>
      <c r="BP17" s="30">
        <f t="shared" si="28"/>
        <v>0</v>
      </c>
      <c r="BQ17" s="33">
        <f t="shared" si="28"/>
        <v>0</v>
      </c>
      <c r="BR17" s="33">
        <f t="shared" si="28"/>
        <v>0</v>
      </c>
      <c r="BS17" s="33">
        <f t="shared" si="28"/>
        <v>0</v>
      </c>
      <c r="BT17" s="33">
        <f t="shared" si="28"/>
        <v>0</v>
      </c>
      <c r="BV17" s="54">
        <v>64</v>
      </c>
      <c r="BW17" s="38">
        <f t="shared" ref="BW17:CT17" si="29">AW5+AW6+AW7+AW8+AW9+AW10+AW11+AW12+AW13+AW14+AW15+AW16+AW17</f>
        <v>100</v>
      </c>
      <c r="BX17" s="30">
        <f t="shared" si="29"/>
        <v>100</v>
      </c>
      <c r="BY17" s="33">
        <f t="shared" si="29"/>
        <v>100.00000000000001</v>
      </c>
      <c r="BZ17" s="30">
        <f t="shared" si="29"/>
        <v>98.936170212765958</v>
      </c>
      <c r="CA17" s="30">
        <f t="shared" si="29"/>
        <v>100</v>
      </c>
      <c r="CB17" s="30">
        <f t="shared" si="29"/>
        <v>100</v>
      </c>
      <c r="CC17" s="33">
        <f t="shared" si="29"/>
        <v>100</v>
      </c>
      <c r="CD17" s="30">
        <f t="shared" si="29"/>
        <v>100.00000000000001</v>
      </c>
      <c r="CE17" s="30">
        <f t="shared" si="29"/>
        <v>40.159999999999997</v>
      </c>
      <c r="CF17" s="30">
        <f t="shared" si="29"/>
        <v>99.841772151898724</v>
      </c>
      <c r="CG17" s="30">
        <f t="shared" si="29"/>
        <v>93.282442748091597</v>
      </c>
      <c r="CH17" s="54">
        <f t="shared" si="29"/>
        <v>100</v>
      </c>
      <c r="CI17" s="30">
        <f t="shared" si="29"/>
        <v>100</v>
      </c>
      <c r="CJ17" s="30">
        <f t="shared" si="29"/>
        <v>100.00000000000001</v>
      </c>
      <c r="CK17" s="30">
        <f t="shared" si="29"/>
        <v>99.999999999999986</v>
      </c>
      <c r="CL17" s="30">
        <f t="shared" si="29"/>
        <v>100</v>
      </c>
      <c r="CM17" s="30">
        <f t="shared" si="29"/>
        <v>100</v>
      </c>
      <c r="CN17" s="30">
        <f t="shared" si="29"/>
        <v>100</v>
      </c>
      <c r="CO17" s="30">
        <f t="shared" si="29"/>
        <v>100</v>
      </c>
      <c r="CP17" s="30">
        <f t="shared" si="29"/>
        <v>100</v>
      </c>
      <c r="CQ17" s="33">
        <f t="shared" si="29"/>
        <v>100</v>
      </c>
      <c r="CR17" s="33">
        <f t="shared" si="29"/>
        <v>100</v>
      </c>
      <c r="CS17" s="33">
        <f t="shared" si="29"/>
        <v>100.00000000000001</v>
      </c>
      <c r="CT17" s="33">
        <f t="shared" si="29"/>
        <v>100.00000000000001</v>
      </c>
      <c r="CU17" s="36"/>
      <c r="CV17" s="36"/>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2:126" x14ac:dyDescent="0.25">
      <c r="B18" s="54" t="s">
        <v>19</v>
      </c>
      <c r="C18" s="54">
        <v>0</v>
      </c>
      <c r="D18" s="54">
        <v>6</v>
      </c>
      <c r="E18" s="54">
        <v>0</v>
      </c>
      <c r="F18" s="54">
        <v>5</v>
      </c>
      <c r="G18" s="54">
        <v>12</v>
      </c>
      <c r="H18" s="54">
        <v>132</v>
      </c>
      <c r="I18" s="54">
        <v>312</v>
      </c>
      <c r="J18" s="54">
        <v>38</v>
      </c>
      <c r="K18" s="54">
        <v>6</v>
      </c>
      <c r="L18" s="54">
        <v>2</v>
      </c>
      <c r="M18" s="54">
        <v>143</v>
      </c>
      <c r="N18" s="54">
        <v>0</v>
      </c>
      <c r="O18" s="54">
        <v>0</v>
      </c>
      <c r="P18" s="54">
        <v>0</v>
      </c>
      <c r="Q18" s="54">
        <v>0</v>
      </c>
      <c r="R18" s="54">
        <v>0</v>
      </c>
      <c r="S18" s="54">
        <v>656</v>
      </c>
      <c r="V18" s="54">
        <v>128</v>
      </c>
      <c r="W18" s="8">
        <f>P5</f>
        <v>0</v>
      </c>
      <c r="X18" s="54">
        <f>P6</f>
        <v>0</v>
      </c>
      <c r="Y18" s="3">
        <f>P7</f>
        <v>0</v>
      </c>
      <c r="Z18" s="54">
        <f>P8</f>
        <v>7</v>
      </c>
      <c r="AA18" s="54">
        <f>P9</f>
        <v>0</v>
      </c>
      <c r="AB18" s="54">
        <f>P10</f>
        <v>0</v>
      </c>
      <c r="AC18" s="3">
        <f>P11</f>
        <v>0</v>
      </c>
      <c r="AD18" s="54">
        <f>P12</f>
        <v>0</v>
      </c>
      <c r="AE18" s="54">
        <f>P13</f>
        <v>374</v>
      </c>
      <c r="AF18" s="54">
        <f>P14</f>
        <v>0</v>
      </c>
      <c r="AG18" s="54">
        <f>P15</f>
        <v>33</v>
      </c>
      <c r="AH18" s="54">
        <f>P16</f>
        <v>0</v>
      </c>
      <c r="AI18" s="54">
        <f>P17</f>
        <v>0</v>
      </c>
      <c r="AJ18" s="54">
        <f>P18</f>
        <v>0</v>
      </c>
      <c r="AK18" s="54">
        <f>P19</f>
        <v>0</v>
      </c>
      <c r="AL18" s="54">
        <f>P20</f>
        <v>0</v>
      </c>
      <c r="AM18" s="54">
        <f>P21</f>
        <v>0</v>
      </c>
      <c r="AN18" s="54">
        <f>P22</f>
        <v>0</v>
      </c>
      <c r="AO18" s="54">
        <f>P23</f>
        <v>0</v>
      </c>
      <c r="AP18" s="54">
        <f>P24</f>
        <v>0</v>
      </c>
      <c r="AQ18" s="3">
        <f>P25</f>
        <v>0</v>
      </c>
      <c r="AR18" s="3">
        <f>P26</f>
        <v>0</v>
      </c>
      <c r="AS18" s="3">
        <f>P27</f>
        <v>0</v>
      </c>
      <c r="AT18" s="3">
        <f>P28</f>
        <v>0</v>
      </c>
      <c r="AU18" s="7"/>
      <c r="AV18" s="54">
        <v>128</v>
      </c>
      <c r="AW18" s="38">
        <f t="shared" ref="AW18:BT18" si="30">PRODUCT(W18*100*1/W21)</f>
        <v>0</v>
      </c>
      <c r="AX18" s="30">
        <f t="shared" si="30"/>
        <v>0</v>
      </c>
      <c r="AY18" s="33">
        <f t="shared" si="30"/>
        <v>0</v>
      </c>
      <c r="AZ18" s="30">
        <f t="shared" si="30"/>
        <v>1.0638297872340425</v>
      </c>
      <c r="BA18" s="30">
        <f t="shared" si="30"/>
        <v>0</v>
      </c>
      <c r="BB18" s="30">
        <f t="shared" si="30"/>
        <v>0</v>
      </c>
      <c r="BC18" s="33">
        <f t="shared" si="30"/>
        <v>0</v>
      </c>
      <c r="BD18" s="30">
        <f t="shared" si="30"/>
        <v>0</v>
      </c>
      <c r="BE18" s="30">
        <f t="shared" si="30"/>
        <v>59.84</v>
      </c>
      <c r="BF18" s="30">
        <f t="shared" si="30"/>
        <v>0</v>
      </c>
      <c r="BG18" s="30">
        <f t="shared" si="30"/>
        <v>5.0381679389312977</v>
      </c>
      <c r="BH18" s="54">
        <f t="shared" si="30"/>
        <v>0</v>
      </c>
      <c r="BI18" s="30">
        <f t="shared" si="30"/>
        <v>0</v>
      </c>
      <c r="BJ18" s="30">
        <f t="shared" si="30"/>
        <v>0</v>
      </c>
      <c r="BK18" s="30">
        <f t="shared" si="30"/>
        <v>0</v>
      </c>
      <c r="BL18" s="30">
        <f t="shared" si="30"/>
        <v>0</v>
      </c>
      <c r="BM18" s="30">
        <f t="shared" si="30"/>
        <v>0</v>
      </c>
      <c r="BN18" s="30">
        <f t="shared" si="30"/>
        <v>0</v>
      </c>
      <c r="BO18" s="30">
        <f t="shared" si="30"/>
        <v>0</v>
      </c>
      <c r="BP18" s="30">
        <f t="shared" si="30"/>
        <v>0</v>
      </c>
      <c r="BQ18" s="33">
        <f t="shared" si="30"/>
        <v>0</v>
      </c>
      <c r="BR18" s="33">
        <f t="shared" si="30"/>
        <v>0</v>
      </c>
      <c r="BS18" s="33">
        <f t="shared" si="30"/>
        <v>0</v>
      </c>
      <c r="BT18" s="33">
        <f t="shared" si="30"/>
        <v>0</v>
      </c>
      <c r="BV18" s="54">
        <v>128</v>
      </c>
      <c r="BW18" s="38">
        <f t="shared" ref="BW18:CT18" si="31">AW5+AW6+AW7+AW8+AW9+AW10+AW11+AW12+AW13+AW14+AW15+AW16+AW17+AW18</f>
        <v>100</v>
      </c>
      <c r="BX18" s="30">
        <f t="shared" si="31"/>
        <v>100</v>
      </c>
      <c r="BY18" s="33">
        <f t="shared" si="31"/>
        <v>100.00000000000001</v>
      </c>
      <c r="BZ18" s="30">
        <f t="shared" si="31"/>
        <v>100</v>
      </c>
      <c r="CA18" s="30">
        <f t="shared" si="31"/>
        <v>100</v>
      </c>
      <c r="CB18" s="30">
        <f t="shared" si="31"/>
        <v>100</v>
      </c>
      <c r="CC18" s="33">
        <f t="shared" si="31"/>
        <v>100</v>
      </c>
      <c r="CD18" s="30">
        <f t="shared" si="31"/>
        <v>100.00000000000001</v>
      </c>
      <c r="CE18" s="30">
        <f t="shared" si="31"/>
        <v>100</v>
      </c>
      <c r="CF18" s="30">
        <f t="shared" si="31"/>
        <v>99.841772151898724</v>
      </c>
      <c r="CG18" s="30">
        <f t="shared" si="31"/>
        <v>98.320610687022892</v>
      </c>
      <c r="CH18" s="54">
        <f t="shared" si="31"/>
        <v>100</v>
      </c>
      <c r="CI18" s="30">
        <f t="shared" si="31"/>
        <v>100</v>
      </c>
      <c r="CJ18" s="30">
        <f t="shared" si="31"/>
        <v>100.00000000000001</v>
      </c>
      <c r="CK18" s="30">
        <f t="shared" si="31"/>
        <v>99.999999999999986</v>
      </c>
      <c r="CL18" s="30">
        <f t="shared" si="31"/>
        <v>100</v>
      </c>
      <c r="CM18" s="30">
        <f t="shared" si="31"/>
        <v>100</v>
      </c>
      <c r="CN18" s="30">
        <f t="shared" si="31"/>
        <v>100</v>
      </c>
      <c r="CO18" s="30">
        <f t="shared" si="31"/>
        <v>100</v>
      </c>
      <c r="CP18" s="30">
        <f t="shared" si="31"/>
        <v>100</v>
      </c>
      <c r="CQ18" s="33">
        <f t="shared" si="31"/>
        <v>100</v>
      </c>
      <c r="CR18" s="33">
        <f t="shared" si="31"/>
        <v>100</v>
      </c>
      <c r="CS18" s="33">
        <f t="shared" si="31"/>
        <v>100.00000000000001</v>
      </c>
      <c r="CT18" s="33">
        <f t="shared" si="31"/>
        <v>100.00000000000001</v>
      </c>
      <c r="CU18" s="36"/>
      <c r="CV18" s="36"/>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2:126" x14ac:dyDescent="0.25">
      <c r="B19" s="54" t="s">
        <v>20</v>
      </c>
      <c r="C19" s="54">
        <v>0</v>
      </c>
      <c r="D19" s="54">
        <v>3</v>
      </c>
      <c r="E19" s="54">
        <v>5</v>
      </c>
      <c r="F19" s="54">
        <v>28</v>
      </c>
      <c r="G19" s="54">
        <v>334</v>
      </c>
      <c r="H19" s="54">
        <v>120</v>
      </c>
      <c r="I19" s="54">
        <v>17</v>
      </c>
      <c r="J19" s="54">
        <v>5</v>
      </c>
      <c r="K19" s="54">
        <v>11</v>
      </c>
      <c r="L19" s="54">
        <v>134</v>
      </c>
      <c r="M19" s="54">
        <v>0</v>
      </c>
      <c r="N19" s="54">
        <v>0</v>
      </c>
      <c r="O19" s="54">
        <v>0</v>
      </c>
      <c r="P19" s="54">
        <v>0</v>
      </c>
      <c r="Q19" s="54">
        <v>0</v>
      </c>
      <c r="R19" s="54">
        <v>0</v>
      </c>
      <c r="S19" s="54">
        <v>657</v>
      </c>
      <c r="V19" s="54">
        <v>256</v>
      </c>
      <c r="W19" s="8">
        <f>Q5</f>
        <v>0</v>
      </c>
      <c r="X19" s="54">
        <f>Q6</f>
        <v>0</v>
      </c>
      <c r="Y19" s="3">
        <f>Q7</f>
        <v>0</v>
      </c>
      <c r="Z19" s="54">
        <f>Q8</f>
        <v>0</v>
      </c>
      <c r="AA19" s="54">
        <f>Q9</f>
        <v>0</v>
      </c>
      <c r="AB19" s="54">
        <f>Q10</f>
        <v>0</v>
      </c>
      <c r="AC19" s="3">
        <f>Q11</f>
        <v>0</v>
      </c>
      <c r="AD19" s="54">
        <f>Q12</f>
        <v>0</v>
      </c>
      <c r="AE19" s="54">
        <f>Q13</f>
        <v>0</v>
      </c>
      <c r="AF19" s="54">
        <f>Q14</f>
        <v>1</v>
      </c>
      <c r="AG19" s="54">
        <f>Q15</f>
        <v>11</v>
      </c>
      <c r="AH19" s="54">
        <f>Q16</f>
        <v>0</v>
      </c>
      <c r="AI19" s="54">
        <f>Q17</f>
        <v>0</v>
      </c>
      <c r="AJ19" s="54">
        <f>Q18</f>
        <v>0</v>
      </c>
      <c r="AK19" s="54">
        <f>Q19</f>
        <v>0</v>
      </c>
      <c r="AL19" s="54">
        <f>Q20</f>
        <v>0</v>
      </c>
      <c r="AM19" s="54">
        <f>Q21</f>
        <v>0</v>
      </c>
      <c r="AN19" s="54">
        <f>Q22</f>
        <v>0</v>
      </c>
      <c r="AO19" s="54">
        <f>Q23</f>
        <v>0</v>
      </c>
      <c r="AP19" s="54">
        <f>Q24</f>
        <v>0</v>
      </c>
      <c r="AQ19" s="3">
        <f>Q25</f>
        <v>0</v>
      </c>
      <c r="AR19" s="3">
        <f>Q26</f>
        <v>0</v>
      </c>
      <c r="AS19" s="3">
        <f>Q27</f>
        <v>0</v>
      </c>
      <c r="AT19" s="3">
        <f>Q28</f>
        <v>0</v>
      </c>
      <c r="AU19" s="7"/>
      <c r="AV19" s="54">
        <v>256</v>
      </c>
      <c r="AW19" s="38">
        <f t="shared" ref="AW19:BT19" si="32">PRODUCT(W19*100*1/W21)</f>
        <v>0</v>
      </c>
      <c r="AX19" s="30">
        <f t="shared" si="32"/>
        <v>0</v>
      </c>
      <c r="AY19" s="33">
        <f t="shared" si="32"/>
        <v>0</v>
      </c>
      <c r="AZ19" s="30">
        <f t="shared" si="32"/>
        <v>0</v>
      </c>
      <c r="BA19" s="30">
        <f t="shared" si="32"/>
        <v>0</v>
      </c>
      <c r="BB19" s="30">
        <f t="shared" si="32"/>
        <v>0</v>
      </c>
      <c r="BC19" s="33">
        <f t="shared" si="32"/>
        <v>0</v>
      </c>
      <c r="BD19" s="30">
        <f t="shared" si="32"/>
        <v>0</v>
      </c>
      <c r="BE19" s="30">
        <f t="shared" si="32"/>
        <v>0</v>
      </c>
      <c r="BF19" s="30">
        <f t="shared" si="32"/>
        <v>0.15822784810126583</v>
      </c>
      <c r="BG19" s="30">
        <f t="shared" si="32"/>
        <v>1.6793893129770991</v>
      </c>
      <c r="BH19" s="54">
        <f t="shared" si="32"/>
        <v>0</v>
      </c>
      <c r="BI19" s="30">
        <f t="shared" si="32"/>
        <v>0</v>
      </c>
      <c r="BJ19" s="30">
        <f t="shared" si="32"/>
        <v>0</v>
      </c>
      <c r="BK19" s="30">
        <f t="shared" si="32"/>
        <v>0</v>
      </c>
      <c r="BL19" s="30">
        <f t="shared" si="32"/>
        <v>0</v>
      </c>
      <c r="BM19" s="30">
        <f t="shared" si="32"/>
        <v>0</v>
      </c>
      <c r="BN19" s="30">
        <f t="shared" si="32"/>
        <v>0</v>
      </c>
      <c r="BO19" s="30">
        <f t="shared" si="32"/>
        <v>0</v>
      </c>
      <c r="BP19" s="30">
        <f t="shared" si="32"/>
        <v>0</v>
      </c>
      <c r="BQ19" s="33">
        <f t="shared" si="32"/>
        <v>0</v>
      </c>
      <c r="BR19" s="33">
        <f t="shared" si="32"/>
        <v>0</v>
      </c>
      <c r="BS19" s="33">
        <f t="shared" si="32"/>
        <v>0</v>
      </c>
      <c r="BT19" s="33">
        <f t="shared" si="32"/>
        <v>0</v>
      </c>
      <c r="BV19" s="54">
        <v>256</v>
      </c>
      <c r="BW19" s="38">
        <f t="shared" ref="BW19:CT19" si="33">AW5+AW6+AW7+AW8+AW9+AW10+AW11+AW12+AW13+AW14+AW15+AW16+AW17+AW18+AW19</f>
        <v>100</v>
      </c>
      <c r="BX19" s="30">
        <f t="shared" si="33"/>
        <v>100</v>
      </c>
      <c r="BY19" s="33">
        <f t="shared" si="33"/>
        <v>100.00000000000001</v>
      </c>
      <c r="BZ19" s="30">
        <f t="shared" si="33"/>
        <v>100</v>
      </c>
      <c r="CA19" s="30">
        <f t="shared" si="33"/>
        <v>100</v>
      </c>
      <c r="CB19" s="30">
        <f t="shared" si="33"/>
        <v>100</v>
      </c>
      <c r="CC19" s="33">
        <f t="shared" si="33"/>
        <v>100</v>
      </c>
      <c r="CD19" s="30">
        <f t="shared" si="33"/>
        <v>100.00000000000001</v>
      </c>
      <c r="CE19" s="30">
        <f t="shared" si="33"/>
        <v>100</v>
      </c>
      <c r="CF19" s="30">
        <f t="shared" si="33"/>
        <v>99.999999999999986</v>
      </c>
      <c r="CG19" s="30">
        <f t="shared" si="33"/>
        <v>99.999999999999986</v>
      </c>
      <c r="CH19" s="54">
        <f t="shared" si="33"/>
        <v>100</v>
      </c>
      <c r="CI19" s="30">
        <f t="shared" si="33"/>
        <v>100</v>
      </c>
      <c r="CJ19" s="30">
        <f t="shared" si="33"/>
        <v>100.00000000000001</v>
      </c>
      <c r="CK19" s="30">
        <f t="shared" si="33"/>
        <v>99.999999999999986</v>
      </c>
      <c r="CL19" s="30">
        <f t="shared" si="33"/>
        <v>100</v>
      </c>
      <c r="CM19" s="30">
        <f t="shared" si="33"/>
        <v>100</v>
      </c>
      <c r="CN19" s="30">
        <f t="shared" si="33"/>
        <v>100</v>
      </c>
      <c r="CO19" s="30">
        <f t="shared" si="33"/>
        <v>100</v>
      </c>
      <c r="CP19" s="30">
        <f t="shared" si="33"/>
        <v>100</v>
      </c>
      <c r="CQ19" s="33">
        <f t="shared" si="33"/>
        <v>100</v>
      </c>
      <c r="CR19" s="33">
        <f t="shared" si="33"/>
        <v>100</v>
      </c>
      <c r="CS19" s="33">
        <f t="shared" si="33"/>
        <v>100.00000000000001</v>
      </c>
      <c r="CT19" s="33">
        <f t="shared" si="33"/>
        <v>100.00000000000001</v>
      </c>
      <c r="CU19" s="36"/>
      <c r="CV19" s="36"/>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2:126" x14ac:dyDescent="0.25">
      <c r="B20" s="54" t="s">
        <v>21</v>
      </c>
      <c r="C20" s="54">
        <v>0</v>
      </c>
      <c r="D20" s="54">
        <v>0</v>
      </c>
      <c r="E20" s="54">
        <v>37</v>
      </c>
      <c r="F20" s="54">
        <v>0</v>
      </c>
      <c r="G20" s="54">
        <v>122</v>
      </c>
      <c r="H20" s="54">
        <v>16</v>
      </c>
      <c r="I20" s="54">
        <v>6</v>
      </c>
      <c r="J20" s="54">
        <v>10</v>
      </c>
      <c r="K20" s="54">
        <v>81</v>
      </c>
      <c r="L20" s="54">
        <v>298</v>
      </c>
      <c r="M20" s="54">
        <v>87</v>
      </c>
      <c r="N20" s="54">
        <v>0</v>
      </c>
      <c r="O20" s="54">
        <v>0</v>
      </c>
      <c r="P20" s="54">
        <v>0</v>
      </c>
      <c r="Q20" s="54">
        <v>0</v>
      </c>
      <c r="R20" s="54">
        <v>0</v>
      </c>
      <c r="S20" s="54">
        <v>657</v>
      </c>
      <c r="V20" s="54">
        <v>512</v>
      </c>
      <c r="W20" s="8">
        <f>R5</f>
        <v>0</v>
      </c>
      <c r="X20" s="54">
        <f>R6</f>
        <v>0</v>
      </c>
      <c r="Y20" s="3">
        <f>R7</f>
        <v>0</v>
      </c>
      <c r="Z20" s="54">
        <f>R8</f>
        <v>0</v>
      </c>
      <c r="AA20" s="54">
        <f>R9</f>
        <v>0</v>
      </c>
      <c r="AB20" s="54">
        <f>R10</f>
        <v>0</v>
      </c>
      <c r="AC20" s="3">
        <f>R11</f>
        <v>0</v>
      </c>
      <c r="AD20" s="54">
        <f>R12</f>
        <v>0</v>
      </c>
      <c r="AE20" s="54">
        <f>R13</f>
        <v>0</v>
      </c>
      <c r="AF20" s="54">
        <f>R14</f>
        <v>0</v>
      </c>
      <c r="AG20" s="54">
        <f>R15</f>
        <v>0</v>
      </c>
      <c r="AH20" s="54">
        <f>R16</f>
        <v>0</v>
      </c>
      <c r="AI20" s="54">
        <f>R17</f>
        <v>0</v>
      </c>
      <c r="AJ20" s="54">
        <f>R18</f>
        <v>0</v>
      </c>
      <c r="AK20" s="54">
        <f>R19</f>
        <v>0</v>
      </c>
      <c r="AL20" s="54">
        <f>R20</f>
        <v>0</v>
      </c>
      <c r="AM20" s="54">
        <f>R21</f>
        <v>0</v>
      </c>
      <c r="AN20" s="54">
        <f>R22</f>
        <v>0</v>
      </c>
      <c r="AO20" s="54">
        <f>R23</f>
        <v>0</v>
      </c>
      <c r="AP20" s="54">
        <f>R24</f>
        <v>0</v>
      </c>
      <c r="AQ20" s="3">
        <f>R25</f>
        <v>0</v>
      </c>
      <c r="AR20" s="3">
        <f>R26</f>
        <v>0</v>
      </c>
      <c r="AS20" s="3">
        <f>R27</f>
        <v>0</v>
      </c>
      <c r="AT20" s="3">
        <f>R28</f>
        <v>0</v>
      </c>
      <c r="AU20" s="7"/>
      <c r="AV20" s="54">
        <v>512</v>
      </c>
      <c r="AW20" s="38">
        <f t="shared" ref="AW20:BT20" si="34">PRODUCT(W20*100*1/W21)</f>
        <v>0</v>
      </c>
      <c r="AX20" s="30">
        <f t="shared" si="34"/>
        <v>0</v>
      </c>
      <c r="AY20" s="33">
        <f t="shared" si="34"/>
        <v>0</v>
      </c>
      <c r="AZ20" s="30">
        <f t="shared" si="34"/>
        <v>0</v>
      </c>
      <c r="BA20" s="30">
        <f t="shared" si="34"/>
        <v>0</v>
      </c>
      <c r="BB20" s="30">
        <f t="shared" si="34"/>
        <v>0</v>
      </c>
      <c r="BC20" s="33">
        <f t="shared" si="34"/>
        <v>0</v>
      </c>
      <c r="BD20" s="30">
        <f t="shared" si="34"/>
        <v>0</v>
      </c>
      <c r="BE20" s="30">
        <f t="shared" si="34"/>
        <v>0</v>
      </c>
      <c r="BF20" s="30">
        <f t="shared" si="34"/>
        <v>0</v>
      </c>
      <c r="BG20" s="30">
        <f t="shared" si="34"/>
        <v>0</v>
      </c>
      <c r="BH20" s="54">
        <f t="shared" si="34"/>
        <v>0</v>
      </c>
      <c r="BI20" s="30">
        <f t="shared" si="34"/>
        <v>0</v>
      </c>
      <c r="BJ20" s="30">
        <f t="shared" si="34"/>
        <v>0</v>
      </c>
      <c r="BK20" s="30">
        <f t="shared" si="34"/>
        <v>0</v>
      </c>
      <c r="BL20" s="30">
        <f t="shared" si="34"/>
        <v>0</v>
      </c>
      <c r="BM20" s="30">
        <f t="shared" si="34"/>
        <v>0</v>
      </c>
      <c r="BN20" s="30">
        <f t="shared" si="34"/>
        <v>0</v>
      </c>
      <c r="BO20" s="30">
        <f t="shared" si="34"/>
        <v>0</v>
      </c>
      <c r="BP20" s="30">
        <f t="shared" si="34"/>
        <v>0</v>
      </c>
      <c r="BQ20" s="33">
        <f t="shared" si="34"/>
        <v>0</v>
      </c>
      <c r="BR20" s="33">
        <f t="shared" si="34"/>
        <v>0</v>
      </c>
      <c r="BS20" s="33">
        <f t="shared" si="34"/>
        <v>0</v>
      </c>
      <c r="BT20" s="33">
        <f t="shared" si="34"/>
        <v>0</v>
      </c>
      <c r="BV20" s="54">
        <v>512</v>
      </c>
      <c r="BW20" s="38">
        <f t="shared" ref="BW20:CT20" si="35">AW5+AW6+AW7+AW8+AW9+AW10+AW11+AW12+AW13+AW14+AW15+AW16+AW17+AW18+AW19+AW20</f>
        <v>100</v>
      </c>
      <c r="BX20" s="30">
        <f t="shared" si="35"/>
        <v>100</v>
      </c>
      <c r="BY20" s="33">
        <f t="shared" si="35"/>
        <v>100.00000000000001</v>
      </c>
      <c r="BZ20" s="30">
        <f t="shared" si="35"/>
        <v>100</v>
      </c>
      <c r="CA20" s="30">
        <f t="shared" si="35"/>
        <v>100</v>
      </c>
      <c r="CB20" s="30">
        <f t="shared" si="35"/>
        <v>100</v>
      </c>
      <c r="CC20" s="33">
        <f t="shared" si="35"/>
        <v>100</v>
      </c>
      <c r="CD20" s="30">
        <f t="shared" si="35"/>
        <v>100.00000000000001</v>
      </c>
      <c r="CE20" s="30">
        <f t="shared" si="35"/>
        <v>100</v>
      </c>
      <c r="CF20" s="30">
        <f t="shared" si="35"/>
        <v>99.999999999999986</v>
      </c>
      <c r="CG20" s="30">
        <f t="shared" si="35"/>
        <v>99.999999999999986</v>
      </c>
      <c r="CH20" s="54">
        <f t="shared" si="35"/>
        <v>100</v>
      </c>
      <c r="CI20" s="30">
        <f t="shared" si="35"/>
        <v>100</v>
      </c>
      <c r="CJ20" s="30">
        <f t="shared" si="35"/>
        <v>100.00000000000001</v>
      </c>
      <c r="CK20" s="30">
        <f t="shared" si="35"/>
        <v>99.999999999999986</v>
      </c>
      <c r="CL20" s="30">
        <f t="shared" si="35"/>
        <v>100</v>
      </c>
      <c r="CM20" s="30">
        <f t="shared" si="35"/>
        <v>100</v>
      </c>
      <c r="CN20" s="30">
        <f t="shared" si="35"/>
        <v>100</v>
      </c>
      <c r="CO20" s="30">
        <f t="shared" si="35"/>
        <v>100</v>
      </c>
      <c r="CP20" s="30">
        <f t="shared" si="35"/>
        <v>100</v>
      </c>
      <c r="CQ20" s="33">
        <f t="shared" si="35"/>
        <v>100</v>
      </c>
      <c r="CR20" s="33">
        <f t="shared" si="35"/>
        <v>100</v>
      </c>
      <c r="CS20" s="33">
        <f t="shared" si="35"/>
        <v>100.00000000000001</v>
      </c>
      <c r="CT20" s="33">
        <f t="shared" si="35"/>
        <v>100.00000000000001</v>
      </c>
      <c r="CU20" s="36"/>
      <c r="CV20" s="36"/>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row>
    <row r="21" spans="2:126" x14ac:dyDescent="0.25">
      <c r="B21" s="54" t="s">
        <v>33</v>
      </c>
      <c r="C21" s="54">
        <v>1</v>
      </c>
      <c r="D21" s="54">
        <v>7</v>
      </c>
      <c r="E21" s="54">
        <v>4</v>
      </c>
      <c r="F21" s="54">
        <v>5</v>
      </c>
      <c r="G21" s="54">
        <v>5</v>
      </c>
      <c r="H21" s="54">
        <v>34</v>
      </c>
      <c r="I21" s="54">
        <v>183</v>
      </c>
      <c r="J21" s="54">
        <v>204</v>
      </c>
      <c r="K21" s="54">
        <v>129</v>
      </c>
      <c r="L21" s="54">
        <v>85</v>
      </c>
      <c r="M21" s="54">
        <v>0</v>
      </c>
      <c r="N21" s="54">
        <v>0</v>
      </c>
      <c r="O21" s="54">
        <v>0</v>
      </c>
      <c r="P21" s="54">
        <v>0</v>
      </c>
      <c r="Q21" s="54">
        <v>0</v>
      </c>
      <c r="R21" s="54">
        <v>0</v>
      </c>
      <c r="S21" s="54">
        <v>657</v>
      </c>
      <c r="V21" s="54" t="s">
        <v>1</v>
      </c>
      <c r="W21" s="54">
        <f>S5</f>
        <v>657</v>
      </c>
      <c r="X21" s="54">
        <f>S6</f>
        <v>656</v>
      </c>
      <c r="Y21" s="54">
        <f>S7</f>
        <v>661</v>
      </c>
      <c r="Z21" s="54">
        <f>S8</f>
        <v>658</v>
      </c>
      <c r="AA21" s="54">
        <f>S9</f>
        <v>657</v>
      </c>
      <c r="AB21" s="54">
        <f>S10</f>
        <v>657</v>
      </c>
      <c r="AC21" s="54">
        <f>S11</f>
        <v>662</v>
      </c>
      <c r="AD21" s="54">
        <f>S12</f>
        <v>656</v>
      </c>
      <c r="AE21" s="54">
        <f>S13</f>
        <v>625</v>
      </c>
      <c r="AF21" s="54">
        <f>S14</f>
        <v>632</v>
      </c>
      <c r="AG21" s="54">
        <f>S15</f>
        <v>655</v>
      </c>
      <c r="AH21" s="54">
        <f>S16</f>
        <v>657</v>
      </c>
      <c r="AI21" s="54">
        <f>S17</f>
        <v>656</v>
      </c>
      <c r="AJ21" s="54">
        <f>S18</f>
        <v>656</v>
      </c>
      <c r="AK21" s="54">
        <f>S19</f>
        <v>657</v>
      </c>
      <c r="AL21" s="54">
        <f>S20</f>
        <v>657</v>
      </c>
      <c r="AM21" s="54">
        <f>S21</f>
        <v>657</v>
      </c>
      <c r="AN21" s="54">
        <f>S22</f>
        <v>655</v>
      </c>
      <c r="AO21" s="54">
        <f>S23</f>
        <v>656</v>
      </c>
      <c r="AP21" s="54">
        <f>S24</f>
        <v>658</v>
      </c>
      <c r="AQ21" s="54">
        <f>S25</f>
        <v>662</v>
      </c>
      <c r="AR21" s="54">
        <f>S26</f>
        <v>662</v>
      </c>
      <c r="AS21" s="54">
        <f>S27</f>
        <v>661</v>
      </c>
      <c r="AT21" s="54">
        <f>S28</f>
        <v>654</v>
      </c>
      <c r="AV21" s="54" t="s">
        <v>1</v>
      </c>
      <c r="AW21" s="30">
        <f t="shared" ref="AW21:BT21" si="36">SUM(AW5:AW20)</f>
        <v>100</v>
      </c>
      <c r="AX21" s="30">
        <f t="shared" si="36"/>
        <v>100</v>
      </c>
      <c r="AY21" s="30">
        <f t="shared" si="36"/>
        <v>100.00000000000001</v>
      </c>
      <c r="AZ21" s="30">
        <f t="shared" si="36"/>
        <v>100</v>
      </c>
      <c r="BA21" s="30">
        <f t="shared" si="36"/>
        <v>100</v>
      </c>
      <c r="BB21" s="30">
        <f t="shared" si="36"/>
        <v>100</v>
      </c>
      <c r="BC21" s="30">
        <f t="shared" si="36"/>
        <v>100</v>
      </c>
      <c r="BD21" s="30">
        <f t="shared" si="36"/>
        <v>100.00000000000001</v>
      </c>
      <c r="BE21" s="30">
        <f t="shared" si="36"/>
        <v>100</v>
      </c>
      <c r="BF21" s="30">
        <f t="shared" si="36"/>
        <v>99.999999999999986</v>
      </c>
      <c r="BG21" s="30">
        <f t="shared" si="36"/>
        <v>99.999999999999986</v>
      </c>
      <c r="BH21" s="30">
        <f t="shared" si="36"/>
        <v>100</v>
      </c>
      <c r="BI21" s="30">
        <f t="shared" si="36"/>
        <v>100</v>
      </c>
      <c r="BJ21" s="30">
        <f t="shared" si="36"/>
        <v>100.00000000000001</v>
      </c>
      <c r="BK21" s="30">
        <f t="shared" si="36"/>
        <v>99.999999999999986</v>
      </c>
      <c r="BL21" s="30">
        <f t="shared" si="36"/>
        <v>100</v>
      </c>
      <c r="BM21" s="30">
        <f t="shared" si="36"/>
        <v>100</v>
      </c>
      <c r="BN21" s="30">
        <f t="shared" si="36"/>
        <v>100</v>
      </c>
      <c r="BO21" s="30">
        <f t="shared" si="36"/>
        <v>100</v>
      </c>
      <c r="BP21" s="30">
        <f t="shared" si="36"/>
        <v>100</v>
      </c>
      <c r="BQ21" s="30">
        <f t="shared" si="36"/>
        <v>100</v>
      </c>
      <c r="BR21" s="30">
        <f t="shared" si="36"/>
        <v>100</v>
      </c>
      <c r="BS21" s="30">
        <f t="shared" si="36"/>
        <v>100.00000000000001</v>
      </c>
      <c r="BT21" s="30">
        <f t="shared" si="36"/>
        <v>100.00000000000001</v>
      </c>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row>
    <row r="22" spans="2:126" x14ac:dyDescent="0.25">
      <c r="B22" s="54" t="s">
        <v>34</v>
      </c>
      <c r="C22" s="54">
        <v>0</v>
      </c>
      <c r="D22" s="54">
        <v>2</v>
      </c>
      <c r="E22" s="54">
        <v>1</v>
      </c>
      <c r="F22" s="54">
        <v>0</v>
      </c>
      <c r="G22" s="54">
        <v>2</v>
      </c>
      <c r="H22" s="54">
        <v>14</v>
      </c>
      <c r="I22" s="54">
        <v>96</v>
      </c>
      <c r="J22" s="54">
        <v>328</v>
      </c>
      <c r="K22" s="54">
        <v>173</v>
      </c>
      <c r="L22" s="54">
        <v>39</v>
      </c>
      <c r="M22" s="54">
        <v>0</v>
      </c>
      <c r="N22" s="54">
        <v>0</v>
      </c>
      <c r="O22" s="54">
        <v>0</v>
      </c>
      <c r="P22" s="54">
        <v>0</v>
      </c>
      <c r="Q22" s="54">
        <v>0</v>
      </c>
      <c r="R22" s="54">
        <v>0</v>
      </c>
      <c r="S22" s="54">
        <v>655</v>
      </c>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row>
    <row r="23" spans="2:126" x14ac:dyDescent="0.25">
      <c r="B23" s="54" t="s">
        <v>35</v>
      </c>
      <c r="C23" s="54">
        <v>0</v>
      </c>
      <c r="D23" s="54">
        <v>0</v>
      </c>
      <c r="E23" s="54">
        <v>7</v>
      </c>
      <c r="F23" s="54">
        <v>0</v>
      </c>
      <c r="G23" s="54">
        <v>10</v>
      </c>
      <c r="H23" s="54">
        <v>12</v>
      </c>
      <c r="I23" s="54">
        <v>16</v>
      </c>
      <c r="J23" s="54">
        <v>77</v>
      </c>
      <c r="K23" s="54">
        <v>113</v>
      </c>
      <c r="L23" s="54">
        <v>106</v>
      </c>
      <c r="M23" s="54">
        <v>21</v>
      </c>
      <c r="N23" s="54">
        <v>294</v>
      </c>
      <c r="O23" s="54">
        <v>0</v>
      </c>
      <c r="P23" s="54">
        <v>0</v>
      </c>
      <c r="Q23" s="54">
        <v>0</v>
      </c>
      <c r="R23" s="54">
        <v>0</v>
      </c>
      <c r="S23" s="54">
        <v>656</v>
      </c>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row>
    <row r="24" spans="2:126" x14ac:dyDescent="0.25">
      <c r="B24" s="54" t="s">
        <v>24</v>
      </c>
      <c r="C24" s="54">
        <v>1</v>
      </c>
      <c r="D24" s="54">
        <v>2</v>
      </c>
      <c r="E24" s="54">
        <v>2</v>
      </c>
      <c r="F24" s="54">
        <v>2</v>
      </c>
      <c r="G24" s="54">
        <v>3</v>
      </c>
      <c r="H24" s="54">
        <v>3</v>
      </c>
      <c r="I24" s="54">
        <v>12</v>
      </c>
      <c r="J24" s="54">
        <v>13</v>
      </c>
      <c r="K24" s="54">
        <v>18</v>
      </c>
      <c r="L24" s="54">
        <v>602</v>
      </c>
      <c r="M24" s="54">
        <v>0</v>
      </c>
      <c r="N24" s="54">
        <v>0</v>
      </c>
      <c r="O24" s="54">
        <v>0</v>
      </c>
      <c r="P24" s="54">
        <v>0</v>
      </c>
      <c r="Q24" s="54">
        <v>0</v>
      </c>
      <c r="R24" s="54">
        <v>0</v>
      </c>
      <c r="S24" s="54">
        <v>658</v>
      </c>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row>
    <row r="25" spans="2:126" x14ac:dyDescent="0.25">
      <c r="B25" s="54" t="s">
        <v>36</v>
      </c>
      <c r="C25" s="2">
        <v>0</v>
      </c>
      <c r="D25" s="2">
        <v>0</v>
      </c>
      <c r="E25" s="2">
        <v>4</v>
      </c>
      <c r="F25" s="2">
        <v>0</v>
      </c>
      <c r="G25" s="2">
        <v>6</v>
      </c>
      <c r="H25" s="2">
        <v>5</v>
      </c>
      <c r="I25" s="2">
        <v>164</v>
      </c>
      <c r="J25" s="2">
        <v>470</v>
      </c>
      <c r="K25" s="2">
        <v>11</v>
      </c>
      <c r="L25" s="3">
        <v>2</v>
      </c>
      <c r="M25" s="3">
        <v>0</v>
      </c>
      <c r="N25" s="3">
        <v>0</v>
      </c>
      <c r="O25" s="3">
        <v>0</v>
      </c>
      <c r="P25" s="3">
        <v>0</v>
      </c>
      <c r="Q25" s="3">
        <v>0</v>
      </c>
      <c r="R25" s="3">
        <v>0</v>
      </c>
      <c r="S25" s="54">
        <v>662</v>
      </c>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row>
    <row r="26" spans="2:126" x14ac:dyDescent="0.25">
      <c r="B26" s="54" t="s">
        <v>37</v>
      </c>
      <c r="C26" s="2">
        <v>0</v>
      </c>
      <c r="D26" s="2">
        <v>0</v>
      </c>
      <c r="E26" s="2">
        <v>5</v>
      </c>
      <c r="F26" s="2">
        <v>0</v>
      </c>
      <c r="G26" s="2">
        <v>6</v>
      </c>
      <c r="H26" s="2">
        <v>36</v>
      </c>
      <c r="I26" s="2">
        <v>462</v>
      </c>
      <c r="J26" s="2">
        <v>150</v>
      </c>
      <c r="K26" s="2">
        <v>2</v>
      </c>
      <c r="L26" s="3">
        <v>0</v>
      </c>
      <c r="M26" s="3">
        <v>0</v>
      </c>
      <c r="N26" s="3">
        <v>1</v>
      </c>
      <c r="O26" s="3">
        <v>0</v>
      </c>
      <c r="P26" s="3">
        <v>0</v>
      </c>
      <c r="Q26" s="3">
        <v>0</v>
      </c>
      <c r="R26" s="3">
        <v>0</v>
      </c>
      <c r="S26" s="54">
        <v>662</v>
      </c>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row>
    <row r="27" spans="2:126" x14ac:dyDescent="0.25">
      <c r="B27" s="54" t="s">
        <v>38</v>
      </c>
      <c r="C27" s="2">
        <v>0</v>
      </c>
      <c r="D27" s="2">
        <v>0</v>
      </c>
      <c r="E27" s="2">
        <v>1</v>
      </c>
      <c r="F27" s="2">
        <v>626</v>
      </c>
      <c r="G27" s="2">
        <v>1</v>
      </c>
      <c r="H27" s="2">
        <v>22</v>
      </c>
      <c r="I27" s="2">
        <v>7</v>
      </c>
      <c r="J27" s="2">
        <v>3</v>
      </c>
      <c r="K27" s="3">
        <v>0</v>
      </c>
      <c r="L27" s="3">
        <v>0</v>
      </c>
      <c r="M27" s="3">
        <v>1</v>
      </c>
      <c r="N27" s="3">
        <v>0</v>
      </c>
      <c r="O27" s="3">
        <v>0</v>
      </c>
      <c r="P27" s="3">
        <v>0</v>
      </c>
      <c r="Q27" s="3">
        <v>0</v>
      </c>
      <c r="R27" s="3">
        <v>0</v>
      </c>
      <c r="S27" s="54">
        <v>661</v>
      </c>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row>
    <row r="28" spans="2:126" x14ac:dyDescent="0.25">
      <c r="B28" s="54" t="s">
        <v>22</v>
      </c>
      <c r="C28" s="2">
        <v>0</v>
      </c>
      <c r="D28" s="2">
        <v>356</v>
      </c>
      <c r="E28" s="2">
        <v>7</v>
      </c>
      <c r="F28" s="2">
        <v>243</v>
      </c>
      <c r="G28" s="2">
        <v>45</v>
      </c>
      <c r="H28" s="3">
        <v>1</v>
      </c>
      <c r="I28" s="3">
        <v>0</v>
      </c>
      <c r="J28" s="3">
        <v>1</v>
      </c>
      <c r="K28" s="3">
        <v>0</v>
      </c>
      <c r="L28" s="3">
        <v>1</v>
      </c>
      <c r="M28" s="3">
        <v>0</v>
      </c>
      <c r="N28" s="3">
        <v>0</v>
      </c>
      <c r="O28" s="3">
        <v>0</v>
      </c>
      <c r="P28" s="3">
        <v>0</v>
      </c>
      <c r="Q28" s="3">
        <v>0</v>
      </c>
      <c r="R28" s="3">
        <v>0</v>
      </c>
      <c r="S28" s="54">
        <v>654</v>
      </c>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2:126" x14ac:dyDescent="0.25">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row>
    <row r="30" spans="2:126" x14ac:dyDescent="0.25">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row>
    <row r="39" spans="1:126" x14ac:dyDescent="0.25">
      <c r="A39" s="54" t="s">
        <v>41</v>
      </c>
      <c r="W39" s="54" t="str">
        <f>A39</f>
        <v>Enterococcus faecium</v>
      </c>
      <c r="AW39" s="54" t="str">
        <f>A39</f>
        <v>Enterococcus faecium</v>
      </c>
      <c r="BW39" s="30" t="str">
        <f>A39</f>
        <v>Enterococcus faecium</v>
      </c>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row>
    <row r="40" spans="1:126" ht="18.75" x14ac:dyDescent="0.25">
      <c r="B40" s="54" t="s">
        <v>0</v>
      </c>
      <c r="C40" s="54">
        <v>1.5625E-2</v>
      </c>
      <c r="D40" s="54">
        <v>3.125E-2</v>
      </c>
      <c r="E40" s="54">
        <v>6.25E-2</v>
      </c>
      <c r="F40" s="54">
        <v>0.125</v>
      </c>
      <c r="G40" s="54">
        <v>0.25</v>
      </c>
      <c r="H40" s="54">
        <v>0.5</v>
      </c>
      <c r="I40" s="54">
        <v>1</v>
      </c>
      <c r="J40" s="54">
        <v>2</v>
      </c>
      <c r="K40" s="54">
        <v>4</v>
      </c>
      <c r="L40" s="54">
        <v>8</v>
      </c>
      <c r="M40" s="54">
        <v>16</v>
      </c>
      <c r="N40" s="54">
        <v>32</v>
      </c>
      <c r="O40" s="54">
        <v>64</v>
      </c>
      <c r="P40" s="54">
        <v>128</v>
      </c>
      <c r="Q40" s="54">
        <v>256</v>
      </c>
      <c r="R40" s="54">
        <v>512</v>
      </c>
      <c r="S40" s="54" t="s">
        <v>1</v>
      </c>
      <c r="V40" s="54" t="s">
        <v>0</v>
      </c>
      <c r="W40" s="54" t="str">
        <f>B41</f>
        <v>Penicillin G</v>
      </c>
      <c r="X40" s="54" t="str">
        <f>B42</f>
        <v>Oxacillin</v>
      </c>
      <c r="Y40" s="54" t="str">
        <f>B43</f>
        <v>Ampicillin/ Sulbactam</v>
      </c>
      <c r="Z40" s="54" t="str">
        <f>B44</f>
        <v>Piperacillin/ Tazobactam</v>
      </c>
      <c r="AA40" s="54" t="str">
        <f>B45</f>
        <v>Cefotaxim</v>
      </c>
      <c r="AB40" s="54" t="str">
        <f>B46</f>
        <v>Cefuroxim</v>
      </c>
      <c r="AC40" s="54" t="str">
        <f>B47</f>
        <v>Imipenem</v>
      </c>
      <c r="AD40" s="54" t="str">
        <f>B48</f>
        <v>Meropenem</v>
      </c>
      <c r="AE40" s="54" t="str">
        <f>B49</f>
        <v>Amikacin</v>
      </c>
      <c r="AF40" s="54" t="str">
        <f>B50</f>
        <v>Gentamicin</v>
      </c>
      <c r="AG40" s="54" t="str">
        <f>B51</f>
        <v>Fosfomycin</v>
      </c>
      <c r="AH40" s="54" t="str">
        <f>B52</f>
        <v>Cotrimoxazol</v>
      </c>
      <c r="AI40" s="54" t="str">
        <f>B53</f>
        <v>Ciprofloxacin</v>
      </c>
      <c r="AJ40" s="54" t="str">
        <f>B54</f>
        <v>Levofloxacin</v>
      </c>
      <c r="AK40" s="54" t="str">
        <f>B55</f>
        <v>Moxifloxacin</v>
      </c>
      <c r="AL40" s="54" t="str">
        <f>B56</f>
        <v>Doxycyclin</v>
      </c>
      <c r="AM40" s="54" t="str">
        <f>B57</f>
        <v>Rifampicin</v>
      </c>
      <c r="AN40" s="54" t="str">
        <f>B58</f>
        <v>Daptomycin</v>
      </c>
      <c r="AO40" s="54" t="str">
        <f>B59</f>
        <v>Roxythromycin</v>
      </c>
      <c r="AP40" s="54" t="str">
        <f>B60</f>
        <v>Clindamycin</v>
      </c>
      <c r="AQ40" s="54" t="str">
        <f>B61</f>
        <v>Linezolid</v>
      </c>
      <c r="AR40" s="54" t="str">
        <f>B62</f>
        <v>Vancomycin</v>
      </c>
      <c r="AS40" s="54" t="s">
        <v>38</v>
      </c>
      <c r="AT40" s="54" t="s">
        <v>22</v>
      </c>
      <c r="AW40" s="54" t="str">
        <f t="shared" ref="AW40:BS40" si="37">W40</f>
        <v>Penicillin G</v>
      </c>
      <c r="AX40" s="54" t="str">
        <f t="shared" si="37"/>
        <v>Oxacillin</v>
      </c>
      <c r="AY40" s="54" t="str">
        <f t="shared" si="37"/>
        <v>Ampicillin/ Sulbactam</v>
      </c>
      <c r="AZ40" s="54" t="str">
        <f t="shared" si="37"/>
        <v>Piperacillin/ Tazobactam</v>
      </c>
      <c r="BA40" s="54" t="str">
        <f t="shared" si="37"/>
        <v>Cefotaxim</v>
      </c>
      <c r="BB40" s="54" t="str">
        <f t="shared" si="37"/>
        <v>Cefuroxim</v>
      </c>
      <c r="BC40" s="54" t="str">
        <f t="shared" si="37"/>
        <v>Imipenem</v>
      </c>
      <c r="BD40" s="54" t="str">
        <f t="shared" si="37"/>
        <v>Meropenem</v>
      </c>
      <c r="BE40" s="54" t="str">
        <f t="shared" si="37"/>
        <v>Amikacin</v>
      </c>
      <c r="BF40" s="54" t="str">
        <f t="shared" si="37"/>
        <v>Gentamicin</v>
      </c>
      <c r="BG40" s="54" t="str">
        <f t="shared" si="37"/>
        <v>Fosfomycin</v>
      </c>
      <c r="BH40" s="54" t="str">
        <f t="shared" si="37"/>
        <v>Cotrimoxazol</v>
      </c>
      <c r="BI40" s="54" t="str">
        <f t="shared" si="37"/>
        <v>Ciprofloxacin</v>
      </c>
      <c r="BJ40" s="54" t="str">
        <f t="shared" si="37"/>
        <v>Levofloxacin</v>
      </c>
      <c r="BK40" s="54" t="str">
        <f t="shared" si="37"/>
        <v>Moxifloxacin</v>
      </c>
      <c r="BL40" s="54" t="str">
        <f t="shared" si="37"/>
        <v>Doxycyclin</v>
      </c>
      <c r="BM40" s="54" t="str">
        <f t="shared" si="37"/>
        <v>Rifampicin</v>
      </c>
      <c r="BN40" s="54" t="str">
        <f t="shared" si="37"/>
        <v>Daptomycin</v>
      </c>
      <c r="BO40" s="54" t="str">
        <f t="shared" si="37"/>
        <v>Roxythromycin</v>
      </c>
      <c r="BP40" s="54" t="str">
        <f t="shared" si="37"/>
        <v>Clindamycin</v>
      </c>
      <c r="BQ40" s="54" t="str">
        <f t="shared" si="37"/>
        <v>Linezolid</v>
      </c>
      <c r="BR40" s="54" t="str">
        <f t="shared" si="37"/>
        <v>Vancomycin</v>
      </c>
      <c r="BS40" s="54" t="str">
        <f t="shared" si="37"/>
        <v>Teicoplanin</v>
      </c>
      <c r="BT40" s="54" t="s">
        <v>22</v>
      </c>
      <c r="BW40" s="30" t="str">
        <f t="shared" ref="BW40:CS40" si="38">W40</f>
        <v>Penicillin G</v>
      </c>
      <c r="BX40" s="30" t="str">
        <f t="shared" si="38"/>
        <v>Oxacillin</v>
      </c>
      <c r="BY40" s="30" t="str">
        <f t="shared" si="38"/>
        <v>Ampicillin/ Sulbactam</v>
      </c>
      <c r="BZ40" s="30" t="str">
        <f t="shared" si="38"/>
        <v>Piperacillin/ Tazobactam</v>
      </c>
      <c r="CA40" s="30" t="str">
        <f t="shared" si="38"/>
        <v>Cefotaxim</v>
      </c>
      <c r="CB40" s="30" t="str">
        <f t="shared" si="38"/>
        <v>Cefuroxim</v>
      </c>
      <c r="CC40" s="30" t="str">
        <f t="shared" si="38"/>
        <v>Imipenem</v>
      </c>
      <c r="CD40" s="30" t="str">
        <f t="shared" si="38"/>
        <v>Meropenem</v>
      </c>
      <c r="CE40" s="30" t="str">
        <f t="shared" si="38"/>
        <v>Amikacin</v>
      </c>
      <c r="CF40" s="30" t="str">
        <f t="shared" si="38"/>
        <v>Gentamicin</v>
      </c>
      <c r="CG40" s="30" t="str">
        <f t="shared" si="38"/>
        <v>Fosfomycin</v>
      </c>
      <c r="CH40" s="30" t="str">
        <f t="shared" si="38"/>
        <v>Cotrimoxazol</v>
      </c>
      <c r="CI40" s="30" t="str">
        <f t="shared" si="38"/>
        <v>Ciprofloxacin</v>
      </c>
      <c r="CJ40" s="30" t="str">
        <f t="shared" si="38"/>
        <v>Levofloxacin</v>
      </c>
      <c r="CK40" s="30" t="str">
        <f t="shared" si="38"/>
        <v>Moxifloxacin</v>
      </c>
      <c r="CL40" s="30" t="str">
        <f t="shared" si="38"/>
        <v>Doxycyclin</v>
      </c>
      <c r="CM40" s="30" t="str">
        <f t="shared" si="38"/>
        <v>Rifampicin</v>
      </c>
      <c r="CN40" s="30" t="str">
        <f t="shared" si="38"/>
        <v>Daptomycin</v>
      </c>
      <c r="CO40" s="30" t="str">
        <f t="shared" si="38"/>
        <v>Roxythromycin</v>
      </c>
      <c r="CP40" s="30" t="str">
        <f t="shared" si="38"/>
        <v>Clindamycin</v>
      </c>
      <c r="CQ40" s="30" t="str">
        <f t="shared" si="38"/>
        <v>Linezolid</v>
      </c>
      <c r="CR40" s="30" t="str">
        <f t="shared" si="38"/>
        <v>Vancomycin</v>
      </c>
      <c r="CS40" s="30" t="str">
        <f t="shared" si="38"/>
        <v>Teicoplanin</v>
      </c>
      <c r="CT40" s="54" t="s">
        <v>22</v>
      </c>
      <c r="CW40" s="39"/>
      <c r="CX40" s="24" t="s">
        <v>73</v>
      </c>
      <c r="CY40" s="24" t="s">
        <v>74</v>
      </c>
      <c r="CZ40" s="24" t="s">
        <v>53</v>
      </c>
      <c r="DA40" s="24" t="s">
        <v>55</v>
      </c>
      <c r="DB40" s="24" t="s">
        <v>57</v>
      </c>
      <c r="DC40" s="24" t="s">
        <v>75</v>
      </c>
      <c r="DD40" s="24" t="s">
        <v>59</v>
      </c>
      <c r="DE40" s="24" t="s">
        <v>60</v>
      </c>
      <c r="DF40" s="24" t="s">
        <v>62</v>
      </c>
      <c r="DG40" s="24" t="s">
        <v>63</v>
      </c>
      <c r="DH40" s="24" t="s">
        <v>65</v>
      </c>
      <c r="DI40" s="24" t="s">
        <v>66</v>
      </c>
      <c r="DJ40" s="24" t="s">
        <v>67</v>
      </c>
      <c r="DK40" s="24" t="s">
        <v>68</v>
      </c>
      <c r="DL40" s="24" t="s">
        <v>69</v>
      </c>
      <c r="DM40" s="24" t="s">
        <v>70</v>
      </c>
      <c r="DN40" s="24" t="s">
        <v>76</v>
      </c>
      <c r="DO40" s="24" t="s">
        <v>77</v>
      </c>
      <c r="DP40" s="24" t="s">
        <v>78</v>
      </c>
      <c r="DQ40" s="24" t="s">
        <v>79</v>
      </c>
      <c r="DR40" s="24" t="s">
        <v>80</v>
      </c>
      <c r="DS40" s="24" t="s">
        <v>81</v>
      </c>
      <c r="DT40" s="24" t="s">
        <v>82</v>
      </c>
      <c r="DU40" s="24" t="s">
        <v>93</v>
      </c>
      <c r="DV40" s="10"/>
    </row>
    <row r="41" spans="1:126" ht="18.75" x14ac:dyDescent="0.25">
      <c r="B41" s="54" t="s">
        <v>31</v>
      </c>
      <c r="C41" s="54">
        <v>0</v>
      </c>
      <c r="D41" s="54">
        <v>0</v>
      </c>
      <c r="E41" s="54">
        <v>0</v>
      </c>
      <c r="F41" s="54">
        <v>0</v>
      </c>
      <c r="G41" s="54">
        <v>1</v>
      </c>
      <c r="H41" s="54">
        <v>2</v>
      </c>
      <c r="I41" s="54">
        <v>1</v>
      </c>
      <c r="J41" s="54">
        <v>12</v>
      </c>
      <c r="K41" s="54">
        <v>11</v>
      </c>
      <c r="L41" s="54">
        <v>527</v>
      </c>
      <c r="M41" s="54">
        <v>0</v>
      </c>
      <c r="N41" s="54">
        <v>0</v>
      </c>
      <c r="O41" s="54">
        <v>0</v>
      </c>
      <c r="P41" s="54">
        <v>0</v>
      </c>
      <c r="Q41" s="54">
        <v>0</v>
      </c>
      <c r="R41" s="54">
        <v>0</v>
      </c>
      <c r="S41" s="28">
        <v>554</v>
      </c>
      <c r="V41" s="54">
        <v>1.5625E-2</v>
      </c>
      <c r="W41" s="6">
        <f>C41</f>
        <v>0</v>
      </c>
      <c r="X41" s="54">
        <f>C42</f>
        <v>0</v>
      </c>
      <c r="Y41" s="2">
        <f>C43</f>
        <v>0</v>
      </c>
      <c r="Z41" s="54">
        <f>C44</f>
        <v>0</v>
      </c>
      <c r="AA41" s="54">
        <f>C45</f>
        <v>0</v>
      </c>
      <c r="AB41" s="54">
        <f>C46</f>
        <v>0</v>
      </c>
      <c r="AC41" s="4">
        <f>C47</f>
        <v>0</v>
      </c>
      <c r="AD41" s="54">
        <f>C48</f>
        <v>0</v>
      </c>
      <c r="AE41" s="54">
        <f>C49</f>
        <v>0</v>
      </c>
      <c r="AF41" s="54">
        <f>C50</f>
        <v>0</v>
      </c>
      <c r="AG41" s="54">
        <f>C51</f>
        <v>0</v>
      </c>
      <c r="AH41" s="54">
        <f>C52</f>
        <v>0</v>
      </c>
      <c r="AI41" s="54">
        <f>C53</f>
        <v>0</v>
      </c>
      <c r="AJ41" s="54">
        <f>C54</f>
        <v>0</v>
      </c>
      <c r="AK41" s="54">
        <f>C55</f>
        <v>0</v>
      </c>
      <c r="AL41" s="54">
        <f>C56</f>
        <v>0</v>
      </c>
      <c r="AM41" s="54">
        <f>C57</f>
        <v>0</v>
      </c>
      <c r="AN41" s="54">
        <f>C58</f>
        <v>0</v>
      </c>
      <c r="AO41" s="54">
        <f>C59</f>
        <v>0</v>
      </c>
      <c r="AP41" s="54">
        <f>C60</f>
        <v>0</v>
      </c>
      <c r="AQ41" s="2">
        <f>C61</f>
        <v>0</v>
      </c>
      <c r="AR41" s="2">
        <f>C62</f>
        <v>0</v>
      </c>
      <c r="AS41" s="2">
        <f>C63</f>
        <v>0</v>
      </c>
      <c r="AT41" s="2">
        <f>C64</f>
        <v>0</v>
      </c>
      <c r="AU41" s="5"/>
      <c r="AV41" s="54">
        <v>1.5625E-2</v>
      </c>
      <c r="AW41" s="37">
        <f t="shared" ref="AW41:BT41" si="39">PRODUCT(W41*100*1/W57)</f>
        <v>0</v>
      </c>
      <c r="AX41" s="30">
        <f t="shared" si="39"/>
        <v>0</v>
      </c>
      <c r="AY41" s="31">
        <f t="shared" si="39"/>
        <v>0</v>
      </c>
      <c r="AZ41" s="30">
        <f t="shared" si="39"/>
        <v>0</v>
      </c>
      <c r="BA41" s="30">
        <f t="shared" si="39"/>
        <v>0</v>
      </c>
      <c r="BB41" s="30">
        <f t="shared" si="39"/>
        <v>0</v>
      </c>
      <c r="BC41" s="32">
        <f t="shared" si="39"/>
        <v>0</v>
      </c>
      <c r="BD41" s="30">
        <f t="shared" si="39"/>
        <v>0</v>
      </c>
      <c r="BE41" s="30">
        <f t="shared" si="39"/>
        <v>0</v>
      </c>
      <c r="BF41" s="30">
        <f t="shared" si="39"/>
        <v>0</v>
      </c>
      <c r="BG41" s="30">
        <f t="shared" si="39"/>
        <v>0</v>
      </c>
      <c r="BH41" s="54">
        <f t="shared" si="39"/>
        <v>0</v>
      </c>
      <c r="BI41" s="30">
        <f t="shared" si="39"/>
        <v>0</v>
      </c>
      <c r="BJ41" s="30">
        <f t="shared" si="39"/>
        <v>0</v>
      </c>
      <c r="BK41" s="30">
        <f t="shared" si="39"/>
        <v>0</v>
      </c>
      <c r="BL41" s="30">
        <f t="shared" si="39"/>
        <v>0</v>
      </c>
      <c r="BM41" s="30">
        <f t="shared" si="39"/>
        <v>0</v>
      </c>
      <c r="BN41" s="30">
        <f t="shared" si="39"/>
        <v>0</v>
      </c>
      <c r="BO41" s="30">
        <f t="shared" si="39"/>
        <v>0</v>
      </c>
      <c r="BP41" s="30">
        <f t="shared" si="39"/>
        <v>0</v>
      </c>
      <c r="BQ41" s="31">
        <f t="shared" si="39"/>
        <v>0</v>
      </c>
      <c r="BR41" s="31">
        <f t="shared" si="39"/>
        <v>0</v>
      </c>
      <c r="BS41" s="31">
        <f t="shared" si="39"/>
        <v>0</v>
      </c>
      <c r="BT41" s="31">
        <f t="shared" si="39"/>
        <v>0</v>
      </c>
      <c r="BV41" s="54">
        <v>1.5625E-2</v>
      </c>
      <c r="BW41" s="37">
        <f t="shared" ref="BW41:CT41" si="40">AW41</f>
        <v>0</v>
      </c>
      <c r="BX41" s="30">
        <f t="shared" si="40"/>
        <v>0</v>
      </c>
      <c r="BY41" s="31">
        <f t="shared" si="40"/>
        <v>0</v>
      </c>
      <c r="BZ41" s="30">
        <f t="shared" si="40"/>
        <v>0</v>
      </c>
      <c r="CA41" s="30">
        <f t="shared" si="40"/>
        <v>0</v>
      </c>
      <c r="CB41" s="30">
        <f t="shared" si="40"/>
        <v>0</v>
      </c>
      <c r="CC41" s="32">
        <f t="shared" si="40"/>
        <v>0</v>
      </c>
      <c r="CD41" s="30">
        <f t="shared" si="40"/>
        <v>0</v>
      </c>
      <c r="CE41" s="30">
        <f t="shared" si="40"/>
        <v>0</v>
      </c>
      <c r="CF41" s="30">
        <f t="shared" si="40"/>
        <v>0</v>
      </c>
      <c r="CG41" s="30">
        <f t="shared" si="40"/>
        <v>0</v>
      </c>
      <c r="CH41" s="54">
        <f t="shared" si="40"/>
        <v>0</v>
      </c>
      <c r="CI41" s="30">
        <f t="shared" si="40"/>
        <v>0</v>
      </c>
      <c r="CJ41" s="30">
        <f t="shared" si="40"/>
        <v>0</v>
      </c>
      <c r="CK41" s="30">
        <f t="shared" si="40"/>
        <v>0</v>
      </c>
      <c r="CL41" s="30">
        <f t="shared" si="40"/>
        <v>0</v>
      </c>
      <c r="CM41" s="30">
        <f t="shared" si="40"/>
        <v>0</v>
      </c>
      <c r="CN41" s="30">
        <f t="shared" si="40"/>
        <v>0</v>
      </c>
      <c r="CO41" s="30">
        <f t="shared" si="40"/>
        <v>0</v>
      </c>
      <c r="CP41" s="30">
        <f t="shared" si="40"/>
        <v>0</v>
      </c>
      <c r="CQ41" s="31">
        <f t="shared" si="40"/>
        <v>0</v>
      </c>
      <c r="CR41" s="31">
        <f t="shared" si="40"/>
        <v>0</v>
      </c>
      <c r="CS41" s="31">
        <f t="shared" si="40"/>
        <v>0</v>
      </c>
      <c r="CT41" s="31">
        <f t="shared" si="40"/>
        <v>0</v>
      </c>
      <c r="CU41" s="35"/>
      <c r="CV41" s="35"/>
      <c r="CW41" s="25" t="s">
        <v>49</v>
      </c>
      <c r="CX41" s="26">
        <f t="shared" ref="CX41:DU41" si="41">W57</f>
        <v>554</v>
      </c>
      <c r="CY41" s="26">
        <f t="shared" si="41"/>
        <v>553</v>
      </c>
      <c r="CZ41" s="26">
        <f t="shared" si="41"/>
        <v>560</v>
      </c>
      <c r="DA41" s="26">
        <f t="shared" si="41"/>
        <v>554</v>
      </c>
      <c r="DB41" s="26">
        <f t="shared" si="41"/>
        <v>554</v>
      </c>
      <c r="DC41" s="26">
        <f t="shared" si="41"/>
        <v>554</v>
      </c>
      <c r="DD41" s="26">
        <f t="shared" si="41"/>
        <v>559</v>
      </c>
      <c r="DE41" s="27">
        <f t="shared" si="41"/>
        <v>554</v>
      </c>
      <c r="DF41" s="27">
        <f t="shared" si="41"/>
        <v>521</v>
      </c>
      <c r="DG41" s="27">
        <f t="shared" si="41"/>
        <v>529</v>
      </c>
      <c r="DH41" s="27">
        <f t="shared" si="41"/>
        <v>551</v>
      </c>
      <c r="DI41" s="27">
        <f t="shared" si="41"/>
        <v>548</v>
      </c>
      <c r="DJ41" s="27">
        <f t="shared" si="41"/>
        <v>552</v>
      </c>
      <c r="DK41" s="27">
        <f t="shared" si="41"/>
        <v>554</v>
      </c>
      <c r="DL41" s="27">
        <f t="shared" si="41"/>
        <v>554</v>
      </c>
      <c r="DM41" s="27">
        <f t="shared" si="41"/>
        <v>554</v>
      </c>
      <c r="DN41" s="27">
        <f t="shared" si="41"/>
        <v>554</v>
      </c>
      <c r="DO41" s="27">
        <f t="shared" si="41"/>
        <v>562</v>
      </c>
      <c r="DP41" s="27">
        <f t="shared" si="41"/>
        <v>553</v>
      </c>
      <c r="DQ41" s="27">
        <f t="shared" si="41"/>
        <v>554</v>
      </c>
      <c r="DR41" s="27">
        <f t="shared" si="41"/>
        <v>562</v>
      </c>
      <c r="DS41" s="27">
        <f t="shared" si="41"/>
        <v>562</v>
      </c>
      <c r="DT41" s="27">
        <f t="shared" si="41"/>
        <v>561</v>
      </c>
      <c r="DU41" s="27">
        <f t="shared" si="41"/>
        <v>555</v>
      </c>
    </row>
    <row r="42" spans="1:126" ht="18.75" x14ac:dyDescent="0.25">
      <c r="B42" s="54" t="s">
        <v>32</v>
      </c>
      <c r="C42" s="54">
        <v>0</v>
      </c>
      <c r="D42" s="54">
        <v>0</v>
      </c>
      <c r="E42" s="54">
        <v>1</v>
      </c>
      <c r="F42" s="54">
        <v>0</v>
      </c>
      <c r="G42" s="54">
        <v>1</v>
      </c>
      <c r="H42" s="54">
        <v>0</v>
      </c>
      <c r="I42" s="54">
        <v>0</v>
      </c>
      <c r="J42" s="54">
        <v>1</v>
      </c>
      <c r="K42" s="54">
        <v>2</v>
      </c>
      <c r="L42" s="54">
        <v>3</v>
      </c>
      <c r="M42" s="54">
        <v>545</v>
      </c>
      <c r="N42" s="54">
        <v>0</v>
      </c>
      <c r="O42" s="54">
        <v>0</v>
      </c>
      <c r="P42" s="54">
        <v>0</v>
      </c>
      <c r="Q42" s="54">
        <v>0</v>
      </c>
      <c r="R42" s="54">
        <v>0</v>
      </c>
      <c r="S42" s="54">
        <v>553</v>
      </c>
      <c r="V42" s="54">
        <v>3.125E-2</v>
      </c>
      <c r="W42" s="6">
        <f>D41</f>
        <v>0</v>
      </c>
      <c r="X42" s="54">
        <f>D42</f>
        <v>0</v>
      </c>
      <c r="Y42" s="2">
        <f>D43</f>
        <v>0</v>
      </c>
      <c r="Z42" s="54">
        <f>D44</f>
        <v>0</v>
      </c>
      <c r="AA42" s="54">
        <f>D45</f>
        <v>0</v>
      </c>
      <c r="AB42" s="54">
        <f>D46</f>
        <v>0</v>
      </c>
      <c r="AC42" s="4">
        <f>D47</f>
        <v>1</v>
      </c>
      <c r="AD42" s="54">
        <f>D48</f>
        <v>0</v>
      </c>
      <c r="AE42" s="54">
        <f>D49</f>
        <v>0</v>
      </c>
      <c r="AF42" s="54">
        <f>D50</f>
        <v>0</v>
      </c>
      <c r="AG42" s="54">
        <f>D51</f>
        <v>0</v>
      </c>
      <c r="AH42" s="54">
        <f>D52</f>
        <v>0</v>
      </c>
      <c r="AI42" s="54">
        <f>D53</f>
        <v>3</v>
      </c>
      <c r="AJ42" s="54">
        <f>D54</f>
        <v>2</v>
      </c>
      <c r="AK42" s="54">
        <f>D55</f>
        <v>1</v>
      </c>
      <c r="AL42" s="54">
        <f>D56</f>
        <v>0</v>
      </c>
      <c r="AM42" s="54">
        <f>D57</f>
        <v>13</v>
      </c>
      <c r="AN42" s="54">
        <f>D58</f>
        <v>2</v>
      </c>
      <c r="AO42" s="54">
        <f>D59</f>
        <v>0</v>
      </c>
      <c r="AP42" s="54">
        <f>D60</f>
        <v>2</v>
      </c>
      <c r="AQ42" s="2">
        <f>D61</f>
        <v>0</v>
      </c>
      <c r="AR42" s="2">
        <f>D62</f>
        <v>1</v>
      </c>
      <c r="AS42" s="2">
        <f>D63</f>
        <v>1</v>
      </c>
      <c r="AT42" s="2">
        <f>D64</f>
        <v>469</v>
      </c>
      <c r="AU42" s="5"/>
      <c r="AV42" s="54">
        <v>3.125E-2</v>
      </c>
      <c r="AW42" s="37">
        <f t="shared" ref="AW42:BT42" si="42">PRODUCT(W42*100*1/W57)</f>
        <v>0</v>
      </c>
      <c r="AX42" s="30">
        <f t="shared" si="42"/>
        <v>0</v>
      </c>
      <c r="AY42" s="31">
        <f t="shared" si="42"/>
        <v>0</v>
      </c>
      <c r="AZ42" s="30">
        <f t="shared" si="42"/>
        <v>0</v>
      </c>
      <c r="BA42" s="30">
        <f t="shared" si="42"/>
        <v>0</v>
      </c>
      <c r="BB42" s="30">
        <f t="shared" si="42"/>
        <v>0</v>
      </c>
      <c r="BC42" s="32">
        <f t="shared" si="42"/>
        <v>0.17889087656529518</v>
      </c>
      <c r="BD42" s="30">
        <f t="shared" si="42"/>
        <v>0</v>
      </c>
      <c r="BE42" s="30">
        <f t="shared" si="42"/>
        <v>0</v>
      </c>
      <c r="BF42" s="30">
        <f t="shared" si="42"/>
        <v>0</v>
      </c>
      <c r="BG42" s="30">
        <f t="shared" si="42"/>
        <v>0</v>
      </c>
      <c r="BH42" s="54">
        <f t="shared" si="42"/>
        <v>0</v>
      </c>
      <c r="BI42" s="30">
        <f t="shared" si="42"/>
        <v>0.54347826086956519</v>
      </c>
      <c r="BJ42" s="30">
        <f t="shared" si="42"/>
        <v>0.36101083032490977</v>
      </c>
      <c r="BK42" s="30">
        <f t="shared" si="42"/>
        <v>0.18050541516245489</v>
      </c>
      <c r="BL42" s="30">
        <f t="shared" si="42"/>
        <v>0</v>
      </c>
      <c r="BM42" s="30">
        <f t="shared" si="42"/>
        <v>2.3465703971119134</v>
      </c>
      <c r="BN42" s="30">
        <f t="shared" si="42"/>
        <v>0.35587188612099646</v>
      </c>
      <c r="BO42" s="30">
        <f t="shared" si="42"/>
        <v>0</v>
      </c>
      <c r="BP42" s="30">
        <f t="shared" si="42"/>
        <v>0.36101083032490977</v>
      </c>
      <c r="BQ42" s="31">
        <f t="shared" si="42"/>
        <v>0</v>
      </c>
      <c r="BR42" s="31">
        <f t="shared" si="42"/>
        <v>0.17793594306049823</v>
      </c>
      <c r="BS42" s="31">
        <f t="shared" si="42"/>
        <v>0.17825311942959002</v>
      </c>
      <c r="BT42" s="31">
        <f t="shared" si="42"/>
        <v>84.50450450450451</v>
      </c>
      <c r="BV42" s="54">
        <v>3.125E-2</v>
      </c>
      <c r="BW42" s="37">
        <f t="shared" ref="BW42:CT42" si="43">AW41+AW42</f>
        <v>0</v>
      </c>
      <c r="BX42" s="30">
        <f t="shared" si="43"/>
        <v>0</v>
      </c>
      <c r="BY42" s="31">
        <f t="shared" si="43"/>
        <v>0</v>
      </c>
      <c r="BZ42" s="30">
        <f t="shared" si="43"/>
        <v>0</v>
      </c>
      <c r="CA42" s="30">
        <f t="shared" si="43"/>
        <v>0</v>
      </c>
      <c r="CB42" s="30">
        <f t="shared" si="43"/>
        <v>0</v>
      </c>
      <c r="CC42" s="32">
        <f t="shared" si="43"/>
        <v>0.17889087656529518</v>
      </c>
      <c r="CD42" s="30">
        <f t="shared" si="43"/>
        <v>0</v>
      </c>
      <c r="CE42" s="30">
        <f t="shared" si="43"/>
        <v>0</v>
      </c>
      <c r="CF42" s="30">
        <f t="shared" si="43"/>
        <v>0</v>
      </c>
      <c r="CG42" s="30">
        <f t="shared" si="43"/>
        <v>0</v>
      </c>
      <c r="CH42" s="54">
        <f t="shared" si="43"/>
        <v>0</v>
      </c>
      <c r="CI42" s="30">
        <f t="shared" si="43"/>
        <v>0.54347826086956519</v>
      </c>
      <c r="CJ42" s="30">
        <f t="shared" si="43"/>
        <v>0.36101083032490977</v>
      </c>
      <c r="CK42" s="30">
        <f t="shared" si="43"/>
        <v>0.18050541516245489</v>
      </c>
      <c r="CL42" s="30">
        <f t="shared" si="43"/>
        <v>0</v>
      </c>
      <c r="CM42" s="30">
        <f t="shared" si="43"/>
        <v>2.3465703971119134</v>
      </c>
      <c r="CN42" s="30">
        <f t="shared" si="43"/>
        <v>0.35587188612099646</v>
      </c>
      <c r="CO42" s="30">
        <f t="shared" si="43"/>
        <v>0</v>
      </c>
      <c r="CP42" s="30">
        <f t="shared" si="43"/>
        <v>0.36101083032490977</v>
      </c>
      <c r="CQ42" s="31">
        <f t="shared" si="43"/>
        <v>0</v>
      </c>
      <c r="CR42" s="31">
        <f t="shared" si="43"/>
        <v>0.17793594306049823</v>
      </c>
      <c r="CS42" s="31">
        <f t="shared" si="43"/>
        <v>0.17825311942959002</v>
      </c>
      <c r="CT42" s="31">
        <f t="shared" si="43"/>
        <v>84.50450450450451</v>
      </c>
      <c r="CU42" s="35"/>
      <c r="CV42" s="35"/>
      <c r="CW42" s="25" t="s">
        <v>50</v>
      </c>
      <c r="CX42" s="18"/>
      <c r="CY42" s="18"/>
      <c r="CZ42" s="18">
        <f>BY49</f>
        <v>4.2857142857142856</v>
      </c>
      <c r="DA42" s="18"/>
      <c r="DB42" s="18"/>
      <c r="DC42" s="18"/>
      <c r="DD42" s="18"/>
      <c r="DE42" s="17"/>
      <c r="DF42" s="17"/>
      <c r="DG42" s="17"/>
      <c r="DH42" s="17"/>
      <c r="DI42" s="17"/>
      <c r="DJ42" s="13"/>
      <c r="DK42" s="17"/>
      <c r="DL42" s="17"/>
      <c r="DM42" s="17"/>
      <c r="DN42" s="17"/>
      <c r="DO42" s="17"/>
      <c r="DP42" s="17"/>
      <c r="DQ42" s="17"/>
      <c r="DR42" s="17">
        <f>CQ49</f>
        <v>99.288256227758012</v>
      </c>
      <c r="DS42" s="17">
        <f>CR49</f>
        <v>72.064056939501782</v>
      </c>
      <c r="DT42" s="17">
        <f>CS48</f>
        <v>91.800356506238856</v>
      </c>
      <c r="DU42" s="17">
        <f>CT45</f>
        <v>99.459459459459467</v>
      </c>
    </row>
    <row r="43" spans="1:126" ht="18.75" x14ac:dyDescent="0.25">
      <c r="B43" s="54" t="s">
        <v>3</v>
      </c>
      <c r="C43" s="2">
        <v>0</v>
      </c>
      <c r="D43" s="2">
        <v>0</v>
      </c>
      <c r="E43" s="2">
        <v>2</v>
      </c>
      <c r="F43" s="2">
        <v>4</v>
      </c>
      <c r="G43" s="2">
        <v>0</v>
      </c>
      <c r="H43" s="2">
        <v>2</v>
      </c>
      <c r="I43" s="2">
        <v>10</v>
      </c>
      <c r="J43" s="2">
        <v>6</v>
      </c>
      <c r="K43" s="2">
        <v>0</v>
      </c>
      <c r="L43" s="4">
        <v>2</v>
      </c>
      <c r="M43" s="3">
        <v>6</v>
      </c>
      <c r="N43" s="3">
        <v>11</v>
      </c>
      <c r="O43" s="3">
        <v>512</v>
      </c>
      <c r="P43" s="3">
        <v>0</v>
      </c>
      <c r="Q43" s="3">
        <v>0</v>
      </c>
      <c r="R43" s="3">
        <v>5</v>
      </c>
      <c r="S43" s="54">
        <v>560</v>
      </c>
      <c r="V43" s="54">
        <v>6.25E-2</v>
      </c>
      <c r="W43" s="6">
        <f>E41</f>
        <v>0</v>
      </c>
      <c r="X43" s="54">
        <f>E42</f>
        <v>1</v>
      </c>
      <c r="Y43" s="2">
        <f>E43</f>
        <v>2</v>
      </c>
      <c r="Z43" s="54">
        <f>E44</f>
        <v>0</v>
      </c>
      <c r="AA43" s="54">
        <f>E45</f>
        <v>0</v>
      </c>
      <c r="AB43" s="54">
        <f>E46</f>
        <v>0</v>
      </c>
      <c r="AC43" s="4">
        <f>E47</f>
        <v>3</v>
      </c>
      <c r="AD43" s="54">
        <f>E48</f>
        <v>1</v>
      </c>
      <c r="AE43" s="54">
        <f>E49</f>
        <v>0</v>
      </c>
      <c r="AF43" s="54">
        <f>E50</f>
        <v>3</v>
      </c>
      <c r="AG43" s="54">
        <f>E51</f>
        <v>0</v>
      </c>
      <c r="AH43" s="54">
        <f>E52</f>
        <v>332</v>
      </c>
      <c r="AI43" s="54">
        <f>E53</f>
        <v>2</v>
      </c>
      <c r="AJ43" s="54">
        <f>E54</f>
        <v>0</v>
      </c>
      <c r="AK43" s="54">
        <f>E55</f>
        <v>1</v>
      </c>
      <c r="AL43" s="54">
        <f>E56</f>
        <v>394</v>
      </c>
      <c r="AM43" s="54">
        <f>E57</f>
        <v>7</v>
      </c>
      <c r="AN43" s="54">
        <f>E58</f>
        <v>0</v>
      </c>
      <c r="AO43" s="54">
        <f>E59</f>
        <v>4</v>
      </c>
      <c r="AP43" s="54">
        <f>E60</f>
        <v>7</v>
      </c>
      <c r="AQ43" s="2">
        <f>E61</f>
        <v>5</v>
      </c>
      <c r="AR43" s="2">
        <f>E62</f>
        <v>2</v>
      </c>
      <c r="AS43" s="2">
        <f>E63</f>
        <v>0</v>
      </c>
      <c r="AT43" s="2">
        <f>E64</f>
        <v>4</v>
      </c>
      <c r="AU43" s="5"/>
      <c r="AV43" s="54">
        <v>6.25E-2</v>
      </c>
      <c r="AW43" s="37">
        <f t="shared" ref="AW43:BT43" si="44">PRODUCT(W43*100*1/W57)</f>
        <v>0</v>
      </c>
      <c r="AX43" s="30">
        <f t="shared" si="44"/>
        <v>0.18083182640144665</v>
      </c>
      <c r="AY43" s="31">
        <f t="shared" si="44"/>
        <v>0.35714285714285715</v>
      </c>
      <c r="AZ43" s="30">
        <f t="shared" si="44"/>
        <v>0</v>
      </c>
      <c r="BA43" s="30">
        <f t="shared" si="44"/>
        <v>0</v>
      </c>
      <c r="BB43" s="30">
        <f t="shared" si="44"/>
        <v>0</v>
      </c>
      <c r="BC43" s="32">
        <f t="shared" si="44"/>
        <v>0.53667262969588547</v>
      </c>
      <c r="BD43" s="30">
        <f t="shared" si="44"/>
        <v>0.18050541516245489</v>
      </c>
      <c r="BE43" s="30">
        <f t="shared" si="44"/>
        <v>0</v>
      </c>
      <c r="BF43" s="30">
        <f t="shared" si="44"/>
        <v>0.56710775047258977</v>
      </c>
      <c r="BG43" s="30">
        <f t="shared" si="44"/>
        <v>0</v>
      </c>
      <c r="BH43" s="54">
        <f t="shared" si="44"/>
        <v>60.583941605839414</v>
      </c>
      <c r="BI43" s="30">
        <f t="shared" si="44"/>
        <v>0.36231884057971014</v>
      </c>
      <c r="BJ43" s="30">
        <f t="shared" si="44"/>
        <v>0</v>
      </c>
      <c r="BK43" s="30">
        <f t="shared" si="44"/>
        <v>0.18050541516245489</v>
      </c>
      <c r="BL43" s="30">
        <f t="shared" si="44"/>
        <v>71.119133574007222</v>
      </c>
      <c r="BM43" s="30">
        <f t="shared" si="44"/>
        <v>1.2635379061371841</v>
      </c>
      <c r="BN43" s="30">
        <f t="shared" si="44"/>
        <v>0</v>
      </c>
      <c r="BO43" s="30">
        <f t="shared" si="44"/>
        <v>0.72332730560578662</v>
      </c>
      <c r="BP43" s="30">
        <f t="shared" si="44"/>
        <v>1.2635379061371841</v>
      </c>
      <c r="BQ43" s="31">
        <f t="shared" si="44"/>
        <v>0.88967971530249113</v>
      </c>
      <c r="BR43" s="31">
        <f t="shared" si="44"/>
        <v>0.35587188612099646</v>
      </c>
      <c r="BS43" s="31">
        <f t="shared" si="44"/>
        <v>0</v>
      </c>
      <c r="BT43" s="31">
        <f t="shared" si="44"/>
        <v>0.72072072072072069</v>
      </c>
      <c r="BV43" s="54">
        <v>6.25E-2</v>
      </c>
      <c r="BW43" s="37">
        <f t="shared" ref="BW43:CT44" si="45">AW41+AW42+AW43</f>
        <v>0</v>
      </c>
      <c r="BX43" s="30">
        <f t="shared" si="45"/>
        <v>0.18083182640144665</v>
      </c>
      <c r="BY43" s="31">
        <f t="shared" si="45"/>
        <v>0.35714285714285715</v>
      </c>
      <c r="BZ43" s="30">
        <f t="shared" si="45"/>
        <v>0</v>
      </c>
      <c r="CA43" s="30">
        <f t="shared" si="45"/>
        <v>0</v>
      </c>
      <c r="CB43" s="30">
        <f t="shared" si="45"/>
        <v>0</v>
      </c>
      <c r="CC43" s="32">
        <f t="shared" si="45"/>
        <v>0.7155635062611807</v>
      </c>
      <c r="CD43" s="30">
        <f t="shared" si="45"/>
        <v>0.18050541516245489</v>
      </c>
      <c r="CE43" s="30">
        <f t="shared" si="45"/>
        <v>0</v>
      </c>
      <c r="CF43" s="30">
        <f t="shared" si="45"/>
        <v>0.56710775047258977</v>
      </c>
      <c r="CG43" s="30">
        <f t="shared" si="45"/>
        <v>0</v>
      </c>
      <c r="CH43" s="54">
        <f t="shared" si="45"/>
        <v>60.583941605839414</v>
      </c>
      <c r="CI43" s="30">
        <f t="shared" si="45"/>
        <v>0.90579710144927539</v>
      </c>
      <c r="CJ43" s="30">
        <f t="shared" si="45"/>
        <v>0.36101083032490977</v>
      </c>
      <c r="CK43" s="30">
        <f t="shared" si="45"/>
        <v>0.36101083032490977</v>
      </c>
      <c r="CL43" s="30">
        <f t="shared" si="45"/>
        <v>71.119133574007222</v>
      </c>
      <c r="CM43" s="30">
        <f t="shared" si="45"/>
        <v>3.6101083032490973</v>
      </c>
      <c r="CN43" s="30">
        <f t="shared" si="45"/>
        <v>0.35587188612099646</v>
      </c>
      <c r="CO43" s="30">
        <f t="shared" si="45"/>
        <v>0.72332730560578662</v>
      </c>
      <c r="CP43" s="30">
        <f t="shared" si="45"/>
        <v>1.6245487364620939</v>
      </c>
      <c r="CQ43" s="31">
        <f t="shared" si="45"/>
        <v>0.88967971530249113</v>
      </c>
      <c r="CR43" s="31">
        <f t="shared" si="45"/>
        <v>0.53380782918149472</v>
      </c>
      <c r="CS43" s="31">
        <f t="shared" si="45"/>
        <v>0.17825311942959002</v>
      </c>
      <c r="CT43" s="31">
        <f t="shared" si="45"/>
        <v>85.22522522522523</v>
      </c>
      <c r="CU43" s="35"/>
      <c r="CV43" s="35"/>
      <c r="CW43" s="25" t="s">
        <v>51</v>
      </c>
      <c r="CX43" s="18"/>
      <c r="CY43" s="18"/>
      <c r="CZ43" s="18">
        <f>BY50-BY49</f>
        <v>0.35714285714285676</v>
      </c>
      <c r="DA43" s="18"/>
      <c r="DB43" s="18"/>
      <c r="DC43" s="18"/>
      <c r="DD43" s="18">
        <f>CC49</f>
        <v>5.0089445438282638</v>
      </c>
      <c r="DE43" s="17"/>
      <c r="DF43" s="17"/>
      <c r="DG43" s="17"/>
      <c r="DH43" s="17"/>
      <c r="DI43" s="17"/>
      <c r="DJ43" s="17"/>
      <c r="DK43" s="17"/>
      <c r="DL43" s="17"/>
      <c r="DM43" s="17"/>
      <c r="DN43" s="17"/>
      <c r="DO43" s="17"/>
      <c r="DP43" s="17"/>
      <c r="DQ43" s="17"/>
      <c r="DR43" s="17"/>
      <c r="DS43" s="17"/>
      <c r="DT43" s="17"/>
      <c r="DU43" s="17"/>
    </row>
    <row r="44" spans="1:126" ht="18.75" x14ac:dyDescent="0.25">
      <c r="B44" s="54" t="s">
        <v>5</v>
      </c>
      <c r="C44" s="54">
        <v>0</v>
      </c>
      <c r="D44" s="54">
        <v>0</v>
      </c>
      <c r="E44" s="54">
        <v>0</v>
      </c>
      <c r="F44" s="54">
        <v>0</v>
      </c>
      <c r="G44" s="54">
        <v>2</v>
      </c>
      <c r="H44" s="54">
        <v>0</v>
      </c>
      <c r="I44" s="54">
        <v>1</v>
      </c>
      <c r="J44" s="54">
        <v>4</v>
      </c>
      <c r="K44" s="54">
        <v>10</v>
      </c>
      <c r="L44" s="54">
        <v>9</v>
      </c>
      <c r="M44" s="54">
        <v>6</v>
      </c>
      <c r="N44" s="54">
        <v>3</v>
      </c>
      <c r="O44" s="54">
        <v>2</v>
      </c>
      <c r="P44" s="54">
        <v>517</v>
      </c>
      <c r="Q44" s="54">
        <v>0</v>
      </c>
      <c r="R44" s="54">
        <v>0</v>
      </c>
      <c r="S44" s="54">
        <v>554</v>
      </c>
      <c r="V44" s="54">
        <v>0.125</v>
      </c>
      <c r="W44" s="6">
        <f>F41</f>
        <v>0</v>
      </c>
      <c r="X44" s="54">
        <f>F42</f>
        <v>0</v>
      </c>
      <c r="Y44" s="2">
        <f>F43</f>
        <v>4</v>
      </c>
      <c r="Z44" s="54">
        <f>F44</f>
        <v>0</v>
      </c>
      <c r="AA44" s="54">
        <f>F45</f>
        <v>2</v>
      </c>
      <c r="AB44" s="54">
        <f>F46</f>
        <v>1</v>
      </c>
      <c r="AC44" s="4">
        <f>F47</f>
        <v>0</v>
      </c>
      <c r="AD44" s="54">
        <f>F48</f>
        <v>0</v>
      </c>
      <c r="AE44" s="54">
        <f>F49</f>
        <v>0</v>
      </c>
      <c r="AF44" s="54">
        <f>F50</f>
        <v>0</v>
      </c>
      <c r="AG44" s="54">
        <f>F51</f>
        <v>0</v>
      </c>
      <c r="AH44" s="54">
        <f>F52</f>
        <v>0</v>
      </c>
      <c r="AI44" s="54">
        <f>F53</f>
        <v>0</v>
      </c>
      <c r="AJ44" s="54">
        <f>F54</f>
        <v>0</v>
      </c>
      <c r="AK44" s="54">
        <f>F55</f>
        <v>3</v>
      </c>
      <c r="AL44" s="54">
        <f>F56</f>
        <v>0</v>
      </c>
      <c r="AM44" s="54">
        <f>F57</f>
        <v>2</v>
      </c>
      <c r="AN44" s="54">
        <f>F58</f>
        <v>1</v>
      </c>
      <c r="AO44" s="54">
        <f>F59</f>
        <v>0</v>
      </c>
      <c r="AP44" s="54">
        <f>F60</f>
        <v>6</v>
      </c>
      <c r="AQ44" s="2">
        <f>F61</f>
        <v>0</v>
      </c>
      <c r="AR44" s="2">
        <f>F61</f>
        <v>0</v>
      </c>
      <c r="AS44" s="2">
        <f>F63</f>
        <v>273</v>
      </c>
      <c r="AT44" s="2">
        <f>F64</f>
        <v>60</v>
      </c>
      <c r="AU44" s="5"/>
      <c r="AV44" s="54">
        <v>0.125</v>
      </c>
      <c r="AW44" s="37">
        <f t="shared" ref="AW44:BT44" si="46">PRODUCT(W44*100*1/W57)</f>
        <v>0</v>
      </c>
      <c r="AX44" s="30">
        <f t="shared" si="46"/>
        <v>0</v>
      </c>
      <c r="AY44" s="31">
        <f t="shared" si="46"/>
        <v>0.7142857142857143</v>
      </c>
      <c r="AZ44" s="30">
        <f t="shared" si="46"/>
        <v>0</v>
      </c>
      <c r="BA44" s="30">
        <f t="shared" si="46"/>
        <v>0.36101083032490977</v>
      </c>
      <c r="BB44" s="30">
        <f t="shared" si="46"/>
        <v>0.18050541516245489</v>
      </c>
      <c r="BC44" s="32">
        <f t="shared" si="46"/>
        <v>0</v>
      </c>
      <c r="BD44" s="30">
        <f t="shared" si="46"/>
        <v>0</v>
      </c>
      <c r="BE44" s="30">
        <f t="shared" si="46"/>
        <v>0</v>
      </c>
      <c r="BF44" s="30">
        <f t="shared" si="46"/>
        <v>0</v>
      </c>
      <c r="BG44" s="30">
        <f t="shared" si="46"/>
        <v>0</v>
      </c>
      <c r="BH44" s="54">
        <f t="shared" si="46"/>
        <v>0</v>
      </c>
      <c r="BI44" s="30">
        <f t="shared" si="46"/>
        <v>0</v>
      </c>
      <c r="BJ44" s="30">
        <f t="shared" si="46"/>
        <v>0</v>
      </c>
      <c r="BK44" s="30">
        <f t="shared" si="46"/>
        <v>0.54151624548736466</v>
      </c>
      <c r="BL44" s="30">
        <f t="shared" si="46"/>
        <v>0</v>
      </c>
      <c r="BM44" s="30">
        <f t="shared" si="46"/>
        <v>0.36101083032490977</v>
      </c>
      <c r="BN44" s="30">
        <f t="shared" si="46"/>
        <v>0.17793594306049823</v>
      </c>
      <c r="BO44" s="30">
        <f t="shared" si="46"/>
        <v>0</v>
      </c>
      <c r="BP44" s="30">
        <f t="shared" si="46"/>
        <v>1.0830324909747293</v>
      </c>
      <c r="BQ44" s="31">
        <f t="shared" si="46"/>
        <v>0</v>
      </c>
      <c r="BR44" s="31">
        <f t="shared" si="46"/>
        <v>0</v>
      </c>
      <c r="BS44" s="31">
        <f t="shared" si="46"/>
        <v>48.663101604278076</v>
      </c>
      <c r="BT44" s="31">
        <f t="shared" si="46"/>
        <v>10.810810810810811</v>
      </c>
      <c r="BV44" s="54">
        <v>0.125</v>
      </c>
      <c r="BW44" s="37">
        <f t="shared" ref="BW44:CM44" si="47">AW41+AW42+AW43+AW44</f>
        <v>0</v>
      </c>
      <c r="BX44" s="30">
        <f t="shared" si="47"/>
        <v>0.18083182640144665</v>
      </c>
      <c r="BY44" s="31">
        <f t="shared" si="47"/>
        <v>1.0714285714285714</v>
      </c>
      <c r="BZ44" s="30">
        <f t="shared" si="47"/>
        <v>0</v>
      </c>
      <c r="CA44" s="30">
        <f t="shared" si="47"/>
        <v>0.36101083032490977</v>
      </c>
      <c r="CB44" s="30">
        <f t="shared" si="47"/>
        <v>0.18050541516245489</v>
      </c>
      <c r="CC44" s="32">
        <f t="shared" si="47"/>
        <v>0.7155635062611807</v>
      </c>
      <c r="CD44" s="30">
        <f t="shared" si="47"/>
        <v>0.18050541516245489</v>
      </c>
      <c r="CE44" s="30">
        <f t="shared" si="47"/>
        <v>0</v>
      </c>
      <c r="CF44" s="30">
        <f t="shared" si="47"/>
        <v>0.56710775047258977</v>
      </c>
      <c r="CG44" s="30">
        <f t="shared" si="47"/>
        <v>0</v>
      </c>
      <c r="CH44" s="54">
        <f t="shared" si="47"/>
        <v>60.583941605839414</v>
      </c>
      <c r="CI44" s="30">
        <f t="shared" si="47"/>
        <v>0.90579710144927539</v>
      </c>
      <c r="CJ44" s="30">
        <f t="shared" si="47"/>
        <v>0.36101083032490977</v>
      </c>
      <c r="CK44" s="30">
        <f t="shared" si="47"/>
        <v>0.90252707581227443</v>
      </c>
      <c r="CL44" s="30">
        <f t="shared" si="47"/>
        <v>71.119133574007222</v>
      </c>
      <c r="CM44" s="30">
        <f t="shared" si="47"/>
        <v>3.9711191335740068</v>
      </c>
      <c r="CN44" s="30">
        <f t="shared" si="45"/>
        <v>0.53380782918149472</v>
      </c>
      <c r="CO44" s="30">
        <f t="shared" ref="CO44:CT44" si="48">BO41+BO42+BO43+BO44</f>
        <v>0.72332730560578662</v>
      </c>
      <c r="CP44" s="30">
        <f t="shared" si="48"/>
        <v>2.7075812274368234</v>
      </c>
      <c r="CQ44" s="31">
        <f t="shared" si="48"/>
        <v>0.88967971530249113</v>
      </c>
      <c r="CR44" s="31">
        <f t="shared" si="48"/>
        <v>0.53380782918149472</v>
      </c>
      <c r="CS44" s="31">
        <f t="shared" si="48"/>
        <v>48.841354723707667</v>
      </c>
      <c r="CT44" s="31">
        <f t="shared" si="48"/>
        <v>96.036036036036037</v>
      </c>
      <c r="CU44" s="35"/>
      <c r="CV44" s="35"/>
      <c r="CW44" s="25" t="s">
        <v>52</v>
      </c>
      <c r="CX44" s="18"/>
      <c r="CY44" s="18"/>
      <c r="CZ44" s="18">
        <f>BY56-BY50</f>
        <v>95.357142857142861</v>
      </c>
      <c r="DA44" s="18"/>
      <c r="DB44" s="18"/>
      <c r="DC44" s="18"/>
      <c r="DD44" s="18">
        <f>CC56-CC49</f>
        <v>94.991055456171736</v>
      </c>
      <c r="DE44" s="17"/>
      <c r="DF44" s="17"/>
      <c r="DG44" s="17"/>
      <c r="DH44" s="17"/>
      <c r="DI44" s="17"/>
      <c r="DJ44" s="17"/>
      <c r="DK44" s="17"/>
      <c r="DL44" s="17"/>
      <c r="DM44" s="17"/>
      <c r="DN44" s="17"/>
      <c r="DO44" s="17"/>
      <c r="DP44" s="17"/>
      <c r="DQ44" s="17"/>
      <c r="DR44" s="17">
        <f>CQ56-CQ49</f>
        <v>0.71174377224198793</v>
      </c>
      <c r="DS44" s="17">
        <f>CR56-CR49</f>
        <v>27.935943060498232</v>
      </c>
      <c r="DT44" s="17">
        <f>CS56-CS48</f>
        <v>8.199643493761144</v>
      </c>
      <c r="DU44" s="17">
        <f>CT56-CT45</f>
        <v>0.54054054054054745</v>
      </c>
    </row>
    <row r="45" spans="1:126" x14ac:dyDescent="0.25">
      <c r="B45" s="54" t="s">
        <v>7</v>
      </c>
      <c r="C45" s="54">
        <v>0</v>
      </c>
      <c r="D45" s="54">
        <v>0</v>
      </c>
      <c r="E45" s="54">
        <v>0</v>
      </c>
      <c r="F45" s="54">
        <v>2</v>
      </c>
      <c r="G45" s="54">
        <v>2</v>
      </c>
      <c r="H45" s="54">
        <v>3</v>
      </c>
      <c r="I45" s="54">
        <v>1</v>
      </c>
      <c r="J45" s="54">
        <v>1</v>
      </c>
      <c r="K45" s="54">
        <v>1</v>
      </c>
      <c r="L45" s="54">
        <v>3</v>
      </c>
      <c r="M45" s="54">
        <v>541</v>
      </c>
      <c r="N45" s="54">
        <v>0</v>
      </c>
      <c r="O45" s="54">
        <v>0</v>
      </c>
      <c r="P45" s="54">
        <v>0</v>
      </c>
      <c r="Q45" s="54">
        <v>0</v>
      </c>
      <c r="R45" s="54">
        <v>0</v>
      </c>
      <c r="S45" s="54">
        <v>554</v>
      </c>
      <c r="V45" s="54">
        <v>0.25</v>
      </c>
      <c r="W45" s="8">
        <f>G41</f>
        <v>1</v>
      </c>
      <c r="X45" s="54">
        <f>G42</f>
        <v>1</v>
      </c>
      <c r="Y45" s="2">
        <f>G43</f>
        <v>0</v>
      </c>
      <c r="Z45" s="54">
        <f>G44</f>
        <v>2</v>
      </c>
      <c r="AA45" s="54">
        <f>G45</f>
        <v>2</v>
      </c>
      <c r="AB45" s="54">
        <f>G46</f>
        <v>0</v>
      </c>
      <c r="AC45" s="4">
        <f>G47</f>
        <v>3</v>
      </c>
      <c r="AD45" s="54">
        <f>G48</f>
        <v>1</v>
      </c>
      <c r="AE45" s="54">
        <f>G49</f>
        <v>3</v>
      </c>
      <c r="AF45" s="54">
        <f>G50</f>
        <v>2</v>
      </c>
      <c r="AG45" s="54">
        <f>G51</f>
        <v>0</v>
      </c>
      <c r="AH45" s="54">
        <f>G52</f>
        <v>44</v>
      </c>
      <c r="AI45" s="54">
        <f>G53</f>
        <v>3</v>
      </c>
      <c r="AJ45" s="54">
        <f>G54</f>
        <v>5</v>
      </c>
      <c r="AK45" s="54">
        <f>G55</f>
        <v>10</v>
      </c>
      <c r="AL45" s="54">
        <f>G56</f>
        <v>35</v>
      </c>
      <c r="AM45" s="54">
        <f>G57</f>
        <v>1</v>
      </c>
      <c r="AN45" s="54">
        <f>G58</f>
        <v>0</v>
      </c>
      <c r="AO45" s="54">
        <f>G59</f>
        <v>4</v>
      </c>
      <c r="AP45" s="54">
        <f>G60</f>
        <v>5</v>
      </c>
      <c r="AQ45" s="2">
        <f>G61</f>
        <v>5</v>
      </c>
      <c r="AR45" s="2">
        <f>G62</f>
        <v>14</v>
      </c>
      <c r="AS45" s="2">
        <f>G63</f>
        <v>2</v>
      </c>
      <c r="AT45" s="2">
        <f>G64</f>
        <v>19</v>
      </c>
      <c r="AU45" s="5"/>
      <c r="AV45" s="54">
        <v>0.25</v>
      </c>
      <c r="AW45" s="38">
        <f t="shared" ref="AW45:BT45" si="49">PRODUCT(W45*100*1/W57)</f>
        <v>0.18050541516245489</v>
      </c>
      <c r="AX45" s="30">
        <f t="shared" si="49"/>
        <v>0.18083182640144665</v>
      </c>
      <c r="AY45" s="31">
        <f t="shared" si="49"/>
        <v>0</v>
      </c>
      <c r="AZ45" s="30">
        <f t="shared" si="49"/>
        <v>0.36101083032490977</v>
      </c>
      <c r="BA45" s="30">
        <f t="shared" si="49"/>
        <v>0.36101083032490977</v>
      </c>
      <c r="BB45" s="30">
        <f t="shared" si="49"/>
        <v>0</v>
      </c>
      <c r="BC45" s="32">
        <f t="shared" si="49"/>
        <v>0.53667262969588547</v>
      </c>
      <c r="BD45" s="30">
        <f t="shared" si="49"/>
        <v>0.18050541516245489</v>
      </c>
      <c r="BE45" s="30">
        <f t="shared" si="49"/>
        <v>0.57581573896353166</v>
      </c>
      <c r="BF45" s="30">
        <f t="shared" si="49"/>
        <v>0.3780718336483932</v>
      </c>
      <c r="BG45" s="30">
        <f t="shared" si="49"/>
        <v>0</v>
      </c>
      <c r="BH45" s="54">
        <f t="shared" si="49"/>
        <v>8.0291970802919703</v>
      </c>
      <c r="BI45" s="30">
        <f t="shared" si="49"/>
        <v>0.54347826086956519</v>
      </c>
      <c r="BJ45" s="30">
        <f t="shared" si="49"/>
        <v>0.90252707581227432</v>
      </c>
      <c r="BK45" s="30">
        <f t="shared" si="49"/>
        <v>1.8050541516245486</v>
      </c>
      <c r="BL45" s="30">
        <f t="shared" si="49"/>
        <v>6.3176895306859207</v>
      </c>
      <c r="BM45" s="30">
        <f t="shared" si="49"/>
        <v>0.18050541516245489</v>
      </c>
      <c r="BN45" s="30">
        <f t="shared" si="49"/>
        <v>0</v>
      </c>
      <c r="BO45" s="30">
        <f t="shared" si="49"/>
        <v>0.72332730560578662</v>
      </c>
      <c r="BP45" s="30">
        <f t="shared" si="49"/>
        <v>0.90252707581227432</v>
      </c>
      <c r="BQ45" s="31">
        <f t="shared" si="49"/>
        <v>0.88967971530249113</v>
      </c>
      <c r="BR45" s="31">
        <f t="shared" si="49"/>
        <v>2.4911032028469751</v>
      </c>
      <c r="BS45" s="31">
        <f t="shared" si="49"/>
        <v>0.35650623885918004</v>
      </c>
      <c r="BT45" s="31">
        <f t="shared" si="49"/>
        <v>3.4234234234234235</v>
      </c>
      <c r="BV45" s="54">
        <v>0.25</v>
      </c>
      <c r="BW45" s="38">
        <f t="shared" ref="BW45:CT45" si="50">AW41+AW42+AW43+AW44+AW45</f>
        <v>0.18050541516245489</v>
      </c>
      <c r="BX45" s="30">
        <f t="shared" si="50"/>
        <v>0.36166365280289331</v>
      </c>
      <c r="BY45" s="31">
        <f t="shared" si="50"/>
        <v>1.0714285714285714</v>
      </c>
      <c r="BZ45" s="30">
        <f t="shared" si="50"/>
        <v>0.36101083032490977</v>
      </c>
      <c r="CA45" s="30">
        <f t="shared" si="50"/>
        <v>0.72202166064981954</v>
      </c>
      <c r="CB45" s="30">
        <f t="shared" si="50"/>
        <v>0.18050541516245489</v>
      </c>
      <c r="CC45" s="32">
        <f t="shared" si="50"/>
        <v>1.2522361359570662</v>
      </c>
      <c r="CD45" s="30">
        <f t="shared" si="50"/>
        <v>0.36101083032490977</v>
      </c>
      <c r="CE45" s="30">
        <f t="shared" si="50"/>
        <v>0.57581573896353166</v>
      </c>
      <c r="CF45" s="30">
        <f t="shared" si="50"/>
        <v>0.94517958412098291</v>
      </c>
      <c r="CG45" s="30">
        <f t="shared" si="50"/>
        <v>0</v>
      </c>
      <c r="CH45" s="54">
        <f t="shared" si="50"/>
        <v>68.613138686131379</v>
      </c>
      <c r="CI45" s="30">
        <f t="shared" si="50"/>
        <v>1.4492753623188406</v>
      </c>
      <c r="CJ45" s="30">
        <f t="shared" si="50"/>
        <v>1.2635379061371841</v>
      </c>
      <c r="CK45" s="30">
        <f t="shared" si="50"/>
        <v>2.7075812274368229</v>
      </c>
      <c r="CL45" s="30">
        <f t="shared" si="50"/>
        <v>77.436823104693147</v>
      </c>
      <c r="CM45" s="30">
        <f t="shared" si="50"/>
        <v>4.1516245487364616</v>
      </c>
      <c r="CN45" s="30">
        <f t="shared" si="50"/>
        <v>0.53380782918149472</v>
      </c>
      <c r="CO45" s="30">
        <f t="shared" si="50"/>
        <v>1.4466546112115732</v>
      </c>
      <c r="CP45" s="30">
        <f t="shared" si="50"/>
        <v>3.6101083032490977</v>
      </c>
      <c r="CQ45" s="31">
        <f t="shared" si="50"/>
        <v>1.7793594306049823</v>
      </c>
      <c r="CR45" s="31">
        <f t="shared" si="50"/>
        <v>3.02491103202847</v>
      </c>
      <c r="CS45" s="31">
        <f t="shared" si="50"/>
        <v>49.19786096256685</v>
      </c>
      <c r="CT45" s="31">
        <f t="shared" si="50"/>
        <v>99.459459459459467</v>
      </c>
      <c r="CU45" s="35"/>
      <c r="CV45" s="35"/>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10"/>
    </row>
    <row r="46" spans="1:126" x14ac:dyDescent="0.25">
      <c r="B46" s="54" t="s">
        <v>9</v>
      </c>
      <c r="C46" s="54">
        <v>0</v>
      </c>
      <c r="D46" s="54">
        <v>0</v>
      </c>
      <c r="E46" s="54">
        <v>0</v>
      </c>
      <c r="F46" s="54">
        <v>1</v>
      </c>
      <c r="G46" s="54">
        <v>0</v>
      </c>
      <c r="H46" s="54">
        <v>0</v>
      </c>
      <c r="I46" s="54">
        <v>1</v>
      </c>
      <c r="J46" s="54">
        <v>1</v>
      </c>
      <c r="K46" s="54">
        <v>1</v>
      </c>
      <c r="L46" s="54">
        <v>1</v>
      </c>
      <c r="M46" s="54">
        <v>2</v>
      </c>
      <c r="N46" s="54">
        <v>1</v>
      </c>
      <c r="O46" s="54">
        <v>546</v>
      </c>
      <c r="P46" s="54">
        <v>0</v>
      </c>
      <c r="Q46" s="54">
        <v>0</v>
      </c>
      <c r="R46" s="54">
        <v>0</v>
      </c>
      <c r="S46" s="54">
        <v>554</v>
      </c>
      <c r="V46" s="54">
        <v>0.5</v>
      </c>
      <c r="W46" s="8">
        <f>H41</f>
        <v>2</v>
      </c>
      <c r="X46" s="54">
        <f>H42</f>
        <v>0</v>
      </c>
      <c r="Y46" s="2">
        <f>H43</f>
        <v>2</v>
      </c>
      <c r="Z46" s="54">
        <f>H44</f>
        <v>0</v>
      </c>
      <c r="AA46" s="54">
        <f>H45</f>
        <v>3</v>
      </c>
      <c r="AB46" s="54">
        <f>H46</f>
        <v>0</v>
      </c>
      <c r="AC46" s="4">
        <f>H47</f>
        <v>2</v>
      </c>
      <c r="AD46" s="54">
        <f>H48</f>
        <v>4</v>
      </c>
      <c r="AE46" s="54">
        <f>H49</f>
        <v>0</v>
      </c>
      <c r="AF46" s="54">
        <f>H50</f>
        <v>9</v>
      </c>
      <c r="AG46" s="54">
        <f>H51</f>
        <v>3</v>
      </c>
      <c r="AH46" s="54">
        <f>H52</f>
        <v>9</v>
      </c>
      <c r="AI46" s="54">
        <f>H53</f>
        <v>5</v>
      </c>
      <c r="AJ46" s="54">
        <f>H54</f>
        <v>4</v>
      </c>
      <c r="AK46" s="54">
        <f>H55</f>
        <v>13</v>
      </c>
      <c r="AL46" s="54">
        <f>H56</f>
        <v>12</v>
      </c>
      <c r="AM46" s="54">
        <f>H57</f>
        <v>8</v>
      </c>
      <c r="AN46" s="54">
        <f>H58</f>
        <v>2</v>
      </c>
      <c r="AO46" s="54">
        <f>H59</f>
        <v>0</v>
      </c>
      <c r="AP46" s="54">
        <f>H60</f>
        <v>1</v>
      </c>
      <c r="AQ46" s="2">
        <f>H61</f>
        <v>39</v>
      </c>
      <c r="AR46" s="2">
        <f>H62</f>
        <v>264</v>
      </c>
      <c r="AS46" s="2">
        <f>H63</f>
        <v>217</v>
      </c>
      <c r="AT46" s="3">
        <f>H64</f>
        <v>1</v>
      </c>
      <c r="AU46" s="5"/>
      <c r="AV46" s="54">
        <v>0.5</v>
      </c>
      <c r="AW46" s="38">
        <f t="shared" ref="AW46:BT46" si="51">PRODUCT(W46*100*1/W57)</f>
        <v>0.36101083032490977</v>
      </c>
      <c r="AX46" s="30">
        <f t="shared" si="51"/>
        <v>0</v>
      </c>
      <c r="AY46" s="31">
        <f t="shared" si="51"/>
        <v>0.35714285714285715</v>
      </c>
      <c r="AZ46" s="30">
        <f t="shared" si="51"/>
        <v>0</v>
      </c>
      <c r="BA46" s="30">
        <f t="shared" si="51"/>
        <v>0.54151624548736466</v>
      </c>
      <c r="BB46" s="30">
        <f t="shared" si="51"/>
        <v>0</v>
      </c>
      <c r="BC46" s="32">
        <f t="shared" si="51"/>
        <v>0.35778175313059035</v>
      </c>
      <c r="BD46" s="30">
        <f t="shared" si="51"/>
        <v>0.72202166064981954</v>
      </c>
      <c r="BE46" s="30">
        <f t="shared" si="51"/>
        <v>0</v>
      </c>
      <c r="BF46" s="30">
        <f t="shared" si="51"/>
        <v>1.7013232514177694</v>
      </c>
      <c r="BG46" s="30">
        <f t="shared" si="51"/>
        <v>0.54446460980036293</v>
      </c>
      <c r="BH46" s="54">
        <f t="shared" si="51"/>
        <v>1.6423357664233578</v>
      </c>
      <c r="BI46" s="30">
        <f t="shared" si="51"/>
        <v>0.90579710144927539</v>
      </c>
      <c r="BJ46" s="30">
        <f t="shared" si="51"/>
        <v>0.72202166064981954</v>
      </c>
      <c r="BK46" s="30">
        <f t="shared" si="51"/>
        <v>2.3465703971119134</v>
      </c>
      <c r="BL46" s="30">
        <f t="shared" si="51"/>
        <v>2.1660649819494586</v>
      </c>
      <c r="BM46" s="30">
        <f t="shared" si="51"/>
        <v>1.4440433212996391</v>
      </c>
      <c r="BN46" s="30">
        <f t="shared" si="51"/>
        <v>0.35587188612099646</v>
      </c>
      <c r="BO46" s="30">
        <f t="shared" si="51"/>
        <v>0</v>
      </c>
      <c r="BP46" s="30">
        <f t="shared" si="51"/>
        <v>0.18050541516245489</v>
      </c>
      <c r="BQ46" s="31">
        <f t="shared" si="51"/>
        <v>6.9395017793594302</v>
      </c>
      <c r="BR46" s="31">
        <f t="shared" si="51"/>
        <v>46.97508896797153</v>
      </c>
      <c r="BS46" s="31">
        <f t="shared" si="51"/>
        <v>38.680926916221033</v>
      </c>
      <c r="BT46" s="33">
        <f t="shared" si="51"/>
        <v>0.18018018018018017</v>
      </c>
      <c r="BV46" s="54">
        <v>0.5</v>
      </c>
      <c r="BW46" s="38">
        <f t="shared" ref="BW46:CT46" si="52">AW41+AW42+AW43+AW44+AW45+AW46</f>
        <v>0.54151624548736466</v>
      </c>
      <c r="BX46" s="30">
        <f t="shared" si="52"/>
        <v>0.36166365280289331</v>
      </c>
      <c r="BY46" s="31">
        <f t="shared" si="52"/>
        <v>1.4285714285714286</v>
      </c>
      <c r="BZ46" s="30">
        <f t="shared" si="52"/>
        <v>0.36101083032490977</v>
      </c>
      <c r="CA46" s="30">
        <f t="shared" si="52"/>
        <v>1.2635379061371843</v>
      </c>
      <c r="CB46" s="30">
        <f t="shared" si="52"/>
        <v>0.18050541516245489</v>
      </c>
      <c r="CC46" s="32">
        <f t="shared" si="52"/>
        <v>1.6100178890876564</v>
      </c>
      <c r="CD46" s="30">
        <f t="shared" si="52"/>
        <v>1.0830324909747293</v>
      </c>
      <c r="CE46" s="30">
        <f t="shared" si="52"/>
        <v>0.57581573896353166</v>
      </c>
      <c r="CF46" s="30">
        <f t="shared" si="52"/>
        <v>2.6465028355387523</v>
      </c>
      <c r="CG46" s="30">
        <f t="shared" si="52"/>
        <v>0.54446460980036293</v>
      </c>
      <c r="CH46" s="54">
        <f t="shared" si="52"/>
        <v>70.255474452554736</v>
      </c>
      <c r="CI46" s="30">
        <f t="shared" si="52"/>
        <v>2.3550724637681162</v>
      </c>
      <c r="CJ46" s="30">
        <f t="shared" si="52"/>
        <v>1.9855595667870036</v>
      </c>
      <c r="CK46" s="30">
        <f t="shared" si="52"/>
        <v>5.0541516245487363</v>
      </c>
      <c r="CL46" s="30">
        <f t="shared" si="52"/>
        <v>79.602888086642608</v>
      </c>
      <c r="CM46" s="30">
        <f t="shared" si="52"/>
        <v>5.5956678700361007</v>
      </c>
      <c r="CN46" s="30">
        <f t="shared" si="52"/>
        <v>0.88967971530249113</v>
      </c>
      <c r="CO46" s="30">
        <f t="shared" si="52"/>
        <v>1.4466546112115732</v>
      </c>
      <c r="CP46" s="30">
        <f t="shared" si="52"/>
        <v>3.7906137184115525</v>
      </c>
      <c r="CQ46" s="31">
        <f t="shared" si="52"/>
        <v>8.7188612099644125</v>
      </c>
      <c r="CR46" s="31">
        <f t="shared" si="52"/>
        <v>50</v>
      </c>
      <c r="CS46" s="31">
        <f t="shared" si="52"/>
        <v>87.878787878787875</v>
      </c>
      <c r="CT46" s="33">
        <f t="shared" si="52"/>
        <v>99.639639639639654</v>
      </c>
      <c r="CU46" s="35"/>
      <c r="CV46" s="35"/>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row>
    <row r="47" spans="1:126" x14ac:dyDescent="0.25">
      <c r="B47" s="54" t="s">
        <v>10</v>
      </c>
      <c r="C47" s="4">
        <v>0</v>
      </c>
      <c r="D47" s="4">
        <v>1</v>
      </c>
      <c r="E47" s="4">
        <v>3</v>
      </c>
      <c r="F47" s="4">
        <v>0</v>
      </c>
      <c r="G47" s="4">
        <v>3</v>
      </c>
      <c r="H47" s="4">
        <v>2</v>
      </c>
      <c r="I47" s="4">
        <v>11</v>
      </c>
      <c r="J47" s="4">
        <v>5</v>
      </c>
      <c r="K47" s="4">
        <v>3</v>
      </c>
      <c r="L47" s="3">
        <v>1</v>
      </c>
      <c r="M47" s="3">
        <v>7</v>
      </c>
      <c r="N47" s="3">
        <v>517</v>
      </c>
      <c r="O47" s="3">
        <v>6</v>
      </c>
      <c r="P47" s="3">
        <v>0</v>
      </c>
      <c r="Q47" s="3">
        <v>0</v>
      </c>
      <c r="R47" s="3">
        <v>0</v>
      </c>
      <c r="S47" s="54">
        <v>559</v>
      </c>
      <c r="V47" s="54">
        <v>1</v>
      </c>
      <c r="W47" s="8">
        <f>I41</f>
        <v>1</v>
      </c>
      <c r="X47" s="54">
        <f>I42</f>
        <v>0</v>
      </c>
      <c r="Y47" s="2">
        <f>I43</f>
        <v>10</v>
      </c>
      <c r="Z47" s="54">
        <f>I44</f>
        <v>1</v>
      </c>
      <c r="AA47" s="54">
        <f>I45</f>
        <v>1</v>
      </c>
      <c r="AB47" s="54">
        <f>I46</f>
        <v>1</v>
      </c>
      <c r="AC47" s="4">
        <f>I47</f>
        <v>11</v>
      </c>
      <c r="AD47" s="54">
        <f>I48</f>
        <v>2</v>
      </c>
      <c r="AE47" s="54">
        <f>I49</f>
        <v>2</v>
      </c>
      <c r="AF47" s="54">
        <f>I50</f>
        <v>95</v>
      </c>
      <c r="AG47" s="54">
        <f>I51</f>
        <v>0</v>
      </c>
      <c r="AH47" s="54">
        <f>I52</f>
        <v>6</v>
      </c>
      <c r="AI47" s="54">
        <f>I53</f>
        <v>11</v>
      </c>
      <c r="AJ47" s="54">
        <f>I54</f>
        <v>12</v>
      </c>
      <c r="AK47" s="54">
        <f>I55</f>
        <v>13</v>
      </c>
      <c r="AL47" s="54">
        <f>I56</f>
        <v>8</v>
      </c>
      <c r="AM47" s="54">
        <f>I57</f>
        <v>17</v>
      </c>
      <c r="AN47" s="54">
        <f>I58</f>
        <v>15</v>
      </c>
      <c r="AO47" s="54">
        <f>I59</f>
        <v>1</v>
      </c>
      <c r="AP47" s="54">
        <f>I60</f>
        <v>3</v>
      </c>
      <c r="AQ47" s="2">
        <f>I61</f>
        <v>315</v>
      </c>
      <c r="AR47" s="2">
        <f>I62</f>
        <v>99</v>
      </c>
      <c r="AS47" s="2">
        <f>I63</f>
        <v>17</v>
      </c>
      <c r="AT47" s="3">
        <f>I64</f>
        <v>2</v>
      </c>
      <c r="AU47" s="5"/>
      <c r="AV47" s="54">
        <v>1</v>
      </c>
      <c r="AW47" s="38">
        <f t="shared" ref="AW47:BT47" si="53">PRODUCT(W47*100*1/W57)</f>
        <v>0.18050541516245489</v>
      </c>
      <c r="AX47" s="30">
        <f t="shared" si="53"/>
        <v>0</v>
      </c>
      <c r="AY47" s="31">
        <f t="shared" si="53"/>
        <v>1.7857142857142858</v>
      </c>
      <c r="AZ47" s="30">
        <f t="shared" si="53"/>
        <v>0.18050541516245489</v>
      </c>
      <c r="BA47" s="30">
        <f t="shared" si="53"/>
        <v>0.18050541516245489</v>
      </c>
      <c r="BB47" s="30">
        <f t="shared" si="53"/>
        <v>0.18050541516245489</v>
      </c>
      <c r="BC47" s="32">
        <f t="shared" si="53"/>
        <v>1.9677996422182469</v>
      </c>
      <c r="BD47" s="30">
        <f t="shared" si="53"/>
        <v>0.36101083032490977</v>
      </c>
      <c r="BE47" s="30">
        <f t="shared" si="53"/>
        <v>0.38387715930902111</v>
      </c>
      <c r="BF47" s="30">
        <f t="shared" si="53"/>
        <v>17.958412098298677</v>
      </c>
      <c r="BG47" s="30">
        <f t="shared" si="53"/>
        <v>0</v>
      </c>
      <c r="BH47" s="54">
        <f t="shared" si="53"/>
        <v>1.0948905109489051</v>
      </c>
      <c r="BI47" s="30">
        <f t="shared" si="53"/>
        <v>1.9927536231884058</v>
      </c>
      <c r="BJ47" s="30">
        <f t="shared" si="53"/>
        <v>2.1660649819494586</v>
      </c>
      <c r="BK47" s="30">
        <f t="shared" si="53"/>
        <v>2.3465703971119134</v>
      </c>
      <c r="BL47" s="30">
        <f t="shared" si="53"/>
        <v>1.4440433212996391</v>
      </c>
      <c r="BM47" s="30">
        <f t="shared" si="53"/>
        <v>3.0685920577617329</v>
      </c>
      <c r="BN47" s="30">
        <f t="shared" si="53"/>
        <v>2.6690391459074734</v>
      </c>
      <c r="BO47" s="30">
        <f t="shared" si="53"/>
        <v>0.18083182640144665</v>
      </c>
      <c r="BP47" s="30">
        <f t="shared" si="53"/>
        <v>0.54151624548736466</v>
      </c>
      <c r="BQ47" s="31">
        <f t="shared" si="53"/>
        <v>56.04982206405694</v>
      </c>
      <c r="BR47" s="31">
        <f t="shared" si="53"/>
        <v>17.615658362989326</v>
      </c>
      <c r="BS47" s="31">
        <f t="shared" si="53"/>
        <v>3.0303030303030303</v>
      </c>
      <c r="BT47" s="33">
        <f t="shared" si="53"/>
        <v>0.36036036036036034</v>
      </c>
      <c r="BV47" s="54">
        <v>1</v>
      </c>
      <c r="BW47" s="38">
        <f t="shared" ref="BW47:CT47" si="54">AW41+AW42+AW43+AW44+AW45+AW46+AW47</f>
        <v>0.72202166064981954</v>
      </c>
      <c r="BX47" s="30">
        <f t="shared" si="54"/>
        <v>0.36166365280289331</v>
      </c>
      <c r="BY47" s="31">
        <f t="shared" si="54"/>
        <v>3.2142857142857144</v>
      </c>
      <c r="BZ47" s="30">
        <f t="shared" si="54"/>
        <v>0.54151624548736466</v>
      </c>
      <c r="CA47" s="30">
        <f t="shared" si="54"/>
        <v>1.4440433212996391</v>
      </c>
      <c r="CB47" s="30">
        <f t="shared" si="54"/>
        <v>0.36101083032490977</v>
      </c>
      <c r="CC47" s="32">
        <f t="shared" si="54"/>
        <v>3.5778175313059033</v>
      </c>
      <c r="CD47" s="30">
        <f t="shared" si="54"/>
        <v>1.4440433212996391</v>
      </c>
      <c r="CE47" s="30">
        <f t="shared" si="54"/>
        <v>0.95969289827255277</v>
      </c>
      <c r="CF47" s="30">
        <f t="shared" si="54"/>
        <v>20.604914933837428</v>
      </c>
      <c r="CG47" s="30">
        <f t="shared" si="54"/>
        <v>0.54446460980036293</v>
      </c>
      <c r="CH47" s="54">
        <f t="shared" si="54"/>
        <v>71.350364963503637</v>
      </c>
      <c r="CI47" s="30">
        <f t="shared" si="54"/>
        <v>4.3478260869565215</v>
      </c>
      <c r="CJ47" s="30">
        <f t="shared" si="54"/>
        <v>4.1516245487364625</v>
      </c>
      <c r="CK47" s="30">
        <f t="shared" si="54"/>
        <v>7.4007220216606502</v>
      </c>
      <c r="CL47" s="30">
        <f t="shared" si="54"/>
        <v>81.046931407942253</v>
      </c>
      <c r="CM47" s="30">
        <f t="shared" si="54"/>
        <v>8.6642599277978327</v>
      </c>
      <c r="CN47" s="30">
        <f t="shared" si="54"/>
        <v>3.5587188612099645</v>
      </c>
      <c r="CO47" s="30">
        <f t="shared" si="54"/>
        <v>1.6274864376130198</v>
      </c>
      <c r="CP47" s="30">
        <f t="shared" si="54"/>
        <v>4.3321299638989172</v>
      </c>
      <c r="CQ47" s="31">
        <f t="shared" si="54"/>
        <v>64.768683274021356</v>
      </c>
      <c r="CR47" s="31">
        <f t="shared" si="54"/>
        <v>67.615658362989322</v>
      </c>
      <c r="CS47" s="31">
        <f t="shared" si="54"/>
        <v>90.909090909090907</v>
      </c>
      <c r="CT47" s="33">
        <f t="shared" si="54"/>
        <v>100.00000000000001</v>
      </c>
      <c r="CU47" s="35"/>
      <c r="CV47" s="35"/>
      <c r="CW47" s="10"/>
      <c r="CX47" s="10"/>
      <c r="CY47" s="10" t="str">
        <f>A39</f>
        <v>Enterococcus faecium</v>
      </c>
      <c r="CZ47" s="10"/>
      <c r="DA47" s="10"/>
      <c r="DB47" s="10"/>
      <c r="DC47" s="10"/>
      <c r="DD47" s="10"/>
      <c r="DE47" s="10"/>
      <c r="DF47" s="10"/>
      <c r="DG47" s="10"/>
      <c r="DH47" s="10"/>
      <c r="DI47" s="10"/>
      <c r="DJ47" s="10"/>
      <c r="DK47" s="10"/>
      <c r="DL47" s="10"/>
      <c r="DM47" s="10"/>
      <c r="DN47" s="10"/>
      <c r="DO47" s="10"/>
      <c r="DP47" s="10"/>
      <c r="DQ47" s="10"/>
      <c r="DR47" s="10"/>
      <c r="DS47" s="10"/>
      <c r="DT47" s="10"/>
      <c r="DU47" s="10"/>
    </row>
    <row r="48" spans="1:126" x14ac:dyDescent="0.25">
      <c r="B48" s="54" t="s">
        <v>11</v>
      </c>
      <c r="C48" s="54">
        <v>0</v>
      </c>
      <c r="D48" s="54">
        <v>0</v>
      </c>
      <c r="E48" s="54">
        <v>1</v>
      </c>
      <c r="F48" s="54">
        <v>0</v>
      </c>
      <c r="G48" s="54">
        <v>1</v>
      </c>
      <c r="H48" s="54">
        <v>4</v>
      </c>
      <c r="I48" s="54">
        <v>2</v>
      </c>
      <c r="J48" s="54">
        <v>4</v>
      </c>
      <c r="K48" s="54">
        <v>12</v>
      </c>
      <c r="L48" s="54">
        <v>12</v>
      </c>
      <c r="M48" s="54">
        <v>7</v>
      </c>
      <c r="N48" s="54">
        <v>511</v>
      </c>
      <c r="O48" s="54">
        <v>0</v>
      </c>
      <c r="P48" s="54">
        <v>0</v>
      </c>
      <c r="Q48" s="54">
        <v>0</v>
      </c>
      <c r="R48" s="54">
        <v>0</v>
      </c>
      <c r="S48" s="54">
        <v>554</v>
      </c>
      <c r="V48" s="54">
        <v>2</v>
      </c>
      <c r="W48" s="8">
        <f>J41</f>
        <v>12</v>
      </c>
      <c r="X48" s="54">
        <f>J42</f>
        <v>1</v>
      </c>
      <c r="Y48" s="2">
        <f>J43</f>
        <v>6</v>
      </c>
      <c r="Z48" s="54">
        <f>J44</f>
        <v>4</v>
      </c>
      <c r="AA48" s="54">
        <f>J45</f>
        <v>1</v>
      </c>
      <c r="AB48" s="54">
        <f>J46</f>
        <v>1</v>
      </c>
      <c r="AC48" s="4">
        <f>J47</f>
        <v>5</v>
      </c>
      <c r="AD48" s="54">
        <f>J48</f>
        <v>4</v>
      </c>
      <c r="AE48" s="54">
        <f>J49</f>
        <v>3</v>
      </c>
      <c r="AF48" s="54">
        <f>J50</f>
        <v>137</v>
      </c>
      <c r="AG48" s="54">
        <f>J51</f>
        <v>3</v>
      </c>
      <c r="AH48" s="54">
        <f>J52</f>
        <v>9</v>
      </c>
      <c r="AI48" s="54">
        <f>J53</f>
        <v>12</v>
      </c>
      <c r="AJ48" s="54">
        <f>J54</f>
        <v>19</v>
      </c>
      <c r="AK48" s="54">
        <f>J55</f>
        <v>8</v>
      </c>
      <c r="AL48" s="54">
        <f>J56</f>
        <v>34</v>
      </c>
      <c r="AM48" s="54">
        <f>J57</f>
        <v>24</v>
      </c>
      <c r="AN48" s="54">
        <f>J58</f>
        <v>72</v>
      </c>
      <c r="AO48" s="54">
        <f>J59</f>
        <v>7</v>
      </c>
      <c r="AP48" s="54">
        <f>J60</f>
        <v>1</v>
      </c>
      <c r="AQ48" s="2">
        <f>J61</f>
        <v>188</v>
      </c>
      <c r="AR48" s="2">
        <f>J62</f>
        <v>22</v>
      </c>
      <c r="AS48" s="2">
        <f>J63</f>
        <v>5</v>
      </c>
      <c r="AT48" s="3">
        <f>J64</f>
        <v>0</v>
      </c>
      <c r="AU48" s="5"/>
      <c r="AV48" s="54">
        <v>2</v>
      </c>
      <c r="AW48" s="38">
        <f t="shared" ref="AW48:BT48" si="55">PRODUCT(W48*100*1/W57)</f>
        <v>2.1660649819494586</v>
      </c>
      <c r="AX48" s="30">
        <f t="shared" si="55"/>
        <v>0.18083182640144665</v>
      </c>
      <c r="AY48" s="31">
        <f t="shared" si="55"/>
        <v>1.0714285714285714</v>
      </c>
      <c r="AZ48" s="30">
        <f t="shared" si="55"/>
        <v>0.72202166064981954</v>
      </c>
      <c r="BA48" s="30">
        <f t="shared" si="55"/>
        <v>0.18050541516245489</v>
      </c>
      <c r="BB48" s="30">
        <f t="shared" si="55"/>
        <v>0.18050541516245489</v>
      </c>
      <c r="BC48" s="32">
        <f t="shared" si="55"/>
        <v>0.89445438282647582</v>
      </c>
      <c r="BD48" s="30">
        <f t="shared" si="55"/>
        <v>0.72202166064981954</v>
      </c>
      <c r="BE48" s="30">
        <f t="shared" si="55"/>
        <v>0.57581573896353166</v>
      </c>
      <c r="BF48" s="30">
        <f t="shared" si="55"/>
        <v>25.897920604914933</v>
      </c>
      <c r="BG48" s="30">
        <f t="shared" si="55"/>
        <v>0.54446460980036293</v>
      </c>
      <c r="BH48" s="54">
        <f t="shared" si="55"/>
        <v>1.6423357664233578</v>
      </c>
      <c r="BI48" s="30">
        <f t="shared" si="55"/>
        <v>2.1739130434782608</v>
      </c>
      <c r="BJ48" s="30">
        <f t="shared" si="55"/>
        <v>3.4296028880866425</v>
      </c>
      <c r="BK48" s="30">
        <f t="shared" si="55"/>
        <v>1.4440433212996391</v>
      </c>
      <c r="BL48" s="30">
        <f t="shared" si="55"/>
        <v>6.1371841155234659</v>
      </c>
      <c r="BM48" s="30">
        <f t="shared" si="55"/>
        <v>4.3321299638989172</v>
      </c>
      <c r="BN48" s="30">
        <f t="shared" si="55"/>
        <v>12.811387900355871</v>
      </c>
      <c r="BO48" s="30">
        <f t="shared" si="55"/>
        <v>1.2658227848101267</v>
      </c>
      <c r="BP48" s="30">
        <f t="shared" si="55"/>
        <v>0.18050541516245489</v>
      </c>
      <c r="BQ48" s="31">
        <f t="shared" si="55"/>
        <v>33.451957295373667</v>
      </c>
      <c r="BR48" s="31">
        <f t="shared" si="55"/>
        <v>3.9145907473309607</v>
      </c>
      <c r="BS48" s="31">
        <f t="shared" si="55"/>
        <v>0.89126559714795006</v>
      </c>
      <c r="BT48" s="33">
        <f t="shared" si="55"/>
        <v>0</v>
      </c>
      <c r="BV48" s="54">
        <v>2</v>
      </c>
      <c r="BW48" s="38">
        <f t="shared" ref="BW48:CT48" si="56">AW41+AW42+AW43+AW44+AW45+AW46+AW47+AW48</f>
        <v>2.8880866425992782</v>
      </c>
      <c r="BX48" s="30">
        <f t="shared" si="56"/>
        <v>0.54249547920433994</v>
      </c>
      <c r="BY48" s="31">
        <f t="shared" si="56"/>
        <v>4.2857142857142856</v>
      </c>
      <c r="BZ48" s="30">
        <f t="shared" si="56"/>
        <v>1.2635379061371843</v>
      </c>
      <c r="CA48" s="30">
        <f t="shared" si="56"/>
        <v>1.6245487364620939</v>
      </c>
      <c r="CB48" s="30">
        <f t="shared" si="56"/>
        <v>0.54151624548736466</v>
      </c>
      <c r="CC48" s="32">
        <f t="shared" si="56"/>
        <v>4.4722719141323788</v>
      </c>
      <c r="CD48" s="30">
        <f t="shared" si="56"/>
        <v>2.1660649819494586</v>
      </c>
      <c r="CE48" s="30">
        <f t="shared" si="56"/>
        <v>1.5355086372360844</v>
      </c>
      <c r="CF48" s="30">
        <f t="shared" si="56"/>
        <v>46.502835538752365</v>
      </c>
      <c r="CG48" s="30">
        <f t="shared" si="56"/>
        <v>1.0889292196007259</v>
      </c>
      <c r="CH48" s="54">
        <f t="shared" si="56"/>
        <v>72.992700729926995</v>
      </c>
      <c r="CI48" s="30">
        <f t="shared" si="56"/>
        <v>6.5217391304347823</v>
      </c>
      <c r="CJ48" s="30">
        <f t="shared" si="56"/>
        <v>7.581227436823105</v>
      </c>
      <c r="CK48" s="30">
        <f t="shared" si="56"/>
        <v>8.8447653429602902</v>
      </c>
      <c r="CL48" s="30">
        <f t="shared" si="56"/>
        <v>87.184115523465721</v>
      </c>
      <c r="CM48" s="30">
        <f t="shared" si="56"/>
        <v>12.996389891696751</v>
      </c>
      <c r="CN48" s="30">
        <f t="shared" si="56"/>
        <v>16.370106761565836</v>
      </c>
      <c r="CO48" s="30">
        <f t="shared" si="56"/>
        <v>2.8933092224231465</v>
      </c>
      <c r="CP48" s="30">
        <f t="shared" si="56"/>
        <v>4.512635379061372</v>
      </c>
      <c r="CQ48" s="31">
        <f t="shared" si="56"/>
        <v>98.220640569395016</v>
      </c>
      <c r="CR48" s="31">
        <f t="shared" si="56"/>
        <v>71.530249110320284</v>
      </c>
      <c r="CS48" s="31">
        <f t="shared" si="56"/>
        <v>91.800356506238856</v>
      </c>
      <c r="CT48" s="33">
        <f t="shared" si="56"/>
        <v>100.00000000000001</v>
      </c>
      <c r="CU48" s="35"/>
      <c r="CV48" s="35"/>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row>
    <row r="49" spans="2:126" x14ac:dyDescent="0.25">
      <c r="B49" s="54" t="s">
        <v>13</v>
      </c>
      <c r="C49" s="54">
        <v>0</v>
      </c>
      <c r="D49" s="54">
        <v>0</v>
      </c>
      <c r="E49" s="54">
        <v>0</v>
      </c>
      <c r="F49" s="54">
        <v>0</v>
      </c>
      <c r="G49" s="54">
        <v>3</v>
      </c>
      <c r="H49" s="54">
        <v>0</v>
      </c>
      <c r="I49" s="54">
        <v>2</v>
      </c>
      <c r="J49" s="54">
        <v>3</v>
      </c>
      <c r="K49" s="54">
        <v>25</v>
      </c>
      <c r="L49" s="54">
        <v>60</v>
      </c>
      <c r="M49" s="54">
        <v>88</v>
      </c>
      <c r="N49" s="54">
        <v>98</v>
      </c>
      <c r="O49" s="54">
        <v>33</v>
      </c>
      <c r="P49" s="54">
        <v>209</v>
      </c>
      <c r="Q49" s="54">
        <v>0</v>
      </c>
      <c r="R49" s="54">
        <v>0</v>
      </c>
      <c r="S49" s="54">
        <v>521</v>
      </c>
      <c r="V49" s="54">
        <v>4</v>
      </c>
      <c r="W49" s="8">
        <f>K41</f>
        <v>11</v>
      </c>
      <c r="X49" s="54">
        <f>K42</f>
        <v>2</v>
      </c>
      <c r="Y49" s="2">
        <f>K43</f>
        <v>0</v>
      </c>
      <c r="Z49" s="54">
        <f>K44</f>
        <v>10</v>
      </c>
      <c r="AA49" s="54">
        <f>K45</f>
        <v>1</v>
      </c>
      <c r="AB49" s="54">
        <f>K46</f>
        <v>1</v>
      </c>
      <c r="AC49" s="4">
        <f>K47</f>
        <v>3</v>
      </c>
      <c r="AD49" s="54">
        <f>K48</f>
        <v>12</v>
      </c>
      <c r="AE49" s="54">
        <f>K49</f>
        <v>25</v>
      </c>
      <c r="AF49" s="54">
        <f>K50</f>
        <v>61</v>
      </c>
      <c r="AG49" s="54">
        <f>K51</f>
        <v>4</v>
      </c>
      <c r="AH49" s="54">
        <f>K52</f>
        <v>18</v>
      </c>
      <c r="AI49" s="54">
        <f>K53</f>
        <v>12</v>
      </c>
      <c r="AJ49" s="54">
        <f>K54</f>
        <v>11</v>
      </c>
      <c r="AK49" s="54">
        <f>K55</f>
        <v>11</v>
      </c>
      <c r="AL49" s="54">
        <f>K56</f>
        <v>24</v>
      </c>
      <c r="AM49" s="54">
        <f>K57</f>
        <v>81</v>
      </c>
      <c r="AN49" s="54">
        <f>K58</f>
        <v>409</v>
      </c>
      <c r="AO49" s="54">
        <f>K59</f>
        <v>9</v>
      </c>
      <c r="AP49" s="54">
        <f>K60</f>
        <v>5</v>
      </c>
      <c r="AQ49" s="2">
        <f>K61</f>
        <v>6</v>
      </c>
      <c r="AR49" s="2">
        <f>K62</f>
        <v>3</v>
      </c>
      <c r="AS49" s="3">
        <f>K63</f>
        <v>9</v>
      </c>
      <c r="AT49" s="3">
        <f>K64</f>
        <v>0</v>
      </c>
      <c r="AU49" s="5"/>
      <c r="AV49" s="54">
        <v>4</v>
      </c>
      <c r="AW49" s="38">
        <f t="shared" ref="AW49:BT49" si="57">PRODUCT(W49*100*1/W57)</f>
        <v>1.9855595667870036</v>
      </c>
      <c r="AX49" s="30">
        <f t="shared" si="57"/>
        <v>0.36166365280289331</v>
      </c>
      <c r="AY49" s="31">
        <f t="shared" si="57"/>
        <v>0</v>
      </c>
      <c r="AZ49" s="30">
        <f t="shared" si="57"/>
        <v>1.8050541516245486</v>
      </c>
      <c r="BA49" s="30">
        <f t="shared" si="57"/>
        <v>0.18050541516245489</v>
      </c>
      <c r="BB49" s="30">
        <f t="shared" si="57"/>
        <v>0.18050541516245489</v>
      </c>
      <c r="BC49" s="32">
        <f t="shared" si="57"/>
        <v>0.53667262969588547</v>
      </c>
      <c r="BD49" s="30">
        <f t="shared" si="57"/>
        <v>2.1660649819494586</v>
      </c>
      <c r="BE49" s="30">
        <f t="shared" si="57"/>
        <v>4.7984644913627639</v>
      </c>
      <c r="BF49" s="30">
        <f t="shared" si="57"/>
        <v>11.531190926275993</v>
      </c>
      <c r="BG49" s="30">
        <f t="shared" si="57"/>
        <v>0.72595281306715065</v>
      </c>
      <c r="BH49" s="54">
        <f t="shared" si="57"/>
        <v>3.2846715328467155</v>
      </c>
      <c r="BI49" s="30">
        <f t="shared" si="57"/>
        <v>2.1739130434782608</v>
      </c>
      <c r="BJ49" s="30">
        <f t="shared" si="57"/>
        <v>1.9855595667870036</v>
      </c>
      <c r="BK49" s="30">
        <f t="shared" si="57"/>
        <v>1.9855595667870036</v>
      </c>
      <c r="BL49" s="30">
        <f t="shared" si="57"/>
        <v>4.3321299638989172</v>
      </c>
      <c r="BM49" s="30">
        <f t="shared" si="57"/>
        <v>14.620938628158845</v>
      </c>
      <c r="BN49" s="30">
        <f t="shared" si="57"/>
        <v>72.77580071174377</v>
      </c>
      <c r="BO49" s="30">
        <f t="shared" si="57"/>
        <v>1.6274864376130198</v>
      </c>
      <c r="BP49" s="30">
        <f t="shared" si="57"/>
        <v>0.90252707581227432</v>
      </c>
      <c r="BQ49" s="31">
        <f t="shared" si="57"/>
        <v>1.0676156583629892</v>
      </c>
      <c r="BR49" s="31">
        <f t="shared" si="57"/>
        <v>0.53380782918149461</v>
      </c>
      <c r="BS49" s="33">
        <f t="shared" si="57"/>
        <v>1.6042780748663101</v>
      </c>
      <c r="BT49" s="33">
        <f t="shared" si="57"/>
        <v>0</v>
      </c>
      <c r="BV49" s="54">
        <v>4</v>
      </c>
      <c r="BW49" s="38">
        <f t="shared" ref="BW49:CT49" si="58">AW41+AW42+AW43+AW44+AW45+AW46+AW47+AW48+AW49</f>
        <v>4.8736462093862816</v>
      </c>
      <c r="BX49" s="30">
        <f t="shared" si="58"/>
        <v>0.9041591320072333</v>
      </c>
      <c r="BY49" s="31">
        <f t="shared" si="58"/>
        <v>4.2857142857142856</v>
      </c>
      <c r="BZ49" s="30">
        <f t="shared" si="58"/>
        <v>3.0685920577617329</v>
      </c>
      <c r="CA49" s="30">
        <f t="shared" si="58"/>
        <v>1.8050541516245486</v>
      </c>
      <c r="CB49" s="30">
        <f t="shared" si="58"/>
        <v>0.72202166064981954</v>
      </c>
      <c r="CC49" s="32">
        <f t="shared" si="58"/>
        <v>5.0089445438282638</v>
      </c>
      <c r="CD49" s="30">
        <f t="shared" si="58"/>
        <v>4.3321299638989172</v>
      </c>
      <c r="CE49" s="30">
        <f t="shared" si="58"/>
        <v>6.3339731285988483</v>
      </c>
      <c r="CF49" s="30">
        <f t="shared" si="58"/>
        <v>58.034026465028361</v>
      </c>
      <c r="CG49" s="30">
        <f t="shared" si="58"/>
        <v>1.8148820326678765</v>
      </c>
      <c r="CH49" s="54">
        <f t="shared" si="58"/>
        <v>76.27737226277371</v>
      </c>
      <c r="CI49" s="30">
        <f t="shared" si="58"/>
        <v>8.695652173913043</v>
      </c>
      <c r="CJ49" s="30">
        <f t="shared" si="58"/>
        <v>9.5667870036101093</v>
      </c>
      <c r="CK49" s="30">
        <f t="shared" si="58"/>
        <v>10.830324909747294</v>
      </c>
      <c r="CL49" s="30">
        <f t="shared" si="58"/>
        <v>91.516245487364642</v>
      </c>
      <c r="CM49" s="30">
        <f t="shared" si="58"/>
        <v>27.617328519855597</v>
      </c>
      <c r="CN49" s="30">
        <f t="shared" si="58"/>
        <v>89.145907473309606</v>
      </c>
      <c r="CO49" s="30">
        <f t="shared" si="58"/>
        <v>4.5207956600361658</v>
      </c>
      <c r="CP49" s="30">
        <f t="shared" si="58"/>
        <v>5.4151624548736468</v>
      </c>
      <c r="CQ49" s="31">
        <f t="shared" si="58"/>
        <v>99.288256227758012</v>
      </c>
      <c r="CR49" s="31">
        <f t="shared" si="58"/>
        <v>72.064056939501782</v>
      </c>
      <c r="CS49" s="33">
        <f t="shared" si="58"/>
        <v>93.404634581105171</v>
      </c>
      <c r="CT49" s="33">
        <f t="shared" si="58"/>
        <v>100.00000000000001</v>
      </c>
      <c r="CU49" s="36"/>
      <c r="CV49" s="36"/>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row>
    <row r="50" spans="2:126" x14ac:dyDescent="0.25">
      <c r="B50" s="54" t="s">
        <v>14</v>
      </c>
      <c r="C50" s="54">
        <v>0</v>
      </c>
      <c r="D50" s="54">
        <v>0</v>
      </c>
      <c r="E50" s="54">
        <v>3</v>
      </c>
      <c r="F50" s="54">
        <v>0</v>
      </c>
      <c r="G50" s="54">
        <v>2</v>
      </c>
      <c r="H50" s="54">
        <v>9</v>
      </c>
      <c r="I50" s="54">
        <v>95</v>
      </c>
      <c r="J50" s="54">
        <v>137</v>
      </c>
      <c r="K50" s="54">
        <v>61</v>
      </c>
      <c r="L50" s="54">
        <v>16</v>
      </c>
      <c r="M50" s="54">
        <v>206</v>
      </c>
      <c r="N50" s="54">
        <v>0</v>
      </c>
      <c r="O50" s="54">
        <v>0</v>
      </c>
      <c r="P50" s="54">
        <v>0</v>
      </c>
      <c r="Q50" s="54">
        <v>0</v>
      </c>
      <c r="R50" s="54">
        <v>0</v>
      </c>
      <c r="S50" s="54">
        <v>529</v>
      </c>
      <c r="V50" s="54">
        <v>8</v>
      </c>
      <c r="W50" s="8">
        <f>L41</f>
        <v>527</v>
      </c>
      <c r="X50" s="54">
        <f>L42</f>
        <v>3</v>
      </c>
      <c r="Y50" s="4">
        <f>L43</f>
        <v>2</v>
      </c>
      <c r="Z50" s="54">
        <f>L44</f>
        <v>9</v>
      </c>
      <c r="AA50" s="54">
        <f>L45</f>
        <v>3</v>
      </c>
      <c r="AB50" s="54">
        <f>L46</f>
        <v>1</v>
      </c>
      <c r="AC50" s="3">
        <f>L47</f>
        <v>1</v>
      </c>
      <c r="AD50" s="54">
        <f>L48</f>
        <v>12</v>
      </c>
      <c r="AE50" s="54">
        <f>L49</f>
        <v>60</v>
      </c>
      <c r="AF50" s="54">
        <f>L50</f>
        <v>16</v>
      </c>
      <c r="AG50" s="54">
        <f>L51</f>
        <v>3</v>
      </c>
      <c r="AH50" s="54">
        <f>L52</f>
        <v>33</v>
      </c>
      <c r="AI50" s="54">
        <f>L53</f>
        <v>504</v>
      </c>
      <c r="AJ50" s="54">
        <f>L54</f>
        <v>1</v>
      </c>
      <c r="AK50" s="54">
        <f>L55</f>
        <v>493</v>
      </c>
      <c r="AL50" s="54">
        <f>L56</f>
        <v>32</v>
      </c>
      <c r="AM50" s="54">
        <f>L57</f>
        <v>401</v>
      </c>
      <c r="AN50" s="54">
        <f>L58</f>
        <v>61</v>
      </c>
      <c r="AO50" s="54">
        <f>L59</f>
        <v>14</v>
      </c>
      <c r="AP50" s="54">
        <f>L60</f>
        <v>524</v>
      </c>
      <c r="AQ50" s="3">
        <f>L61</f>
        <v>0</v>
      </c>
      <c r="AR50" s="3">
        <f>L62</f>
        <v>5</v>
      </c>
      <c r="AS50" s="3">
        <f>L63</f>
        <v>11</v>
      </c>
      <c r="AT50" s="3">
        <f>L64</f>
        <v>0</v>
      </c>
      <c r="AU50" s="7"/>
      <c r="AV50" s="54">
        <v>8</v>
      </c>
      <c r="AW50" s="38">
        <f t="shared" ref="AW50:BT50" si="59">PRODUCT(W50*100*1/W57)</f>
        <v>95.12635379061372</v>
      </c>
      <c r="AX50" s="30">
        <f t="shared" si="59"/>
        <v>0.54249547920433994</v>
      </c>
      <c r="AY50" s="32">
        <f t="shared" si="59"/>
        <v>0.35714285714285715</v>
      </c>
      <c r="AZ50" s="30">
        <f t="shared" si="59"/>
        <v>1.6245487364620939</v>
      </c>
      <c r="BA50" s="30">
        <f t="shared" si="59"/>
        <v>0.54151624548736466</v>
      </c>
      <c r="BB50" s="30">
        <f t="shared" si="59"/>
        <v>0.18050541516245489</v>
      </c>
      <c r="BC50" s="33">
        <f t="shared" si="59"/>
        <v>0.17889087656529518</v>
      </c>
      <c r="BD50" s="30">
        <f t="shared" si="59"/>
        <v>2.1660649819494586</v>
      </c>
      <c r="BE50" s="30">
        <f t="shared" si="59"/>
        <v>11.516314779270633</v>
      </c>
      <c r="BF50" s="30">
        <f t="shared" si="59"/>
        <v>3.0245746691871456</v>
      </c>
      <c r="BG50" s="30">
        <f t="shared" si="59"/>
        <v>0.54446460980036293</v>
      </c>
      <c r="BH50" s="54">
        <f t="shared" si="59"/>
        <v>6.0218978102189782</v>
      </c>
      <c r="BI50" s="30">
        <f t="shared" si="59"/>
        <v>91.304347826086953</v>
      </c>
      <c r="BJ50" s="30">
        <f t="shared" si="59"/>
        <v>0.18050541516245489</v>
      </c>
      <c r="BK50" s="30">
        <f t="shared" si="59"/>
        <v>88.989169675090253</v>
      </c>
      <c r="BL50" s="30">
        <f t="shared" si="59"/>
        <v>5.7761732851985563</v>
      </c>
      <c r="BM50" s="30">
        <f t="shared" si="59"/>
        <v>72.38267148014441</v>
      </c>
      <c r="BN50" s="30">
        <f t="shared" si="59"/>
        <v>10.854092526690392</v>
      </c>
      <c r="BO50" s="30">
        <f t="shared" si="59"/>
        <v>2.5316455696202533</v>
      </c>
      <c r="BP50" s="30">
        <f t="shared" si="59"/>
        <v>94.584837545126348</v>
      </c>
      <c r="BQ50" s="33">
        <f t="shared" si="59"/>
        <v>0</v>
      </c>
      <c r="BR50" s="33">
        <f t="shared" si="59"/>
        <v>0.88967971530249113</v>
      </c>
      <c r="BS50" s="33">
        <f t="shared" si="59"/>
        <v>1.9607843137254901</v>
      </c>
      <c r="BT50" s="33">
        <f t="shared" si="59"/>
        <v>0</v>
      </c>
      <c r="BV50" s="54">
        <v>8</v>
      </c>
      <c r="BW50" s="38">
        <f t="shared" ref="BW50:CT50" si="60">AW41+AW42+AW43+AW44+AW45+AW46+AW47+AW48+AW49+AW50</f>
        <v>100</v>
      </c>
      <c r="BX50" s="30">
        <f t="shared" si="60"/>
        <v>1.4466546112115732</v>
      </c>
      <c r="BY50" s="32">
        <f t="shared" si="60"/>
        <v>4.6428571428571423</v>
      </c>
      <c r="BZ50" s="30">
        <f t="shared" si="60"/>
        <v>4.6931407942238268</v>
      </c>
      <c r="CA50" s="30">
        <f t="shared" si="60"/>
        <v>2.3465703971119134</v>
      </c>
      <c r="CB50" s="30">
        <f t="shared" si="60"/>
        <v>0.90252707581227443</v>
      </c>
      <c r="CC50" s="33">
        <f t="shared" si="60"/>
        <v>5.1878354203935588</v>
      </c>
      <c r="CD50" s="30">
        <f t="shared" si="60"/>
        <v>6.4981949458483754</v>
      </c>
      <c r="CE50" s="30">
        <f t="shared" si="60"/>
        <v>17.850287907869482</v>
      </c>
      <c r="CF50" s="30">
        <f t="shared" si="60"/>
        <v>61.058601134215507</v>
      </c>
      <c r="CG50" s="30">
        <f t="shared" si="60"/>
        <v>2.3593466424682394</v>
      </c>
      <c r="CH50" s="54">
        <f t="shared" si="60"/>
        <v>82.299270072992684</v>
      </c>
      <c r="CI50" s="30">
        <f t="shared" si="60"/>
        <v>100</v>
      </c>
      <c r="CJ50" s="30">
        <f t="shared" si="60"/>
        <v>9.7472924187725649</v>
      </c>
      <c r="CK50" s="30">
        <f t="shared" si="60"/>
        <v>99.819494584837543</v>
      </c>
      <c r="CL50" s="30">
        <f t="shared" si="60"/>
        <v>97.292418772563195</v>
      </c>
      <c r="CM50" s="30">
        <f t="shared" si="60"/>
        <v>100</v>
      </c>
      <c r="CN50" s="30">
        <f t="shared" si="60"/>
        <v>100</v>
      </c>
      <c r="CO50" s="30">
        <f t="shared" si="60"/>
        <v>7.0524412296564192</v>
      </c>
      <c r="CP50" s="30">
        <f t="shared" si="60"/>
        <v>100</v>
      </c>
      <c r="CQ50" s="33">
        <f t="shared" si="60"/>
        <v>99.288256227758012</v>
      </c>
      <c r="CR50" s="33">
        <f t="shared" si="60"/>
        <v>72.953736654804274</v>
      </c>
      <c r="CS50" s="33">
        <f t="shared" si="60"/>
        <v>95.365418894830654</v>
      </c>
      <c r="CT50" s="33">
        <f t="shared" si="60"/>
        <v>100.00000000000001</v>
      </c>
      <c r="CU50" s="36"/>
      <c r="CV50" s="36"/>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row>
    <row r="51" spans="2:126" x14ac:dyDescent="0.25">
      <c r="B51" s="54" t="s">
        <v>16</v>
      </c>
      <c r="C51" s="54">
        <v>0</v>
      </c>
      <c r="D51" s="54">
        <v>0</v>
      </c>
      <c r="E51" s="54">
        <v>0</v>
      </c>
      <c r="F51" s="54">
        <v>0</v>
      </c>
      <c r="G51" s="54">
        <v>0</v>
      </c>
      <c r="H51" s="54">
        <v>3</v>
      </c>
      <c r="I51" s="54">
        <v>0</v>
      </c>
      <c r="J51" s="54">
        <v>3</v>
      </c>
      <c r="K51" s="54">
        <v>4</v>
      </c>
      <c r="L51" s="54">
        <v>3</v>
      </c>
      <c r="M51" s="54">
        <v>14</v>
      </c>
      <c r="N51" s="54">
        <v>107</v>
      </c>
      <c r="O51" s="54">
        <v>341</v>
      </c>
      <c r="P51" s="54">
        <v>60</v>
      </c>
      <c r="Q51" s="54">
        <v>16</v>
      </c>
      <c r="R51" s="54">
        <v>0</v>
      </c>
      <c r="S51" s="54">
        <v>551</v>
      </c>
      <c r="V51" s="54">
        <v>16</v>
      </c>
      <c r="W51" s="8">
        <f>M41</f>
        <v>0</v>
      </c>
      <c r="X51" s="54">
        <f>M42</f>
        <v>545</v>
      </c>
      <c r="Y51" s="3">
        <f>M43</f>
        <v>6</v>
      </c>
      <c r="Z51" s="54">
        <f>M44</f>
        <v>6</v>
      </c>
      <c r="AA51" s="54">
        <f>M45</f>
        <v>541</v>
      </c>
      <c r="AB51" s="54">
        <f>M46</f>
        <v>2</v>
      </c>
      <c r="AC51" s="3">
        <f>M47</f>
        <v>7</v>
      </c>
      <c r="AD51" s="54">
        <f>M48</f>
        <v>7</v>
      </c>
      <c r="AE51" s="54">
        <f>M49</f>
        <v>88</v>
      </c>
      <c r="AF51" s="54">
        <f>M50</f>
        <v>206</v>
      </c>
      <c r="AG51" s="54">
        <f>M51</f>
        <v>14</v>
      </c>
      <c r="AH51" s="54">
        <f>M52</f>
        <v>49</v>
      </c>
      <c r="AI51" s="54">
        <f>M53</f>
        <v>0</v>
      </c>
      <c r="AJ51" s="54">
        <f>M54</f>
        <v>500</v>
      </c>
      <c r="AK51" s="54">
        <f>M55</f>
        <v>1</v>
      </c>
      <c r="AL51" s="54">
        <f>M56</f>
        <v>15</v>
      </c>
      <c r="AM51" s="54">
        <f>M57</f>
        <v>0</v>
      </c>
      <c r="AN51" s="54">
        <f>M58</f>
        <v>0</v>
      </c>
      <c r="AO51" s="54">
        <f>M59</f>
        <v>5</v>
      </c>
      <c r="AP51" s="54">
        <f>M60</f>
        <v>0</v>
      </c>
      <c r="AQ51" s="3">
        <f>M61</f>
        <v>2</v>
      </c>
      <c r="AR51" s="3">
        <f>M62</f>
        <v>6</v>
      </c>
      <c r="AS51" s="3">
        <f>M63</f>
        <v>16</v>
      </c>
      <c r="AT51" s="3">
        <f>M64</f>
        <v>0</v>
      </c>
      <c r="AU51" s="7"/>
      <c r="AV51" s="54">
        <v>16</v>
      </c>
      <c r="AW51" s="38">
        <f t="shared" ref="AW51:BT51" si="61">PRODUCT(W51*100*1/W57)</f>
        <v>0</v>
      </c>
      <c r="AX51" s="30">
        <f t="shared" si="61"/>
        <v>98.553345388788429</v>
      </c>
      <c r="AY51" s="33">
        <f t="shared" si="61"/>
        <v>1.0714285714285714</v>
      </c>
      <c r="AZ51" s="30">
        <f t="shared" si="61"/>
        <v>1.0830324909747293</v>
      </c>
      <c r="BA51" s="30">
        <f t="shared" si="61"/>
        <v>97.653429602888082</v>
      </c>
      <c r="BB51" s="30">
        <f t="shared" si="61"/>
        <v>0.36101083032490977</v>
      </c>
      <c r="BC51" s="33">
        <f t="shared" si="61"/>
        <v>1.2522361359570662</v>
      </c>
      <c r="BD51" s="30">
        <f t="shared" si="61"/>
        <v>1.2635379061371841</v>
      </c>
      <c r="BE51" s="30">
        <f t="shared" si="61"/>
        <v>16.890595009596929</v>
      </c>
      <c r="BF51" s="30">
        <f t="shared" si="61"/>
        <v>38.9413988657845</v>
      </c>
      <c r="BG51" s="30">
        <f t="shared" si="61"/>
        <v>2.5408348457350272</v>
      </c>
      <c r="BH51" s="54">
        <f t="shared" si="61"/>
        <v>8.9416058394160576</v>
      </c>
      <c r="BI51" s="30">
        <f t="shared" si="61"/>
        <v>0</v>
      </c>
      <c r="BJ51" s="30">
        <f t="shared" si="61"/>
        <v>90.25270758122744</v>
      </c>
      <c r="BK51" s="30">
        <f t="shared" si="61"/>
        <v>0.18050541516245489</v>
      </c>
      <c r="BL51" s="30">
        <f t="shared" si="61"/>
        <v>2.7075812274368229</v>
      </c>
      <c r="BM51" s="30">
        <f t="shared" si="61"/>
        <v>0</v>
      </c>
      <c r="BN51" s="30">
        <f t="shared" si="61"/>
        <v>0</v>
      </c>
      <c r="BO51" s="30">
        <f t="shared" si="61"/>
        <v>0.9041591320072333</v>
      </c>
      <c r="BP51" s="30">
        <f t="shared" si="61"/>
        <v>0</v>
      </c>
      <c r="BQ51" s="33">
        <f t="shared" si="61"/>
        <v>0.35587188612099646</v>
      </c>
      <c r="BR51" s="33">
        <f t="shared" si="61"/>
        <v>1.0676156583629892</v>
      </c>
      <c r="BS51" s="33">
        <f t="shared" si="61"/>
        <v>2.8520499108734403</v>
      </c>
      <c r="BT51" s="33">
        <f t="shared" si="61"/>
        <v>0</v>
      </c>
      <c r="BV51" s="54">
        <v>16</v>
      </c>
      <c r="BW51" s="38">
        <f t="shared" ref="BW51:CT51" si="62">AW41+AW42+AW43+AW44+AW45+AW46+AW47+AW48+AW49+AW50+AW51</f>
        <v>100</v>
      </c>
      <c r="BX51" s="30">
        <f t="shared" si="62"/>
        <v>100</v>
      </c>
      <c r="BY51" s="33">
        <f t="shared" si="62"/>
        <v>5.7142857142857135</v>
      </c>
      <c r="BZ51" s="30">
        <f t="shared" si="62"/>
        <v>5.7761732851985563</v>
      </c>
      <c r="CA51" s="30">
        <f t="shared" si="62"/>
        <v>100</v>
      </c>
      <c r="CB51" s="30">
        <f t="shared" si="62"/>
        <v>1.2635379061371843</v>
      </c>
      <c r="CC51" s="33">
        <f t="shared" si="62"/>
        <v>6.4400715563506248</v>
      </c>
      <c r="CD51" s="30">
        <f t="shared" si="62"/>
        <v>7.7617328519855597</v>
      </c>
      <c r="CE51" s="30">
        <f t="shared" si="62"/>
        <v>34.740882917466408</v>
      </c>
      <c r="CF51" s="30">
        <f t="shared" si="62"/>
        <v>100</v>
      </c>
      <c r="CG51" s="30">
        <f t="shared" si="62"/>
        <v>4.9001814882032662</v>
      </c>
      <c r="CH51" s="54">
        <f t="shared" si="62"/>
        <v>91.24087591240874</v>
      </c>
      <c r="CI51" s="30">
        <f t="shared" si="62"/>
        <v>100</v>
      </c>
      <c r="CJ51" s="30">
        <f t="shared" si="62"/>
        <v>100</v>
      </c>
      <c r="CK51" s="30">
        <f t="shared" si="62"/>
        <v>100</v>
      </c>
      <c r="CL51" s="30">
        <f t="shared" si="62"/>
        <v>100.00000000000001</v>
      </c>
      <c r="CM51" s="30">
        <f t="shared" si="62"/>
        <v>100</v>
      </c>
      <c r="CN51" s="30">
        <f t="shared" si="62"/>
        <v>100</v>
      </c>
      <c r="CO51" s="30">
        <f t="shared" si="62"/>
        <v>7.9566003616636527</v>
      </c>
      <c r="CP51" s="30">
        <f t="shared" si="62"/>
        <v>100</v>
      </c>
      <c r="CQ51" s="33">
        <f t="shared" si="62"/>
        <v>99.644128113879006</v>
      </c>
      <c r="CR51" s="33">
        <f t="shared" si="62"/>
        <v>74.02135231316727</v>
      </c>
      <c r="CS51" s="33">
        <f t="shared" si="62"/>
        <v>98.217468805704101</v>
      </c>
      <c r="CT51" s="33">
        <f t="shared" si="62"/>
        <v>100.00000000000001</v>
      </c>
      <c r="CU51" s="36"/>
      <c r="CV51" s="36"/>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row>
    <row r="52" spans="2:126" x14ac:dyDescent="0.25">
      <c r="B52" s="54" t="s">
        <v>17</v>
      </c>
      <c r="C52" s="54">
        <v>0</v>
      </c>
      <c r="D52" s="54">
        <v>0</v>
      </c>
      <c r="E52" s="54">
        <v>332</v>
      </c>
      <c r="F52" s="54">
        <v>0</v>
      </c>
      <c r="G52" s="54">
        <v>44</v>
      </c>
      <c r="H52" s="54">
        <v>9</v>
      </c>
      <c r="I52" s="54">
        <v>6</v>
      </c>
      <c r="J52" s="54">
        <v>9</v>
      </c>
      <c r="K52" s="54">
        <v>18</v>
      </c>
      <c r="L52" s="54">
        <v>33</v>
      </c>
      <c r="M52" s="54">
        <v>49</v>
      </c>
      <c r="N52" s="54">
        <v>47</v>
      </c>
      <c r="O52" s="54">
        <v>1</v>
      </c>
      <c r="P52" s="54">
        <v>0</v>
      </c>
      <c r="Q52" s="54">
        <v>0</v>
      </c>
      <c r="R52" s="54">
        <v>0</v>
      </c>
      <c r="S52" s="54">
        <v>548</v>
      </c>
      <c r="V52" s="54">
        <v>32</v>
      </c>
      <c r="W52" s="8">
        <f>N41</f>
        <v>0</v>
      </c>
      <c r="X52" s="54">
        <f>N42</f>
        <v>0</v>
      </c>
      <c r="Y52" s="3">
        <f>N43</f>
        <v>11</v>
      </c>
      <c r="Z52" s="54">
        <f>N44</f>
        <v>3</v>
      </c>
      <c r="AA52" s="54">
        <f>N45</f>
        <v>0</v>
      </c>
      <c r="AB52" s="54">
        <f>N46</f>
        <v>1</v>
      </c>
      <c r="AC52" s="3">
        <f>N47</f>
        <v>517</v>
      </c>
      <c r="AD52" s="54">
        <f>N48</f>
        <v>511</v>
      </c>
      <c r="AE52" s="54">
        <f>N49</f>
        <v>98</v>
      </c>
      <c r="AF52" s="54">
        <f>N50</f>
        <v>0</v>
      </c>
      <c r="AG52" s="54">
        <f>N51</f>
        <v>107</v>
      </c>
      <c r="AH52" s="54">
        <f>N52</f>
        <v>47</v>
      </c>
      <c r="AI52" s="54">
        <f>N53</f>
        <v>0</v>
      </c>
      <c r="AJ52" s="54">
        <f>N54</f>
        <v>0</v>
      </c>
      <c r="AK52" s="54">
        <f>N55</f>
        <v>0</v>
      </c>
      <c r="AL52" s="54">
        <f>N56</f>
        <v>0</v>
      </c>
      <c r="AM52" s="54">
        <f>N57</f>
        <v>0</v>
      </c>
      <c r="AN52" s="54">
        <f>N58</f>
        <v>0</v>
      </c>
      <c r="AO52" s="54">
        <f>N59</f>
        <v>509</v>
      </c>
      <c r="AP52" s="54">
        <f>N60</f>
        <v>0</v>
      </c>
      <c r="AQ52" s="3">
        <f>N61</f>
        <v>2</v>
      </c>
      <c r="AR52" s="3">
        <f>N62</f>
        <v>143</v>
      </c>
      <c r="AS52" s="3">
        <f>N63</f>
        <v>8</v>
      </c>
      <c r="AT52" s="3">
        <f>N64</f>
        <v>0</v>
      </c>
      <c r="AU52" s="7"/>
      <c r="AV52" s="54">
        <v>32</v>
      </c>
      <c r="AW52" s="38">
        <f t="shared" ref="AW52:BT52" si="63">PRODUCT(W52*100*1/W57)</f>
        <v>0</v>
      </c>
      <c r="AX52" s="30">
        <f t="shared" si="63"/>
        <v>0</v>
      </c>
      <c r="AY52" s="33">
        <f t="shared" si="63"/>
        <v>1.9642857142857142</v>
      </c>
      <c r="AZ52" s="30">
        <f t="shared" si="63"/>
        <v>0.54151624548736466</v>
      </c>
      <c r="BA52" s="30">
        <f t="shared" si="63"/>
        <v>0</v>
      </c>
      <c r="BB52" s="30">
        <f t="shared" si="63"/>
        <v>0.18050541516245489</v>
      </c>
      <c r="BC52" s="33">
        <f t="shared" si="63"/>
        <v>92.486583184257597</v>
      </c>
      <c r="BD52" s="30">
        <f t="shared" si="63"/>
        <v>92.238267148014444</v>
      </c>
      <c r="BE52" s="30">
        <f t="shared" si="63"/>
        <v>18.809980806142036</v>
      </c>
      <c r="BF52" s="30">
        <f t="shared" si="63"/>
        <v>0</v>
      </c>
      <c r="BG52" s="30">
        <f t="shared" si="63"/>
        <v>19.41923774954628</v>
      </c>
      <c r="BH52" s="54">
        <f t="shared" si="63"/>
        <v>8.5766423357664241</v>
      </c>
      <c r="BI52" s="30">
        <f t="shared" si="63"/>
        <v>0</v>
      </c>
      <c r="BJ52" s="30">
        <f t="shared" si="63"/>
        <v>0</v>
      </c>
      <c r="BK52" s="30">
        <f t="shared" si="63"/>
        <v>0</v>
      </c>
      <c r="BL52" s="30">
        <f t="shared" si="63"/>
        <v>0</v>
      </c>
      <c r="BM52" s="30">
        <f t="shared" si="63"/>
        <v>0</v>
      </c>
      <c r="BN52" s="30">
        <f t="shared" si="63"/>
        <v>0</v>
      </c>
      <c r="BO52" s="30">
        <f t="shared" si="63"/>
        <v>92.043399638336354</v>
      </c>
      <c r="BP52" s="30">
        <f t="shared" si="63"/>
        <v>0</v>
      </c>
      <c r="BQ52" s="33">
        <f t="shared" si="63"/>
        <v>0.35587188612099646</v>
      </c>
      <c r="BR52" s="33">
        <f t="shared" si="63"/>
        <v>25.444839857651246</v>
      </c>
      <c r="BS52" s="33">
        <f t="shared" si="63"/>
        <v>1.4260249554367201</v>
      </c>
      <c r="BT52" s="33">
        <f t="shared" si="63"/>
        <v>0</v>
      </c>
      <c r="BV52" s="54">
        <v>32</v>
      </c>
      <c r="BW52" s="38">
        <f t="shared" ref="BW52:CT52" si="64">AW41+AW42+AW43+AW44+AW45+AW46+AW47+AW48+AW49+AW50+AW51+AW52</f>
        <v>100</v>
      </c>
      <c r="BX52" s="30">
        <f t="shared" si="64"/>
        <v>100</v>
      </c>
      <c r="BY52" s="33">
        <f t="shared" si="64"/>
        <v>7.6785714285714279</v>
      </c>
      <c r="BZ52" s="30">
        <f t="shared" si="64"/>
        <v>6.3176895306859207</v>
      </c>
      <c r="CA52" s="30">
        <f t="shared" si="64"/>
        <v>100</v>
      </c>
      <c r="CB52" s="30">
        <f t="shared" si="64"/>
        <v>1.4440433212996391</v>
      </c>
      <c r="CC52" s="33">
        <f t="shared" si="64"/>
        <v>98.926654740608228</v>
      </c>
      <c r="CD52" s="30">
        <f t="shared" si="64"/>
        <v>100</v>
      </c>
      <c r="CE52" s="30">
        <f t="shared" si="64"/>
        <v>53.550863723608444</v>
      </c>
      <c r="CF52" s="30">
        <f t="shared" si="64"/>
        <v>100</v>
      </c>
      <c r="CG52" s="30">
        <f t="shared" si="64"/>
        <v>24.319419237749546</v>
      </c>
      <c r="CH52" s="54">
        <f t="shared" si="64"/>
        <v>99.817518248175162</v>
      </c>
      <c r="CI52" s="30">
        <f t="shared" si="64"/>
        <v>100</v>
      </c>
      <c r="CJ52" s="30">
        <f t="shared" si="64"/>
        <v>100</v>
      </c>
      <c r="CK52" s="30">
        <f t="shared" si="64"/>
        <v>100</v>
      </c>
      <c r="CL52" s="30">
        <f t="shared" si="64"/>
        <v>100.00000000000001</v>
      </c>
      <c r="CM52" s="30">
        <f t="shared" si="64"/>
        <v>100</v>
      </c>
      <c r="CN52" s="30">
        <f t="shared" si="64"/>
        <v>100</v>
      </c>
      <c r="CO52" s="30">
        <f t="shared" si="64"/>
        <v>100</v>
      </c>
      <c r="CP52" s="30">
        <f t="shared" si="64"/>
        <v>100</v>
      </c>
      <c r="CQ52" s="33">
        <f t="shared" si="64"/>
        <v>100</v>
      </c>
      <c r="CR52" s="33">
        <f t="shared" si="64"/>
        <v>99.466192170818516</v>
      </c>
      <c r="CS52" s="33">
        <f t="shared" si="64"/>
        <v>99.643493761140817</v>
      </c>
      <c r="CT52" s="33">
        <f t="shared" si="64"/>
        <v>100.00000000000001</v>
      </c>
      <c r="CU52" s="36"/>
      <c r="CV52" s="36"/>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row>
    <row r="53" spans="2:126" x14ac:dyDescent="0.25">
      <c r="B53" s="54" t="s">
        <v>18</v>
      </c>
      <c r="C53" s="54">
        <v>0</v>
      </c>
      <c r="D53" s="54">
        <v>3</v>
      </c>
      <c r="E53" s="54">
        <v>2</v>
      </c>
      <c r="F53" s="54">
        <v>0</v>
      </c>
      <c r="G53" s="54">
        <v>3</v>
      </c>
      <c r="H53" s="54">
        <v>5</v>
      </c>
      <c r="I53" s="54">
        <v>11</v>
      </c>
      <c r="J53" s="54">
        <v>12</v>
      </c>
      <c r="K53" s="54">
        <v>12</v>
      </c>
      <c r="L53" s="54">
        <v>504</v>
      </c>
      <c r="M53" s="54">
        <v>0</v>
      </c>
      <c r="N53" s="54">
        <v>0</v>
      </c>
      <c r="O53" s="54">
        <v>0</v>
      </c>
      <c r="P53" s="54">
        <v>0</v>
      </c>
      <c r="Q53" s="54">
        <v>0</v>
      </c>
      <c r="R53" s="54">
        <v>0</v>
      </c>
      <c r="S53" s="54">
        <v>552</v>
      </c>
      <c r="V53" s="54">
        <v>64</v>
      </c>
      <c r="W53" s="8">
        <f>O41</f>
        <v>0</v>
      </c>
      <c r="X53" s="54">
        <f>O42</f>
        <v>0</v>
      </c>
      <c r="Y53" s="3">
        <f>O43</f>
        <v>512</v>
      </c>
      <c r="Z53" s="54">
        <f>O44</f>
        <v>2</v>
      </c>
      <c r="AA53" s="54">
        <f>O45</f>
        <v>0</v>
      </c>
      <c r="AB53" s="54">
        <f>O46</f>
        <v>546</v>
      </c>
      <c r="AC53" s="3">
        <f>O47</f>
        <v>6</v>
      </c>
      <c r="AD53" s="54">
        <f>O48</f>
        <v>0</v>
      </c>
      <c r="AE53" s="54">
        <f>O49</f>
        <v>33</v>
      </c>
      <c r="AF53" s="54">
        <f>O50</f>
        <v>0</v>
      </c>
      <c r="AG53" s="54">
        <f>O51</f>
        <v>341</v>
      </c>
      <c r="AH53" s="54">
        <f>O52</f>
        <v>1</v>
      </c>
      <c r="AI53" s="54">
        <f>O53</f>
        <v>0</v>
      </c>
      <c r="AJ53" s="54">
        <f>O54</f>
        <v>0</v>
      </c>
      <c r="AK53" s="54">
        <f>O55</f>
        <v>0</v>
      </c>
      <c r="AL53" s="54">
        <f>O56</f>
        <v>0</v>
      </c>
      <c r="AM53" s="54">
        <f>O57</f>
        <v>0</v>
      </c>
      <c r="AN53" s="54">
        <f>O58</f>
        <v>0</v>
      </c>
      <c r="AO53" s="54">
        <f>O59</f>
        <v>0</v>
      </c>
      <c r="AP53" s="54">
        <f>O60</f>
        <v>0</v>
      </c>
      <c r="AQ53" s="3">
        <f>O61</f>
        <v>0</v>
      </c>
      <c r="AR53" s="3">
        <f>O62</f>
        <v>2</v>
      </c>
      <c r="AS53" s="3">
        <f>O63</f>
        <v>2</v>
      </c>
      <c r="AT53" s="3">
        <f>O64</f>
        <v>0</v>
      </c>
      <c r="AU53" s="7"/>
      <c r="AV53" s="54">
        <v>64</v>
      </c>
      <c r="AW53" s="38">
        <f t="shared" ref="AW53:BT53" si="65">PRODUCT(W53*100*1/W57)</f>
        <v>0</v>
      </c>
      <c r="AX53" s="30">
        <f t="shared" si="65"/>
        <v>0</v>
      </c>
      <c r="AY53" s="33">
        <f t="shared" si="65"/>
        <v>91.428571428571431</v>
      </c>
      <c r="AZ53" s="30">
        <f t="shared" si="65"/>
        <v>0.36101083032490977</v>
      </c>
      <c r="BA53" s="30">
        <f t="shared" si="65"/>
        <v>0</v>
      </c>
      <c r="BB53" s="30">
        <f t="shared" si="65"/>
        <v>98.555956678700355</v>
      </c>
      <c r="BC53" s="33">
        <f t="shared" si="65"/>
        <v>1.0733452593917709</v>
      </c>
      <c r="BD53" s="30">
        <f t="shared" si="65"/>
        <v>0</v>
      </c>
      <c r="BE53" s="30">
        <f t="shared" si="65"/>
        <v>6.3339731285988483</v>
      </c>
      <c r="BF53" s="30">
        <f t="shared" si="65"/>
        <v>0</v>
      </c>
      <c r="BG53" s="30">
        <f t="shared" si="65"/>
        <v>61.887477313974593</v>
      </c>
      <c r="BH53" s="54">
        <f t="shared" si="65"/>
        <v>0.18248175182481752</v>
      </c>
      <c r="BI53" s="30">
        <f t="shared" si="65"/>
        <v>0</v>
      </c>
      <c r="BJ53" s="30">
        <f t="shared" si="65"/>
        <v>0</v>
      </c>
      <c r="BK53" s="30">
        <f t="shared" si="65"/>
        <v>0</v>
      </c>
      <c r="BL53" s="30">
        <f t="shared" si="65"/>
        <v>0</v>
      </c>
      <c r="BM53" s="30">
        <f t="shared" si="65"/>
        <v>0</v>
      </c>
      <c r="BN53" s="30">
        <f t="shared" si="65"/>
        <v>0</v>
      </c>
      <c r="BO53" s="30">
        <f t="shared" si="65"/>
        <v>0</v>
      </c>
      <c r="BP53" s="30">
        <f t="shared" si="65"/>
        <v>0</v>
      </c>
      <c r="BQ53" s="33">
        <f t="shared" si="65"/>
        <v>0</v>
      </c>
      <c r="BR53" s="33">
        <f t="shared" si="65"/>
        <v>0.35587188612099646</v>
      </c>
      <c r="BS53" s="33">
        <f t="shared" si="65"/>
        <v>0.35650623885918004</v>
      </c>
      <c r="BT53" s="33">
        <f t="shared" si="65"/>
        <v>0</v>
      </c>
      <c r="BV53" s="54">
        <v>64</v>
      </c>
      <c r="BW53" s="38">
        <f t="shared" ref="BW53:CT53" si="66">AW41+AW42+AW43+AW44+AW45+AW46+AW47+AW48+AW49+AW50+AW51+AW52+AW53</f>
        <v>100</v>
      </c>
      <c r="BX53" s="30">
        <f t="shared" si="66"/>
        <v>100</v>
      </c>
      <c r="BY53" s="33">
        <f t="shared" si="66"/>
        <v>99.107142857142861</v>
      </c>
      <c r="BZ53" s="30">
        <f t="shared" si="66"/>
        <v>6.6787003610108302</v>
      </c>
      <c r="CA53" s="30">
        <f t="shared" si="66"/>
        <v>100</v>
      </c>
      <c r="CB53" s="30">
        <f t="shared" si="66"/>
        <v>100</v>
      </c>
      <c r="CC53" s="33">
        <f t="shared" si="66"/>
        <v>100</v>
      </c>
      <c r="CD53" s="30">
        <f t="shared" si="66"/>
        <v>100</v>
      </c>
      <c r="CE53" s="30">
        <f t="shared" si="66"/>
        <v>59.884836852207293</v>
      </c>
      <c r="CF53" s="30">
        <f t="shared" si="66"/>
        <v>100</v>
      </c>
      <c r="CG53" s="30">
        <f t="shared" si="66"/>
        <v>86.206896551724142</v>
      </c>
      <c r="CH53" s="54">
        <f t="shared" si="66"/>
        <v>99.999999999999986</v>
      </c>
      <c r="CI53" s="30">
        <f t="shared" si="66"/>
        <v>100</v>
      </c>
      <c r="CJ53" s="30">
        <f t="shared" si="66"/>
        <v>100</v>
      </c>
      <c r="CK53" s="30">
        <f t="shared" si="66"/>
        <v>100</v>
      </c>
      <c r="CL53" s="30">
        <f t="shared" si="66"/>
        <v>100.00000000000001</v>
      </c>
      <c r="CM53" s="30">
        <f t="shared" si="66"/>
        <v>100</v>
      </c>
      <c r="CN53" s="30">
        <f t="shared" si="66"/>
        <v>100</v>
      </c>
      <c r="CO53" s="30">
        <f t="shared" si="66"/>
        <v>100</v>
      </c>
      <c r="CP53" s="30">
        <f t="shared" si="66"/>
        <v>100</v>
      </c>
      <c r="CQ53" s="33">
        <f t="shared" si="66"/>
        <v>100</v>
      </c>
      <c r="CR53" s="33">
        <f t="shared" si="66"/>
        <v>99.82206405693951</v>
      </c>
      <c r="CS53" s="33">
        <f t="shared" si="66"/>
        <v>100</v>
      </c>
      <c r="CT53" s="33">
        <f t="shared" si="66"/>
        <v>100.00000000000001</v>
      </c>
      <c r="CU53" s="36"/>
      <c r="CV53" s="36"/>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row>
    <row r="54" spans="2:126" x14ac:dyDescent="0.25">
      <c r="B54" s="54" t="s">
        <v>19</v>
      </c>
      <c r="C54" s="54">
        <v>0</v>
      </c>
      <c r="D54" s="54">
        <v>2</v>
      </c>
      <c r="E54" s="54">
        <v>0</v>
      </c>
      <c r="F54" s="54">
        <v>0</v>
      </c>
      <c r="G54" s="54">
        <v>5</v>
      </c>
      <c r="H54" s="54">
        <v>4</v>
      </c>
      <c r="I54" s="54">
        <v>12</v>
      </c>
      <c r="J54" s="54">
        <v>19</v>
      </c>
      <c r="K54" s="54">
        <v>11</v>
      </c>
      <c r="L54" s="54">
        <v>1</v>
      </c>
      <c r="M54" s="54">
        <v>500</v>
      </c>
      <c r="N54" s="54">
        <v>0</v>
      </c>
      <c r="O54" s="54">
        <v>0</v>
      </c>
      <c r="P54" s="54">
        <v>0</v>
      </c>
      <c r="Q54" s="54">
        <v>0</v>
      </c>
      <c r="R54" s="54">
        <v>0</v>
      </c>
      <c r="S54" s="54">
        <v>554</v>
      </c>
      <c r="V54" s="54">
        <v>128</v>
      </c>
      <c r="W54" s="8">
        <f>P41</f>
        <v>0</v>
      </c>
      <c r="X54" s="54">
        <f>P42</f>
        <v>0</v>
      </c>
      <c r="Y54" s="3">
        <f>P43</f>
        <v>0</v>
      </c>
      <c r="Z54" s="54">
        <f>P44</f>
        <v>517</v>
      </c>
      <c r="AA54" s="54">
        <f>P45</f>
        <v>0</v>
      </c>
      <c r="AB54" s="54">
        <f>P46</f>
        <v>0</v>
      </c>
      <c r="AC54" s="3">
        <f>P47</f>
        <v>0</v>
      </c>
      <c r="AD54" s="54">
        <f>P48</f>
        <v>0</v>
      </c>
      <c r="AE54" s="54">
        <f>P49</f>
        <v>209</v>
      </c>
      <c r="AF54" s="54">
        <f>P50</f>
        <v>0</v>
      </c>
      <c r="AG54" s="54">
        <f>P51</f>
        <v>60</v>
      </c>
      <c r="AH54" s="54">
        <f>P52</f>
        <v>0</v>
      </c>
      <c r="AI54" s="54">
        <f>P53</f>
        <v>0</v>
      </c>
      <c r="AJ54" s="54">
        <f>P54</f>
        <v>0</v>
      </c>
      <c r="AK54" s="54">
        <f>P55</f>
        <v>0</v>
      </c>
      <c r="AL54" s="54">
        <f>P56</f>
        <v>0</v>
      </c>
      <c r="AM54" s="54">
        <f>P57</f>
        <v>0</v>
      </c>
      <c r="AN54" s="54">
        <f>P58</f>
        <v>0</v>
      </c>
      <c r="AO54" s="54">
        <f>P59</f>
        <v>0</v>
      </c>
      <c r="AP54" s="54">
        <f>P60</f>
        <v>0</v>
      </c>
      <c r="AQ54" s="3">
        <f>P61</f>
        <v>0</v>
      </c>
      <c r="AR54" s="3">
        <f>P62</f>
        <v>0</v>
      </c>
      <c r="AS54" s="3">
        <f>P63</f>
        <v>0</v>
      </c>
      <c r="AT54" s="3">
        <f>P64</f>
        <v>0</v>
      </c>
      <c r="AU54" s="7"/>
      <c r="AV54" s="54">
        <v>128</v>
      </c>
      <c r="AW54" s="38">
        <f t="shared" ref="AW54:BT54" si="67">PRODUCT(W54*100*1/W57)</f>
        <v>0</v>
      </c>
      <c r="AX54" s="30">
        <f t="shared" si="67"/>
        <v>0</v>
      </c>
      <c r="AY54" s="33">
        <f t="shared" si="67"/>
        <v>0</v>
      </c>
      <c r="AZ54" s="30">
        <f t="shared" si="67"/>
        <v>93.321299638989174</v>
      </c>
      <c r="BA54" s="30">
        <f t="shared" si="67"/>
        <v>0</v>
      </c>
      <c r="BB54" s="30">
        <f t="shared" si="67"/>
        <v>0</v>
      </c>
      <c r="BC54" s="33">
        <f t="shared" si="67"/>
        <v>0</v>
      </c>
      <c r="BD54" s="30">
        <f t="shared" si="67"/>
        <v>0</v>
      </c>
      <c r="BE54" s="30">
        <f t="shared" si="67"/>
        <v>40.115163147792707</v>
      </c>
      <c r="BF54" s="30">
        <f t="shared" si="67"/>
        <v>0</v>
      </c>
      <c r="BG54" s="30">
        <f t="shared" si="67"/>
        <v>10.88929219600726</v>
      </c>
      <c r="BH54" s="54">
        <f t="shared" si="67"/>
        <v>0</v>
      </c>
      <c r="BI54" s="30">
        <f t="shared" si="67"/>
        <v>0</v>
      </c>
      <c r="BJ54" s="30">
        <f t="shared" si="67"/>
        <v>0</v>
      </c>
      <c r="BK54" s="30">
        <f t="shared" si="67"/>
        <v>0</v>
      </c>
      <c r="BL54" s="30">
        <f t="shared" si="67"/>
        <v>0</v>
      </c>
      <c r="BM54" s="30">
        <f t="shared" si="67"/>
        <v>0</v>
      </c>
      <c r="BN54" s="30">
        <f t="shared" si="67"/>
        <v>0</v>
      </c>
      <c r="BO54" s="30">
        <f t="shared" si="67"/>
        <v>0</v>
      </c>
      <c r="BP54" s="30">
        <f t="shared" si="67"/>
        <v>0</v>
      </c>
      <c r="BQ54" s="33">
        <f t="shared" si="67"/>
        <v>0</v>
      </c>
      <c r="BR54" s="33">
        <f t="shared" si="67"/>
        <v>0</v>
      </c>
      <c r="BS54" s="33">
        <f t="shared" si="67"/>
        <v>0</v>
      </c>
      <c r="BT54" s="33">
        <f t="shared" si="67"/>
        <v>0</v>
      </c>
      <c r="BV54" s="54">
        <v>128</v>
      </c>
      <c r="BW54" s="38">
        <f t="shared" ref="BW54:CT54" si="68">AW41+AW42+AW43+AW44+AW45+AW46+AW47+AW48+AW49+AW50+AW51+AW52+AW53+AW54</f>
        <v>100</v>
      </c>
      <c r="BX54" s="30">
        <f t="shared" si="68"/>
        <v>100</v>
      </c>
      <c r="BY54" s="33">
        <f t="shared" si="68"/>
        <v>99.107142857142861</v>
      </c>
      <c r="BZ54" s="30">
        <f t="shared" si="68"/>
        <v>100</v>
      </c>
      <c r="CA54" s="30">
        <f t="shared" si="68"/>
        <v>100</v>
      </c>
      <c r="CB54" s="30">
        <f t="shared" si="68"/>
        <v>100</v>
      </c>
      <c r="CC54" s="33">
        <f t="shared" si="68"/>
        <v>100</v>
      </c>
      <c r="CD54" s="30">
        <f t="shared" si="68"/>
        <v>100</v>
      </c>
      <c r="CE54" s="30">
        <f t="shared" si="68"/>
        <v>100</v>
      </c>
      <c r="CF54" s="30">
        <f t="shared" si="68"/>
        <v>100</v>
      </c>
      <c r="CG54" s="30">
        <f t="shared" si="68"/>
        <v>97.096188747731404</v>
      </c>
      <c r="CH54" s="54">
        <f t="shared" si="68"/>
        <v>99.999999999999986</v>
      </c>
      <c r="CI54" s="30">
        <f t="shared" si="68"/>
        <v>100</v>
      </c>
      <c r="CJ54" s="30">
        <f t="shared" si="68"/>
        <v>100</v>
      </c>
      <c r="CK54" s="30">
        <f t="shared" si="68"/>
        <v>100</v>
      </c>
      <c r="CL54" s="30">
        <f t="shared" si="68"/>
        <v>100.00000000000001</v>
      </c>
      <c r="CM54" s="30">
        <f t="shared" si="68"/>
        <v>100</v>
      </c>
      <c r="CN54" s="30">
        <f t="shared" si="68"/>
        <v>100</v>
      </c>
      <c r="CO54" s="30">
        <f t="shared" si="68"/>
        <v>100</v>
      </c>
      <c r="CP54" s="30">
        <f t="shared" si="68"/>
        <v>100</v>
      </c>
      <c r="CQ54" s="33">
        <f t="shared" si="68"/>
        <v>100</v>
      </c>
      <c r="CR54" s="33">
        <f t="shared" si="68"/>
        <v>99.82206405693951</v>
      </c>
      <c r="CS54" s="33">
        <f t="shared" si="68"/>
        <v>100</v>
      </c>
      <c r="CT54" s="33">
        <f t="shared" si="68"/>
        <v>100.00000000000001</v>
      </c>
      <c r="CU54" s="36"/>
      <c r="CV54" s="36"/>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row>
    <row r="55" spans="2:126" x14ac:dyDescent="0.25">
      <c r="B55" s="54" t="s">
        <v>20</v>
      </c>
      <c r="C55" s="54">
        <v>0</v>
      </c>
      <c r="D55" s="54">
        <v>1</v>
      </c>
      <c r="E55" s="54">
        <v>1</v>
      </c>
      <c r="F55" s="54">
        <v>3</v>
      </c>
      <c r="G55" s="54">
        <v>10</v>
      </c>
      <c r="H55" s="54">
        <v>13</v>
      </c>
      <c r="I55" s="54">
        <v>13</v>
      </c>
      <c r="J55" s="54">
        <v>8</v>
      </c>
      <c r="K55" s="54">
        <v>11</v>
      </c>
      <c r="L55" s="54">
        <v>493</v>
      </c>
      <c r="M55" s="54">
        <v>1</v>
      </c>
      <c r="N55" s="54">
        <v>0</v>
      </c>
      <c r="O55" s="54">
        <v>0</v>
      </c>
      <c r="P55" s="54">
        <v>0</v>
      </c>
      <c r="Q55" s="54">
        <v>0</v>
      </c>
      <c r="R55" s="54">
        <v>0</v>
      </c>
      <c r="S55" s="54">
        <v>554</v>
      </c>
      <c r="V55" s="54">
        <v>256</v>
      </c>
      <c r="W55" s="8">
        <f>Q41</f>
        <v>0</v>
      </c>
      <c r="X55" s="54">
        <f>Q42</f>
        <v>0</v>
      </c>
      <c r="Y55" s="3">
        <f>Q43</f>
        <v>0</v>
      </c>
      <c r="Z55" s="54">
        <f>Q44</f>
        <v>0</v>
      </c>
      <c r="AA55" s="54">
        <f>Q45</f>
        <v>0</v>
      </c>
      <c r="AB55" s="54">
        <f>Q46</f>
        <v>0</v>
      </c>
      <c r="AC55" s="3">
        <f>Q47</f>
        <v>0</v>
      </c>
      <c r="AD55" s="54">
        <f>Q48</f>
        <v>0</v>
      </c>
      <c r="AE55" s="54">
        <f>Q49</f>
        <v>0</v>
      </c>
      <c r="AF55" s="54">
        <f>Q50</f>
        <v>0</v>
      </c>
      <c r="AG55" s="54">
        <f>Q51</f>
        <v>16</v>
      </c>
      <c r="AH55" s="54">
        <f>Q52</f>
        <v>0</v>
      </c>
      <c r="AI55" s="54">
        <f>Q53</f>
        <v>0</v>
      </c>
      <c r="AJ55" s="54">
        <f>Q54</f>
        <v>0</v>
      </c>
      <c r="AK55" s="54">
        <f>Q55</f>
        <v>0</v>
      </c>
      <c r="AL55" s="54">
        <f>Q56</f>
        <v>0</v>
      </c>
      <c r="AM55" s="54">
        <f>Q57</f>
        <v>0</v>
      </c>
      <c r="AN55" s="54">
        <f>Q58</f>
        <v>0</v>
      </c>
      <c r="AO55" s="54">
        <f>Q59</f>
        <v>0</v>
      </c>
      <c r="AP55" s="54">
        <f>Q60</f>
        <v>0</v>
      </c>
      <c r="AQ55" s="3">
        <f>Q61</f>
        <v>0</v>
      </c>
      <c r="AR55" s="3">
        <f>Q62</f>
        <v>0</v>
      </c>
      <c r="AS55" s="3">
        <f>Q63</f>
        <v>0</v>
      </c>
      <c r="AT55" s="3">
        <f>Q64</f>
        <v>0</v>
      </c>
      <c r="AU55" s="7"/>
      <c r="AV55" s="54">
        <v>256</v>
      </c>
      <c r="AW55" s="38">
        <f t="shared" ref="AW55:BT55" si="69">PRODUCT(W55*100*1/W57)</f>
        <v>0</v>
      </c>
      <c r="AX55" s="30">
        <f t="shared" si="69"/>
        <v>0</v>
      </c>
      <c r="AY55" s="33">
        <f t="shared" si="69"/>
        <v>0</v>
      </c>
      <c r="AZ55" s="30">
        <f t="shared" si="69"/>
        <v>0</v>
      </c>
      <c r="BA55" s="30">
        <f t="shared" si="69"/>
        <v>0</v>
      </c>
      <c r="BB55" s="30">
        <f t="shared" si="69"/>
        <v>0</v>
      </c>
      <c r="BC55" s="33">
        <f t="shared" si="69"/>
        <v>0</v>
      </c>
      <c r="BD55" s="30">
        <f t="shared" si="69"/>
        <v>0</v>
      </c>
      <c r="BE55" s="30">
        <f t="shared" si="69"/>
        <v>0</v>
      </c>
      <c r="BF55" s="30">
        <f t="shared" si="69"/>
        <v>0</v>
      </c>
      <c r="BG55" s="30">
        <f t="shared" si="69"/>
        <v>2.9038112522686026</v>
      </c>
      <c r="BH55" s="54">
        <f t="shared" si="69"/>
        <v>0</v>
      </c>
      <c r="BI55" s="30">
        <f t="shared" si="69"/>
        <v>0</v>
      </c>
      <c r="BJ55" s="30">
        <f t="shared" si="69"/>
        <v>0</v>
      </c>
      <c r="BK55" s="30">
        <f t="shared" si="69"/>
        <v>0</v>
      </c>
      <c r="BL55" s="30">
        <f t="shared" si="69"/>
        <v>0</v>
      </c>
      <c r="BM55" s="30">
        <f t="shared" si="69"/>
        <v>0</v>
      </c>
      <c r="BN55" s="30">
        <f t="shared" si="69"/>
        <v>0</v>
      </c>
      <c r="BO55" s="30">
        <f t="shared" si="69"/>
        <v>0</v>
      </c>
      <c r="BP55" s="30">
        <f t="shared" si="69"/>
        <v>0</v>
      </c>
      <c r="BQ55" s="33">
        <f t="shared" si="69"/>
        <v>0</v>
      </c>
      <c r="BR55" s="33">
        <f t="shared" si="69"/>
        <v>0</v>
      </c>
      <c r="BS55" s="33">
        <f t="shared" si="69"/>
        <v>0</v>
      </c>
      <c r="BT55" s="33">
        <f t="shared" si="69"/>
        <v>0</v>
      </c>
      <c r="BV55" s="54">
        <v>256</v>
      </c>
      <c r="BW55" s="38">
        <f t="shared" ref="BW55:CT55" si="70">AW41+AW42+AW43+AW44+AW45+AW46+AW47+AW48+AW49+AW50+AW51+AW52+AW53+AW54+AW55</f>
        <v>100</v>
      </c>
      <c r="BX55" s="30">
        <f t="shared" si="70"/>
        <v>100</v>
      </c>
      <c r="BY55" s="33">
        <f t="shared" si="70"/>
        <v>99.107142857142861</v>
      </c>
      <c r="BZ55" s="30">
        <f t="shared" si="70"/>
        <v>100</v>
      </c>
      <c r="CA55" s="30">
        <f t="shared" si="70"/>
        <v>100</v>
      </c>
      <c r="CB55" s="30">
        <f t="shared" si="70"/>
        <v>100</v>
      </c>
      <c r="CC55" s="33">
        <f t="shared" si="70"/>
        <v>100</v>
      </c>
      <c r="CD55" s="30">
        <f t="shared" si="70"/>
        <v>100</v>
      </c>
      <c r="CE55" s="30">
        <f t="shared" si="70"/>
        <v>100</v>
      </c>
      <c r="CF55" s="30">
        <f t="shared" si="70"/>
        <v>100</v>
      </c>
      <c r="CG55" s="30">
        <f t="shared" si="70"/>
        <v>100</v>
      </c>
      <c r="CH55" s="54">
        <f t="shared" si="70"/>
        <v>99.999999999999986</v>
      </c>
      <c r="CI55" s="30">
        <f t="shared" si="70"/>
        <v>100</v>
      </c>
      <c r="CJ55" s="30">
        <f t="shared" si="70"/>
        <v>100</v>
      </c>
      <c r="CK55" s="30">
        <f t="shared" si="70"/>
        <v>100</v>
      </c>
      <c r="CL55" s="30">
        <f t="shared" si="70"/>
        <v>100.00000000000001</v>
      </c>
      <c r="CM55" s="30">
        <f t="shared" si="70"/>
        <v>100</v>
      </c>
      <c r="CN55" s="30">
        <f t="shared" si="70"/>
        <v>100</v>
      </c>
      <c r="CO55" s="30">
        <f t="shared" si="70"/>
        <v>100</v>
      </c>
      <c r="CP55" s="30">
        <f t="shared" si="70"/>
        <v>100</v>
      </c>
      <c r="CQ55" s="33">
        <f t="shared" si="70"/>
        <v>100</v>
      </c>
      <c r="CR55" s="33">
        <f t="shared" si="70"/>
        <v>99.82206405693951</v>
      </c>
      <c r="CS55" s="33">
        <f t="shared" si="70"/>
        <v>100</v>
      </c>
      <c r="CT55" s="33">
        <f t="shared" si="70"/>
        <v>100.00000000000001</v>
      </c>
      <c r="CU55" s="36"/>
      <c r="CV55" s="36"/>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row>
    <row r="56" spans="2:126" x14ac:dyDescent="0.25">
      <c r="B56" s="54" t="s">
        <v>21</v>
      </c>
      <c r="C56" s="54">
        <v>0</v>
      </c>
      <c r="D56" s="54">
        <v>0</v>
      </c>
      <c r="E56" s="54">
        <v>394</v>
      </c>
      <c r="F56" s="54">
        <v>0</v>
      </c>
      <c r="G56" s="54">
        <v>35</v>
      </c>
      <c r="H56" s="54">
        <v>12</v>
      </c>
      <c r="I56" s="54">
        <v>8</v>
      </c>
      <c r="J56" s="54">
        <v>34</v>
      </c>
      <c r="K56" s="54">
        <v>24</v>
      </c>
      <c r="L56" s="54">
        <v>32</v>
      </c>
      <c r="M56" s="54">
        <v>15</v>
      </c>
      <c r="N56" s="54">
        <v>0</v>
      </c>
      <c r="O56" s="54">
        <v>0</v>
      </c>
      <c r="P56" s="54">
        <v>0</v>
      </c>
      <c r="Q56" s="54">
        <v>0</v>
      </c>
      <c r="R56" s="54">
        <v>0</v>
      </c>
      <c r="S56" s="54">
        <v>554</v>
      </c>
      <c r="V56" s="54">
        <v>512</v>
      </c>
      <c r="W56" s="8">
        <f>R41</f>
        <v>0</v>
      </c>
      <c r="X56" s="54">
        <f>R42</f>
        <v>0</v>
      </c>
      <c r="Y56" s="3">
        <f>R43</f>
        <v>5</v>
      </c>
      <c r="Z56" s="54">
        <f>R44</f>
        <v>0</v>
      </c>
      <c r="AA56" s="54">
        <f>R45</f>
        <v>0</v>
      </c>
      <c r="AB56" s="54">
        <f>R46</f>
        <v>0</v>
      </c>
      <c r="AC56" s="3">
        <f>R47</f>
        <v>0</v>
      </c>
      <c r="AD56" s="54">
        <f>R48</f>
        <v>0</v>
      </c>
      <c r="AE56" s="54">
        <f>R49</f>
        <v>0</v>
      </c>
      <c r="AF56" s="54">
        <f>R50</f>
        <v>0</v>
      </c>
      <c r="AG56" s="54">
        <f>R51</f>
        <v>0</v>
      </c>
      <c r="AH56" s="54">
        <f>R52</f>
        <v>0</v>
      </c>
      <c r="AI56" s="54">
        <f>R53</f>
        <v>0</v>
      </c>
      <c r="AJ56" s="54">
        <f>R54</f>
        <v>0</v>
      </c>
      <c r="AK56" s="54">
        <f>R55</f>
        <v>0</v>
      </c>
      <c r="AL56" s="54">
        <f>R56</f>
        <v>0</v>
      </c>
      <c r="AM56" s="54">
        <f>R57</f>
        <v>0</v>
      </c>
      <c r="AN56" s="54">
        <f>R58</f>
        <v>0</v>
      </c>
      <c r="AO56" s="54">
        <f>R59</f>
        <v>0</v>
      </c>
      <c r="AP56" s="54">
        <f>R60</f>
        <v>0</v>
      </c>
      <c r="AQ56" s="3">
        <f>R61</f>
        <v>0</v>
      </c>
      <c r="AR56" s="3">
        <f>R62</f>
        <v>1</v>
      </c>
      <c r="AS56" s="3">
        <f>R63</f>
        <v>0</v>
      </c>
      <c r="AT56" s="3">
        <f>R64</f>
        <v>0</v>
      </c>
      <c r="AU56" s="7"/>
      <c r="AV56" s="54">
        <v>512</v>
      </c>
      <c r="AW56" s="38">
        <f t="shared" ref="AW56:BT56" si="71">PRODUCT(W56*100*1/W57)</f>
        <v>0</v>
      </c>
      <c r="AX56" s="30">
        <f t="shared" si="71"/>
        <v>0</v>
      </c>
      <c r="AY56" s="33">
        <f t="shared" si="71"/>
        <v>0.8928571428571429</v>
      </c>
      <c r="AZ56" s="30">
        <f t="shared" si="71"/>
        <v>0</v>
      </c>
      <c r="BA56" s="30">
        <f t="shared" si="71"/>
        <v>0</v>
      </c>
      <c r="BB56" s="30">
        <f t="shared" si="71"/>
        <v>0</v>
      </c>
      <c r="BC56" s="33">
        <f t="shared" si="71"/>
        <v>0</v>
      </c>
      <c r="BD56" s="30">
        <f t="shared" si="71"/>
        <v>0</v>
      </c>
      <c r="BE56" s="30">
        <f t="shared" si="71"/>
        <v>0</v>
      </c>
      <c r="BF56" s="30">
        <f t="shared" si="71"/>
        <v>0</v>
      </c>
      <c r="BG56" s="30">
        <f t="shared" si="71"/>
        <v>0</v>
      </c>
      <c r="BH56" s="54">
        <f t="shared" si="71"/>
        <v>0</v>
      </c>
      <c r="BI56" s="30">
        <f t="shared" si="71"/>
        <v>0</v>
      </c>
      <c r="BJ56" s="30">
        <f t="shared" si="71"/>
        <v>0</v>
      </c>
      <c r="BK56" s="30">
        <f t="shared" si="71"/>
        <v>0</v>
      </c>
      <c r="BL56" s="30">
        <f t="shared" si="71"/>
        <v>0</v>
      </c>
      <c r="BM56" s="30">
        <f t="shared" si="71"/>
        <v>0</v>
      </c>
      <c r="BN56" s="30">
        <f t="shared" si="71"/>
        <v>0</v>
      </c>
      <c r="BO56" s="30">
        <f t="shared" si="71"/>
        <v>0</v>
      </c>
      <c r="BP56" s="30">
        <f t="shared" si="71"/>
        <v>0</v>
      </c>
      <c r="BQ56" s="33">
        <f t="shared" si="71"/>
        <v>0</v>
      </c>
      <c r="BR56" s="33">
        <f t="shared" si="71"/>
        <v>0.17793594306049823</v>
      </c>
      <c r="BS56" s="33">
        <f t="shared" si="71"/>
        <v>0</v>
      </c>
      <c r="BT56" s="33">
        <f t="shared" si="71"/>
        <v>0</v>
      </c>
      <c r="BV56" s="54">
        <v>512</v>
      </c>
      <c r="BW56" s="38">
        <f t="shared" ref="BW56:CT56" si="72">AW41+AW42+AW43+AW44+AW45+AW46+AW47+AW48+AW49+AW50+AW51+AW52+AW53+AW54+AW55+AW56</f>
        <v>100</v>
      </c>
      <c r="BX56" s="30">
        <f t="shared" si="72"/>
        <v>100</v>
      </c>
      <c r="BY56" s="33">
        <f t="shared" si="72"/>
        <v>100</v>
      </c>
      <c r="BZ56" s="30">
        <f t="shared" si="72"/>
        <v>100</v>
      </c>
      <c r="CA56" s="30">
        <f t="shared" si="72"/>
        <v>100</v>
      </c>
      <c r="CB56" s="30">
        <f t="shared" si="72"/>
        <v>100</v>
      </c>
      <c r="CC56" s="33">
        <f t="shared" si="72"/>
        <v>100</v>
      </c>
      <c r="CD56" s="30">
        <f t="shared" si="72"/>
        <v>100</v>
      </c>
      <c r="CE56" s="30">
        <f t="shared" si="72"/>
        <v>100</v>
      </c>
      <c r="CF56" s="30">
        <f t="shared" si="72"/>
        <v>100</v>
      </c>
      <c r="CG56" s="30">
        <f t="shared" si="72"/>
        <v>100</v>
      </c>
      <c r="CH56" s="54">
        <f t="shared" si="72"/>
        <v>99.999999999999986</v>
      </c>
      <c r="CI56" s="30">
        <f t="shared" si="72"/>
        <v>100</v>
      </c>
      <c r="CJ56" s="30">
        <f t="shared" si="72"/>
        <v>100</v>
      </c>
      <c r="CK56" s="30">
        <f t="shared" si="72"/>
        <v>100</v>
      </c>
      <c r="CL56" s="30">
        <f t="shared" si="72"/>
        <v>100.00000000000001</v>
      </c>
      <c r="CM56" s="30">
        <f t="shared" si="72"/>
        <v>100</v>
      </c>
      <c r="CN56" s="30">
        <f t="shared" si="72"/>
        <v>100</v>
      </c>
      <c r="CO56" s="30">
        <f t="shared" si="72"/>
        <v>100</v>
      </c>
      <c r="CP56" s="30">
        <f t="shared" si="72"/>
        <v>100</v>
      </c>
      <c r="CQ56" s="33">
        <f t="shared" si="72"/>
        <v>100</v>
      </c>
      <c r="CR56" s="33">
        <f t="shared" si="72"/>
        <v>100.00000000000001</v>
      </c>
      <c r="CS56" s="33">
        <f t="shared" si="72"/>
        <v>100</v>
      </c>
      <c r="CT56" s="33">
        <f t="shared" si="72"/>
        <v>100.00000000000001</v>
      </c>
      <c r="CU56" s="36"/>
      <c r="CV56" s="36"/>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row>
    <row r="57" spans="2:126" x14ac:dyDescent="0.25">
      <c r="B57" s="54" t="s">
        <v>33</v>
      </c>
      <c r="C57" s="54">
        <v>0</v>
      </c>
      <c r="D57" s="54">
        <v>13</v>
      </c>
      <c r="E57" s="54">
        <v>7</v>
      </c>
      <c r="F57" s="54">
        <v>2</v>
      </c>
      <c r="G57" s="54">
        <v>1</v>
      </c>
      <c r="H57" s="54">
        <v>8</v>
      </c>
      <c r="I57" s="54">
        <v>17</v>
      </c>
      <c r="J57" s="54">
        <v>24</v>
      </c>
      <c r="K57" s="54">
        <v>81</v>
      </c>
      <c r="L57" s="54">
        <v>401</v>
      </c>
      <c r="M57" s="54">
        <v>0</v>
      </c>
      <c r="N57" s="54">
        <v>0</v>
      </c>
      <c r="O57" s="54">
        <v>0</v>
      </c>
      <c r="P57" s="54">
        <v>0</v>
      </c>
      <c r="Q57" s="54">
        <v>0</v>
      </c>
      <c r="R57" s="54">
        <v>0</v>
      </c>
      <c r="S57" s="54">
        <v>554</v>
      </c>
      <c r="V57" s="54" t="s">
        <v>1</v>
      </c>
      <c r="W57" s="54">
        <f>S41</f>
        <v>554</v>
      </c>
      <c r="X57" s="54">
        <f>S42</f>
        <v>553</v>
      </c>
      <c r="Y57" s="54">
        <f>S43</f>
        <v>560</v>
      </c>
      <c r="Z57" s="54">
        <f>S44</f>
        <v>554</v>
      </c>
      <c r="AA57" s="54">
        <f>S45</f>
        <v>554</v>
      </c>
      <c r="AB57" s="54">
        <f>S46</f>
        <v>554</v>
      </c>
      <c r="AC57" s="54">
        <f>S47</f>
        <v>559</v>
      </c>
      <c r="AD57" s="54">
        <f>S48</f>
        <v>554</v>
      </c>
      <c r="AE57" s="54">
        <f>S49</f>
        <v>521</v>
      </c>
      <c r="AF57" s="54">
        <f>S50</f>
        <v>529</v>
      </c>
      <c r="AG57" s="54">
        <f>S51</f>
        <v>551</v>
      </c>
      <c r="AH57" s="54">
        <f>S52</f>
        <v>548</v>
      </c>
      <c r="AI57" s="54">
        <f>S53</f>
        <v>552</v>
      </c>
      <c r="AJ57" s="54">
        <f>S54</f>
        <v>554</v>
      </c>
      <c r="AK57" s="54">
        <f>S55</f>
        <v>554</v>
      </c>
      <c r="AL57" s="54">
        <f>S56</f>
        <v>554</v>
      </c>
      <c r="AM57" s="54">
        <f>S57</f>
        <v>554</v>
      </c>
      <c r="AN57" s="54">
        <f>S58</f>
        <v>562</v>
      </c>
      <c r="AO57" s="54">
        <f>S59</f>
        <v>553</v>
      </c>
      <c r="AP57" s="54">
        <f>S60</f>
        <v>554</v>
      </c>
      <c r="AQ57" s="54">
        <f>S61</f>
        <v>562</v>
      </c>
      <c r="AR57" s="54">
        <f>S62</f>
        <v>562</v>
      </c>
      <c r="AS57" s="54">
        <f>S63</f>
        <v>561</v>
      </c>
      <c r="AT57" s="54">
        <f>S64</f>
        <v>555</v>
      </c>
      <c r="AV57" s="54" t="s">
        <v>1</v>
      </c>
      <c r="AW57" s="30">
        <f t="shared" ref="AW57:BT57" si="73">SUM(AW41:AW56)</f>
        <v>100</v>
      </c>
      <c r="AX57" s="30">
        <f t="shared" si="73"/>
        <v>100</v>
      </c>
      <c r="AY57" s="30">
        <f t="shared" si="73"/>
        <v>100</v>
      </c>
      <c r="AZ57" s="30">
        <f t="shared" si="73"/>
        <v>100</v>
      </c>
      <c r="BA57" s="30">
        <f t="shared" si="73"/>
        <v>100</v>
      </c>
      <c r="BB57" s="30">
        <f t="shared" si="73"/>
        <v>100</v>
      </c>
      <c r="BC57" s="30">
        <f t="shared" si="73"/>
        <v>100</v>
      </c>
      <c r="BD57" s="30">
        <f t="shared" si="73"/>
        <v>100</v>
      </c>
      <c r="BE57" s="30">
        <f t="shared" si="73"/>
        <v>100</v>
      </c>
      <c r="BF57" s="30">
        <f t="shared" si="73"/>
        <v>100</v>
      </c>
      <c r="BG57" s="30">
        <f t="shared" si="73"/>
        <v>100</v>
      </c>
      <c r="BH57" s="30">
        <f t="shared" si="73"/>
        <v>99.999999999999986</v>
      </c>
      <c r="BI57" s="30">
        <f t="shared" si="73"/>
        <v>100</v>
      </c>
      <c r="BJ57" s="30">
        <f t="shared" si="73"/>
        <v>100</v>
      </c>
      <c r="BK57" s="30">
        <f t="shared" si="73"/>
        <v>100</v>
      </c>
      <c r="BL57" s="30">
        <f t="shared" si="73"/>
        <v>100.00000000000001</v>
      </c>
      <c r="BM57" s="30">
        <f t="shared" si="73"/>
        <v>100</v>
      </c>
      <c r="BN57" s="30">
        <f t="shared" si="73"/>
        <v>100</v>
      </c>
      <c r="BO57" s="30">
        <f t="shared" si="73"/>
        <v>100</v>
      </c>
      <c r="BP57" s="30">
        <f t="shared" si="73"/>
        <v>100</v>
      </c>
      <c r="BQ57" s="30">
        <f t="shared" si="73"/>
        <v>100</v>
      </c>
      <c r="BR57" s="30">
        <f t="shared" si="73"/>
        <v>100.00000000000001</v>
      </c>
      <c r="BS57" s="30">
        <f t="shared" si="73"/>
        <v>100</v>
      </c>
      <c r="BT57" s="30">
        <f t="shared" si="73"/>
        <v>100.00000000000001</v>
      </c>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row>
    <row r="58" spans="2:126" x14ac:dyDescent="0.25">
      <c r="B58" s="54" t="s">
        <v>34</v>
      </c>
      <c r="C58" s="54">
        <v>0</v>
      </c>
      <c r="D58" s="54">
        <v>2</v>
      </c>
      <c r="E58" s="54">
        <v>0</v>
      </c>
      <c r="F58" s="54">
        <v>1</v>
      </c>
      <c r="G58" s="54">
        <v>0</v>
      </c>
      <c r="H58" s="54">
        <v>2</v>
      </c>
      <c r="I58" s="54">
        <v>15</v>
      </c>
      <c r="J58" s="54">
        <v>72</v>
      </c>
      <c r="K58" s="54">
        <v>409</v>
      </c>
      <c r="L58" s="54">
        <v>61</v>
      </c>
      <c r="M58" s="54">
        <v>0</v>
      </c>
      <c r="N58" s="54">
        <v>0</v>
      </c>
      <c r="O58" s="54">
        <v>0</v>
      </c>
      <c r="P58" s="54">
        <v>0</v>
      </c>
      <c r="Q58" s="54">
        <v>0</v>
      </c>
      <c r="R58" s="54">
        <v>0</v>
      </c>
      <c r="S58" s="54">
        <v>562</v>
      </c>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row>
    <row r="59" spans="2:126" x14ac:dyDescent="0.25">
      <c r="B59" s="54" t="s">
        <v>35</v>
      </c>
      <c r="C59" s="54">
        <v>0</v>
      </c>
      <c r="D59" s="54">
        <v>0</v>
      </c>
      <c r="E59" s="54">
        <v>4</v>
      </c>
      <c r="F59" s="54">
        <v>0</v>
      </c>
      <c r="G59" s="54">
        <v>4</v>
      </c>
      <c r="H59" s="54">
        <v>0</v>
      </c>
      <c r="I59" s="54">
        <v>1</v>
      </c>
      <c r="J59" s="54">
        <v>7</v>
      </c>
      <c r="K59" s="54">
        <v>9</v>
      </c>
      <c r="L59" s="54">
        <v>14</v>
      </c>
      <c r="M59" s="54">
        <v>5</v>
      </c>
      <c r="N59" s="54">
        <v>509</v>
      </c>
      <c r="O59" s="54">
        <v>0</v>
      </c>
      <c r="P59" s="54">
        <v>0</v>
      </c>
      <c r="Q59" s="54">
        <v>0</v>
      </c>
      <c r="R59" s="54">
        <v>0</v>
      </c>
      <c r="S59" s="54">
        <v>553</v>
      </c>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row>
    <row r="60" spans="2:126" x14ac:dyDescent="0.25">
      <c r="B60" s="54" t="s">
        <v>24</v>
      </c>
      <c r="C60" s="54">
        <v>0</v>
      </c>
      <c r="D60" s="54">
        <v>2</v>
      </c>
      <c r="E60" s="54">
        <v>7</v>
      </c>
      <c r="F60" s="54">
        <v>6</v>
      </c>
      <c r="G60" s="54">
        <v>5</v>
      </c>
      <c r="H60" s="54">
        <v>1</v>
      </c>
      <c r="I60" s="54">
        <v>3</v>
      </c>
      <c r="J60" s="54">
        <v>1</v>
      </c>
      <c r="K60" s="54">
        <v>5</v>
      </c>
      <c r="L60" s="54">
        <v>524</v>
      </c>
      <c r="M60" s="54">
        <v>0</v>
      </c>
      <c r="N60" s="54">
        <v>0</v>
      </c>
      <c r="O60" s="54">
        <v>0</v>
      </c>
      <c r="P60" s="54">
        <v>0</v>
      </c>
      <c r="Q60" s="54">
        <v>0</v>
      </c>
      <c r="R60" s="54">
        <v>0</v>
      </c>
      <c r="S60" s="54">
        <v>554</v>
      </c>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row>
    <row r="61" spans="2:126" x14ac:dyDescent="0.25">
      <c r="B61" s="54" t="s">
        <v>36</v>
      </c>
      <c r="C61" s="2">
        <v>0</v>
      </c>
      <c r="D61" s="2">
        <v>0</v>
      </c>
      <c r="E61" s="2">
        <v>5</v>
      </c>
      <c r="F61" s="2">
        <v>0</v>
      </c>
      <c r="G61" s="2">
        <v>5</v>
      </c>
      <c r="H61" s="2">
        <v>39</v>
      </c>
      <c r="I61" s="2">
        <v>315</v>
      </c>
      <c r="J61" s="2">
        <v>188</v>
      </c>
      <c r="K61" s="2">
        <v>6</v>
      </c>
      <c r="L61" s="3">
        <v>0</v>
      </c>
      <c r="M61" s="3">
        <v>2</v>
      </c>
      <c r="N61" s="3">
        <v>2</v>
      </c>
      <c r="O61" s="3">
        <v>0</v>
      </c>
      <c r="P61" s="3">
        <v>0</v>
      </c>
      <c r="Q61" s="3">
        <v>0</v>
      </c>
      <c r="R61" s="3">
        <v>0</v>
      </c>
      <c r="S61" s="54">
        <v>562</v>
      </c>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row>
    <row r="62" spans="2:126" x14ac:dyDescent="0.25">
      <c r="B62" s="54" t="s">
        <v>37</v>
      </c>
      <c r="C62" s="2">
        <v>0</v>
      </c>
      <c r="D62" s="2">
        <v>1</v>
      </c>
      <c r="E62" s="2">
        <v>2</v>
      </c>
      <c r="F62" s="2">
        <v>0</v>
      </c>
      <c r="G62" s="2">
        <v>14</v>
      </c>
      <c r="H62" s="2">
        <v>264</v>
      </c>
      <c r="I62" s="2">
        <v>99</v>
      </c>
      <c r="J62" s="2">
        <v>22</v>
      </c>
      <c r="K62" s="2">
        <v>3</v>
      </c>
      <c r="L62" s="3">
        <v>5</v>
      </c>
      <c r="M62" s="3">
        <v>6</v>
      </c>
      <c r="N62" s="3">
        <v>143</v>
      </c>
      <c r="O62" s="3">
        <v>2</v>
      </c>
      <c r="P62" s="3">
        <v>0</v>
      </c>
      <c r="Q62" s="3">
        <v>0</v>
      </c>
      <c r="R62" s="3">
        <v>1</v>
      </c>
      <c r="S62" s="54">
        <v>562</v>
      </c>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row>
    <row r="63" spans="2:126" x14ac:dyDescent="0.25">
      <c r="B63" s="54" t="s">
        <v>38</v>
      </c>
      <c r="C63" s="2">
        <v>0</v>
      </c>
      <c r="D63" s="2">
        <v>1</v>
      </c>
      <c r="E63" s="2">
        <v>0</v>
      </c>
      <c r="F63" s="2">
        <v>273</v>
      </c>
      <c r="G63" s="2">
        <v>2</v>
      </c>
      <c r="H63" s="2">
        <v>217</v>
      </c>
      <c r="I63" s="2">
        <v>17</v>
      </c>
      <c r="J63" s="2">
        <v>5</v>
      </c>
      <c r="K63" s="3">
        <v>9</v>
      </c>
      <c r="L63" s="3">
        <v>11</v>
      </c>
      <c r="M63" s="3">
        <v>16</v>
      </c>
      <c r="N63" s="3">
        <v>8</v>
      </c>
      <c r="O63" s="3">
        <v>2</v>
      </c>
      <c r="P63" s="3">
        <v>0</v>
      </c>
      <c r="Q63" s="3">
        <v>0</v>
      </c>
      <c r="R63" s="3">
        <v>0</v>
      </c>
      <c r="S63" s="54">
        <v>561</v>
      </c>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row>
    <row r="64" spans="2:126" x14ac:dyDescent="0.25">
      <c r="B64" s="54" t="s">
        <v>22</v>
      </c>
      <c r="C64" s="2">
        <v>0</v>
      </c>
      <c r="D64" s="2">
        <v>469</v>
      </c>
      <c r="E64" s="2">
        <v>4</v>
      </c>
      <c r="F64" s="2">
        <v>60</v>
      </c>
      <c r="G64" s="2">
        <v>19</v>
      </c>
      <c r="H64" s="3">
        <v>1</v>
      </c>
      <c r="I64" s="3">
        <v>2</v>
      </c>
      <c r="J64" s="3">
        <v>0</v>
      </c>
      <c r="K64" s="3">
        <v>0</v>
      </c>
      <c r="L64" s="3">
        <v>0</v>
      </c>
      <c r="M64" s="3">
        <v>0</v>
      </c>
      <c r="N64" s="3">
        <v>0</v>
      </c>
      <c r="O64" s="3">
        <v>0</v>
      </c>
      <c r="P64" s="3">
        <v>0</v>
      </c>
      <c r="Q64" s="3">
        <v>0</v>
      </c>
      <c r="R64" s="3">
        <v>0</v>
      </c>
      <c r="S64" s="54">
        <v>555</v>
      </c>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row>
    <row r="65" spans="102:126" x14ac:dyDescent="0.25">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row>
    <row r="66" spans="102:126" x14ac:dyDescent="0.25">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43"/>
  <sheetViews>
    <sheetView zoomScale="75" zoomScaleNormal="75" workbookViewId="0">
      <selection activeCell="T32" sqref="T32"/>
    </sheetView>
  </sheetViews>
  <sheetFormatPr baseColWidth="10" defaultRowHeight="15" x14ac:dyDescent="0.25"/>
  <cols>
    <col min="1" max="1" width="26.140625" bestFit="1" customWidth="1"/>
    <col min="2" max="2" width="19.42578125" bestFit="1" customWidth="1"/>
    <col min="3" max="3" width="9" bestFit="1" customWidth="1"/>
    <col min="4" max="4" width="8" bestFit="1" customWidth="1"/>
    <col min="5" max="5" width="7" bestFit="1" customWidth="1"/>
    <col min="6" max="6" width="6" bestFit="1" customWidth="1"/>
    <col min="7" max="7" width="5" bestFit="1" customWidth="1"/>
    <col min="8" max="8" width="5.5703125" customWidth="1"/>
    <col min="9" max="12" width="2" bestFit="1" customWidth="1"/>
    <col min="13" max="13" width="4.7109375" customWidth="1"/>
    <col min="14" max="14" width="4.140625" customWidth="1"/>
    <col min="15" max="15" width="4.5703125" customWidth="1"/>
    <col min="16" max="16" width="5.7109375" customWidth="1"/>
    <col min="17" max="17" width="5.28515625" customWidth="1"/>
    <col min="18" max="18" width="5.7109375" customWidth="1"/>
    <col min="19" max="19" width="10.28515625" bestFit="1" customWidth="1"/>
    <col min="22" max="22" width="19.42578125" bestFit="1" customWidth="1"/>
    <col min="23" max="23" width="10.140625" bestFit="1" customWidth="1"/>
    <col min="24" max="24" width="10.28515625" bestFit="1" customWidth="1"/>
    <col min="25" max="25" width="12.42578125" bestFit="1" customWidth="1"/>
    <col min="26" max="26" width="15.140625" bestFit="1" customWidth="1"/>
    <col min="27" max="27" width="12.7109375" bestFit="1" customWidth="1"/>
    <col min="29" max="29" width="10.28515625" bestFit="1" customWidth="1"/>
    <col min="30" max="30" width="10.140625" bestFit="1" customWidth="1"/>
    <col min="31" max="31" width="10.28515625" bestFit="1" customWidth="1"/>
    <col min="32" max="32" width="12.42578125" bestFit="1" customWidth="1"/>
    <col min="33" max="33" width="15.140625" bestFit="1" customWidth="1"/>
    <col min="34" max="34" width="12.7109375" bestFit="1" customWidth="1"/>
    <col min="36" max="36" width="9" bestFit="1" customWidth="1"/>
    <col min="37" max="37" width="10.140625" bestFit="1" customWidth="1"/>
    <col min="38" max="38" width="10.28515625" bestFit="1" customWidth="1"/>
    <col min="39" max="39" width="12.42578125" bestFit="1" customWidth="1"/>
    <col min="40" max="40" width="15.140625" bestFit="1" customWidth="1"/>
    <col min="41" max="41" width="12.7109375" bestFit="1" customWidth="1"/>
    <col min="43" max="43" width="2.85546875" bestFit="1" customWidth="1"/>
    <col min="44" max="44" width="5.85546875" bestFit="1" customWidth="1"/>
    <col min="45" max="46" width="5.5703125" bestFit="1" customWidth="1"/>
    <col min="47" max="47" width="7" bestFit="1" customWidth="1"/>
    <col min="48" max="48" width="5.5703125" bestFit="1" customWidth="1"/>
  </cols>
  <sheetData>
    <row r="1" spans="1:126" s="1" customFormat="1" x14ac:dyDescent="0.25"/>
    <row r="2" spans="1:126" s="1" customFormat="1" x14ac:dyDescent="0.25"/>
    <row r="3" spans="1:126" s="1" customFormat="1" x14ac:dyDescent="0.25">
      <c r="A3" s="1" t="s">
        <v>161</v>
      </c>
      <c r="W3" s="1" t="str">
        <f>A3</f>
        <v xml:space="preserve">Streptococcus pneumoniae  </v>
      </c>
      <c r="AD3" s="1" t="str">
        <f>A3</f>
        <v xml:space="preserve">Streptococcus pneumoniae  </v>
      </c>
      <c r="AK3" s="1" t="str">
        <f>A3</f>
        <v xml:space="preserve">Streptococcus pneumoniae  </v>
      </c>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row>
    <row r="4" spans="1:126" s="1" customFormat="1" ht="18.75" x14ac:dyDescent="0.3">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Cefotaxim</v>
      </c>
      <c r="X4" s="1" t="str">
        <f>B6</f>
        <v>Cefuroxim</v>
      </c>
      <c r="Y4" s="1" t="str">
        <f>B7</f>
        <v>Moxifloxacin</v>
      </c>
      <c r="Z4" s="1" t="str">
        <f>B8</f>
        <v>Benzylpenicillin</v>
      </c>
      <c r="AA4" s="1" t="str">
        <f>B9</f>
        <v>Erythromycin</v>
      </c>
      <c r="AD4" s="1" t="str">
        <f t="shared" ref="AD4:AH4" si="0">W4</f>
        <v>Cefotaxim</v>
      </c>
      <c r="AE4" s="1" t="str">
        <f t="shared" si="0"/>
        <v>Cefuroxim</v>
      </c>
      <c r="AF4" s="1" t="str">
        <f t="shared" si="0"/>
        <v>Moxifloxacin</v>
      </c>
      <c r="AG4" s="1" t="str">
        <f t="shared" si="0"/>
        <v>Benzylpenicillin</v>
      </c>
      <c r="AH4" s="1" t="str">
        <f t="shared" si="0"/>
        <v>Erythromycin</v>
      </c>
      <c r="AK4" s="1" t="str">
        <f t="shared" ref="AK4:AO4" si="1">W4</f>
        <v>Cefotaxim</v>
      </c>
      <c r="AL4" s="1" t="str">
        <f t="shared" si="1"/>
        <v>Cefuroxim</v>
      </c>
      <c r="AM4" s="1" t="str">
        <f t="shared" si="1"/>
        <v>Moxifloxacin</v>
      </c>
      <c r="AN4" s="1" t="str">
        <f t="shared" si="1"/>
        <v>Benzylpenicillin</v>
      </c>
      <c r="AO4" s="1" t="str">
        <f t="shared" si="1"/>
        <v>Erythromycin</v>
      </c>
      <c r="AQ4" s="23"/>
      <c r="AR4" s="9" t="s">
        <v>73</v>
      </c>
      <c r="AS4" s="24" t="s">
        <v>71</v>
      </c>
      <c r="AT4" s="24" t="s">
        <v>57</v>
      </c>
      <c r="AU4" s="24" t="s">
        <v>69</v>
      </c>
      <c r="AV4" s="24" t="s">
        <v>84</v>
      </c>
      <c r="AW4" s="29"/>
      <c r="AX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row>
    <row r="5" spans="1:126" s="1" customFormat="1" ht="18.75" x14ac:dyDescent="0.25">
      <c r="B5" s="1" t="s">
        <v>7</v>
      </c>
      <c r="C5" s="2">
        <v>0</v>
      </c>
      <c r="D5" s="2">
        <v>52</v>
      </c>
      <c r="E5" s="2">
        <v>1</v>
      </c>
      <c r="F5" s="2">
        <v>1</v>
      </c>
      <c r="G5" s="2">
        <v>0</v>
      </c>
      <c r="H5" s="2">
        <v>0</v>
      </c>
      <c r="I5" s="4">
        <v>0</v>
      </c>
      <c r="J5" s="4">
        <v>0</v>
      </c>
      <c r="K5" s="3">
        <v>0</v>
      </c>
      <c r="L5" s="3">
        <v>0</v>
      </c>
      <c r="M5" s="3">
        <v>0</v>
      </c>
      <c r="N5" s="3">
        <v>0</v>
      </c>
      <c r="O5" s="3">
        <v>0</v>
      </c>
      <c r="P5" s="3">
        <v>0</v>
      </c>
      <c r="Q5" s="3">
        <v>0</v>
      </c>
      <c r="R5" s="3">
        <v>0</v>
      </c>
      <c r="S5" s="1">
        <v>54</v>
      </c>
      <c r="V5" s="1">
        <v>1.5625E-2</v>
      </c>
      <c r="W5" s="2">
        <f>C5</f>
        <v>0</v>
      </c>
      <c r="X5" s="2">
        <f>C6</f>
        <v>0</v>
      </c>
      <c r="Y5" s="2">
        <f>C7</f>
        <v>0</v>
      </c>
      <c r="Z5" s="2">
        <f>C8</f>
        <v>0</v>
      </c>
      <c r="AA5" s="2">
        <f>C9</f>
        <v>0</v>
      </c>
      <c r="AB5" s="5"/>
      <c r="AC5" s="1">
        <v>1.5625E-2</v>
      </c>
      <c r="AD5" s="31">
        <f>PRODUCT(W5*100*1/W21)</f>
        <v>0</v>
      </c>
      <c r="AE5" s="31">
        <f>PRODUCT(X5*100*1/X21)</f>
        <v>0</v>
      </c>
      <c r="AF5" s="31">
        <f>PRODUCT(Y5*100*1/Y21)</f>
        <v>0</v>
      </c>
      <c r="AG5" s="31">
        <f>PRODUCT(Z5*100*1/Z21)</f>
        <v>0</v>
      </c>
      <c r="AH5" s="31">
        <f>PRODUCT(AA5*100*1/AA21)</f>
        <v>0</v>
      </c>
      <c r="AJ5" s="1">
        <v>1.5625E-2</v>
      </c>
      <c r="AK5" s="31">
        <f>AD5</f>
        <v>0</v>
      </c>
      <c r="AL5" s="31">
        <f>AE5</f>
        <v>0</v>
      </c>
      <c r="AM5" s="31">
        <f>AF5</f>
        <v>0</v>
      </c>
      <c r="AN5" s="31">
        <f>AG5</f>
        <v>0</v>
      </c>
      <c r="AO5" s="31">
        <f>AH5</f>
        <v>0</v>
      </c>
      <c r="AQ5" s="25" t="s">
        <v>49</v>
      </c>
      <c r="AR5" s="26">
        <f>Z21</f>
        <v>56</v>
      </c>
      <c r="AS5" s="26">
        <f>W21</f>
        <v>54</v>
      </c>
      <c r="AT5" s="26">
        <f>X21</f>
        <v>56</v>
      </c>
      <c r="AU5" s="26">
        <f>Y21</f>
        <v>56</v>
      </c>
      <c r="AV5" s="26">
        <f>AA21</f>
        <v>55</v>
      </c>
      <c r="AW5" s="10"/>
      <c r="AX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row>
    <row r="6" spans="1:126" s="1" customFormat="1" ht="18.75" x14ac:dyDescent="0.25">
      <c r="B6" s="1" t="s">
        <v>9</v>
      </c>
      <c r="C6" s="2">
        <v>0</v>
      </c>
      <c r="D6" s="2">
        <v>46</v>
      </c>
      <c r="E6" s="2">
        <v>7</v>
      </c>
      <c r="F6" s="2">
        <v>1</v>
      </c>
      <c r="G6" s="2">
        <v>2</v>
      </c>
      <c r="H6" s="2">
        <v>0</v>
      </c>
      <c r="I6" s="4">
        <v>0</v>
      </c>
      <c r="J6" s="3">
        <v>0</v>
      </c>
      <c r="K6" s="3">
        <v>0</v>
      </c>
      <c r="L6" s="3">
        <v>0</v>
      </c>
      <c r="M6" s="3">
        <v>0</v>
      </c>
      <c r="N6" s="3">
        <v>0</v>
      </c>
      <c r="O6" s="3">
        <v>0</v>
      </c>
      <c r="P6" s="3">
        <v>0</v>
      </c>
      <c r="Q6" s="3">
        <v>0</v>
      </c>
      <c r="R6" s="3">
        <v>0</v>
      </c>
      <c r="S6" s="1">
        <v>56</v>
      </c>
      <c r="V6" s="1">
        <v>3.125E-2</v>
      </c>
      <c r="W6" s="2">
        <f>D5</f>
        <v>52</v>
      </c>
      <c r="X6" s="2">
        <f>D6</f>
        <v>46</v>
      </c>
      <c r="Y6" s="2">
        <f>D7</f>
        <v>5</v>
      </c>
      <c r="Z6" s="2">
        <f>D8</f>
        <v>52</v>
      </c>
      <c r="AA6" s="2">
        <f>D9</f>
        <v>7</v>
      </c>
      <c r="AB6" s="5"/>
      <c r="AC6" s="1">
        <v>3.125E-2</v>
      </c>
      <c r="AD6" s="31">
        <f>PRODUCT(W6*100*1/W21)</f>
        <v>96.296296296296291</v>
      </c>
      <c r="AE6" s="31">
        <f>PRODUCT(X6*100*1/X21)</f>
        <v>82.142857142857139</v>
      </c>
      <c r="AF6" s="31">
        <f>PRODUCT(Y6*100*1/Y21)</f>
        <v>8.9285714285714288</v>
      </c>
      <c r="AG6" s="2">
        <f>PRODUCT(Z6*100*1/Z21)</f>
        <v>92.857142857142861</v>
      </c>
      <c r="AH6" s="31">
        <f>PRODUCT(AA6*100*1/AA21)</f>
        <v>12.727272727272727</v>
      </c>
      <c r="AJ6" s="1">
        <v>3.125E-2</v>
      </c>
      <c r="AK6" s="31">
        <f>AD5+AD6</f>
        <v>96.296296296296291</v>
      </c>
      <c r="AL6" s="31">
        <f>AE5+AE6</f>
        <v>82.142857142857139</v>
      </c>
      <c r="AM6" s="31">
        <f>AF5+AF6</f>
        <v>8.9285714285714288</v>
      </c>
      <c r="AN6" s="2">
        <f>AG5+AG6</f>
        <v>92.857142857142861</v>
      </c>
      <c r="AO6" s="31">
        <f>AH5+AH6</f>
        <v>12.727272727272727</v>
      </c>
      <c r="AQ6" s="25" t="s">
        <v>50</v>
      </c>
      <c r="AR6" s="18">
        <f>AN7</f>
        <v>96.428571428571431</v>
      </c>
      <c r="AS6" s="18">
        <f>AK10</f>
        <v>99.999999999999986</v>
      </c>
      <c r="AT6" s="18">
        <f>AL10</f>
        <v>100</v>
      </c>
      <c r="AU6" s="18">
        <f>AM10</f>
        <v>100</v>
      </c>
      <c r="AV6" s="18">
        <f>AO9</f>
        <v>94.545454545454547</v>
      </c>
      <c r="AW6" s="10"/>
      <c r="AX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row>
    <row r="7" spans="1:126" s="1" customFormat="1" ht="18.75" x14ac:dyDescent="0.25">
      <c r="B7" s="1" t="s">
        <v>20</v>
      </c>
      <c r="C7" s="2">
        <v>0</v>
      </c>
      <c r="D7" s="2">
        <v>5</v>
      </c>
      <c r="E7" s="2">
        <v>18</v>
      </c>
      <c r="F7" s="2">
        <v>30</v>
      </c>
      <c r="G7" s="2">
        <v>3</v>
      </c>
      <c r="H7" s="2">
        <v>0</v>
      </c>
      <c r="I7" s="3">
        <v>0</v>
      </c>
      <c r="J7" s="3">
        <v>0</v>
      </c>
      <c r="K7" s="3">
        <v>0</v>
      </c>
      <c r="L7" s="3">
        <v>0</v>
      </c>
      <c r="M7" s="3">
        <v>0</v>
      </c>
      <c r="N7" s="3">
        <v>0</v>
      </c>
      <c r="O7" s="3">
        <v>0</v>
      </c>
      <c r="P7" s="3">
        <v>0</v>
      </c>
      <c r="Q7" s="3">
        <v>0</v>
      </c>
      <c r="R7" s="3">
        <v>0</v>
      </c>
      <c r="S7" s="1">
        <v>56</v>
      </c>
      <c r="V7" s="1">
        <v>6.25E-2</v>
      </c>
      <c r="W7" s="2">
        <f>E5</f>
        <v>1</v>
      </c>
      <c r="X7" s="2">
        <f>E6</f>
        <v>7</v>
      </c>
      <c r="Y7" s="2">
        <f>E7</f>
        <v>18</v>
      </c>
      <c r="Z7" s="2">
        <f>E8</f>
        <v>2</v>
      </c>
      <c r="AA7" s="2">
        <f>E9</f>
        <v>18</v>
      </c>
      <c r="AB7" s="5"/>
      <c r="AC7" s="1">
        <v>6.25E-2</v>
      </c>
      <c r="AD7" s="31">
        <f>PRODUCT(W7*100*1/W21)</f>
        <v>1.8518518518518519</v>
      </c>
      <c r="AE7" s="31">
        <f>PRODUCT(X7*100*1/X21)</f>
        <v>12.5</v>
      </c>
      <c r="AF7" s="31">
        <f>PRODUCT(Y7*100*1/Y21)</f>
        <v>32.142857142857146</v>
      </c>
      <c r="AG7" s="2">
        <f>PRODUCT(Z7*100*1/Z21)</f>
        <v>3.5714285714285716</v>
      </c>
      <c r="AH7" s="31">
        <f>PRODUCT(AA7*100*1/AA21)</f>
        <v>32.727272727272727</v>
      </c>
      <c r="AJ7" s="1">
        <v>6.25E-2</v>
      </c>
      <c r="AK7" s="31">
        <f>AD5+AD6+AD7</f>
        <v>98.148148148148138</v>
      </c>
      <c r="AL7" s="31">
        <f>AE5+AE6+AE7</f>
        <v>94.642857142857139</v>
      </c>
      <c r="AM7" s="31">
        <f>AF5+AF6+AF7</f>
        <v>41.071428571428577</v>
      </c>
      <c r="AN7" s="2">
        <f>AG5+AG6+AG7</f>
        <v>96.428571428571431</v>
      </c>
      <c r="AO7" s="31">
        <f>AH5+AH6+AH7</f>
        <v>45.454545454545453</v>
      </c>
      <c r="AQ7" s="25" t="s">
        <v>51</v>
      </c>
      <c r="AR7" s="18">
        <f>AN12-AN7</f>
        <v>3.5714285714285694</v>
      </c>
      <c r="AS7" s="18">
        <f>AK12-AK10</f>
        <v>0</v>
      </c>
      <c r="AT7" s="18">
        <f>AL11-AL10</f>
        <v>0</v>
      </c>
      <c r="AU7" s="18"/>
      <c r="AV7" s="18">
        <f>AO10-AO9</f>
        <v>1.818181818181813</v>
      </c>
      <c r="AW7" s="10"/>
      <c r="AX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row>
    <row r="8" spans="1:126" s="1" customFormat="1" ht="18.75" x14ac:dyDescent="0.25">
      <c r="B8" s="1" t="s">
        <v>26</v>
      </c>
      <c r="C8" s="2">
        <v>0</v>
      </c>
      <c r="D8" s="2">
        <v>52</v>
      </c>
      <c r="E8" s="2">
        <v>2</v>
      </c>
      <c r="F8" s="4">
        <v>2</v>
      </c>
      <c r="G8" s="4">
        <v>0</v>
      </c>
      <c r="H8" s="4">
        <v>0</v>
      </c>
      <c r="I8" s="4">
        <v>0</v>
      </c>
      <c r="J8" s="4">
        <v>0</v>
      </c>
      <c r="K8" s="3">
        <v>0</v>
      </c>
      <c r="L8" s="3">
        <v>0</v>
      </c>
      <c r="M8" s="3">
        <v>0</v>
      </c>
      <c r="N8" s="3">
        <v>0</v>
      </c>
      <c r="O8" s="3">
        <v>0</v>
      </c>
      <c r="P8" s="3">
        <v>0</v>
      </c>
      <c r="Q8" s="3">
        <v>0</v>
      </c>
      <c r="R8" s="3">
        <v>0</v>
      </c>
      <c r="S8" s="1">
        <v>56</v>
      </c>
      <c r="V8" s="1">
        <v>0.125</v>
      </c>
      <c r="W8" s="2">
        <f>F5</f>
        <v>1</v>
      </c>
      <c r="X8" s="2">
        <f>F6</f>
        <v>1</v>
      </c>
      <c r="Y8" s="2">
        <f>F7</f>
        <v>30</v>
      </c>
      <c r="Z8" s="4">
        <f>F8</f>
        <v>2</v>
      </c>
      <c r="AA8" s="2">
        <f>F9</f>
        <v>22</v>
      </c>
      <c r="AB8" s="5"/>
      <c r="AC8" s="1">
        <v>0.125</v>
      </c>
      <c r="AD8" s="31">
        <f>PRODUCT(W8*100*1/W21)</f>
        <v>1.8518518518518519</v>
      </c>
      <c r="AE8" s="31">
        <f>PRODUCT(X8*100*1/X21)</f>
        <v>1.7857142857142858</v>
      </c>
      <c r="AF8" s="31">
        <f>PRODUCT(Y8*100*1/Y21)</f>
        <v>53.571428571428569</v>
      </c>
      <c r="AG8" s="32">
        <f>PRODUCT(Z8*100*1/Z21)</f>
        <v>3.5714285714285716</v>
      </c>
      <c r="AH8" s="31">
        <f>PRODUCT(AA8*100*1/AA21)</f>
        <v>40</v>
      </c>
      <c r="AJ8" s="1">
        <v>0.125</v>
      </c>
      <c r="AK8" s="31">
        <f>AD5+AD6+AD7+AD8</f>
        <v>99.999999999999986</v>
      </c>
      <c r="AL8" s="31">
        <f>AE5+AE6+AE7+AE8</f>
        <v>96.428571428571431</v>
      </c>
      <c r="AM8" s="31">
        <f>AF5+AF6+AF7+AF8</f>
        <v>94.642857142857139</v>
      </c>
      <c r="AN8" s="32">
        <f>AG5+AG6+AG7+AG8</f>
        <v>100</v>
      </c>
      <c r="AO8" s="31">
        <f>AH5+AH6+AH7+AH8</f>
        <v>85.454545454545453</v>
      </c>
      <c r="AQ8" s="25" t="s">
        <v>52</v>
      </c>
      <c r="AR8" s="18">
        <f>AN20-AN12</f>
        <v>0</v>
      </c>
      <c r="AS8" s="18">
        <f>AK20-AK12</f>
        <v>0</v>
      </c>
      <c r="AT8" s="18">
        <f>AL20-AL11</f>
        <v>0</v>
      </c>
      <c r="AU8" s="18">
        <f>AM20-AM10</f>
        <v>0</v>
      </c>
      <c r="AV8" s="18">
        <f>AO20-AO10</f>
        <v>3.636363636363626</v>
      </c>
      <c r="AW8" s="10"/>
      <c r="AX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row>
    <row r="9" spans="1:126" s="1" customFormat="1" x14ac:dyDescent="0.25">
      <c r="B9" s="1" t="s">
        <v>45</v>
      </c>
      <c r="C9" s="2">
        <v>0</v>
      </c>
      <c r="D9" s="2">
        <v>7</v>
      </c>
      <c r="E9" s="2">
        <v>18</v>
      </c>
      <c r="F9" s="2">
        <v>22</v>
      </c>
      <c r="G9" s="2">
        <v>5</v>
      </c>
      <c r="H9" s="4">
        <v>1</v>
      </c>
      <c r="I9" s="3">
        <v>0</v>
      </c>
      <c r="J9" s="3">
        <v>0</v>
      </c>
      <c r="K9" s="3">
        <v>1</v>
      </c>
      <c r="L9" s="3">
        <v>0</v>
      </c>
      <c r="M9" s="3">
        <v>1</v>
      </c>
      <c r="N9" s="3">
        <v>0</v>
      </c>
      <c r="O9" s="3">
        <v>0</v>
      </c>
      <c r="P9" s="3">
        <v>0</v>
      </c>
      <c r="Q9" s="3">
        <v>0</v>
      </c>
      <c r="R9" s="3">
        <v>0</v>
      </c>
      <c r="S9" s="1">
        <v>55</v>
      </c>
      <c r="V9" s="1">
        <v>0.25</v>
      </c>
      <c r="W9" s="2">
        <f>G5</f>
        <v>0</v>
      </c>
      <c r="X9" s="2">
        <f>G6</f>
        <v>2</v>
      </c>
      <c r="Y9" s="2">
        <f>G7</f>
        <v>3</v>
      </c>
      <c r="Z9" s="4">
        <f>G8</f>
        <v>0</v>
      </c>
      <c r="AA9" s="2">
        <f>G9</f>
        <v>5</v>
      </c>
      <c r="AB9" s="5"/>
      <c r="AC9" s="1">
        <v>0.25</v>
      </c>
      <c r="AD9" s="31">
        <f>PRODUCT(W9*100*1/W21)</f>
        <v>0</v>
      </c>
      <c r="AE9" s="31">
        <f>PRODUCT(X9*100*1/X21)</f>
        <v>3.5714285714285716</v>
      </c>
      <c r="AF9" s="31">
        <f>PRODUCT(Y9*100*1/Y21)</f>
        <v>5.3571428571428568</v>
      </c>
      <c r="AG9" s="32">
        <f>PRODUCT(Z9*100*1/Z21)</f>
        <v>0</v>
      </c>
      <c r="AH9" s="31">
        <f>PRODUCT(AA9*100*1/AA21)</f>
        <v>9.0909090909090917</v>
      </c>
      <c r="AJ9" s="1">
        <v>0.25</v>
      </c>
      <c r="AK9" s="31">
        <f>AD5+AD6+AD7+AD8+AD9</f>
        <v>99.999999999999986</v>
      </c>
      <c r="AL9" s="31">
        <f>AE5+AE6+AE7+AE8+AE9</f>
        <v>100</v>
      </c>
      <c r="AM9" s="31">
        <f>AF5+AF6+AF7+AF8+AF9</f>
        <v>100</v>
      </c>
      <c r="AN9" s="32">
        <f>AG5+AG6+AG7+AG8+AG9</f>
        <v>100</v>
      </c>
      <c r="AO9" s="31">
        <f>AH5+AH6+AH7+AH8+AH9</f>
        <v>94.545454545454547</v>
      </c>
      <c r="AQ9" s="29"/>
      <c r="AR9" s="29"/>
      <c r="AS9" s="29"/>
      <c r="AT9" s="29"/>
      <c r="AU9" s="29"/>
      <c r="AV9" s="29"/>
      <c r="AW9" s="10"/>
      <c r="AX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row>
    <row r="10" spans="1:126" s="1" customFormat="1" x14ac:dyDescent="0.25">
      <c r="V10" s="1">
        <v>0.5</v>
      </c>
      <c r="W10" s="2">
        <f>H5</f>
        <v>0</v>
      </c>
      <c r="X10" s="2">
        <f>H6</f>
        <v>0</v>
      </c>
      <c r="Y10" s="2">
        <f>H7</f>
        <v>0</v>
      </c>
      <c r="Z10" s="4">
        <f>H8</f>
        <v>0</v>
      </c>
      <c r="AA10" s="4">
        <f>H9</f>
        <v>1</v>
      </c>
      <c r="AB10" s="5"/>
      <c r="AC10" s="1">
        <v>0.5</v>
      </c>
      <c r="AD10" s="31">
        <f>PRODUCT(W10*100*1/W21)</f>
        <v>0</v>
      </c>
      <c r="AE10" s="31">
        <f>PRODUCT(X10*100*1/X21)</f>
        <v>0</v>
      </c>
      <c r="AF10" s="31">
        <f>PRODUCT(Y10*100*1/Y21)</f>
        <v>0</v>
      </c>
      <c r="AG10" s="32">
        <f>PRODUCT(Z10*100*1/Z21)</f>
        <v>0</v>
      </c>
      <c r="AH10" s="32">
        <f>PRODUCT(AA10*100*1/AA21)</f>
        <v>1.8181818181818181</v>
      </c>
      <c r="AJ10" s="1">
        <v>0.5</v>
      </c>
      <c r="AK10" s="31">
        <f>AD5+AD6+AD7+AD8+AD9+AD10</f>
        <v>99.999999999999986</v>
      </c>
      <c r="AL10" s="31">
        <f>AE5+AE6+AE7+AE8+AE9+AE10</f>
        <v>100</v>
      </c>
      <c r="AM10" s="31">
        <f>AF5+AF6+AF7+AF8+AF9+AF10</f>
        <v>100</v>
      </c>
      <c r="AN10" s="32">
        <f>AG5+AG6+AG7+AG8+AG9+AG10</f>
        <v>100</v>
      </c>
      <c r="AO10" s="32">
        <f>AH5+AH6+AH7+AH8+AH9+AH10</f>
        <v>96.36363636363636</v>
      </c>
      <c r="AQ10" s="10"/>
      <c r="AR10" s="10" t="str">
        <f>A3</f>
        <v xml:space="preserve">Streptococcus pneumoniae  </v>
      </c>
      <c r="AS10" s="10"/>
      <c r="AT10" s="10"/>
      <c r="AU10" s="10"/>
      <c r="AV10" s="10"/>
      <c r="AW10" s="10"/>
      <c r="AX10" s="10"/>
      <c r="AY10" s="10"/>
      <c r="AZ10" s="10"/>
      <c r="BA10" s="10"/>
      <c r="BB10" s="10"/>
      <c r="BC10" s="10"/>
      <c r="BD10" s="10"/>
      <c r="BE10" s="10"/>
      <c r="BF10" s="10"/>
      <c r="BG10" s="10"/>
      <c r="BH10" s="10"/>
      <c r="BI10" s="10"/>
    </row>
    <row r="11" spans="1:126" s="1" customFormat="1" x14ac:dyDescent="0.25">
      <c r="V11" s="1">
        <v>1</v>
      </c>
      <c r="W11" s="4">
        <f>I5</f>
        <v>0</v>
      </c>
      <c r="X11" s="4">
        <f>I6</f>
        <v>0</v>
      </c>
      <c r="Y11" s="3">
        <f>I7</f>
        <v>0</v>
      </c>
      <c r="Z11" s="4">
        <f>I8</f>
        <v>0</v>
      </c>
      <c r="AA11" s="3">
        <f>I9</f>
        <v>0</v>
      </c>
      <c r="AB11" s="5"/>
      <c r="AC11" s="1">
        <v>1</v>
      </c>
      <c r="AD11" s="32">
        <f>PRODUCT(W11*100*1/W21)</f>
        <v>0</v>
      </c>
      <c r="AE11" s="32">
        <f>PRODUCT(X11*100*1/X21)</f>
        <v>0</v>
      </c>
      <c r="AF11" s="33">
        <f>PRODUCT(Y11*100*1/Y21)</f>
        <v>0</v>
      </c>
      <c r="AG11" s="32">
        <f>PRODUCT(Z11*100*1/Z21)</f>
        <v>0</v>
      </c>
      <c r="AH11" s="33">
        <f>PRODUCT(AA11*100*1/AA21)</f>
        <v>0</v>
      </c>
      <c r="AJ11" s="1">
        <v>1</v>
      </c>
      <c r="AK11" s="32">
        <f>AD5+AD6+AD7+AD8+AD9+AD10+AD11</f>
        <v>99.999999999999986</v>
      </c>
      <c r="AL11" s="32">
        <f>AE5+AE6+AE7+AE8+AE9+AE10+AE11</f>
        <v>100</v>
      </c>
      <c r="AM11" s="33">
        <f>AF5+AF6+AF7+AF8+AF9+AF10+AF11</f>
        <v>100</v>
      </c>
      <c r="AN11" s="32">
        <f>AG5+AG6+AG7+AG8+AG9+AG10+AG11</f>
        <v>100</v>
      </c>
      <c r="AO11" s="33">
        <f>AH5+AH6+AH7+AH8+AH9+AH10+AH11</f>
        <v>96.36363636363636</v>
      </c>
      <c r="AQ11" s="10"/>
      <c r="AR11" s="10"/>
      <c r="AS11" s="10"/>
      <c r="AT11" s="10"/>
      <c r="AU11" s="10"/>
      <c r="AV11" s="10"/>
      <c r="AW11" s="10"/>
      <c r="AX11" s="10"/>
      <c r="AY11" s="10"/>
      <c r="AZ11" s="10"/>
      <c r="BA11" s="10"/>
      <c r="BB11" s="10"/>
      <c r="BC11" s="10"/>
      <c r="BD11" s="10"/>
      <c r="BE11" s="10"/>
      <c r="BF11" s="10"/>
      <c r="BG11" s="10"/>
      <c r="BH11" s="10"/>
      <c r="BI11" s="10"/>
    </row>
    <row r="12" spans="1:126" s="1" customFormat="1" x14ac:dyDescent="0.25">
      <c r="V12" s="1">
        <v>2</v>
      </c>
      <c r="W12" s="4">
        <f>J5</f>
        <v>0</v>
      </c>
      <c r="X12" s="3">
        <f>J6</f>
        <v>0</v>
      </c>
      <c r="Y12" s="3">
        <f>J7</f>
        <v>0</v>
      </c>
      <c r="Z12" s="4">
        <f>J8</f>
        <v>0</v>
      </c>
      <c r="AA12" s="3">
        <f>J9</f>
        <v>0</v>
      </c>
      <c r="AB12" s="5"/>
      <c r="AC12" s="1">
        <v>2</v>
      </c>
      <c r="AD12" s="32">
        <f>PRODUCT(W12*100*1/W21)</f>
        <v>0</v>
      </c>
      <c r="AE12" s="33">
        <f>PRODUCT(X12*100*1/X21)</f>
        <v>0</v>
      </c>
      <c r="AF12" s="33">
        <f>PRODUCT(Y12*100*1/Y21)</f>
        <v>0</v>
      </c>
      <c r="AG12" s="32">
        <f>PRODUCT(Z12*100*1/Z21)</f>
        <v>0</v>
      </c>
      <c r="AH12" s="33">
        <f>PRODUCT(AA12*100*1/AA21)</f>
        <v>0</v>
      </c>
      <c r="AJ12" s="1">
        <v>2</v>
      </c>
      <c r="AK12" s="32">
        <f>AD5+AD6+AD7+AD8+AD9+AD10+AD11+AD12</f>
        <v>99.999999999999986</v>
      </c>
      <c r="AL12" s="33">
        <f>AE5+AE6+AE7+AE8+AE9+AE10+AE11+AE12</f>
        <v>100</v>
      </c>
      <c r="AM12" s="33">
        <f>AF5+AF6+AF7+AF8+AF9+AF10+AF11+AF12</f>
        <v>100</v>
      </c>
      <c r="AN12" s="32">
        <f>AG5+AG6+AG7+AG8+AG9+AG10+AG11+AG12</f>
        <v>100</v>
      </c>
      <c r="AO12" s="33">
        <f>AH5+AH6+AH7+AH8+AH9+AH10+AH11+AH12</f>
        <v>96.36363636363636</v>
      </c>
      <c r="AQ12" s="10"/>
      <c r="AR12" s="10"/>
      <c r="AS12" s="10"/>
      <c r="AT12" s="10"/>
      <c r="AU12" s="10"/>
      <c r="AV12" s="10"/>
      <c r="AW12" s="10"/>
      <c r="AX12" s="10"/>
      <c r="AY12" s="10"/>
      <c r="AZ12" s="10"/>
      <c r="BA12" s="10"/>
      <c r="BB12" s="10"/>
      <c r="BC12" s="10"/>
      <c r="BD12" s="10"/>
      <c r="BE12" s="10"/>
      <c r="BF12" s="10"/>
      <c r="BG12" s="10"/>
      <c r="BH12" s="10"/>
      <c r="BI12" s="10"/>
    </row>
    <row r="13" spans="1:126" s="1" customFormat="1" x14ac:dyDescent="0.25">
      <c r="V13" s="1">
        <v>4</v>
      </c>
      <c r="W13" s="3">
        <f>K5</f>
        <v>0</v>
      </c>
      <c r="X13" s="3">
        <f>K6</f>
        <v>0</v>
      </c>
      <c r="Y13" s="3">
        <f>K7</f>
        <v>0</v>
      </c>
      <c r="Z13" s="3">
        <f>K8</f>
        <v>0</v>
      </c>
      <c r="AA13" s="3">
        <f>K9</f>
        <v>1</v>
      </c>
      <c r="AB13" s="5"/>
      <c r="AC13" s="1">
        <v>4</v>
      </c>
      <c r="AD13" s="33">
        <f>PRODUCT(W13*100*1/W21)</f>
        <v>0</v>
      </c>
      <c r="AE13" s="33">
        <f>PRODUCT(X13*100*1/X21)</f>
        <v>0</v>
      </c>
      <c r="AF13" s="33">
        <f>PRODUCT(Y13*100*1/Y21)</f>
        <v>0</v>
      </c>
      <c r="AG13" s="33">
        <f>PRODUCT(Z13*100*1/Z21)</f>
        <v>0</v>
      </c>
      <c r="AH13" s="33">
        <f>PRODUCT(AA13*100*1/AA21)</f>
        <v>1.8181818181818181</v>
      </c>
      <c r="AJ13" s="1">
        <v>4</v>
      </c>
      <c r="AK13" s="33">
        <f>AD5+AD6+AD7+AD8+AD9+AD10+AD11+AD12+AD13</f>
        <v>99.999999999999986</v>
      </c>
      <c r="AL13" s="33">
        <f>AE5+AE6+AE7+AE8+AE9+AE10+AE11+AE12+AE13</f>
        <v>100</v>
      </c>
      <c r="AM13" s="33">
        <f>AF5+AF6+AF7+AF8+AF9+AF10+AF11+AF12+AF13</f>
        <v>100</v>
      </c>
      <c r="AN13" s="33">
        <f>AG5+AG6+AG7+AG8+AG9+AG10+AG11+AG12+AG13</f>
        <v>100</v>
      </c>
      <c r="AO13" s="33">
        <f>AH5+AH6+AH7+AH8+AH9+AH10+AH11+AH12+AH13</f>
        <v>98.181818181818173</v>
      </c>
      <c r="AQ13" s="10"/>
      <c r="AR13" s="10"/>
      <c r="AS13" s="10"/>
      <c r="AT13" s="10"/>
      <c r="AU13" s="10"/>
      <c r="AV13" s="10"/>
      <c r="AW13" s="10"/>
      <c r="AX13" s="10"/>
      <c r="AY13" s="10"/>
      <c r="AZ13" s="10"/>
      <c r="BA13" s="10"/>
      <c r="BB13" s="10"/>
      <c r="BC13" s="10"/>
      <c r="BD13" s="10"/>
      <c r="BE13" s="10"/>
      <c r="BF13" s="10"/>
      <c r="BG13" s="10"/>
      <c r="BH13" s="10"/>
      <c r="BI13" s="10"/>
    </row>
    <row r="14" spans="1:126" s="1" customFormat="1" x14ac:dyDescent="0.25">
      <c r="V14" s="1">
        <v>8</v>
      </c>
      <c r="W14" s="3">
        <f>L5</f>
        <v>0</v>
      </c>
      <c r="X14" s="3">
        <f>L6</f>
        <v>0</v>
      </c>
      <c r="Y14" s="3">
        <f>L7</f>
        <v>0</v>
      </c>
      <c r="Z14" s="3">
        <f>L8</f>
        <v>0</v>
      </c>
      <c r="AA14" s="3">
        <f>L9</f>
        <v>0</v>
      </c>
      <c r="AB14" s="7"/>
      <c r="AC14" s="1">
        <v>8</v>
      </c>
      <c r="AD14" s="33">
        <f>PRODUCT(W14*100*1/W21)</f>
        <v>0</v>
      </c>
      <c r="AE14" s="33">
        <f>PRODUCT(X14*100*1/X21)</f>
        <v>0</v>
      </c>
      <c r="AF14" s="33">
        <f>PRODUCT(Y14*100*1/Y21)</f>
        <v>0</v>
      </c>
      <c r="AG14" s="33">
        <f>PRODUCT(Z14*100*1/Z21)</f>
        <v>0</v>
      </c>
      <c r="AH14" s="33">
        <f>PRODUCT(AA14*100*1/AA21)</f>
        <v>0</v>
      </c>
      <c r="AJ14" s="1">
        <v>8</v>
      </c>
      <c r="AK14" s="33">
        <f>AD5+AD6+AD7+AD8+AD9+AD10+AD11+AD12+AD13+AD14</f>
        <v>99.999999999999986</v>
      </c>
      <c r="AL14" s="33">
        <f>AE5+AE6+AE7+AE8+AE9+AE10+AE11+AE12+AE13+AE14</f>
        <v>100</v>
      </c>
      <c r="AM14" s="33">
        <f>AF5+AF6+AF7+AF8+AF9+AF10+AF11+AF12+AF13+AF14</f>
        <v>100</v>
      </c>
      <c r="AN14" s="33">
        <f>AG5+AG6+AG7+AG8+AG9+AG10+AG11+AG12+AG13+AG14</f>
        <v>100</v>
      </c>
      <c r="AO14" s="33">
        <f>AH5+AH6+AH7+AH8+AH9+AH10+AH11+AH12+AH13+AH14</f>
        <v>98.181818181818173</v>
      </c>
      <c r="AQ14" s="10"/>
      <c r="AR14" s="10"/>
      <c r="AS14" s="10"/>
      <c r="AT14" s="10"/>
      <c r="AU14" s="10"/>
      <c r="AV14" s="10"/>
      <c r="AW14" s="10"/>
      <c r="AX14" s="10"/>
      <c r="AY14" s="10"/>
      <c r="AZ14" s="10"/>
      <c r="BA14" s="10"/>
      <c r="BB14" s="10"/>
      <c r="BC14" s="10"/>
      <c r="BD14" s="10"/>
      <c r="BE14" s="10"/>
      <c r="BF14" s="10"/>
      <c r="BG14" s="10"/>
      <c r="BH14" s="10"/>
      <c r="BI14" s="10"/>
    </row>
    <row r="15" spans="1:126" s="1" customFormat="1" x14ac:dyDescent="0.25">
      <c r="V15" s="1">
        <v>16</v>
      </c>
      <c r="W15" s="3">
        <f>M5</f>
        <v>0</v>
      </c>
      <c r="X15" s="3">
        <f>M6</f>
        <v>0</v>
      </c>
      <c r="Y15" s="3">
        <f>M7</f>
        <v>0</v>
      </c>
      <c r="Z15" s="3">
        <f>M8</f>
        <v>0</v>
      </c>
      <c r="AA15" s="3">
        <f>M9</f>
        <v>1</v>
      </c>
      <c r="AB15" s="7"/>
      <c r="AC15" s="1">
        <v>16</v>
      </c>
      <c r="AD15" s="33">
        <f>PRODUCT(W15*100*1/W21)</f>
        <v>0</v>
      </c>
      <c r="AE15" s="33">
        <f>PRODUCT(X15*100*1/X21)</f>
        <v>0</v>
      </c>
      <c r="AF15" s="33">
        <f>PRODUCT(Y15*100*1/Y21)</f>
        <v>0</v>
      </c>
      <c r="AG15" s="33">
        <f>PRODUCT(Z15*100*1/Z21)</f>
        <v>0</v>
      </c>
      <c r="AH15" s="33">
        <f>PRODUCT(AA15*100*1/AA21)</f>
        <v>1.8181818181818181</v>
      </c>
      <c r="AJ15" s="1">
        <v>16</v>
      </c>
      <c r="AK15" s="33">
        <f>AD5+AD6+AD7+AD8+AD9+AD10+AD11+AD12+AD13+AD14+AD15</f>
        <v>99.999999999999986</v>
      </c>
      <c r="AL15" s="33">
        <f>AE5+AE6+AE7+AE8+AE9+AE10+AE11+AE12+AE13+AE14+AE15</f>
        <v>100</v>
      </c>
      <c r="AM15" s="33">
        <f>AF5+AF6+AF7+AF8+AF9+AF10+AF11+AF12+AF13+AF14+AF15</f>
        <v>100</v>
      </c>
      <c r="AN15" s="33">
        <f>AG5+AG6+AG7+AG8+AG9+AG10+AG11+AG12+AG13+AG14+AG15</f>
        <v>100</v>
      </c>
      <c r="AO15" s="33">
        <f>AH5+AH6+AH7+AH8+AH9+AH10+AH11+AH12+AH13+AH14+AH15</f>
        <v>99.999999999999986</v>
      </c>
      <c r="AQ15" s="10"/>
      <c r="AR15" s="10"/>
      <c r="AS15" s="10"/>
      <c r="AT15" s="10"/>
      <c r="AU15" s="10"/>
      <c r="AV15" s="10"/>
      <c r="AW15" s="10"/>
      <c r="AX15" s="10"/>
      <c r="AY15" s="10"/>
      <c r="AZ15" s="10"/>
      <c r="BA15" s="10"/>
      <c r="BB15" s="10"/>
      <c r="BC15" s="10"/>
      <c r="BD15" s="10"/>
      <c r="BE15" s="10"/>
      <c r="BF15" s="10"/>
      <c r="BG15" s="10"/>
      <c r="BH15" s="10"/>
      <c r="BI15" s="10"/>
    </row>
    <row r="16" spans="1:126" s="1" customFormat="1" x14ac:dyDescent="0.25">
      <c r="V16" s="1">
        <v>32</v>
      </c>
      <c r="W16" s="3">
        <f>N5</f>
        <v>0</v>
      </c>
      <c r="X16" s="3">
        <f>N6</f>
        <v>0</v>
      </c>
      <c r="Y16" s="3">
        <f>N7</f>
        <v>0</v>
      </c>
      <c r="Z16" s="3">
        <f>N8</f>
        <v>0</v>
      </c>
      <c r="AA16" s="3">
        <f>N9</f>
        <v>0</v>
      </c>
      <c r="AB16" s="7"/>
      <c r="AC16" s="1">
        <v>32</v>
      </c>
      <c r="AD16" s="33">
        <f>PRODUCT(W16*100*1/W21)</f>
        <v>0</v>
      </c>
      <c r="AE16" s="33">
        <f>PRODUCT(X16*100*1/X21)</f>
        <v>0</v>
      </c>
      <c r="AF16" s="33">
        <f>PRODUCT(Y16*100*1/Y21)</f>
        <v>0</v>
      </c>
      <c r="AG16" s="33">
        <f>PRODUCT(Z16*100*1/Z21)</f>
        <v>0</v>
      </c>
      <c r="AH16" s="33">
        <f>PRODUCT(AA16*100*1/AA21)</f>
        <v>0</v>
      </c>
      <c r="AJ16" s="1">
        <v>32</v>
      </c>
      <c r="AK16" s="33">
        <f>AD5+AD6+AD7+AD8+AD9+AD10+AD11+AD12+AD13+AD14+AD15+AD16</f>
        <v>99.999999999999986</v>
      </c>
      <c r="AL16" s="33">
        <f>AE5+AE6+AE7+AE8+AE9+AE10+AE11+AE12+AE13+AE14+AE15+AE16</f>
        <v>100</v>
      </c>
      <c r="AM16" s="33">
        <f>AF5+AF6+AF7+AF8+AF9+AF10+AF11+AF12+AF13+AF14+AF15+AF16</f>
        <v>100</v>
      </c>
      <c r="AN16" s="33">
        <f>AG5+AG6+AG7+AG8+AG9+AG10+AG11+AG12+AG13+AG14+AG15+AG16</f>
        <v>100</v>
      </c>
      <c r="AO16" s="33">
        <f>AH5+AH6+AH7+AH8+AH9+AH10+AH11+AH12+AH13+AH14+AH15+AH16</f>
        <v>99.999999999999986</v>
      </c>
      <c r="AQ16" s="10"/>
      <c r="AR16" s="10"/>
      <c r="AS16" s="10"/>
      <c r="AT16" s="10"/>
      <c r="AU16" s="10"/>
      <c r="AV16" s="10"/>
      <c r="AX16" s="10"/>
      <c r="AY16" s="10"/>
      <c r="AZ16" s="10"/>
      <c r="BA16" s="10"/>
      <c r="BB16" s="10"/>
      <c r="BC16" s="10"/>
      <c r="BD16" s="10"/>
      <c r="BE16" s="10"/>
      <c r="BF16" s="10"/>
      <c r="BG16" s="10"/>
      <c r="BH16" s="10"/>
      <c r="BI16" s="10"/>
      <c r="BN16" s="10"/>
      <c r="BO16" s="10"/>
      <c r="BP16" s="10"/>
    </row>
    <row r="17" spans="22:126" s="1" customFormat="1" x14ac:dyDescent="0.25">
      <c r="V17" s="1">
        <v>64</v>
      </c>
      <c r="W17" s="3">
        <f>O5</f>
        <v>0</v>
      </c>
      <c r="X17" s="3">
        <f>O6</f>
        <v>0</v>
      </c>
      <c r="Y17" s="3">
        <f>O7</f>
        <v>0</v>
      </c>
      <c r="Z17" s="3">
        <f>O8</f>
        <v>0</v>
      </c>
      <c r="AA17" s="3">
        <f>O9</f>
        <v>0</v>
      </c>
      <c r="AB17" s="7"/>
      <c r="AC17" s="1">
        <v>64</v>
      </c>
      <c r="AD17" s="33">
        <f>PRODUCT(W17*100*1/W21)</f>
        <v>0</v>
      </c>
      <c r="AE17" s="33">
        <f>PRODUCT(X17*100*1/X21)</f>
        <v>0</v>
      </c>
      <c r="AF17" s="33">
        <f>PRODUCT(Y17*100*1/Y21)</f>
        <v>0</v>
      </c>
      <c r="AG17" s="33">
        <f>PRODUCT(Z17*100*1/Z21)</f>
        <v>0</v>
      </c>
      <c r="AH17" s="33">
        <f>PRODUCT(AA17*100*1/AA21)</f>
        <v>0</v>
      </c>
      <c r="AJ17" s="1">
        <v>64</v>
      </c>
      <c r="AK17" s="33">
        <f>AD5+AD6+AD7+AD8+AD9+AD10+AD11+AD12+AD13+AD14+AD15+AD16+AD17</f>
        <v>99.999999999999986</v>
      </c>
      <c r="AL17" s="33">
        <f>AE5+AE6+AE7+AE8+AE9+AE10+AE11+AE12+AE13+AE14+AE15+AE16+AE17</f>
        <v>100</v>
      </c>
      <c r="AM17" s="33">
        <f>AF5+AF6+AF7+AF8+AF9+AF10+AF11+AF12+AF13+AF14+AF15+AF16+AF17</f>
        <v>100</v>
      </c>
      <c r="AN17" s="33">
        <f>AG5+AG6+AG7+AG8+AG9+AG10+AG11+AG12+AG13+AG14+AG15+AG16+AG17</f>
        <v>100</v>
      </c>
      <c r="AO17" s="33">
        <f>AH5+AH6+AH7+AH8+AH9+AH10+AH11+AH12+AH13+AH14+AH15+AH16+AH17</f>
        <v>99.999999999999986</v>
      </c>
      <c r="AQ17" s="10"/>
      <c r="AR17" s="10"/>
      <c r="AS17" s="10"/>
      <c r="AT17" s="10"/>
      <c r="AU17" s="10"/>
      <c r="AV17" s="10"/>
      <c r="AX17" s="10"/>
      <c r="AY17" s="10"/>
      <c r="AZ17" s="10"/>
      <c r="BA17" s="10"/>
      <c r="BB17" s="10"/>
      <c r="BC17" s="10"/>
      <c r="BD17" s="10"/>
      <c r="BE17" s="10"/>
      <c r="BF17" s="10"/>
      <c r="BG17" s="10"/>
      <c r="BH17" s="10"/>
      <c r="BI17" s="10"/>
      <c r="BN17" s="10"/>
      <c r="BO17" s="10"/>
      <c r="BP17" s="10"/>
    </row>
    <row r="18" spans="22:126" s="1" customFormat="1" x14ac:dyDescent="0.25">
      <c r="V18" s="1">
        <v>128</v>
      </c>
      <c r="W18" s="3">
        <f>P5</f>
        <v>0</v>
      </c>
      <c r="X18" s="3">
        <f>P6</f>
        <v>0</v>
      </c>
      <c r="Y18" s="3">
        <f>P7</f>
        <v>0</v>
      </c>
      <c r="Z18" s="3">
        <f>P8</f>
        <v>0</v>
      </c>
      <c r="AA18" s="3">
        <f>P9</f>
        <v>0</v>
      </c>
      <c r="AB18" s="7"/>
      <c r="AC18" s="1">
        <v>128</v>
      </c>
      <c r="AD18" s="33">
        <f>PRODUCT(W18*100*1/W21)</f>
        <v>0</v>
      </c>
      <c r="AE18" s="33">
        <f>PRODUCT(X18*100*1/X21)</f>
        <v>0</v>
      </c>
      <c r="AF18" s="33">
        <f>PRODUCT(Y18*100*1/Y21)</f>
        <v>0</v>
      </c>
      <c r="AG18" s="33">
        <f>PRODUCT(Z18*100*1/Z21)</f>
        <v>0</v>
      </c>
      <c r="AH18" s="33">
        <f>PRODUCT(AA18*100*1/AA21)</f>
        <v>0</v>
      </c>
      <c r="AJ18" s="1">
        <v>128</v>
      </c>
      <c r="AK18" s="33">
        <f>AD5+AD6+AD7+AD8+AD9+AD10+AD11+AD12+AD13+AD14+AD15+AD16+AD17+AD18</f>
        <v>99.999999999999986</v>
      </c>
      <c r="AL18" s="33">
        <f>AE5+AE6+AE7+AE8+AE9+AE10+AE11+AE12+AE13+AE14+AE15+AE16+AE17+AE18</f>
        <v>100</v>
      </c>
      <c r="AM18" s="33">
        <f>AF5+AF6+AF7+AF8+AF9+AF10+AF11+AF12+AF13+AF14+AF15+AF16+AF17+AF18</f>
        <v>100</v>
      </c>
      <c r="AN18" s="33">
        <f>AG5+AG6+AG7+AG8+AG9+AG10+AG11+AG12+AG13+AG14+AG15+AG16+AG17+AG18</f>
        <v>100</v>
      </c>
      <c r="AO18" s="33">
        <f>AH5+AH6+AH7+AH8+AH9+AH10+AH11+AH12+AH13+AH14+AH15+AH16+AH17+AH18</f>
        <v>99.999999999999986</v>
      </c>
      <c r="AQ18" s="10"/>
      <c r="AR18" s="10"/>
      <c r="AS18" s="10"/>
      <c r="AT18" s="10"/>
      <c r="AU18" s="10"/>
      <c r="AV18" s="10"/>
      <c r="AX18" s="10"/>
      <c r="AY18" s="10"/>
      <c r="AZ18" s="10"/>
      <c r="BA18" s="10"/>
      <c r="BB18" s="10"/>
      <c r="BC18" s="10"/>
      <c r="BD18" s="10"/>
      <c r="BE18" s="10"/>
      <c r="BF18" s="10"/>
      <c r="BG18" s="10"/>
      <c r="BH18" s="10"/>
      <c r="BI18" s="10"/>
      <c r="BN18" s="10"/>
      <c r="BO18" s="10"/>
      <c r="BP18" s="10"/>
    </row>
    <row r="19" spans="22:126" s="1" customFormat="1" x14ac:dyDescent="0.25">
      <c r="V19" s="1">
        <v>256</v>
      </c>
      <c r="W19" s="3">
        <f>Q5</f>
        <v>0</v>
      </c>
      <c r="X19" s="3">
        <f>Q6</f>
        <v>0</v>
      </c>
      <c r="Y19" s="3">
        <f>Q7</f>
        <v>0</v>
      </c>
      <c r="Z19" s="3">
        <f>Q8</f>
        <v>0</v>
      </c>
      <c r="AA19" s="3">
        <f>Q9</f>
        <v>0</v>
      </c>
      <c r="AB19" s="7"/>
      <c r="AC19" s="1">
        <v>256</v>
      </c>
      <c r="AD19" s="33">
        <f>PRODUCT(W19*100*1/W21)</f>
        <v>0</v>
      </c>
      <c r="AE19" s="33">
        <f>PRODUCT(X19*100*1/X21)</f>
        <v>0</v>
      </c>
      <c r="AF19" s="33">
        <f>PRODUCT(Y19*100*1/Y21)</f>
        <v>0</v>
      </c>
      <c r="AG19" s="33">
        <f>PRODUCT(Z19*100*1/Z21)</f>
        <v>0</v>
      </c>
      <c r="AH19" s="33">
        <f>PRODUCT(AA19*100*1/AA21)</f>
        <v>0</v>
      </c>
      <c r="AJ19" s="1">
        <v>256</v>
      </c>
      <c r="AK19" s="33">
        <f>AD5+AD6+AD7+AD8+AD9+AD10+AD11+AD12+AD13+AD14+AD15+AD16+AD17+AD18+AD19</f>
        <v>99.999999999999986</v>
      </c>
      <c r="AL19" s="33">
        <f>AE5+AE6+AE7+AE8+AE9+AE10+AE11+AE12+AE13+AE14+AE15+AE16+AE17+AE18+AE19</f>
        <v>100</v>
      </c>
      <c r="AM19" s="33">
        <f>AF5+AF6+AF7+AF8+AF9+AF10+AF11+AF12+AF13+AF14+AF15+AF16+AF17+AF18+AF19</f>
        <v>100</v>
      </c>
      <c r="AN19" s="33">
        <f>AG5+AG6+AG7+AG8+AG9+AG10+AG11+AG12+AG13+AG14+AG15+AG16+AG17+AG18+AG19</f>
        <v>100</v>
      </c>
      <c r="AO19" s="33">
        <f>AH5+AH6+AH7+AH8+AH9+AH10+AH11+AH12+AH13+AH14+AH15+AH16+AH17+AH18+AH19</f>
        <v>99.999999999999986</v>
      </c>
      <c r="AQ19" s="10"/>
      <c r="AR19" s="10"/>
      <c r="AS19" s="10"/>
      <c r="AT19" s="10"/>
      <c r="AU19" s="10"/>
      <c r="AV19" s="10"/>
      <c r="AX19" s="10"/>
      <c r="AY19" s="10"/>
      <c r="AZ19" s="10"/>
      <c r="BA19" s="10"/>
      <c r="BB19" s="10"/>
      <c r="BC19" s="10"/>
      <c r="BD19" s="10"/>
      <c r="BE19" s="10"/>
      <c r="BF19" s="10"/>
      <c r="BG19" s="10"/>
      <c r="BH19" s="10"/>
      <c r="BI19" s="10"/>
      <c r="BN19" s="10"/>
      <c r="BO19" s="10"/>
      <c r="BP19" s="10"/>
    </row>
    <row r="20" spans="22:126" s="1" customFormat="1" x14ac:dyDescent="0.25">
      <c r="V20" s="1">
        <v>512</v>
      </c>
      <c r="W20" s="3">
        <f>R5</f>
        <v>0</v>
      </c>
      <c r="X20" s="3">
        <f>R6</f>
        <v>0</v>
      </c>
      <c r="Y20" s="3">
        <f>R7</f>
        <v>0</v>
      </c>
      <c r="Z20" s="3">
        <f>R8</f>
        <v>0</v>
      </c>
      <c r="AA20" s="3">
        <f>R9</f>
        <v>0</v>
      </c>
      <c r="AB20" s="7"/>
      <c r="AC20" s="1">
        <v>512</v>
      </c>
      <c r="AD20" s="33">
        <f>PRODUCT(W20*100*1/W21)</f>
        <v>0</v>
      </c>
      <c r="AE20" s="33">
        <f>PRODUCT(X20*100*1/X21)</f>
        <v>0</v>
      </c>
      <c r="AF20" s="33">
        <f>PRODUCT(Y20*100*1/Y21)</f>
        <v>0</v>
      </c>
      <c r="AG20" s="33">
        <f>PRODUCT(Z20*100*1/Z21)</f>
        <v>0</v>
      </c>
      <c r="AH20" s="33">
        <f>PRODUCT(AA20*100*1/AA21)</f>
        <v>0</v>
      </c>
      <c r="AJ20" s="1">
        <v>512</v>
      </c>
      <c r="AK20" s="33">
        <f>AD5+AD6+AD7+AD8+AD9+AD10+AD11+AD12+AD13+AD14+AD15+AD16+AD17+AD18+AD19+AD20</f>
        <v>99.999999999999986</v>
      </c>
      <c r="AL20" s="33">
        <f>AE5+AE6+AE7+AE8+AE9+AE10+AE11+AE12+AE13+AE14+AE15+AE16+AE17+AE18+AE19+AE20</f>
        <v>100</v>
      </c>
      <c r="AM20" s="33">
        <f>AF5+AF6+AF7+AF8+AF9+AF10+AF11+AF12+AF13+AF14+AF15+AF16+AF17+AF18+AF19+AF20</f>
        <v>100</v>
      </c>
      <c r="AN20" s="33">
        <f>AG5+AG6+AG7+AG8+AG9+AG10+AG11+AG12+AG13+AG14+AG15+AG16+AG17+AG18+AG19+AG20</f>
        <v>100</v>
      </c>
      <c r="AO20" s="33">
        <f>AH5+AH6+AH7+AH8+AH9+AH10+AH11+AH12+AH13+AH14+AH15+AH16+AH17+AH18+AH19+AH20</f>
        <v>99.999999999999986</v>
      </c>
      <c r="AQ20" s="10"/>
      <c r="AR20" s="10"/>
      <c r="AS20" s="10"/>
      <c r="AT20" s="10"/>
      <c r="AU20" s="10"/>
      <c r="AV20" s="10"/>
      <c r="AX20" s="10"/>
      <c r="AY20" s="10"/>
      <c r="AZ20" s="10"/>
      <c r="BA20" s="10"/>
      <c r="BB20" s="10"/>
      <c r="BC20" s="10"/>
      <c r="BD20" s="10"/>
      <c r="BE20" s="10"/>
      <c r="BF20" s="10"/>
      <c r="BG20" s="10"/>
      <c r="BH20" s="10"/>
      <c r="BI20" s="10"/>
      <c r="BN20" s="10"/>
      <c r="BO20" s="10"/>
      <c r="BP20" s="10"/>
    </row>
    <row r="21" spans="22:126" s="1" customFormat="1" x14ac:dyDescent="0.25">
      <c r="V21" s="1" t="s">
        <v>1</v>
      </c>
      <c r="W21" s="1">
        <f>S5</f>
        <v>54</v>
      </c>
      <c r="X21" s="1">
        <f>S6</f>
        <v>56</v>
      </c>
      <c r="Y21" s="1">
        <f>S7</f>
        <v>56</v>
      </c>
      <c r="Z21" s="1">
        <f>S8</f>
        <v>56</v>
      </c>
      <c r="AA21" s="1">
        <f>S9</f>
        <v>55</v>
      </c>
      <c r="AC21" s="1" t="s">
        <v>1</v>
      </c>
      <c r="AD21" s="1">
        <f>SUM(AD5:AD20)</f>
        <v>99.999999999999986</v>
      </c>
      <c r="AE21" s="1">
        <f>SUM(AE5:AE20)</f>
        <v>100</v>
      </c>
      <c r="AF21" s="1">
        <f>SUM(AF5:AF20)</f>
        <v>100</v>
      </c>
      <c r="AG21" s="1">
        <f>SUM(AG5:AG20)</f>
        <v>100</v>
      </c>
      <c r="AH21" s="1">
        <f>SUM(AH5:AH20)</f>
        <v>99.999999999999986</v>
      </c>
      <c r="BO21" s="10"/>
      <c r="BP21" s="10"/>
      <c r="BQ21" s="10"/>
    </row>
    <row r="22" spans="22:126" s="1" customFormat="1" x14ac:dyDescent="0.25">
      <c r="BQ22" s="10"/>
      <c r="BR22" s="10"/>
      <c r="BS22" s="10"/>
    </row>
    <row r="23" spans="22:126" s="1" customFormat="1" x14ac:dyDescent="0.25">
      <c r="BQ23" s="10"/>
      <c r="BR23" s="10"/>
      <c r="BS23" s="10"/>
    </row>
    <row r="24" spans="22:126" s="1" customFormat="1" x14ac:dyDescent="0.25">
      <c r="BQ24" s="10"/>
      <c r="BR24" s="10"/>
      <c r="BS24" s="10"/>
    </row>
    <row r="25" spans="22:126" s="1" customFormat="1" x14ac:dyDescent="0.25">
      <c r="BQ25" s="10"/>
      <c r="BR25" s="10"/>
      <c r="BS25" s="10"/>
    </row>
    <row r="26" spans="22:126" s="1" customFormat="1" x14ac:dyDescent="0.25">
      <c r="BN26" s="10"/>
      <c r="BO26" s="10"/>
      <c r="BP26" s="10"/>
      <c r="BQ26" s="10"/>
      <c r="BR26" s="10"/>
      <c r="BS26" s="10"/>
    </row>
    <row r="27" spans="22:126" s="1" customFormat="1" x14ac:dyDescent="0.25">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row>
    <row r="28" spans="22:126" s="1" customFormat="1" x14ac:dyDescent="0.25">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22:126" s="1" customFormat="1" x14ac:dyDescent="0.25"/>
    <row r="30" spans="22:126" s="1" customFormat="1" x14ac:dyDescent="0.25"/>
    <row r="31" spans="22:126" s="1" customFormat="1" x14ac:dyDescent="0.25"/>
    <row r="32" spans="22:126"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78CFFCD09B62F40B0E822DA1E7C2DE0" ma:contentTypeVersion="1" ma:contentTypeDescription="Ein neues Dokument erstellen." ma:contentTypeScope="" ma:versionID="1f5dc51af2246673fe5a5c5d90f37e6c">
  <xsd:schema xmlns:xsd="http://www.w3.org/2001/XMLSchema" xmlns:xs="http://www.w3.org/2001/XMLSchema" xmlns:p="http://schemas.microsoft.com/office/2006/metadata/properties" xmlns:ns1="http://schemas.microsoft.com/sharepoint/v3" targetNamespace="http://schemas.microsoft.com/office/2006/metadata/properties" ma:root="true" ma:fieldsID="afcbafc75315d1e3db5c088da047463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1E7AF09-7461-422B-A900-2CB3AC46A518}"/>
</file>

<file path=customXml/itemProps2.xml><?xml version="1.0" encoding="utf-8"?>
<ds:datastoreItem xmlns:ds="http://schemas.openxmlformats.org/officeDocument/2006/customXml" ds:itemID="{311D1D1E-533D-42EF-A507-C3843AD3427B}"/>
</file>

<file path=customXml/itemProps3.xml><?xml version="1.0" encoding="utf-8"?>
<ds:datastoreItem xmlns:ds="http://schemas.openxmlformats.org/officeDocument/2006/customXml" ds:itemID="{A7C0473E-4203-4F75-9FDA-226F0F6B883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vorschau</vt:lpstr>
      <vt:lpstr>Entero</vt:lpstr>
      <vt:lpstr>Pseud</vt:lpstr>
      <vt:lpstr>Acinetob</vt:lpstr>
      <vt:lpstr>Stemal</vt:lpstr>
      <vt:lpstr>S.aureus</vt:lpstr>
      <vt:lpstr>CNS</vt:lpstr>
      <vt:lpstr>EK</vt:lpstr>
      <vt:lpstr>Pneu</vt:lpstr>
      <vt:lpstr>HSC</vt:lpstr>
      <vt:lpstr>Viridans</vt:lpstr>
      <vt:lpstr>Haemo</vt:lpstr>
      <vt:lpstr>Moraxella</vt:lpstr>
      <vt:lpstr>Coryne</vt:lpstr>
      <vt:lpstr>anaerob+</vt:lpstr>
      <vt:lpstr>anaerob-</vt:lpstr>
      <vt:lpstr>Cdiff</vt:lpstr>
      <vt:lpstr>Heli</vt:lpstr>
      <vt:lpstr>Candida</vt:lpstr>
      <vt:lpstr>Asp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Lippmann, Norman</dc:creator>
  <cp:lastModifiedBy>Lippmann, Norman</cp:lastModifiedBy>
  <dcterms:created xsi:type="dcterms:W3CDTF">2017-02-14T11:15:51Z</dcterms:created>
  <dcterms:modified xsi:type="dcterms:W3CDTF">2022-03-29T09:34:34Z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0x010100A78CFFCD09B62F40B0E822DA1E7C2DE0</vt:lpwstr>
  </property>
</Properties>
</file>